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E:\Excel\"/>
    </mc:Choice>
  </mc:AlternateContent>
  <xr:revisionPtr revIDLastSave="0" documentId="13_ncr:1_{E132633D-568E-46FB-9422-5250F29EA1C9}" xr6:coauthVersionLast="47" xr6:coauthVersionMax="47" xr10:uidLastSave="{00000000-0000-0000-0000-000000000000}"/>
  <bookViews>
    <workbookView xWindow="-108" yWindow="-108" windowWidth="23256" windowHeight="12456" activeTab="2" xr2:uid="{971B3D08-B5C9-4284-A03D-DFD2A45B1D2A}"/>
  </bookViews>
  <sheets>
    <sheet name="Data" sheetId="1" r:id="rId1"/>
    <sheet name="Detail2" sheetId="7" r:id="rId2"/>
    <sheet name="combo chart" sheetId="3" r:id="rId3"/>
    <sheet name="Detail1" sheetId="5" r:id="rId4"/>
    <sheet name="KPI" sheetId="4" r:id="rId5"/>
    <sheet name="Dashboard" sheetId="6" r:id="rId6"/>
  </sheets>
  <externalReferences>
    <externalReference r:id="rId7"/>
  </externalReferences>
  <definedNames>
    <definedName name="_xlchart.v1.0" hidden="1">'combo chart'!$D$21:$D$24</definedName>
    <definedName name="_xlchart.v1.1" hidden="1">'combo chart'!$E$20</definedName>
    <definedName name="_xlchart.v1.11" hidden="1">'combo chart'!$D$21:$D$24</definedName>
    <definedName name="_xlchart.v1.12" hidden="1">'combo chart'!$E$20</definedName>
    <definedName name="_xlchart.v1.13" hidden="1">'combo chart'!$E$21:$E$24</definedName>
    <definedName name="_xlchart.v1.2" hidden="1">'combo chart'!$E$21:$E$24</definedName>
    <definedName name="_xlchart.v5.10" hidden="1">'combo chart'!$E$53:$E$101</definedName>
    <definedName name="_xlchart.v5.3" hidden="1">'combo chart'!$D$52</definedName>
    <definedName name="_xlchart.v5.4" hidden="1">'combo chart'!$D$53:$D$101</definedName>
    <definedName name="_xlchart.v5.5" hidden="1">'combo chart'!$E$52</definedName>
    <definedName name="_xlchart.v5.6" hidden="1">'combo chart'!$E$53:$E$101</definedName>
    <definedName name="_xlchart.v5.7" hidden="1">'combo chart'!$D$52</definedName>
    <definedName name="_xlchart.v5.8" hidden="1">'combo chart'!$D$53:$D$101</definedName>
    <definedName name="_xlchart.v5.9" hidden="1">'combo chart'!$E$52</definedName>
    <definedName name="Slicer_Category">#N/A</definedName>
    <definedName name="Slicer_Region">#N/A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 i="3" l="1"/>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96" i="3"/>
  <c r="E97" i="3"/>
  <c r="E98" i="3"/>
  <c r="E99" i="3"/>
  <c r="E100" i="3"/>
  <c r="E101" i="3"/>
  <c r="E60" i="3"/>
  <c r="E59" i="3"/>
  <c r="E58" i="3"/>
  <c r="E57" i="3"/>
  <c r="E56" i="3"/>
  <c r="E55" i="3"/>
  <c r="E54" i="3"/>
  <c r="E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53" i="3"/>
  <c r="E24" i="3"/>
  <c r="E22" i="3"/>
  <c r="E23" i="3"/>
  <c r="E21" i="3"/>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<sst xmlns="http://schemas.openxmlformats.org/spreadsheetml/2006/main" count="158766" uniqueCount="10963">
  <si>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</si>
  <si>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</si>
  <si>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</si>
  <si>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</si>
  <si>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</si>
  <si>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</si>
  <si>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</si>
  <si>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</si>
  <si>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</si>
  <si>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</si>
  <si>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</si>
  <si>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</si>
  <si>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</si>
  <si>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</si>
  <si>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</si>
  <si>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</si>
  <si>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</si>
  <si>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</si>
  <si>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</si>
  <si>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</si>
  <si>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</si>
  <si>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</si>
  <si>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</si>
  <si>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</si>
  <si>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</si>
  <si>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</si>
  <si>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</si>
  <si>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</si>
  <si>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</si>
  <si>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</si>
  <si>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</si>
  <si>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</si>
  <si>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</si>
  <si>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</si>
  <si>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</si>
  <si>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</si>
  <si>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</si>
  <si>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</si>
  <si>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</si>
  <si>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</si>
  <si>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</si>
  <si>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</si>
  <si>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</si>
  <si>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</si>
  <si>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</si>
  <si>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</si>
  <si>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</si>
  <si>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</si>
  <si>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</si>
  <si>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</si>
  <si>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</si>
  <si>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</si>
  <si>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</si>
  <si>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</si>
  <si>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</si>
  <si>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</si>
  <si>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</si>
  <si>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</si>
  <si>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</si>
  <si>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</si>
  <si>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</si>
  <si>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</si>
  <si>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</si>
  <si>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</si>
  <si>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</si>
  <si>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</si>
  <si>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</si>
  <si>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</si>
  <si>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</si>
  <si>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</si>
  <si>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</si>
  <si>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</si>
  <si>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</si>
  <si>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</si>
  <si>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</si>
  <si>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</si>
  <si>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</si>
  <si>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</si>
  <si>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</si>
  <si>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</si>
  <si>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</si>
  <si>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</si>
  <si>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</si>
  <si>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</si>
  <si>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</si>
  <si>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</si>
  <si>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</si>
  <si>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</si>
  <si>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</si>
  <si>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</si>
  <si>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</si>
  <si>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</si>
  <si>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</si>
  <si>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</si>
  <si>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</si>
  <si>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</si>
  <si>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</si>
  <si>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</si>
  <si>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</si>
  <si>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</si>
  <si>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</si>
  <si>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</si>
  <si>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</si>
  <si>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</si>
  <si>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</si>
  <si>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</si>
  <si>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</si>
  <si>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</si>
  <si>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</si>
  <si>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</si>
  <si>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</si>
  <si>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</si>
  <si>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</si>
  <si>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</si>
  <si>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</si>
  <si>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</si>
  <si>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</si>
  <si>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</si>
  <si>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</si>
  <si>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</si>
  <si>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</si>
  <si>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</si>
  <si>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</si>
  <si>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</si>
  <si>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</si>
  <si>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</si>
  <si>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</si>
  <si>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</si>
  <si>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</si>
  <si>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</si>
  <si>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</si>
  <si>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</si>
  <si>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</si>
  <si>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</si>
  <si>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</si>
  <si>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</si>
  <si>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</si>
  <si>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</si>
  <si>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</si>
  <si>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</si>
  <si>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</si>
  <si>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</si>
  <si>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</si>
  <si>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</si>
  <si>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</si>
  <si>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</si>
  <si>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</si>
  <si>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</si>
  <si>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</si>
  <si>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</si>
  <si>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</si>
  <si>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</si>
  <si>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</si>
  <si>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</si>
  <si>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</si>
  <si>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</si>
  <si>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</si>
  <si>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</si>
  <si>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</si>
  <si>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</si>
  <si>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</si>
  <si>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</si>
  <si>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</si>
  <si>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</si>
  <si>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</si>
  <si>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</si>
  <si>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</si>
  <si>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</si>
  <si>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</si>
  <si>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</si>
  <si>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</si>
  <si>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</si>
  <si>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</si>
  <si>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</si>
  <si>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</si>
  <si>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</si>
  <si>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</si>
  <si>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</si>
  <si>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</si>
  <si>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</si>
  <si>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</si>
  <si>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</si>
  <si>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</si>
  <si>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</si>
  <si>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</si>
  <si>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</si>
  <si>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</si>
  <si>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</si>
  <si>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</si>
  <si>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</si>
  <si>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</si>
  <si>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</si>
  <si>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</si>
  <si>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</si>
  <si>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</si>
  <si>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</si>
  <si>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</si>
  <si>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</si>
  <si>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</si>
  <si>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</si>
  <si>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</si>
  <si>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</si>
  <si>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</si>
  <si>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</si>
  <si>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</si>
  <si>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</si>
  <si>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</si>
  <si>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</si>
  <si>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</si>
  <si>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</si>
  <si>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</si>
  <si>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</si>
  <si>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</si>
  <si>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</si>
  <si>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</si>
  <si>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</si>
  <si>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</si>
  <si>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</si>
  <si>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</si>
  <si>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</si>
  <si>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</si>
  <si>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</si>
  <si>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</si>
  <si>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</si>
  <si>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</si>
  <si>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</si>
  <si>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</si>
  <si>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</si>
  <si>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</si>
  <si>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</si>
  <si>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</si>
  <si>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</si>
  <si>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</si>
  <si>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</si>
  <si>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</si>
  <si>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</si>
  <si>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</si>
  <si>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</si>
  <si>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</si>
  <si>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</si>
  <si>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</si>
  <si>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</si>
  <si>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</si>
  <si>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</si>
  <si>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</si>
  <si>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</si>
  <si>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</si>
  <si>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</si>
  <si>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</si>
  <si>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</si>
  <si>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</si>
  <si>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</si>
  <si>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</si>
  <si>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</si>
  <si>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</si>
  <si>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</si>
  <si>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</si>
  <si>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</si>
  <si>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</si>
  <si>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</si>
  <si>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</si>
  <si>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</si>
  <si>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</si>
  <si>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</si>
  <si>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</si>
  <si>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</si>
  <si>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</si>
  <si>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</si>
  <si>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</si>
  <si>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</si>
  <si>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</si>
  <si>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</si>
  <si>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</si>
  <si>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</si>
  <si>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</si>
  <si>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</si>
  <si>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</si>
  <si>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</si>
  <si>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</si>
  <si>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</si>
  <si>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</si>
  <si>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</si>
  <si>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</si>
  <si>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</si>
  <si>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</si>
  <si>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</si>
  <si>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</si>
  <si>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</si>
  <si>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</si>
  <si>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</si>
  <si>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</si>
  <si>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</si>
  <si>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</si>
  <si>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</si>
  <si>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</si>
  <si>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</si>
  <si>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</si>
  <si>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</si>
  <si>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</si>
  <si>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</si>
  <si>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</si>
  <si>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</si>
  <si>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</si>
  <si>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</si>
  <si>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</si>
  <si>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</si>
  <si>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</si>
  <si>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</si>
  <si>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</si>
  <si>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</si>
  <si>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</si>
  <si>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</si>
  <si>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</si>
  <si>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</si>
  <si>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</si>
  <si>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</si>
  <si>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</si>
  <si>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</si>
  <si>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</si>
  <si>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</si>
  <si>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</si>
  <si>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</si>
  <si>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</si>
  <si>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</si>
  <si>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</si>
  <si>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</si>
  <si>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</si>
  <si>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</si>
  <si>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</si>
  <si>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</si>
  <si>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</si>
  <si>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</si>
  <si>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</si>
  <si>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</si>
  <si>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</si>
  <si>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</si>
  <si>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</si>
  <si>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</si>
  <si>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</si>
  <si>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</si>
  <si>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</si>
  <si>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</si>
  <si>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</si>
  <si>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</si>
  <si>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</si>
  <si>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</si>
  <si>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</si>
  <si>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</si>
  <si>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</si>
  <si>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</si>
  <si>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</si>
  <si>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</si>
  <si>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</si>
  <si>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</si>
  <si>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</si>
  <si>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</si>
  <si>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</si>
  <si>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</si>
  <si>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</si>
  <si>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</si>
  <si>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</si>
  <si>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</si>
  <si>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</si>
  <si>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</si>
  <si>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</si>
  <si>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</si>
  <si>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</si>
  <si>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</si>
  <si>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</si>
  <si>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</si>
  <si>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</si>
  <si>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</si>
  <si>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</si>
  <si>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</si>
  <si>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</si>
  <si>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</si>
  <si>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</si>
  <si>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</si>
  <si>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</si>
  <si>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</si>
  <si>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</si>
  <si>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</si>
  <si>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</si>
  <si>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</si>
  <si>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</si>
  <si>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</si>
  <si>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</si>
  <si>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</si>
  <si>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</si>
  <si>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</si>
  <si>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</si>
  <si>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</si>
  <si>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</si>
  <si>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</si>
  <si>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</si>
  <si>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</si>
  <si>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</si>
  <si>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</si>
  <si>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</si>
  <si>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</si>
  <si>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</si>
  <si>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</si>
  <si>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</si>
  <si>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</si>
  <si>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</si>
  <si>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</si>
  <si>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</si>
  <si>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</si>
  <si>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</si>
  <si>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</si>
  <si>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</si>
  <si>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</si>
  <si>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</si>
  <si>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</si>
  <si>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</si>
  <si>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</si>
  <si>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</si>
  <si>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</si>
  <si>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</si>
  <si>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</si>
  <si>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</si>
  <si>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</si>
  <si>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</si>
  <si>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</si>
  <si>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</si>
  <si>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</si>
  <si>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</si>
  <si>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</si>
  <si>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</si>
  <si>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</si>
  <si>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</si>
  <si>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</si>
  <si>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</si>
  <si>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</si>
  <si>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</si>
  <si>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</si>
  <si>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</si>
  <si>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</si>
  <si>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</si>
  <si>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</si>
  <si>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</si>
  <si>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</si>
  <si>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</si>
  <si>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</si>
  <si>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</si>
  <si>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</si>
  <si>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</si>
  <si>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</si>
  <si>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</si>
  <si>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</si>
  <si>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</si>
  <si>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</si>
  <si>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</si>
  <si>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</si>
  <si>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</si>
  <si>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</si>
  <si>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</si>
  <si>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</si>
  <si>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</si>
  <si>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</si>
  <si>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</si>
  <si>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</si>
  <si>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</si>
  <si>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</si>
  <si>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</si>
  <si>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</si>
  <si>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</si>
  <si>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</si>
  <si>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</si>
  <si>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</si>
  <si>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</si>
  <si>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</si>
  <si>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</si>
  <si>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</si>
  <si>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</si>
  <si>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</si>
  <si>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</si>
  <si>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</si>
  <si>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</si>
  <si>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</si>
  <si>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</si>
  <si>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</si>
  <si>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</si>
  <si>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</si>
  <si>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</si>
  <si>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</si>
  <si>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</si>
  <si>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</si>
  <si>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</si>
  <si>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</si>
  <si>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</si>
  <si>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</si>
  <si>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</si>
  <si>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</si>
  <si>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</si>
  <si>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</si>
  <si>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</si>
  <si>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</si>
  <si>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</si>
  <si>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</si>
  <si>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</si>
  <si>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</si>
  <si>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</si>
  <si>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</si>
  <si>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</si>
  <si>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</si>
  <si>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</si>
  <si>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</si>
  <si>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</si>
  <si>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</si>
  <si>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</si>
  <si>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</si>
  <si>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</si>
  <si>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</si>
  <si>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</si>
  <si>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</si>
  <si>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</si>
  <si>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</si>
  <si>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</si>
  <si>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</si>
  <si>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</si>
  <si>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</si>
  <si>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</si>
  <si>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</si>
  <si>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</si>
  <si>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</si>
  <si>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</si>
  <si>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</si>
  <si>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</si>
  <si>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</si>
  <si>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</si>
  <si>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</si>
  <si>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</si>
  <si>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</si>
  <si>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</si>
  <si>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</si>
  <si>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</si>
  <si>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</si>
  <si>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</si>
  <si>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</si>
  <si>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</si>
  <si>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</si>
  <si>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</si>
  <si>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</si>
  <si>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</si>
  <si>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</si>
  <si>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</si>
  <si>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</si>
  <si>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</si>
  <si>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</si>
  <si>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</si>
  <si>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</si>
  <si>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</si>
  <si>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</si>
  <si>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</si>
  <si>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</si>
  <si>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</si>
  <si>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</si>
  <si>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</si>
  <si>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</si>
  <si>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</si>
  <si>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</si>
  <si>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</si>
  <si>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</si>
  <si>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</si>
  <si>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</si>
  <si>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</si>
  <si>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</si>
  <si>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</si>
  <si>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</si>
  <si>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</si>
  <si>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</si>
  <si>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</si>
  <si>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</si>
  <si>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</si>
  <si>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</si>
  <si>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</si>
  <si>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</si>
  <si>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</si>
  <si>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</si>
  <si>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</si>
  <si>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</si>
  <si>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</si>
  <si>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</si>
  <si>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</si>
  <si>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</si>
  <si>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</si>
  <si>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</si>
  <si>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</si>
  <si>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</si>
  <si>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</si>
  <si>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</si>
  <si>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</si>
  <si>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</si>
  <si>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</si>
  <si>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</si>
  <si>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</si>
  <si>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</si>
  <si>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</si>
  <si>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</si>
  <si>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</si>
  <si>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</si>
  <si>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</si>
  <si>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</si>
  <si>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</si>
  <si>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</si>
  <si>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</si>
  <si>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</si>
  <si>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</si>
  <si>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</si>
  <si>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</si>
  <si>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</si>
  <si>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</si>
  <si>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</si>
  <si>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</si>
  <si>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</si>
  <si>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</si>
  <si>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</si>
  <si>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</si>
  <si>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</si>
  <si>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</si>
  <si>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</si>
  <si>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</si>
  <si>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</si>
  <si>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</si>
  <si>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</si>
  <si>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</si>
  <si>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</si>
  <si>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</si>
  <si>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</si>
  <si>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</si>
  <si>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</si>
  <si>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</si>
  <si>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</si>
  <si>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</si>
  <si>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</si>
  <si>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</si>
  <si>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</si>
  <si>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</si>
  <si>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</si>
  <si>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</si>
  <si>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</si>
  <si>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</si>
  <si>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</si>
  <si>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</si>
  <si>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</si>
  <si>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</si>
  <si>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</si>
  <si>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</si>
  <si>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</si>
  <si>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</si>
  <si>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</si>
  <si>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</si>
  <si>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</si>
  <si>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</si>
  <si>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</si>
  <si>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</si>
  <si>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</si>
  <si>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</si>
  <si>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</si>
  <si>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</si>
  <si>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</si>
  <si>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</si>
  <si>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</si>
  <si>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</si>
  <si>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</si>
  <si>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</si>
  <si>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</si>
  <si>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</si>
  <si>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</si>
  <si>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</si>
  <si>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</si>
  <si>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</si>
  <si>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</si>
  <si>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</si>
  <si>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</si>
  <si>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</si>
  <si>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</si>
  <si>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</si>
  <si>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</si>
  <si>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</si>
  <si>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</si>
  <si>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</si>
  <si>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</si>
  <si>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</si>
  <si>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</si>
  <si>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</si>
  <si>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</si>
  <si>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</si>
  <si>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</si>
  <si>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</si>
  <si>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</si>
  <si>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</si>
  <si>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</si>
  <si>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</si>
  <si>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</si>
  <si>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</si>
  <si>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</si>
  <si>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</si>
  <si>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</si>
  <si>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</si>
  <si>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</si>
  <si>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</si>
  <si>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</si>
  <si>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</si>
  <si>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</si>
  <si>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</si>
  <si>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</si>
  <si>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</si>
  <si>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</si>
  <si>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</si>
  <si>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</si>
  <si>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</si>
  <si>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</si>
  <si>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</si>
  <si>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</si>
  <si>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</si>
  <si>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</si>
  <si>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</si>
  <si>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</si>
  <si>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</si>
  <si>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</si>
  <si>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</si>
  <si>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</si>
  <si>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</si>
  <si>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</si>
  <si>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</si>
  <si>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</si>
  <si>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</si>
  <si>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</si>
  <si>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</si>
  <si>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</si>
  <si>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</si>
  <si>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</si>
  <si>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</si>
  <si>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</si>
  <si>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</si>
  <si>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</si>
  <si>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</si>
  <si>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</si>
  <si>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</si>
  <si>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</si>
  <si>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</si>
  <si>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</si>
  <si>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</si>
  <si>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</si>
  <si>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</si>
  <si>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</si>
  <si>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</si>
  <si>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</si>
  <si>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</si>
  <si>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</si>
  <si>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</si>
  <si>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</si>
  <si>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</si>
  <si>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</si>
  <si>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</si>
  <si>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</si>
  <si>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</si>
  <si>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</si>
  <si>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</si>
  <si>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</si>
  <si>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</si>
  <si>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</si>
  <si>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</si>
  <si>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</si>
  <si>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</si>
  <si>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</si>
  <si>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</si>
  <si>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</si>
  <si>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</si>
  <si>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</si>
  <si>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</si>
  <si>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</si>
  <si>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</si>
  <si>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</si>
  <si>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</si>
  <si>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</si>
  <si>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</si>
  <si>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</si>
  <si>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</si>
  <si>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</si>
  <si>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</si>
  <si>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</si>
  <si>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</si>
  <si>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</si>
  <si>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</si>
  <si>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</si>
  <si>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</si>
  <si>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</si>
  <si>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</si>
  <si>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</si>
  <si>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</si>
  <si>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</si>
  <si>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</si>
  <si>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</si>
  <si>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</si>
  <si>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</si>
  <si>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</si>
  <si>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</si>
  <si>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</si>
  <si>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</si>
  <si>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</si>
  <si>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</si>
  <si>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</si>
  <si>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</si>
  <si>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</si>
  <si>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</si>
  <si>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</si>
  <si>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</si>
  <si>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</si>
  <si>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</si>
  <si>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</si>
  <si>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</si>
  <si>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</si>
  <si>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</si>
  <si>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</si>
  <si>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</si>
  <si>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</si>
  <si>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</si>
  <si>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</si>
  <si>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</si>
  <si>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</si>
  <si>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</si>
  <si>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</si>
  <si>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</si>
  <si>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</si>
  <si>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</si>
  <si>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</si>
  <si>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</si>
  <si>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</si>
  <si>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</si>
  <si>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</si>
  <si>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</si>
  <si>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</si>
  <si>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</si>
  <si>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</si>
  <si>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</si>
  <si>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</si>
  <si>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</si>
  <si>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</si>
  <si>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</si>
  <si>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</si>
  <si>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</si>
  <si>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</si>
  <si>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</si>
  <si>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</si>
  <si>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</si>
  <si>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</si>
  <si>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</si>
  <si>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</si>
  <si>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</si>
  <si>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</si>
  <si>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</si>
  <si>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</si>
  <si>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</si>
  <si>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</si>
  <si>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</si>
  <si>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</si>
  <si>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</si>
  <si>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</si>
  <si>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</si>
  <si>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</si>
  <si>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</si>
  <si>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</si>
  <si>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</si>
  <si>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</si>
  <si>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</si>
  <si>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</si>
  <si>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</si>
  <si>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</si>
  <si>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</si>
  <si>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</si>
  <si>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</si>
  <si>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</si>
  <si>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</si>
  <si>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</si>
  <si>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</si>
  <si>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</si>
  <si>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</si>
  <si>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</si>
  <si>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</si>
  <si>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</si>
  <si>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</si>
  <si>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</si>
  <si>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</si>
  <si>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</si>
  <si>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</si>
  <si>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</si>
  <si>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</si>
  <si>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</si>
  <si>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</si>
  <si>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</si>
  <si>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</si>
  <si>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</si>
  <si>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</si>
  <si>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</si>
  <si>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</si>
  <si>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</si>
  <si>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</si>
  <si>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</si>
  <si>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</si>
  <si>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</si>
  <si>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</si>
  <si>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</si>
  <si>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</si>
  <si>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</si>
  <si>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</si>
  <si>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</si>
  <si>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</si>
  <si>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</si>
  <si>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</si>
  <si>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</si>
  <si>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</si>
  <si>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</si>
  <si>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</si>
  <si>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</si>
  <si>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</si>
  <si>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</si>
  <si>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</si>
  <si>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</si>
  <si>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</si>
  <si>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</si>
  <si>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</si>
  <si>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</si>
  <si>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</si>
  <si>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</si>
  <si>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</si>
  <si>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</si>
  <si>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</si>
  <si>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</si>
  <si>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</si>
  <si>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</si>
  <si>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</si>
  <si>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</si>
  <si>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</si>
  <si>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</si>
  <si>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</si>
  <si>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</si>
  <si>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</si>
  <si>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</si>
  <si>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</si>
  <si>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</si>
  <si>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</si>
  <si>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</si>
  <si>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</si>
  <si>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</si>
  <si>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</si>
  <si>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</si>
  <si>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</si>
  <si>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</si>
  <si>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</si>
  <si>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</si>
  <si>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</si>
  <si>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</si>
  <si>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</si>
  <si>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</si>
  <si>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</si>
  <si>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</si>
  <si>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</si>
  <si>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</si>
  <si>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</si>
  <si>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</si>
  <si>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</si>
  <si>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</si>
  <si>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</si>
  <si>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</si>
  <si>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</si>
  <si>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</si>
  <si>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</si>
  <si>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</si>
  <si>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</si>
  <si>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</si>
  <si>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</si>
  <si>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</si>
  <si>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</si>
  <si>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</si>
  <si>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</si>
  <si>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</si>
  <si>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</si>
  <si>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</si>
  <si>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</si>
  <si>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</si>
  <si>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</si>
  <si>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</si>
  <si>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</si>
  <si>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</si>
  <si>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</si>
  <si>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</si>
  <si>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</si>
  <si>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</si>
  <si>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</si>
  <si>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</si>
  <si>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</si>
  <si>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</si>
  <si>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</si>
  <si>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</si>
  <si>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</si>
  <si>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</si>
  <si>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</si>
  <si>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</si>
  <si>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</si>
  <si>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</si>
  <si>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</si>
  <si>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</si>
  <si>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</si>
  <si>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</si>
  <si>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</si>
  <si>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</si>
  <si>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</si>
  <si>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</si>
  <si>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</si>
  <si>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</si>
  <si>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</si>
  <si>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</si>
  <si>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</si>
  <si>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</si>
  <si>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</si>
  <si>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</si>
  <si>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</si>
  <si>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</si>
  <si>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</si>
  <si>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</si>
  <si>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</si>
  <si>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</si>
  <si>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</si>
  <si>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</si>
  <si>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</si>
  <si>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</si>
  <si>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</si>
  <si>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</si>
  <si>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</si>
  <si>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</si>
  <si>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</si>
  <si>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</si>
  <si>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</si>
  <si>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</si>
  <si>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</si>
  <si>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</si>
  <si>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</si>
  <si>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</si>
  <si>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</si>
  <si>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</si>
  <si>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</si>
  <si>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</si>
  <si>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</si>
  <si>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</si>
  <si>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</si>
  <si>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</si>
  <si>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</si>
  <si>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</si>
  <si>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</si>
  <si>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</si>
  <si>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</si>
  <si>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</si>
  <si>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</si>
  <si>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</si>
  <si>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</si>
  <si>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</si>
  <si>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</si>
  <si>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</si>
  <si>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</si>
  <si>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</si>
  <si>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</si>
  <si>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</si>
  <si>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</si>
  <si>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</si>
  <si>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</si>
  <si>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</si>
  <si>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</si>
  <si>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</si>
  <si>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</si>
  <si>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</si>
  <si>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</si>
  <si>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</si>
  <si>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</si>
  <si>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</si>
  <si>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</si>
  <si>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</si>
  <si>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</si>
  <si>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</si>
  <si>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</si>
  <si>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</si>
  <si>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</si>
  <si>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</si>
  <si>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</si>
  <si>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</si>
  <si>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</si>
  <si>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</si>
  <si>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</si>
  <si>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</si>
  <si>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</si>
  <si>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</si>
  <si>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</si>
  <si>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</si>
  <si>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</si>
  <si>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</si>
  <si>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</si>
  <si>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</si>
  <si>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</si>
  <si>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</si>
  <si>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</si>
  <si>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</si>
  <si>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</si>
  <si>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</si>
  <si>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</si>
  <si>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</si>
  <si>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</si>
  <si>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</si>
  <si>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</si>
  <si>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</si>
  <si>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</si>
  <si>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</si>
  <si>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</si>
  <si>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</si>
  <si>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</si>
  <si>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</si>
  <si>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</si>
  <si>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</si>
  <si>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</si>
  <si>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</si>
  <si>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</si>
  <si>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</si>
  <si>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</si>
  <si>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</si>
  <si>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</si>
  <si>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</si>
  <si>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</si>
  <si>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</si>
  <si>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</si>
  <si>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</si>
  <si>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</si>
  <si>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</si>
  <si>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</si>
  <si>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</si>
  <si>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</si>
  <si>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</si>
  <si>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</si>
  <si>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</si>
  <si>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</si>
  <si>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</si>
  <si>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</si>
  <si>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</si>
  <si>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</si>
  <si>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</si>
  <si>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</si>
  <si>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</si>
  <si>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</si>
  <si>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</si>
  <si>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</si>
  <si>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</si>
  <si>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</si>
  <si>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</si>
  <si>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</si>
  <si>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</si>
  <si>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</si>
  <si>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</si>
  <si>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</si>
  <si>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</si>
  <si>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</si>
  <si>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</si>
  <si>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</si>
  <si>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</si>
  <si>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</si>
  <si>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</si>
  <si>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</si>
  <si>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</si>
  <si>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</si>
  <si>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</si>
  <si>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</si>
  <si>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</si>
  <si>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</si>
  <si>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</si>
  <si>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</si>
  <si>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</si>
  <si>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</si>
  <si>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</si>
  <si>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</si>
  <si>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</si>
  <si>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</si>
  <si>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</si>
  <si>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</si>
  <si>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</si>
  <si>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</si>
  <si>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</si>
  <si>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</si>
  <si>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</si>
  <si>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</si>
  <si>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</si>
  <si>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</si>
  <si>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</si>
  <si>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</si>
  <si>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</si>
  <si>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</si>
  <si>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</si>
  <si>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</si>
  <si>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</si>
  <si>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</si>
  <si>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</si>
  <si>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</si>
  <si>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</si>
  <si>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</si>
  <si>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</si>
  <si>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</si>
  <si>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</si>
  <si>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</si>
  <si>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</si>
  <si>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</si>
  <si>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</si>
  <si>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</si>
  <si>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</si>
  <si>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</si>
  <si>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</si>
  <si>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</si>
  <si>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</si>
  <si>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</si>
  <si>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</si>
  <si>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</si>
  <si>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</si>
  <si>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</si>
  <si>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</si>
  <si>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</si>
  <si>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</si>
  <si>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</si>
  <si>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</si>
  <si>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</si>
  <si>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</si>
  <si>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</si>
  <si>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</si>
  <si>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</si>
  <si>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</si>
  <si>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</si>
  <si>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</si>
  <si>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</si>
  <si>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</si>
  <si>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</si>
  <si>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</si>
  <si>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</si>
  <si>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</si>
  <si>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</si>
  <si>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</si>
  <si>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</si>
  <si>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</si>
  <si>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</si>
  <si>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</si>
  <si>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</si>
  <si>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</si>
  <si>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</si>
  <si>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</si>
  <si>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</si>
  <si>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</si>
  <si>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</si>
  <si>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</si>
  <si>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</si>
  <si>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</si>
  <si>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</si>
  <si>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</si>
  <si>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</si>
  <si>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</si>
  <si>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</si>
  <si>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</si>
  <si>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</si>
  <si>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</si>
  <si>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</si>
  <si>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</si>
  <si>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</si>
  <si>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</si>
  <si>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</si>
  <si>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</si>
  <si>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</si>
  <si>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</si>
  <si>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</si>
  <si>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</si>
  <si>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</si>
  <si>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</si>
  <si>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</si>
  <si>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</si>
  <si>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</si>
  <si>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</si>
  <si>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</si>
  <si>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</si>
  <si>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</si>
  <si>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</si>
  <si>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</si>
  <si>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</si>
  <si>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</si>
  <si>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</si>
  <si>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</si>
  <si>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</si>
  <si>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</si>
  <si>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</si>
  <si>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</si>
  <si>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</si>
  <si>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</si>
  <si>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</si>
  <si>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</si>
  <si>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</si>
  <si>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</si>
  <si>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</si>
  <si>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</si>
  <si>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</si>
  <si>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</si>
  <si>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</si>
  <si>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</si>
  <si>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</si>
  <si>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</si>
  <si>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</si>
  <si>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</si>
  <si>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</si>
  <si>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</si>
  <si>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</si>
  <si>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</si>
  <si>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</si>
  <si>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</si>
  <si>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</si>
  <si>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</si>
  <si>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</si>
  <si>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</si>
  <si>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</si>
  <si>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</si>
  <si>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</si>
  <si>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</si>
  <si>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</si>
  <si>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</si>
  <si>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</si>
  <si>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</si>
  <si>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</si>
  <si>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</si>
  <si>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</si>
  <si>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</si>
  <si>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</si>
  <si>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</si>
  <si>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</si>
  <si>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</si>
  <si>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</si>
  <si>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</si>
  <si>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</si>
  <si>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</si>
  <si>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</si>
  <si>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</si>
  <si>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</si>
  <si>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</si>
  <si>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</si>
  <si>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</si>
  <si>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</si>
  <si>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</si>
  <si>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</si>
  <si>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</si>
  <si>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</si>
  <si>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</si>
  <si>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</si>
  <si>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</si>
  <si>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</si>
  <si>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</si>
  <si>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</si>
  <si>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</si>
  <si>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</si>
  <si>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</si>
  <si>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</si>
  <si>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</si>
  <si>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</si>
  <si>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</si>
  <si>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</si>
  <si>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</si>
  <si>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</si>
  <si>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</si>
  <si>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</si>
  <si>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</si>
  <si>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</si>
  <si>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</si>
  <si>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</si>
  <si>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</si>
  <si>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</si>
  <si>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</si>
  <si>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</si>
  <si>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</si>
  <si>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</si>
  <si>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</si>
  <si>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</si>
  <si>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</si>
  <si>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</si>
  <si>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</si>
  <si>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</si>
  <si>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</si>
  <si>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</si>
  <si>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</si>
  <si>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</si>
  <si>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</si>
  <si>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</si>
  <si>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</si>
  <si>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</si>
  <si>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</si>
  <si>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</si>
  <si>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</si>
  <si>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</si>
  <si>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</si>
  <si>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</si>
  <si>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</si>
  <si>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</si>
  <si>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</si>
  <si>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</si>
  <si>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</si>
  <si>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</si>
  <si>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</si>
  <si>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</si>
  <si>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</si>
  <si>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</si>
  <si>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</si>
  <si>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</si>
  <si>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</si>
  <si>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</si>
  <si>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</si>
  <si>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</si>
  <si>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</si>
  <si>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</si>
  <si>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</si>
  <si>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</si>
  <si>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</si>
  <si>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</si>
  <si>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</si>
  <si>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</si>
  <si>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</si>
  <si>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</si>
  <si>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</si>
  <si>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</si>
  <si>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</si>
  <si>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</si>
  <si>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</si>
  <si>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</si>
  <si>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</si>
  <si>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</si>
  <si>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</si>
  <si>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</si>
  <si>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</si>
  <si>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</si>
  <si>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</si>
  <si>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</si>
  <si>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</si>
  <si>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</si>
  <si>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</si>
  <si>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</si>
  <si>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</si>
  <si>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</si>
  <si>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</si>
  <si>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</si>
  <si>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</si>
  <si>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</si>
  <si>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</si>
  <si>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</si>
  <si>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</si>
  <si>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</si>
  <si>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</si>
  <si>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</si>
  <si>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</si>
  <si>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</si>
  <si>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</si>
  <si>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</si>
  <si>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</si>
  <si>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</si>
  <si>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</si>
  <si>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</si>
  <si>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</si>
  <si>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</si>
  <si>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</si>
  <si>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</si>
  <si>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</si>
  <si>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</si>
  <si>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</si>
  <si>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</si>
  <si>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</si>
  <si>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</si>
  <si>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</si>
  <si>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</si>
  <si>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</si>
  <si>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</si>
  <si>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</si>
  <si>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</si>
  <si>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</si>
  <si>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</si>
  <si>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</si>
  <si>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</si>
  <si>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</si>
  <si>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</si>
  <si>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</si>
  <si>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</si>
  <si>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</si>
  <si>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</si>
  <si>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</si>
  <si>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</si>
  <si>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</si>
  <si>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</si>
  <si>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</si>
  <si>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</si>
  <si>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</si>
  <si>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</si>
  <si>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</si>
  <si>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</si>
  <si>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</si>
  <si>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</si>
  <si>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</si>
  <si>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</si>
  <si>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</si>
  <si>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</si>
  <si>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</si>
  <si>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</si>
  <si>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</si>
  <si>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</si>
  <si>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</si>
  <si>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</si>
  <si>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</si>
  <si>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</si>
  <si>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</si>
  <si>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</si>
  <si>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</si>
  <si>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</si>
  <si>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</si>
  <si>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</si>
  <si>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</si>
  <si>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</si>
  <si>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</si>
  <si>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</si>
  <si>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</si>
  <si>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</si>
  <si>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</si>
  <si>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</si>
  <si>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</si>
  <si>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</si>
  <si>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</si>
  <si>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</si>
  <si>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</si>
  <si>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</si>
  <si>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</si>
  <si>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</si>
  <si>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</si>
  <si>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</si>
  <si>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</si>
  <si>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</si>
  <si>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</si>
  <si>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</si>
  <si>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</si>
  <si>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</si>
  <si>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</si>
  <si>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</si>
  <si>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</si>
  <si>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</si>
  <si>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</si>
  <si>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</si>
  <si>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</si>
  <si>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</si>
  <si>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</si>
  <si>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</si>
  <si>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</si>
  <si>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</si>
  <si>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</si>
  <si>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</si>
  <si>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</si>
  <si>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</si>
  <si>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</si>
  <si>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</si>
  <si>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</si>
  <si>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</si>
  <si>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</si>
  <si>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</si>
  <si>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</si>
  <si>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</si>
  <si>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</si>
  <si>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</si>
  <si>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</si>
  <si>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</si>
  <si>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</si>
  <si>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</si>
  <si>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</si>
  <si>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</si>
  <si>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</si>
  <si>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</si>
  <si>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</si>
  <si>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</si>
  <si>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</si>
  <si>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</si>
  <si>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</si>
  <si>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</si>
  <si>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</si>
  <si>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</si>
  <si>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</si>
  <si>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</si>
  <si>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</si>
  <si>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</si>
  <si>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</si>
  <si>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</si>
  <si>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</si>
  <si>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</si>
  <si>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</si>
  <si>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</si>
  <si>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</si>
  <si>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</si>
  <si>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</si>
  <si>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</si>
  <si>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</si>
  <si>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</si>
  <si>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</si>
  <si>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</si>
  <si>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</si>
  <si>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</si>
  <si>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</si>
  <si>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</si>
  <si>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</si>
  <si>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</si>
  <si>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</si>
  <si>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</si>
  <si>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</si>
  <si>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</si>
  <si>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</si>
  <si>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</si>
  <si>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</si>
  <si>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</si>
  <si>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</si>
  <si>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</si>
  <si>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</si>
  <si>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</si>
  <si>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</si>
  <si>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</si>
  <si>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</si>
  <si>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</si>
  <si>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</si>
  <si>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</si>
  <si>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</si>
  <si>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</si>
  <si>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</si>
  <si>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</si>
  <si>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</si>
  <si>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</si>
  <si>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</si>
  <si>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</si>
  <si>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</si>
  <si>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</si>
  <si>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</si>
  <si>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</si>
  <si>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</si>
  <si>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</si>
  <si>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</si>
  <si>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</si>
  <si>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</si>
  <si>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</si>
  <si>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</si>
  <si>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</si>
  <si>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</si>
  <si>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</si>
  <si>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</si>
  <si>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</si>
  <si>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</si>
  <si>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</si>
  <si>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</si>
  <si>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</si>
  <si>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</si>
  <si>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</si>
  <si>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</si>
  <si>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</si>
  <si>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</si>
  <si>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</si>
  <si>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</si>
  <si>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</si>
  <si>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</si>
  <si>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</si>
  <si>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</si>
  <si>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</si>
  <si>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</si>
  <si>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</si>
  <si>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</si>
  <si>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</si>
  <si>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</si>
  <si>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</si>
  <si>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</si>
  <si>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</si>
  <si>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</si>
  <si>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</si>
  <si>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</si>
  <si>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</si>
  <si>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</si>
  <si>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</si>
  <si>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</si>
  <si>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</si>
  <si>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</si>
  <si>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</si>
  <si>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</si>
  <si>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</si>
  <si>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</si>
  <si>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</si>
  <si>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</si>
  <si>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</si>
  <si>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</si>
  <si>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</si>
  <si>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</si>
  <si>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</si>
  <si>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</si>
  <si>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</si>
  <si>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</si>
  <si>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</si>
  <si>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</si>
  <si>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</si>
  <si>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</si>
  <si>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</si>
  <si>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</si>
  <si>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</si>
  <si>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</si>
  <si>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</si>
  <si>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</si>
  <si>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</si>
  <si>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</si>
  <si>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</si>
  <si>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</si>
  <si>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</si>
  <si>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</si>
  <si>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</si>
  <si>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</si>
  <si>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</si>
  <si>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</si>
  <si>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</si>
  <si>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</si>
  <si>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</si>
  <si>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</si>
  <si>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</si>
  <si>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</si>
  <si>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</si>
  <si>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</si>
  <si>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</si>
  <si>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</si>
  <si>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</si>
  <si>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</si>
  <si>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</si>
  <si>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</si>
  <si>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</si>
  <si>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</si>
  <si>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</si>
  <si>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</si>
  <si>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</si>
  <si>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</si>
  <si>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</si>
  <si>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</si>
  <si>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</si>
  <si>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</si>
  <si>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</si>
  <si>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</si>
  <si>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</si>
  <si>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</si>
  <si>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</si>
  <si>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</si>
  <si>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</si>
  <si>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</si>
  <si>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</si>
  <si>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</si>
  <si>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</si>
  <si>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</si>
  <si>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</si>
  <si>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</si>
  <si>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</si>
  <si>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</si>
  <si>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</si>
  <si>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</si>
  <si>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</si>
  <si>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</si>
  <si>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</si>
  <si>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</si>
  <si>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</si>
  <si>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</si>
  <si>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</si>
  <si>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</si>
  <si>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</si>
  <si>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</si>
  <si>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</si>
  <si>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</si>
  <si>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</si>
  <si>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</si>
  <si>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</si>
  <si>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</si>
  <si>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</si>
  <si>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</si>
  <si>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</si>
  <si>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</si>
  <si>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</si>
  <si>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</si>
  <si>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</si>
  <si>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</si>
  <si>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</si>
  <si>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</si>
  <si>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</si>
  <si>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</si>
  <si>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</si>
  <si>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</si>
  <si>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</si>
  <si>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</si>
  <si>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</si>
  <si>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</si>
  <si>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</si>
  <si>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</si>
  <si>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</si>
  <si>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</si>
  <si>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</si>
  <si>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</si>
  <si>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</si>
  <si>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</si>
  <si>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</si>
  <si>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</si>
  <si>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</si>
  <si>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</si>
  <si>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</si>
  <si>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</si>
  <si>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</si>
  <si>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</si>
  <si>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</si>
  <si>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</si>
  <si>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</si>
  <si>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</si>
  <si>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</si>
  <si>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</si>
  <si>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</si>
  <si>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</si>
  <si>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</si>
  <si>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</si>
  <si>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</si>
  <si>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</si>
  <si>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</si>
  <si>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</si>
  <si>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</si>
  <si>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</si>
  <si>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</si>
  <si>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</si>
  <si>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</si>
  <si>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</si>
  <si>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</si>
  <si>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</si>
  <si>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</si>
  <si>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</si>
  <si>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</si>
  <si>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</si>
  <si>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</si>
  <si>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</si>
  <si>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</si>
  <si>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</si>
  <si>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</si>
  <si>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</si>
  <si>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</si>
  <si>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</si>
  <si>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</si>
  <si>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</si>
  <si>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</si>
  <si>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</si>
  <si>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</si>
  <si>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</si>
  <si>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</si>
  <si>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</si>
  <si>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</si>
  <si>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</si>
  <si>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</si>
  <si>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</si>
  <si>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</si>
  <si>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</si>
  <si>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</si>
  <si>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</si>
  <si>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</si>
  <si>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</si>
  <si>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</si>
  <si>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</si>
  <si>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</si>
  <si>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</si>
  <si>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</si>
  <si>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</si>
  <si>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</si>
  <si>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</si>
  <si>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</si>
  <si>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</si>
  <si>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</si>
  <si>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</si>
  <si>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</si>
  <si>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</si>
  <si>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</si>
  <si>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</si>
  <si>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</si>
  <si>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</si>
  <si>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</si>
  <si>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</si>
  <si>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</si>
  <si>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</si>
  <si>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</si>
  <si>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</si>
  <si>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</si>
  <si>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</si>
  <si>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</si>
  <si>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</si>
  <si>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</si>
  <si>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</si>
  <si>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</si>
  <si>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</si>
  <si>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</si>
  <si>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</si>
  <si>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</si>
  <si>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</si>
  <si>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</si>
  <si>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</si>
  <si>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</si>
  <si>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</si>
  <si>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</si>
  <si>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</si>
  <si>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</si>
  <si>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</si>
  <si>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</si>
  <si>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</si>
  <si>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</si>
  <si>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</si>
  <si>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</si>
  <si>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</si>
  <si>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</si>
  <si>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</si>
  <si>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</si>
  <si>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</si>
  <si>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</si>
  <si>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</si>
  <si>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</si>
  <si>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</si>
  <si>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</si>
  <si>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</si>
  <si>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</si>
  <si>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</si>
  <si>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</si>
  <si>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</si>
  <si>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</si>
  <si>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</si>
  <si>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</si>
  <si>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</si>
  <si>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</si>
  <si>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</si>
  <si>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</si>
  <si>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</si>
  <si>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</si>
  <si>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</si>
  <si>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</si>
  <si>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</si>
  <si>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</si>
  <si>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</si>
  <si>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</si>
  <si>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</si>
  <si>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</si>
  <si>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</si>
  <si>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</si>
  <si>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</si>
  <si>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</si>
  <si>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</si>
  <si>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</si>
  <si>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</si>
  <si>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</si>
  <si>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</si>
  <si>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</si>
  <si>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</si>
  <si>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</si>
  <si>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</si>
  <si>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</si>
  <si>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</si>
  <si>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</si>
  <si>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</si>
  <si>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</si>
  <si>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</si>
  <si>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</si>
  <si>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</si>
  <si>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</si>
  <si>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</si>
  <si>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</si>
  <si>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</si>
  <si>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</si>
  <si>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</si>
  <si>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</si>
  <si>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</si>
  <si>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</si>
  <si>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</si>
  <si>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</si>
  <si>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</si>
  <si>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</si>
  <si>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</si>
  <si>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</si>
  <si>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</si>
  <si>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</si>
  <si>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</si>
  <si>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</si>
  <si>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</si>
  <si>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</si>
  <si>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</si>
  <si>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</si>
  <si>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</si>
  <si>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</si>
  <si>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</si>
  <si>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</si>
  <si>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</si>
  <si>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</si>
  <si>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</si>
  <si>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</si>
  <si>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</si>
  <si>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</si>
  <si>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</si>
  <si>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</si>
  <si>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</si>
  <si>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</si>
  <si>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</si>
  <si>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</si>
  <si>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</si>
  <si>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</si>
  <si>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</si>
  <si>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</si>
  <si>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</si>
  <si>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</si>
  <si>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</si>
  <si>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</si>
  <si>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</si>
  <si>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</si>
  <si>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</si>
  <si>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</si>
  <si>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</si>
  <si>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</si>
  <si>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</si>
  <si>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</si>
  <si>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</si>
  <si>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</si>
  <si>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</si>
  <si>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</si>
  <si>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</si>
  <si>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</si>
  <si>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</si>
  <si>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</si>
  <si>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</si>
  <si>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</si>
  <si>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</si>
  <si>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</si>
  <si>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</si>
  <si>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</si>
  <si>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</si>
  <si>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</si>
  <si>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</si>
  <si>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</si>
  <si>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</si>
  <si>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</si>
  <si>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</si>
  <si>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</si>
  <si>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</si>
  <si>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</si>
  <si>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</si>
  <si>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</si>
  <si>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</si>
  <si>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</si>
  <si>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</si>
  <si>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</si>
  <si>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</si>
  <si>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</si>
  <si>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</si>
  <si>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</si>
  <si>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</si>
  <si>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</si>
  <si>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</si>
  <si>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</si>
  <si>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</si>
  <si>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</si>
  <si>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</si>
  <si>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</si>
  <si>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</si>
  <si>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</si>
  <si>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</si>
  <si>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</si>
  <si>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</si>
  <si>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</si>
  <si>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</si>
  <si>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</si>
  <si>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</si>
  <si>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</si>
  <si>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</si>
  <si>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</si>
  <si>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</si>
  <si>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</si>
  <si>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</si>
  <si>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</si>
  <si>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</si>
  <si>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</si>
  <si>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</si>
  <si>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</si>
  <si>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</si>
  <si>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</si>
  <si>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</si>
  <si>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</si>
  <si>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</si>
  <si>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</si>
  <si>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</si>
  <si>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</si>
  <si>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</si>
  <si>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</si>
  <si>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</si>
  <si>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</si>
  <si>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</si>
  <si>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</si>
  <si>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</si>
  <si>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</si>
  <si>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</si>
  <si>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</si>
  <si>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</si>
  <si>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</si>
  <si>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</si>
  <si>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</si>
  <si>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</si>
  <si>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</si>
  <si>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</si>
  <si>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</si>
  <si>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</si>
  <si>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</si>
  <si>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</si>
  <si>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</si>
  <si>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</si>
  <si>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</si>
  <si>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</si>
  <si>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</si>
  <si>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</si>
  <si>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</si>
  <si>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</si>
  <si>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</si>
  <si>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</si>
  <si>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</si>
  <si>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</si>
  <si>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</si>
  <si>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</si>
  <si>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</si>
  <si>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</si>
  <si>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</si>
  <si>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</si>
  <si>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</si>
  <si>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</si>
  <si>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</si>
  <si>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</si>
  <si>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</si>
  <si>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</si>
  <si>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</si>
  <si>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</si>
  <si>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</si>
  <si>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</si>
  <si>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</si>
  <si>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</si>
  <si>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</si>
  <si>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</si>
  <si>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</si>
  <si>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</si>
  <si>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</si>
  <si>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</si>
  <si>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</si>
  <si>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</si>
  <si>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</si>
  <si>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</si>
  <si>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</si>
  <si>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</si>
  <si>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</si>
  <si>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</si>
  <si>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</si>
  <si>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</si>
  <si>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</si>
  <si>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</si>
  <si>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</si>
  <si>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</si>
  <si>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</si>
  <si>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</si>
  <si>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</si>
  <si>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</si>
  <si>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</si>
  <si>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</si>
  <si>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</si>
  <si>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</si>
  <si>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</si>
  <si>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</si>
  <si>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</si>
  <si>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</si>
  <si>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</si>
  <si>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</si>
  <si>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</si>
  <si>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</si>
  <si>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</si>
  <si>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</si>
  <si>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</si>
  <si>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</si>
  <si>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</si>
  <si>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</si>
  <si>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</si>
  <si>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</si>
  <si>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</si>
  <si>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</si>
  <si>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</si>
  <si>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</si>
  <si>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</si>
  <si>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</si>
  <si>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</si>
  <si>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</si>
  <si>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</si>
  <si>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</si>
  <si>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</si>
  <si>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</si>
  <si>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</si>
  <si>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</si>
  <si>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</si>
  <si>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</si>
  <si>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</si>
  <si>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</si>
  <si>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</si>
  <si>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</si>
  <si>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</si>
  <si>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</si>
  <si>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</si>
  <si>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</si>
  <si>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</si>
  <si>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</si>
  <si>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</si>
  <si>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</si>
  <si>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</si>
  <si>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</si>
  <si>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</si>
  <si>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</si>
  <si>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</si>
  <si>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</si>
  <si>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</si>
  <si>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</si>
  <si>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</si>
  <si>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</si>
  <si>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</si>
  <si>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</si>
  <si>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</si>
  <si>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</si>
  <si>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</si>
  <si>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</si>
  <si>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</si>
  <si>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</si>
  <si>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</si>
  <si>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</si>
  <si>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</si>
  <si>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</si>
  <si>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</si>
  <si>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</si>
  <si>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</si>
  <si>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</si>
  <si>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</si>
  <si>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</si>
  <si>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</si>
  <si>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</si>
  <si>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</si>
  <si>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</si>
  <si>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</si>
  <si>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</si>
  <si>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</si>
  <si>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</si>
  <si>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</si>
  <si>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</si>
  <si>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</si>
  <si>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</si>
  <si>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</si>
  <si>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</si>
  <si>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</si>
  <si>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</si>
  <si>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</si>
  <si>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</si>
  <si>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</si>
  <si>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</si>
  <si>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</si>
  <si>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</si>
  <si>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</si>
  <si>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</si>
  <si>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</si>
  <si>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</si>
  <si>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</si>
  <si>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</si>
  <si>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</si>
  <si>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</si>
  <si>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</si>
  <si>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</si>
  <si>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</si>
  <si>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</si>
  <si>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</si>
  <si>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</si>
  <si>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</si>
  <si>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</si>
  <si>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</si>
  <si>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</si>
  <si>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</si>
  <si>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</si>
  <si>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</si>
  <si>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</si>
  <si>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</si>
  <si>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</si>
  <si>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</si>
  <si>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</si>
  <si>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</si>
  <si>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</si>
  <si>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</si>
  <si>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</si>
  <si>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</si>
  <si>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</si>
  <si>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</si>
  <si>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</si>
  <si>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</si>
  <si>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</si>
  <si>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</si>
  <si>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</si>
  <si>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</si>
  <si>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</si>
  <si>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</si>
  <si>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</si>
  <si>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</si>
  <si>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</si>
  <si>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</si>
  <si>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</si>
  <si>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</si>
  <si>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</si>
  <si>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</si>
  <si>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</si>
  <si>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</si>
  <si>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</si>
  <si>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</si>
  <si>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</si>
  <si>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</si>
  <si>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</si>
  <si>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</si>
  <si>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</si>
  <si>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</si>
  <si>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</si>
  <si>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</si>
  <si>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</si>
  <si>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</si>
  <si>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</si>
  <si>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</si>
  <si>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</si>
  <si>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</si>
  <si>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</si>
  <si>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</si>
  <si>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</si>
  <si>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</si>
  <si>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</si>
  <si>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</si>
  <si>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</si>
  <si>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</si>
  <si>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</si>
  <si>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</si>
  <si>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</si>
  <si>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</si>
  <si>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</si>
  <si>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</si>
  <si>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</si>
  <si>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</si>
  <si>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</si>
  <si>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</si>
  <si>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</si>
  <si>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</si>
  <si>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</si>
  <si>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</si>
  <si>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</si>
  <si>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</si>
  <si>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</si>
  <si>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</si>
  <si>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</si>
  <si>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</si>
  <si>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</si>
  <si>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</si>
  <si>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</si>
  <si>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</si>
  <si>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</si>
  <si>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</si>
  <si>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</si>
  <si>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</si>
  <si>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</si>
  <si>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</si>
  <si>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</si>
  <si>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</si>
  <si>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</si>
  <si>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</si>
  <si>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</si>
  <si>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</si>
  <si>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</si>
  <si>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</si>
  <si>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</si>
  <si>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</si>
  <si>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</si>
  <si>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</si>
  <si>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</si>
  <si>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</si>
  <si>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</si>
  <si>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</si>
  <si>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</si>
  <si>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</si>
  <si>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</si>
  <si>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</si>
  <si>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</si>
  <si>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</si>
  <si>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</si>
  <si>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</si>
  <si>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</si>
  <si>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</si>
  <si>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</si>
  <si>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</si>
  <si>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</si>
  <si>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</si>
  <si>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</si>
  <si>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</si>
  <si>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</si>
  <si>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</si>
  <si>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</si>
  <si>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</si>
  <si>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</si>
  <si>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</si>
  <si>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</si>
  <si>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</si>
  <si>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</si>
  <si>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</si>
  <si>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</si>
  <si>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</si>
  <si>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</si>
  <si>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</si>
  <si>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</si>
  <si>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</si>
  <si>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</si>
  <si>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</si>
  <si>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</si>
  <si>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</si>
  <si>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</si>
  <si>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</si>
  <si>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</si>
  <si>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</si>
  <si>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</si>
  <si>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</si>
  <si>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</si>
  <si>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</si>
  <si>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</si>
  <si>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</si>
  <si>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</si>
  <si>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</si>
  <si>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</si>
  <si>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</si>
  <si>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</si>
  <si>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</si>
  <si>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</si>
  <si>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</si>
  <si>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</si>
  <si>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</si>
  <si>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</si>
  <si>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</si>
  <si>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</si>
  <si>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</si>
  <si>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</si>
  <si>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</si>
  <si>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</si>
  <si>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</si>
  <si>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</si>
  <si>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</si>
  <si>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</si>
  <si>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</si>
  <si>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</si>
  <si>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</si>
  <si>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</si>
  <si>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</si>
  <si>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</si>
  <si>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</si>
  <si>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</si>
  <si>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</si>
  <si>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</si>
  <si>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</si>
  <si>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</si>
  <si>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</si>
  <si>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</si>
  <si>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</si>
  <si>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</si>
  <si>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</si>
  <si>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</si>
  <si>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</si>
  <si>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</si>
  <si>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</si>
  <si>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</si>
  <si>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</si>
  <si>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</si>
  <si>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</si>
  <si>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</si>
  <si>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</si>
  <si>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</si>
  <si>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</si>
  <si>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</si>
  <si>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</si>
  <si>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</si>
  <si>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</si>
  <si>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</si>
  <si>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</si>
  <si>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</si>
  <si>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</si>
  <si>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</si>
  <si>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</si>
  <si>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</si>
  <si>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</si>
  <si>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</si>
  <si>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</si>
  <si>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</si>
  <si>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</si>
  <si>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</si>
  <si>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</si>
  <si>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</si>
  <si>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</si>
  <si>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</si>
  <si>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</si>
  <si>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</si>
  <si>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</si>
  <si>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</si>
  <si>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</si>
  <si>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</si>
  <si>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</si>
  <si>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</si>
  <si>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</si>
  <si>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</si>
  <si>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</si>
  <si>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</si>
  <si>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</si>
  <si>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</si>
  <si>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</si>
  <si>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</si>
  <si>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</si>
  <si>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</si>
  <si>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</si>
  <si>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</si>
  <si>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</si>
  <si>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</si>
  <si>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</si>
  <si>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</si>
  <si>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</si>
  <si>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</si>
  <si>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</si>
  <si>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</si>
  <si>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</si>
  <si>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</si>
  <si>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</si>
  <si>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</si>
  <si>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</si>
  <si>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</si>
  <si>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</si>
  <si>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</si>
  <si>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</si>
  <si>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</si>
  <si>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</si>
  <si>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</si>
  <si>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</si>
  <si>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</si>
  <si>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</si>
  <si>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</si>
  <si>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</si>
  <si>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</si>
  <si>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</si>
  <si>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</si>
  <si>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</si>
  <si>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</si>
  <si>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</si>
  <si>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</si>
  <si>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</si>
  <si>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</si>
  <si>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</si>
  <si>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</si>
  <si>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</si>
  <si>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</si>
  <si>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</si>
  <si>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</si>
  <si>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</si>
  <si>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</si>
  <si>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</si>
  <si>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</si>
  <si>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</si>
  <si>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</si>
  <si>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</si>
  <si>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</si>
  <si>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</si>
  <si>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</si>
  <si>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</si>
  <si>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</si>
  <si>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</si>
  <si>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</si>
  <si>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</si>
  <si>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</si>
  <si>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</si>
  <si>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</si>
  <si>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</si>
  <si>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</si>
  <si>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</si>
  <si>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</si>
  <si>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</si>
  <si>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</si>
  <si>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</si>
  <si>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</si>
  <si>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</si>
  <si>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</si>
  <si>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</si>
  <si>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</si>
  <si>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</si>
  <si>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</si>
  <si>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</si>
  <si>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</si>
  <si>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</si>
  <si>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</si>
  <si>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</si>
  <si>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</si>
  <si>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</si>
  <si>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</si>
  <si>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</si>
  <si>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</si>
  <si>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</si>
  <si>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</si>
  <si>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</si>
  <si>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</si>
  <si>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</si>
  <si>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</si>
  <si>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</si>
  <si>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</si>
  <si>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</si>
  <si>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</si>
  <si>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</si>
  <si>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</si>
  <si>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</si>
  <si>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</si>
  <si>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</si>
  <si>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</si>
  <si>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</si>
  <si>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</si>
  <si>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</si>
  <si>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</si>
  <si>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</si>
  <si>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</si>
  <si>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</si>
  <si>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</si>
  <si>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</si>
  <si>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</si>
  <si>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</si>
  <si>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</si>
  <si>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</si>
  <si>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</si>
  <si>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</si>
  <si>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</si>
  <si>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</si>
  <si>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</si>
  <si>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</si>
  <si>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</si>
  <si>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</si>
  <si>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</si>
  <si>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</si>
  <si>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</si>
  <si>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</si>
  <si>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</si>
  <si>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</si>
  <si>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</si>
  <si>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</si>
  <si>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</si>
  <si>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</si>
  <si>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</si>
  <si>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</si>
  <si>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</si>
  <si>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</si>
  <si>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</si>
  <si>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</si>
  <si>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</si>
  <si>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</si>
  <si>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</si>
  <si>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</si>
  <si>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</si>
  <si>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</si>
  <si>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</si>
  <si>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</si>
  <si>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</si>
  <si>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</si>
  <si>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</si>
  <si>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</si>
  <si>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</si>
  <si>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</si>
  <si>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</si>
  <si>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</si>
  <si>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</si>
  <si>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</si>
  <si>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</si>
  <si>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</si>
  <si>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</si>
  <si>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</si>
  <si>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</si>
  <si>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</si>
  <si>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</si>
  <si>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</si>
  <si>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</si>
  <si>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</si>
  <si>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</si>
  <si>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</si>
  <si>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</si>
  <si>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</si>
  <si>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</si>
  <si>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</si>
  <si>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</si>
  <si>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</si>
  <si>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</si>
  <si>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</si>
  <si>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</si>
  <si>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</si>
  <si>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</si>
  <si>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</si>
  <si>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</si>
  <si>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</si>
  <si>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</si>
  <si>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</si>
  <si>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</si>
  <si>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</si>
  <si>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</si>
  <si>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</si>
  <si>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</si>
  <si>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</si>
  <si>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</si>
  <si>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</si>
  <si>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</si>
  <si>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</si>
  <si>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</si>
  <si>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</si>
  <si>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</si>
  <si>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</si>
  <si>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</si>
  <si>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</si>
  <si>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</si>
  <si>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</si>
  <si>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</si>
  <si>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</si>
  <si>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</si>
  <si>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</si>
  <si>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</si>
  <si>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</si>
  <si>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</si>
  <si>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</si>
  <si>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</si>
  <si>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</si>
  <si>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</si>
  <si>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</si>
  <si>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</si>
  <si>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</si>
  <si>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</si>
  <si>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</si>
  <si>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</si>
  <si>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</si>
  <si>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</si>
  <si>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</si>
  <si>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</si>
  <si>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</si>
  <si>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</si>
  <si>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</si>
  <si>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</si>
  <si>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</si>
  <si>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</si>
  <si>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</si>
  <si>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</si>
  <si>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</si>
  <si>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</si>
  <si>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</si>
  <si>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</si>
  <si>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</si>
  <si>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</si>
  <si>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</si>
  <si>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</si>
  <si>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</si>
  <si>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</si>
  <si>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</si>
  <si>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</si>
  <si>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</si>
  <si>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</si>
  <si>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</si>
  <si>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</si>
  <si>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</si>
  <si>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</si>
  <si>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</si>
  <si>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</si>
  <si>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</si>
  <si>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</si>
  <si>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</si>
  <si>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</si>
  <si>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</si>
  <si>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</si>
  <si>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</si>
  <si>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</si>
  <si>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</si>
  <si>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</si>
  <si>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</si>
  <si>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</si>
  <si>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</si>
  <si>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</si>
  <si>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</si>
  <si>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</si>
  <si>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</si>
  <si>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</si>
  <si>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</si>
  <si>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</si>
  <si>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</si>
  <si>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</si>
  <si>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</si>
  <si>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</si>
  <si>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</si>
  <si>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</si>
  <si>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</si>
  <si>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</si>
  <si>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</si>
  <si>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</si>
  <si>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</si>
  <si>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</si>
  <si>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</si>
  <si>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</si>
  <si>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</si>
  <si>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</si>
  <si>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</si>
  <si>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</si>
  <si>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</si>
  <si>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</si>
  <si>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</si>
  <si>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</si>
  <si>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</si>
  <si>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</si>
  <si>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</si>
  <si>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</si>
  <si>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</si>
  <si>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</si>
  <si>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</si>
  <si>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</si>
  <si>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</si>
  <si>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</si>
  <si>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</si>
  <si>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</si>
  <si>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</si>
  <si>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</si>
  <si>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</si>
  <si>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</si>
  <si>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</si>
  <si>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</si>
  <si>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</si>
  <si>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</si>
  <si>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</si>
  <si>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</si>
  <si>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</si>
  <si>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</si>
  <si>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</si>
  <si>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</si>
  <si>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</si>
  <si>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</si>
  <si>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</si>
  <si>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</si>
  <si>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</si>
  <si>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</si>
  <si>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</si>
  <si>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</si>
  <si>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</si>
  <si>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</si>
  <si>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</si>
  <si>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</si>
  <si>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</si>
  <si>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</si>
  <si>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</si>
  <si>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</si>
  <si>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</si>
  <si>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</si>
  <si>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</si>
  <si>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</si>
  <si>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</si>
  <si>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</si>
  <si>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</si>
  <si>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</si>
  <si>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</si>
  <si>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</si>
  <si>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</si>
  <si>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</si>
  <si>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</si>
  <si>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</si>
  <si>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</si>
  <si>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</si>
  <si>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</si>
  <si>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</si>
  <si>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</si>
  <si>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</si>
  <si>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</si>
  <si>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</si>
  <si>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</si>
  <si>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</si>
  <si>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</si>
  <si>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</si>
  <si>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</si>
  <si>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</si>
  <si>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</si>
  <si>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</si>
  <si>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</si>
  <si>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</si>
  <si>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</si>
  <si>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</si>
  <si>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</si>
  <si>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</si>
  <si>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</si>
  <si>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</si>
  <si>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</si>
  <si>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</si>
  <si>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</si>
  <si>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</si>
  <si>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</si>
  <si>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</si>
  <si>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</si>
  <si>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</si>
  <si>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</si>
  <si>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</si>
  <si>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</si>
  <si>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</si>
  <si>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</si>
  <si>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</si>
  <si>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</si>
  <si>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</si>
  <si>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</si>
  <si>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</si>
  <si>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</si>
  <si>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</si>
  <si>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</si>
  <si>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</si>
  <si>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</si>
  <si>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</si>
  <si>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</si>
  <si>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</si>
  <si>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</si>
  <si>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</si>
  <si>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</si>
  <si>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</si>
  <si>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</si>
  <si>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</si>
  <si>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</si>
  <si>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</si>
  <si>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</si>
  <si>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</si>
  <si>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</si>
  <si>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</si>
  <si>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</si>
  <si>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</si>
  <si>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</si>
  <si>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</si>
  <si>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</si>
  <si>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</si>
  <si>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</si>
  <si>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</si>
  <si>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</si>
  <si>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</si>
  <si>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</si>
  <si>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</si>
  <si>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</si>
  <si>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</si>
  <si>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</si>
  <si>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</si>
  <si>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</si>
  <si>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</si>
  <si>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</si>
  <si>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</si>
  <si>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</si>
  <si>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</si>
  <si>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</si>
  <si>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</si>
  <si>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</si>
  <si>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</si>
  <si>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</si>
  <si>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</si>
  <si>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</si>
  <si>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</si>
  <si>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</si>
  <si>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</si>
  <si>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</si>
  <si>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</si>
  <si>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</si>
  <si>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</si>
  <si>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</si>
  <si>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</si>
  <si>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</si>
  <si>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</si>
  <si>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</si>
  <si>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</si>
  <si>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</si>
  <si>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</si>
  <si>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</si>
  <si>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</si>
  <si>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</si>
  <si>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</si>
  <si>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</si>
  <si>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</si>
  <si>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</si>
  <si>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</si>
  <si>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</si>
  <si>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</si>
  <si>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</si>
  <si>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</si>
  <si>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</si>
  <si>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</si>
  <si>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</si>
  <si>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</si>
  <si>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</si>
  <si>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</si>
  <si>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</si>
  <si>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</si>
  <si>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</si>
  <si>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</si>
  <si>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</si>
  <si>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</si>
  <si>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</si>
  <si>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</si>
  <si>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</si>
  <si>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</si>
  <si>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</si>
  <si>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</si>
  <si>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</si>
  <si>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</si>
  <si>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</si>
  <si>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</si>
  <si>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</si>
  <si>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</si>
  <si>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</si>
  <si>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</si>
  <si>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</si>
  <si>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</si>
  <si>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</si>
  <si>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</si>
  <si>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</si>
  <si>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</si>
  <si>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</si>
  <si>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</si>
  <si>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</si>
  <si>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</si>
  <si>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</si>
  <si>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</si>
  <si>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</si>
  <si>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</si>
  <si>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</si>
  <si>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</si>
  <si>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</si>
  <si>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</si>
  <si>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</si>
  <si>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</si>
  <si>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</si>
  <si>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</si>
  <si>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</si>
  <si>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</si>
  <si>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</si>
  <si>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</si>
  <si>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</si>
  <si>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</si>
  <si>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</si>
  <si>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</si>
  <si>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</si>
  <si>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</si>
  <si>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</si>
  <si>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</si>
  <si>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</si>
  <si>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</si>
  <si>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</si>
  <si>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</si>
  <si>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</si>
  <si>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</si>
  <si>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</si>
  <si>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</si>
  <si>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</si>
  <si>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</si>
  <si>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</si>
  <si>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</si>
  <si>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</si>
  <si>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</si>
  <si>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</si>
  <si>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</si>
  <si>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</si>
  <si>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</si>
  <si>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</si>
  <si>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</si>
  <si>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</si>
  <si>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</si>
  <si>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</si>
  <si>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</si>
  <si>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</si>
  <si>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</si>
  <si>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</si>
  <si>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</si>
  <si>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</si>
  <si>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</si>
  <si>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</si>
  <si>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</si>
  <si>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</si>
  <si>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</si>
  <si>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</si>
  <si>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</si>
  <si>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</si>
  <si>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</si>
  <si>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</si>
  <si>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</si>
  <si>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</si>
  <si>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</si>
  <si>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</si>
  <si>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</si>
  <si>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</si>
  <si>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</si>
  <si>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</si>
  <si>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</si>
  <si>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</si>
  <si>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</si>
  <si>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</si>
  <si>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</si>
  <si>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</si>
  <si>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</si>
  <si>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</si>
  <si>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</si>
  <si>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</si>
  <si>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</si>
  <si>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</si>
  <si>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</si>
  <si>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</si>
  <si>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</si>
  <si>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</si>
  <si>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</si>
  <si>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</si>
  <si>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</si>
  <si>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</si>
  <si>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</si>
  <si>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</si>
  <si>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</si>
  <si>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</si>
  <si>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</si>
  <si>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</si>
  <si>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</si>
  <si>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</si>
  <si>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</si>
  <si>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</si>
  <si>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</si>
  <si>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</si>
  <si>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</si>
  <si>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</si>
  <si>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</si>
  <si>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</si>
  <si>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</si>
  <si>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</si>
  <si>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</si>
  <si>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</si>
  <si>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</si>
  <si>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</si>
  <si>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</si>
  <si>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</si>
  <si>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</si>
  <si>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</si>
  <si>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</si>
  <si>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</si>
  <si>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</si>
  <si>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</si>
  <si>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</si>
  <si>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</si>
  <si>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</si>
  <si>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</si>
  <si>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</si>
  <si>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</si>
  <si>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</si>
  <si>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</si>
  <si>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</si>
  <si>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</si>
  <si>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</si>
  <si>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</si>
  <si>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</si>
  <si>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</si>
  <si>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</si>
  <si>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</si>
  <si>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</si>
  <si>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</si>
  <si>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</si>
  <si>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</si>
  <si>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</si>
  <si>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</si>
  <si>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</si>
  <si>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</si>
  <si>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</si>
  <si>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</si>
  <si>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</si>
  <si>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</si>
  <si>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</si>
  <si>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</si>
  <si>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</si>
  <si>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</si>
  <si>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</si>
  <si>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</si>
  <si>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</si>
  <si>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</si>
  <si>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</si>
  <si>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</si>
  <si>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</si>
  <si>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</si>
  <si>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</si>
  <si>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</si>
  <si>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</si>
  <si>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</si>
  <si>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</si>
  <si>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</si>
  <si>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</si>
  <si>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</si>
  <si>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</si>
  <si>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</si>
  <si>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</si>
  <si>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</si>
  <si>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</si>
  <si>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</si>
  <si>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</si>
  <si>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</si>
  <si>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</si>
  <si>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</si>
  <si>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</si>
  <si>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</si>
  <si>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</si>
  <si>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</si>
  <si>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</si>
  <si>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</si>
  <si>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</si>
  <si>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</si>
  <si>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</si>
  <si>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</si>
  <si>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</si>
  <si>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</si>
  <si>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</si>
  <si>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</si>
  <si>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</si>
  <si>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</si>
  <si>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</si>
  <si>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</si>
  <si>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</si>
  <si>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</si>
  <si>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</si>
  <si>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</si>
  <si>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</si>
  <si>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</si>
  <si>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</si>
  <si>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</si>
  <si>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</si>
  <si>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</si>
  <si>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</si>
  <si>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</si>
  <si>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</si>
  <si>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</si>
  <si>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</si>
  <si>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</si>
  <si>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</si>
  <si>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</si>
  <si>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</si>
  <si>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</si>
  <si>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</si>
  <si>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</si>
  <si>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</si>
  <si>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</si>
  <si>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</si>
  <si>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</si>
  <si>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</si>
  <si>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</si>
  <si>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</si>
  <si>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</si>
  <si>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</si>
  <si>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</si>
  <si>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</si>
  <si>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</si>
  <si>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</si>
  <si>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</si>
  <si>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</si>
  <si>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</si>
  <si>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</si>
  <si>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</si>
  <si>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</si>
  <si>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</si>
  <si>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</si>
  <si>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</si>
  <si>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</si>
  <si>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</si>
  <si>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</si>
  <si>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</si>
  <si>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</si>
  <si>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</si>
  <si>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</si>
  <si>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</si>
  <si>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</si>
  <si>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</si>
  <si>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</si>
  <si>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</si>
  <si>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</si>
  <si>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</si>
  <si>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</si>
  <si>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</si>
  <si>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</si>
  <si>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</si>
  <si>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</si>
  <si>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</si>
  <si>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</si>
  <si>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</si>
  <si>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</si>
  <si>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</si>
  <si>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</si>
  <si>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</si>
  <si>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</si>
  <si>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</si>
  <si>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</si>
  <si>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</si>
  <si>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</si>
  <si>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</si>
  <si>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</si>
  <si>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</si>
  <si>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</si>
  <si>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</si>
  <si>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</si>
  <si>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</si>
  <si>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</si>
  <si>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</si>
  <si>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</si>
  <si>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</si>
  <si>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</si>
  <si>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</si>
  <si>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</si>
  <si>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</si>
  <si>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</si>
  <si>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</si>
  <si>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</si>
  <si>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</si>
  <si>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</si>
  <si>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</si>
  <si>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</si>
  <si>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</si>
  <si>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</si>
  <si>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</si>
  <si>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</si>
  <si>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</si>
  <si>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</si>
  <si>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</si>
  <si>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</si>
  <si>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</si>
  <si>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</si>
  <si>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</si>
  <si>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</si>
  <si>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</si>
  <si>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</si>
  <si>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</si>
  <si>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</si>
  <si>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</si>
  <si>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</si>
  <si>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</si>
  <si>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</si>
  <si>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</si>
  <si>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</si>
  <si>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</si>
  <si>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</si>
  <si>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</si>
  <si>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</si>
  <si>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</si>
  <si>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</si>
  <si>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</si>
  <si>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</si>
  <si>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</si>
  <si>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</si>
  <si>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</si>
  <si>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</si>
  <si>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</si>
  <si>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</si>
  <si>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</si>
  <si>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</si>
  <si>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</si>
  <si>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</si>
  <si>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</si>
  <si>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</si>
  <si>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</si>
  <si>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</si>
  <si>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</si>
  <si>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</si>
  <si>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</si>
  <si>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</si>
  <si>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</si>
  <si>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</si>
  <si>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</si>
  <si>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</si>
  <si>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</si>
  <si>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</si>
  <si>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</si>
  <si>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</si>
  <si>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</si>
  <si>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</si>
  <si>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</si>
  <si>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</si>
  <si>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</si>
  <si>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</si>
  <si>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</si>
  <si>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</si>
  <si>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</si>
  <si>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</si>
  <si>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</si>
  <si>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</si>
  <si>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</si>
  <si>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</si>
  <si>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</si>
  <si>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</si>
  <si>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</si>
  <si>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</si>
  <si>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</si>
  <si>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</si>
  <si>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</si>
  <si>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</si>
  <si>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</si>
  <si>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</si>
  <si>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</si>
  <si>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</si>
  <si>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</si>
  <si>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</si>
  <si>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</si>
  <si>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</si>
  <si>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</si>
  <si>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</si>
  <si>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</si>
  <si>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</si>
  <si>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</si>
  <si>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</si>
  <si>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</si>
  <si>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</si>
  <si>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</si>
  <si>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</si>
  <si>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</si>
  <si>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</si>
  <si>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</si>
  <si>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</si>
  <si>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</si>
  <si>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</si>
  <si>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</si>
  <si>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</si>
  <si>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</si>
  <si>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</si>
  <si>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</si>
  <si>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</si>
  <si>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</si>
  <si>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</si>
  <si>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</si>
  <si>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</si>
  <si>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</si>
  <si>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</si>
  <si>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</si>
  <si>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</si>
  <si>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</si>
  <si>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</si>
  <si>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</si>
  <si>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</si>
  <si>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</si>
  <si>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</si>
  <si>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</si>
  <si>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</si>
  <si>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</si>
  <si>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</si>
  <si>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</si>
  <si>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</si>
  <si>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</si>
  <si>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</si>
  <si>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</si>
  <si>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</si>
  <si>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</si>
  <si>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</si>
  <si>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</si>
  <si>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</si>
  <si>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</si>
  <si>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</si>
  <si>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</si>
  <si>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</si>
  <si>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</si>
  <si>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</si>
  <si>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</si>
  <si>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</si>
  <si>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</si>
  <si>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</si>
  <si>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</si>
  <si>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</si>
  <si>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</si>
  <si>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</si>
  <si>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</si>
  <si>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</si>
  <si>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</si>
  <si>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</si>
  <si>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</si>
  <si>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</si>
  <si>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</si>
  <si>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</si>
  <si>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</si>
  <si>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</si>
  <si>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</si>
  <si>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</si>
  <si>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</si>
  <si>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</si>
  <si>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</si>
  <si>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</si>
  <si>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</si>
  <si>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</si>
  <si>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</si>
  <si>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</si>
  <si>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</si>
  <si>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</si>
  <si>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</si>
  <si>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</si>
  <si>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</si>
  <si>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</si>
  <si>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</si>
  <si>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</si>
  <si>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</si>
  <si>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</si>
  <si>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</si>
  <si>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</si>
  <si>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</si>
  <si>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</si>
  <si>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</si>
  <si>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</si>
  <si>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</si>
  <si>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</si>
  <si>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</si>
  <si>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</si>
  <si>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</si>
  <si>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</si>
  <si>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</si>
  <si>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</si>
  <si>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</si>
  <si>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</si>
  <si>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</si>
  <si>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</si>
  <si>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</si>
  <si>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</si>
  <si>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</si>
  <si>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</si>
  <si>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</si>
  <si>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</si>
  <si>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</si>
  <si>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</si>
  <si>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</si>
  <si>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</si>
  <si>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</si>
  <si>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</si>
  <si>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</si>
  <si>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</si>
  <si>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</si>
  <si>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</si>
  <si>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</si>
  <si>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</si>
  <si>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</si>
  <si>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</si>
  <si>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</si>
  <si>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</si>
  <si>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</si>
  <si>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</si>
  <si>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</si>
  <si>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</si>
  <si>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</si>
  <si>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</si>
  <si>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</si>
  <si>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</si>
  <si>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</si>
  <si>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</si>
  <si>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</si>
  <si>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</si>
  <si>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</si>
  <si>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</si>
  <si>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</si>
  <si>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</si>
  <si>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</si>
  <si>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</si>
  <si>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</si>
  <si>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</si>
  <si>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</si>
  <si>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</si>
  <si>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</si>
  <si>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</si>
  <si>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</si>
  <si>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</si>
  <si>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</si>
  <si>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</si>
  <si>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</si>
  <si>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</si>
  <si>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</si>
  <si>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</si>
  <si>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</si>
  <si>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</si>
  <si>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</si>
  <si>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</si>
  <si>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</si>
  <si>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</si>
  <si>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</si>
  <si>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</si>
  <si>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</si>
  <si>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</si>
  <si>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</si>
  <si>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</si>
  <si>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</si>
  <si>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</si>
  <si>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</si>
  <si>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</si>
  <si>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</si>
  <si>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</si>
  <si>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</si>
  <si>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</si>
  <si>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</si>
  <si>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</si>
  <si>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</si>
  <si>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</si>
  <si>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</si>
  <si>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</si>
  <si>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</si>
  <si>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</si>
  <si>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</si>
  <si>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</si>
  <si>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</si>
  <si>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</si>
  <si>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</si>
  <si>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</si>
  <si>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</si>
  <si>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</si>
  <si>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</si>
  <si>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</si>
  <si>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</si>
  <si>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</si>
  <si>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</si>
  <si>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</si>
  <si>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</si>
  <si>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</si>
  <si>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</si>
  <si>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</si>
  <si>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</si>
  <si>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</si>
  <si>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</si>
  <si>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</si>
  <si>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</si>
  <si>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</si>
  <si>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</si>
  <si>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</si>
  <si>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</si>
  <si>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</si>
  <si>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</si>
  <si>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</si>
  <si>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</si>
  <si>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</si>
  <si>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</si>
  <si>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</si>
  <si>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</si>
  <si>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</si>
  <si>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</si>
  <si>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</si>
  <si>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</si>
  <si>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</si>
  <si>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</si>
  <si>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</si>
  <si>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</si>
  <si>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</si>
  <si>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</si>
  <si>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</si>
  <si>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</si>
  <si>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</si>
  <si>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</si>
  <si>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</si>
  <si>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</si>
  <si>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</si>
  <si>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</si>
  <si>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</si>
  <si>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</si>
  <si>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</si>
  <si>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</si>
  <si>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</si>
  <si>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</si>
  <si>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</si>
  <si>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</si>
  <si>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</si>
  <si>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</si>
  <si>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</si>
  <si>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</si>
  <si>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</si>
  <si>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</si>
  <si>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</si>
  <si>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</si>
  <si>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</si>
  <si>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</si>
  <si>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</si>
  <si>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</si>
  <si>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</si>
  <si>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</si>
  <si>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</si>
  <si>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</si>
  <si>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</si>
  <si>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</si>
  <si>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</si>
  <si>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</si>
  <si>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</si>
  <si>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</si>
  <si>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</si>
  <si>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</si>
  <si>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</si>
  <si>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</si>
  <si>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</si>
  <si>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</si>
  <si>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</si>
  <si>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</si>
  <si>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</si>
  <si>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</si>
  <si>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</si>
  <si>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</si>
  <si>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</si>
  <si>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</si>
  <si>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</si>
  <si>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</si>
  <si>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</si>
  <si>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</si>
  <si>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</si>
  <si>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</si>
  <si>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</si>
  <si>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</si>
  <si>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</si>
  <si>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</si>
  <si>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</si>
  <si>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</si>
  <si>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</si>
  <si>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</si>
  <si>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</si>
  <si>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</si>
  <si>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</si>
  <si>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</si>
  <si>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</si>
  <si>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</si>
  <si>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</si>
  <si>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</si>
  <si>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</si>
  <si>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</si>
  <si>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</si>
  <si>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</si>
  <si>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</si>
  <si>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</si>
  <si>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</si>
  <si>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</si>
  <si>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</si>
  <si>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</si>
  <si>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</si>
  <si>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</si>
  <si>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</si>
  <si>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</si>
  <si>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</si>
  <si>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</si>
  <si>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</si>
  <si>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</si>
  <si>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</si>
  <si>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</si>
  <si>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</si>
  <si>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</si>
  <si>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</si>
  <si>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</si>
  <si>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</si>
  <si>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</si>
  <si>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</si>
  <si>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</si>
  <si>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</si>
  <si>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</si>
  <si>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</si>
  <si>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</si>
  <si>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</si>
  <si>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</si>
  <si>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</si>
  <si>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</si>
  <si>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</si>
  <si>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</si>
  <si>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</si>
  <si>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</si>
  <si>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</si>
  <si>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</si>
  <si>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</si>
  <si>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</si>
  <si>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</si>
  <si>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</si>
  <si>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</si>
  <si>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</si>
  <si>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</si>
  <si>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</si>
  <si>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</si>
  <si>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</si>
  <si>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</si>
  <si>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</si>
  <si>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</si>
  <si>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</si>
  <si>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</si>
  <si>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</si>
  <si>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</si>
  <si>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</si>
  <si>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</si>
  <si>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</si>
  <si>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</si>
  <si>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</si>
  <si>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</si>
  <si>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</si>
  <si>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</si>
  <si>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</si>
  <si>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</si>
  <si>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</si>
  <si>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</si>
  <si>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</si>
  <si>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</si>
  <si>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</si>
  <si>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</si>
  <si>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</si>
  <si>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</si>
  <si>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</si>
  <si>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</si>
  <si>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</si>
  <si>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</si>
  <si>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</si>
  <si>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</si>
  <si>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</si>
  <si>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</si>
  <si>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</si>
  <si>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</si>
  <si>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</si>
  <si>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</si>
  <si>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</si>
  <si>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</si>
  <si>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</si>
  <si>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</si>
  <si>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</si>
  <si>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</si>
  <si>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</si>
  <si>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</si>
  <si>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</si>
  <si>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</si>
  <si>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</si>
  <si>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</si>
  <si>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</si>
  <si>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</si>
  <si>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</si>
  <si>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</si>
  <si>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</si>
  <si>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</si>
  <si>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</si>
  <si>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</si>
  <si>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</si>
  <si>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</si>
  <si>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</si>
  <si>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</si>
  <si>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</si>
  <si>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</si>
  <si>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</si>
  <si>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</si>
  <si>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</si>
  <si>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</si>
  <si>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</si>
  <si>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</si>
  <si>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</si>
  <si>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</si>
  <si>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</si>
  <si>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</si>
  <si>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</si>
  <si>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</si>
  <si>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</si>
  <si>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</si>
  <si>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</si>
  <si>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</si>
  <si>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</si>
  <si>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</si>
  <si>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</si>
  <si>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</si>
  <si>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</si>
  <si>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</si>
  <si>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</si>
  <si>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</si>
  <si>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</si>
  <si>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</si>
  <si>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</si>
  <si>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</si>
  <si>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</si>
  <si>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</si>
  <si>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</si>
  <si>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</si>
  <si>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</si>
  <si>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</si>
  <si>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</si>
  <si>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</si>
  <si>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</si>
  <si>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</si>
  <si>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</si>
  <si>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</si>
  <si>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</si>
  <si>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</si>
  <si>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</si>
  <si>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</si>
  <si>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</si>
  <si>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</si>
  <si>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</si>
  <si>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</si>
  <si>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</si>
  <si>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</si>
  <si>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</si>
  <si>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</si>
  <si>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</si>
  <si>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</si>
  <si>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</si>
  <si>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</si>
  <si>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</si>
  <si>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</si>
  <si>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</si>
  <si>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</si>
  <si>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</si>
  <si>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</si>
  <si>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</si>
  <si>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</si>
  <si>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</si>
  <si>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</si>
  <si>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</si>
  <si>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</si>
  <si>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</si>
  <si>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</si>
  <si>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</si>
  <si>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</si>
  <si>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</si>
  <si>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</si>
  <si>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</si>
  <si>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</si>
  <si>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</si>
  <si>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</si>
  <si>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</si>
  <si>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</si>
  <si>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</si>
  <si>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</si>
  <si>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</si>
  <si>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</si>
  <si>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</si>
  <si>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</si>
  <si>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</si>
  <si>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</si>
  <si>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</si>
  <si>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</si>
  <si>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</si>
  <si>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</si>
  <si>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</si>
  <si>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</si>
  <si>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</si>
  <si>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</si>
  <si>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</si>
  <si>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</si>
  <si>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</si>
  <si>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</si>
  <si>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</si>
  <si>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</si>
  <si>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</si>
  <si>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</si>
  <si>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</si>
  <si>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</si>
  <si>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</si>
  <si>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</si>
  <si>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</si>
  <si>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</si>
  <si>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</si>
  <si>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</si>
  <si>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</si>
  <si>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</si>
  <si>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</si>
  <si>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</si>
  <si>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</si>
  <si>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</si>
  <si>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</si>
  <si>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</si>
  <si>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</si>
  <si>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</si>
  <si>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</si>
  <si>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</si>
  <si>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</si>
  <si>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</si>
  <si>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</si>
  <si>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</si>
  <si>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</si>
  <si>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</si>
  <si>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</si>
  <si>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</si>
  <si>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</si>
  <si>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</si>
  <si>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</si>
  <si>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</si>
  <si>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</si>
  <si>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</si>
  <si>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</si>
  <si>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</si>
  <si>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</si>
  <si>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</si>
  <si>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</si>
  <si>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</si>
  <si>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</si>
  <si>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</si>
  <si>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</si>
  <si>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</si>
  <si>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</si>
  <si>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</si>
  <si>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</si>
  <si>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</si>
  <si>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</si>
  <si>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</si>
  <si>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</si>
  <si>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</si>
  <si>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</si>
  <si>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</si>
  <si>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</si>
  <si>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</si>
  <si>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</si>
  <si>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</si>
  <si>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</si>
  <si>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</si>
  <si>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</si>
  <si>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</si>
  <si>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</si>
  <si>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</si>
  <si>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</si>
  <si>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</si>
  <si>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</si>
  <si>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</si>
  <si>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</si>
  <si>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</si>
  <si>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</si>
  <si>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</si>
  <si>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</si>
  <si>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</si>
  <si>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</si>
  <si>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</si>
  <si>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</si>
  <si>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</si>
  <si>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</si>
  <si>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</si>
  <si>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</si>
  <si>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</si>
  <si>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</si>
  <si>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</si>
  <si>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</si>
  <si>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</si>
  <si>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</si>
  <si>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</si>
  <si>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</si>
  <si>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</si>
  <si>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</si>
  <si>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</si>
  <si>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</si>
  <si>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</si>
  <si>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</si>
  <si>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</si>
  <si>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</si>
  <si>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</si>
  <si>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</si>
  <si>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</si>
  <si>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</si>
  <si>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</si>
  <si>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</si>
  <si>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</si>
  <si>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</si>
  <si>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</si>
  <si>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</si>
  <si>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</si>
  <si>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</si>
  <si>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</si>
  <si>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</si>
  <si>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</si>
  <si>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</si>
  <si>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</si>
  <si>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</si>
  <si>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</si>
  <si>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</si>
  <si>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</si>
  <si>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</si>
  <si>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</si>
  <si>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</si>
  <si>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</si>
  <si>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</si>
  <si>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</si>
  <si>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</si>
  <si>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</si>
  <si>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</si>
  <si>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</si>
  <si>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</si>
  <si>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</si>
  <si>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</si>
  <si>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</si>
  <si>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</si>
  <si>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</si>
  <si>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</si>
  <si>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</si>
  <si>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</si>
  <si>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</si>
  <si>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</si>
  <si>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</si>
  <si>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</si>
  <si>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</si>
  <si>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</si>
  <si>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</si>
  <si>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</si>
  <si>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</si>
  <si>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</si>
  <si>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</si>
  <si>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</si>
  <si>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</si>
  <si>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</si>
  <si>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</si>
  <si>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</si>
  <si>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</si>
  <si>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</si>
  <si>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</si>
  <si>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</si>
  <si>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</si>
  <si>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</si>
  <si>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</si>
  <si>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</si>
  <si>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</si>
  <si>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</si>
  <si>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</si>
  <si>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</si>
  <si>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</si>
  <si>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</si>
  <si>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</si>
  <si>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</si>
  <si>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</si>
  <si>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</si>
  <si>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</si>
  <si>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</si>
  <si>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</si>
  <si>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</si>
  <si>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</si>
  <si>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</si>
  <si>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</si>
  <si>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</si>
  <si>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</si>
  <si>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</si>
  <si>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</si>
  <si>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</si>
  <si>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</si>
  <si>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</si>
  <si>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</si>
  <si>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</si>
  <si>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</si>
  <si>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</si>
  <si>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</si>
  <si>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</si>
  <si>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</si>
  <si>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</si>
  <si>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</si>
  <si>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</si>
  <si>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</si>
  <si>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</si>
  <si>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</si>
  <si>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</si>
  <si>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</si>
  <si>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</si>
  <si>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</si>
  <si>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</si>
  <si>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</si>
  <si>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</si>
  <si>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</si>
  <si>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</si>
  <si>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</si>
  <si>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</si>
  <si>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</si>
  <si>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</si>
  <si>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</si>
  <si>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</si>
  <si>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</si>
  <si>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</si>
  <si>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</si>
  <si>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</si>
  <si>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</si>
  <si>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</si>
  <si>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</si>
  <si>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</si>
  <si>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</si>
  <si>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</si>
  <si>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</si>
  <si>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</si>
  <si>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</si>
  <si>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</si>
  <si>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</si>
  <si>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</si>
  <si>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</si>
  <si>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</si>
  <si>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</si>
  <si>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</si>
  <si>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</si>
  <si>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</si>
  <si>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</si>
  <si>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</si>
  <si>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</si>
  <si>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</si>
  <si>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</si>
  <si>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</si>
  <si>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</si>
  <si>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</si>
  <si>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</si>
  <si>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</si>
  <si>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</si>
  <si>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</si>
  <si>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</si>
  <si>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</si>
  <si>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</si>
  <si>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</si>
  <si>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</si>
  <si>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</si>
  <si>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</si>
  <si>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</si>
  <si>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</si>
  <si>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</si>
  <si>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</si>
  <si>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</si>
  <si>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</si>
  <si>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</si>
  <si>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</si>
  <si>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</si>
  <si>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</si>
  <si>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</si>
  <si>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</si>
  <si>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</si>
  <si>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</si>
  <si>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</si>
  <si>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</si>
  <si>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</si>
  <si>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</si>
  <si>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</si>
  <si>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</si>
  <si>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</si>
  <si>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</si>
  <si>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</si>
  <si>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</si>
  <si>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</si>
  <si>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</si>
  <si>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</si>
  <si>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</si>
  <si>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</si>
  <si>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</si>
  <si>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</si>
  <si>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</si>
  <si>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</si>
  <si>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</si>
  <si>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</si>
  <si>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</si>
  <si>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</si>
  <si>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</si>
  <si>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</si>
  <si>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</si>
  <si>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</si>
  <si>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</si>
  <si>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</si>
  <si>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</si>
  <si>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</si>
  <si>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</si>
  <si>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</si>
  <si>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</si>
  <si>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</si>
  <si>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</si>
  <si>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</si>
  <si>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</si>
  <si>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</si>
  <si>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</si>
  <si>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</si>
  <si>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</si>
  <si>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</si>
  <si>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</si>
  <si>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</si>
  <si>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</si>
  <si>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</si>
  <si>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</si>
  <si>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</si>
  <si>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</si>
  <si>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</si>
  <si>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</si>
  <si>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</si>
  <si>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</si>
  <si>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</si>
  <si>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</si>
  <si>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</si>
  <si>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</si>
  <si>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</si>
  <si>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</si>
  <si>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</si>
  <si>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</si>
  <si>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</si>
  <si>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</si>
  <si>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</si>
  <si>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</si>
  <si>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</si>
  <si>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</si>
  <si>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</si>
  <si>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</si>
  <si>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</si>
  <si>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</si>
  <si>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</si>
  <si>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</si>
  <si>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</si>
  <si>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</si>
  <si>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</si>
  <si>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</si>
  <si>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</si>
  <si>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</si>
  <si>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</si>
  <si>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</si>
  <si>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</si>
  <si>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</si>
  <si>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</si>
  <si>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</si>
  <si>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</si>
  <si>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</si>
  <si>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</si>
  <si>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</si>
  <si>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</si>
  <si>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</si>
  <si>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</si>
  <si>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</si>
  <si>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</si>
  <si>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</si>
  <si>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</si>
  <si>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</si>
  <si>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</si>
  <si>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</si>
  <si>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</si>
  <si>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</si>
  <si>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</si>
  <si>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</si>
  <si>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</si>
  <si>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</si>
  <si>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</si>
  <si>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</si>
  <si>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</si>
  <si>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</si>
  <si>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</si>
  <si>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</si>
  <si>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</si>
  <si>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</si>
  <si>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</si>
  <si>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</si>
  <si>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</si>
  <si>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</si>
  <si>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</si>
  <si>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</si>
  <si>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</si>
  <si>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</si>
  <si>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</si>
  <si>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</si>
  <si>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</si>
  <si>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</si>
  <si>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</si>
  <si>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</si>
  <si>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</si>
  <si>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</si>
  <si>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</si>
  <si>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</si>
  <si>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</si>
  <si>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</si>
  <si>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</si>
  <si>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</si>
  <si>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</si>
  <si>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</si>
  <si>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</si>
  <si>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</si>
  <si>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</si>
  <si>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</si>
  <si>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</si>
  <si>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</si>
  <si>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</si>
  <si>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</si>
  <si>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</si>
  <si>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</si>
  <si>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</si>
  <si>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</si>
  <si>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</si>
  <si>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</si>
  <si>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</si>
  <si>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</si>
  <si>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</si>
  <si>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</si>
  <si>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</si>
  <si>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</si>
  <si>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</si>
  <si>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</si>
  <si>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</si>
  <si>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</si>
  <si>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</si>
  <si>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</si>
  <si>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</si>
  <si>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</si>
  <si>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</si>
  <si>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</si>
  <si>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</si>
  <si>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</si>
  <si>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</si>
  <si>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</si>
  <si>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</si>
  <si>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</si>
  <si>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</si>
  <si>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</si>
  <si>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</si>
  <si>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</si>
  <si>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</si>
  <si>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</si>
  <si>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</si>
  <si>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</si>
  <si>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</si>
  <si>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</si>
  <si>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</si>
  <si>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</si>
  <si>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</si>
  <si>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</si>
  <si>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</si>
  <si>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</si>
  <si>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</si>
  <si>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</si>
  <si>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</si>
  <si>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</si>
  <si>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</si>
  <si>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</si>
  <si>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</si>
  <si>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</si>
  <si>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</si>
  <si>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</si>
  <si>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</si>
  <si>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</si>
  <si>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</si>
  <si>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</si>
  <si>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</si>
  <si>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</si>
  <si>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</si>
  <si>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</si>
  <si>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</si>
  <si>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</si>
  <si>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</si>
  <si>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</si>
  <si>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</si>
  <si>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</si>
  <si>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</si>
  <si>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</si>
  <si>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</si>
  <si>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</si>
  <si>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</si>
  <si>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</si>
  <si>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</si>
  <si>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</si>
  <si>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</si>
  <si>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</si>
  <si>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</si>
  <si>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</si>
  <si>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</si>
  <si>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</si>
  <si>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</si>
  <si>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</si>
  <si>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</si>
  <si>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</si>
  <si>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</si>
  <si>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</si>
  <si>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</si>
  <si>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</si>
  <si>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</si>
  <si>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</si>
  <si>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</si>
  <si>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</si>
  <si>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</si>
  <si>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</si>
  <si>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</si>
  <si>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</si>
  <si>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</si>
  <si>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</si>
  <si>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</si>
  <si>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</si>
  <si>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</si>
  <si>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</si>
  <si>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</si>
  <si>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</si>
  <si>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</si>
  <si>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</si>
  <si>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</si>
  <si>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</si>
  <si>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</si>
  <si>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</si>
  <si>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</si>
  <si>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</si>
  <si>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</si>
  <si>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</si>
  <si>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</si>
  <si>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</si>
  <si>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</si>
  <si>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</si>
  <si>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</si>
  <si>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</si>
  <si>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</si>
  <si>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</si>
  <si>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</si>
  <si>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</si>
  <si>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</si>
  <si>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</si>
  <si>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</si>
  <si>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</si>
  <si>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</si>
  <si>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</si>
  <si>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</si>
  <si>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</si>
  <si>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</si>
  <si>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</si>
  <si>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</si>
  <si>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</si>
  <si>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</si>
  <si>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</si>
  <si>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</si>
  <si>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</si>
  <si>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</si>
  <si>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</si>
  <si>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</si>
  <si>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</si>
  <si>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</si>
  <si>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</si>
  <si>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</si>
  <si>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</si>
  <si>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</si>
  <si>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</si>
  <si>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</si>
  <si>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</si>
  <si>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</si>
  <si>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</si>
  <si>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</si>
  <si>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</si>
  <si>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</si>
  <si>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</si>
  <si>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</si>
  <si>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</si>
  <si>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</si>
  <si>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</si>
  <si>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</si>
  <si>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</si>
  <si>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</si>
  <si>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</si>
  <si>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</si>
  <si>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</si>
  <si>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</si>
  <si>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</si>
  <si>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</si>
  <si>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</si>
  <si>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</si>
  <si>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</si>
  <si>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</si>
  <si>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</si>
  <si>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</si>
  <si>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</si>
  <si>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</si>
  <si>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</si>
  <si>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</si>
  <si>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</si>
  <si>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</si>
  <si>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</si>
  <si>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</si>
  <si>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</si>
  <si>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</si>
  <si>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</si>
  <si>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</si>
  <si>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</si>
  <si>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</si>
  <si>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</si>
  <si>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</si>
  <si>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</si>
  <si>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</si>
  <si>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</si>
  <si>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</si>
  <si>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</si>
  <si>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</si>
  <si>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</si>
  <si>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</si>
  <si>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</si>
  <si>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</si>
  <si>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</si>
  <si>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</si>
  <si>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</si>
  <si>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</si>
  <si>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</si>
  <si>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</si>
  <si>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</si>
  <si>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</si>
  <si>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</si>
  <si>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</si>
  <si>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</si>
  <si>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</si>
  <si>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</si>
  <si>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</si>
  <si>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</si>
  <si>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</si>
  <si>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</si>
  <si>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</si>
  <si>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</si>
  <si>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</si>
  <si>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</si>
  <si>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</si>
  <si>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</si>
  <si>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</si>
  <si>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</si>
  <si>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</si>
  <si>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</si>
  <si>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</si>
  <si>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</si>
  <si>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</si>
  <si>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</si>
  <si>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</si>
  <si>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</si>
  <si>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</si>
  <si>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</si>
  <si>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</si>
  <si>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</si>
  <si>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</si>
  <si>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</si>
  <si>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</si>
  <si>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</si>
  <si>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</si>
  <si>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</si>
  <si>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</si>
  <si>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</si>
  <si>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</si>
  <si>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</si>
  <si>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</si>
  <si>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</si>
  <si>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</si>
  <si>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</si>
  <si>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</si>
  <si>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</si>
  <si>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</si>
  <si>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</si>
  <si>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</si>
  <si>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</si>
  <si>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</si>
  <si>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</si>
  <si>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</si>
  <si>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</si>
  <si>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</si>
  <si>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</si>
  <si>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</si>
  <si>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</si>
  <si>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</si>
  <si>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</si>
  <si>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</si>
  <si>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</si>
  <si>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</si>
  <si>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</si>
  <si>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</si>
  <si>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</si>
  <si>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</si>
  <si>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</si>
  <si>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</si>
  <si>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</si>
  <si>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</si>
  <si>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</si>
  <si>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</si>
  <si>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</si>
  <si>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</si>
  <si>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</si>
  <si>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</si>
  <si>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</si>
  <si>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</si>
  <si>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</si>
  <si>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</si>
  <si>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</si>
  <si>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</si>
  <si>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</si>
  <si>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</si>
  <si>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</si>
  <si>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</si>
  <si>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</si>
  <si>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</si>
  <si>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</si>
  <si>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</si>
  <si>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</si>
  <si>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</si>
  <si>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</si>
  <si>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</si>
  <si>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</si>
  <si>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</si>
  <si>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</si>
  <si>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</si>
  <si>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</si>
  <si>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</si>
  <si>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</si>
  <si>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</si>
  <si>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</si>
  <si>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</si>
  <si>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</si>
  <si>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</si>
  <si>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</si>
  <si>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</si>
  <si>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</si>
  <si>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</si>
  <si>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</si>
  <si>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</si>
  <si>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</si>
  <si>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</si>
  <si>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</si>
  <si>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</si>
  <si>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</si>
  <si>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</si>
  <si>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</si>
  <si>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</si>
  <si>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</si>
  <si>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</si>
  <si>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</si>
  <si>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</si>
  <si>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</si>
  <si>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</si>
  <si>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</si>
  <si>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</si>
  <si>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</si>
  <si>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</si>
  <si>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</si>
  <si>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</si>
  <si>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</si>
  <si>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</si>
  <si>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</si>
  <si>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</si>
  <si>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</si>
  <si>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</si>
  <si>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</si>
  <si>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</si>
  <si>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</si>
  <si>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</si>
  <si>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</si>
  <si>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</si>
  <si>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</si>
  <si>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</si>
  <si>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</si>
  <si>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</si>
  <si>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</si>
  <si>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</si>
  <si>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</si>
  <si>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</si>
  <si>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</si>
  <si>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</si>
  <si>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</si>
  <si>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</si>
  <si>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</si>
  <si>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</si>
  <si>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</si>
  <si>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</si>
  <si>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</si>
  <si>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</si>
  <si>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</si>
  <si>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</si>
  <si>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</si>
  <si>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</si>
  <si>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</si>
  <si>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</si>
  <si>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</si>
  <si>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</si>
  <si>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</si>
  <si>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</si>
  <si>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</si>
  <si>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</si>
  <si>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</si>
  <si>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</si>
  <si>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</si>
  <si>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</si>
  <si>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</si>
  <si>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</si>
  <si>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</si>
  <si>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</si>
  <si>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</si>
  <si>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</si>
  <si>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</si>
  <si>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</si>
  <si>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</si>
  <si>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</si>
  <si>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</si>
  <si>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</si>
  <si>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</si>
  <si>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</si>
  <si>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</si>
  <si>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</si>
  <si>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</si>
  <si>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</si>
  <si>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</si>
  <si>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</si>
  <si>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</si>
  <si>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</si>
  <si>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</si>
  <si>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</si>
  <si>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</si>
  <si>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</si>
  <si>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</si>
  <si>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</si>
  <si>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</si>
  <si>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</si>
  <si>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</si>
  <si>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</si>
  <si>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</si>
  <si>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</si>
  <si>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</si>
  <si>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</si>
  <si>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</si>
  <si>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</si>
  <si>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</si>
  <si>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</si>
  <si>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</si>
  <si>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</si>
  <si>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</si>
  <si>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</si>
  <si>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</si>
  <si>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</si>
  <si>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</si>
  <si>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</si>
  <si>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</si>
  <si>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</si>
  <si>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</si>
  <si>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</si>
  <si>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</si>
  <si>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</si>
  <si>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</si>
  <si>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</si>
  <si>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</si>
  <si>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</si>
  <si>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</si>
  <si>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</si>
  <si>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</si>
  <si>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</si>
  <si>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</si>
  <si>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</si>
  <si>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</si>
  <si>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</si>
  <si>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</si>
  <si>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</si>
  <si>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</si>
  <si>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</si>
  <si>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</si>
  <si>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</si>
  <si>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</si>
  <si>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</si>
  <si>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</si>
  <si>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</si>
  <si>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</si>
  <si>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</si>
  <si>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</si>
  <si>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</si>
  <si>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</si>
  <si>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</si>
  <si>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</si>
  <si>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</si>
  <si>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</si>
  <si>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</si>
  <si>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</si>
  <si>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</si>
  <si>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</si>
  <si>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</si>
  <si>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</si>
  <si>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</si>
  <si>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</si>
  <si>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</si>
  <si>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</si>
  <si>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</si>
  <si>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</si>
  <si>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</si>
  <si>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</si>
  <si>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</si>
  <si>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</si>
  <si>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</si>
  <si>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</si>
  <si>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</si>
  <si>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</si>
  <si>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</si>
  <si>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</si>
  <si>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</si>
  <si>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</si>
  <si>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</si>
  <si>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</si>
  <si>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</si>
  <si>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</si>
  <si>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</si>
  <si>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</si>
  <si>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</si>
  <si>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</si>
  <si>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</si>
  <si>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</si>
  <si>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</si>
  <si>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</si>
  <si>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</si>
  <si>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</si>
  <si>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</si>
  <si>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</si>
  <si>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</si>
  <si>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</si>
  <si>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</si>
  <si>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</si>
  <si>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</si>
  <si>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</si>
  <si>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</si>
  <si>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</si>
  <si>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</si>
  <si>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</si>
  <si>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</si>
  <si>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</si>
  <si>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</si>
  <si>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</si>
  <si>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</si>
  <si>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</si>
  <si>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</si>
  <si>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</si>
  <si>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</si>
  <si>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</si>
  <si>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</si>
  <si>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</si>
  <si>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</si>
  <si>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</si>
  <si>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</si>
  <si>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</si>
  <si>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</si>
  <si>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</si>
  <si>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</si>
  <si>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</si>
  <si>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</si>
  <si>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</si>
  <si>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</si>
  <si>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</si>
  <si>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</si>
  <si>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</si>
  <si>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</si>
  <si>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</si>
  <si>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</si>
  <si>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</si>
  <si>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</si>
  <si>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</si>
  <si>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</si>
  <si>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</si>
  <si>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</si>
  <si>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</si>
  <si>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</si>
  <si>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</si>
  <si>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</si>
  <si>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</si>
  <si>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</si>
  <si>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</si>
  <si>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</si>
  <si>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</si>
  <si>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</si>
  <si>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</si>
  <si>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</si>
  <si>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</si>
  <si>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</si>
  <si>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</si>
  <si>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</si>
  <si>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</si>
  <si>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</si>
  <si>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</si>
  <si>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</si>
  <si>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</si>
  <si>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</si>
  <si>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</si>
  <si>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</si>
  <si>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</si>
  <si>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</si>
  <si>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</si>
  <si>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</si>
  <si>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</si>
  <si>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</si>
  <si>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</si>
  <si>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</si>
  <si>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</si>
  <si>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</si>
  <si>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</si>
  <si>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</si>
  <si>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</si>
  <si>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</si>
  <si>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</si>
  <si>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</si>
  <si>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</si>
  <si>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</si>
  <si>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</si>
  <si>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</si>
  <si>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</si>
  <si>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</si>
  <si>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</si>
  <si>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</si>
  <si>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</si>
  <si>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</si>
  <si>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</si>
  <si>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</si>
  <si>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</si>
  <si>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</si>
  <si>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</si>
  <si>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</si>
  <si>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</si>
  <si>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</si>
  <si>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</si>
  <si>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</si>
  <si>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</si>
  <si>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</si>
  <si>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</si>
  <si>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</si>
  <si>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</si>
  <si>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</si>
  <si>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</si>
  <si>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</si>
  <si>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</si>
  <si>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</si>
  <si>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</si>
  <si>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</si>
  <si>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</si>
  <si>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</si>
  <si>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</si>
  <si>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</si>
  <si>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</si>
  <si>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</si>
  <si>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</si>
  <si>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</si>
  <si>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</si>
  <si>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</si>
  <si>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</si>
  <si>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</si>
  <si>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</si>
  <si>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</si>
  <si>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</si>
  <si>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</si>
  <si>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</si>
  <si>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</si>
  <si>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</si>
  <si>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</si>
  <si>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</si>
  <si>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</si>
  <si>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</si>
  <si>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</si>
  <si>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</si>
  <si>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</si>
  <si>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</si>
  <si>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</si>
  <si>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</si>
  <si>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</si>
  <si>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</si>
  <si>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</si>
  <si>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</si>
  <si>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</si>
  <si>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</si>
  <si>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</si>
  <si>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</si>
  <si>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</si>
  <si>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</si>
  <si>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</si>
  <si>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</si>
  <si>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</si>
  <si>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</si>
  <si>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</si>
  <si>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</si>
  <si>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</si>
  <si>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</si>
  <si>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</si>
  <si>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</si>
  <si>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</si>
  <si>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</si>
  <si>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</si>
  <si>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</si>
  <si>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</si>
  <si>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</si>
  <si>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</si>
  <si>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</si>
  <si>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</si>
  <si>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</si>
  <si>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</si>
  <si>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</si>
  <si>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</si>
  <si>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</si>
  <si>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</si>
  <si>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</si>
  <si>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</si>
  <si>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</si>
  <si>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</si>
  <si>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</si>
  <si>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</si>
  <si>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</si>
  <si>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</si>
  <si>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</si>
  <si>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</si>
  <si>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</si>
  <si>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</si>
  <si>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</si>
  <si>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</si>
  <si>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</si>
  <si>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</si>
  <si>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</si>
  <si>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</si>
  <si>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</si>
  <si>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</si>
  <si>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</si>
  <si>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</si>
  <si>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</si>
  <si>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</si>
  <si>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</si>
  <si>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</si>
  <si>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</si>
  <si>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</si>
  <si>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</si>
  <si>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</si>
  <si>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</si>
  <si>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</si>
  <si>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</si>
  <si>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</si>
  <si>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</si>
  <si>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</si>
  <si>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</si>
  <si>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</si>
  <si>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</si>
  <si>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</si>
  <si>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</si>
  <si>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</si>
  <si>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</si>
  <si>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</si>
  <si>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</si>
  <si>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</si>
  <si>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</si>
  <si>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</si>
  <si>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</si>
  <si>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</si>
  <si>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</si>
  <si>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</si>
  <si>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</si>
  <si>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</si>
  <si>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</si>
  <si>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</si>
  <si>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</si>
  <si>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</si>
  <si>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</si>
  <si>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</si>
  <si>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</si>
  <si>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</si>
  <si>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</si>
  <si>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</si>
  <si>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</si>
  <si>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</si>
  <si>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</si>
  <si>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</si>
  <si>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</si>
  <si>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</si>
  <si>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</si>
  <si>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</si>
  <si>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</si>
  <si>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</si>
  <si>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</si>
  <si>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</si>
  <si>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</si>
  <si>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</si>
  <si>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</si>
  <si>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</si>
  <si>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</si>
  <si>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</si>
  <si>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</si>
  <si>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</si>
  <si>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</si>
  <si>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</si>
  <si>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</si>
  <si>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</si>
  <si>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</si>
  <si>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</si>
  <si>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</si>
  <si>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</si>
  <si>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</si>
  <si>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</si>
  <si>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</si>
  <si>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</si>
  <si>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</si>
  <si>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</si>
  <si>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</si>
  <si>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</si>
  <si>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</si>
  <si>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</si>
  <si>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</si>
  <si>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</si>
  <si>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</si>
  <si>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</si>
  <si>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</si>
  <si>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</si>
  <si>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</si>
  <si>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</si>
  <si>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</si>
  <si>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</si>
  <si>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</si>
  <si>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</si>
  <si>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</si>
  <si>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</si>
  <si>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</si>
  <si>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</si>
  <si>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</si>
  <si>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</si>
  <si>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</si>
  <si>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</si>
  <si>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</si>
  <si>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</si>
  <si>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</si>
  <si>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</si>
  <si>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</si>
  <si>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</si>
  <si>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</si>
  <si>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</si>
  <si>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</si>
  <si>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</si>
  <si>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</si>
  <si>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</si>
  <si>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</si>
  <si>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</si>
  <si>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</si>
  <si>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</si>
  <si>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</si>
  <si>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</si>
  <si>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</si>
  <si>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</si>
  <si>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</si>
  <si>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</si>
  <si>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</si>
  <si>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</si>
  <si>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</si>
  <si>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</si>
  <si>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</si>
  <si>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</si>
  <si>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</si>
  <si>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</si>
  <si>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</si>
  <si>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</si>
  <si>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</si>
  <si>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</si>
  <si>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</si>
  <si>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</si>
  <si>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</si>
  <si>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</si>
  <si>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</si>
  <si>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</si>
  <si>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</si>
  <si>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</si>
  <si>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</si>
  <si>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</si>
  <si>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</si>
  <si>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</si>
  <si>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</si>
  <si>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</si>
  <si>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</si>
  <si>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</si>
  <si>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</si>
  <si>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</si>
  <si>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</si>
  <si>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</si>
  <si>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</si>
  <si>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</si>
  <si>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</si>
  <si>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</si>
  <si>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</si>
  <si>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</si>
  <si>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</si>
  <si>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</si>
  <si>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</si>
  <si>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</si>
  <si>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</si>
  <si>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</si>
  <si>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</si>
  <si>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</si>
  <si>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</si>
  <si>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</si>
  <si>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</si>
  <si>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</si>
  <si>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</si>
  <si>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</si>
  <si>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</si>
  <si>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</si>
  <si>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</si>
  <si>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</si>
  <si>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</si>
  <si>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</si>
  <si>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</si>
  <si>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</si>
  <si>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</si>
  <si>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</si>
  <si>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</si>
  <si>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</si>
  <si>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</si>
  <si>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</si>
  <si>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</si>
  <si>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</si>
  <si>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</si>
  <si>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</si>
  <si>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</si>
  <si>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</si>
  <si>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</si>
  <si>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</si>
  <si>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</si>
  <si>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</si>
  <si>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</si>
  <si>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</si>
  <si>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</si>
  <si>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</si>
  <si>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</si>
  <si>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</si>
  <si>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</si>
  <si>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</si>
  <si>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</si>
  <si>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</si>
  <si>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</si>
  <si>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</si>
  <si>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</si>
  <si>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</si>
  <si>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</si>
  <si>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</si>
  <si>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</si>
  <si>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</si>
  <si>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</si>
  <si>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</si>
  <si>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</si>
  <si>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</si>
  <si>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</si>
  <si>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</si>
  <si>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</si>
  <si>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</si>
  <si>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</si>
  <si>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</si>
  <si>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</si>
  <si>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</si>
  <si>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</si>
  <si>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</si>
  <si>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</si>
  <si>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</si>
  <si>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</si>
  <si>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</si>
  <si>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</si>
  <si>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</si>
  <si>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</si>
  <si>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</si>
  <si>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</si>
  <si>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</si>
  <si>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</si>
  <si>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</si>
  <si>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</si>
  <si>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</si>
  <si>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</si>
  <si>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</si>
  <si>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</si>
  <si>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</si>
  <si>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</si>
  <si>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</si>
  <si>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</si>
  <si>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</si>
  <si>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</si>
  <si>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</si>
  <si>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</si>
  <si>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</si>
  <si>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</si>
  <si>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</si>
  <si>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</si>
  <si>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</si>
  <si>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</si>
  <si>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</si>
  <si>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</si>
  <si>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</si>
  <si>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</si>
  <si>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</si>
  <si>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</si>
  <si>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</si>
  <si>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</si>
  <si>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</si>
  <si>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</si>
  <si>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</si>
  <si>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</si>
  <si>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</si>
  <si>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</si>
  <si>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</si>
  <si>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</si>
  <si>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</si>
  <si>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</si>
  <si>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</si>
  <si>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</si>
  <si>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</si>
  <si>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</si>
  <si>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</si>
  <si>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</si>
  <si>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</si>
  <si>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</si>
  <si>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</si>
  <si>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</si>
  <si>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</si>
  <si>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</si>
  <si>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</si>
  <si>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</si>
  <si>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</si>
  <si>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</si>
  <si>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</si>
  <si>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</si>
  <si>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</si>
  <si>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</si>
  <si>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</si>
  <si>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</si>
  <si>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</si>
  <si>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</si>
  <si>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</si>
  <si>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</si>
  <si>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</si>
  <si>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</si>
  <si>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</si>
  <si>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</si>
  <si>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</si>
  <si>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</si>
  <si>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</si>
  <si>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</si>
  <si>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</si>
  <si>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</si>
  <si>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</si>
  <si>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</si>
  <si>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</si>
  <si>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</si>
  <si>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</si>
  <si>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</si>
  <si>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</si>
  <si>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</si>
  <si>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</si>
  <si>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</si>
  <si>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</si>
  <si>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</si>
  <si>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</si>
  <si>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</si>
  <si>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</si>
  <si>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</si>
  <si>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</si>
  <si>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</si>
  <si>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</si>
  <si>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</si>
  <si>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</si>
  <si>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</si>
  <si>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</si>
  <si>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</si>
  <si>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</si>
  <si>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</si>
  <si>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</si>
  <si>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</si>
  <si>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</si>
  <si>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</si>
  <si>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</si>
  <si>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</si>
  <si>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</si>
  <si>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</si>
  <si>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</si>
  <si>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</si>
  <si>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</si>
  <si>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</si>
  <si>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</si>
  <si>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</si>
  <si>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</si>
  <si>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</si>
  <si>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</si>
  <si>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</si>
  <si>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</si>
  <si>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</si>
  <si>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</si>
  <si>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</si>
  <si>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</si>
  <si>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</si>
  <si>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</si>
  <si>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</si>
  <si>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</si>
  <si>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</si>
  <si>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</si>
  <si>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</si>
  <si>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</si>
  <si>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</si>
  <si>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</si>
  <si>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</si>
  <si>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</si>
  <si>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</si>
  <si>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</si>
  <si>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</si>
  <si>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</si>
  <si>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</si>
  <si>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</si>
  <si>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</si>
  <si>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</si>
  <si>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</si>
  <si>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</si>
  <si>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</si>
  <si>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</si>
  <si>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</si>
  <si>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</si>
  <si>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</si>
  <si>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</si>
  <si>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</si>
  <si>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</si>
  <si>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</si>
  <si>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</si>
  <si>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</si>
  <si>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</si>
  <si>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</si>
  <si>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</si>
  <si>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</si>
  <si>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</si>
  <si>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</si>
  <si>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</si>
  <si>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</si>
  <si>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</si>
  <si>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</si>
  <si>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</si>
  <si>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</si>
  <si>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</si>
  <si>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</si>
  <si>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</si>
  <si>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</si>
  <si>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</si>
  <si>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</si>
  <si>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</si>
  <si>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</si>
  <si>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</si>
  <si>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</si>
  <si>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</si>
  <si>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</si>
  <si>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</si>
  <si>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</si>
  <si>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</si>
  <si>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</si>
  <si>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</si>
  <si>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</si>
  <si>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</si>
  <si>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</si>
  <si>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</si>
  <si>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</si>
  <si>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</si>
  <si>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</si>
  <si>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</si>
  <si>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</si>
  <si>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</si>
  <si>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</si>
  <si>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</si>
  <si>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</si>
  <si>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</si>
  <si>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</si>
  <si>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</si>
  <si>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</si>
  <si>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</si>
  <si>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</si>
  <si>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</si>
  <si>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</si>
  <si>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</si>
  <si>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</si>
  <si>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</si>
  <si>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</si>
  <si>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</si>
  <si>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</si>
  <si>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</si>
  <si>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</si>
  <si>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</si>
  <si>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</si>
  <si>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</si>
  <si>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</si>
  <si>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</si>
  <si>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</si>
  <si>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</si>
  <si>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</si>
  <si>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</si>
  <si>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</si>
  <si>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</si>
  <si>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</si>
  <si>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</si>
  <si>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</si>
  <si>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</si>
  <si>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</si>
  <si>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</si>
  <si>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</si>
  <si>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</si>
  <si>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</si>
  <si>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</si>
  <si>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</si>
  <si>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</si>
  <si>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</si>
  <si>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</si>
  <si>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</si>
  <si>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</si>
  <si>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</si>
  <si>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</si>
  <si>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</si>
  <si>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</si>
  <si>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</si>
  <si>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</si>
  <si>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</si>
  <si>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</si>
  <si>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</si>
  <si>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</si>
  <si>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</si>
  <si>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</si>
  <si>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</si>
  <si>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</si>
  <si>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</si>
  <si>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</si>
  <si>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</si>
  <si>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</si>
  <si>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</si>
  <si>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</si>
  <si>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</si>
  <si>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</si>
  <si>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</si>
  <si>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</si>
  <si>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</si>
  <si>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</si>
  <si>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</si>
  <si>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</si>
  <si>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</si>
  <si>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</si>
  <si>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</si>
  <si>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</si>
  <si>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</si>
  <si>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</si>
  <si>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</si>
  <si>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</si>
  <si>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</si>
  <si>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</si>
  <si>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</si>
  <si>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</si>
  <si>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</si>
  <si>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</si>
  <si>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</si>
  <si>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</si>
  <si>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</si>
  <si>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</si>
  <si>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</si>
  <si>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</si>
  <si>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</si>
  <si>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</si>
  <si>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</si>
  <si>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</si>
  <si>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</si>
  <si>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</si>
  <si>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</si>
  <si>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</si>
  <si>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</si>
  <si>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</si>
  <si>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</si>
  <si>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</si>
  <si>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</si>
  <si>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</si>
  <si>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</si>
  <si>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</si>
  <si>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</si>
  <si>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</si>
  <si>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</si>
  <si>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</si>
  <si>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</si>
  <si>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</si>
  <si>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</si>
  <si>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</si>
  <si>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</si>
  <si>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</si>
  <si>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</si>
  <si>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</si>
  <si>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</si>
  <si>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</si>
  <si>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</si>
  <si>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</si>
  <si>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</si>
  <si>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</si>
  <si>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</si>
  <si>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</si>
  <si>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</si>
  <si>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</si>
  <si>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</si>
  <si>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</si>
  <si>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</si>
  <si>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</si>
  <si>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</si>
  <si>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</si>
  <si>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</si>
  <si>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</si>
  <si>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</si>
  <si>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</si>
  <si>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</si>
  <si>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</si>
  <si>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</si>
  <si>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</si>
  <si>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</si>
  <si>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</si>
  <si>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</si>
  <si>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</si>
  <si>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</si>
  <si>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</si>
  <si>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</si>
  <si>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</si>
  <si>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</si>
  <si>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</si>
  <si>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</si>
  <si>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</si>
  <si>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</si>
  <si>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</si>
  <si>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</si>
  <si>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</si>
  <si>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</si>
  <si>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</si>
  <si>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</si>
  <si>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</si>
  <si>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</si>
  <si>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</si>
  <si>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</si>
  <si>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</si>
  <si>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</si>
  <si>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</si>
  <si>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</si>
  <si>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</si>
  <si>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</si>
  <si>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</si>
  <si>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</si>
  <si>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</si>
  <si>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</si>
  <si>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</si>
  <si>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</si>
  <si>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</si>
  <si>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</si>
  <si>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</si>
  <si>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</si>
  <si>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</si>
  <si>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</si>
  <si>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</si>
  <si>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</si>
  <si>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</si>
  <si>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</si>
  <si>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</si>
  <si>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</si>
  <si>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</si>
  <si>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</si>
  <si>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</si>
  <si>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</si>
  <si>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</si>
  <si>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</si>
  <si>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</si>
  <si>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</si>
  <si>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</si>
  <si>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</si>
  <si>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</si>
  <si>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</si>
  <si>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</si>
  <si>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</si>
  <si>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</si>
  <si>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</si>
  <si>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</si>
  <si>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</si>
  <si>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</si>
  <si>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</si>
  <si>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</si>
  <si>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</si>
  <si>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</si>
  <si>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</si>
  <si>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</si>
  <si>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</si>
  <si>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</si>
  <si>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</si>
  <si>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</si>
  <si>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</si>
  <si>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</si>
  <si>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</si>
  <si>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</si>
  <si>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</si>
  <si>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</si>
  <si>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</si>
  <si>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</si>
  <si>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</si>
  <si>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</si>
  <si>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</si>
  <si>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</si>
  <si>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</si>
  <si>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</si>
  <si>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</si>
  <si>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</si>
  <si>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</si>
  <si>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</si>
  <si>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</si>
  <si>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</si>
  <si>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</si>
  <si>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</si>
  <si>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</si>
  <si>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</si>
  <si>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</si>
  <si>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</si>
  <si>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</si>
  <si>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</si>
  <si>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</si>
  <si>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</si>
  <si>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</si>
  <si>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</si>
  <si>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</si>
  <si>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</si>
  <si>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</si>
  <si>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</si>
  <si>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</si>
  <si>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</si>
  <si>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</si>
  <si>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</si>
  <si>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</si>
  <si>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</si>
  <si>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</si>
  <si>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</si>
  <si>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</si>
  <si>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</si>
  <si>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</si>
  <si>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</si>
  <si>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</si>
  <si>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</si>
  <si>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</si>
  <si>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</si>
  <si>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</si>
  <si>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</si>
  <si>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</si>
  <si>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</si>
  <si>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</si>
  <si>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</si>
  <si>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</si>
  <si>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</si>
  <si>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</si>
  <si>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</si>
  <si>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</si>
  <si>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</si>
  <si>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</si>
  <si>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</si>
  <si>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</si>
  <si>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</si>
  <si>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</si>
  <si>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</si>
  <si>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</si>
  <si>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</si>
  <si>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</si>
  <si>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</si>
  <si>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</si>
  <si>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</si>
  <si>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</si>
  <si>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</si>
  <si>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</si>
  <si>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</si>
  <si>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</si>
  <si>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</si>
  <si>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</si>
  <si>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</si>
  <si>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</si>
  <si>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</si>
  <si>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</si>
  <si>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</si>
  <si>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</si>
  <si>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</si>
  <si>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</si>
  <si>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</si>
  <si>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</si>
  <si>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</si>
  <si>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</si>
  <si>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</si>
  <si>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</si>
  <si>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</si>
  <si>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</si>
  <si>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</si>
  <si>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</si>
  <si>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</si>
  <si>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</si>
  <si>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</si>
  <si>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</si>
  <si>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</si>
  <si>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</si>
  <si>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</si>
  <si>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</si>
  <si>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</si>
  <si>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</si>
  <si>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</si>
  <si>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</si>
  <si>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</si>
  <si>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</si>
  <si>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</si>
  <si>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</si>
  <si>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</si>
  <si>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</si>
  <si>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</si>
  <si>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</si>
  <si>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</si>
  <si>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</si>
  <si>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</si>
  <si>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</si>
  <si>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</si>
  <si>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</si>
  <si>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</si>
  <si>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</si>
  <si>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</si>
  <si>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</si>
  <si>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</si>
  <si>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</si>
  <si>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</si>
  <si>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</si>
  <si>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</si>
  <si>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</si>
  <si>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</si>
  <si>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</si>
  <si>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</si>
  <si>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</si>
  <si>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</si>
  <si>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</si>
  <si>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</si>
  <si>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</si>
  <si>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</si>
  <si>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</si>
  <si>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</si>
  <si>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</si>
  <si>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</si>
  <si>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</si>
  <si>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</si>
  <si>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</si>
  <si>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</si>
  <si>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</si>
  <si>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</si>
  <si>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</si>
  <si>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</si>
  <si>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</si>
  <si>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</si>
  <si>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</si>
  <si>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</si>
  <si>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</si>
  <si>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</si>
  <si>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</si>
  <si>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</si>
  <si>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</si>
  <si>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</si>
  <si>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</si>
  <si>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</si>
  <si>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</si>
  <si>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</si>
  <si>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</si>
  <si>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</si>
  <si>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</si>
  <si>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</si>
  <si>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</si>
  <si>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</si>
  <si>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</si>
  <si>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</si>
  <si>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</si>
  <si>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</si>
  <si>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</si>
  <si>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</si>
  <si>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</si>
  <si>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</si>
  <si>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</si>
  <si>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</si>
  <si>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</si>
  <si>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</si>
  <si>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</si>
  <si>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</si>
  <si>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</si>
  <si>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</si>
  <si>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</si>
  <si>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</si>
  <si>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</si>
  <si>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</si>
  <si>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</si>
  <si>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</si>
  <si>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</si>
  <si>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</si>
  <si>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</si>
  <si>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</si>
  <si>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</si>
  <si>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</si>
  <si>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</si>
  <si>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</si>
  <si>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</si>
  <si>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</si>
  <si>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</si>
  <si>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</si>
  <si>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</si>
  <si>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</si>
  <si>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</si>
  <si>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</si>
  <si>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</si>
  <si>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</si>
  <si>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</si>
  <si>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</si>
  <si>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</si>
  <si>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</si>
  <si>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</si>
  <si>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</si>
  <si>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</si>
  <si>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</si>
  <si>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</si>
  <si>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</si>
  <si>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</si>
  <si>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</si>
  <si>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</si>
  <si>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</si>
  <si>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</si>
  <si>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</si>
  <si>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</si>
  <si>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</si>
  <si>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</si>
  <si>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</si>
  <si>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</si>
  <si>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</si>
  <si>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</si>
  <si>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</si>
  <si>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</si>
  <si>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</si>
  <si>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</si>
  <si>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</si>
  <si>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</si>
  <si>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</si>
  <si>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</si>
  <si>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</si>
  <si>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</si>
  <si>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</si>
  <si>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</si>
  <si>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</si>
  <si>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</si>
  <si>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</si>
  <si>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</si>
  <si>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</si>
  <si>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</si>
  <si>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</si>
  <si>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</si>
  <si>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</si>
  <si>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</si>
  <si>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</si>
  <si>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</si>
  <si>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</si>
  <si>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</si>
  <si>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</si>
  <si>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</si>
  <si>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</si>
  <si>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</si>
  <si>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</si>
  <si>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</si>
  <si>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</si>
  <si>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</si>
  <si>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</si>
  <si>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</si>
  <si>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</si>
  <si>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</si>
  <si>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</si>
  <si>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</si>
  <si>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</si>
  <si>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</si>
  <si>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</si>
  <si>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</si>
  <si>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</si>
  <si>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</si>
  <si>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</si>
  <si>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</si>
  <si>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</si>
  <si>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</si>
  <si>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</si>
  <si>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</si>
  <si>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</si>
  <si>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</si>
  <si>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</si>
  <si>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</si>
  <si>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</si>
  <si>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</si>
  <si>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</si>
  <si>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</si>
  <si>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</si>
  <si>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</si>
  <si>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</si>
  <si>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</si>
  <si>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</si>
  <si>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</si>
  <si>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</si>
  <si>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</si>
  <si>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</si>
  <si>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</si>
  <si>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</si>
  <si>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</si>
  <si>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</si>
  <si>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</si>
  <si>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</si>
  <si>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</si>
  <si>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</si>
  <si>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</si>
  <si>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</si>
  <si>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</si>
  <si>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</si>
  <si>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</si>
  <si>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</si>
  <si>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</si>
  <si>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</si>
  <si>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</si>
  <si>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</si>
  <si>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</si>
  <si>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</si>
  <si>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</si>
  <si>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</si>
  <si>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</si>
  <si>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</si>
  <si>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</si>
  <si>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</si>
  <si>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</si>
  <si>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</si>
  <si>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</si>
  <si>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</si>
  <si>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</si>
  <si>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</si>
  <si>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</si>
  <si>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</si>
  <si>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</si>
  <si>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</si>
  <si>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</si>
  <si>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</si>
  <si>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</si>
  <si>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</si>
  <si>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</si>
  <si>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</si>
  <si>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</si>
  <si>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</si>
  <si>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</si>
  <si>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</si>
  <si>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</si>
  <si>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</si>
  <si>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</si>
  <si>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</si>
  <si>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</si>
  <si>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</si>
  <si>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</si>
  <si>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</si>
  <si>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</si>
  <si>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</si>
  <si>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</si>
  <si>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</si>
  <si>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</si>
  <si>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</si>
  <si>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</si>
  <si>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</si>
  <si>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</si>
  <si>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</si>
  <si>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</si>
  <si>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</si>
  <si>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</si>
  <si>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</si>
  <si>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</si>
  <si>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</si>
  <si>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</si>
  <si>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</si>
  <si>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</si>
  <si>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</si>
  <si>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</si>
  <si>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</si>
  <si>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</si>
  <si>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</si>
  <si>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</si>
  <si>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</si>
  <si>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</si>
  <si>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</si>
  <si>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</si>
  <si>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</si>
  <si>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</si>
  <si>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</si>
  <si>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</si>
  <si>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</si>
  <si>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</si>
  <si>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</si>
  <si>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</si>
  <si>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</si>
  <si>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</si>
  <si>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</si>
  <si>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</si>
  <si>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</si>
  <si>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</si>
  <si>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</si>
  <si>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</si>
  <si>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</si>
  <si>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</si>
  <si>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</si>
  <si>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</si>
  <si>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</si>
  <si>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</si>
  <si>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</si>
  <si>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</si>
  <si>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</si>
  <si>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</si>
  <si>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</si>
  <si>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</si>
  <si>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</si>
  <si>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</si>
  <si>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</si>
  <si>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</si>
  <si>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</si>
  <si>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</si>
  <si>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</si>
  <si>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</si>
  <si>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</si>
  <si>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</si>
  <si>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</si>
  <si>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</si>
  <si>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</si>
  <si>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</si>
  <si>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</si>
  <si>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</si>
  <si>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</si>
  <si>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</si>
  <si>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</si>
  <si>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</si>
  <si>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</si>
  <si>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</si>
  <si>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</si>
  <si>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</si>
  <si>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</si>
  <si>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</si>
  <si>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</si>
  <si>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</si>
  <si>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</si>
  <si>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</si>
  <si>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</si>
  <si>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</si>
  <si>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</si>
  <si>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</si>
  <si>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</si>
  <si>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</si>
  <si>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</si>
  <si>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</si>
  <si>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</si>
  <si>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</si>
  <si>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</si>
  <si>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</si>
  <si>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</si>
  <si>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</si>
  <si>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</si>
  <si>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</si>
  <si>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</si>
  <si>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</si>
  <si>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</si>
  <si>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</si>
  <si>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</si>
  <si>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</si>
  <si>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</si>
  <si>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</si>
  <si>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</si>
  <si>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</si>
  <si>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</si>
  <si>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</si>
  <si>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</si>
  <si>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</si>
  <si>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</si>
  <si>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</si>
  <si>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</si>
  <si>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</si>
  <si>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</si>
  <si>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</si>
  <si>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</si>
  <si>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</si>
  <si>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</si>
  <si>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</si>
  <si>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</si>
  <si>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</si>
  <si>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</si>
  <si>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</si>
  <si>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</si>
  <si>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</si>
  <si>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</si>
  <si>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</si>
  <si>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</si>
  <si>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</si>
  <si>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</si>
  <si>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</si>
  <si>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</si>
  <si>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</si>
  <si>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</si>
  <si>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</si>
  <si>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</si>
  <si>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</si>
  <si>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</si>
  <si>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</si>
  <si>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</si>
  <si>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</si>
  <si>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</si>
  <si>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</si>
  <si>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</si>
  <si>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</si>
  <si>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</si>
  <si>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</si>
  <si>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</si>
  <si>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</si>
  <si>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</si>
  <si>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</si>
  <si>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</si>
  <si>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</si>
  <si>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</si>
  <si>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</si>
  <si>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</si>
  <si>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</si>
  <si>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</si>
  <si>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</si>
  <si>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</si>
  <si>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</si>
  <si>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</si>
  <si>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</si>
  <si>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</si>
  <si>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</si>
  <si>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</si>
  <si>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</si>
  <si>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</si>
  <si>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</si>
  <si>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</si>
  <si>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</si>
  <si>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</si>
  <si>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</si>
  <si>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</si>
  <si>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</si>
  <si>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</si>
  <si>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</si>
  <si>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</si>
  <si>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</si>
  <si>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</si>
  <si>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</si>
  <si>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</si>
  <si>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</si>
  <si>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</si>
  <si>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</si>
  <si>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</si>
  <si>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</si>
  <si>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</si>
  <si>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</si>
  <si>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</si>
  <si>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</si>
  <si>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</si>
  <si>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</si>
  <si>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</si>
  <si>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</si>
  <si>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</si>
  <si>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</si>
  <si>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</si>
  <si>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</si>
  <si>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</si>
  <si>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</si>
  <si>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</si>
  <si>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</si>
  <si>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</si>
  <si>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</si>
  <si>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</si>
  <si>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</si>
  <si>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</si>
  <si>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</si>
  <si>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</si>
  <si>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</si>
  <si>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</si>
  <si>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</si>
  <si>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</si>
  <si>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</si>
  <si>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</si>
  <si>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</si>
  <si>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</si>
  <si>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</si>
  <si>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</si>
  <si>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</si>
  <si>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</si>
  <si>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</si>
  <si>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</si>
  <si>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</si>
  <si>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</si>
  <si>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</si>
  <si>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</si>
  <si>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</si>
  <si>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</si>
  <si>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</si>
  <si>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</si>
  <si>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</si>
  <si>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</si>
  <si>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</si>
  <si>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</si>
  <si>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</si>
  <si>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</si>
  <si>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</si>
  <si>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</si>
  <si>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</si>
  <si>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</si>
  <si>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</si>
  <si>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</si>
  <si>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</si>
  <si>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</si>
  <si>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</si>
  <si>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</si>
  <si>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</si>
  <si>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</si>
  <si>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</si>
  <si>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</si>
  <si>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</si>
  <si>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</si>
  <si>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</si>
  <si>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</si>
  <si>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</si>
  <si>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</si>
  <si>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</si>
  <si>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</si>
  <si>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</si>
  <si>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</si>
  <si>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</si>
  <si>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</si>
  <si>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</si>
  <si>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</si>
  <si>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</si>
  <si>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</si>
  <si>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</si>
  <si>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</si>
  <si>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</si>
  <si>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</si>
  <si>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</si>
  <si>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</si>
  <si>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</si>
  <si>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</si>
  <si>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</si>
  <si>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</si>
  <si>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</si>
  <si>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</si>
  <si>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</si>
  <si>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</si>
  <si>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</si>
  <si>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</si>
  <si>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</si>
  <si>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</si>
  <si>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</si>
  <si>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</si>
  <si>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</si>
  <si>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</si>
  <si>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</si>
  <si>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</si>
  <si>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</si>
  <si>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</si>
  <si>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</si>
  <si>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</si>
  <si>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</si>
  <si>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</si>
  <si>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</si>
  <si>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</si>
  <si>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</si>
  <si>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</si>
  <si>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</si>
  <si>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</si>
  <si>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</si>
  <si>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</si>
  <si>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</si>
  <si>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</si>
  <si>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</si>
  <si>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</si>
  <si>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</si>
  <si>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</si>
  <si>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</si>
  <si>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</si>
  <si>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</si>
  <si>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</si>
  <si>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</si>
  <si>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</si>
  <si>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</si>
  <si>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</si>
  <si>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</si>
  <si>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</si>
  <si>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</si>
  <si>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</si>
  <si>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</si>
  <si>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</si>
  <si>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</si>
  <si>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</si>
  <si>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</si>
  <si>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</si>
  <si>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</si>
  <si>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</si>
  <si>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</si>
  <si>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</si>
  <si>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</si>
  <si>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</si>
  <si>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</si>
  <si>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</si>
  <si>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</si>
  <si>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</si>
  <si>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</si>
  <si>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</si>
  <si>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</si>
  <si>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</si>
  <si>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</si>
  <si>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</si>
  <si>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</si>
  <si>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</si>
  <si>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</si>
  <si>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</si>
  <si>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</si>
  <si>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</si>
  <si>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</si>
  <si>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</si>
  <si>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</si>
  <si>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</si>
  <si>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</si>
  <si>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</si>
  <si>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</si>
  <si>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</si>
  <si>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</si>
  <si>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</si>
  <si>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</si>
  <si>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</si>
  <si>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</si>
  <si>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</si>
  <si>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</si>
  <si>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</si>
  <si>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</si>
  <si>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</si>
  <si>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</si>
  <si>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</si>
  <si>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</si>
  <si>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</si>
  <si>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</si>
  <si>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</si>
  <si>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</si>
  <si>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</si>
  <si>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</si>
  <si>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</si>
  <si>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</si>
  <si>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</si>
  <si>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</si>
  <si>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</si>
  <si>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</si>
  <si>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</si>
  <si>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</si>
  <si>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</si>
  <si>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</si>
  <si>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</si>
  <si>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</si>
  <si>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</si>
  <si>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</si>
  <si>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</si>
  <si>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</si>
  <si>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</si>
  <si>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</si>
  <si>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</si>
  <si>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</si>
  <si>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</si>
  <si>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</si>
  <si>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</si>
  <si>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</si>
  <si>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</si>
  <si>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</si>
  <si>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</si>
  <si>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</si>
  <si>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</si>
  <si>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</si>
  <si>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</si>
  <si>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</si>
  <si>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</si>
  <si>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</si>
  <si>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</si>
  <si>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</si>
  <si>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</si>
  <si>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</si>
  <si>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</si>
  <si>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</si>
  <si>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</si>
  <si>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</si>
  <si>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</si>
  <si>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</si>
  <si>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</si>
  <si>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</si>
  <si>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</si>
  <si>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</si>
  <si>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</si>
  <si>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</si>
  <si>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</si>
  <si>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</si>
  <si>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</si>
  <si>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</si>
  <si>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</si>
  <si>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</si>
  <si>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</si>
  <si>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</si>
  <si>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</si>
  <si>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</si>
  <si>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</si>
  <si>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</si>
  <si>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</si>
  <si>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</si>
  <si>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</si>
  <si>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</si>
  <si>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</si>
  <si>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</si>
  <si>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</si>
  <si>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</si>
  <si>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</si>
  <si>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</si>
  <si>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</si>
  <si>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</si>
  <si>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</si>
  <si>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</si>
  <si>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</si>
  <si>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</si>
  <si>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</si>
  <si>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</si>
  <si>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</si>
  <si>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</si>
  <si>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</si>
  <si>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</si>
  <si>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</si>
  <si>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</si>
  <si>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</si>
  <si>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</si>
  <si>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</si>
  <si>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</si>
  <si>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</si>
  <si>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</si>
  <si>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</si>
  <si>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</si>
  <si>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</si>
  <si>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</si>
  <si>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</si>
  <si>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</si>
  <si>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</si>
  <si>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</si>
  <si>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</si>
  <si>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</si>
  <si>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</si>
  <si>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</si>
  <si>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</si>
  <si>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</si>
  <si>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</si>
  <si>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</si>
  <si>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</si>
  <si>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</si>
  <si>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</si>
  <si>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</si>
  <si>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</si>
  <si>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</si>
  <si>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</si>
  <si>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</si>
  <si>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</si>
  <si>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</si>
  <si>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</si>
  <si>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</si>
  <si>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</si>
  <si>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</si>
  <si>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</si>
  <si>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</si>
  <si>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</si>
  <si>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</si>
  <si>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</si>
  <si>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</si>
  <si>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</si>
  <si>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</si>
  <si>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</si>
  <si>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</si>
  <si>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</si>
  <si>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</si>
  <si>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</si>
  <si>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</si>
  <si>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</si>
  <si>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</si>
  <si>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</si>
  <si>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</si>
  <si>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</si>
  <si>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</si>
  <si>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</si>
  <si>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</si>
  <si>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</si>
  <si>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</si>
  <si>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</si>
  <si>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</si>
  <si>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</si>
  <si>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</si>
  <si>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</si>
  <si>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</si>
  <si>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</si>
  <si>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</si>
  <si>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</si>
  <si>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</si>
  <si>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</si>
  <si>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</si>
  <si>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</si>
  <si>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</si>
  <si>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</si>
  <si>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</si>
  <si>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</si>
  <si>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</si>
  <si>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</si>
  <si>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</si>
  <si>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</si>
  <si>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</si>
  <si>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</si>
  <si>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</si>
  <si>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</si>
  <si>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</si>
  <si>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</si>
  <si>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</si>
  <si>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</si>
  <si>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</si>
  <si>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</si>
  <si>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</si>
  <si>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</si>
  <si>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</si>
  <si>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</si>
  <si>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</si>
  <si>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</si>
  <si>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</si>
  <si>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</si>
  <si>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</si>
  <si>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</si>
  <si>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</si>
  <si>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</si>
  <si>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</si>
  <si>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</si>
  <si>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</si>
  <si>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</si>
  <si>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</si>
  <si>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</si>
  <si>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</si>
  <si>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</si>
  <si>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</si>
  <si>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</si>
  <si>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</si>
  <si>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</si>
  <si>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</si>
  <si>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</si>
  <si>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</si>
  <si>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</si>
  <si>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</si>
  <si>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</si>
  <si>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</si>
  <si>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</si>
  <si>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</si>
  <si>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</si>
  <si>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</si>
  <si>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</si>
  <si>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</si>
  <si>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</si>
  <si>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</si>
  <si>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</si>
  <si>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</si>
  <si>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</si>
  <si>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</si>
  <si>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</si>
  <si>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</si>
  <si>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</si>
  <si>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</si>
  <si>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</si>
  <si>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</si>
  <si>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</si>
  <si>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</si>
  <si>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</si>
  <si>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</si>
  <si>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</si>
  <si>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</si>
  <si>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</si>
  <si>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</si>
  <si>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</si>
  <si>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</si>
  <si>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</si>
  <si>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</si>
  <si>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</si>
  <si>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</si>
  <si>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</si>
  <si>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</si>
  <si>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</si>
  <si>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</si>
  <si>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</si>
  <si>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</si>
  <si>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</si>
  <si>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</si>
  <si>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</si>
  <si>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</si>
  <si>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</si>
  <si>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</si>
  <si>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</si>
  <si>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</si>
  <si>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</si>
  <si>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</si>
  <si>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</si>
  <si>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</si>
  <si>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</si>
  <si>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</si>
  <si>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</si>
  <si>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</si>
  <si>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</si>
  <si>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</si>
  <si>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</si>
  <si>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</si>
  <si>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</si>
  <si>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</si>
  <si>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</si>
  <si>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</si>
  <si>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</si>
  <si>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</si>
  <si>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</si>
  <si>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</si>
  <si>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</si>
  <si>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</si>
  <si>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</si>
  <si>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</si>
  <si>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</si>
  <si>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</si>
  <si>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</si>
  <si>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</si>
  <si>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</si>
  <si>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</si>
  <si>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</si>
  <si>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</si>
  <si>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</si>
  <si>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</si>
  <si>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</si>
  <si>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</si>
  <si>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</si>
  <si>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</si>
  <si>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</si>
  <si>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</si>
  <si>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</si>
  <si>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</si>
  <si>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</si>
  <si>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</si>
  <si>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</si>
  <si>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</si>
  <si>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</si>
  <si>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</si>
  <si>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</si>
  <si>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</si>
  <si>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</si>
  <si>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</si>
  <si>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</si>
  <si>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</si>
  <si>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</si>
  <si>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</si>
  <si>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</si>
  <si>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</si>
  <si>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</si>
  <si>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</si>
  <si>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</si>
  <si>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</si>
  <si>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</si>
  <si>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</si>
  <si>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</si>
  <si>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</si>
  <si>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</si>
  <si>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</si>
  <si>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</si>
  <si>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</si>
  <si>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</si>
  <si>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</si>
  <si>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</si>
  <si>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</si>
  <si>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</si>
  <si>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</si>
  <si>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</si>
  <si>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</si>
  <si>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</si>
  <si>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</si>
  <si>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</si>
  <si>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</si>
  <si>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</si>
  <si>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</si>
  <si>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</si>
  <si>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</si>
  <si>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</si>
  <si>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</si>
  <si>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</si>
  <si>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</si>
  <si>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</si>
  <si>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</si>
  <si>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</si>
  <si>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</si>
  <si>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</si>
  <si>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</si>
  <si>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</si>
  <si>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</si>
  <si>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</si>
  <si>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</si>
  <si>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</si>
  <si>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</si>
  <si>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</si>
  <si>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</si>
  <si>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</si>
  <si>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</si>
  <si>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</si>
  <si>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</si>
  <si>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</si>
  <si>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</si>
  <si>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</si>
  <si>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</si>
  <si>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</si>
  <si>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</si>
  <si>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</si>
  <si>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</si>
  <si>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</si>
  <si>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</si>
  <si>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</si>
  <si>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</si>
  <si>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</si>
  <si>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</si>
  <si>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</si>
  <si>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</si>
  <si>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</si>
  <si>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</si>
  <si>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</si>
  <si>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</si>
  <si>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</si>
  <si>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</si>
  <si>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</si>
  <si>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</si>
  <si>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</si>
  <si>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</si>
  <si>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</si>
  <si>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</si>
  <si>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</si>
  <si>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</si>
  <si>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</si>
  <si>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</si>
  <si>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</si>
  <si>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</si>
  <si>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</si>
  <si>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</si>
  <si>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</si>
  <si>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</si>
  <si>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</si>
  <si>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</si>
  <si>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</si>
  <si>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</si>
  <si>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</si>
  <si>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</si>
  <si>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</si>
  <si>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</si>
  <si>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</si>
  <si>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</si>
  <si>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</si>
  <si>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</si>
  <si>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</si>
  <si>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</si>
  <si>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</si>
  <si>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</si>
  <si>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</si>
  <si>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</si>
  <si>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</si>
  <si>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</si>
  <si>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</si>
  <si>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</si>
  <si>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</si>
  <si>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</si>
  <si>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</si>
  <si>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</si>
  <si>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</si>
  <si>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</si>
  <si>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</si>
  <si>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</si>
  <si>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</si>
  <si>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</si>
  <si>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</si>
  <si>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</si>
  <si>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</si>
  <si>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</si>
  <si>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</si>
  <si>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</si>
  <si>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</si>
  <si>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</si>
  <si>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</si>
  <si>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</si>
  <si>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</si>
  <si>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</si>
  <si>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</si>
  <si>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</si>
  <si>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</si>
  <si>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</si>
  <si>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</si>
  <si>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</si>
  <si>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</si>
  <si>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</si>
  <si>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</si>
  <si>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</si>
  <si>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</si>
  <si>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</si>
  <si>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</si>
  <si>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</si>
  <si>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</si>
  <si>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</si>
  <si>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</si>
  <si>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</si>
  <si>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</si>
  <si>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</si>
  <si>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</si>
  <si>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</si>
  <si>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</si>
  <si>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</si>
  <si>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</si>
  <si>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</si>
  <si>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</si>
  <si>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</si>
  <si>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</si>
  <si>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</si>
  <si>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</si>
  <si>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</si>
  <si>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</si>
  <si>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</si>
  <si>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</si>
  <si>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</si>
  <si>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</si>
  <si>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</si>
  <si>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</si>
  <si>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</si>
  <si>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</si>
  <si>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</si>
  <si>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</si>
  <si>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</si>
  <si>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</si>
  <si>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</si>
  <si>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</si>
  <si>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</si>
  <si>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</si>
  <si>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</si>
  <si>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</si>
  <si>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</si>
  <si>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</si>
  <si>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</si>
  <si>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</si>
  <si>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</si>
  <si>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</si>
  <si>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</si>
  <si>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</si>
  <si>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</si>
  <si>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</si>
  <si>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</si>
  <si>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</si>
  <si>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</si>
  <si>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</si>
  <si>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</si>
  <si>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</si>
  <si>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</si>
  <si>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</si>
  <si>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</si>
  <si>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</si>
  <si>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</si>
  <si>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</si>
  <si>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</si>
  <si>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</si>
  <si>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</si>
  <si>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</si>
  <si>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</si>
  <si>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</si>
  <si>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</si>
  <si>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</si>
  <si>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</si>
  <si>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</si>
  <si>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</si>
  <si>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</si>
  <si>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</si>
  <si>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</si>
  <si>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</si>
  <si>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</si>
  <si>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</si>
  <si>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</si>
  <si>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</si>
  <si>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</si>
  <si>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</si>
  <si>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</si>
  <si>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</si>
  <si>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</si>
  <si>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</si>
  <si>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</si>
  <si>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</si>
  <si>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</si>
  <si>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</si>
  <si>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</si>
  <si>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</si>
  <si>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</si>
  <si>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</si>
  <si>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</si>
  <si>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</si>
  <si>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</si>
  <si>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</si>
  <si>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</si>
  <si>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</si>
  <si>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</si>
  <si>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</si>
  <si>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</si>
  <si>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</si>
  <si>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</si>
  <si>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</si>
  <si>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</si>
  <si>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</si>
  <si>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</si>
  <si>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</si>
  <si>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</si>
  <si>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</si>
  <si>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</si>
  <si>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</si>
  <si>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</si>
  <si>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</si>
  <si>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</si>
  <si>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</si>
  <si>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</si>
  <si>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</si>
  <si>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</si>
  <si>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</si>
  <si>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</si>
  <si>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</si>
  <si>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</si>
  <si>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</si>
  <si>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</si>
  <si>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</si>
  <si>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</si>
  <si>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</si>
  <si>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</si>
  <si>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</si>
  <si>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</si>
  <si>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</si>
  <si>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</si>
  <si>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</si>
  <si>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</si>
  <si>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</si>
  <si>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</si>
  <si>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</si>
  <si>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</si>
  <si>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</si>
  <si>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</si>
  <si>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</si>
  <si>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</si>
  <si>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</si>
  <si>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</si>
  <si>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</si>
  <si>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</si>
  <si>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</si>
  <si>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</si>
  <si>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</si>
  <si>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</si>
  <si>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</si>
  <si>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</si>
  <si>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</si>
  <si>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</si>
  <si>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</si>
  <si>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</si>
  <si>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</si>
  <si>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</si>
  <si>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</si>
  <si>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</si>
  <si>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</si>
  <si>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</si>
  <si>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</si>
  <si>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</si>
  <si>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</si>
  <si>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</si>
  <si>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</si>
  <si>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</si>
  <si>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</si>
  <si>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</si>
  <si>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</si>
  <si>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</si>
  <si>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</si>
  <si>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</si>
  <si>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</si>
  <si>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</si>
  <si>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</si>
  <si>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</si>
  <si>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</si>
  <si>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</si>
  <si>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</si>
  <si>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</si>
  <si>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</si>
  <si>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</si>
  <si>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</si>
  <si>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</si>
  <si>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</si>
  <si>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</si>
  <si>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</si>
  <si>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</si>
  <si>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</si>
  <si>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</si>
  <si>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</si>
  <si>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</si>
  <si>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</si>
  <si>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</si>
  <si>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</si>
  <si>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</si>
  <si>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</si>
  <si>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</si>
  <si>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</si>
  <si>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</si>
  <si>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</si>
  <si>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</si>
  <si>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</si>
  <si>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</si>
  <si>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</si>
  <si>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</si>
  <si>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</si>
  <si>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</si>
  <si>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</si>
  <si>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</si>
  <si>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</si>
  <si>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</si>
  <si>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</si>
  <si>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</si>
  <si>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</si>
  <si>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</si>
  <si>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</si>
  <si>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</si>
  <si>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</si>
  <si>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</si>
  <si>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</si>
  <si>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</si>
  <si>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</si>
  <si>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</si>
  <si>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</si>
  <si>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</si>
  <si>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</si>
  <si>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</si>
  <si>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</si>
  <si>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</si>
  <si>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</si>
  <si>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</si>
  <si>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</si>
  <si>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</si>
  <si>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</si>
  <si>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</si>
  <si>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</si>
  <si>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</si>
  <si>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</si>
  <si>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</si>
  <si>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</si>
  <si>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</si>
  <si>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</si>
  <si>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</si>
  <si>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</si>
  <si>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</si>
  <si>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</si>
  <si>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</si>
  <si>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</si>
  <si>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</si>
  <si>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</si>
  <si>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</si>
  <si>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</si>
  <si>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</si>
  <si>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</si>
  <si>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</si>
  <si>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</si>
  <si>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</si>
  <si>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</si>
  <si>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</si>
  <si>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</si>
  <si>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</si>
  <si>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</si>
  <si>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</si>
  <si>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</si>
  <si>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</si>
  <si>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</si>
  <si>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</si>
  <si>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</si>
  <si>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</si>
  <si>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</si>
  <si>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</si>
  <si>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</si>
  <si>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</si>
  <si>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</si>
  <si>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</si>
  <si>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</si>
  <si>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</si>
  <si>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</si>
  <si>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</si>
  <si>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</si>
  <si>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</si>
  <si>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</si>
  <si>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</si>
  <si>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</si>
  <si>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</si>
  <si>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</si>
  <si>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</si>
  <si>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</si>
  <si>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</si>
  <si>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</si>
  <si>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</si>
  <si>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</si>
  <si>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</si>
  <si>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</si>
  <si>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</si>
  <si>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</si>
  <si>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</si>
  <si>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</si>
  <si>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</si>
  <si>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</si>
  <si>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</si>
  <si>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</si>
  <si>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</si>
  <si>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</si>
  <si>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</si>
  <si>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</si>
  <si>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</si>
  <si>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</si>
  <si>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</si>
  <si>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</si>
  <si>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</si>
  <si>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</si>
  <si>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</si>
  <si>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</si>
  <si>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</si>
  <si>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</si>
  <si>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</si>
  <si>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</si>
  <si>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</si>
  <si>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</si>
  <si>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</si>
  <si>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</si>
  <si>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</si>
  <si>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</si>
  <si>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</si>
  <si>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</si>
  <si>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</si>
  <si>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</si>
  <si>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</si>
  <si>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</si>
  <si>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</si>
  <si>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</si>
  <si>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</si>
  <si>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</si>
  <si>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</si>
  <si>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</si>
  <si>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</si>
  <si>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</si>
  <si>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</si>
  <si>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</si>
  <si>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</si>
  <si>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</si>
  <si>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</si>
  <si>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</si>
  <si>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</si>
  <si>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</si>
  <si>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</si>
  <si>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</si>
  <si>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</si>
  <si>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</si>
  <si>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</si>
  <si>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</si>
  <si>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</si>
  <si>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</si>
  <si>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</si>
  <si>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</si>
  <si>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</si>
  <si>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</si>
  <si>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</si>
  <si>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</si>
  <si>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</si>
  <si>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</si>
  <si>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</si>
  <si>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</si>
  <si>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</si>
  <si>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</si>
  <si>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</si>
  <si>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</si>
  <si>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</si>
  <si>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</si>
  <si>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</si>
  <si>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</si>
  <si>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</si>
  <si>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</si>
  <si>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</si>
  <si>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</si>
  <si>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</si>
  <si>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</si>
  <si>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</si>
  <si>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</si>
  <si>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</si>
  <si>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</si>
  <si>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</si>
  <si>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</si>
  <si>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</si>
  <si>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</si>
  <si>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</si>
  <si>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</si>
  <si>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</si>
  <si>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</si>
  <si>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</si>
  <si>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</si>
  <si>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</si>
  <si>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</si>
  <si>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</si>
  <si>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</si>
  <si>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</si>
  <si>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</si>
  <si>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</si>
  <si>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</si>
  <si>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</si>
  <si>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</si>
  <si>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</si>
  <si>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</si>
  <si>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</si>
  <si>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</si>
  <si>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</si>
  <si>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</si>
  <si>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</si>
  <si>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</si>
  <si>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</si>
  <si>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</si>
  <si>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</si>
  <si>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</si>
  <si>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</si>
  <si>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</si>
  <si>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</si>
  <si>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</si>
  <si>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</si>
  <si>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</si>
  <si>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</si>
  <si>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</si>
  <si>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</si>
  <si>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</si>
  <si>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</si>
  <si>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</si>
  <si>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</si>
  <si>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</si>
  <si>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</si>
  <si>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</si>
  <si>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</si>
  <si>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</si>
  <si>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</si>
  <si>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</si>
  <si>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</si>
  <si>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</si>
  <si>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</si>
  <si>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</si>
  <si>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</si>
  <si>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</si>
  <si>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</si>
  <si>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</si>
  <si>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</si>
  <si>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</si>
  <si>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</si>
  <si>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</si>
  <si>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</si>
  <si>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</si>
  <si>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</si>
  <si>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</si>
  <si>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</si>
  <si>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</si>
  <si>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</si>
  <si>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</si>
  <si>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</si>
  <si>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</si>
  <si>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</si>
  <si>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</si>
  <si>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</si>
  <si>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</si>
  <si>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</si>
  <si>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</si>
  <si>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</si>
  <si>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</si>
  <si>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</si>
  <si>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</si>
  <si>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</si>
  <si>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</si>
  <si>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</si>
  <si>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</si>
  <si>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</si>
  <si>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</si>
  <si>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</si>
  <si>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</si>
  <si>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</si>
  <si>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</si>
  <si>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</si>
  <si>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</si>
  <si>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</si>
  <si>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</si>
  <si>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</si>
  <si>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</si>
  <si>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</si>
  <si>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</si>
  <si>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</si>
  <si>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</si>
  <si>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</si>
  <si>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</si>
  <si>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</si>
  <si>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</si>
  <si>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</si>
  <si>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</si>
  <si>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</si>
  <si>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</si>
  <si>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</si>
  <si>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</si>
  <si>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</si>
  <si>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</si>
  <si>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</si>
  <si>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</si>
  <si>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</si>
  <si>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</si>
  <si>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</si>
  <si>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</si>
  <si>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</si>
  <si>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</si>
  <si>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</si>
  <si>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</si>
  <si>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</si>
  <si>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</si>
  <si>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</si>
  <si>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</si>
  <si>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</si>
  <si>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</si>
  <si>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</si>
  <si>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</si>
  <si>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</si>
  <si>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</si>
  <si>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</si>
  <si>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</si>
  <si>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</si>
  <si>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</si>
  <si>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</si>
  <si>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</si>
  <si>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</si>
  <si>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</si>
  <si>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</si>
  <si>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</si>
  <si>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</si>
  <si>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</si>
  <si>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</si>
  <si>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</si>
  <si>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</si>
  <si>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</si>
  <si>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</si>
  <si>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</si>
  <si>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</si>
  <si>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</si>
  <si>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</si>
  <si>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</si>
  <si>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</si>
  <si>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</si>
  <si>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</si>
  <si>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</si>
  <si>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</si>
  <si>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</si>
  <si>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</si>
  <si>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</si>
  <si>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</si>
  <si>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</si>
  <si>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</si>
  <si>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</si>
  <si>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</si>
  <si>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</si>
  <si>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</si>
  <si>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</si>
  <si>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</si>
  <si>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</si>
  <si>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</si>
  <si>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</si>
  <si>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</si>
  <si>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</si>
  <si>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</si>
  <si>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</si>
  <si>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</si>
  <si>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</si>
  <si>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</si>
  <si>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</si>
  <si>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</si>
  <si>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</si>
  <si>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</si>
  <si>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</si>
  <si>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</si>
  <si>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</si>
  <si>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</si>
  <si>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</si>
  <si>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</si>
  <si>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</si>
  <si>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</si>
  <si>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</si>
  <si>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</si>
  <si>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</si>
  <si>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</si>
  <si>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</si>
  <si>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</si>
  <si>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</si>
  <si>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</si>
  <si>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</si>
  <si>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</si>
  <si>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</si>
  <si>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</si>
  <si>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</si>
  <si>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</si>
  <si>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</si>
  <si>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</si>
  <si>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</si>
  <si>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</si>
  <si>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</si>
  <si>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</si>
  <si>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</si>
  <si>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</si>
  <si>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</si>
  <si>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</si>
  <si>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</si>
  <si>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</si>
  <si>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</si>
  <si>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</si>
  <si>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</si>
  <si>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</si>
  <si>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</si>
  <si>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</si>
  <si>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</si>
  <si>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</si>
  <si>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</si>
  <si>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</si>
  <si>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</si>
  <si>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</si>
  <si>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</si>
  <si>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</si>
  <si>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</si>
  <si>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</si>
  <si>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</si>
  <si>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</si>
  <si>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</si>
  <si>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</si>
  <si>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</si>
  <si>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</si>
  <si>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</si>
  <si>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</si>
  <si>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</si>
  <si>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</si>
  <si>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</si>
  <si>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</si>
  <si>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</si>
  <si>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</si>
  <si>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</si>
  <si>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</si>
  <si>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</si>
  <si>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</si>
  <si>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</si>
  <si>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</si>
  <si>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</si>
  <si>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</si>
  <si>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</si>
  <si>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</si>
  <si>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</si>
  <si>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</si>
  <si>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</si>
  <si>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</si>
  <si>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</si>
  <si>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</si>
  <si>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</si>
  <si>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</si>
  <si>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</si>
  <si>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</si>
  <si>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</si>
  <si>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</si>
  <si>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</si>
  <si>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</si>
  <si>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</si>
  <si>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</si>
  <si>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</si>
  <si>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</si>
  <si>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</si>
  <si>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</si>
  <si>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</si>
  <si>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</si>
  <si>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</si>
  <si>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</si>
  <si>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</si>
  <si>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</si>
  <si>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</si>
  <si>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</si>
  <si>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</si>
  <si>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</si>
  <si>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</si>
  <si>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</si>
  <si>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</si>
  <si>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</si>
  <si>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</si>
  <si>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</si>
  <si>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</si>
  <si>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</si>
  <si>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</si>
  <si>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</si>
  <si>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</si>
  <si>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</si>
  <si>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</si>
  <si>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</si>
  <si>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</si>
  <si>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</si>
  <si>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</si>
  <si>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</si>
  <si>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</si>
  <si>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</si>
  <si>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</si>
  <si>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</si>
  <si>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</si>
  <si>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</si>
  <si>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</si>
  <si>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</si>
  <si>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</si>
  <si>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</si>
  <si>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</si>
  <si>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</si>
  <si>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</si>
  <si>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</si>
  <si>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</si>
  <si>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</si>
  <si>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</si>
  <si>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</si>
  <si>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</si>
  <si>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</si>
  <si>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</si>
  <si>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</si>
  <si>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</si>
  <si>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</si>
  <si>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</si>
  <si>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</si>
  <si>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</si>
  <si>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</si>
  <si>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</si>
  <si>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</si>
  <si>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</si>
  <si>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</si>
  <si>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</si>
  <si>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</si>
  <si>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</si>
  <si>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</si>
  <si>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</si>
  <si>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</si>
  <si>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</si>
  <si>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</si>
  <si>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</si>
  <si>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</si>
  <si>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</si>
  <si>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</si>
  <si>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</si>
  <si>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</si>
  <si>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</si>
  <si>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</si>
  <si>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</si>
  <si>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</si>
  <si>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</si>
  <si>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</si>
  <si>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</si>
  <si>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</si>
  <si>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</si>
  <si>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</si>
  <si>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</si>
  <si>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</si>
  <si>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</si>
  <si>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</si>
  <si>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</si>
  <si>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</si>
  <si>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</si>
  <si>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</si>
  <si>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</si>
  <si>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</si>
  <si>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</si>
  <si>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</si>
  <si>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</si>
  <si>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</si>
  <si>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</si>
  <si>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</si>
  <si>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</si>
  <si>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</si>
  <si>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</si>
  <si>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</si>
  <si>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</si>
  <si>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</si>
  <si>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</si>
  <si>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</si>
  <si>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</si>
  <si>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</si>
  <si>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</si>
  <si>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</si>
  <si>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</si>
  <si>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</si>
  <si>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</si>
  <si>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</si>
  <si>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</si>
  <si>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</si>
  <si>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</si>
  <si>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</si>
  <si>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</si>
  <si>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</si>
  <si>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</si>
  <si>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</si>
  <si>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</si>
  <si>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</si>
  <si>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</si>
  <si>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</si>
  <si>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</si>
  <si>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</si>
  <si>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</si>
  <si>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</si>
  <si>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</si>
  <si>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</si>
  <si>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</si>
  <si>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</si>
  <si>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</si>
  <si>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</si>
  <si>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</si>
  <si>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</si>
  <si>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</si>
  <si>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</si>
  <si>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</si>
  <si>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</si>
  <si>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</si>
  <si>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</si>
  <si>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</si>
  <si>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</si>
  <si>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</si>
  <si>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</si>
  <si>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</si>
  <si>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</si>
  <si>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</si>
  <si>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</si>
  <si>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</si>
  <si>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</si>
  <si>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</si>
  <si>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</si>
  <si>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</si>
  <si>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</si>
  <si>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</si>
  <si>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</si>
  <si>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</si>
  <si>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</si>
  <si>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</si>
  <si>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</si>
  <si>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</si>
  <si>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</si>
  <si>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</si>
  <si>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</si>
  <si>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</si>
  <si>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</si>
  <si>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</si>
  <si>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</si>
  <si>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</si>
  <si>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</si>
  <si>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</si>
  <si>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</si>
  <si>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</si>
  <si>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</si>
  <si>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</si>
  <si>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</si>
  <si>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</si>
  <si>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</si>
  <si>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</si>
  <si>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</si>
  <si>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</si>
  <si>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</si>
  <si>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</si>
  <si>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</si>
  <si>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</si>
  <si>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</si>
  <si>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</si>
  <si>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</si>
  <si>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</si>
  <si>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</si>
  <si>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</si>
  <si>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</si>
  <si>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</si>
  <si>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</si>
  <si>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</si>
  <si>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</si>
  <si>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</si>
  <si>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</si>
  <si>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</si>
  <si>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</si>
  <si>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</si>
  <si>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</si>
  <si>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</si>
  <si>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</si>
  <si>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</si>
  <si>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</si>
  <si>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</si>
  <si>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</si>
  <si>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</si>
  <si>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</si>
  <si>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</si>
  <si>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</si>
  <si>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</si>
  <si>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</si>
  <si>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</si>
  <si>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</si>
  <si>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</si>
  <si>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</si>
  <si>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</si>
  <si>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</si>
  <si>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</si>
  <si>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</si>
  <si>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</si>
  <si>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</si>
  <si>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</si>
  <si>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</si>
  <si>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</si>
  <si>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</si>
  <si>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</si>
  <si>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</si>
  <si>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</si>
  <si>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</si>
  <si>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</si>
  <si>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</si>
  <si>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</si>
  <si>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</si>
  <si>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</si>
  <si>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</si>
  <si>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</si>
  <si>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</si>
  <si>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</si>
  <si>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</si>
  <si>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</si>
  <si>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</si>
  <si>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</si>
  <si>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</si>
  <si>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</si>
  <si>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</si>
  <si>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</si>
  <si>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</si>
  <si>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</si>
  <si>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</si>
  <si>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</si>
  <si>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</si>
  <si>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</si>
  <si>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</si>
  <si>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</si>
  <si>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</si>
  <si>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</si>
  <si>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</si>
  <si>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</si>
  <si>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</si>
  <si>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</si>
  <si>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</si>
  <si>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</si>
  <si>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</si>
  <si>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</si>
  <si>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</si>
  <si>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</si>
  <si>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</si>
  <si>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</si>
  <si>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</si>
  <si>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</si>
  <si>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</si>
  <si>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</si>
  <si>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</si>
  <si>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</si>
  <si>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</si>
  <si>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</si>
  <si>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</si>
  <si>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</si>
  <si>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</si>
  <si>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</si>
  <si>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</si>
  <si>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</si>
  <si>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</si>
  <si>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</si>
  <si>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</si>
  <si>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</si>
  <si>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</si>
  <si>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</si>
  <si>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</si>
  <si>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</si>
  <si>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</si>
  <si>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</si>
  <si>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</si>
  <si>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</si>
  <si>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</si>
  <si>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</si>
  <si>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</si>
  <si>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</si>
  <si>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</si>
  <si>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</si>
  <si>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</si>
  <si>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</si>
  <si>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</si>
  <si>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</si>
  <si>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</si>
  <si>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</si>
  <si>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</si>
  <si>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</si>
  <si>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</si>
  <si>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</si>
  <si>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</si>
  <si>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</si>
  <si>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</si>
  <si>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</si>
  <si>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</si>
  <si>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</si>
  <si>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</si>
  <si>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</si>
  <si>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</si>
  <si>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</si>
  <si>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</si>
  <si>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</si>
  <si>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</si>
  <si>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</si>
  <si>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</si>
  <si>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</si>
  <si>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</si>
  <si>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</si>
  <si>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</si>
  <si>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</si>
  <si>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</si>
  <si>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</si>
  <si>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</si>
  <si>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</si>
  <si>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</si>
  <si>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</si>
  <si>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</si>
  <si>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</si>
  <si>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</si>
  <si>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</si>
  <si>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</si>
  <si>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</si>
  <si>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</si>
  <si>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</si>
  <si>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</si>
  <si>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</si>
  <si>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</si>
  <si>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</si>
  <si>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</si>
  <si>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</si>
  <si>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</si>
  <si>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</si>
  <si>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</si>
  <si>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</si>
  <si>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</si>
  <si>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</si>
  <si>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</si>
  <si>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</si>
  <si>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</si>
  <si>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</si>
  <si>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</si>
  <si>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</si>
  <si>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</si>
  <si>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</si>
  <si>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</si>
  <si>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</si>
  <si>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</si>
  <si>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</si>
  <si>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</si>
  <si>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</si>
  <si>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</si>
  <si>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</si>
  <si>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</si>
  <si>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</si>
  <si>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</si>
  <si>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</si>
  <si>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</si>
  <si>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</si>
  <si>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</si>
  <si>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</si>
  <si>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</si>
  <si>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</si>
  <si>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</si>
  <si>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</si>
  <si>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</si>
  <si>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</si>
  <si>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</si>
  <si>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</si>
  <si>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</si>
  <si>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</si>
  <si>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</si>
  <si>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</si>
  <si>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</si>
  <si>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</si>
  <si>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</si>
  <si>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</si>
  <si>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</si>
  <si>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</si>
  <si>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</si>
  <si>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</si>
  <si>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</si>
  <si>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</si>
  <si>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</si>
  <si>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</si>
  <si>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</si>
  <si>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</si>
  <si>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</si>
  <si>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</si>
  <si>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</si>
  <si>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</si>
  <si>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</si>
  <si>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</si>
  <si>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</si>
  <si>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</si>
  <si>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</si>
  <si>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</si>
  <si>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</si>
  <si>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</si>
  <si>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</si>
  <si>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</si>
  <si>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</si>
  <si>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</si>
  <si>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</si>
  <si>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</si>
  <si>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</si>
  <si>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</si>
  <si>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</si>
  <si>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</si>
  <si>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</si>
  <si>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</si>
  <si>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</si>
  <si>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</si>
  <si>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</si>
  <si>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</si>
  <si>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</si>
  <si>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</si>
  <si>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</si>
  <si>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</si>
  <si>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</si>
  <si>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</si>
  <si>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</si>
  <si>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</si>
  <si>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</si>
  <si>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</si>
  <si>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</si>
  <si>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</si>
  <si>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</si>
  <si>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</si>
  <si>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</si>
  <si>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</si>
  <si>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</si>
  <si>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</si>
  <si>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</si>
  <si>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</si>
  <si>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</si>
  <si>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</si>
  <si>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</si>
  <si>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</si>
  <si>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</si>
  <si>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</si>
  <si>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</si>
  <si>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</si>
  <si>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</si>
  <si>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</si>
  <si>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</si>
  <si>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</si>
  <si>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</si>
  <si>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</si>
  <si>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</si>
  <si>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</si>
  <si>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</si>
  <si>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</si>
  <si>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</si>
  <si>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</si>
  <si>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</si>
  <si>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</si>
  <si>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</si>
  <si>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</si>
  <si>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</si>
  <si>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</si>
  <si>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</si>
  <si>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</si>
  <si>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</si>
  <si>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</si>
  <si>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</si>
  <si>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</si>
  <si>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</si>
  <si>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</si>
  <si>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</si>
  <si>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</si>
  <si>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</si>
  <si>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</si>
  <si>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</si>
  <si>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</si>
  <si>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</si>
  <si>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</si>
  <si>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</si>
  <si>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</si>
  <si>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</si>
  <si>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</si>
  <si>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</si>
  <si>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</si>
  <si>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</si>
  <si>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</si>
  <si>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</si>
  <si>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</si>
  <si>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</si>
  <si>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</si>
  <si>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</si>
  <si>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</si>
  <si>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</si>
  <si>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</si>
  <si>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</si>
  <si>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</si>
  <si>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</si>
  <si>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</si>
  <si>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</si>
  <si>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</si>
  <si>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</si>
  <si>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</si>
  <si>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</si>
  <si>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</si>
  <si>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</si>
  <si>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</si>
  <si>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</si>
  <si>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</si>
  <si>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</si>
  <si>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</si>
  <si>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</si>
  <si>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</si>
  <si>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</si>
  <si>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</si>
  <si>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</si>
  <si>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</si>
  <si>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</si>
  <si>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</si>
  <si>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</si>
  <si>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</si>
  <si>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</si>
  <si>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</si>
  <si>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</si>
  <si>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</si>
  <si>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</si>
  <si>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</si>
  <si>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</si>
  <si>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</si>
  <si>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</si>
  <si>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</si>
  <si>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</si>
  <si>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</si>
  <si>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</si>
  <si>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</si>
  <si>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</si>
  <si>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</si>
  <si>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</si>
  <si>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</si>
  <si>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</si>
  <si>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</si>
  <si>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</si>
  <si>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</si>
  <si>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</si>
  <si>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</si>
  <si>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</si>
  <si>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</si>
  <si>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</si>
  <si>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</si>
  <si>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</si>
  <si>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</si>
  <si>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</si>
  <si>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</si>
  <si>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</si>
  <si>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</si>
  <si>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</si>
  <si>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</si>
  <si>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</si>
  <si>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</si>
  <si>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</si>
  <si>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</si>
  <si>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</si>
  <si>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</si>
  <si>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</si>
  <si>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</si>
  <si>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</si>
  <si>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</si>
  <si>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</si>
  <si>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</si>
  <si>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</si>
  <si>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</si>
  <si>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</si>
  <si>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</si>
  <si>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</si>
  <si>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</si>
  <si>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</si>
  <si>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</si>
  <si>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</si>
  <si>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</si>
  <si>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</si>
  <si>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</si>
  <si>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</si>
  <si>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</si>
  <si>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</si>
  <si>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</si>
  <si>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</si>
  <si>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</si>
  <si>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</si>
  <si>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</si>
  <si>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</si>
  <si>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</si>
  <si>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</si>
  <si>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</si>
  <si>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</si>
  <si>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</si>
  <si>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</si>
  <si>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</si>
  <si>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</si>
  <si>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</si>
  <si>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</si>
  <si>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</si>
  <si>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</si>
  <si>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</si>
  <si>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</si>
  <si>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</si>
  <si>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</si>
  <si>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</si>
  <si>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</si>
  <si>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</si>
  <si>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</si>
  <si>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</si>
  <si>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</si>
  <si>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</si>
  <si>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</si>
  <si>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</si>
  <si>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</si>
  <si>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</si>
  <si>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</si>
  <si>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</si>
  <si>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</si>
  <si>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</si>
  <si>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</si>
  <si>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</si>
  <si>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</si>
  <si>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</si>
  <si>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</si>
  <si>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</si>
  <si>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</si>
  <si>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</si>
  <si>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</si>
  <si>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</si>
  <si>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</si>
  <si>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</si>
  <si>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</si>
  <si>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</si>
  <si>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</si>
  <si>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</si>
  <si>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</si>
  <si>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</si>
  <si>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</si>
  <si>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</si>
  <si>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</si>
  <si>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</si>
  <si>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</si>
  <si>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</si>
  <si>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</si>
  <si>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</si>
  <si>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</si>
  <si>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</si>
  <si>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</si>
  <si>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</si>
  <si>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</si>
  <si>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</si>
  <si>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</si>
  <si>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</si>
  <si>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</si>
  <si>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</si>
  <si>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</si>
  <si>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</si>
  <si>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</si>
  <si>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</si>
  <si>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</si>
  <si>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</si>
  <si>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</si>
  <si>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</si>
  <si>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</si>
  <si>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</si>
  <si>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</si>
  <si>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</si>
  <si>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</si>
  <si>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</si>
  <si>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</si>
  <si>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</si>
  <si>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</si>
  <si>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</si>
  <si>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</si>
  <si>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</si>
  <si>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</si>
  <si>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</si>
  <si>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</si>
  <si>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</si>
  <si>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</si>
  <si>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</si>
  <si>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</si>
  <si>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</si>
  <si>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</si>
  <si>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</si>
  <si>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</si>
  <si>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</si>
  <si>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</si>
  <si>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</si>
  <si>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</si>
  <si>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</si>
  <si>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</si>
  <si>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</si>
  <si>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</si>
  <si>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</si>
  <si>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</si>
  <si>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</si>
  <si>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</si>
  <si>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</si>
  <si>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</si>
  <si>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</si>
  <si>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</si>
  <si>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</si>
  <si>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</si>
  <si>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</si>
  <si>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</si>
  <si>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</si>
  <si>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</si>
  <si>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</si>
  <si>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</si>
  <si>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</si>
  <si>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</si>
  <si>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</si>
  <si>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</si>
  <si>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</si>
  <si>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</si>
  <si>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</si>
  <si>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</si>
  <si>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</si>
  <si>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</si>
  <si>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</si>
  <si>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</si>
  <si>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</si>
  <si>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</si>
  <si>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</si>
  <si>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</si>
  <si>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</si>
  <si>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</si>
  <si>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</si>
  <si>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</si>
  <si>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</si>
  <si>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</si>
  <si>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</si>
  <si>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</si>
  <si>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</si>
  <si>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</si>
  <si>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</si>
  <si>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</si>
  <si>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</si>
  <si>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</si>
  <si>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</si>
  <si>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</si>
  <si>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</si>
  <si>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</si>
  <si>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</si>
  <si>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</si>
  <si>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</si>
  <si>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</si>
  <si>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</si>
  <si>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</si>
  <si>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</si>
  <si>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</si>
  <si>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</si>
  <si>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</si>
  <si>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</si>
  <si>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</si>
  <si>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</si>
  <si>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</si>
  <si>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</si>
  <si>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</si>
  <si>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</si>
  <si>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</si>
  <si>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</si>
  <si>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</si>
  <si>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</si>
  <si>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</si>
  <si>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</si>
  <si>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</si>
  <si>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</si>
  <si>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</si>
  <si>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</si>
  <si>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</si>
  <si>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</si>
  <si>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</si>
  <si>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</si>
  <si>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</si>
  <si>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</si>
  <si>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</si>
  <si>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</si>
  <si>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</si>
  <si>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</si>
  <si>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</si>
  <si>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</si>
  <si>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</si>
  <si>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</si>
  <si>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</si>
  <si>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</si>
  <si>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</si>
  <si>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</si>
  <si>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</si>
  <si>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</si>
  <si>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</si>
  <si>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</si>
  <si>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</si>
  <si>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</si>
  <si>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</si>
  <si>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</si>
  <si>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</si>
  <si>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</si>
  <si>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</si>
  <si>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</si>
  <si>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</si>
  <si>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</si>
  <si>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</si>
  <si>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</si>
  <si>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</si>
  <si>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</si>
  <si>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</si>
  <si>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</si>
  <si>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</si>
  <si>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</si>
  <si>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</si>
  <si>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</si>
  <si>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</si>
  <si>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</si>
  <si>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</si>
  <si>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</si>
  <si>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</si>
  <si>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</si>
  <si>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</si>
  <si>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</si>
  <si>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</si>
  <si>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</si>
  <si>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</si>
  <si>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</si>
  <si>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</si>
  <si>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</si>
  <si>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</si>
  <si>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</si>
  <si>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</si>
  <si>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</si>
  <si>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</si>
  <si>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</si>
  <si>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</si>
  <si>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</si>
  <si>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</si>
  <si>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</si>
  <si>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</si>
  <si>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</si>
  <si>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</si>
  <si>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</si>
  <si>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</si>
  <si>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</si>
  <si>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</si>
  <si>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</si>
  <si>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</si>
  <si>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</si>
  <si>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</si>
  <si>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</si>
  <si>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</si>
  <si>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</si>
  <si>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</si>
  <si>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</si>
  <si>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</si>
  <si>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</si>
  <si>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</si>
  <si>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</si>
  <si>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</si>
  <si>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</si>
  <si>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</si>
  <si>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</si>
  <si>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</si>
  <si>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</si>
  <si>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</si>
  <si>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</si>
  <si>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</si>
  <si>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</si>
  <si>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</si>
  <si>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</si>
  <si>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</si>
  <si>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</si>
  <si>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</si>
  <si>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</si>
  <si>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</si>
  <si>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</si>
  <si>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</si>
  <si>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</si>
  <si>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</si>
  <si>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</si>
  <si>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</si>
  <si>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</si>
  <si>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</si>
  <si>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</si>
  <si>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</si>
  <si>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</si>
  <si>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</si>
  <si>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</si>
  <si>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</si>
  <si>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</si>
  <si>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</si>
  <si>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</si>
  <si>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</si>
  <si>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</si>
  <si>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</si>
  <si>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</si>
  <si>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</si>
  <si>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</si>
  <si>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</si>
  <si>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</si>
  <si>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</si>
  <si>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</si>
  <si>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</si>
  <si>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</si>
  <si>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</si>
  <si>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</si>
  <si>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</si>
  <si>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</si>
  <si>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</si>
  <si>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</si>
  <si>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</si>
  <si>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</si>
  <si>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</si>
  <si>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</si>
  <si>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</si>
  <si>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</si>
  <si>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</si>
  <si>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</si>
  <si>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</si>
  <si>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</si>
  <si>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</si>
  <si>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</si>
  <si>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</si>
  <si>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</si>
  <si>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</si>
  <si>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</si>
  <si>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</si>
  <si>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</si>
  <si>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</si>
  <si>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</si>
  <si>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</si>
  <si>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</si>
  <si>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</si>
  <si>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</si>
  <si>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</si>
  <si>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</si>
  <si>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</si>
  <si>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</si>
  <si>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</si>
  <si>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</si>
  <si>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</si>
  <si>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</si>
  <si>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</si>
  <si>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</si>
  <si>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</si>
  <si>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</si>
  <si>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</si>
  <si>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</si>
  <si>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</si>
  <si>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</si>
  <si>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</si>
  <si>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</si>
  <si>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</si>
  <si>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</si>
  <si>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</si>
  <si>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</si>
  <si>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</si>
  <si>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</si>
  <si>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</si>
  <si>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</si>
  <si>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</si>
  <si>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</si>
  <si>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</si>
  <si>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</si>
  <si>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</si>
  <si>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</si>
  <si>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</si>
  <si>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</si>
  <si>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</si>
  <si>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</si>
  <si>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</si>
  <si>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</si>
  <si>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</si>
  <si>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</si>
  <si>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</si>
  <si>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</si>
  <si>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</si>
  <si>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</si>
  <si>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</si>
  <si>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</si>
  <si>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</si>
  <si>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</si>
  <si>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</si>
  <si>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</si>
  <si>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</si>
  <si>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</si>
  <si>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</si>
  <si>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</si>
  <si>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</si>
  <si>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</si>
  <si>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</si>
  <si>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</si>
  <si>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</si>
  <si>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</si>
  <si>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</si>
  <si>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</si>
  <si>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</si>
  <si>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</si>
  <si>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</si>
  <si>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</si>
  <si>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</si>
  <si>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</si>
  <si>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</si>
  <si>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</si>
  <si>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</si>
  <si>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</si>
  <si>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</si>
  <si>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</si>
  <si>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</si>
  <si>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</si>
  <si>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</si>
  <si>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</si>
  <si>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</si>
  <si>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</si>
  <si>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</si>
  <si>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</si>
  <si>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</si>
  <si>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</si>
  <si>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</si>
  <si>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</si>
  <si>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</si>
  <si>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</si>
  <si>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</si>
  <si>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</si>
  <si>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</si>
  <si>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</si>
  <si>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</si>
  <si>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</si>
  <si>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</si>
  <si>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</si>
  <si>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</si>
  <si>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</si>
  <si>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</si>
  <si>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</si>
  <si>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</si>
  <si>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</si>
  <si>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</si>
  <si>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</si>
  <si>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</si>
  <si>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</si>
  <si>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</si>
  <si>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</si>
  <si>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</si>
  <si>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</si>
  <si>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</si>
  <si>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</si>
  <si>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</si>
  <si>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</si>
  <si>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</si>
  <si>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</si>
  <si>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</si>
  <si>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</si>
  <si>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</si>
  <si>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</si>
  <si>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</si>
  <si>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</si>
  <si>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</si>
  <si>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</si>
  <si>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</si>
  <si>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</si>
  <si>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</si>
  <si>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</si>
  <si>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</si>
  <si>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</si>
  <si>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</si>
  <si>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</si>
  <si>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</si>
  <si>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</si>
  <si>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</si>
  <si>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</si>
  <si>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</si>
  <si>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</si>
  <si>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</si>
  <si>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</si>
  <si>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</si>
  <si>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</si>
  <si>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</si>
  <si>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</si>
  <si>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</si>
  <si>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</si>
  <si>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</si>
  <si>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</si>
  <si>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</si>
  <si>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</si>
  <si>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</si>
  <si>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</si>
  <si>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</si>
  <si>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</si>
  <si>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</si>
  <si>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</si>
  <si>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</si>
  <si>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</si>
  <si>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</si>
  <si>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</si>
  <si>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</si>
  <si>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</si>
  <si>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</si>
  <si>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</si>
  <si>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</si>
  <si>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</si>
  <si>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</si>
  <si>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</si>
  <si>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</si>
  <si>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</si>
  <si>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</si>
  <si>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</si>
  <si>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</si>
  <si>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</si>
  <si>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</si>
  <si>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</si>
  <si>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</si>
  <si>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</si>
  <si>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</si>
  <si>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</si>
  <si>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</si>
  <si>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</si>
  <si>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</si>
  <si>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</si>
  <si>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</si>
  <si>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</si>
  <si>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</si>
  <si>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</si>
  <si>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</si>
  <si>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</si>
  <si>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</si>
  <si>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</si>
  <si>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</si>
  <si>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</si>
  <si>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</si>
  <si>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</si>
  <si>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</si>
  <si>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</si>
  <si>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</si>
  <si>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</si>
  <si>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</si>
  <si>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</si>
  <si>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</si>
  <si>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</si>
  <si>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</si>
  <si>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</si>
  <si>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</si>
  <si>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</si>
  <si>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</si>
  <si>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</si>
  <si>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</si>
  <si>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</si>
  <si>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</si>
  <si>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</si>
  <si>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</si>
  <si>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</si>
  <si>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</si>
  <si>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</si>
  <si>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</si>
  <si>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</si>
  <si>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</si>
  <si>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</si>
  <si>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</si>
  <si>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</si>
  <si>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</si>
  <si>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</si>
  <si>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</si>
  <si>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</si>
  <si>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</si>
  <si>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</si>
  <si>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</si>
  <si>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</si>
  <si>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</si>
  <si>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</si>
  <si>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</si>
  <si>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</si>
  <si>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</si>
  <si>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</si>
  <si>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</si>
  <si>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</si>
  <si>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</si>
  <si>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</si>
  <si>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</si>
  <si>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</si>
  <si>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</si>
  <si>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</si>
  <si>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</si>
  <si>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</si>
  <si>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</si>
  <si>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</si>
  <si>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</si>
  <si>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</si>
  <si>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</si>
  <si>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</si>
  <si>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</si>
  <si>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</si>
  <si>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</si>
  <si>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</si>
  <si>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</si>
  <si>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</si>
  <si>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</si>
  <si>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</si>
  <si>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</si>
  <si>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</si>
  <si>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</si>
  <si>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</si>
  <si>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</si>
  <si>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</si>
  <si>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</si>
  <si>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</si>
  <si>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</si>
  <si>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</si>
  <si>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</si>
  <si>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</si>
  <si>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</si>
  <si>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</si>
  <si>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</si>
  <si>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</si>
  <si>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</si>
  <si>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</si>
  <si>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</si>
  <si>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</si>
  <si>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</si>
  <si>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</si>
  <si>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</si>
  <si>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</si>
  <si>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</si>
  <si>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</si>
  <si>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</si>
  <si>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</si>
  <si>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</si>
  <si>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</si>
  <si>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</si>
  <si>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</si>
  <si>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</si>
  <si>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</si>
  <si>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</si>
  <si>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</si>
  <si>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</si>
  <si>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</si>
  <si>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</si>
  <si>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</si>
  <si>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</si>
  <si>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</si>
  <si>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</si>
  <si>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</si>
  <si>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</si>
  <si>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</si>
  <si>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</si>
  <si>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</si>
  <si>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</si>
  <si>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</si>
  <si>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</si>
  <si>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</si>
  <si>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</si>
  <si>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</si>
  <si>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</si>
  <si>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</si>
  <si>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</si>
  <si>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</si>
  <si>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</si>
  <si>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</si>
  <si>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</si>
  <si>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</si>
  <si>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</si>
  <si>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</si>
  <si>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</si>
  <si>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</si>
  <si>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</si>
  <si>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</si>
  <si>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</si>
  <si>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</si>
  <si>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</si>
  <si>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</si>
  <si>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</si>
  <si>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</si>
  <si>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</si>
  <si>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</si>
  <si>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</si>
  <si>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</si>
  <si>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</si>
  <si>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</si>
  <si>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</si>
  <si>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</si>
  <si>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</si>
  <si>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</si>
  <si>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</si>
  <si>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</si>
  <si>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</si>
  <si>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</si>
  <si>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</si>
  <si>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</si>
  <si>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</si>
  <si>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</si>
  <si>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</si>
  <si>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</si>
  <si>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</si>
  <si>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</si>
  <si>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</si>
  <si>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</si>
  <si>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</si>
  <si>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</si>
  <si>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</si>
  <si>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</si>
  <si>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</si>
  <si>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</si>
  <si>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</si>
  <si>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</si>
  <si>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</si>
  <si>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</si>
  <si>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</si>
  <si>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</si>
  <si>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</si>
  <si>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</si>
  <si>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</si>
  <si>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</si>
  <si>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</si>
  <si>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</si>
  <si>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</si>
  <si>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</si>
  <si>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</si>
  <si>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</si>
  <si>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</si>
  <si>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</si>
  <si>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</si>
  <si>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</si>
  <si>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</si>
  <si>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</si>
  <si>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</si>
  <si>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</si>
  <si>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</si>
  <si>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</si>
  <si>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</si>
  <si>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</si>
  <si>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</si>
  <si>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</si>
  <si>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</si>
  <si>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</si>
  <si>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</si>
  <si>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</si>
  <si>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</si>
  <si>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</si>
  <si>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</si>
  <si>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</si>
  <si>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</si>
  <si>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</si>
  <si>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</si>
  <si>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</si>
  <si>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</si>
  <si>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</si>
  <si>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</si>
  <si>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</si>
  <si>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</si>
  <si>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</si>
  <si>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</si>
  <si>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</si>
  <si>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</si>
  <si>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</si>
  <si>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</si>
  <si>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</si>
  <si>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</si>
  <si>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</si>
  <si>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</si>
  <si>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</si>
  <si>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</si>
  <si>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</si>
  <si>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</si>
  <si>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</si>
  <si>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</si>
  <si>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</si>
  <si>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</si>
  <si>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</si>
  <si>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</si>
  <si>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</si>
  <si>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</si>
  <si>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</si>
  <si>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</si>
  <si>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</si>
  <si>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</si>
  <si>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</si>
  <si>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</si>
  <si>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</si>
  <si>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</si>
  <si>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</si>
  <si>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</si>
  <si>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</si>
  <si>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</si>
  <si>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</si>
  <si>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</si>
  <si>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</si>
  <si>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</si>
  <si>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</si>
  <si>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</si>
  <si>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</si>
  <si>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</si>
  <si>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</si>
  <si>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</si>
  <si>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</si>
  <si>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</si>
  <si>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</si>
  <si>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</si>
  <si>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</si>
  <si>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</si>
  <si>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</si>
  <si>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</si>
  <si>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</si>
  <si>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</si>
  <si>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</si>
  <si>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</si>
  <si>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</si>
  <si>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</si>
  <si>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</si>
  <si>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</si>
  <si>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</si>
  <si>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</si>
  <si>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</si>
  <si>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</si>
  <si>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</si>
  <si>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</si>
  <si>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</si>
  <si>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</si>
  <si>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</si>
  <si>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</si>
  <si>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</si>
  <si>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</si>
  <si>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</si>
  <si>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</si>
  <si>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</si>
  <si>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</si>
  <si>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</si>
  <si>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</si>
  <si>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</si>
  <si>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</si>
  <si>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</si>
  <si>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</si>
  <si>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</si>
  <si>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</si>
  <si>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</si>
  <si>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</si>
  <si>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</si>
  <si>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</si>
  <si>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</si>
  <si>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</si>
  <si>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</si>
  <si>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</si>
  <si>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</si>
  <si>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</si>
  <si>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</si>
  <si>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</si>
  <si>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</si>
  <si>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</si>
  <si>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</si>
  <si>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</si>
  <si>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</si>
  <si>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</si>
  <si>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</si>
  <si>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</si>
  <si>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</si>
  <si>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</si>
  <si>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</si>
  <si>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</si>
  <si>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</si>
  <si>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</si>
  <si>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</si>
  <si>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</si>
  <si>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</si>
  <si>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</si>
  <si>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</si>
  <si>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</si>
  <si>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</si>
  <si>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</si>
  <si>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</si>
  <si>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</si>
  <si>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</si>
  <si>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</si>
  <si>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</si>
  <si>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</si>
  <si>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</si>
  <si>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</si>
  <si>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</si>
  <si>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</si>
  <si>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</si>
  <si>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</si>
  <si>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</si>
  <si>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</si>
  <si>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</si>
  <si>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</si>
  <si>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</si>
  <si>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</si>
  <si>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</si>
  <si>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</si>
  <si>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</si>
  <si>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</si>
  <si>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</si>
  <si>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</si>
  <si>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</si>
  <si>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</si>
  <si>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</si>
  <si>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</si>
  <si>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</si>
  <si>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</si>
  <si>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</si>
  <si>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</si>
  <si>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</si>
  <si>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</si>
  <si>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</si>
  <si>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</si>
  <si>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</si>
  <si>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</si>
  <si>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</si>
  <si>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</si>
  <si>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</si>
  <si>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</si>
  <si>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</si>
  <si>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</si>
  <si>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</si>
  <si>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</si>
  <si>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</si>
  <si>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</si>
  <si>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</si>
  <si>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</si>
  <si>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</si>
  <si>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</si>
  <si>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</si>
  <si>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</si>
  <si>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</si>
  <si>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</si>
  <si>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</si>
  <si>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</si>
  <si>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</si>
  <si>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</si>
  <si>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</si>
  <si>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</si>
  <si>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</si>
  <si>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</si>
  <si>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</si>
  <si>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</si>
  <si>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</si>
  <si>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</si>
  <si>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</si>
  <si>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</si>
  <si>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</si>
  <si>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</si>
  <si>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</si>
  <si>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</si>
  <si>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</si>
  <si>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</si>
  <si>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</si>
  <si>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</si>
  <si>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</si>
  <si>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</si>
  <si>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</si>
  <si>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</si>
  <si>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</si>
  <si>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</si>
  <si>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</si>
  <si>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</si>
  <si>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</si>
  <si>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</si>
  <si>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</si>
  <si>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</si>
  <si>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</si>
  <si>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</si>
  <si>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</si>
  <si>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</si>
  <si>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</si>
  <si>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</si>
  <si>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</si>
  <si>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</si>
  <si>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</si>
  <si>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</si>
  <si>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</si>
  <si>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</si>
  <si>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</si>
  <si>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</si>
  <si>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</si>
  <si>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</si>
  <si>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</si>
  <si>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</si>
  <si>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</si>
  <si>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</si>
  <si>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</si>
  <si>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</si>
  <si>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</si>
  <si>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</si>
  <si>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</si>
  <si>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</si>
  <si>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</si>
  <si>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</si>
  <si>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</si>
  <si>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</si>
  <si>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</si>
  <si>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</si>
  <si>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</si>
  <si>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</si>
  <si>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</si>
  <si>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</si>
  <si>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</si>
  <si>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</si>
  <si>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</si>
  <si>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</si>
  <si>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</si>
  <si>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</si>
  <si>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</si>
  <si>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</si>
  <si>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</si>
  <si>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</si>
  <si>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</si>
  <si>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</si>
  <si>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</si>
  <si>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</si>
  <si>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</si>
  <si>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</si>
  <si>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</si>
  <si>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</si>
  <si>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</si>
  <si>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</si>
  <si>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</si>
  <si>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</si>
  <si>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</si>
  <si>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</si>
  <si>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</si>
  <si>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</si>
  <si>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</si>
  <si>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</si>
  <si>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</si>
  <si>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</si>
  <si>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</si>
  <si>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</si>
  <si>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</si>
  <si>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</si>
  <si>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</si>
  <si>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</si>
  <si>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</si>
  <si>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</si>
  <si>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</si>
  <si>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</si>
  <si>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</si>
  <si>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</si>
  <si>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</si>
  <si>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</si>
  <si>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</si>
  <si>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</si>
  <si>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</si>
  <si>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</si>
  <si>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</si>
  <si>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</si>
  <si>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</si>
  <si>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</si>
  <si>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</si>
  <si>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</si>
  <si>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</si>
  <si>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</si>
  <si>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</si>
  <si>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</si>
  <si>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</si>
  <si>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</si>
  <si>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</si>
  <si>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</si>
  <si>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</si>
  <si>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</si>
  <si>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</si>
  <si>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</si>
  <si>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</si>
  <si>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</si>
  <si>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</si>
  <si>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</si>
  <si>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</si>
  <si>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</si>
  <si>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</si>
  <si>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</si>
  <si>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</si>
  <si>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</si>
  <si>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</si>
  <si>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</si>
  <si>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</si>
  <si>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</si>
  <si>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</si>
  <si>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</si>
  <si>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</si>
  <si>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</si>
  <si>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</si>
  <si>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</si>
  <si>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</si>
  <si>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</si>
  <si>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</si>
  <si>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</si>
  <si>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</si>
  <si>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</si>
  <si>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</si>
  <si>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</si>
  <si>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</si>
  <si>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</si>
  <si>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</si>
  <si>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</si>
  <si>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</si>
  <si>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</si>
  <si>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</si>
  <si>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</si>
  <si>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</si>
  <si>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</si>
  <si>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</si>
  <si>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</si>
  <si>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</si>
  <si>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</si>
  <si>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</si>
  <si>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</si>
  <si>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</si>
  <si>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</si>
  <si>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</si>
  <si>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</si>
  <si>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</si>
  <si>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</si>
  <si>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</si>
  <si>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</si>
  <si>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</si>
  <si>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</si>
  <si>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</si>
  <si>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</si>
  <si>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</si>
  <si>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</si>
  <si>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</si>
  <si>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</si>
  <si>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</si>
  <si>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</si>
  <si>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</si>
  <si>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</si>
  <si>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</si>
  <si>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</si>
  <si>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</si>
  <si>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</si>
  <si>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</si>
  <si>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</si>
  <si>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</si>
  <si>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</si>
  <si>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</si>
  <si>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</si>
  <si>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</si>
  <si>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</si>
  <si>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</si>
  <si>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</si>
  <si>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</si>
  <si>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</si>
  <si>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</si>
  <si>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</si>
  <si>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</si>
  <si>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</si>
  <si>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</si>
  <si>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</si>
  <si>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</si>
  <si>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</si>
  <si>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</si>
  <si>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</si>
  <si>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</si>
  <si>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</si>
  <si>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</si>
  <si>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</si>
  <si>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</si>
  <si>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</si>
  <si>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</si>
  <si>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</si>
  <si>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</si>
  <si>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</si>
  <si>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</si>
  <si>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</si>
  <si>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</si>
  <si>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</si>
  <si>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</si>
  <si>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</si>
  <si>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</si>
  <si>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</si>
  <si>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</si>
  <si>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</si>
  <si>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</si>
  <si>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</si>
  <si>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</si>
  <si>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</si>
  <si>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</si>
  <si>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</si>
  <si>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</si>
  <si>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</si>
  <si>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</si>
  <si>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</si>
  <si>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</si>
  <si>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</si>
  <si>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</si>
  <si>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</si>
  <si>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</si>
  <si>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</si>
  <si>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</si>
  <si>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</si>
  <si>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</si>
  <si>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</si>
  <si>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</si>
  <si>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</si>
  <si>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</si>
  <si>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</si>
  <si>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</si>
  <si>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</si>
  <si>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</si>
  <si>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</si>
  <si>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</si>
  <si>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</si>
  <si>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</si>
  <si>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</si>
  <si>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</si>
  <si>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</si>
  <si>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</si>
  <si>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</si>
  <si>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</si>
  <si>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</si>
  <si>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</si>
  <si>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</si>
  <si>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</si>
  <si>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</si>
  <si>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</si>
  <si>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</si>
  <si>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</si>
  <si>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</si>
  <si>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</si>
  <si>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</si>
  <si>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</si>
  <si>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</si>
  <si>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</si>
  <si>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</si>
  <si>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</si>
  <si>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</si>
  <si>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</si>
  <si>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</si>
  <si>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</si>
  <si>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</si>
  <si>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</si>
  <si>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</si>
  <si>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</si>
  <si>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</si>
  <si>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</si>
  <si>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</si>
  <si>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</si>
  <si>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</si>
  <si>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</si>
  <si>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</si>
  <si>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</si>
  <si>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</si>
  <si>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</si>
  <si>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</si>
  <si>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</si>
  <si>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</si>
  <si>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</si>
  <si>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</si>
  <si>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</si>
  <si>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</si>
  <si>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</si>
  <si>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</si>
  <si>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</si>
  <si>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</si>
  <si>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</si>
  <si>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</si>
  <si>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</si>
  <si>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</si>
  <si>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</si>
  <si>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</si>
  <si>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</si>
  <si>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</si>
  <si>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</si>
  <si>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</si>
  <si>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</si>
  <si>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</si>
  <si>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</si>
  <si>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</si>
  <si>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</si>
  <si>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</si>
  <si>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</si>
  <si>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</si>
  <si>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</si>
  <si>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</si>
  <si>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</si>
  <si>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</si>
  <si>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</si>
  <si>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</si>
  <si>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</si>
  <si>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</si>
  <si>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</si>
  <si>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</si>
  <si>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</si>
  <si>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</si>
  <si>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</si>
  <si>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</si>
  <si>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</si>
  <si>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</si>
  <si>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</si>
  <si>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</si>
  <si>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</si>
  <si>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</si>
  <si>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</si>
  <si>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</si>
  <si>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</si>
  <si>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</si>
  <si>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</si>
  <si>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</si>
  <si>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</si>
  <si>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</si>
  <si>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</si>
  <si>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</si>
  <si>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</si>
  <si>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</si>
  <si>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</si>
  <si>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</si>
  <si>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</si>
  <si>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</si>
  <si>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</si>
  <si>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</si>
  <si>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</si>
  <si>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</si>
  <si>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</si>
  <si>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</si>
  <si>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</si>
  <si>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</si>
  <si>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</si>
  <si>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</si>
  <si>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</si>
  <si>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</si>
  <si>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</si>
  <si>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</si>
  <si>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</si>
  <si>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</si>
  <si>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</si>
  <si>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</si>
  <si>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</si>
  <si>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</si>
  <si>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</si>
  <si>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</si>
  <si>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</si>
  <si>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</si>
  <si>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</si>
  <si>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</si>
  <si>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</si>
  <si>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</si>
  <si>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</si>
  <si>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</si>
  <si>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</si>
  <si>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</si>
  <si>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</si>
  <si>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</si>
  <si>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</si>
  <si>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</si>
  <si>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</si>
  <si>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</si>
  <si>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</si>
  <si>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</si>
  <si>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</si>
  <si>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</si>
  <si>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</si>
  <si>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</si>
  <si>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</si>
  <si>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</si>
  <si>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</si>
  <si>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</si>
  <si>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</si>
  <si>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</si>
  <si>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</si>
  <si>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</si>
  <si>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</si>
  <si>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</si>
  <si>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</si>
  <si>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</si>
  <si>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</si>
  <si>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</si>
  <si>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</si>
  <si>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</si>
  <si>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</si>
  <si>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</si>
  <si>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</si>
  <si>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</si>
  <si>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</si>
  <si>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</si>
  <si>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</si>
  <si>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</si>
  <si>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</si>
  <si>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</si>
  <si>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</si>
  <si>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</si>
  <si>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</si>
  <si>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</si>
  <si>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</si>
  <si>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</si>
  <si>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</si>
  <si>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</si>
  <si>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</si>
  <si>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</si>
  <si>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</si>
  <si>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</si>
  <si>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</si>
  <si>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</si>
  <si>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</si>
  <si>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</si>
  <si>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</si>
  <si>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</si>
  <si>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</si>
  <si>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</si>
  <si>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</si>
  <si>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</si>
  <si>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</si>
  <si>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</si>
  <si>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</si>
  <si>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</si>
  <si>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</si>
  <si>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</si>
  <si>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</si>
  <si>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</si>
  <si>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</si>
  <si>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</si>
  <si>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</si>
  <si>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</si>
  <si>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</si>
  <si>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</si>
  <si>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</si>
  <si>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</si>
  <si>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</si>
  <si>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</si>
  <si>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</si>
  <si>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</si>
  <si>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</si>
  <si>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</si>
  <si>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</si>
  <si>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</si>
  <si>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</si>
  <si>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</si>
  <si>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</si>
  <si>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</si>
  <si>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</si>
  <si>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</si>
  <si>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</si>
  <si>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</si>
  <si>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</si>
  <si>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</si>
  <si>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</si>
  <si>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</si>
  <si>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</si>
  <si>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</si>
  <si>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</si>
  <si>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</si>
  <si>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</si>
  <si>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</si>
  <si>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</si>
  <si>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</si>
  <si>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</si>
  <si>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</si>
  <si>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</si>
  <si>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</si>
  <si>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</si>
  <si>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</si>
  <si>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</si>
  <si>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</si>
  <si>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</si>
  <si>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</si>
  <si>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</si>
  <si>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</si>
  <si>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</si>
  <si>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</si>
  <si>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</si>
  <si>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</si>
  <si>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</si>
  <si>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</si>
  <si>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</si>
  <si>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</si>
  <si>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</si>
  <si>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</si>
  <si>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</si>
  <si>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</si>
  <si>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</si>
  <si>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</si>
  <si>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</si>
  <si>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</si>
  <si>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</si>
  <si>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</si>
  <si>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</si>
  <si>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</si>
  <si>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</si>
  <si>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</si>
  <si>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</si>
  <si>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</si>
  <si>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</si>
  <si>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</si>
  <si>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</si>
  <si>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</si>
  <si>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</si>
  <si>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</si>
  <si>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</si>
  <si>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</si>
  <si>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</si>
  <si>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</si>
  <si>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</si>
  <si>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</si>
  <si>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</si>
  <si>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</si>
  <si>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</si>
  <si>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</si>
  <si>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</si>
  <si>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</si>
  <si>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</si>
  <si>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</si>
  <si>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</si>
  <si>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</si>
  <si>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</si>
  <si>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</si>
  <si>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</si>
  <si>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</si>
  <si>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</si>
  <si>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</si>
  <si>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</si>
  <si>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</si>
  <si>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</si>
  <si>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</si>
  <si>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</si>
  <si>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</si>
  <si>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</si>
  <si>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</si>
  <si>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</si>
  <si>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</si>
  <si>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</si>
  <si>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</si>
  <si>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</si>
  <si>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</si>
  <si>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</si>
  <si>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</si>
  <si>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</si>
  <si>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</si>
  <si>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</si>
  <si>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</si>
  <si>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</si>
  <si>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</si>
  <si>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</si>
  <si>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</si>
  <si>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</si>
  <si>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</si>
  <si>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</si>
  <si>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</si>
  <si>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</si>
  <si>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</si>
  <si>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</si>
  <si>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</si>
  <si>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</si>
  <si>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</si>
  <si>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</si>
  <si>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</si>
  <si>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</si>
  <si>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</si>
  <si>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</si>
  <si>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</si>
  <si>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</si>
  <si>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</si>
  <si>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</si>
  <si>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</si>
  <si>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</si>
  <si>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</si>
  <si>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</si>
  <si>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</si>
  <si>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</si>
  <si>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</si>
  <si>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</si>
  <si>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</si>
  <si>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</si>
  <si>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</si>
  <si>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</si>
  <si>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</si>
  <si>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</si>
  <si>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</si>
  <si>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</si>
  <si>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</si>
  <si>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</si>
  <si>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</si>
  <si>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</si>
  <si>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</si>
  <si>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</si>
  <si>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</si>
  <si>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</si>
  <si>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</si>
  <si>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</si>
  <si>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</si>
  <si>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</si>
  <si>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</si>
  <si>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</si>
  <si>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</si>
  <si>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</si>
  <si>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</si>
  <si>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</si>
  <si>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</si>
  <si>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</si>
  <si>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</si>
  <si>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</si>
  <si>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</si>
  <si>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</si>
  <si>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</si>
  <si>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</si>
  <si>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</si>
  <si>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</si>
  <si>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</si>
  <si>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</si>
  <si>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</si>
  <si>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</si>
  <si>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</si>
  <si>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</si>
  <si>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</si>
  <si>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</si>
  <si>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</si>
  <si>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</si>
  <si>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</si>
  <si>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</si>
  <si>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</si>
  <si>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</si>
  <si>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</si>
  <si>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</si>
  <si>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</si>
  <si>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</si>
  <si>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</si>
  <si>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</si>
  <si>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</si>
  <si>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</si>
  <si>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</si>
  <si>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</si>
  <si>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</si>
  <si>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</si>
  <si>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</si>
  <si>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</si>
  <si>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</si>
  <si>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</si>
  <si>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</si>
  <si>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</si>
  <si>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</si>
  <si>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</si>
  <si>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</si>
  <si>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</si>
  <si>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</si>
  <si>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</si>
  <si>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</si>
  <si>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</si>
  <si>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</si>
  <si>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</si>
  <si>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</si>
  <si>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</si>
  <si>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</si>
  <si>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</si>
  <si>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</si>
  <si>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</si>
  <si>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</si>
  <si>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</si>
  <si>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</si>
  <si>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</si>
  <si>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</si>
  <si>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</si>
  <si>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</si>
  <si>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</si>
  <si>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</si>
  <si>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</si>
  <si>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</si>
  <si>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</si>
  <si>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</si>
  <si>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</si>
  <si>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</si>
  <si>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</si>
  <si>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</si>
  <si>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</si>
  <si>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</si>
  <si>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</si>
  <si>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</si>
  <si>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</si>
  <si>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</si>
  <si>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</si>
  <si>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</si>
  <si>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</si>
  <si>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</si>
  <si>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</si>
  <si>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</si>
  <si>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</si>
  <si>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</si>
  <si>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</si>
  <si>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</si>
  <si>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</si>
  <si>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</si>
  <si>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</si>
  <si>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</si>
  <si>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</si>
  <si>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</si>
  <si>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</si>
  <si>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</si>
  <si>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</si>
  <si>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</si>
  <si>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</si>
  <si>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</si>
  <si>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</si>
  <si>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</si>
  <si>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</si>
  <si>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</si>
  <si>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</si>
  <si>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</si>
  <si>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</si>
  <si>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</si>
  <si>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</si>
  <si>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</si>
  <si>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</si>
  <si>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</si>
  <si>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</si>
  <si>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</si>
  <si>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</si>
  <si>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</si>
  <si>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</si>
  <si>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</si>
  <si>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</si>
  <si>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</si>
  <si>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</si>
  <si>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</si>
  <si>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</si>
  <si>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</si>
  <si>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</si>
  <si>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</si>
  <si>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</si>
  <si>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</si>
  <si>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</si>
  <si>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</si>
  <si>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</si>
  <si>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</si>
  <si>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</si>
  <si>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</si>
  <si>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</si>
  <si>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</si>
  <si>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</si>
  <si>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</si>
  <si>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</si>
  <si>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</si>
  <si>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</si>
  <si>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</si>
  <si>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</si>
  <si>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</si>
  <si>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</si>
  <si>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</si>
  <si>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</si>
  <si>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</si>
  <si>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</si>
  <si>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</si>
  <si>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</si>
  <si>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</si>
  <si>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</si>
  <si>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</si>
  <si>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</si>
  <si>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</si>
  <si>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</si>
  <si>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</si>
  <si>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</si>
  <si>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</si>
  <si>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</si>
  <si>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</si>
  <si>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</si>
  <si>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</si>
  <si>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</si>
  <si>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</si>
  <si>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</si>
  <si>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</si>
  <si>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</si>
  <si>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</si>
  <si>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</si>
  <si>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</si>
  <si>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</si>
  <si>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</si>
  <si>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</si>
  <si>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</si>
  <si>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</si>
  <si>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</si>
  <si>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</si>
  <si>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</si>
  <si>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</si>
  <si>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</si>
  <si>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</si>
  <si>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</si>
  <si>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</si>
  <si>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</si>
  <si>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</si>
  <si>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</si>
  <si>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</si>
  <si>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</si>
  <si>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</si>
  <si>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</si>
  <si>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</si>
  <si>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</si>
  <si>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</si>
  <si>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</si>
  <si>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</si>
  <si>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</si>
  <si>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</si>
  <si>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</si>
  <si>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</si>
  <si>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</si>
  <si>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</si>
  <si>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</si>
  <si>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</si>
  <si>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</si>
  <si>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</si>
  <si>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</si>
  <si>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</si>
  <si>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</si>
  <si>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</si>
  <si>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</si>
  <si>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</si>
  <si>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</si>
  <si>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</si>
  <si>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</si>
  <si>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</si>
  <si>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</si>
  <si>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</si>
  <si>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</si>
  <si>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</si>
  <si>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</si>
  <si>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</si>
  <si>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</si>
  <si>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</si>
  <si>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</si>
  <si>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</si>
  <si>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</si>
  <si>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</si>
  <si>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</si>
  <si>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</si>
  <si>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</si>
  <si>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</si>
  <si>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</si>
  <si>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</si>
  <si>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</si>
  <si>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</si>
  <si>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</si>
  <si>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</si>
  <si>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</si>
  <si>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</si>
  <si>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</si>
  <si>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</si>
  <si>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</si>
  <si>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</si>
  <si>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</si>
  <si>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</si>
  <si>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</si>
  <si>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</si>
  <si>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</si>
  <si>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</si>
  <si>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</si>
  <si>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</si>
  <si>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</si>
  <si>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</si>
  <si>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</si>
  <si>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</si>
  <si>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</si>
  <si>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</si>
  <si>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</si>
  <si>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</si>
  <si>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</si>
  <si>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</si>
  <si>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</si>
  <si>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</si>
  <si>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</si>
  <si>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</si>
  <si>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</si>
  <si>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</si>
  <si>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</si>
  <si>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</si>
  <si>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</si>
  <si>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</si>
  <si>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</si>
  <si>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</si>
  <si>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</si>
  <si>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</si>
  <si>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</si>
  <si>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</si>
  <si>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</si>
  <si>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</si>
  <si>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</si>
  <si>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</si>
  <si>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</si>
  <si>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</si>
  <si>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</si>
  <si>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</si>
  <si>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</si>
  <si>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</si>
  <si>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</si>
  <si>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</si>
  <si>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</si>
  <si>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</si>
  <si>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</si>
  <si>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</si>
  <si>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</si>
  <si>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</si>
  <si>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</si>
  <si>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</si>
  <si>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</si>
  <si>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</si>
  <si>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</si>
  <si>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</si>
  <si>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</si>
  <si>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</si>
  <si>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</si>
  <si>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</si>
  <si>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</si>
  <si>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</si>
  <si>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</si>
  <si>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</si>
  <si>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</si>
  <si>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</si>
  <si>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</si>
  <si>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</si>
  <si>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</si>
  <si>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</si>
  <si>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</si>
  <si>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</si>
  <si>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</si>
  <si>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</si>
  <si>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</si>
  <si>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</si>
  <si>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</si>
  <si>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</si>
  <si>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</si>
  <si>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</si>
  <si>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</si>
  <si>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</si>
  <si>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</si>
  <si>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</si>
  <si>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</si>
  <si>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</si>
  <si>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</si>
  <si>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</si>
  <si>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</si>
  <si>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</si>
  <si>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</si>
  <si>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</si>
  <si>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</si>
  <si>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</si>
  <si>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</si>
  <si>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</si>
  <si>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</si>
  <si>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</si>
  <si>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</si>
  <si>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</si>
  <si>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</si>
  <si>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</si>
  <si>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</si>
  <si>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</si>
  <si>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</si>
  <si>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</si>
  <si>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</si>
  <si>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</si>
  <si>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</si>
  <si>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</si>
  <si>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</si>
  <si>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</si>
  <si>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</si>
  <si>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</si>
  <si>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</si>
  <si>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</si>
  <si>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</si>
  <si>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</si>
  <si>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</si>
  <si>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</si>
  <si>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</si>
  <si>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</si>
  <si>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</si>
  <si>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</si>
  <si>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</si>
  <si>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</si>
  <si>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</si>
  <si>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</si>
  <si>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</si>
  <si>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</si>
  <si>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</si>
  <si>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</si>
  <si>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</si>
  <si>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</si>
  <si>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</si>
  <si>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</si>
  <si>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</si>
  <si>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</si>
  <si>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</si>
  <si>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</si>
  <si>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</si>
  <si>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</si>
  <si>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</si>
  <si>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</si>
  <si>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</si>
  <si>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</si>
  <si>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</si>
  <si>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</si>
  <si>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</si>
  <si>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</si>
  <si>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</si>
  <si>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</si>
  <si>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</si>
  <si>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</si>
  <si>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</si>
  <si>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</si>
  <si>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</si>
  <si>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</si>
  <si>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</si>
  <si>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</si>
  <si>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</si>
  <si>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</si>
  <si>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</si>
  <si>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</si>
  <si>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</si>
  <si>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</si>
  <si>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</si>
  <si>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</si>
  <si>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</si>
  <si>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</si>
  <si>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</si>
  <si>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</si>
  <si>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</si>
  <si>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</si>
  <si>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</si>
  <si>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</si>
  <si>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</si>
  <si>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</si>
  <si>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</si>
  <si>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</si>
  <si>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</si>
  <si>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</si>
  <si>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</si>
  <si>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</si>
  <si>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</si>
  <si>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</si>
  <si>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</si>
  <si>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</si>
  <si>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</si>
  <si>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</si>
  <si>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</si>
  <si>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</si>
  <si>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</si>
  <si>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</si>
  <si>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</si>
  <si>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</si>
  <si>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</si>
  <si>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</si>
  <si>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</si>
  <si>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</si>
  <si>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</si>
  <si>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</si>
  <si>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</si>
  <si>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</si>
  <si>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</si>
  <si>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</si>
  <si>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</si>
  <si>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</si>
  <si>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</si>
  <si>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</si>
  <si>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</si>
  <si>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</si>
  <si>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</si>
  <si>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</si>
  <si>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</si>
  <si>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</si>
  <si>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</si>
  <si>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</si>
  <si>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</si>
  <si>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</si>
  <si>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</si>
  <si>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</si>
  <si>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</si>
  <si>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</si>
  <si>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</si>
  <si>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</si>
  <si>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</si>
  <si>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</si>
  <si>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</si>
  <si>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</si>
  <si>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</si>
  <si>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</si>
  <si>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</si>
  <si>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</si>
  <si>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</si>
  <si>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</si>
  <si>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</si>
  <si>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</si>
  <si>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</si>
  <si>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</si>
  <si>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</si>
  <si>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</si>
  <si>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</si>
  <si>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</si>
  <si>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</si>
  <si>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</si>
  <si>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</si>
  <si>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</si>
  <si>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</si>
  <si>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</si>
  <si>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</si>
  <si>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</si>
  <si>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</si>
  <si>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</si>
  <si>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</si>
  <si>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</si>
  <si>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</si>
  <si>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</si>
  <si>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</si>
  <si>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</si>
  <si>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</si>
  <si>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</si>
  <si>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</si>
  <si>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</si>
  <si>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</si>
  <si>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</si>
  <si>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</si>
  <si>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</si>
  <si>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</si>
  <si>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</si>
  <si>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</si>
  <si>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</si>
  <si>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</si>
  <si>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</si>
  <si>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</si>
  <si>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</si>
  <si>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</si>
  <si>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</si>
  <si>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</si>
  <si>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</si>
  <si>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</si>
  <si>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</si>
  <si>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</si>
  <si>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</si>
  <si>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</si>
  <si>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</si>
  <si>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</si>
  <si>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</si>
  <si>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</si>
  <si>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</si>
  <si>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</si>
  <si>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</si>
  <si>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</si>
  <si>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</si>
  <si>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</si>
  <si>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</si>
  <si>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</si>
  <si>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</si>
  <si>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</si>
  <si>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</si>
  <si>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</si>
  <si>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</si>
  <si>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</si>
  <si>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</si>
  <si>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</si>
  <si>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</si>
  <si>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</si>
  <si>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</si>
  <si>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</si>
  <si>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</si>
  <si>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</si>
  <si>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</si>
  <si>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</si>
  <si>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</si>
  <si>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</si>
  <si>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</si>
  <si>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</si>
  <si>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</si>
  <si>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</si>
  <si>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</si>
  <si>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</si>
  <si>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</si>
  <si>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</si>
  <si>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</si>
  <si>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</si>
  <si>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</si>
  <si>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</si>
  <si>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</si>
  <si>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</si>
  <si>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</si>
  <si>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</si>
  <si>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</si>
  <si>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</si>
  <si>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</si>
  <si>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</si>
  <si>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</si>
  <si>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</si>
  <si>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</si>
  <si>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</si>
  <si>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</si>
  <si>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</si>
  <si>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</si>
  <si>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</si>
  <si>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</si>
  <si>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</si>
  <si>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</si>
  <si>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</si>
  <si>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</si>
  <si>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</si>
  <si>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</si>
  <si>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</si>
  <si>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</si>
  <si>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</si>
  <si>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</si>
  <si>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</si>
  <si>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</si>
  <si>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</si>
  <si>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</si>
  <si>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</si>
  <si>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</si>
  <si>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</si>
  <si>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</si>
  <si>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</si>
  <si>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</si>
  <si>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</si>
  <si>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</si>
  <si>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</si>
  <si>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</si>
  <si>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</si>
  <si>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</si>
  <si>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</si>
  <si>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</si>
  <si>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</si>
  <si>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</si>
  <si>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</si>
  <si>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</si>
  <si>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</si>
  <si>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</si>
  <si>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</si>
  <si>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</si>
  <si>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</si>
  <si>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</si>
  <si>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</si>
  <si>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</si>
  <si>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</si>
  <si>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</si>
  <si>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</si>
  <si>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</si>
  <si>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</si>
  <si>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</si>
  <si>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</si>
  <si>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</si>
  <si>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</si>
  <si>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</si>
  <si>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</si>
  <si>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</si>
  <si>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</si>
  <si>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</si>
  <si>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</si>
  <si>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</si>
  <si>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</si>
  <si>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</si>
  <si>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</si>
  <si>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</si>
  <si>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</si>
  <si>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</si>
  <si>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</si>
  <si>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</si>
  <si>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</si>
  <si>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</si>
  <si>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</si>
  <si>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</si>
  <si>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</si>
  <si>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</si>
  <si>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</si>
  <si>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</si>
  <si>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</si>
  <si>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</si>
  <si>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</si>
  <si>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</si>
  <si>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</si>
  <si>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</si>
  <si>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</si>
  <si>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</si>
  <si>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</si>
  <si>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</si>
  <si>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</si>
  <si>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</si>
  <si>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</si>
  <si>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</si>
  <si>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</si>
  <si>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</si>
  <si>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</si>
  <si>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</si>
  <si>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</si>
  <si>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</si>
  <si>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</si>
  <si>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</si>
  <si>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</si>
  <si>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</si>
  <si>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</si>
  <si>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</si>
  <si>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</si>
  <si>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</si>
  <si>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</si>
  <si>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</si>
  <si>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</si>
  <si>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</si>
  <si>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</si>
  <si>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</si>
  <si>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</si>
  <si>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</si>
  <si>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</si>
  <si>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</si>
  <si>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</si>
  <si>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</si>
  <si>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</si>
  <si>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</si>
  <si>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</si>
  <si>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</si>
  <si>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</si>
  <si>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</si>
  <si>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</si>
  <si>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</si>
  <si>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</si>
  <si>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</si>
  <si>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</si>
  <si>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</si>
  <si>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</si>
  <si>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</si>
  <si>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</si>
  <si>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</si>
  <si>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</si>
  <si>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</si>
  <si>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</si>
  <si>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</si>
  <si>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</si>
  <si>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</si>
  <si>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</si>
  <si>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</si>
  <si>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</si>
  <si>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</si>
  <si>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</si>
  <si>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</si>
  <si>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</si>
  <si>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</si>
  <si>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</si>
  <si>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</si>
  <si>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</si>
  <si>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</si>
  <si>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</si>
  <si>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</si>
  <si>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</si>
  <si>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</si>
  <si>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</si>
  <si>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</si>
  <si>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</si>
  <si>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</si>
  <si>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</si>
  <si>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</si>
  <si>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</si>
  <si>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</si>
  <si>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</si>
  <si>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</si>
  <si>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</si>
  <si>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</si>
  <si>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</si>
  <si>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</si>
  <si>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</si>
  <si>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</si>
  <si>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</si>
  <si>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</si>
  <si>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</si>
  <si>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</si>
  <si>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</si>
  <si>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</si>
  <si>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</si>
  <si>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</si>
  <si>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</si>
  <si>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</si>
  <si>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</si>
  <si>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</si>
  <si>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</si>
  <si>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</si>
  <si>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</si>
  <si>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</si>
  <si>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</si>
  <si>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</si>
  <si>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</si>
  <si>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</si>
  <si>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</si>
  <si>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</si>
  <si>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</si>
  <si>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</si>
  <si>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</si>
  <si>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</si>
  <si>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</si>
  <si>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</si>
  <si>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</si>
  <si>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</si>
  <si>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</si>
  <si>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</si>
  <si>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</si>
  <si>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</si>
  <si>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</si>
  <si>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</si>
  <si>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</si>
  <si>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</si>
  <si>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</si>
  <si>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</si>
  <si>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</si>
  <si>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</si>
  <si>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</si>
  <si>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</si>
  <si>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</si>
  <si>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</si>
  <si>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</si>
  <si>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</si>
  <si>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</si>
  <si>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</si>
  <si>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</si>
  <si>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</si>
  <si>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</si>
  <si>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</si>
  <si>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</si>
  <si>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</si>
  <si>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</si>
  <si>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</si>
  <si>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</si>
  <si>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</si>
  <si>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</si>
  <si>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</si>
  <si>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</si>
  <si>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</si>
  <si>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</si>
  <si>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</si>
  <si>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</si>
  <si>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</si>
  <si>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</si>
  <si>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</si>
  <si>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</si>
  <si>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</si>
  <si>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</si>
  <si>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</si>
  <si>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</si>
  <si>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</si>
  <si>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</si>
  <si>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</si>
  <si>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</si>
  <si>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</si>
  <si>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</si>
  <si>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</si>
  <si>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</si>
  <si>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</si>
  <si>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</si>
  <si>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</si>
  <si>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</si>
  <si>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</si>
  <si>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</si>
  <si>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</si>
  <si>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</si>
  <si>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</si>
  <si>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</si>
  <si>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</si>
  <si>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</si>
  <si>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</si>
  <si>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</si>
  <si>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</si>
  <si>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</si>
  <si>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</si>
  <si>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</si>
  <si>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</si>
  <si>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</si>
  <si>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</si>
  <si>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</si>
  <si>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</si>
  <si>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</si>
  <si>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</si>
  <si>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</si>
  <si>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</si>
  <si>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</si>
  <si>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</si>
  <si>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</si>
  <si>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</si>
  <si>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</si>
  <si>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</si>
  <si>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</si>
  <si>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</si>
  <si>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</si>
  <si>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</si>
  <si>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</si>
  <si>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</si>
  <si>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</si>
  <si>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</si>
  <si>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</si>
  <si>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</si>
  <si>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</si>
  <si>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</si>
  <si>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</si>
  <si>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</si>
  <si>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</si>
  <si>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</si>
  <si>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</si>
  <si>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</si>
  <si>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</si>
  <si>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</si>
  <si>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</si>
  <si>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</si>
  <si>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</si>
  <si>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</si>
  <si>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</si>
  <si>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</si>
  <si>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</si>
  <si>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</si>
  <si>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</si>
  <si>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</si>
  <si>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</si>
  <si>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</si>
  <si>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</si>
  <si>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</si>
  <si>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</si>
  <si>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</si>
  <si>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</si>
  <si>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</si>
  <si>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</si>
  <si>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</si>
  <si>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</si>
  <si>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</si>
  <si>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</si>
  <si>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</si>
  <si>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</si>
  <si>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</si>
  <si>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</si>
  <si>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</si>
  <si>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</si>
  <si>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</si>
  <si>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</si>
  <si>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</si>
  <si>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</si>
  <si>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</si>
  <si>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</si>
  <si>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</si>
  <si>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</si>
  <si>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</si>
  <si>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</si>
  <si>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</si>
  <si>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</si>
  <si>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</si>
  <si>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</si>
  <si>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</si>
  <si>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</si>
  <si>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</si>
  <si>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</si>
  <si>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</si>
  <si>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</si>
  <si>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</si>
  <si>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</si>
  <si>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</si>
  <si>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</si>
  <si>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</si>
  <si>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</si>
  <si>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</si>
  <si>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</si>
  <si>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</si>
  <si>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</si>
  <si>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</si>
  <si>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</si>
  <si>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</si>
  <si>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</si>
  <si>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</si>
  <si>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</si>
  <si>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</si>
  <si>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</si>
  <si>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</si>
  <si>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</si>
  <si>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</si>
  <si>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</si>
  <si>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</si>
  <si>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</si>
  <si>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</si>
  <si>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</si>
  <si>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</si>
  <si>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</si>
  <si>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</si>
  <si>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</si>
  <si>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</si>
  <si>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</si>
  <si>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</si>
  <si>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</si>
  <si>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</si>
  <si>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</si>
  <si>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</si>
  <si>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</si>
  <si>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</si>
  <si>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</si>
  <si>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</si>
  <si>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</si>
  <si>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</si>
  <si>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</si>
  <si>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</si>
  <si>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</si>
  <si>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</si>
  <si>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</si>
  <si>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</si>
  <si>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</si>
  <si>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</si>
  <si>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</si>
  <si>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</si>
  <si>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</si>
  <si>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</si>
  <si>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</si>
  <si>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</si>
  <si>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</si>
  <si>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</si>
  <si>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</si>
  <si>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</si>
  <si>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</si>
  <si>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</si>
  <si>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</si>
  <si>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</si>
  <si>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</si>
  <si>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</si>
  <si>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</si>
  <si>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</si>
  <si>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</si>
  <si>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</si>
  <si>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</si>
  <si>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</si>
  <si>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</si>
  <si>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</si>
  <si>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</si>
  <si>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</si>
  <si>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</si>
  <si>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</si>
  <si>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</si>
  <si>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</si>
  <si>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</si>
  <si>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</si>
  <si>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</si>
  <si>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</si>
  <si>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</si>
  <si>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</si>
  <si>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</si>
  <si>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</si>
  <si>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</si>
  <si>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</si>
  <si>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</si>
  <si>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</si>
  <si>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</si>
  <si>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</si>
  <si>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</si>
  <si>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</si>
  <si>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</si>
  <si>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</si>
  <si>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</si>
  <si>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</si>
  <si>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</si>
  <si>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</si>
  <si>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</si>
  <si>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</si>
  <si>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</si>
  <si>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</si>
  <si>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</si>
  <si>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</si>
  <si>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</si>
  <si>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</si>
  <si>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</si>
  <si>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</si>
  <si>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</si>
  <si>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</si>
  <si>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</si>
  <si>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</si>
  <si>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</si>
  <si>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</si>
  <si>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</si>
  <si>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</si>
  <si>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</si>
  <si>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</si>
  <si>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</si>
  <si>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</si>
  <si>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</si>
  <si>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</si>
  <si>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</si>
  <si>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</si>
  <si>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</si>
  <si>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</si>
  <si>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</si>
  <si>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</si>
  <si>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</si>
  <si>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</si>
  <si>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</si>
  <si>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</si>
  <si>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</si>
  <si>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</si>
  <si>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</si>
  <si>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</si>
  <si>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</si>
  <si>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</si>
  <si>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</si>
  <si>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</si>
  <si>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</si>
  <si>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</si>
  <si>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</si>
  <si>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</si>
  <si>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</si>
  <si>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</si>
  <si>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</si>
  <si>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</si>
  <si>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</si>
  <si>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</si>
  <si>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</si>
  <si>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</si>
  <si>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</si>
  <si>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</si>
  <si>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</si>
  <si>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</si>
  <si>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</si>
  <si>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</si>
  <si>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</si>
  <si>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</si>
  <si>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</si>
  <si>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</si>
  <si>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</si>
  <si>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</si>
  <si>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</si>
  <si>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</si>
  <si>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</si>
  <si>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</si>
  <si>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</si>
  <si>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</si>
  <si>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</si>
  <si>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</si>
  <si>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</si>
  <si>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</si>
  <si>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</si>
  <si>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</si>
  <si>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SALES AND PROFIT ANALYSIS</t>
  </si>
  <si>
    <t xml:space="preserve">CATEGORY WISE PROFIT  </t>
  </si>
  <si>
    <t>CATEGORY WISE SALES SHARE %</t>
  </si>
  <si>
    <t>SALES BY STATE</t>
  </si>
  <si>
    <t>TOP 5 SUBCATEGORIES BY SALES</t>
  </si>
  <si>
    <t>Sum of Sales</t>
  </si>
  <si>
    <t>Sum of Profit</t>
  </si>
  <si>
    <t>Row Labels</t>
  </si>
  <si>
    <t>Grand Total</t>
  </si>
  <si>
    <t>Jan</t>
  </si>
  <si>
    <t>Feb</t>
  </si>
  <si>
    <t>Mar</t>
  </si>
  <si>
    <t>Apr</t>
  </si>
  <si>
    <t>May</t>
  </si>
  <si>
    <t>Jun</t>
  </si>
  <si>
    <t>Jul</t>
  </si>
  <si>
    <t>Aug</t>
  </si>
  <si>
    <t>Sep</t>
  </si>
  <si>
    <t>Oct</t>
  </si>
  <si>
    <t>Nov</t>
  </si>
  <si>
    <t>Dec</t>
  </si>
  <si>
    <t>category</t>
  </si>
  <si>
    <t>total</t>
  </si>
  <si>
    <t>state</t>
  </si>
  <si>
    <t>sales</t>
  </si>
  <si>
    <t>Sum of Quantity</t>
  </si>
  <si>
    <t>Count of Row ID</t>
  </si>
  <si>
    <t>Details for Count of Row ID - Months (Order Date): Mar</t>
  </si>
  <si>
    <t>Sum of Field1</t>
  </si>
  <si>
    <t>Details for Sum of Sales - Sub-Category: Binders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</si>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</sst>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0.0,&quot;k&quot;"/>
  </numFmts>
  <fonts count="7" x14ac:knownFonts="1">
    <font>
      <sz val="11"/>
      <color theme="1"/>
      <name val="Calibri"/>
      <family val="2"/>
      <scheme val="minor"/>
    </font>
    <font>
      <sz val="11"/>
      <color theme="1"/>
      <name val="Calibri"/>
      <family val="2"/>
      <scheme val="minor"/>
    </font>
    <font>
      <sz val="12"/>
      <color rgb="FF000000"/>
      <name val="Calibri"/>
      <family val="2"/>
    </font>
    <font>
      <sz val="11"/>
      <color theme="1"/>
      <name val="Calibri"/>
      <family val="2"/>
    </font>
    <font>
      <b/>
      <sz val="11"/>
      <color theme="1"/>
      <name val="Calibri"/>
      <family val="2"/>
      <scheme val="minor"/>
    </font>
    <font>
      <b/>
      <sz val="10.5"/>
      <name val="Lato"/>
      <family val="2"/>
    </font>
    <font>
      <b/>
      <sz val="9"/>
      <name val="Lato"/>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7" tint="0.79998168889431442"/>
        <bgColor indexed="64"/>
      </patternFill>
    </fill>
  </fills>
  <borders count="8">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8">
    <xf numFmtId="0" fontId="0" fillId="0" borderId="0" xfId="0"/>
    <xf numFmtId="0" fontId="2" fillId="0" borderId="0" xfId="0" applyFont="1"/>
    <xf numFmtId="0" fontId="1" fillId="0" borderId="0" xfId="0" applyFont="1"/>
    <xf numFmtId="14" fontId="3" fillId="0" borderId="0" xfId="0" applyNumberFormat="1" applyFont="1"/>
    <xf numFmtId="0" fontId="4" fillId="2" borderId="1" xfId="0" applyFont="1" applyFill="1" applyBorder="1"/>
    <xf numFmtId="0" fontId="0" fillId="0" borderId="0" xfId="0" pivotButton="1"/>
    <xf numFmtId="0" fontId="0" fillId="0" borderId="0" xfId="0" applyAlignment="1">
      <alignment horizontal="left"/>
    </xf>
    <xf numFmtId="164" fontId="0" fillId="0" borderId="0" xfId="0" applyNumberFormat="1"/>
    <xf numFmtId="0" fontId="4" fillId="2" borderId="2" xfId="0" applyFont="1" applyFill="1" applyBorder="1" applyAlignment="1">
      <alignment horizontal="left"/>
    </xf>
    <xf numFmtId="0" fontId="0" fillId="0" borderId="3" xfId="0" applyBorder="1"/>
    <xf numFmtId="164" fontId="0" fillId="0" borderId="3" xfId="0" applyNumberFormat="1" applyBorder="1"/>
    <xf numFmtId="0" fontId="4" fillId="0" borderId="3" xfId="0" applyFont="1" applyBorder="1"/>
    <xf numFmtId="164" fontId="4" fillId="0" borderId="3" xfId="0" applyNumberFormat="1" applyFont="1" applyBorder="1"/>
    <xf numFmtId="14" fontId="0" fillId="0" borderId="0" xfId="0" applyNumberFormat="1"/>
    <xf numFmtId="0" fontId="4" fillId="0" borderId="0" xfId="0" applyFont="1"/>
    <xf numFmtId="10" fontId="0" fillId="0" borderId="0" xfId="0" applyNumberFormat="1"/>
    <xf numFmtId="0" fontId="6" fillId="3" borderId="4" xfId="0" applyFont="1" applyFill="1" applyBorder="1" applyAlignment="1">
      <alignment horizontal="center" vertical="center" readingOrder="1"/>
    </xf>
    <xf numFmtId="0" fontId="6" fillId="3" borderId="6" xfId="0" applyFont="1" applyFill="1" applyBorder="1" applyAlignment="1">
      <alignment horizontal="center" vertical="center" readingOrder="1"/>
    </xf>
    <xf numFmtId="0" fontId="5" fillId="3" borderId="4" xfId="0" applyFont="1" applyFill="1" applyBorder="1" applyAlignment="1">
      <alignment horizontal="center" vertical="center" readingOrder="1"/>
    </xf>
    <xf numFmtId="0" fontId="5" fillId="3" borderId="5" xfId="0" applyFont="1" applyFill="1" applyBorder="1" applyAlignment="1">
      <alignment horizontal="center" vertical="center" readingOrder="1"/>
    </xf>
    <xf numFmtId="0" fontId="5" fillId="3" borderId="6" xfId="0" applyFont="1" applyFill="1" applyBorder="1" applyAlignment="1">
      <alignment horizontal="center" vertical="center" readingOrder="1"/>
    </xf>
    <xf numFmtId="0" fontId="5" fillId="3" borderId="7" xfId="0" applyFont="1" applyFill="1" applyBorder="1" applyAlignment="1">
      <alignment horizontal="center" vertical="center" readingOrder="1"/>
    </xf>
    <xf numFmtId="0" fontId="5" fillId="3" borderId="0" xfId="0" applyFont="1" applyFill="1" applyAlignment="1">
      <alignment horizontal="center" vertical="center" readingOrder="1"/>
    </xf>
    <xf numFmtId="0" fontId="5" fillId="3" borderId="3" xfId="0" applyFont="1" applyFill="1" applyBorder="1" applyAlignment="1">
      <alignment horizontal="center" vertical="center" readingOrder="1"/>
    </xf>
    <xf numFmtId="0" fontId="4" fillId="2" borderId="2" xfId="0" applyFont="1" applyFill="1" applyBorder="1"/>
    <xf numFmtId="10" fontId="4" fillId="2" borderId="2" xfId="0" applyNumberFormat="1" applyFont="1" applyFill="1" applyBorder="1"/>
    <xf numFmtId="2" fontId="4" fillId="2" borderId="2" xfId="0" applyNumberFormat="1" applyFont="1" applyFill="1" applyBorder="1"/>
    <xf numFmtId="0" fontId="0" fillId="0" borderId="0" xfId="0" applyNumberFormat="1"/>
  </cellXfs>
  <cellStyles count="1">
    <cellStyle name="Normal" xfId="0" builtinId="0"/>
  </cellStyles>
  <dxfs count="182">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64" formatCode="\$\ 0.0,&quot;k&quot;"/>
    </dxf>
    <dxf>
      <numFmt numFmtId="19" formatCode="dd/mm/yyyy"/>
    </dxf>
    <dxf>
      <numFmt numFmtId="19" formatCode="dd/mm/yyyy"/>
    </dxf>
    <dxf>
      <numFmt numFmtId="164" formatCode="\$\ 0.0,&quot;k&quot;"/>
    </dxf>
    <dxf>
      <numFmt numFmtId="164" formatCode="\$\ 0.0,&quot;k&quot;"/>
    </dxf>
    <dxf>
      <numFmt numFmtId="164" formatCode="\$\ 0.0,&quot;k&quot;"/>
    </dxf>
    <dxf>
      <numFmt numFmtId="164" formatCode="\$\ 0.0,&quot;k&quot;"/>
    </dxf>
    <dxf>
      <numFmt numFmtId="164" formatCode="\$\ 0.0,&quot;k&quot;"/>
    </dxf>
    <dxf>
      <numFmt numFmtId="19" formatCode="dd/mm/yyyy"/>
    </dxf>
    <dxf>
      <numFmt numFmtId="19" formatCode="dd/mm/yyyy"/>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defaultTableStyle="TableStyleMedium2" defaultPivotStyle="PivotStyleLight16">
    <tableStyle name="Data-style" pivot="0" count="3" xr9:uid="{DAC6D764-48BF-4435-ADC4-CF8BCC0E6F53}">
      <tableStyleElement type="headerRow" dxfId="181"/>
      <tableStyleElement type="firstRowStripe" dxfId="180"/>
      <tableStyleElement type="secondRowStripe" dxfId="17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[dashboard.xlsx]combo chart!PivotTable1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SALES AND PROFIT ANALYSIS </a:t>
            </a:r>
            <a:endParaRPr lang="en-IN" b="1"/>
          </a:p>
        </c:rich>
      </c:tx>
      <c:layout>
        <c:manualLayout>
          <c:xMode val="edge"/>
          <c:yMode val="edge"/>
          <c:x val="0.37060411198600179"/>
          <c:y val="3.1386701662292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0.0,"k"</c:formatCode>
                <c:ptCount val="12"/>
                <c:pt idx="0">
                  <c:v>2865.9344999999989</c:v>
                </c:pt>
                <c:pt idx="1">
                  <c:v>-999.18560000000036</c:v>
                </c:pt>
                <c:pt idx="2">
                  <c:v>2204.549</c:v>
                </c:pt>
                <c:pt idx="3">
                  <c:v>44.074599999999819</c:v>
                </c:pt>
                <c:pt idx="4">
                  <c:v>1695.7963999999995</c:v>
                </c:pt>
                <c:pt idx="5">
                  <c:v>1273.4575999999995</c:v>
                </c:pt>
                <c:pt idx="6">
                  <c:v>896.72239999999965</c:v>
                </c:pt>
                <c:pt idx="7">
                  <c:v>432.40949999999953</c:v>
                </c:pt>
                <c:pt idx="8">
                  <c:v>1314.0048999999999</c:v>
                </c:pt>
                <c:pt idx="9">
                  <c:v>538.08229999999946</c:v>
                </c:pt>
                <c:pt idx="10">
                  <c:v>-1466.6575000000005</c:v>
                </c:pt>
                <c:pt idx="11">
                  <c:v>-1248.3439000000003</c:v>
                </c:pt>
              </c:numCache>
            </c:numRef>
          </c:val>
          <c:extLst>
            <c:ext xmlns:c16="http://schemas.microsoft.com/office/drawing/2014/chart" uri="{C3380CC4-5D6E-409C-BE32-E72D297353CC}">
              <c16:uniqueId val="{00000001-847F-459B-968C-51DFAB155208}"/>
            </c:ext>
          </c:extLst>
        </c:ser>
        <c:dLbls>
          <c:showLegendKey val="0"/>
          <c:showVal val="0"/>
          <c:showCatName val="0"/>
          <c:showSerName val="0"/>
          <c:showPercent val="0"/>
          <c:showBubbleSize val="0"/>
        </c:dLbls>
        <c:axId val="1254022479"/>
        <c:axId val="1128398351"/>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0.0,"k"</c:formatCode>
                <c:ptCount val="12"/>
                <c:pt idx="0">
                  <c:v>21690.656000000003</c:v>
                </c:pt>
                <c:pt idx="1">
                  <c:v>3334.8224000000005</c:v>
                </c:pt>
                <c:pt idx="2">
                  <c:v>15252.157999999998</c:v>
                </c:pt>
                <c:pt idx="3">
                  <c:v>3592.1723999999999</c:v>
                </c:pt>
                <c:pt idx="4">
                  <c:v>11632.226199999999</c:v>
                </c:pt>
                <c:pt idx="5">
                  <c:v>11381.895200000003</c:v>
                </c:pt>
                <c:pt idx="6">
                  <c:v>10247.630000000003</c:v>
                </c:pt>
                <c:pt idx="7">
                  <c:v>5824.4560000000001</c:v>
                </c:pt>
                <c:pt idx="8">
                  <c:v>17970.080999999995</c:v>
                </c:pt>
                <c:pt idx="9">
                  <c:v>11610.054199999999</c:v>
                </c:pt>
                <c:pt idx="10">
                  <c:v>15580.561999999998</c:v>
                </c:pt>
                <c:pt idx="11">
                  <c:v>18981.414799999999</c:v>
                </c:pt>
              </c:numCache>
            </c:numRef>
          </c:val>
          <c:extLst>
            <c:ext xmlns:c16="http://schemas.microsoft.com/office/drawing/2014/chart" uri="{C3380CC4-5D6E-409C-BE32-E72D297353CC}">
              <c16:uniqueId val="{00000000-847F-459B-968C-51DFAB155208}"/>
            </c:ext>
          </c:extLst>
        </c:ser>
        <c:dLbls>
          <c:showLegendKey val="0"/>
          <c:showVal val="0"/>
          <c:showCatName val="0"/>
          <c:showSerName val="0"/>
          <c:showPercent val="0"/>
          <c:showBubbleSize val="0"/>
        </c:dLbls>
        <c:gapWidth val="219"/>
        <c:overlap val="-27"/>
        <c:axId val="1256189183"/>
        <c:axId val="1128401231"/>
      </c:barChart>
      <c:catAx>
        <c:axId val="125402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398351"/>
        <c:crosses val="autoZero"/>
        <c:auto val="1"/>
        <c:lblAlgn val="ctr"/>
        <c:lblOffset val="100"/>
        <c:noMultiLvlLbl val="0"/>
      </c:catAx>
      <c:valAx>
        <c:axId val="1128398351"/>
        <c:scaling>
          <c:orientation val="minMax"/>
        </c:scaling>
        <c:delete val="0"/>
        <c:axPos val="l"/>
        <c:majorGridlines>
          <c:spPr>
            <a:ln w="9525" cap="flat" cmpd="sng" algn="ctr">
              <a:solidFill>
                <a:schemeClr val="tx1">
                  <a:lumMod val="15000"/>
                  <a:lumOff val="85000"/>
                </a:schemeClr>
              </a:solidFill>
              <a:round/>
            </a:ln>
            <a:effectLst/>
          </c:spPr>
        </c:majorGridlines>
        <c:numFmt formatCode="\$\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22479"/>
        <c:crosses val="autoZero"/>
        <c:crossBetween val="between"/>
      </c:valAx>
      <c:valAx>
        <c:axId val="1128401231"/>
        <c:scaling>
          <c:orientation val="minMax"/>
        </c:scaling>
        <c:delete val="0"/>
        <c:axPos val="r"/>
        <c:numFmt formatCode="\$\ 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89183"/>
        <c:crosses val="max"/>
        <c:crossBetween val="between"/>
      </c:valAx>
      <c:catAx>
        <c:axId val="1256189183"/>
        <c:scaling>
          <c:orientation val="minMax"/>
        </c:scaling>
        <c:delete val="1"/>
        <c:axPos val="b"/>
        <c:numFmt formatCode="General" sourceLinked="1"/>
        <c:majorTickMark val="out"/>
        <c:minorTickMark val="none"/>
        <c:tickLblPos val="nextTo"/>
        <c:crossAx val="11284012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[dashboard.xlsx]combo chart!PivotTable4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effectLst/>
              </a:rPr>
              <a:t>CATEGORY WISE SALES SHARE %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'combo chart'!$B$35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41-4624-80C9-00334D9E2C0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41-4624-80C9-00334D9E2C0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41-4624-80C9-00334D9E2C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'combo chart'!$A$36:$A$39</c:f>
              <c:strCache>
                <c:ptCount val="3"/>
                <c:pt idx="0">
                  <c:v>Furniture</c:v>
                </c:pt>
                <c:pt idx="1">
                  <c:v>Office Supplies</c:v>
                </c:pt>
                <c:pt idx="2">
                  <c:v>Technology</c:v>
                </c:pt>
              </c:strCache>
            </c:strRef>
          </c:cat>
          <c:val>
            <c:numRef>
              <c:f>'combo chart'!$B$36:$B$39</c:f>
              <c:numCache>
                <c:formatCode>\$\ 0.0,"k"</c:formatCode>
                <c:ptCount val="3"/>
                <c:pt idx="0">
                  <c:v>44522.271199999988</c:v>
                </c:pt>
                <c:pt idx="1">
                  <c:v>58770.544000000016</c:v>
                </c:pt>
                <c:pt idx="2">
                  <c:v>43805.313000000009</c:v>
                </c:pt>
              </c:numCache>
            </c:numRef>
          </c:val>
          <c:extLst>
            <c:ext xmlns:c16="http://schemas.microsoft.com/office/drawing/2014/chart" uri="{C3380CC4-5D6E-409C-BE32-E72D297353CC}">
              <c16:uniqueId val="{00000000-78C2-4C5D-8553-FB9B534F99D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[dashboard.xlsx]combo chart!PivotTable6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TOP 5 SUBCATEGORIES BY SALES</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chart'!$B$106</c:f>
              <c:strCache>
                <c:ptCount val="1"/>
                <c:pt idx="0">
                  <c:v>Total</c:v>
                </c:pt>
              </c:strCache>
            </c:strRef>
          </c:tx>
          <c:spPr>
            <a:solidFill>
              <a:schemeClr val="accent1"/>
            </a:solidFill>
            <a:ln>
              <a:noFill/>
            </a:ln>
            <a:effectLst/>
          </c:spPr>
          <c:invertIfNegative val="0"/>
          <c:cat>
            <c:strRef>
              <c:f>'combo chart'!$A$107:$A$112</c:f>
              <c:strCache>
                <c:ptCount val="5"/>
                <c:pt idx="0">
                  <c:v>Chairs</c:v>
                </c:pt>
                <c:pt idx="1">
                  <c:v>Phones</c:v>
                </c:pt>
                <c:pt idx="2">
                  <c:v>Binders</c:v>
                </c:pt>
                <c:pt idx="3">
                  <c:v>Storage</c:v>
                </c:pt>
                <c:pt idx="4">
                  <c:v>Accessories</c:v>
                </c:pt>
              </c:strCache>
            </c:strRef>
          </c:cat>
          <c:val>
            <c:numRef>
              <c:f>'combo chart'!$B$107:$B$112</c:f>
              <c:numCache>
                <c:formatCode>\$\ 0.0,"k"</c:formatCode>
                <c:ptCount val="5"/>
                <c:pt idx="0">
                  <c:v>23218.465000000004</c:v>
                </c:pt>
                <c:pt idx="1">
                  <c:v>23211.156000000003</c:v>
                </c:pt>
                <c:pt idx="2">
                  <c:v>21105.376000000004</c:v>
                </c:pt>
                <c:pt idx="3">
                  <c:v>13693.740000000002</c:v>
                </c:pt>
                <c:pt idx="4">
                  <c:v>10919.663999999999</c:v>
                </c:pt>
              </c:numCache>
            </c:numRef>
          </c:val>
          <c:extLst>
            <c:ext xmlns:c16="http://schemas.microsoft.com/office/drawing/2014/chart" uri="{C3380CC4-5D6E-409C-BE32-E72D297353CC}">
              <c16:uniqueId val="{00000000-358D-45F9-8E10-869F27347B8F}"/>
            </c:ext>
          </c:extLst>
        </c:ser>
        <c:dLbls>
          <c:showLegendKey val="0"/>
          <c:showVal val="0"/>
          <c:showCatName val="0"/>
          <c:showSerName val="0"/>
          <c:showPercent val="0"/>
          <c:showBubbleSize val="0"/>
        </c:dLbls>
        <c:gapWidth val="219"/>
        <c:overlap val="-27"/>
        <c:axId val="1347192607"/>
        <c:axId val="1128392111"/>
      </c:barChart>
      <c:catAx>
        <c:axId val="13471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28392111"/>
        <c:crosses val="autoZero"/>
        <c:auto val="1"/>
        <c:lblAlgn val="ctr"/>
        <c:lblOffset val="100"/>
        <c:noMultiLvlLbl val="0"/>
      </c:catAx>
      <c:valAx>
        <c:axId val="1128392111"/>
        <c:scaling>
          <c:orientation val="minMax"/>
        </c:scaling>
        <c:delete val="1"/>
        <c:axPos val="l"/>
        <c:majorGridlines>
          <c:spPr>
            <a:ln w="9525" cap="flat" cmpd="sng" algn="ctr">
              <a:solidFill>
                <a:schemeClr val="tx1">
                  <a:lumMod val="15000"/>
                  <a:lumOff val="85000"/>
                </a:schemeClr>
              </a:solidFill>
              <a:round/>
            </a:ln>
            <a:effectLst/>
          </c:spPr>
        </c:majorGridlines>
        <c:numFmt formatCode="\$\ 0.0,&quot;k&quot;" sourceLinked="1"/>
        <c:majorTickMark val="none"/>
        <c:minorTickMark val="none"/>
        <c:tickLblPos val="nextTo"/>
        <c:crossAx val="134719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[dashboard.xlsx]KPI!PivotTable7</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2865.9344999999989</c:v>
                </c:pt>
                <c:pt idx="1">
                  <c:v>-999.18560000000036</c:v>
                </c:pt>
                <c:pt idx="2">
                  <c:v>2204.549</c:v>
                </c:pt>
                <c:pt idx="3">
                  <c:v>44.074599999999819</c:v>
                </c:pt>
                <c:pt idx="4">
                  <c:v>1695.7963999999995</c:v>
                </c:pt>
                <c:pt idx="5">
                  <c:v>1273.4575999999995</c:v>
                </c:pt>
                <c:pt idx="6">
                  <c:v>896.72239999999965</c:v>
                </c:pt>
                <c:pt idx="7">
                  <c:v>432.40949999999953</c:v>
                </c:pt>
                <c:pt idx="8">
                  <c:v>1314.0048999999999</c:v>
                </c:pt>
                <c:pt idx="9">
                  <c:v>538.08229999999946</c:v>
                </c:pt>
                <c:pt idx="10">
                  <c:v>-1466.6575000000005</c:v>
                </c:pt>
                <c:pt idx="11">
                  <c:v>-1248.3439000000003</c:v>
                </c:pt>
              </c:numCache>
            </c:numRef>
          </c:val>
          <c:smooth val="0"/>
          <c:extLst>
            <c:ext xmlns:c16="http://schemas.microsoft.com/office/drawing/2014/chart" uri="{C3380CC4-5D6E-409C-BE32-E72D297353CC}">
              <c16:uniqueId val="{00000000-476A-4CCB-BA4F-718E2FB52065}"/>
            </c:ext>
          </c:extLst>
        </c:ser>
        <c:dLbls>
          <c:showLegendKey val="0"/>
          <c:showVal val="0"/>
          <c:showCatName val="0"/>
          <c:showSerName val="0"/>
          <c:showPercent val="0"/>
          <c:showBubbleSize val="0"/>
        </c:dLbls>
        <c:smooth val="0"/>
        <c:axId val="1256625599"/>
        <c:axId val="1128392591"/>
      </c:lineChart>
      <c:catAx>
        <c:axId val="1256625599"/>
        <c:scaling>
          <c:orientation val="minMax"/>
        </c:scaling>
        <c:delete val="1"/>
        <c:axPos val="b"/>
        <c:numFmt formatCode="General" sourceLinked="1"/>
        <c:majorTickMark val="none"/>
        <c:minorTickMark val="none"/>
        <c:tickLblPos val="nextTo"/>
        <c:crossAx val="1128392591"/>
        <c:crosses val="autoZero"/>
        <c:auto val="1"/>
        <c:lblAlgn val="ctr"/>
        <c:lblOffset val="100"/>
        <c:noMultiLvlLbl val="0"/>
      </c:catAx>
      <c:valAx>
        <c:axId val="1128392591"/>
        <c:scaling>
          <c:orientation val="minMax"/>
        </c:scaling>
        <c:delete val="1"/>
        <c:axPos val="l"/>
        <c:numFmt formatCode="General" sourceLinked="1"/>
        <c:majorTickMark val="none"/>
        <c:minorTickMark val="none"/>
        <c:tickLblPos val="nextTo"/>
        <c:crossAx val="125662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[dashboard.xlsx]KPI!PivotTable8</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224</c:v>
                </c:pt>
                <c:pt idx="1">
                  <c:v>75</c:v>
                </c:pt>
                <c:pt idx="2">
                  <c:v>198</c:v>
                </c:pt>
                <c:pt idx="3">
                  <c:v>144</c:v>
                </c:pt>
                <c:pt idx="4">
                  <c:v>241</c:v>
                </c:pt>
                <c:pt idx="5">
                  <c:v>201</c:v>
                </c:pt>
                <c:pt idx="6">
                  <c:v>204</c:v>
                </c:pt>
                <c:pt idx="7">
                  <c:v>206</c:v>
                </c:pt>
                <c:pt idx="8">
                  <c:v>364</c:v>
                </c:pt>
                <c:pt idx="9">
                  <c:v>240</c:v>
                </c:pt>
                <c:pt idx="10">
                  <c:v>409</c:v>
                </c:pt>
                <c:pt idx="11">
                  <c:v>374</c:v>
                </c:pt>
              </c:numCache>
            </c:numRef>
          </c:val>
          <c:smooth val="0"/>
          <c:extLst>
            <c:ext xmlns:c16="http://schemas.microsoft.com/office/drawing/2014/chart" uri="{C3380CC4-5D6E-409C-BE32-E72D297353CC}">
              <c16:uniqueId val="{00000000-A32B-43F5-9DF4-7E8A7ABC6B45}"/>
            </c:ext>
          </c:extLst>
        </c:ser>
        <c:dLbls>
          <c:showLegendKey val="0"/>
          <c:showVal val="0"/>
          <c:showCatName val="0"/>
          <c:showSerName val="0"/>
          <c:showPercent val="0"/>
          <c:showBubbleSize val="0"/>
        </c:dLbls>
        <c:smooth val="0"/>
        <c:axId val="1365725743"/>
        <c:axId val="1128402671"/>
      </c:lineChart>
      <c:catAx>
        <c:axId val="1365725743"/>
        <c:scaling>
          <c:orientation val="minMax"/>
        </c:scaling>
        <c:delete val="1"/>
        <c:axPos val="b"/>
        <c:numFmt formatCode="General" sourceLinked="1"/>
        <c:majorTickMark val="none"/>
        <c:minorTickMark val="none"/>
        <c:tickLblPos val="nextTo"/>
        <c:crossAx val="1128402671"/>
        <c:crosses val="autoZero"/>
        <c:auto val="1"/>
        <c:lblAlgn val="ctr"/>
        <c:lblOffset val="100"/>
        <c:noMultiLvlLbl val="0"/>
      </c:catAx>
      <c:valAx>
        <c:axId val="1128402671"/>
        <c:scaling>
          <c:orientation val="minMax"/>
        </c:scaling>
        <c:delete val="1"/>
        <c:axPos val="l"/>
        <c:numFmt formatCode="General" sourceLinked="1"/>
        <c:majorTickMark val="none"/>
        <c:minorTickMark val="none"/>
        <c:tickLblPos val="nextTo"/>
        <c:crossAx val="136572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[dashboard.xlsx]KPI!PivotTable9</c:name>
    <c:fmtId val="2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61</c:v>
                </c:pt>
                <c:pt idx="1">
                  <c:v>25</c:v>
                </c:pt>
                <c:pt idx="2">
                  <c:v>61</c:v>
                </c:pt>
                <c:pt idx="3">
                  <c:v>38</c:v>
                </c:pt>
                <c:pt idx="4">
                  <c:v>68</c:v>
                </c:pt>
                <c:pt idx="5">
                  <c:v>57</c:v>
                </c:pt>
                <c:pt idx="6">
                  <c:v>53</c:v>
                </c:pt>
                <c:pt idx="7">
                  <c:v>48</c:v>
                </c:pt>
                <c:pt idx="8">
                  <c:v>90</c:v>
                </c:pt>
                <c:pt idx="9">
                  <c:v>65</c:v>
                </c:pt>
                <c:pt idx="10">
                  <c:v>108</c:v>
                </c:pt>
                <c:pt idx="11">
                  <c:v>104</c:v>
                </c:pt>
              </c:numCache>
            </c:numRef>
          </c:val>
          <c:smooth val="0"/>
          <c:extLst>
            <c:ext xmlns:c16="http://schemas.microsoft.com/office/drawing/2014/chart" uri="{C3380CC4-5D6E-409C-BE32-E72D297353CC}">
              <c16:uniqueId val="{00000000-0ACB-47FA-8BB9-4489BFC80769}"/>
            </c:ext>
          </c:extLst>
        </c:ser>
        <c:dLbls>
          <c:showLegendKey val="0"/>
          <c:showVal val="0"/>
          <c:showCatName val="0"/>
          <c:showSerName val="0"/>
          <c:showPercent val="0"/>
          <c:showBubbleSize val="0"/>
        </c:dLbls>
        <c:smooth val="0"/>
        <c:axId val="1485618863"/>
        <c:axId val="1128366191"/>
      </c:lineChart>
      <c:catAx>
        <c:axId val="1485618863"/>
        <c:scaling>
          <c:orientation val="minMax"/>
        </c:scaling>
        <c:delete val="1"/>
        <c:axPos val="b"/>
        <c:numFmt formatCode="General" sourceLinked="1"/>
        <c:majorTickMark val="none"/>
        <c:minorTickMark val="none"/>
        <c:tickLblPos val="nextTo"/>
        <c:crossAx val="1128366191"/>
        <c:crosses val="autoZero"/>
        <c:auto val="1"/>
        <c:lblAlgn val="ctr"/>
        <c:lblOffset val="100"/>
        <c:noMultiLvlLbl val="0"/>
      </c:catAx>
      <c:valAx>
        <c:axId val="1128366191"/>
        <c:scaling>
          <c:orientation val="minMax"/>
        </c:scaling>
        <c:delete val="1"/>
        <c:axPos val="l"/>
        <c:numFmt formatCode="General" sourceLinked="1"/>
        <c:majorTickMark val="none"/>
        <c:minorTickMark val="none"/>
        <c:tickLblPos val="nextTo"/>
        <c:crossAx val="148561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[dashboard.xlsx]KPI!PivotTable11</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0.00%</c:formatCode>
                <c:ptCount val="12"/>
                <c:pt idx="0">
                  <c:v>2.5739802532608542</c:v>
                </c:pt>
                <c:pt idx="1">
                  <c:v>-5.8369381787219128</c:v>
                </c:pt>
                <c:pt idx="2">
                  <c:v>2.815788933409118</c:v>
                </c:pt>
                <c:pt idx="3">
                  <c:v>0.23902473474632216</c:v>
                </c:pt>
                <c:pt idx="4">
                  <c:v>2.8400272503091171</c:v>
                </c:pt>
                <c:pt idx="5">
                  <c:v>2.1796238138656072</c:v>
                </c:pt>
                <c:pt idx="6">
                  <c:v>1.7046931623015964</c:v>
                </c:pt>
                <c:pt idx="7">
                  <c:v>1.446277051130789</c:v>
                </c:pt>
                <c:pt idx="8">
                  <c:v>1.4244873179366604</c:v>
                </c:pt>
                <c:pt idx="9">
                  <c:v>0.90287181579172704</c:v>
                </c:pt>
                <c:pt idx="10">
                  <c:v>-1.8338221986382077</c:v>
                </c:pt>
                <c:pt idx="11">
                  <c:v>-1.2812010933446143</c:v>
                </c:pt>
              </c:numCache>
            </c:numRef>
          </c:val>
          <c:smooth val="0"/>
          <c:extLst>
            <c:ext xmlns:c16="http://schemas.microsoft.com/office/drawing/2014/chart" uri="{C3380CC4-5D6E-409C-BE32-E72D297353CC}">
              <c16:uniqueId val="{00000000-E343-4ED1-9AFB-6717075DAA06}"/>
            </c:ext>
          </c:extLst>
        </c:ser>
        <c:dLbls>
          <c:showLegendKey val="0"/>
          <c:showVal val="0"/>
          <c:showCatName val="0"/>
          <c:showSerName val="0"/>
          <c:showPercent val="0"/>
          <c:showBubbleSize val="0"/>
        </c:dLbls>
        <c:smooth val="0"/>
        <c:axId val="1368547199"/>
        <c:axId val="1128362351"/>
      </c:lineChart>
      <c:catAx>
        <c:axId val="1368547199"/>
        <c:scaling>
          <c:orientation val="minMax"/>
        </c:scaling>
        <c:delete val="1"/>
        <c:axPos val="b"/>
        <c:numFmt formatCode="General" sourceLinked="1"/>
        <c:majorTickMark val="none"/>
        <c:minorTickMark val="none"/>
        <c:tickLblPos val="nextTo"/>
        <c:crossAx val="1128362351"/>
        <c:crosses val="autoZero"/>
        <c:auto val="1"/>
        <c:lblAlgn val="ctr"/>
        <c:lblOffset val="100"/>
        <c:noMultiLvlLbl val="0"/>
      </c:catAx>
      <c:valAx>
        <c:axId val="1128362351"/>
        <c:scaling>
          <c:orientation val="minMax"/>
        </c:scaling>
        <c:delete val="1"/>
        <c:axPos val="l"/>
        <c:numFmt formatCode="0.00%" sourceLinked="1"/>
        <c:majorTickMark val="none"/>
        <c:minorTickMark val="none"/>
        <c:tickLblPos val="nextTo"/>
        <c:crossAx val="136854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2865.9344999999989</c:v>
                </c:pt>
                <c:pt idx="1">
                  <c:v>-999.18560000000036</c:v>
                </c:pt>
                <c:pt idx="2">
                  <c:v>2204.549</c:v>
                </c:pt>
                <c:pt idx="3">
                  <c:v>44.074599999999819</c:v>
                </c:pt>
                <c:pt idx="4">
                  <c:v>1695.7963999999995</c:v>
                </c:pt>
                <c:pt idx="5">
                  <c:v>1273.4575999999995</c:v>
                </c:pt>
                <c:pt idx="6">
                  <c:v>896.72239999999965</c:v>
                </c:pt>
                <c:pt idx="7">
                  <c:v>432.40949999999953</c:v>
                </c:pt>
                <c:pt idx="8">
                  <c:v>1314.0048999999999</c:v>
                </c:pt>
                <c:pt idx="9">
                  <c:v>538.08229999999946</c:v>
                </c:pt>
                <c:pt idx="10">
                  <c:v>-1466.6575000000005</c:v>
                </c:pt>
                <c:pt idx="11">
                  <c:v>-1248.3439000000003</c:v>
                </c:pt>
              </c:numCache>
            </c:numRef>
          </c:val>
          <c:smooth val="0"/>
          <c:extLst>
            <c:ext xmlns:c16="http://schemas.microsoft.com/office/drawing/2014/chart" uri="{C3380CC4-5D6E-409C-BE32-E72D297353CC}">
              <c16:uniqueId val="{00000000-7D0A-4938-B6A1-B7723DAB91D7}"/>
            </c:ext>
          </c:extLst>
        </c:ser>
        <c:dLbls>
          <c:showLegendKey val="0"/>
          <c:showVal val="0"/>
          <c:showCatName val="0"/>
          <c:showSerName val="0"/>
          <c:showPercent val="0"/>
          <c:showBubbleSize val="0"/>
        </c:dLbls>
        <c:smooth val="0"/>
        <c:axId val="1256625599"/>
        <c:axId val="1128392591"/>
      </c:lineChart>
      <c:catAx>
        <c:axId val="1256625599"/>
        <c:scaling>
          <c:orientation val="minMax"/>
        </c:scaling>
        <c:delete val="1"/>
        <c:axPos val="b"/>
        <c:numFmt formatCode="General" sourceLinked="1"/>
        <c:majorTickMark val="none"/>
        <c:minorTickMark val="none"/>
        <c:tickLblPos val="nextTo"/>
        <c:crossAx val="1128392591"/>
        <c:crosses val="autoZero"/>
        <c:auto val="1"/>
        <c:lblAlgn val="ctr"/>
        <c:lblOffset val="100"/>
        <c:noMultiLvlLbl val="0"/>
      </c:catAx>
      <c:valAx>
        <c:axId val="1128392591"/>
        <c:scaling>
          <c:orientation val="minMax"/>
        </c:scaling>
        <c:delete val="1"/>
        <c:axPos val="l"/>
        <c:numFmt formatCode="General" sourceLinked="1"/>
        <c:majorTickMark val="none"/>
        <c:minorTickMark val="none"/>
        <c:tickLblPos val="nextTo"/>
        <c:crossAx val="125662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895562955816295E-2"/>
          <c:y val="0.17124719349840306"/>
          <c:w val="0.84848484848484851"/>
          <c:h val="0.6629213483146067"/>
        </c:manualLayout>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224</c:v>
                </c:pt>
                <c:pt idx="1">
                  <c:v>75</c:v>
                </c:pt>
                <c:pt idx="2">
                  <c:v>198</c:v>
                </c:pt>
                <c:pt idx="3">
                  <c:v>144</c:v>
                </c:pt>
                <c:pt idx="4">
                  <c:v>241</c:v>
                </c:pt>
                <c:pt idx="5">
                  <c:v>201</c:v>
                </c:pt>
                <c:pt idx="6">
                  <c:v>204</c:v>
                </c:pt>
                <c:pt idx="7">
                  <c:v>206</c:v>
                </c:pt>
                <c:pt idx="8">
                  <c:v>364</c:v>
                </c:pt>
                <c:pt idx="9">
                  <c:v>240</c:v>
                </c:pt>
                <c:pt idx="10">
                  <c:v>409</c:v>
                </c:pt>
                <c:pt idx="11">
                  <c:v>374</c:v>
                </c:pt>
              </c:numCache>
            </c:numRef>
          </c:val>
          <c:smooth val="0"/>
          <c:extLst>
            <c:ext xmlns:c16="http://schemas.microsoft.com/office/drawing/2014/chart" uri="{C3380CC4-5D6E-409C-BE32-E72D297353CC}">
              <c16:uniqueId val="{00000000-6325-4272-AC2D-18498D5A84BC}"/>
            </c:ext>
          </c:extLst>
        </c:ser>
        <c:dLbls>
          <c:showLegendKey val="0"/>
          <c:showVal val="0"/>
          <c:showCatName val="0"/>
          <c:showSerName val="0"/>
          <c:showPercent val="0"/>
          <c:showBubbleSize val="0"/>
        </c:dLbls>
        <c:smooth val="0"/>
        <c:axId val="1365725743"/>
        <c:axId val="1128402671"/>
      </c:lineChart>
      <c:catAx>
        <c:axId val="1365725743"/>
        <c:scaling>
          <c:orientation val="minMax"/>
        </c:scaling>
        <c:delete val="1"/>
        <c:axPos val="b"/>
        <c:numFmt formatCode="General" sourceLinked="1"/>
        <c:majorTickMark val="none"/>
        <c:minorTickMark val="none"/>
        <c:tickLblPos val="nextTo"/>
        <c:crossAx val="1128402671"/>
        <c:crosses val="autoZero"/>
        <c:auto val="1"/>
        <c:lblAlgn val="ctr"/>
        <c:lblOffset val="100"/>
        <c:noMultiLvlLbl val="0"/>
      </c:catAx>
      <c:valAx>
        <c:axId val="1128402671"/>
        <c:scaling>
          <c:orientation val="minMax"/>
        </c:scaling>
        <c:delete val="1"/>
        <c:axPos val="l"/>
        <c:numFmt formatCode="General" sourceLinked="1"/>
        <c:majorTickMark val="none"/>
        <c:minorTickMark val="none"/>
        <c:tickLblPos val="nextTo"/>
        <c:crossAx val="136572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[dashboard.xlsx]KPI!PivotTable9</c:name>
    <c:fmtId val="2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014048531289908E-2"/>
          <c:y val="0.15503875968992248"/>
          <c:w val="0.84674329501915713"/>
          <c:h val="0.63178294573643412"/>
        </c:manualLayout>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61</c:v>
                </c:pt>
                <c:pt idx="1">
                  <c:v>25</c:v>
                </c:pt>
                <c:pt idx="2">
                  <c:v>61</c:v>
                </c:pt>
                <c:pt idx="3">
                  <c:v>38</c:v>
                </c:pt>
                <c:pt idx="4">
                  <c:v>68</c:v>
                </c:pt>
                <c:pt idx="5">
                  <c:v>57</c:v>
                </c:pt>
                <c:pt idx="6">
                  <c:v>53</c:v>
                </c:pt>
                <c:pt idx="7">
                  <c:v>48</c:v>
                </c:pt>
                <c:pt idx="8">
                  <c:v>90</c:v>
                </c:pt>
                <c:pt idx="9">
                  <c:v>65</c:v>
                </c:pt>
                <c:pt idx="10">
                  <c:v>108</c:v>
                </c:pt>
                <c:pt idx="11">
                  <c:v>104</c:v>
                </c:pt>
              </c:numCache>
            </c:numRef>
          </c:val>
          <c:smooth val="0"/>
          <c:extLst>
            <c:ext xmlns:c16="http://schemas.microsoft.com/office/drawing/2014/chart" uri="{C3380CC4-5D6E-409C-BE32-E72D297353CC}">
              <c16:uniqueId val="{00000000-E1CC-4276-9DBF-5599DC6C3C09}"/>
            </c:ext>
          </c:extLst>
        </c:ser>
        <c:dLbls>
          <c:showLegendKey val="0"/>
          <c:showVal val="0"/>
          <c:showCatName val="0"/>
          <c:showSerName val="0"/>
          <c:showPercent val="0"/>
          <c:showBubbleSize val="0"/>
        </c:dLbls>
        <c:smooth val="0"/>
        <c:axId val="1485618863"/>
        <c:axId val="1128366191"/>
      </c:lineChart>
      <c:catAx>
        <c:axId val="1485618863"/>
        <c:scaling>
          <c:orientation val="minMax"/>
        </c:scaling>
        <c:delete val="1"/>
        <c:axPos val="b"/>
        <c:numFmt formatCode="General" sourceLinked="1"/>
        <c:majorTickMark val="none"/>
        <c:minorTickMark val="none"/>
        <c:tickLblPos val="nextTo"/>
        <c:crossAx val="1128366191"/>
        <c:crosses val="autoZero"/>
        <c:auto val="1"/>
        <c:lblAlgn val="ctr"/>
        <c:lblOffset val="100"/>
        <c:noMultiLvlLbl val="0"/>
      </c:catAx>
      <c:valAx>
        <c:axId val="1128366191"/>
        <c:scaling>
          <c:orientation val="minMax"/>
        </c:scaling>
        <c:delete val="1"/>
        <c:axPos val="l"/>
        <c:numFmt formatCode="General" sourceLinked="1"/>
        <c:majorTickMark val="none"/>
        <c:minorTickMark val="none"/>
        <c:tickLblPos val="nextTo"/>
        <c:crossAx val="148561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[dashboard.xlsx]KPI!PivotTable11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25120772946863E-2"/>
          <c:y val="0.11235955056179775"/>
          <c:w val="0.86714975845410625"/>
          <c:h val="0.81273408239700373"/>
        </c:manualLayout>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0.00%</c:formatCode>
                <c:ptCount val="12"/>
                <c:pt idx="0">
                  <c:v>2.5739802532608542</c:v>
                </c:pt>
                <c:pt idx="1">
                  <c:v>-5.8369381787219128</c:v>
                </c:pt>
                <c:pt idx="2">
                  <c:v>2.815788933409118</c:v>
                </c:pt>
                <c:pt idx="3">
                  <c:v>0.23902473474632216</c:v>
                </c:pt>
                <c:pt idx="4">
                  <c:v>2.8400272503091171</c:v>
                </c:pt>
                <c:pt idx="5">
                  <c:v>2.1796238138656072</c:v>
                </c:pt>
                <c:pt idx="6">
                  <c:v>1.7046931623015964</c:v>
                </c:pt>
                <c:pt idx="7">
                  <c:v>1.446277051130789</c:v>
                </c:pt>
                <c:pt idx="8">
                  <c:v>1.4244873179366604</c:v>
                </c:pt>
                <c:pt idx="9">
                  <c:v>0.90287181579172704</c:v>
                </c:pt>
                <c:pt idx="10">
                  <c:v>-1.8338221986382077</c:v>
                </c:pt>
                <c:pt idx="11">
                  <c:v>-1.2812010933446143</c:v>
                </c:pt>
              </c:numCache>
            </c:numRef>
          </c:val>
          <c:smooth val="0"/>
          <c:extLst>
            <c:ext xmlns:c16="http://schemas.microsoft.com/office/drawing/2014/chart" uri="{C3380CC4-5D6E-409C-BE32-E72D297353CC}">
              <c16:uniqueId val="{00000000-B87F-43ED-B586-883ABBA6E992}"/>
            </c:ext>
          </c:extLst>
        </c:ser>
        <c:dLbls>
          <c:showLegendKey val="0"/>
          <c:showVal val="0"/>
          <c:showCatName val="0"/>
          <c:showSerName val="0"/>
          <c:showPercent val="0"/>
          <c:showBubbleSize val="0"/>
        </c:dLbls>
        <c:smooth val="0"/>
        <c:axId val="1368547199"/>
        <c:axId val="1128362351"/>
      </c:lineChart>
      <c:catAx>
        <c:axId val="1368547199"/>
        <c:scaling>
          <c:orientation val="minMax"/>
        </c:scaling>
        <c:delete val="1"/>
        <c:axPos val="b"/>
        <c:numFmt formatCode="General" sourceLinked="1"/>
        <c:majorTickMark val="none"/>
        <c:minorTickMark val="none"/>
        <c:tickLblPos val="nextTo"/>
        <c:crossAx val="1128362351"/>
        <c:crosses val="autoZero"/>
        <c:auto val="1"/>
        <c:lblAlgn val="ctr"/>
        <c:lblOffset val="100"/>
        <c:noMultiLvlLbl val="0"/>
      </c:catAx>
      <c:valAx>
        <c:axId val="1128362351"/>
        <c:scaling>
          <c:orientation val="minMax"/>
        </c:scaling>
        <c:delete val="1"/>
        <c:axPos val="l"/>
        <c:numFmt formatCode="0.00%" sourceLinked="1"/>
        <c:majorTickMark val="none"/>
        <c:minorTickMark val="none"/>
        <c:tickLblPos val="nextTo"/>
        <c:crossAx val="136854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[dashboard.xlsx]combo chart!PivotTable1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 AND PROFIT ANALYSIS </a:t>
            </a:r>
          </a:p>
        </c:rich>
      </c:tx>
      <c:layout>
        <c:manualLayout>
          <c:xMode val="edge"/>
          <c:yMode val="edge"/>
          <c:x val="0.26016230275432439"/>
          <c:y val="2.67570720326625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050430504305043E-2"/>
          <c:y val="0.14428030303030306"/>
          <c:w val="0.81168124279667997"/>
          <c:h val="0.68429282987353857"/>
        </c:manualLayout>
      </c:layout>
      <c:areaChart>
        <c:grouping val="stacked"/>
        <c:varyColors val="0"/>
        <c:ser>
          <c:idx val="1"/>
          <c:order val="1"/>
          <c:tx>
            <c:strRef>
              <c:f>'combo chart'!$C$3</c:f>
              <c:strCache>
                <c:ptCount val="1"/>
                <c:pt idx="0">
                  <c:v>Sum of Profit</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0.0,"k"</c:formatCode>
                <c:ptCount val="12"/>
                <c:pt idx="0">
                  <c:v>2865.9344999999989</c:v>
                </c:pt>
                <c:pt idx="1">
                  <c:v>-999.18560000000036</c:v>
                </c:pt>
                <c:pt idx="2">
                  <c:v>2204.549</c:v>
                </c:pt>
                <c:pt idx="3">
                  <c:v>44.074599999999819</c:v>
                </c:pt>
                <c:pt idx="4">
                  <c:v>1695.7963999999995</c:v>
                </c:pt>
                <c:pt idx="5">
                  <c:v>1273.4575999999995</c:v>
                </c:pt>
                <c:pt idx="6">
                  <c:v>896.72239999999965</c:v>
                </c:pt>
                <c:pt idx="7">
                  <c:v>432.40949999999953</c:v>
                </c:pt>
                <c:pt idx="8">
                  <c:v>1314.0048999999999</c:v>
                </c:pt>
                <c:pt idx="9">
                  <c:v>538.08229999999946</c:v>
                </c:pt>
                <c:pt idx="10">
                  <c:v>-1466.6575000000005</c:v>
                </c:pt>
                <c:pt idx="11">
                  <c:v>-1248.3439000000003</c:v>
                </c:pt>
              </c:numCache>
            </c:numRef>
          </c:val>
          <c:extLst>
            <c:ext xmlns:c16="http://schemas.microsoft.com/office/drawing/2014/chart" uri="{C3380CC4-5D6E-409C-BE32-E72D297353CC}">
              <c16:uniqueId val="{00000000-E469-45A7-91CD-98CACE02D172}"/>
            </c:ext>
          </c:extLst>
        </c:ser>
        <c:dLbls>
          <c:showLegendKey val="0"/>
          <c:showVal val="1"/>
          <c:showCatName val="0"/>
          <c:showSerName val="0"/>
          <c:showPercent val="0"/>
          <c:showBubbleSize val="0"/>
        </c:dLbls>
        <c:axId val="1254022479"/>
        <c:axId val="1128398351"/>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0.0,"k"</c:formatCode>
                <c:ptCount val="12"/>
                <c:pt idx="0">
                  <c:v>21690.656000000003</c:v>
                </c:pt>
                <c:pt idx="1">
                  <c:v>3334.8224000000005</c:v>
                </c:pt>
                <c:pt idx="2">
                  <c:v>15252.157999999998</c:v>
                </c:pt>
                <c:pt idx="3">
                  <c:v>3592.1723999999999</c:v>
                </c:pt>
                <c:pt idx="4">
                  <c:v>11632.226199999999</c:v>
                </c:pt>
                <c:pt idx="5">
                  <c:v>11381.895200000003</c:v>
                </c:pt>
                <c:pt idx="6">
                  <c:v>10247.630000000003</c:v>
                </c:pt>
                <c:pt idx="7">
                  <c:v>5824.4560000000001</c:v>
                </c:pt>
                <c:pt idx="8">
                  <c:v>17970.080999999995</c:v>
                </c:pt>
                <c:pt idx="9">
                  <c:v>11610.054199999999</c:v>
                </c:pt>
                <c:pt idx="10">
                  <c:v>15580.561999999998</c:v>
                </c:pt>
                <c:pt idx="11">
                  <c:v>18981.414799999999</c:v>
                </c:pt>
              </c:numCache>
            </c:numRef>
          </c:val>
          <c:extLst>
            <c:ext xmlns:c16="http://schemas.microsoft.com/office/drawing/2014/chart" uri="{C3380CC4-5D6E-409C-BE32-E72D297353CC}">
              <c16:uniqueId val="{00000001-E469-45A7-91CD-98CACE02D172}"/>
            </c:ext>
          </c:extLst>
        </c:ser>
        <c:dLbls>
          <c:showLegendKey val="0"/>
          <c:showVal val="1"/>
          <c:showCatName val="0"/>
          <c:showSerName val="0"/>
          <c:showPercent val="0"/>
          <c:showBubbleSize val="0"/>
        </c:dLbls>
        <c:gapWidth val="269"/>
        <c:overlap val="-27"/>
        <c:axId val="1256189183"/>
        <c:axId val="1128401231"/>
      </c:barChart>
      <c:catAx>
        <c:axId val="125402247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Month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28398351"/>
        <c:crosses val="autoZero"/>
        <c:auto val="1"/>
        <c:lblAlgn val="ctr"/>
        <c:lblOffset val="100"/>
        <c:noMultiLvlLbl val="0"/>
      </c:catAx>
      <c:valAx>
        <c:axId val="1128398351"/>
        <c:scaling>
          <c:orientation val="minMax"/>
        </c:scaling>
        <c:delete val="1"/>
        <c:axPos val="l"/>
        <c:numFmt formatCode="\$\ 0.0,&quot;k&quot;" sourceLinked="1"/>
        <c:majorTickMark val="out"/>
        <c:minorTickMark val="none"/>
        <c:tickLblPos val="nextTo"/>
        <c:crossAx val="1254022479"/>
        <c:crosses val="autoZero"/>
        <c:crossBetween val="between"/>
      </c:valAx>
      <c:valAx>
        <c:axId val="1128401231"/>
        <c:scaling>
          <c:orientation val="minMax"/>
        </c:scaling>
        <c:delete val="1"/>
        <c:axPos val="r"/>
        <c:numFmt formatCode="\$\ 0.0,&quot;k&quot;" sourceLinked="1"/>
        <c:majorTickMark val="out"/>
        <c:minorTickMark val="none"/>
        <c:tickLblPos val="nextTo"/>
        <c:crossAx val="1256189183"/>
        <c:crosses val="max"/>
        <c:crossBetween val="between"/>
      </c:valAx>
      <c:catAx>
        <c:axId val="1256189183"/>
        <c:scaling>
          <c:orientation val="minMax"/>
        </c:scaling>
        <c:delete val="1"/>
        <c:axPos val="t"/>
        <c:numFmt formatCode="General" sourceLinked="1"/>
        <c:majorTickMark val="out"/>
        <c:minorTickMark val="none"/>
        <c:tickLblPos val="nextTo"/>
        <c:crossAx val="1128401231"/>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[dashboard.xlsx]combo chart!PivotTable4</c:name>
    <c:fmtId val="8"/>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CATEGORY WISE SALES SHARE % </a:t>
            </a:r>
            <a:endParaRPr lang="en-US" sz="1400"/>
          </a:p>
        </c:rich>
      </c:tx>
      <c:layout>
        <c:manualLayout>
          <c:xMode val="edge"/>
          <c:yMode val="edge"/>
          <c:x val="0.15629606119132192"/>
          <c:y val="2.506264172897783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'combo chart'!$B$35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8B9-4010-B812-F8C44E9EFAE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8B9-4010-B812-F8C44E9EFAE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8B9-4010-B812-F8C44E9EFA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'combo chart'!$A$36:$A$39</c:f>
              <c:strCache>
                <c:ptCount val="3"/>
                <c:pt idx="0">
                  <c:v>Furniture</c:v>
                </c:pt>
                <c:pt idx="1">
                  <c:v>Office Supplies</c:v>
                </c:pt>
                <c:pt idx="2">
                  <c:v>Technology</c:v>
                </c:pt>
              </c:strCache>
            </c:strRef>
          </c:cat>
          <c:val>
            <c:numRef>
              <c:f>'combo chart'!$B$36:$B$39</c:f>
              <c:numCache>
                <c:formatCode>\$\ 0.0,"k"</c:formatCode>
                <c:ptCount val="3"/>
                <c:pt idx="0">
                  <c:v>44522.271199999988</c:v>
                </c:pt>
                <c:pt idx="1">
                  <c:v>58770.544000000016</c:v>
                </c:pt>
                <c:pt idx="2">
                  <c:v>43805.313000000009</c:v>
                </c:pt>
              </c:numCache>
            </c:numRef>
          </c:val>
          <c:extLst>
            <c:ext xmlns:c16="http://schemas.microsoft.com/office/drawing/2014/chart" uri="{C3380CC4-5D6E-409C-BE32-E72D297353CC}">
              <c16:uniqueId val="{00000006-B8B9-4010-B812-F8C44E9EFAE2}"/>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[dashboard.xlsx]combo chart!PivotTable6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SUBCATEGORIES BY SALES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chart'!$B$106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'combo chart'!$A$107:$A$112</c:f>
              <c:strCache>
                <c:ptCount val="5"/>
                <c:pt idx="0">
                  <c:v>Chairs</c:v>
                </c:pt>
                <c:pt idx="1">
                  <c:v>Phones</c:v>
                </c:pt>
                <c:pt idx="2">
                  <c:v>Binders</c:v>
                </c:pt>
                <c:pt idx="3">
                  <c:v>Storage</c:v>
                </c:pt>
                <c:pt idx="4">
                  <c:v>Accessories</c:v>
                </c:pt>
              </c:strCache>
            </c:strRef>
          </c:cat>
          <c:val>
            <c:numRef>
              <c:f>'combo chart'!$B$107:$B$112</c:f>
              <c:numCache>
                <c:formatCode>\$\ 0.0,"k"</c:formatCode>
                <c:ptCount val="5"/>
                <c:pt idx="0">
                  <c:v>23218.465000000004</c:v>
                </c:pt>
                <c:pt idx="1">
                  <c:v>23211.156000000003</c:v>
                </c:pt>
                <c:pt idx="2">
                  <c:v>21105.376000000004</c:v>
                </c:pt>
                <c:pt idx="3">
                  <c:v>13693.740000000002</c:v>
                </c:pt>
                <c:pt idx="4">
                  <c:v>10919.663999999999</c:v>
                </c:pt>
              </c:numCache>
            </c:numRef>
          </c:val>
          <c:extLst>
            <c:ext xmlns:c16="http://schemas.microsoft.com/office/drawing/2014/chart" uri="{C3380CC4-5D6E-409C-BE32-E72D297353CC}">
              <c16:uniqueId val="{00000000-EA7C-42ED-B4EF-AEDD1C09024A}"/>
            </c:ext>
          </c:extLst>
        </c:ser>
        <c:dLbls>
          <c:dLblPos val="inEnd"/>
          <c:showLegendKey val="0"/>
          <c:showVal val="1"/>
          <c:showCatName val="0"/>
          <c:showSerName val="0"/>
          <c:showPercent val="0"/>
          <c:showBubbleSize val="0"/>
        </c:dLbls>
        <c:gapWidth val="65"/>
        <c:axId val="1347192607"/>
        <c:axId val="1128392111"/>
      </c:barChart>
      <c:catAx>
        <c:axId val="13471926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128392111"/>
        <c:crosses val="autoZero"/>
        <c:auto val="1"/>
        <c:lblAlgn val="ctr"/>
        <c:lblOffset val="100"/>
        <c:noMultiLvlLbl val="0"/>
      </c:catAx>
      <c:valAx>
        <c:axId val="1128392111"/>
        <c:scaling>
          <c:orientation val="minMax"/>
        </c:scaling>
        <c:delete val="1"/>
        <c:axPos val="l"/>
        <c:numFmt formatCode="\$\ 0.0,&quot;k&quot;" sourceLinked="1"/>
        <c:majorTickMark val="none"/>
        <c:minorTickMark val="none"/>
        <c:tickLblPos val="nextTo"/>
        <c:crossAx val="13471926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b="1"/>
            </a:pPr>
            <a:r>
              <a:rPr lang="en-IN"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CATEGORY WISE PROFIT  </a:t>
            </a:r>
            <a:r>
              <a:rPr lang="en-IN" b="1">
                <a:effectLst/>
              </a:rPr>
              <a:t> </a:t>
            </a:r>
            <a:endParaRPr lang="en-GB" sz="1400" b="1"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00000000-7205-4DC5-AE3D-FF77F5D2C0E8}">
          <cx:tx>
            <cx:txData>
              <cx:f>_xlchart.v1.1</cx:f>
              <cx:v>total</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rich>
          <a:bodyPr spcFirstLastPara="1" vertOverflow="ellipsis" horzOverflow="overflow" wrap="square" lIns="0" tIns="0" rIns="0" bIns="0" anchor="ctr" anchorCtr="1"/>
          <a:lstStyle/>
          <a:p>
            <a:pPr algn="ctr" rtl="0">
              <a:defRPr/>
            </a:pPr>
            <a:r>
              <a:rPr lang="en-IN" sz="1400" b="0" i="0" u="none" strike="noStrike" baseline="0">
                <a:solidFill>
                  <a:sysClr val="window" lastClr="FFFFFF">
                    <a:lumMod val="95000"/>
                  </a:sysClr>
                </a:solidFill>
                <a:effectLst/>
                <a:latin typeface="Calibri" panose="020F0502020204030204"/>
                <a:ea typeface="Calibri" panose="020F0502020204030204" pitchFamily="34" charset="0"/>
                <a:cs typeface="Calibri" panose="020F0502020204030204" pitchFamily="34" charset="0"/>
              </a:rPr>
              <a:t>SALES BY STATE</a:t>
            </a:r>
            <a:r>
              <a:rPr lang="en-IN">
                <a:effectLst/>
              </a:rPr>
              <a:t> </a:t>
            </a:r>
            <a:endParaRPr lang="en-GB" sz="1400" b="0" i="0" u="none" strike="noStrike" baseline="0">
              <a:solidFill>
                <a:sysClr val="window" lastClr="FFFFFF">
                  <a:lumMod val="95000"/>
                </a:sysClr>
              </a:solidFill>
              <a:latin typeface="Calibri" panose="020F0502020204030204"/>
            </a:endParaRPr>
          </a:p>
        </cx:rich>
      </cx:tx>
    </cx:title>
    <cx:plotArea>
      <cx:plotAreaRegion>
        <cx:series layoutId="regionMap" uniqueId="{00000000-8B49-4E15-B16A-34EAADB99FEF}">
          <cx:tx>
            <cx:txData>
              <cx:f>_xlchart.v5.5</cx:f>
              <cx:v>sales</cx:v>
            </cx:txData>
          </cx:tx>
          <cx:dataId val="0"/>
          <cx:layoutPr>
            <cx:geography cultureLanguage="en-GB" cultureRegion="IN" attribution="Powered by Bing">
              <cx:geoCache provider="{E9337A44-BEBE-4D9F-B70C-5C5E7DAFC167}">
                <cx:binary>1Htpj9y2lvZfCfx55HATl4ubC7xS7b2321u+CJ12R6IWUiK1UPr1c8rb2GW78wbJDJCCAVe1qrid
9XnO4b8fwr8e6sd791NoauP/9RB+eVb0ffuvn3/2D8Vjc++fN/rBWW9/758/2OZn+/vv+uHx53fu
ftIm/5kgzH5+KO5d/xie/effMFr+aM/tw32vrbkZHt18++iHuvdPPPvuo5/u3zXarLTvnX7o8S/P
Lh9/c/e+un/206PpdT/fze3jL8+++tazn34+HeubeX+qYWn98A5+y/DzmAhMheDo/Ys8+6m2Jv/4
OFLqucRIEELjD8/5p7kv7xv4/acV/ddPL43uH9/99KK/7x/9py99b4Hvl3f/7p179B52+P7/Jwb6
anfwvfWznx7sYPrjqeZwwL88O5lZe5t++EJqj1t8+eL9mfz8tVz+8++TP8ApnfzlC9GdHukfPfpG
chfamEdv+79TdPw5ZQozquQH0eAT0bHnWEmKKAGZftCXDzL7vJa/LLQfj3QitYvLf6TU9nWtjdVP
qvOftDf0HBOGJeVMfXh9LTSpnmMmOY1l/Pn5l7L7tKK/LLofDnQiuf35P1JyF9p7Ozj9SfO/54j+
nOSofE65iCVi+PuekjxnQlCBCf4gufjT3J+s7sOK/rLkPm3tm4FOJHdx9Y+U3N680/fmb/STVD1X
IBImQXbvX/TE5PhzIrFQipIPz08E93FB3xz3j0Pw9yPcj8Y5Edv+H+oq7fQ3yoyR50gwHgvGvisz
RZ8f8xGO0cfnJ2nJHlbz1wX2vUFOpfX//pFGdnZv/P3fGNbAOTLJBFFCfJDXaS4CzlMiLBH9GNbE
187xw3r+ssR+MMyJzM4gIfxHppAPhc7vzaeT++shjbHnUjChhPwYsuSJZ4yfC4oUuMaPz0+s7EJ/
WNFfltsPBzqR3MX+Hym5S+v64qfVffX35v/iOWOcIonp51TxS+gGacpzxiGqfUpI1CfN+QjdvljV
X5bgl1v8ZrATKV6u/pFSvKrq+8I2f2OUo/HzWFIQ4kdsjU69poAoBwgOCTDB96+vJfhpRd8c+J9N
TX440Inkrs7+kZJ7YYf/DftjzxnlmMWfpAMx7dT+CEUA0Tn7Wm5frucvy+7JwU7k9+KfaXl3j+Fv
TVYw+EUqmcQfkdyp2annlNJjLkM+WB2ExS8x+Pvl/GW5fX+UE4HdvflHGtxr7R+s8frvzVU4xLmY
cvTZF35pbUCcCJBZHCvwl8cXoLwvhfZ5SX9ZcD8e6UR4r/+Z2crW3Zt3P91BrlJ/OsIfpZr/i4Qp
+j+c+2kw8GUw/eqbf5JqBx4iBvwjGP2IkU54CKDaASFR0PKP1OBJ1DihuX+8rO/TDyc//2on/0cc
+o/V5XOJYnXf36/f1za+oNiffvqJmz/56Ufr/67qfji7/btfnhEcI6DHP9dMjoN85TeObNvxX9t+
5hK/+N3jve9/eRZJ+RyYCMwwlElojGMOQ06P7x8p/JwzFlNMgFYyx5T7l2cU3vpjTgJvgQ8GAAb4
ijBFjvzi5wrSta3nHLzop/19/PyTGZprq03vf3nGJSCy9sP3jquK2dEBKvxejUCPUAwLaR/ub6FM
BV/H/6WF7uKq9dW+Ke1yIfJq2UTEkyFdmlau4r5Au76LcZ4Q3Odlgru5YsloiTm3zM4vl2zousTm
nuSJrbirE4Vn69IqI+HaaVatxBy1b5e2cgtJfKmH5SzTYh7WxrdkTXG/XCiRox2sss6SuWChuhwL
Mz6KUtIh7bReNq6gyiclJFe3XTSL1JVZ2MppCteLgPW2tJi3YmTZwcYh0gk3wZzDMmOTZJNp76ky
y0YiVa3MENH9PMwlTnjBItPu6rnNB/cCZ8sQHWQoJpzMEZLi3ZjTnG8mJSLyCo1ZrtfNkAdXJlUR
xW8LpGarEzWpvjizPa0kTaama6frjoihSEQup/xyUVEhN7aacX475YhvUF01HUt03iC5IX7s0Soq
wAXsMTt+M8eFEm+Cq1qz5R3iSR5VOk74XLgqzbAX+QpPcqEyxRXHua6ThmdI8KQz+W/NMudXo5jt
2qKl1okXc9cmOO/km2UIfbQ2eArryXRiO/Bl1cOnxKLRPcRlN14KWSKfViinu5pTfLNoYldTlo1v
XH2jpKq3jWvQBfay3kq1ad0oy3SseXfmmmnTsa697oqKgMK0AiX9oG0azSq7GfkcXlZtXL1BxVwl
ojZFSuPBpr2u4sfIhPJW+j4knQrdyqhIbQqD9b6Xir4tY18lU1HYlRbO7LUy/YFl9Y5gXN8WdVnd
jKE3JhFRLlIzddsIT/zgrdkHNd8J40aXQL3S/xZbnN02VSFWgVK9r3LerNHUN2cC1X7tW9akxaLr
l3bkJukiXGzzYNUDz6uuTlzmyusx4t19PuIYp6Gd0aWa5VIkfYmjgyk4/GpGBt04387bqeuWV5TU
d2XUkrec522eElY9aMLxKy7BqNhE2SarM7bPq2ZMeBeavaPTY5Z5eb+ECq9Va9GcjEXe37vFr8tF
ux0uJpZU7XQ2siK+qitfb+i40CbheWZ3LmfV3gKyuMiswG8DGeQlFmbKEjL1e1VW9d6wWaUDs/7O
Dza/olNsdxVt6NlUzOGylvWya/I2vmnbAl8OY1u+6UxRvgWJ1tsQBno22KXeDca0l9XC6oc273mW
Zi4XB+3oct3F/Xje9J1cNbrFY5K1UtzOZd/USRRRcCs06As5O3qjFsTLZAKT2NXBZVHSSq0Phuf0
apCDPx8d1a+DR2FM6Dyhi7Ya9UVfVN3dUA3TC615e6BVbtZR0OqtZXP5yo28P+tjq6J1GER5QItY
yAY3RXMdI5Xt2yVM235B+QqVSm5cN8a/x6Prtkzw+XUoSbXKVbQ3Vdvs+zi7qJE1q2woUDKpOKyx
yfdEtWdzjOY0UzRpKza8G8xEElqZeofyEBITt3aFsR+3ThuxIQUKqyXw7rc2i4cz1E16U7NZp9yw
6aa0cXdZVHLeWTfQm2ye5jeD1ctDnOHxBg4kuwq2HV4vYsbpyKZmBXbSr2wTyt1Us3LbspJ3STPY
6mWrXb0FsYO1RFO3UaJq39GI99tFNsEnIUN0HXhgSde4/lrg0ZB0bGaelmQsEulj8vtCChUliGcD
qPJsV4rguzZU40WRNdft2KtLYkn+hkiw/yVW3SbQORoTNGt0wXWFLlRfqcvINuRmDuMAgcLP6txa
XG9VHa7qbmjrBIOhHoYhZ6uFqaZJs6kPe13h/NDa0qxyyXUKh2Euhq5PlKDgakxtziIelwfSMfyC
z01MUtRHWeo7Pj8U5RQcbFo6nQy+LHd+9t1vFRfrgMrqALFErbPOkl/LYdT72sf1tmNa32FX+ttc
9OKS9HNIoqFb6mSYq+6lN4O6DLFYLkbfRvetHRBENDzd1tp2eQLWI87NNM3v5siWc1rlXbwzJp4O
Ud6M28zj8XLsHT2QmpiN1F33aopjfx3iOVvNbFy2VIfiBiJb+5arwf4meyN+n3XV1wnvfZ4olb+b
qlCumV5UkvXtZrJyOJuDj1cCoz6NLKwzVZGP9hJX5ZQgX4/3bSNxnY5konXKl6g81AXrXmWD6ddW
tHYv40ZnaczL6nfDcLfxauxey9xwvmY2b36jeS63pgvZxYAzeTZKEyV1WNy+UHKnhorUyUwgviU1
6+vLniF1VcrGX1R47teD9PbQ2ai/yPqIr0pWxZdTLcYkGs3wWrKYJ6RVo089i4JMPJ2Gmzb38nyJ
1PyI6FAPiRo0hGsFZ3xWT310VxQxf9tpC66niixLrI9Kc3TaLU+WJcvWPZL2SlSGXmqUGXBL47yq
ZD3jpMxiuRW9fa8Tk6YpUVGXNriwabBC3ldoaTdI03s2eHsR5SZ+IfPcJxgFej71ioEbnMn13C0o
zTNzcRTgoasp3i79kI6z0StVduRikH25z4mliSuMvbY5oS+F7Md1EFG96TobbyNemjZRnK4lh+BY
V9qvIkvb/bwgfyPinD30hav7BPftshqmUb3AcdluTOfJBhUO38VZWbC0iVp2XWVdViRkDOqmzo3Y
TgUE2QnRc5m5CcTeMHTRIXzRMx4OqidyjXXUPRaDJn0SzZPaZX0ndiIq29TXfk5NNvvrdqnb62pu
u11ZELILNDbpEusonaZFLdsMO/EacgFyF6gq52SIqfhdNtHwtrEy3mRV+ybuarGOSnVDifMl7A/1
kHdM0u8IuLw8KfuyOEyti/bcEK9TKOO5DIJ2tzzo1jVd4nU2HcgQVrGF8DZXMgfVZH7TlFV8nUFu
usEagvXAK1ZuJulEuaLdAvlHACd8SfOhW/nOvTLINVfjNLI2zRbEthDvzGZkQ7Wq+2jeRBqLHbG1
vBJYBIgKQr+FBI37NColJCBzthvaMkvzolIkEdjhah/XOU5Bs+vrybZjkToWyjgRyEL6Ovp5XUXV
dMudK5JpodOeo9lc9VU3gZ1Q7kA5lHgHiW+xZqwi2wqBW5GCQDIdIFM1SU/Q9GJEdf4SVbZ+yQjk
gCz3C0vjrOuu2qpXZ0vFIVvJ42yPRDs0SY5KipLKQgRL5Jjt9TC6ZRVyWh7KXqku0SPWA6SYyu6a
juT+kTal8KpKqn7Gsk1oJ8+zMa5WoZfuENdFd8MjTy8Yc/Ol6hxeqUrnaZ934VCYaVnnkPi/Wbg8
Kxm/y7meVgPRl0bHGHbJDk0l8K9aMJK4ua7TLuMKUrKGv8HLSPZzJEwyTgVddUPk1y1d7l0x/6ZF
dCNbtiSqGPmqXnCR+E6j1PZm2iIasbSK6zQARDjTNW7WdZm/BLHQzTBLliqvhhWtIbmJan01Mk0v
fMzeYs+yJIz9kORVVa+qSrq0bWo4mGZSSd3MbSIpbRMrmDnkRUc3ZpCbIjfzQerxqpgZeUWdqatU
BtukiBu3wdDpli5RWNKsGuhqsXOfWNZshQxTsuiSvp0jEralXtq0UXKrslhcBV5UactNdWFA/e4j
L9ZExNld03u+a6NsPsTEo4uiqfVqzCeWLtJBmPOF3utWyM3s+yVtfRanMxumpLV9fmmiGiJ7Vc5X
MYLNlbJe66VvACe0rk95K3zyBWr9DjQEzvIEGHISUwpVWiq4BJrha2BYZGyu9SD1vmw8wLooiOzg
FgleOh4q/oIh0z20kEsZCNmoAh75M2T+zuSAb7+ZnCNCEJVA4GF1MvmijePz0uo9DtY9LKUz562u
iytZqer26amAJDmdimJooMJH9CtFfDKV7nTJQ9HAVC3pzBpsZK4TA0D78el58BFJf420OWWCKQD9
UILj/HjgXyDtys4zc5XI90ObzZtCOrbnQyDrGvokrztXVep8VAXSIPTmvhU5IOppyYurKCuO4Dor
YHVPL+lbEQNhTRkWAgrtEtjrr1c0oF4WPaCMfRfMcoEaN29pOQGCZrWa8QrlhXsIwwhyxi47vJ/7
I2PzUcQfqIgH285O58XHftbPH/9zZxv4976L8n/+eGyH/Z9PUOj90Ef75Le2j/ZYovSnXzqu5vNY
sJiPqztyNl99+IZA+kShnFBEH9pyf/Dw/5c/eq/Nn43hO/zR11X7D+TR+x99Io+gcQxD6FBAESnB
vyKPoIILyqWOvA5HMVRzP3NIDCgnqRBRUOHlwClgUPSPnBL09HIFVKOQoAuKgxH8GU4JQxnrS0Un
kmLwG+A1GPS+MXTqOboQhb6rPT4zLRv7Lh3zRoedi0e9zQpkeJPYYm7seVnhaHqpg2F7ANVF6xKv
2vheaMAneDVDoBtDEpd8mV1iGGCes5x0ETBMmaly4Dy889unDeJo61+YKJEMFizhaJEkcUxOVy79
MNWZW9wZzVG4xYWJ0ngq1fk8CnQ5RXNW/4GTpfLEK8CUDGEsWBxDFydI8+ievvAKka5pGwEeP+Mc
8FIP2VlajxjzbclY3kGk76Juhx1q36qpU10ABD8KtlN8GLNNnBfY7jOhwWaXUcCpGEBwy5b0PFxL
owVdWzOE6wKcwF0NDN6yZZmxZ6XHmVvn2ixjgqvMAYPkumZJ4zCYapNPBs464mO4rReA8wQv8X1v
WgscXCdhKlVkY752Iiub1QR4lSQTpBAy5SARyLR7PwybzEfzxcw1uXOYghIAMonvHW30dmaRcuul
b/Glk7aChDDXc76etJryNT6uHBWsdquuyMkdxpFeEi087M27snsbAVlxnfOjlwpEy7CmMWnfknGq
lpRb0hVX4MxhRWqOgeqDxCK8dF0M9A4QO4BpSVlgf0YstCZdLtUkog0XM2/fEDqY4tA7D/qX+3pJ
I4jY4+3iDLmLaE3C61biEP1KSQ8np32A9cy9DXbvWglQdnQV/CjjEUxdtyM8bYcKVkfK0TRpWDoE
cAiVZXGdjdjzxDrTFEcmCPZfVia+L6c8ezXMXL0aBwc/VxN2zarT/KbgAwyNfAeHpGdAoAlnfe/f
FJMZ2x1bUNOs4RyBLI01hWPRkClMqxD33fJiXiyIdSQxwWf5ourisBxFIo6Hozpdgfxaas8U0Kp4
pSFPFukyjtNFkU/LTSRREZIygPHSHFqUV12ncb/2bgYjrBWGVTouJrGyI6nXLAN6so47XALlFOY7
3pP+MopVEGlTZswnC9B+93nZxxfznPNX0Sjw5TS29TUFLueeTEzvINNmMtXEiHuTV+PrlqIybPAC
KltMKFxDdt/LFFA/nHhTZ9V8IIEDPRNboV4BRef7G6IXwKDxKEBtRifgeCfdcHeF+hDTjY/zyNRp
M3QUL8nMZLHQVQkaSR6mJoDsNG3Z9PtczgDQ4W1T/t6GKdzqBuG7kkP3dwpcd3zviQGKvADC7W4m
R8nXVdTxJMomkG01LXWzXoRt38LJgHGJ0oBRVq2dso1HUevfQG4XbiW4eLeOFgEHrElL+LYC2uks
JkvRJlnwbpePpa025ZFLZzTudkOxzOGcmgGOXtgBZuGhKpcEg7WpdQglnItQtMkApzl7ZoCRdXfV
skTRq2gQS3feExe56zkoWEk9U3C/SzPN6qVmqKlus7F0u9BErkuzkdL9MjJwEMvcwFm6voezDGjS
AGhVDgfRQsKwy4A3DBsGXqU4tJ0gNH2vyFWIQHA2UmDHfDwaRe+A0UjCRMGHGgZ4Ug8RpqnEsuBv
Qi0HclVmChyFzHFlHwSd8GXBZZknsgY+MYmqvAw7keWu/NVhN+Ut5KF5/45msq9eO/AQuEhDtsTu
yjbGcJmEPMrUWtR55NakwjASAnU6+E6AzPva4cuyX2h4LYesqx5jYQjpEjZ3ebZu0EjIVQPxZ+kS
MpQ532eGyIYk1sK1mH1B6OKSGIulSiKdo191WHyidS4vDfTHvYnHIUvtgl+IMQ9Tihs7vJztHK2r
3hcrUAyf0iEv9rRW2Ypmma6SRo9Tgime41UhmngX+YlPUGMpu0i/zgvgKjasjbkpE8i2MgNOxu7b
VqJXPm5JShv0a2RGnfQAX5JqNn2iiynIHa5I/lvtM/EIEDFLDHaAUGt+PkyuA/xau3DDrch/jelo
1g0EqRUUmOit7DLzK2ZFsyEG5VkqliZOUC/ctcqBfhJt1dGELFV9odu8fklKLxKFfL9ZIiDzozGE
1Lh8WY/N1F6N9dKcx2wc1sMk6htw6+2vpRqKFyMDYC1QKLeu82zTzV1IUGnNdtRWv8g9r19ODfP5
xgHNf64ggAGF0i2HOlLVBvqkdDJ2k/FJLQS4vZHaOwg67RsTN22xKhd/ZOCQfQ0E/fFoG60SyePB
pFwM4bLlgSa5HptVngn/u3bCreqBsR1Zynwz1YRcxrkXbFWg2MxJmCEdWHlHxrPON3Yr626u07Km
di+KQDZ5jG/KzLZbFIph5WCPb8rKtRNEqZHvzQys7npuxHDZ9Sx7odqCbyO/VJs4UhwYiGgB2Ddz
fhkVfXcGDnveIWPm/RRhtV/6alrP3rm0JwxqYlDA2hXG87tRj8s7hOryDEo0y5kzTtV/gMS+Sebe
31GAWwrHrk64OXSCWjrbUFnWbXYIfet2lcnqFE0UghCLnFyVaLRnGVj57ulE7ASUQVYkRBzHknDI
dAEznSATli2FKKZYAe8GXlQzDY6h7QnkGE/Pc4Iz38/DBcyiINuDbv6T7GssLB+8yrMDq44ZhkAO
fLYJ7ds4ZOAw/vxkUMmHu3OQIEu4X/B1qofBhiPguNVB1pNaW1uwvS94nUZ6UH+A7L5NZKGeKeHc
oBkQfwtqu1yJNgqIHyif8aUB9nsbT6pOveztmRdW/oGWfGe+YxEbg5ogzuDexMnWpAWzrZv4sIQi
e/UhBJkCQcSIjYdsxOsZjvfp4zxBryA72NwRtxLKQHinyfrc5KxXrmcHxw1kVyJCkPyAQ4UIbAKB
GAg9XRCPomaE9ygqIXw8vYBvlVTG0IkJt+kAOhNoyfx609awDoW64lDSgPrcNEFtOeDJQkvkZ/T3
ESd/WaL/7iwCx4pzDDcv0YnW1BmZTKY9P+RAFe9mbTSQT/P0B4f5vVkAUMo45tAzFZ+aOe8p6eII
9qI6L1dcizolAWqVT+/lO2oSKwY3DCWgHYCbJydWdU2nW23jA8mc3mpXgFKM8yTCes56fNm3ASok
T0/5rf8Cnw7eBLYF/QEw7ddCMnqE0lrN2SGyGXCSg8wPCxohFRlqq9ZGzogk3C+gIk/P+61nkQrI
FYxht4p8YxGKTBrqDDE5VANYd2bBT/Z8lKul5BJu0D2lId/ZIiiHAHYJTB0gP/l6i6KeHEzVkENw
RZPODbZni+/btzUDhamOCC4ctebpSb+3P35siQTWjPOYnkw6Im1ooTg+QA+A25mG0X2NZLEFoPOH
ln6kJk5wuQJ2Imbs/d2Dby0NyDKJwJ8cFueVTErcxFMSQ/X+th0Xd2nLuoBejxnS5DBBXjdBruUv
x24M2YZFngG4sPF9nRP/DheeQta5mLq4lhWH0vbTx/K9lQL1QYCLJhwImqOdfQHngRWf9BxloOEN
tIymOtPt2zJEEC/HkoGqlQrS+qenxN/aroK7T5BXQrujpFIc1/TFnHkNfEkGMe4QyQhy3SAp4Ic+
hP6ddNCwkRZtdtT3UuPLbqi7t+MYL3hFtQq3UGfqoCaaD0u3gSxJb6FGUBd/2uoVAk95bJ89Xgon
J1aPOl8sowSrbxYJSTeKy19xHtGDr6nRydShP6JxvtFNaIk7WgNQOaCi7HTCTvtj0j8vB+gJYvce
ldC4NHcG1DS0gMafPv7vTQa8EUVA0ICrOY0CciEK5Z2aDwF6AK5LAzQu8hJQToxaQElPT/aNqGFn
UgJNh+gx4p12azVVhKEugOYDz2IAlnArHzQLDBFQ4tMTEWhp/trkOLjLY/IQw+Y48GJfK1VNCx2g
qjBBBuEKf40Aww1pBD0I1csssos/a8sRmBCWM3leTEUTAJEI6pKuPoZB24XbQlfAE0QTgKXU4wWa
wIRzOxRxoLKA9aLQDXVkP6auAnA8kXy+7o1VtvmzjpjHGNI7IExVTNG3/L6ZZSsa7w9kmeVqMoM9
a6B0us3R/KezLpgKdABIfmhBEnB/7esz63NE+jEU7uAQp3tJSth/Zzu1hhKRPWMm/CF/eIxeXxCW
0JwCd7HgzsDxRlYMVxtPpGSWhuLOxewATUTskXMyHhzL1Kv3hAgXHlgdaG2IX9oQyB94OrgVdDo5
mBflUDmBjkgKmRC0p37pd1id9ZpNujxgDEzSAp01UOX225kvAyXpFDL5G8dVxVaj9dhfqtyCBVKX
6x10XRjoTCLlfIuGBljEpTryNZ0TR2ABt7SXZBGgR67hvtwOMP616OfIwEiTjncqyivoMIGmO3sT
l3555Y7qVUcQDLZz73B7GN3c+oRwD4XeKQA15rMKeL8KiKMs0d2Yi5XMJ1JdxCiq3ArhqrmZgG24
dLyPtoFpfm1nHC3QVWOqBFhssyRIdASdAy2NTOpFPKikYK497ysmcCrqdplWFpoGAEAv+jBJjVM2
1vEAjSW46KAmOnQ67oH7RuNk7+lSGgs2g0sgj4YW1/jd5GQFpHhUgr2o0B7J0DmviutxDvD+WC+3
e26Botwqp7Jix8cKUJHpFni6dOJj8jlWGTAvqj7mNV0LtlaYOp5/B7ZcTym02jgA7rMLqtrnMgq3
bVia4po2trbn0Mwy9jeeehAIaQVYt8VNW93aBUG8cEMPjSMY8XBbISLPc85tdSta7N9BqxbsYqJl
vDxSbgZ24Tp8pKKmGsQckIYfwtbj+xjaD5cXLZTi1LoiJTsf4TRHYDSgrWADTTBV2PB2humBBwHm
ql8KIMIldCrR9UgzGHHgRYZ/WyZqoGZVDtGLYDVM3VULRC2FDAMKp6ipJ1dmGuP+FjogCr+qQF2K
a8Cr0JiKZzG1aRRptv9v9s5sqW4ka9tXpA5NmZIOf2nvDRgMNng+UYDtUmqelZKu/n8SqGob92dH
n3cdFGEmSakc1nonlmUYg/IwT4uV7F3T6YN02cLFnjGDGgh+dCuBzoMrf0kdfaFWC4XqtDpLjrmt
AtMKu3ncz9aKHjZ28wiUMZvtdXjnNAJBVpgLJlijQuleW/nA2fBYB4DZM/v2TAI1KNmCmzky8LbL
FCAk7EHb2vWvaNrTN+G+IHB9hOBENXMznlqdd37hivs8VSo9jvOou/OnZSVd9hbbrBkdeEV434gc
6E2LzXnnrI7Kz0F7webdyWcbH6RgFvWhpDNTlWBc3dFg5l4xzg9b3urltObg8E/UjBP696nwTCGB
yBA8Dv78vnYKg8QOwPNxV9D+rI4NAv94/AVyBmRUYFfBlQjgI+LSztfi1IalPV7WUcYyrTsLpqHa
fAbWTxffOxWRm+Vvx6bnRhzUW8Opq9zxttmdfv0yr4GH3KwKRFnehm20zq/FWjnvZFE0fjIPab59
Dy2YjGMR9q7/dnM6UGC1URt7rD8d1JzH0ACqjRVwBXPFh80pWcGTF3ykMC+nLBbD1HZeXOVLZxVx
mu412LxVIT6rhhG0fqsAJU8gaHsIJFGgN65tewVqAyGfQgCyfV4K/XTi/48n/ZPOnp6e8/OfPugX
nvQGedPflo9HjvTpB/7mSO1/mWPfVJsBhzJy+n8E9iEmZoAKRwSIGojDsamXn3X2EKFRICjcPSeQ
fDBH2t+6ewzp8IJMdgp7fpwO+W8e+LmJ/53u3nlRNdLH0GzDMZKkFNIlhC8O7lRbGSp3IS6W1e7S
g1vsJZJmYDaaoCXxNjF+jLwCbTtn4QmpdgpoREsXIYp9L5qw++zLYvxoe834MVtt9/jDSD7f7o+Y
wy9lBe4Cm8d/IkHlo5Thh44imsOBHS/yL4rFb+8Fovw3va2aq+ZRX9/n1XYWdfaSjF2LG+D316aO
fVFXIMIR9JUQ23ZANeW9aNmRO1SdnPP+Is3ST3Wfesms5zx6XUZDKw+yE8EVCotGMkwyuFz9KH/v
FEP+Zd2b/Vswj/1y6PbNe5VV2XgsYc/OQPvn8jj0rXwbqLDbEjTC4iLV9XTldF538u3Oj/dhTmG7
6sgc3GN9o9zN7hLUsk5ih32/xRohxWGe93qLw1lZfexBVtLXSfdzFlImtGOh4n0M28tg9Pfj0Fbz
LTBtc2o3v4H+m7wQcrWPIpVwfheJB+vy0RoG6xiWwbsZuWWV+HvPFhvIrrlGbJYdLWXpJR5abznf
rDpNSmv34mKf5o0KSS99nKVSJZ1CVl+76/apQZYpYmuMnCuY6/Qgh236GGoQ7ji3K23HNowosmoR
yvPQK7eTVpU8WyM3Tyzf1WNsS7e/jWareGuPee4cCkjoz1VrS+oa4NFDqNboqGdvyE+Lt4ZbjKxO
3lLrZWuMaE1W8e6r6Z0ztwrVRaDnC+MeyA6N20y3K4IilTieHqnCyOo41bDPYdykU4kuS8jOsego
du+yWQdbx1mWuxrDRTTHxbD7vNbC8s8F3AzqVF+i/BXiU1Bs4RG1aPOmbIb1NGa9O0B/qT32h6lo
EMytzgnmdYBF0OLNVrnW2e6G2bdeucuJk+kUTctyYKVGF9IN6tvd3RYvntq5eLUXYXEIxRTcq2Dq
zvfa3o9R1U3AcEO7nyZ3ynbYPRcpdb/465Qs1Fln6EKdy9QKUWGGTvrBK9z5PNTKqAIDob772l5u
nNZZRYxMvP4O/l22kCkUZr3Imxq9cdbn8bbswotlMMjiwNq7U5lVeNdzmc+iQ+NaS30HQ5yvXdwH
TbskqZf2WVKsaeNQmEzlt6ZQaR5CvBVnrt3qb2W51E68lKpG9E25s9ivxz4a8vslryrqiGbx3Ztx
ROmzz7tBc7xi+SRXlIRXm3Db+93y0L+m0bwOrIremr426VxUhwHWTiVyav38OM1DYx3bNNxeL5vT
bMloB5NznBdrz+82DwnU+bb0ppNMGyrxthnqjMpSZd0XP9LIzEqrMTrgTTRDkunSPt97JFAqn5qr
QcE9Hnrba+/HlnLXQW/IVF/t9mIDvb91AjbNbMU/EpcIyG6KfUbfPdN/QeZHXG0wz7apVNwN6e7o
Yy/GdIzV4o8fp1wWfjygPME/kAX7ed+u+zmVUPcZqrb9rBcXB1Iklm45KM1CPo72vFox5d78YBco
4F5TBAmMIamm2+jcrr0fxioSh86q9tPjVh7x5Crxi9k9ToWRUZTWtFyvubt/qEaI+zYptbfTQK0p
xdx+4CRwtnsxz4g/XoVLbvOhzIA5mUc4inyYQGfXy6cmW6t8xGMhmvt5m2qmDqaRy3bY5XU/Otzx
AvponfQ85YWhbTpKP7e62RqFvka2uTvGo1Osb+c8c298GM4hztOwuhlE1ddJk8lWHMJtWWjrg8mN
7WVS9RUscYCHgztg7tadf9FgMluu/X5Yi3j3RDofEOgEX9CA6y1mcMooqbK9cQ5tKDc7ntUWDrHq
A/25dawWrneL8DjIoo1TZEVoZ5HGlXpsH0Zneu+tWl4sUVSIM2eK9NtZVl51sEpKx7NQhXiqnDDH
S+O2UZr4okhPDqLE18pb0p6R2ZorBUr6zi3nFTpezeKrWBo8KIvnqFOry2PhthYsviPWK78q4LTU
oq6gzIcxxtFSXax92IljuA7OpWdVOGpcdw9iJpD1ruScoV/1ou3gR/BVeOTqwE2kGMcwnlu6XJQi
QbOdNdrb2P0WWQwH9vEsEZnwT2vKhj/W3vjx8Rz9X+H4h8KR5pFi6/+uG/8fFVP777gwUzo+/chz
5ejY2GoBtYlKhKczTsx/KkfHMaWjj7CO0Da0dMa1+bdDM/gX7CECUkNrmK9wD39Xjs6/PHwxYDSU
eoKy778pHF0XBd+PkA90k+C+QAFddGM+IN3PqEvdByPqI7QBTt5VK6KTECdb1cQgsK19iUw9dOuk
6INpn89Kt65q++NEIewcy6arx3du7U9oFzCEUjVWQwFFXSTB0vRdeJfLphvllMxFkzvsYnr1m5Pv
aTDTpom288KC5FJJI1y3Xi4G9Cfjgq5nwmbSvW6qDQ/PsuQhG2XYNVdYF9ZXLfSbfVHkEjGYn6bv
Cq+nt7bkJ2tslzPdLkGW2Gt0iLA9XKE0zs/qYp2dWIjSfadkvjdJrmZtxVGtTe85LFQfXk/jWg17
1sayAo/Yy0Xc251LQ4cLdnmd24pO0FWTnuNhmUGTIgR91VmzLvhJlqHC2Bq1+YWssz64jjj/i2Tc
7Pyst6yW39lt09k0lMuMvtyqElX75XmHyeJU7EPAgW81/GI0cuma1Eu63LgibT5PenNutcS6etZO
xXRQ47hkcdbBSiRjtu3xWNbDoRD98gktzPYh3dtAJkPWdysba7iWcToIHtRP7dn9lFZFf6UF9qnR
lcCsTrkcsRL2Dlv1cKUxVnWHwA/0EaQRtD8vtbiQ6Rh8wKSxXrmTjsazvPD76aTGwa7MRucfLG/e
7Le9LI/uZDX1mTdVKaI5sSKVKqYgzrFQoXhc6iVAKeEP7cGefRF3cqk5EFOFzWBBMe9qrY96Ktqk
ztwlO23uZDPQWdeJxBkr/VeQ5vb9jmn4VArTv5RpPhwBZzZgAzqPUzTU4mxu1+7OaQZ1Wcqp+tTa
hYxTe3F00lnZdF6hS7YP7hDc1PU2YDkA8BhUG6ADUJXDpAHWWI5Zhip+Q2RzVMEQ3ayi53BLhzmZ
ez97paJ0DeLWq8s7zgvKJqHm6ptdWO3FlBbuxVQH9YFMufQLq2FY4qZwooe0xkARI8FfyrNs6t13
KTL4Cz3UOPqqJVBx1KTjXegvX20trMOCE/SQhsNWx6yA/AK7lQcJl61LlGQydK5qWfmvSiXCz4jQ
3bMFyj/l4NgdB5Uawu7RrS3vMKb9O+FXw3Uf2vtDNdXpYe6z7cOcd/V5ulMtgVnZURF3NABHAIrx
BqCoue5FgQdsaosij93FeLzGMjw4Km3fywwXnbai5qKJ8uwjklxA+nBKq9vSRzKE+KQ7W3AQTBzI
CWJOf46FX9pvhernZJvw+5yguCnAQySe6SVio4K6eupuhjqNTqO0q++NU24XfUS+7qp6TtN1i0wx
/7Wwc/+AdVMnIsz986KKoqT13ftVbx9FNYgEAW+0HqLFDYby0HuC94jPoVfdLN/o0UozU/cLOaP8
/d+p+EOy89cfg45/RkdAGP7vQ/FF1sP3x1/5hKrwc88no5SgIx6s0w/AyVNoAS4Y4BaILmzZaMSw
i/xzMAacfvDvcElkZv5wKjrhv0gaA5qBJKW1CtzgvzkWvZ8xA3NFXBXQzZ4LJYLK+gVmAI4+4G/H
Uk7HNUG4u51P5Z3YHVT/ByHmrryn8hUj1rpt3PzD5K5CrbgpU/shawYfpXfrrmXwKlJimw9lZDX9
uY7qanwNQNpZG+kGq+geRDkVa3uwpKwKL8mCwHe+B2u7zbeVWoPqPgxFl37FVd3La7xSPXhi7eQj
t4J6D3+acuxJY3WtxFDiRNKAr1cOTn1uOatrZ7uEN26Kv6yRir1Kfnil/wHVCX6qHBAG2CYzAiIW
tQCj/pIsCpw6n5VU4fdUt03Rn081ovrzCrBjCM73MZtgCHaKivyvyk5zN/0DpfjCAMP1Tdqt5wLo
QM9SZlE9/cgX7YUXsmvI/FvhlIb5m1rCMdhPI9fqi9MAyzFMh0FNma9iy7eA5N9o39tGN3H8XWrv
1cTpSiRA2/YeLH8kwp6v/X6MnBcTCVxQoqGAzUU+5WFNfQHMgR6P0zbK9gHaxGJWFIzHrlGp2NMm
Lr1UMJNGIiPK+7oQmLKSoasHR5yHaPiWMu4V78/MpU3xU02+V8slNuQOP9kfbvTnOhBOycHHgXQN
/i8wEowXM36lLOsItvAeRrh/qz4W09hV85t+n/KugVXdsEokVlAvfA1eqm63Q1jum3Wnuy69GKMB
T11S77u9XdZYiybEodS1KdUfnFh1K8Hpd4gBL1oZZNcqaOdx1UemICoxbJL68fsHMnXrv6lMP4DR
xmxmzCngtmZD+Hl2rCq3XDV41jdpDYvtHrI9yIL+VIX+hOGxGSYpv5TCTqeL31/3xaow18WT9Sjg
cpFPvLxuN29t0Fpe+C3bWO0yXqDtEdf7qdtgwCKwJL9pUtL/pxj2wHXlHx775WtE12JENJhOkM25
7F4/P3aGK8ZCMup9s4Iq6D38JrbEbTFH1nTR7uiwrnMLsOi1V/bbfFeOtk3wBE7BikH5/UD8DEnz
AgC+yTwG+UPJh/XvxQuYZG4XGwLPr2m0Q2CdtX1Xp9vRSusx2s7o1sGZD7+/5K8PHxqEVyKPQuCD
Ae/nh0fjSZ272cM3X2r219PmyN1BEzvoefSPeZj68stgWmhMwhKN1xdiMZYhOqIPtjv9h4nwy9K3
RWSD7pstEnnmL/R9Fu2FiLrJelCIgWvrfJ0gvFRcr62iwpl14ePMzetxc7sYxBTFXCxoNea7upNk
ATQW1NBdROTE0Bx60Q7ubb3kzfjw+zEz6/rHdWIUZXiGfNTlnJ7Ewv88ZrOm2LT7fX1YB4IGAHRn
WDX/aCOtF1a8Dt5i3XUu+mwWzaRb8wGN9vynwfqZ/Ge9SNxkMpLIWaH+GbKfb4PxafoFA8qXQLSi
ELgBQsGApOkcRbCshr5XSLKe1jC6ar6GEI5J3REwwJdWUDTZn2bt/Xla+S/3EnQJFCP02uQrmen8
YozKtRzrVLXdl27gXfZHj6LYf+06Cp7VG+eNzStKkaV/qNW6bQFg1KDB5th2tLzN+j21zofaLxAW
WBCv12EuTYGw+ktdRWflLMxm2o5exIaPNUwst91QlPuHvZKlLmO7qsyhlbNXsp22TaT4pIdFcv9A
HsfKTuuJYuPDSB7JFB46AeeOD2k2O225ZjkFRv94+SjMMO7DuK4Fv6KleODOc6sxtcHUibq8X0dJ
636KlsFZ7nyv3aerYYAHjauqHgACrCyt1/PM53D93IRN6n9Y6LE4EgLSH4q/wKsN5fn7GfpyI2H0
AySxQAjoU2DeXkwNL92azIm66svuYB3G7A5HhxpDoxGuLry510zX31/x5ZoAIkc8h4sXOs+Qdy+u
SIc7Kl17+rO3z2Yy6tk3i9CF3ucIkUsv5Je08HYmoXZncjZeB5QBzNPf34YpZ39am3geoQjYPoVr
Q+q9xGZ2b5l79Pz1h9pv6umRRBDW97ZXPbWDKsfGOQ5p0OZvljHMqA86JdrsmIWTu7QxBl1dLYQC
ZP1llYbybvVAKrZ41I5cbqfQwhrcix0lEZPIVnFh+6gLwQukY45mZTMP24XADu8iLcrJnNML6NaN
y6nTbeTUDN66/EEE5LzYwaHqQmza5ql5WjCEFzt4KVMyAvoxeL/MjU0RK4bBpYhddjNvfY56RA6O
Xpm2ZLGA28TZ9FjZogIzU9qbC+2md+kqzZR2+3zHU5R3rmcKmn4fbefUV0sHLLSLDQf1Ac7O1NTO
FtasTmgIltEfXuKLnY08ErA1WhMjFka/+1Jw3XtNvRNH474PJwVadZq6zNzABHpilu7jOsZKsHFv
KZoQljh7pdlShg4X972lHMp42B3zqbaHmbivogLLZq6B6/q433Qrr9N+5bty5ZlH3DJ0TqfSCgbv
1AFxeWOyUd3xuH94tBe1Do8WOYjl+YsTIeZgqo6fN+1pLZ2gmolt87LF7FTT0DO19mrP26+THZYu
QVZTS35V4Dammq0tFEBoO2RdZdtxryVREJAZ1qzfUysNDIcOCo/ZRxIVu0mTWxFTzNdQZOxuM9um
MbZptrWJc5EL5lNq8y96LIehQMHPUExToKwpQeNSsCRUhGxuSp7Gx2yF5o8b/dPY/ocu6MUaDSnu
OeMDJNm0nfYvBZejd19usrfeLXUAnHR6KrKI3liXMqGzJA/iT9vCi+PIXBJ7HlIEjqX/oKXE0kQh
060BwVsOM2TasG8CNu4T4+MXnd+KI4KAlqgmYKqNAa8WLM73NZseo6SHtZreBBJRaXFKJz9kMzBK
v9uBuFNOgNpi4U8rfqDr59eW4YpiKHHVNawVVpF5HVm5mhdhIQPmQ7QV0XJrt3XLnSCq4WwChjN9
6u9H24+8n/dEHt4cAmwSoNX0LC/ra4oSXC82hlClNmkEVDNcL9FPdlpcS3cndeTYq0F2YQynEsGg
D0Of96/savZgSDt6E+tyyGrLf53WKvCSXrdr9tXOK/tcp7MvDyX0Z/XNR0g33NatrPkjXLtT6Rt/
IdFnP4RFE4ku6en2xvmktYClGnqVrgC9tV07V0B/TnRo8E450KcwmPCSKLH2IgbLhYRPsrVcWAwo
zTXREKslCnJoCMiafWDFafMNgu0gUTjrIq2clG4rzaaLSQX0UTjnKr3vtLVMxe5iLTcStvqxK+Rp
IffQO4iacJF3WrZu/mH2qww/oD+5TrLRJbUb4W7TCDoOD14mGXE057hhpkPf2pocxaix7TNHOwr7
Gf5rZR+7sq3995tYstJ6H7X2ur5bQfKm19Y4NdYtJ0Ywf0M5LIf3O97EpiVcpEUT/zZa96o8S3PQ
jdPe+mHdxlHZeq5KAsjEPnxw6iJsvimIzWU9MFW2/ns0T1rbSVlp6MPzKW16ER6oRgWKgrTGTHId
OYFVlmeL7NyxUt9V2HgTo7wiihn817vXLkzp3SE3T70ltGCS9rFp/K4LLuYozVVlBCdlnx2LJZv0
Ah5ODmN+Sv1az+IWR6bXX8Dbqiw8MVekV8YoQG2O9WoMcyJfMsuXPUg8lv5iu9DZaKH7xQ7MaZOU
kSa/8rB08OmfWmuGrrtgcmiixbRH2UIEXkfVFcXT5oWrvKncIOADFhXzSSvP8XDFSPJ9Lre3o98/
7HMfob8t5NBl7jlmcSsIkq0Q5RycrUDLRoLmL+ZctIWV8ziZJzhU7td0I8I4KYSKRHaz6U53wZsi
tQpdnYLSs9zuopy3KFxuZOEJTIwoSExnHAyTUOWHIEtTa7/0/WpkpKytZ8t+za7dK3FpeekQVDBF
GLerNyDFRZgedcFGkB3b3PG4d7Ysc0vbYlUQQkR+bHl/sLuywN3XTDak8ic3w5DdE8cEjPt+ztDC
oCAMAkbWDZHpyCVxpDK/hPunZIl7whxpFX018vTA9U7jyVOhtBkxr8LLGCGVUZN119SB2fKR12Zh
kER6wlx73PHhyjOcXSa0p3t6VDWJneHri4D/OEtGPD1xpRxaHdIizetxOl+54qNTrWacGz8qwJIs
dIi8CpSGofK/9z0NTX8a8pxKK9EhStA+yUMlZuSfrT/38wf0InPeMF6W2tszNe++s74Oi8Dccs6b
7vY7ycziCh5f6h9Si3i/CZGNZd682Cw+V0W1GZplcfhWjtiw19zDgv6WZ3x+nmHwvP4BwE3xObF2
rbwrBbptL/F1BAwRdwHKV/v4PHvSfYz4lUFhmYdLp+1xMGZmzZA817iRIJWPf3mjKF97dj5Yd89D
bT19+9+D/PR99KtoUwOX3LggcRpLLQ9lLskRPMPWs/HQvbuvXItMsyy374DLsjaKxdOLandSPbIj
ONk8ZPD+0ZYK1Nhq2eRNRCAho7S4dcW3EPvmcFc02+kSoQLdTNGbkeHHJytSX/uH6GkEcUTDVZER
9fhMys3p0ZKubaR2zjc0Q/yY/fRqn6aHTMuK8ZF+zk8cRVCZh18JSmWeZg7OYwoJX0k+ubW9Haj3
O4LfeYJ5VJ4Z3qeJtM8bJMuRhzS/xcmHkZ8jkBnmIh4nZW79aUCtnTC0IWlx+/pknWEILouL3RXB
2uEjAFexjzqf0c1eRUVm+u8RjvIhXwK3f3Bk1jB9RkHFysMPC8XuzQiWbX4h3mA++EsW8qFqbLMc
6l2Y+29mmSn9fq6QF+SnJgv5vWRWOSS0luMWONOl9zRX8mKMpuDsecijYhm4nTX3Sn4JJ0DLxYsu
LznnF6ffpf2eyq0IEVMh4WnyxB6zlIuLQpFJgS++A2GrgPcADnhNar4IWqMwPBBCYeCGcptlEZ5K
isV1e0Uub7W255PfkkKRVJFfIcJIx4w+34mcme/HzjzygaJRVNd1P/P/rdZAOcLWDoAFUpSwukZ/
mwIKaJJ9+UmVtcsH2aQrXUC67WbuI0aUgMSrh7qrggZW1Rweq5ojtj6uVpNG4wVZOcO+fkagXrDf
ZFXbluX5M5xcTJUaitOsKvrdr5s/+p533hWK4TjzHtdM3xKAymtPdZnuHzwVtnp633vItuT59PTo
a5SNDJGHZr7kicpMj+Iod9thl4PSNcPnrIjbhwR02UzxJxQvHNH12LEzu+Z5pzx3+TAwwfn+PgeQ
s2I07KCbke+WTUSaYL7J+rVH6BLfITfH9LCLwDx89wyy7A4kWnqam35I3Yss7Xd+BwGnBgBKacvB
rnqoPFC71IFF+wKDWrZNMlUAE+KyLqVZTxPWDUD4rAwntkpPphtnHvmZEcNMr2cGb849AxWQJVuC
xRdVk/HjqK54ys9IANfUeqXTcRjyawROBipDM8f2E5SpJ6e3RCnUW3rESG1t6iR1J6rxAHThSD8O
AIHkFz8jBRt9Dmc1L3+3/J2nkk1tjo1apGa6De7gMPmeRrKYWvBQLye8cXmld1GnwdtyRx1wN1BM
gyrsXR/JL+y3zC9LdzsjgOvOPEPaITroT7SXBqWqcupVKuuoRuH1RUab6p0Hf61kdS1lT77CyXfb
cbL+0jnCqPTIiUZ8TYxhreytJKycYPgAf6DL6R3eryLLklRsyPNvsbI6Xv8twpjfu0jHQqCJs6Gc
l9qI0Pax/LD7s+u3aNIlDUc8OU5LTYkZPpqdmVleI4NPFj5pkZ8ZaJip9fD8JE/vsu8KYMpECPJX
eazH7aaqFrP/RcSq8IHq3yzefKzNd2BGYcxgu83nhGOTvQM7Tc7MgGJwFnwHnbtB2PMq7VjKGdVi
er3jA+yO5OYFZlVGtfnK85SlpmQnivgjJ3zpCZU126mVJcNKuG8QO+5gh29mFWRIwzS0Py9629PI
vdB9Y1Z5Zu0GDhzhifhA4CG7BWGbzG/fBgW/hmUwd070NT/6fCExRBxpZGHwsp86tiYvSP+OCdic
/bfl04ZVPgGNfegYSJQcHANCjoMcfP9QZzUaBhRnuBPuSBslWyaeNCze8ip3M1PGIXPmGsFSmdua
Hxec1ZacIzH5vWaRd66hGQ+NxuzgHoJ0d8scTcHY1PVRFRWrEVrcwNSwNmbTK2H8+b3+6FjFJTa4
Kgj/AHy9aOiN3RO+1X4KAvs1U05NINmwS+6dQrbHXQdZtrIasLtW173lmxVULQAvKl7y3tz7H7q7
n3s7c3lp4Hsby7gjWbg/4wnDvLaWHgOgqqetsQAD5i7oA1hJv7/UC6CJ1WSTncC1gKz4vzRt/Q+S
dB2WfZhSSv49R+xybduk71LfvyEv38zuSCrzUufcGINaf/B5Zc+b4+/v5WcIAYsn8wcpFw8PHc48
f8GUkI3jAt8W2V0EtyO/5Chd2KKR+5G3tbeUzn8a518viHtR4lQIifwn9O0FvlmqwXYQcqW3BPVx
UGQlJ/5FsJVMteeV/fsHdAxs92+SwTwh2O2TzM11IEVeXHCtCj9ryIm5fd4xtNoNaI8RaxPitPpj
uJyKLt2Ht7P2tuJQz43Zz72BrYFYE5+D6A939PNM545opULEc15AuN2vCRNbZFs62Lz+tnpaVJq6
jjW+zmXKvp6jj+UVKB+Bk3uIPA4HSgtLmRspOq+fCcHq6exPovZaYccrW8uWsNX3fDvrI3Wu882j
n0z0E6vSPW2zv3+Il6+RF2eMwgLGxEEN+5Lr49ztJ3e1lms1lmZnInuJN9iNopnfblY4+38IBvhP
1xM2L9L8J6V8Ac4GK9WIG9rz9fOxtxJ6WsQ2mWuiRQ3N3w78754PyB9fDM+HXIq/bvFyO/B0ChK9
5AXHjamCKZLN2wjKinVBDIg5MH5/QbO//DBNmRDQTyagBiMP4suXeKbe9jUfdlGeB401lCIJ6jrw
vsiBBfOnJfjrpXh1ZI1gKKfT/yWnr07depszmZ0/lSIE6BpqbXX7mg+/fyrnZwSa345Cg3gY1/xh
oghP8YvV19iTQjvZRV9tzH5/LytXlqZUJELPtJM6NLlydu0PbhAHQwXTEVeUomMyec0avC+0zSb4
h/t6koj8MOBgmAzB4x++NbR1+FJ0YNvwRUGuxrNhd201Hl2xGq5+tn2E9n+NewPdm7RjBuYbxTUp
Po6MJ5FNTn1JFYFgNkvasgORunJ9MBH7TZ2i/WrPN2oW0V6nK2nwKwn7LlTY57EnL4ScwcL1m/5Y
V/PuTomNFWVEKI7YPq+uvNVpPfkmeuIZS0mT5N0glsMz+LrM1EJOMMWXzB2wmgIJyTkNUJDXh4oQ
bKbIc+EUWPyYisuncofOIeQQk4/b61MLVD6OJi53lyOFltWUJ3pxLQrt1kTiX5MGx3BT+kk8B95Y
mSITI685lTokFrw3m/xAQgjLcapJnkMaH5EjjsG+Kub4byim5zhX8XOB9biEYPw040uGhykugn4B
8aLnKaV77MKWS9ZkxVPB2LAohDZXK0b3/AyeoSqq9x7leORdy41M8+6ikLZlQIoR16ubbE/9YaS3
0esPqpxr4GCQoQD2Iy7UFLZpYmIptV3HvYeqyX0T9VGH4DTrCQBCrLhFy96+gwcxTBu1qe3K63Ya
ITfe5R0oeHZgnkO2nxRmYKcggJ1i+K+NlngMXwm5avcLavttCq+B89LubYO6v3SPRTNa6FU7NjT8
NPx1HBQ5x6bdeLcHvbr7sJHlA2KyJJSMjgiTzd9SfVVG4zSSUlcVmr8kYUXhAF+bK6IlfLua9IMk
325Th9SnEWjiOmjq4VMDImTNcfhEBT7vkT2qmkxehTXnSXFqcEfhVnmu/wDkTf1Kupo5DJ+mRvVY
pTYBOUBU+hF6kY7cQVtitRnGrA24DbcsScgsrSV6x+HShncdf+ikOtU5+v9YZZm+E1suisOW6/Qs
9xfvPLe9/aIe1uUchKW9xQPkJmsk1HWQT5UNlr0M71Im9bmfCRzzrD71gJK7+pTZeXtYIwczcFh5
0xlNOFCX24jLsLO/tCXLsdGdvCLqw+iHleLt2tZwKoLVPxZtPt/sRTXZR2bu/2fuzHbkRrIt+0Us
cB6ARj+QdPfwmAdFSKEXIqSQOJNGMxqnr+/FUNatVN5bVV3olwYyE0go5EF3J82OnbP32uMBNo6D
I0f57XeEmU+25Yor6Rr5VTup8eApWuPINPKLqddRWkRz+BCIYkAdJMp3zMZZ2hQCSqbbdamXRcMl
qIz2CLuO6XQnELtSH68dhhiyMmZe8hxyTvwml16fUE9l70NUN6d6sRpAjVHlHYvK7J+Ey8wgbmgd
4Xhx+vx5XrbwrcE1RItBt5/m0C4PJoLkSzIKijLuiR65dmkf4v5S3Q9VBdkDTc0SNc/oRO8WIyjO
WZawHifQoOVRrDiALNWOj2pyaYSwFKRqXfSlo+Rax147h0kWYN8Lv5R4gtYzygj9XdluZR16LUaO
X2VbkN3ieOGPcPQQGBuZIS/bCJlE6lpj9bBMTs35rYX0qLDUJ1lY9G9mpcT1ErjmlfKt/Q7NvH22
m08zVB+93JhBPZ3pyhuXZe0Udhqy+r1bM0Z44hBC8OkjesfXWQzzD0TsS2KX1vamVNVDQs0EssZt
U9y5WExBclhEjmCRJGfi0tc5sRamJcrb1QpYiDnqJROwVucSum8jLuUyyKMttH3l7fphOtAv3rx+
N3WW3boWj8+k9JjS8jTLOF9Qjqfe2jsHNxi7WwEg4XUF6nSsTMbuuYp1jTYDfmCZo8Y2tOO+MTHv
Y+JyulNPAyO2zXZ8WKyuflDFOtZJPY7581Cswxe5gDiKh0UvRCFJUcUV18ckOKQXyIO3FFviLuF8
H9mqaBLIttVb1YotZvjUvnR9OcRCTNZDxHDjLGwZ4ho34b6VHYSY0F+uK+YQE+MQAHs0o8Y406RG
rLnOr/3QIOupseroTRoUW2lI3VhBJlbDvT/7ADrtwfeTqNyCi9Hqi3vUfmhO5kI+232HyFov1qkS
k/8mnex55vz+vEHbDU+DcLFGDW3+Y+UDORVjoPWB8nR9GmXkYVhzBybJdT7GZoH9yo9QbA/Ux1ac
Byp6jrox+uYswvlUyaz/Nm3T9kNzg6dT0Ns3LoKHk8lOkQ7LMD5R9xox/IXp2pCq/rqRb3NyGitD
t0Sb+7ZYTZe9bGFFMqsypE/l1f5FwMAoEaqrTrWn5TPKJ4frn+xLy+xw7PuOeqVfONxHHaQpa22i
p7aV21WuqoEUDJZcjuctWQGuOV5K7c73ncrkJwng5rtTTywO9rDiGQNZdUDTOd9ZOAyvFhnM5xJq
R08/KexOGckWKcd2lJ+0Y6AhGjK7zrJCPmDjLJ5DWjqvxEGMGLGK/IKHLbjZLAOkOqjbIzw475rJ
O6jRsQWOGG5r53C/y+645UZ/T0hAcU/akxgSFCvmUc4whsWo3ZxD/7Zdy8jVV8gda7oWbf8pd7ao
Zc1u4Q4HNXhNZpHJJDb3LiQwjImBNN6NzEahhWfS3coIHNdCDZ4GmlZ7eF17zhSMB7MHFzwCqxPZ
9WyI/J7uT3NrEFjx0ozyjb+DL2AsrRfVUsFUBBrdLlGFONETVnkZ9cL+qo1Mz0kDFvcGCZJ+Lu1p
Gk5Ypx3yEQoruHKzXobHyGy76LItQpEyXyZwYWIOnwKLbIPdRhxNcetk3W1voEO4Wo0h4LP2zXmU
10M0MYCycLzNREcN7Z2zuMZDgJdAJD6ksf5QREI+VjtC88Aoei2u2rLuy9SQnYdeMMss4xRMSm2P
a9jh8TztpYeZRsMCbKTmU+vnvL6s6RXge7Z2RE/itTqbbujiVDsg1co/zQGJC0lvQixFzJZZ6WxR
IkJS8/zxxSs5lUrWESlGz6dwyjvkThfT6AeXnr2YXfVpc9bMnuJ1GcxIX9osduY5dJlUnIZm7WRa
TMrTT794MiCImkjGEvcBERCGGy1PpYOaJ7bBUT/8wsHMHICrxAwGSDBzVC1dYkvmCzd/xb9U9kjO
kxXUl0SPLKq6a1bDj7BuT21nLm1K/6itd/WYsL32bhzdKhzT1YcwbNP4Vz3PQ8jYNdFwUFrcP7op
ruuCqXHcdrSfk21chi522pWBVKCr+qIrXa8/5LM339Ql7dv0T9hmH45zQKuukhbZZ1IwJtVesMb/
M6YZN7JDi3BHNAPRkO8T1qzUkfiYTn2fWc4BcIGt7YQSrjDIcVO7RG7GVOk/robbBxRmOlzLJmEl
HfmBHizjUn5nEQI4cihEgw0nHyxc5HVLEktxEMCRPO/GMiZfPzNkbrOLaoA5kk/T120r8ue8EF/z
SHg7xGtun2Y0J4eM0JuTyeZhskj4krFcsF01q93ckh2mj1Mho0QMYhNxgNhbxG3rtU9ke/iplD4x
NthSWF+xv3wf82w7Bn3DeDEn/4jJZ2gm1qLmId3YbNz7SBXOU4CwSablRA+K+4EbBrxwOb9bvagf
BKZvDMFBkF8TPtc/6UGN+UFjlsqIvGnzIDbaJTq3fTWkdjc0x3rAg9zVJkFvY9Ff1Zln3Nj14l7Z
gmEqgGmG6hHHotS2s+mt04E+bYtt74AXNuHUjKaBKBXL72/RNRLvJiRRKJGazQUSTl4lrq8mgY28
zVCiI9TUZ+Xz5g4rzfenDfTie8Y8fjhVzP1SyUNJlMlay1t2eTb/0idfpKyoL7iE7JFdpzxqYgMS
3YnipSpz6ysdweWImCg69WbUHgMRVPdGZUpSxfzii9m1z02FQi3n4HYM7Kx67Wd77GPP6ftXx8zk
pbadDF4AXmFw3zRtLzNh86Zzk857uUwJh3DnruJYcjnNVvm9Lpzga53l1pcaeMD1xEQ59cTQnx1a
2S8MBYhvY03DC+9U5nDjZ5lD3criuN+E7ne33g/pa9fuu/Ziq2/9hP/60PglA1qa3D2AXq/DgK0k
JBdmYFtPEzOYKytxGtaR2DfKyrtphLK/FUUx1jFOMKuLqwaaRFLzugltOe6JYhXeufW1HaQc4aeG
/EG278uWBJfPglNbkdTCccyvbLyzjCMjnKcLY6z9dIRscEESp/286xkgnk81GT4kZ9553lJ901Mo
2B44eR57naHS6jPPuWakKK8EjHtCCnNKmutFafGttselJGpLUtiWU7N8H8eVZ4WHknOaFnRX3yem
aVPMpHA6dNXkXNI8z5FyAbGmmA+86YeLtDU7tkExXrmET3KWpRwZ0yYbDO9gDC3OAXObvJdRNc1r
IKYlqZWj0sY0BvNWz4H1xNSPmEhG1XxY/ghk4jRTVF2y+nXzYRmKoqKUiyg9UZfg/nYI3jQSne0K
wbU1PXGQYkJ/j1KGmygBRF0QKzYd88lnxNPWMPMp0uRhP8aCPliH0qamdrps+9IpMgzu7N6aVcqp
IqtVzM3bk88jLZ1DLjFMG2jQna9Bh8e1NZAE1iBnNbpkgtmAdZxBXr2YN3XR+32UcNpesNzrrWiV
TqASm96aFszVQsheeELcNSV7LGvrqzXMaOkkSnMAE/cNBHXfiRfMIpE+Si2G8kue18StpTOPCuMd
XEJOJ+NpgUsyHnNqte6sC220P9Wglsk7FOiy2u7gDcwAnzLTZiZ0Ak0EDCGVq0ucwH2lyUb0XlwA
kyWhe5pEQqZKi+Tt/2iNKDD5HFXVrSnA6cX74knPLp5+NZENsQ9CxibaW7a2lS3iihztXVKAjmGf
z/AcbsF7jh918U/ovTeet8FSUfmqxVwYRdyFNOAMTrZZNftsESzH44sGsEnC1EhBudyStWiu8Jly
pYf6tDF149tiy6v66psTktnWpl4z6rW7cjRvj6CHHvWH2r3zQOyfnNETpX/wEdCWzqWp9bD26KPK
kRqHs0M+HD9MiTbywT4lMCq/sRGZUbqLiBVzjQhBHUP3VI5Bu66C7vBEh7fEy4x1eXYPeQforTmI
GSVQRO+g64mko/QLD5nR+BnTuSmLhI4td4jcQ7BujntiHtm+iFA3zwaqn3EHDpghyDqenQMqmPbd
7GqqLDw0ZLYeel9FRTpJ9DNLvNkDQ9ENU+OHV+cSU+Z076HavaA/XV73JqCb2vb1TWWta3vARoqI
bIoYUAujeaqiZQ7OAyVcEDudWN146ea6O8nRRF25hGImZwv26rvYTHzQmXQhXvjsozodnW19VKUx
LxQIRnOgAuWEmFXC807Sd8c2zdpw+WZs2bLuibHzYD2GNfms6Vx23XeJs51olmriaNBtxsRpRFZW
caCckIpIAq+e3nOC/ei4UFHbxMfVRX7EPzZlxrHVVohoyAaAl2QmcImDu5rqwoLg8dpMkNNUEmR2
3ic0FEuPE2oAubUNfVOntunp8QuSDOQcsRSo/xK0JgM2XW3Z6J1obt3mnLzb2B2ow28WBoFLTKJG
cAhqvyGRUfVI7LWHRQvNn2iRlNirVmnYEWCJi3ssTrif+GICogJiYDbDxSCaoUo0DbNvG0IK7o0s
etCG2e/RC+LoW2K5X/myIT1kYXSo0Hz8ID6OoqCuRH5tsAyrrxwu5+IhqFq5V12OXV5QwfiAGQOv
/MYS6RCzNLnVY08Ywg3yzfw9lxaffDhvCzK6DGQgmQ3lEovSnJ/DxdP3oFEK3gL2OqbWAfj5mXsa
E0XtRY8W7cOASMJ+Pls0Lcp0RrPzeXZc/I1erdwLnOoVsknpPQ1Z3kOt6cwvvlQWEZvoI8kf3HAO
qG2NcQetpMbadpnamnRiTigAAeKonKLpnPsS1ZzqNmSqeUZ4cAhQfJdscBpORBes9pHJFfNf08Hw
mOaTM7H0wiyiCzNCE9Sxk6uBoqBb1Y2jhb7ObQsgsunlIjgi0BCf5iUYUUOPHe8SlULw1ZVFmMct
BfjdYOwVrwrdkNw8Y12Jea6zCJlMPZQFCSRhhSKMdsn91tIBiDdfCP9QTwj/UsdsSwiJC38n95D5
IWdpRTo54uesiu5gZ2pJ5tFbXwNWi+mKTGEp0maYwkcFEk7z6zxv4EBQ0gVq7f7Ggcl9FRZNHSBf
yjB+SyuLrgyjsL8RmVZfLiR83KMhrBK0afYb3jrdMf8IojUpPVVBzyHrZE31vFZkF0gs2QddlGHD
+iud5qqy7NU7jv7svRD9JZZbOlc1IZNuD3iqEa31ShJyvsYtApHbHuWLeQgA/XEoiGzcFkNmeu0B
Pl/xqfYWOSfsm1R11Odp4cgh3D83/252QLfQd+mzW/I1nC8D6g9Y3Lp5dUg3+CJHOAhF2dF7ROmJ
gCufuOUb+Zobs5lTWy1GYlB53EiNSVDRd/na5do4y4qHOpVlHdyNeuwvRw+CDCfy+pq+QHBhZGb4
Qse4DLgNcv+bsDGzL66pHie52uda9aOdVFM479Wa2SLp6WjxBEqFF8opOj8lsJHCiSSH5QSFYmoe
cfGWqaS5lUpudTcZHE8fKF8In1r7As3ibH0psnX5EgEYj4XSJsZCrz60YZP9RO5spq7njs8h5f7J
cmFL9ijjv8CPWHe0EB8cVoQveIHCmwXxwUnAvomXUL8hnB7vhTbXDEt9b1o8BxvZGKSUcDe47Yn9
QIL8DJWTgue/ootmXM+DLT9XNDvScOGgMpDZTiIKCU4vRti4TxUpTW3i0tUn2KOzGNGhAK0d5/uq
6f7LQy3oB8lvbFCkRqfM5nFXfeFE27fiUbqqd707kjYHVnkVhrtmSg74shEvLBA1B2YNDEL7O3dF
4rPC28VDYqdOby5jcTZ10VbbGYH5Oj5n5TLDxyGkpb6o+rAd3SRzpTkaaTh57ixZvGpUNsza0G1U
kVX6Zoog0NooG0MCgRNJDry5nPW60MWMYWp6R9ft5vCr33Uji8og6mZpWMe8wgSQNHXoJ1Jj9fMc
oY2L9guZNGU8aq8VjzYPDfJ6MBTrVIj+h7knwKuUQSsCQrK757UumKSWeY2KSeSkpNsEaDUDY5C8
yjdzeJgcEmLKY+ksvpQvPTC0qUoZEIec+7AyQaa8raqeTOyUyJUQUIopHK2Gb7reJmuNeRVRrsnc
u5Rk8QZ9YpguMkyEVZTQsd7fievnJgnpRb5MwfBZG/lmw/bKwpo/Q6Mf+MuVMSoOzFfVqrLGTxYo
L8F0/Nfjud8n5EwNA0zVjA53PykDWPcvYgxaZeFo4l740fZi9zZNvzQuBLpKBuUqKFyNJG0yFwMD
Rlkxovs3F/D7uHm/AIQCWEjBJjIlZCj0u0Sj9Fa8UXlJ5OmvC2h/KU/aOiJO8ETurfojPu0/Yhz9
s+y/P0f//T8lDe5X8/9ZiKDnRehj/sv18t/YmMkbJn2OKSUD/H+wHH79rb9jjmAZWQ6OIHM3+3qh
xwv+gjlA8nb/5ppILniIPix1zKf/Dsi0/2ZazHAhcO2kFqb9/8AcgYBweEFSHX5BkKz/BOjwlxk4
ZS+IABsRHBIbE8vSznT6s96HZCZ6spqcHqhZGH5ndkJILkixkxru4YNveOtltUxdfTDNenyFPjc9
165a0JVF3fD5T5/e/+AZ+muk4X41LsCC/RY3d6r8PrH/k/rI7VZRR4WebokItW7zeoNrrIOeAz15
syijp9nVrwFYljKWbQiWGbEVWwHC7cBl9wy692gczTteg3Agu2msZwQqoXVafS/7YaEbX/7Ns2j/
Ra/wccU4bxAMoZAzgUX95YpLWhMIG8dbnBF5nvr4O54nl13jOAZr7wE0WKwqLQPOwFvgUxqttemc
WvZhUM9TP74Xi1JWUhrCS2lF95yG2sJkVia9Gsl0D1C51nSWOeColKFI9KKK4QovCHFs8C78G9I9
pvb0r7+H35e4/abYcw4CvgifewMb1+9vKlgNDjCiUbfgCqKXPg9hBZOszK0h9pjDeZHRk8is5su/
/rW/L2yeSRsSaUtAjgf3Iv/ZL+tP3z7NrtwVKu9uu3CzblG661sG+HgHsuLlX/+mfYn8k77i4zdF
GMV23RheqfAv95mAkbQN9NZvGde6b1id4EhnY7jacS2Kg0l8w5Y45hr2CYO4uf13N81fZV+8S4yr
HogOl7QZcGW/v1GENiUbCBObYKg9ABfae6ub/RqwX6gDB4A+Xk2++tPcDDPDuLoPftBBwDkTre71
4tMDSJyZzLqkYsL+TNfYdtIiXNcfwphEahqMHRLQW6688Bww8f9OOPPfvyhEVSwbyIGw+LEX/n79
pq89mLqZcWPprH0rKZzz2DLqsXNjZ8WVfAn4v/6G2J5Z6zYgSmZTLxOOIcHPMdi2Pllhc1OCVdOP
Einr++SJIvgVfMsmkf8g5b0hGbj7M1sXrdpfv2TcgNxEJNJgV+bp3B1zf7qdfBmWJrp05wY+l8ii
MB2jAoz4B3FpnDR8bsYVD1O7ehrmRBHQuOpOyobb2LiAm2qojI8CKs0SB82cf56rFgKmorAS4K+e
mZOFaYbSNtEfVCi6JRyNskp1t/OOjRp2gFSeW7CkOPEjIrKnor1gntI82lV+nzMfg0uvg+F2hEk1
ftCp/B1UZZUrAWzS1Rss/DmsrpsdagWtzL0sdtDVRvkTJTPhnS1OCVBYxgcVa94BWdYMKmurlu9C
MYvUyHw5ObZjQEzooM+wNuxPAz5hHGiBAX1rK+rsW/TB5Cq7wfiqW+bogvbrGR27OFtD1LxD6fZ5
7ne4V/nB+Zp25Jfc4V8rnwPVvB3dMS9YDtSsgOs/eGENZD8GdjMmpmTakWKtcoCLieiuyBgUp8ix
xwu2GntOMGPA1huD5svSmsWVLSPx5NGROumoMmyEvu32Fvq9PCgC7LbjVIf50aCofqO1Pv9EAgUN
DcESZLTug5K27MA0Z0enrfkERU3uQLVmdNqLjh9FvLrz1iCtTQzmPjhsQTYj7fqgs7k7qM35YLZJ
6G35LnN8mB2QbqXa6W7VB+nNGXfq2+IEy7VPA6HJEGcOY9vGTGMYdr0XkJXt7VXNZHnTPIgkS3n/
3V7banRA5o5aC/N2rEc0RTSnhu2EfGrM0KGUSBEqu+mfPgDz1eqAONV8BxkDGTOigVIw20y7bEcR
j009Dwc4CLmZyGa0srtiMH2UBfUazDDUlyYar301OtxRc9Zbak40e+HRN4oqu5t4dPw8AbbJud9y
wDgcu6aUpLfD140wEzCdgB0bQfyO1wxtOWKzPRcARDCJlnMTEImpMqqCo9flJJ+Gm8eK2dk1U/22
kAYgPLXm6p5uGJrtPi/Dn4aegtJMzd4eEd+EOrz1mABml50TjIFXJd2ihm29UCarG8OqvAiQ3auJ
wJxIqq48ro3fEtanVCsSz6YBkASLtzYnienOSPha7c+GaPfAHccnb5V/TeOO8YiBGoJYw89kdkbt
2YGi2xxqBN2Pmx4JRwFSR2YrySoq6Biu2cV4yuQkuic2Y+eSk41dH7XgCg79CH/0EFrLxoGkWsV8
04boZw4Gj4pEmWXpSwm1qyHn0Ml1GqDQBBj4kajbwWTafnDIjHzmJyOzJezHxXC24LddUMnXfoJ4
aXBS8hizdNNZzal4liLCnzhXLgTrgfTRFq2scWVmjXu0RIaCICiInztYIJD6c1Fa5FPUkVuAO+Dn
YiuifcHtkyO2XeaSpi/zCuOr5Ly+4oThObJvSXwtEcuFk2s4n9ZmtvWtL6K1TzvOtTdEOLIl5Uge
+QvRnrN0xCxqda9MQohTGDDQwYGeva28wq8+/opMINCPhmhocfNinEHndlD+BhmSBiV5E42DUT/h
aHgoMUu+NvNMZUFs0PTEsW3+JmThMBkhohdUt0eyRhdmvI7X9NhlOzlZt8yeHPdBjR55CyMThvhX
IvKIyXA5YM2qygvJCI9ROvHC9l1pBNFLZw77zVlVgzoFjSJlZ1ldUhXMYUddFnPHhfVoLqwrdrDo
hcM1d3fLKgmF24qIHh5VlNn3FWzz+tEOO3jti1vN+mZcxr343JOSvdrwl0M/t/zqvt+IcyUajxho
8yNwpd0vfWZ94rpoLN26Xse70APOmrioewIdonri0RFNXpcPHV5ShqaaqiDnz1hT7bEr7gbLXel1
OKKAxFzgVtc3rVHQNyxNPTAmRNfvHGAfo6Pj/xlq845YQBiS7HXy2LUvjE0IRZwwZsbYMWvuC6bP
b3O3B9kukpAYZ1xIjsgpcysIp+iKn0J2i5PqTCKtonx4hQ7ik/zhFqV92Yd5pAH40slJVxkMDDcR
jp+Ezce6j+7X73VTe/eLVrR1B4BC9ecZEqi6YFza/sRutq8h5UBIBOeA0DmUqNHUUQDE+myYWXts
Z5HTPnZZ5lY5F48lqscrZlKVl3q2tPHBNJ4bxEzJoxcJFCw/NHbHY7IZmROd3a63hh8tC/J6SUwB
zwZKF+6RymPAcmTkMh3YZObhypLa9sFtN+PETutMJqX3QPZthIzQWCnTL7dolNY7srZVAZmzggnV
jM1LLa21i6Fm1Mpn6PZMQQ0aNti6p2m8WcjEeKomNcAbURduS1PjYpt3kSPzaNJMRFP3/U3nL+61
MdKwPxRD105XOb7kIgk9cjA+UYmodxP9KkrHoFQThHYFOT6ap3BgF1iHp4YBf/nF6jcnJD+YCmx9
FiNaCl4MARCsTvpkl0Ym5m9APo0JL6jy63OJ2vthgf64nSQz9PJQbju7tbTHyrlfSFn2blsS2xjU
wy73b1yrQIG4Ut2ow4yuAEkukef7RDGAgR0q1RysxVlkOjUIck4bln4uFah+kK4ZQ4gkE4zFP39k
pFQFUMuYnS564V5v1X0XwbY8altEuOHaAoHDol+xO88hdPF6Cp49JvlzOqNtdpFaNUAZhgyoGps7
d/RBlA7fJgcHYKylM5LrE0hROPeoUhqyhJd93lQui5Hf1NIgeKYl1MuOqcb0eNM0Gdcv8RceVRHW
BbJX0zyvg8tzv5IDWIJ8KYKbj4PHf9RJ+dS3/PO/fut3fGRc/Ff343/flN9lr/qf47/8qX/Wkvnt
lYnL+OPq9vbFb/9z+MBPPugfcn38oXQz/j1pY//J/9s//KPx8e9o0agYqc//eSvlTKY36kD150YK
4JT9L/3RSQmDv9F0o9+1w50ZJe89kT86KZH1Nw6tPjYpQg5suJm/dVJovTAcxCfBaQ+Xxj86KXA2
sYkhr4/8PzDTf/8A/jhf/KuoERoVv583aAfanF09zuBMmPDP/OX4WvqE1TSWKi6XweLumQXHfwBU
/hWB3VQhNALcdJ+mPZHqPDTxiPQ0S8wp9JY0V+BgLiRKkiwJ+8a/3LbAzQ7N1O8OUtMEGk/T2j1Z
FWfzhxrX/ecBw5+HustBiLLS7GSRsBVL2NySbtSgpLZjTY6CG2cId/BLUxuCOJLbebO20YXBSyzn
hmNEHia8lwUlc59dKpWJifmUMXwDcBx8DxmHpSNjiQMtXjSwPP4j0Bxk6l7KANO1ryN7LFIVtf7N
jLMsbif9qIh+OAbKchAlN5OJhMS3yidRVevDUpjjLayA9rGtjKU7gPQEdF2Fux6y88ycqUklHhtP
TKd9PnqwkKVd5DNZvjYJLVdWEZ4A+UsjLvqyp/b0KJxUUfNhEjJmpYuXDUd3DOzPTYQWvISS8GQR
XX+ICvdrPq3IPPoVBsnmOPfaruR5IjIEkYF9X/iMNrzOx3W+ln68MAq+dwIDF2w3P2KhRjPXNDii
ocsU3/3MFic36J1EElt2RQQXQh5/GZiuwD2EclbmNwrJ9u1cdCi7R73pa5McBLvHeiFk+7Oa/IiT
jLselVeGSS4D9Wj70Xcvy/rUggKcUKZjjaDVExfe9jlyDWTuQdtRIXhIdaBcBlR3T5VUzqOzRMuV
g2XgvlS04UWNRt12ijev92fyr5arZldSoCutmBFkpC/4wniY+qV9amQNcbymz2M7NUcKPhE2wvoB
df94ayy1TqhH1XO9bIT8Knu5XTG7pmLx7IPlcaUGtLPUnLL80xYGRhs3eAg02VR9xMuSBEKHX8Dx
52ByuZr6veHnSe5C5AcHnW1/XbLoMaB7/hDa6GQwJVdZLPJtu6UcHSGCTsapxlh/2gzdPaJsthGZ
6fGaU4Z7taLgE9KhFOa2v+kXZ3udJIPfgzGOxaVbFVYqXI7wscMMOB3qej7pKuPoOOgrHzs9IC//
ZmJ/Dphhdux1fVhR1i/GhdNh5YQjQKDDwgwt1hmcJH8bXwzMBAUyy7BczWOG8nPiTKaG7ss66+qe
od+dMTYv1ioByTTuozWYDcG34rsSQXBuq/4F6zKB8kyuW5xEx5oNd03aEsU3JCfyH/im1neUlTRg
rVHEmzY/uzpiprhG2YWYJ+NmDiMybrXICQR3X1kM1Z0t2uVoKGbGTZ17bF/KfXF9Y06WivFNm0kT
/T7Ru5VxGWSFFwOcfZ2CbDjooJUnUJj2uVKXwEyvx5aZ2zDiAuiQEmeK/c+HwILAIW2Xil1/FuWx
xrvCpLNSj1TmzYMIvfw8YcmN1612zpgrl4d2abZTN9Y2nQRBPVAv1BByusS0PJ/R02Q16lI1P8wu
KhZ6shcG1LbbmTKD40YM4mU2nzoCaJooHSxpV/f4TpwWFjtliQy/9QMYJ9/fok+Vg9jEtUkEKsIy
u4cfU97hEn6DbOOeGYgS8lZab76YPFwIDNa+KslbNttCpHg47Ku86dojbTpuaTNv0NS5zaFBun+/
suzGxcJ6R1MO92vQrV83jcxlylif6RyN1+W6rF+jldQWpqTm8EQcx1NnUhuTUNTe9W3h0qyOGi3u
c6jeZwclj6I0dgNCRTxqTLVV/RlNUdYTTjM2KdV29DhWwU/Rm3OS24tFYlDYgAoPOSjFhj+GsUDk
iF3ILVs0j0mvPSxN6HYMZGzFdgztEddHMSw84p2AgaZfCviIlksSTPehCCs0e4sxfK+NCuJRQUIK
/Ipitv27WmJyiitwTBe1DqvtenGl/0Cacf/kyIxHpJ659c5ynLwvCn7HZbG1FMMMD7xvI3d/mVgc
NMncMLLA5UgmgkfySbF0ZJYpL3vbDDktolIZo6pDOj6MZwRl+R1wieYJoC9iBgytwYluFDdutM3F
qwhdxXnObS+sMi/eyGo1MbqFEoVFvo4uTB9J/ypwReDH26yz8yRCng9nmtB7LZvxIFjaf6IRQnPJ
2GO+GVFI36/4CM2UNvwiKZc7hPGVB18hdpdNf0YXNLwN0ixf2ZPzjr6ZvlHO1t5luP5/wo7ViDia
zHmE2DZ9NqiTb1szOAeW3/xoW8d/9wBglXFZOINGmDQ1hzxyy7PHnLVltU0U9cNKuJ0MiR7K+BRp
JxXhi55W77rxVfOOsrMi606jzCIboZwfssH1X9hHogNa5Pyo19VGaBoEIkusGnrHGRnl8r0uy8hl
Mcqzl6jupvsFjwh35VoY92XlKxHbTitfK2L4bp1G5KgPgJsFiR212zlCL/bujkP9iK7pqaGjBk+T
ocu5JqkzpQPPw4qocrjbBmfIEo4fgBJtVWbtYYUMeiPQfr7iU5l/4K4ZvhISPB07o0LebeRRHsXL
sBqX0qqm+w6Ljoxx9xjfXXOFqi87tJAOSbcXOliF/D/sncly3Ua2rl/lxJ1DASCBBDC4g7t79q0o
ShMERUroeyAB5NPfL2m5ylKdssvziqiyLJPcRJu51vq7U4D9wpcoWWqkZjqe8C8dxbzLs5xEsCio
8k8dXGJvEzZivM89Q96xFtFdy7Etz3jnMvJLXZvIsdUDm+LIo70IevtzHI2xt68zdOw7R1mMFUsv
u4dvZh8hCAWoMqYajmTo5UeW5zzEu0FVW1G4weU6j925w6gITN+zd6uC01QCmTAObvUWIpa372wY
KzJ3kWmlzAU2ztDeOdMw7gZAwsvSUlO1CeJm3C1B3p4BUtHAEyLSfy76fCQIIpnAfvAjbZ4L3G7r
/ehFKwIaLBm/SQqoq9ie251w5VcvSaOPQVpXL9CWm4NIDf+DJT5m6qiKxtrOUcGKiNDPPstwDb2K
tBd8UeRjntq0XZOtm/ga10Gxiq/BTBjECMX8CVo0rKGwEou36XpFxHHjYk2BY8YANWpCeJGLdIWk
FncKfV3qvMBQcmEh+TDFvXi886ORIVOO8+jnSVNA7hN7nniW7AG9Xx04b1HndrDIK5lY52GTx89Z
NNYfVyz5hoOo0+ViGqb1qHJYPTvdM7RAWFyc5Ulxa9OUPnd1cJ2satekldpCJqb1nKCnobS888YI
DmyA/jHBCSojaaR1b2RJbRhiE3DsJIUFUZPK+xoF2pUbr2mTJ3AfCPlQkT0GZJZw1q0zZPaR4LTk
ehhdvZ9dHZ+5sGuOiOvHnW5FeZhse7p0rHQvp776luYu+D5+SME3SdwSjg9Dne4KOfYfEyIuvkqv
iQ+qsXFJ427qYQudZLpK3YUkWMqsAeteH6J81ickYcFTzd9aiOY1jSj/aK20ZGkR81UTd+mnMl7K
xwyO49HOfLxynXi67FskKjzgMrwoeuxOEpsasZoTZH+Vhe9+302nMItggNVuUjxjluCQ/xTPhJGl
mQ8Hqm1due9irS8KiwDWWXrOJWdYIhXOstdYZyOSyXE8VW0HETgyEbAlBnpuoT+16zJPW4Ch/oWx
YnALjdj6xhCzP/tvl/zea/9llwwf5U+75GZ++blDfv+BHx1yZH9w8IOhbfZEAGb3e3csPzD9xjbE
DYwvJJqdf/IMBI0z0zXgXkzZ+DmQXtThY/p//49nfxASkVuIGwZsA/NTf6M7hvr1c3eMrwT5FEK6
OPVhwciw+Gc0bq3GUdVBFp7bXQVPBx3mbi7c4n4RfvFW1Uqfze/7Eh5j7FH4N7JdvW9c73tYHAzW
Le81OxvLmbr1cM95KjT9zEVnNsGUzLXkDHEbu1RcT8Ladu9bJozBPS9R8LT643w39a0YNmTIlPE5
a335pszmq7opfEqXJqcoeN+dx/edmtzoCpU/gcRmG1dmQ4c6xt4u3/f52mz5aJpJZ6EKSErKAbjD
6tOYdd49hQzVwqTa+Dus4Oomsd7lVpT/FNf5Z21KDS9O1KclgbjnrkP63RKCeiRKfKj5/RLcIlGJ
qt2yiuE295PlSge9g/Vf763fIYlbd0RLkFgZqCq5VpaLAua9FkqoMhg9NMK7dNO8QEOF3pJ9eJ7S
F90m9QnC9bD3VZx+ZkSfLFsRVuFxMPMMRvyyfFidNL2Z/Im6BVm6MdNNjomOkJLTox1twoTETleV
fKjSRGMXjHI72Kwr6xtdi0sGcVrUDjGUUL3fVoxBW6YFfWBv2bBovKIeF9+46M6BOPJ9PuBDD7W7
kduyW6KLHjnG+8SkxvGxDREsNhE2lMju7lVQdadkTcG3LHv4mlpxOKIErcqGKE/ZPnTlPJ7DqDGR
EAsXJyrR/VltXd44AYnPG2yg8xvSsZoJe89APZdQCjdyAgZgqNCAkqZ6XVDKJEF0Lkw8wy6p5nxf
DnV/UyM33KKtohARyCJ23ryQb2xnw3g+5hXMP5kuyW04tt8HPmU62aPukOeRmv4d5V0JJj5jToqx
oSbKsRfSOsXE/j3F05KfKYHlAj5MuThra6lesDULEbv2bHnssofIEj04pejEwWkI1yIC2ZlvNHh7
/tTZRbyoO22FWcMIVtP4HgNCs+/nNUhvK0TTTvnG3XVnj2itHsRnQ85Yag2XNur+JrsGLqxiqN1d
tKscBMyON6rPs08CYLg67sck5HeAG+9wfH2A8cMEvSajfjs6jqpPxF+2B2JdiGPKc7lVcEnOKcyL
w1AVFa+30bYRA94mBZq1mi2IcIgGDLetwCKcGJ/KYt1Y5Bzus4Xc0T4RoEOFc+FiXHoF0TPYLI2H
kWp0KlGCXOoWhSwJBnQsdr2eGLZw3SeMV6qNwphgV4c9TyD+Ffa1xYxH7oZhElual+iAf9V47lZ9
tc8YaZ0xLpkvJ6Hhb3dVcewIfhw3TaW7Czl0aBfzqbong8OrEUlI/yhz8lStaLjTKS9m0eTfcej5
aATZsgyLt7BvvF0uUUU2WT48WhOE0xJ+9Xao2YGzxXceesKeSFSrGDJE1PIbW9JCx7Bp4J0mIfC4
N0IILm6FVz9FHhpNXAlJsW3EKR+TeynrdF81GDvANaDUymzYkctQhqdey2pLQp252s38aAuRMoxZ
I4wEScV1S0lko5u797I1dWupi/3q9f5Z4HvVXpI0sGwSnHqv/Kiw94S8L5drxahJlJ73HFRoEdOC
dnxp0/Q8mMbgEe+06aKdZbmwSA2sKcy/6GQyaCCvNm7pLW9+om+MuoaWNsmJVGdtLJI2PDUae/LJ
ivJL1EcR6oghWQ6xq6ftCPt4i71fgpy/6K6rSWXHAGYXpY37YsOr2kzoXslurPQGMcEIj0DZ2Jlz
Ue7mMi32sWZcs5XEk6EXFDkvamhF0WuWrWwiocCNi5swLltoB/UlwofhJh/C+U1hFbIHviYgfXTt
vU2O3i73AvRDQ1g9MwsKb8nHoZtIuP3P2G3BuZ+sa79Y6huHpDvauMR+dCO3/D6AJX6G7eA9BAh+
7rouTfYrs59D2VL3KT2GZwxrEFWXhVXsySYpWXTTbHrIiBE4D9NBvAigpZMQ3XxJf1pfhU47nLA/
dm4GXEa3y9hNvFXz+pA4lQwxC3ey61EB79uEK6BOK+OTnYKgq3wodsjuWTLL5MaJhvyUxVZ2axVT
gAJLYUGasObvRD66gCBjqnF/biFvF3l1nbll/DHFzpogDoISvqyZi2gPGUp26SIwOA1ujBWEdpav
Fc7SWy1a/SiUoBmIc2QrTPdJdg+64WOXzO6lpuC8pCEgmQ//0JznrUvvfTk5D26iXCCyvN2tkCbw
hlrH9BMKUpj8Wi63JIDEyYaFidikLF9e0qIrH0XqBaD40lkYQmHqYLuehvmEzyi6gbtxWhH+Jr1w
xvHZ7tBRuhhozTilPMNjK+tTswR99snz3bgeCUOSEztRYYf5jW5SBcYspmo/ObLbrUItYEq4Wb+F
o5L7uMA3A9tFlmA44w750EYAinXvdJxtPDCWpTuSCIgGNcniM25luZvqurwTBBsyTA7Op8QiSVf2
2fa/9fF/Vh8TGfCn9XH9lr38EjqKfxI/8zuI5H0wNa2AX0ol+scqOQw/EKvGhBKrOfyupEsB/Tsb
1/kQQIm0USf6jmfK5H9UySL4EPAF82M/oKe/VSUbNOqPxEQwJOFwFGTC09WH7q/5ahNoRqbTxTqL
hV52oivLF1J2eSWmzCYOJ9XKyOwHVCjDZKkZKa/rXEpQ1SstY2BajMFYFO1MvQWTU90gNau/ROQN
NZsEoBOhHrLH3dLE9Hi1rr/g/inOaBDcmz6b5bhBiyWuoHeEesuikADQR5iMZzJ8IECwvIdzoG5s
9VI1PT0lwMsTPPf+M0ZnCm9nVdaagX27vAwEKy44YyJdYfqcuDFeOYbuJsYgKfat7AoquIJyRvRV
gtzc7XFzd6GyFQvMhU1cRtNVAjwAhcSOtbfzezf09pjE4Evfiyh3MCXBdaODz4dMBL7VJYxlFe4Z
6CB5sZCfI/GzIF21Q9t+bkZbX08Ej24nUUJvQMH9Glaq/uyNmc/cN0xIiJiL7m5t8+TFhby1ycgp
3uCie2CAgw0DkyVcjsL5WvtLc4slKFTkOcSxBRHtHOADlRXX2MEud14pNN42eAwMzVlAKjs6IWAU
VU/9RnpGDpIFt043RLBeRPXKPu4wrqwo+XynPYvJM33AFHmAbjYM8OlWQSZli+64tor63B+B1PNV
TxchhJ74TA9Od6402yCWDH6UsBd3wWVoV2gDexQTT6JqpwdkLEwaJ/IYNlOhnGfYRvHzaLXLWTv7
HT7wEYoZTXgyJsVy02h0pPMSa2iGzvSpLNa2g0la9Zdz3HcXaRiq71FPgtOGMaxV7IbSS2+UVyPv
RHqY49kZIR9zIElcAff0aN/kVLx0a840FNK4f8S2p6k2LmSCL3mOUe52jruu3UB+Sm7rEDbAyXAa
79O2EJ/cpMruIu3z22Ar9w9O6+It3KXehePmDNHTqUlPQEUY3qxNu3NHRZbg6qj7JK0oCki4/WzV
SU9BX0Xf5n4O+gP+VAljOjGH2R45dnQPMKrn7TAmjfWcJ3icpVjVEEIQUjBQr+ni1WsbEQHquRAC
bV3tIn90tl3l1I/cx+IjWEZ6Gyz5cDXAxDoPepfoXKeZu8s0rsmClaSO7Hhcm8dQdDb71NgMOwsf
tkunSbwr+HYT5A/ERdcYNAG3MXfmLX9eaicnerz8LYi8WPAXbM/xu7X5o6HDgoa6RGrN5f3QYAOP
hb9tLzVCWVxe9QnjfriomPTH9+usxHqe+ml+6mZ564Q5I10vgN8sAC8oCaMHbCgDtR8WVGlxTM3l
lGjqd8HkRQNCerfZ1tXgP8BHmlo4jg6bKJ7D25Sh6rUH/HRpXEGOXpfj3NsMxOEUa7KnNCn2oZh4
FHlf7tH+gQ5nSpUfl3c4ByAPXTW0Fg3O47WAXQ+eHuaKmjOQtX/tOp11mqf+yWPEfGcVYVTsFoMg
4X15TqKCvGoMulQZnAltEISaqVrvqNzcs8ngUY1BpsJ1KO/mXvT35Q/citpIROU+aLmRsJvxfwLn
crr0Gl0WeDkImA0UpvLzds74JGF1x8mgZRGwGRk8BtC3zvMckJdsiA0+jQMfY9A2g7ul8L3PMGpu
to5B5QKDz2UAdZFB7GaNvqIxKB4deXxKzGq9Tvan2mB9ECF5B9a3flAXo+YaxqN9kb8DhA71+YHc
pY/LO3oIjBgGtDEVwKLPHcOB3L23DeYYAz4Ci9zIOc9vR2BJL6bGd9eLwOCVFaZeKhMVMWvBCHsY
YNOeC4VRhkE7p4UyHS/8YrsaMHT6DRcFISXQYIDWOFyMBjw16QhH1wCqzrAWeAq7AXBKVKTnfRJ4
GafX6s9G0HCFitrDi9rZuDxGF9LAtnbSE2r/DuWixD+SeGAdoeHzNK2Nvl7f0V8cWdQmNJBwt67R
vdBYTO4SzNjuCgMeMz94C5rUPi9wx7hAgdrtrWEOq23rkwzCMtuBQoc8fo+B3Sc7H3HfrjNwtTbA
NTyt9bo0YPaqHII5imTaWr4H+h1ld36PDZUwMHgPKgzSCDTek+r9oMo4vqN29DbouvC1IBpvJ7hN
EbP5XWGA9nKJX1IDvbsGhHcNHJ8ZYF4aiH4yYP0o5Plg4Ptl4tHJLfuTb6B934D8KcbX0Fc5UrcI
XrEVAFrFUWCrp2U9CGhyh2kOyu9ywD5Iz/vBkAnm0YNX0BuKAWuMdZmPGbwDMjG7e79My11naAnC
EBR8Q1UgWjJ99d75C1GD/U9QTPc8hOU1ySXEVfhGPWioD5khQTiOfRtg3L4zdICzylAlylBEhDwY
+sTsfPFVz/wYstlDZUpt39AtkAVhzPvOwWA5NHwMmGNbxwvqA40EM3lkCEfHUDhwn4kwR5zXUx1m
y5kc2SKXQsszq8T5ePffOvk/qZMjR0BO+vdkK+qHsc9ex/9pvv8PGoGp+vqzgu23n/9RMgfQpExM
ApJvpECMPv85WQ6CD2zl6KoYLphMOPufk2VB7nDkRRTFFLRmfsyXfkyW+RJoLcmBUUjGMSkjf2uy
/Evcrc84GQ2dx+QJ8Zqgev9FgcWsBix0XewTTtUkpX8vE+tmWeOz3HDl5/oEPn8+2DE70vTsFPgU
46Dyh4v3v0hNol+UJu+HgCTTEYJzdnFP/nm23fhStmGY2KemX+3r2HteUb4MbIAQDJKCut2mh8cb
BFTZK/E+apP8GGDaA9z0GbOMrU53dQtJ0Ya3nTXhYYzwjgrg3JoMc89XG6fNdzBc2Z3aV29h6tIw
/aqJ7y2+5IO7N/+6Ao4id/84kKhCeOZmsParj3Ml6C1mAIW87GxVrxttj0D9eNMJsbMpTVdRP61h
AfzkiNNixguU5bgCXSQsO9TBGqANDDksww12dVe+D0QqRjHsh+LSs6a7Mq2n/YKFjGtF452MPjvC
2g9J8KIHjqCiVKd1wikp2FYds6803U9NuaPP3kKnvifW7THvZkTXAwb5Y/tlilz7iFPRbTIEKPTr
r5pFesyLbSfn8ig1hzGPI7kwGGZUKNqP2EitiKXm19oggXIaLmso6ZvSxixBDvwyfcDJ8SYxXjr/
XVz+k8WFZdiFX/nvV5eLl3p4+ZnI+duP/A5TeR981ozAt0Pf8yLXhB3+Lom1Eb76ngvmRCuM2hyU
6PcmnPf69wWEFQlGJ+F6rkDxBED5d5puOvifm27WIjROBCs6BKghOv3Vv7tD+UdI8yIvKhf34C2p
As68kw60BpzhBqsdoaGDC1NSY3CFk0NTr8zBcUa2KLs0LjnOQ4lNulXBn5SiX/aWXnovPoUxYyWa
TuXjjYQGob0m5QAHtQN6gMqbr0e7yNKF9jdgRO8h5iT1D6unSl4qrxteCT65Gz2koyCuFnK5VAaH
kiUX1mCX7PB0WB+sUGsUYWOKWWAXOSgdsMt1c30Eoh3syxpXV3+bDzY7cIAR+XAqu3DqbnMrLsjy
iKPPQ6kFJQ+Tb4dJl8rbC1n3iFqgST5bAiybX7FKvV+i0sWWgVkICgQcvvaiycKboqvl544+d2dF
zfwlw23lVlMQ4J61+lvA8d6MFNyFAbtIrXAzNlZ7LEhVOstx2vsiB797dgfcMTaYq0SvTRS+lst6
HWJ8A9mqqNYz/hFfqUmKm4wM4FMUBc4emnq0XYzbyEaJqLub8hruvb2u9m6cEwVvrQ2iCr+6hrkk
sZ3rZnZw/6lRRd6S/jE8LWkFyN+v8xGa7XoXDe56znTatPMZ6BEIvZWd0jLP3nge/LucWDqxV41r
3aRVDQPVl/1paBaHnnisH1MdgIOFE6JFOBdbhfs7oFQ4Yg3qK0RJTTl4OARhtNZ46IKwv2SbQgF9
pvCOvSgxRFG7bPKmveOylGIVh6jFipeDmIUmNT5nV1uJnvli4Rl7CLPSOnaIxs7I4dKv9PrBWTo4
7YPGIuN6srrmsrGSqTp6JIPeLJOWynGQO3ijK8F/fvxJ0+Sp9Mry3baF5GnDn8CITUVe3Z/nKHDn
+pzGaC6bXYA4MY8OlHBUpY4xDMGtcpj1HusOx37974r6H62otuGS//sF9f+VL6SX/oT7v//Ej/XU
caMP4PrQ2Jl/2Swg/yDGO4H7wSO2BEm9z3tPEfeP5TRwPhD0wLdDiicowTGkgB/Lq8+XiBrhq4xC
3+ekf2d5FewNfxhpmsNhv/Ch37NeY3Twa8ZFGKi1qibb+5baus2/lxXot72bZ9fCO2Ucc3d9yone
Gg/DKkpocgPRF69LXLYExDV+07mH1jImWwUu4k2xqWm88IEKyyJdPvZ2ZREJ3nut1BIrELwgrS2O
SDh3Yyk4YSWGw+KEEAzleQtMkditNX9Mxwl1DI7wCanQHv5luLAxgPDDoxgS3AFBWXMT9AOQZ4Xx
oQZYabMtIH1MOvUfbuT/Ujr+kgACg9ZUwvgv8H/oEexnv5SO2FCja9L+t3aYIYxusLHE8QgXInrR
K9gAkQnEdrK6+m5whPXRM7kB5KWBSXM+NaK/5eOfH9K7ZcE/xfEcUhBE8EgQVPsSWsivsQhB7i7E
lfbJmwNzvLhqPUxfzrU3IRU6ppZkVIqxe5Y6OYIkLNqw5FraApTabgmRxf3WBPIGk2/l56WtBjvd
6zjR006XC7diP46wVZ9IIiXUj1SvopPXWhcO31ZFHhsCs8wBG8y/kKwzof/jQ0iDYp5BOg7bdyLJ
u/DzZY7TAvFjUdbf7BkHnAdcKK3mHhpIo2///Or9THPxTCcEz4VgCR/NGgzsX7uRkjIXICt+M+J0
XFzbMoaEunFt3nAEaLl3Mw+ND3iNJUUJsbyF1KLuSQoh1/fPj4S27JdTFqCJwpjzGxH8rykhyC9W
RMO5fFND2Mtrv11zhoZ9ZYlAnCeoMn35dy8y/VfIUiICDHK4Cr+cu+UkFgavgXgtp64n9LNbsSMw
s1RtciT//Ox+rtnMdWbh8pyIWBKX8cOvcbduVpdFm/nu2+IkQ+Z9QxEcpOlZ3E48d0nTmUtcrnIi
K/vPf/G/PEkwonxp/ucic8Gi5ecnCUnJ0JOgMLxiLjSFepMHRpQWuxacub84R+dfbyFdF+xoSW/L
4m3/ckFzMmOLGVXrG2N2vwpOCPDrjyWexx00DAJJk/ZmiXRsV5dN1tcmoVGlhX7Kh6AlkLgqWRBj
fMbjKrqDpBFg55iq2i0vC5X04XqaZo/89tOfX59/uTEw0n0UUDT9jo15yC8LGuPK0IUPWr/C0oRu
temtqMi/K4j+5L82lWwENogYn/xVnrjzrzcm4q6AmhHT5bnOr8tWbBm2Ue9bX5G5Oy6SWtQgE8Ou
sIX8v3UEwovyxGtSBC+Q/PEi33V9j9vAlmRgVz1mxEbCziWfWo9fE6bvEQRVyfjUr1ZvCP9iZMB7
8cvryQHSAZnXJCJ60fn13vrJjBJo6puviBdcXkX62FHfDlh+81Dp1Yb2eoyGdpDXpMtmvE1DjbuX
hQMuhW66jwovWV95AKuc2SAjErP9eQVyMeVgrPH9twWYGA5WF+bEiXwegBIIUSeOu+BJVQi5uDt1
P0q2YYg9ijtCXWyWaGtIU36hi4lAeIdLw7h81qspIfCS1THXws2hJHUbW2cmLNL1Op/3u0txtoW2
5uXVNzlPTga0NcaDvuX1j/znGliFKHmgf46ReUZU4/iJxeQzbnRtXu8nyRT/iW4qUI+q76S6H3L+
y0w6dM4KgkOHbLhnbrqA2zClwGFkxZ2lNYky5P81nExjw6hnSo2DHTkVw0xeACIqJzNhIhlRcZU8
+mpJoQzg7chmtkJ7YQkeSDAjdj1PIn717yGJyOH4bVaytvJaYM3cfYZ/ThcRe6rLrkqvDkHznGGp
L1Kc0qbzCQ9rnqUFv2wuXUZtv16EajBh7HY8mj2TXDVYSKc27Ea80xqvbol+/HECfg4bA5PFgEFc
vrPt2MT8+nbN4wfxyixiPzI40fVKQnGyoF2rfDuY/ODfP6NrO6vfiwxZIQpil2BNANdUGz7hJDLi
Y06QeVgcVxyf5HXy21X1EEZx5fwQ+KQ/zfOYFud12U8kajspWWA0elZA1ba2scnMadeg4/RY6M3j
0sDlzr8LvEJ4aPJY5tV9PfoIFA65YF4nN3iJu7xTiswZnpqESFHumVhsPhBrMycODvgGFKE4t/CH
WV8hhiquYbPABy+3PgujEz+EpS25JjqYwnI+i2WtTJqmrk3tliM85murpFrkJPKolUTqEoJbk7tM
fAFHHLiKVWDfa6E4mcaNzfPbi87jbwmInFDn0aA8PqVZGWKPuykXIX+zkjFg78Lhd+SQVs6e/4jO
yxyLF0EHkVu0pbyCa9gxeNzBXiFlXqFR5fDyKgtN3RZDVsquB2Pl9kyLx1+2ERg1h5V7kbnGHT71
+fdpmTEA2SCiM89cSQnowf1aCBHHrRjl1rg1pbV6bMOaf3ZOWPICB/nI2kDpqKkyvDnjPUetrs3i
YSwFXvJO9OaVJt6cD+0xGuNOADtM/DG2jlCPQVYQrQT2GLTDelJI//PqynjF8oFdj1Kj3GpqMfNU
iwyTnx3eXNrxT0tYYniJBO0xSsnJVjuH+a9ZmdIyxaGF/KODj696iwUWUAzKCZ5t5H6Jslt966/r
wuMfDgxivH1UzSj0KRTmRl5L31dg1UhEy87eSnI1shtC07MY907mBWa1ytRqO7gJBoOyzpA7ltmK
c0EHpLpdSgaOMybvQ8AxxtbAvekgQzU+4yqil1HYYbuYNA9R1cUeUQwGNw23EguOudyzELPc7EfU
tECbSTs1EZgvdTs2z7Erx/QUwy4zzGTEEF4hXzVOOyRWstiunDMRBYXOUjJllzRNLosmnZzgelyi
wTw8GfFQPInjvHbtAWazeS5tVB88QzHWHkVy0ehG87XOVRPpsNonVPgJZSFXaVcV3I96s9iWM3XX
WCciqDjkNQMbwt4cRmkpwxoEDQSjdLZZBScuPk+unZEwrA722M58Jy1Mx9fGPjbrUmEryArRmJuK
EL/ChOWp9RaAzIsxxbD6WnEVeRcwnhh4oFTXQ3k44+6j1LsIMY3wTmEJNp5cQFWZ+NWeQxYWfNCE
Vem7WlugJ7SHPszDfeiVZpMdx6njcVykn6FWCbAsYn1Yw9TyblBZEuWODXvle6cWpwpOKUR4Bx27
ck2JRSRhsb6ia6Yb+dGHsOqbi0M6oWiiY9Gzqkb7JM1nYYH/ak1cBe55ya6L5zree8TodA9xt3Dy
jM5LVnu1zgFHHOSzxVVCsBfwYueTppxGPjGZK/jjsa6y2Xxt9TBWZFSP4yhHLhvLLPcDjqL6ybF4
KsVeBH3UzyCucAN5P60k4831whgvpM1MVEh77WYsuztYA/3IQE47K/G59Vz2DzaiycfIdaOcZ6hn
vnMu61YVGGepqX1tK/aYiz6pLO8q5kjFFsuZrPuSsebqQxHUTfmG9Fz391Ujq/5lBtuDJUz4lc0o
qRybixYXs7behDnUdSaFnoD5eZhnH79mAuzjpdnIyq6cS1GyrRL6MCooDtyjnkV+wdAhZxdWPYh1
sjAMo6TX/UyerhcgwyU9HrbJ+JlB7+Q9yHJcvWSbY6PAJI2p4YrEsY04fzNUjBO8ttPA5m0M4ERr
vYvIZLZ7wwadm4uFlwNi7VhczTZZSQcVBShPfAo0/ZjkLlkoWSDH4HxY8WpF1ze6znbF+ws5o0zG
AZCycQOTGxK4BERhVH4KXEHcOZpKfRFHUCSOzuyk7oEIXgeyBK5TOoMbKnzrti2ayvuIIWmfN0e7
RZMG6o9t6/JoHMPGK2sYa+ves7xBP401TzXiIimBkQPYCM2mJA2lb4+4SCd62dgqaOUuwgwQq61s
xL1GQ8ysGtKsG+Gm2wA7/i786lTkcLylLjFri5EQrd23KPcF1mRT0DYBjNbBH+3jGNedH+6mwvZh
Y8UVCQfXWCRYRXFUsqWsTb+lYS1gTm+bsJhcNOT+uGoc3UFqrOS6dzmZ/PZH9W2vZSyd+zmpGjLN
5gZieLZtK8hC/sd59dvW27Xx3OPL3th2Qo1C7o1PNQbezQtD+LCpNcmBzKmgerEos61ELCS83F1o
yseeDZzXgVG3WeEqBCgsJZm1oms/5LgMJaU5sXYOL3SXWJSkftopth4fc1x2mbH2E1cf1yDgMw8T
+kmWANzWTOcQ5I7maFdPVWV0nLoqk89+PdQcCiEqQREdiURn1tBOnc8y6Q8DlX2IN0/rHj3Xpwqe
bWo3/KLwWWEty0NIavMFstN4Zg+H5mJjh1BLLU4AfSUlUe3S8VtnFV4KnCh1CdZPJlUMBv1ZUZUu
e/RMyCulybxGIxcIi26zc4bdvHCkPT5W/O4p0EGjH5Tnd3wNM+mFD7PzBpIMSvOG0fxxwNSBFaXw
gpJvcXMn4ohqvFMQW8G4MvUqnBpWG3ecevl1JuS5OUgXA8BLXCIV2+LYtqaWqtvAlCxpNJprNDa1
HJ3vkwVhI9oR0IT39Ib9kLnBBiHpwrWN7N7n8rOGm7zF5n3cI4fK7FI/djAPeYB6LGALsKLJCP9H
OF4ChpQFwd/Lo+a4QutitgfJm8I1ZF/hCIBOSFY4/X4ldMcrtJlaHFuYD9Upn9hUoyQIqXDq1aQ8
WFBRMsbR1AH32O7F/nOJW3YBXcDcRjZMx3mi/ZvGx7CLF85Y5LXDPZoGhcjtuk4KNae3mtgHkA1V
4CpWnHCER8lx5lGOqkeNOoqzcnRrhk99D908PWsRFPBZ9phnlOAzNEQ2xVB2PCwV8zpn2WYzORLj
zitcqhTYjKaaV03b9/7JbpNBhbcgMG6TXUqkJhzPqtFWD3uBTSOnqgqKzEdAAPOKoEo3A6867/iG
WOH9/JI7Ja1x1iGVBluJp6xzj50bkPS0I2Ta7K6EkkFPw2dwplDdohOiCgRnMvXmKM3zGJd5TmVt
cwXy77GG/bHiZbCa76YqwTF7LnEhCndOynHhSpwGpjQsCKUzxbxozdH+9noUo8+lLmGtcFP7gYWv
IvxTqOQLbuFJhp8kYUsBbzXmBjym2UpNkB+8HhpZuy1rN6qvqtlJFPqZEikSTu4j2miK2ployWwL
Z7Xid9W65xTsVmVmWIHNZL6LVEPLh/wm619UPxmm0lBM7cjiss4e2YKzMxY1YWEuz1llu6YJzFuk
PI82UVXcEKQVlJc0ntxn4kL0eiFml/4Jjdu6qOPiYj32olJn4aJAtDSVz5DYilpjaMKes0WHUlAY
/OiIQ11HFAZLkth0X3XSCf6W0LNgPWSR/Pcq1NTpW1yVbLw40zalHVFpnwzWKZQYWz+CVYsJ9/bZ
4fpbaWSabnxkTRXWL45p8jGPNoV8Ar9QPcZDnHDXRpSclOtLaOEyl/XKr6lRyDTUT1x1s+Jqp6Pn
PeuCtsaUhP6Bx0lin8kH9bE2S2XLmixPbeDjOL4nEINH/wRRLaVVKeBGvf726tWqNKVVaVURSaRr
B0rV7UaoT+bBILuSw8RH691wDNvbub6xvWWpcc5KtOm4/cgauZAzwVK84lrMSXslZeFRvK5znhzj
tF6mO7kEmrzJCRjyFA4uPQUbm+VRH4iF0I/gIHHB4mMib+xZq/KuNpWoi3CVdWb+rWtcCjzR0rMu
x6amuqLgnyTcZ6xnyj1u+aYL/K2xKGHKctCNXmbkzrxlK75ZY6jpeD0F/XJFt5X9f/bOpDduZcvW
f6Vw5zxgH+SgapDMXspULzcTQrJs9l0w2P7691H2qWvL9WRcPNTgAm9yDgxbyoZkxI691/qWzt0P
lKXkkiZGt7x1GHXshHAQulCpDUwaOzuJhXLDP5wn7qgJ4yv3muIygqoZszZJXoOK2pnJQGyV2ZNV
jcsJffq+ciC2WgrdwsiWu/L93tr/0DPyIOMyrfZBfKO3+bX36I0V6Dw/H57HUC3nzD7WgIOuCbRr
ch9tt+Tz/uEl33bVaFNBsXcQ0dvk51E4/fqSEzGunq5c9ey4wzK9+X5r5J62dHbf/3S/v9TCxTV9
axkYMZp601k146iee7oTz4kdLutT5dpWT1HIYs3a9f5rvXYDfxpyCIPWsTAsx8T66v4+lSKGD9gB
RMbn0So6DjKQ+U3uREfZMY8hgnqDvXAmEid76krbgePWQbv38qBWJuduuhDLZMPnyLusPd9X5h+z
j5IglaVEEk7LniDcZuBP77/9374qi7Ywha2hIy4wTH35+5/QtqMMCxUNwnkivHDkfbBBLcdCNleO
UO+/1G/3HC5gvA3QtXz6qt7bfjdlVGKWFFBPfoycd9qHExEgj8YslkfEDaPhj7fc2xGKwYURr7R0
uqbmbx4I2bSWF9G/f6rteFmj1IhK+LrDcs8GYfrLnhX61PsUExN//gqTQZdXrHaFc3j/s7/9mpma
Os4yy2BM6hjG2ztyKNXYD35kfaYnwdFxgpYwfYFrsBzn33+lt9+y6eAqZRALpFEwQXrbvM4oDNGn
pMbnjuDv7ATUYtmgkpST2h7C4VI1vv+CvxpNGJqAWqftzJAXmhpF05s7SKXezGIySYCgzIniDZGp
yzLHojhxXdH656MBMADLrY9e1InZGd9/A4u1/Jf5FKUWGkDdwrHuCT7625UFpEVu1KL83MT6FJUb
Zll4FOl6xH5KhtVStvQoSNjzXNte1u8fTXHNUUvLq3AxLMSH4fuXU6TIielXOdrEU1zZvsVpAbVY
yZbQZkPlEUdkKYLgVomRKVZrMTjLZtlPXdVX6zjUefBXFqsTtYgSHc0jA8Tm8CpDKdONRzFvqkPC
aBnMckXINC/T9u1SdmnSFJxiFpYl1wxyC7WNaK1li0eiXvO2xPcGfUtpz6pJTPVSNBFF+VrxmcZS
LIcpGSp0bRBf8P17USrpTJr92C9NljKjLfv+1//bDSeA/evoLwHmWb/f2h0ni1jT5+lTFTfY7PdR
rZYjkI+3mKX3R8v6/Zdc1u+fl9xlqUW3xYwG6DppLG8mQwzKJkVc3fDJj9ylx9glvpudHDIuMu2s
Yw3mhaE+dRyiRiNcikItL5Z38/7bePvJkaraOisnglX+470l9pduU6LtV/GnDEVPcUwKqYoHMxtM
eWm26vz+i729ycEAAh6nU+QS2UAKxJubnCSRKInrtv3cN1B5Hx28ktwWaVovldX7L2W+eaT57Z7A
nIZtm8kbOtg31UEEvzLPy958KFulwyanfYmgLKKNykk3AVjLs8DAu+B/goYN9+XoWP4jpbAjoUvR
1qUFw5Fnmd/XRFNThxo4d6mwk4gTSixYBL7EYOmXttaoLW0AT7kVD2HvuUubGK0W/7rXDIsPp2UO
e1EUacukCKbOsl5zIMDhdQD2kkz5tqx0DDDvfwlvvm++A591Rec5tQWS5LffgQMnFIxBNz50Rbrs
zGHFqCIDplxxcn7/paw39/NyTVm8XAQXxGewjr65n4eqpqdq2OG9Z1evr9U5tE6zvllK/Y6lniXo
++wdT/VyEizHcumS/viT7LulQ6AN5KR/dGyx9DM5C9asdCacUjoKWpZ22nwJkzHGYJ7UBRC7yeo4
MG0yKOAcGvGicyz5MfhjWrQMkbQ8NXl2Zk+f+bu+KpYLPuNbcT5qr9Nx8b010Rt0QNVaW9KBGD8a
VC1Y9XsW/mqNenxpLP8YofFEcu+mzDzY98KQLoe1mgwcydUf9lvv18uH6G0hfOomgiWHvRCU5q91
TcMn6D29Dr+Q6ig+piQck3bGeHTvZl5t0+OPCXC0QUVMCOFCfEwh+m4zyx/7CGM8uOiuZGgaWWR+
Th4UrVg1DyHn1/Y6H9s+DmKvN/eJn94UjNq+9LWNtNmVWjwFzHLcqx6q4UUM2eHEjhTPnNbjPltr
bWp9mJkj98dQDric6tzX7TVdw+xRmzXUoSqHoxaApb222ZWyrZ1r1klMUBxUPUGx9HmHuIPtY46K
kuFPrWjnVdnACE8Z+WdUE87FRDheQvxlo4Mwr6W4N9mfn+q4MoD2STemhRG17Y5MzfJ+EFb3mFgW
iUyertklqU5O/YmckBbIYi3vXLttKYvCbp/iONkyJpjqoGReNIIC9xNt1dlFf8zLaqMG4qehQafp
h85Dxb5Cs5oho5TV/Uzq3pryc0mg1DQ70F39xlaT/mxOqv1siNl+iLGEBfEIgiATcISRnycX7z9k
vy7W3BCMlVnMHEoFzERk3vx6Q1S0f0TjROUL12u89rFwZxs3rxQsS6m7D++/2K8P9PcXEwjllm2e
Gu5tRYLTlNJO+uWLq4sCjdCo3wOJM6E+F9mpty3QU2NUFQhOLfJx3n/t3+7814+JVoeRDYv4W9lE
57R+ldmyeIHywMEVUls2bgsLIuwftonX3/TPbfj1U9qmifBgicWw/LeHSLjkmUlMXfxiDBXPjGWy
XawqDjzJegTmcluaRXibtKGGbSF3fPhjfZ3kO2Ku3PVI0gDWz0S5V9KV/rHUGvHAfouJjr6ieiwK
ihdo5QXUOWXYN3qflt+KzvIu8TeIm96czA8+lAaF4NdAoh9l0ZVVkNYDCqRw6d5kzOKMwaexJv3p
Ja0iOKBNJ7dG5OhPZKhZwcz1+0Mt9EaEx1eylAGUQXwvFnv025LA0EQ72t40v9jd8uWTghrvrCrN
9+M8PhGGSVof3Ip1Z0YMPRqpuXuSipxy/f4t4Cw38y9XRixizUUPAuWFbfzNhmJkYcH4ICYMtmNw
QDtNItn1HOGvW6Ykat2DEd+LQo1kFms1DF06+vuKvtWJjI6eFEmB9WUGRbG35onGGfSTz6C8SrTq
mXZKphKmHaGY8N6te3qg+VWlcdFWLoOxKZjVyNiFgLYwELUvbikb+2pLguK3Cc7Z2RJ1grmblmcS
VfVV4ahcrauw7Z6nPO4edMfMbrTSY4NwR2PYWqYaSKKUSXQ/5H6cBkBg+QDxCDikVxEjAJE2KYMQ
9sQ7m4ymyySe7A8GXW0ICxmJin+47Zfv7u13S6IUNajLaRZzza8LCT5yxmu6CF8aEtzPWmOlj8DD
p2mNhl0/GwNniT+84ptoLe4qwTEL1S16JAsJnr0sNz8d0g3dzGXB1vk1rVP7SNsMc2LYTdoFjcp0
yyBCsdI7kXypLT1/TKIRrChs9hut963t+7fWq4Xh149PqcnyaXpAwECBvfn4ciicFqhl+TUaGTBw
bq/Cz5WcoTs35N+sGhKD6XCAF8W659ArXKex6+xj5LBYvAffDxh4FvFaVq74iB2zX1q/tNBLrY1P
mYuxoLGs8ex2QCnhK2GxrkiXGlYtICHcR7VegPgxiFPyitmpdxpfyzbNlHYinQwwHa0MjbCSeILQ
ObCdpU5Sb6OB3TuojCS7LBjzUlFaxcITafISScmQMsNl6Pno9BxNqUXaO2WO5QHnNyErUhRAn9yR
cVHg0vW7tvykZOSKog5O1chcSbl5HgXE49anofbbFn5P7aKr9cwKXKsHI3Gnu5H5Qckq+Ujcs/pm
vxJR2j4l9vf9q/P7+sOd4iOaQ7q2QNreLsmWySQ0G4fsKzFtOiCuwU+fUXlMTA25ZJypxMvcAjl1
S+156lMiiCe3B330h7fxq1L79Yb1FgkyW5/n2/QGfr1hUUq1RTuL/Cu8xqlbv14Q0qPi/DLJSc7W
ZyIRGll228nFIlKTBvQp9mRfc5/Mxv0f3sz/8MAuGDsdtaWJ1vKtYncuugFIdZZ+jYTu3jWu0d6a
uaatobcmF+yL3bnLG3Ws7bI45KNlnFQp2MhErsbrJZQNQXI59JeJ1lnfUM43zsprkuzuD+/yt5JB
uOhdHR5xNNMcKt98ZX1BLq3f2N1Xut5N9EBl4bQBnUTARa1OjJ3bw78a2tn11p50qm/xrAuwOrhy
hx0G3fbRgT15qYshezDhRDIhYRfYyhQ+tD5HKa6fhnHv9wv9A/N//f25/86u/+9IgTd//H9Kavw5
qPG//o1CCGglLg6I/7vR4vz1Wb61Wvz4ob+9a85flAkY02wfBbCDWP4f//Su2XjXgMEsZ0Gay5Sy
f1vXrL90BOjoxlDW0+pauns/vBY86v8CVZHV55dtDQedTfDBUsYhiHbRnb9Z15cRE8afuL+0itnH
0jMDzlqcPhY4hqm8JDeE0r84JAD/vsad5oEwg1h076AIP7SzCu/ygnzWVcnbP8Hpda8Y0riXY0ru
G6carQ4WdUHPvF5q23JOuo92WxRn6YkmXfem32195SVnc/QArjgyIhutn81NbcQA8yfHOquocAKm
os1W773iOsv08loNQ3fro61N0fxE2SNGrOFoaxIrwSjdEobTED52eqxhafcq/zaPveJWmorZbzYf
mCqOOxrI0bXbOPOtbuTydoyscAsXxgV4o7DfDZY6ZrUPpHfBRfXMcDf2K0MKyFh+3y1gKbEgppJX
2hQAwfG6aUBQUZLFH6DCdcxSF0SVFQGr8mNh3IlXgNXoppseJV600vRyvJQRqCsP5hVKa+hXNOqx
ZNi9ZQb6gscijxpWFcSsbBxlu1pyuvfMC5PLJilTjCy1034mmhjiFuk44UO+YLg8OK1bEtPnI2HI
ZCPFC7ArX9BdaZl53ipdgF7mgvbSYHwNWZoiYRqz9bwAwFqi8Pb6UMERw5V7WS6gsPiVGcZYcbqj
+9ZtM6acgXIz88qTY7ufFuCYaPTh0l4gZJgtrSeaztWRwGF1R9kMraxYwGWlWSvkkLHpHYoasBlz
SH3bIEJBo5CXN2TYWHcof9Qngh3zb5PZgkdbQGnugkxDV6GdrQQ5o6Mr6ocIshqwNP+admDxkSqx
3xoLgq1UwNiGBcsG80/baHgpX5qhba9gZFSX6QJy81+Zbukr381fUG/WK/WtkUA8CNpbaHB0CbKN
vSDiyldanLuA46YFIQcEo996UBpX7H9PoJS8i3JBztmWU59ttAZBtwDptAVNR+1DqNIrr65f0HX1
ArHLIzgZ+gK2A2SeXuu1D+xuwd5lTloT3rbA8CBUw8ULXxl5EFfg5dEL7S6g64j7acHpJQtYj8wl
9GZaThPHKPQPcgHwgS7Tkc203Ql9LxUwyaz9jSTm+FOT10Qda3k9XtQONbVvZ86V1xDm4NXRru9F
eU2Vo27JGDQ3mWMp9p9+zgruyVLArGgWMKcaHfZ0xf7TDqVGJ9xzw4OVpnghfUMenCklONhrDHsm
y7rhkOEyZnpkGamvpzKf9wzBUcd0hbPh9KGfBFFghCr0dR2IJvE2Mp6aK5hR0ZWMbXPtNq71OU8I
4ljxbI8fWsJ0QD143XTHoNiKoEjn2mZOjXjvuGFx7GYCqoHbiQHEvtY4gMTrSb9KQ7rXYDrKrDhD
gYkehVHCCxJuFdZsjk3ISpLUM0zS6iVHZe+tOrcYT9YsSHFPMifJQCb12mME/93fpFgXwiDXItha
iUFQ4IyS0twCcpuLVe3V442Z68YHCWwDUGhNAlOzzd3K0ccTR3dvTLhwEfh9c0vZEy305WFyvQgo
Jdv9XUiI2OQ+RKKo1a2yyLHdVwg+kvI412arzYHy0mKs13ZPu/lOpmPkfbGjjFl5EItcH5yHguKu
ERuvdrRsq3WdSl8mvBxGtmM6JyUeQTa3/18H8Bx9/c9/PL0USfk36uJn96RpsHS+VwecEsrqtlK/
eC5//NSPQsDz/1oMkoImNoQLJgrs6X/zlsVf7PUg5DyXzhXCIl7r70rA/4s5AF1jugwshExf/lkJ
WMQb+cs0jsn39/rhX6gM2FvelgYoADnvMVujIcJZ8/XQ8dPx04ozn0z5Ur8odY0hD9xuckHW6B7D
faKMsd5ktqUImqW9I7cjMHRr49bK+jqCS6blNSNzqEErnmBpoLBccWKePyBotO1HGiIWIR6tQcSr
GT0UYyeCJHKdD71tq1OjRwoRlq+F26QCXbyqYk2cooG/ZCtGNbvTgL/upUrLC/YuYFWjc5NLZT1r
gx1OF3rbjB7ZI6aCw4Ql+cHKwk5ctnMzQ3DLUfgUK7uwupd0nnBAmi00VRcYk5/W23lqybzJWhA9
Urd4qqzuEx3bAZd91xfaKbMSh7auLARCbK7tXRRitw/ogVVw6fIweeDsS4hHPJRzIBNyeg6kLLUv
QlYNXdXOhOGv4p05pi9540/IUZMkaPUmSVd9b5q71Ezup8zKrl3Q/AC3/Mk6TQID1hoNabJXiDQ5
nII92ChDexozm81BB0d/kK2AoFf6KO/pKJD54nE0n2N6n5vZ1tpbg1bcqQfaujFUJ4xD5/tNBSrK
Dx/nwhN3yH3Ce6kmtmeJNkRbY1l18gtUZzD1BWyljz3Uf3ZUUwQZZSrfQd2vmm4sj65f5RdqcceW
XcHA0wQ1pAOjmhCDdwpCrRbV8UYAB7pFn2ODyw8jBoaZQZmpqN3o9A37KR3mci28iSa7jWV86yFz
Bz5SmB/rmbDL1cz6d+8THEpdyXE/2duaDgQ5oeorQQ1zONXBmNjY7zfDEnVMp7tLJ709xJGDQKlI
c4cwl6idZcSVA5tH0qYPDtYOzKa2kcyHA6twWG5cGHLUu8T0xOFr8NMCJKuGNEioT0kBgLcduz5q
qQ5t+yqnLQMV0TGHTT6HfSBHr6bdLe4zNsvCMQ9RJ08OkgdSRlBsJdXZbmaoEE62g8MSHkVWbks3
ax+Yad1wCiXJhJfZogFWq6KfPhkoj7dCJCEY6+lOz9P2QO40lliMU5cc7fRD7QBNxmVvHn0NSXLW
GrBVCGldFfaYHO0upwnnVYCT8mk+6A2Ppunm5oM/mZ9L5dlBg4F0lcZKC2yVomQvhYKLSlV0aJPh
GRV9fpSJHV00rsCDOxf6RtbTrtL8oLXrbmvPzO0yrVknhVYGUaP52qo26MxFcfzVmZuPYqTj64fw
fd1GRyxqy4zoTNsb1j7yi8vSGctVm0z1jojSO5UQdAbLwSCMzCGqRqbGNe8+vUidSZOUFYpUYcvq
vtZ5Pa29GFqi4GHbN4QtZYKxUhnNik2zOZSDc9dY+W3mJZfw0na+7PQgNef7xFW7Sm/9o4iG29ZP
DiUugbWnTxuOy3CkycYlz/ShbZqdN42n1NQAFjvduCXzR216ouJXsNceXQjQqwGw3doo8q+5rUt0
Z4ML7DoGzatB4W2oO3zltqtGOSyCiXcCdgdKsYATrrMdrzit0eHu4nJTIIgNBJMU7q0acS3Xw92Z
NFMChH/EMcj8C6CJZNWYun90WS6PHXqLFYDL9IxON913NE7XPBXGTRQ3N5g1Nkt6DhKN8jwSTfKU
L6tZ1oXEB3lpq12Q4WDfJmbjHqtaxZiIU7mtx9r/JJr4o66RFZmb47dYFcY+Em33qk3ACechXSbV
99gRv0N+r+3fwLevV9Hs+ocsFbehK2+GXum0b4V3UaXaAMgaXfoH1pVubZIb1a9qS6VnMjB6ON6Z
2ulcqK1OgXl2Iie+tUa60XLUb2epoZhNi09tZJpB6ndX00jIMHjk1ZjWhG6V7W3rEvai0fwPOx09
hJXBK9Mq+wkE4zmzYnYHaP5jZvi7JFX3eZm5WxN6wB1TglOtNRJjvEofhJY+OBHpTIgrntrZ/0jb
7mB2zDRro6u3RU4FHpsDeDJ5qNx0Bx+FgNq0sWEMRs1u8OSXkrPqxkGTv9eVeV+HIuMGzirMN2Dr
L5xm0DlHWbfMuC/Jj33k9AS2PgeCUdHoYaXduJr/2fYRZDJeAJnIWlpr3rXXWruWw+btyKWjvuyj
JmAZ9T5nYWR8zB3PxYkmeNQ0O1yZIDPF1G8YHx+FZ6qt0zfmhXThLTUMYBqS2ao4yKbcgzfazYeY
BG1Vp8c+CbOdynVMcT4jG0isDNYzpDChL1beYC8kFLuzv9jgFliwK807T7Nu38QFGSgzWaenvCNA
GUxktalTJ36uRxcEqNldQrxnTxjyB8OGnhJWJ7+f2VhTMshMqe76qT03iSi+9GO5973pYyqyfMNk
KXBHDGiB7YjkAj3fwWC2tLXj0DPxZDjzeXTsvF8R1Vevuzk2LpzEwbSpWRMKxsj6RF5hfWvpBmpf
TaqyJgqYlakvrPKaWT4g7UrGbqDY18hIKvdTBavcMIx6W3Z1d2lGJLInplnv/U5PVqGlPcTasGzP
ZNVVEB81j7AxXZiPYGJRtUY11gt7ym3guBMjz1uix7yD32bzceytB3vU62eNdCpiq4qyI+9aDBZn
+Rx10Mq2q6nfs8+am175XwqtvzZikYDHHNRt65TXHLMIosi0G9KYuisQBB9aYJTbbnSrYzO7H7zW
zu+Bxx5NzVCbxVW58Bibzyyv9n4wpvApnQ25GZxQwq3XzE1a9fHOzV1Ce7w642QOFZ9kWBQ1Eapq
3dNOUT9kj7WviIpAe/DN7ZxojS4BTl9s5U8QdKc7MWjuKuu8T1aGGajwCvEoBDx8LXT1wBRxel9G
pU5mhN7ufJEXROgtkmSAM8OWCwaMdbSyLXZYFmROJZtIAu8qyLGR2fOka4yO/LL/YLX9Bod8fM71
zCE8iS2bDCSjCLxE2nEwE4uzqnWZX+BgrPZp19nUCGV0Msx8r7Iw48xHuDXC2urWK8wGwJgXdzcM
brz9LNzmAwLpfaWm8b5vI1IA/cTHXIk55LJU6qXJvC+szvm2wVa/7mTYPSSpAdvI8ne1L4lDHLRk
E9bYRVNUSGvFsCuIcZyWgVal5rkEjhpUptNcpoT1Yu5pp0uITf5+qIxxLeLmC+m1S3JTnhjXdd0b
dyyQ7bixIAyTYamGON/ZZdRuCe3M2LxarYST5ENVcydnS7s6edThkk74dXJvXCHgtQjUsIznMncI
e0rguTWzIkArhBCpGTkFQ8d3bi6T0pmDKAVwfxTdgovrdNzb5lXIQQV//1DKjmwTP18XVB7oHRKo
cUERotaIL2Q3iG3GEOWOXAkyjU8UWgHRK48AfQ+uObxUoevumlrM60LV46YLI0J0yYRazaNDNryt
77hqRye11cpP+nqdV1VKqET3uVc2wR5z3dHVCnFs5RUB1gDjSUSu9jFW59UU1jQHPSPfW4reYizT
/lgSihlK65zGqfWQ2C55hLXrXSRxUV1giC6CTPh30xxvcxyItzLu7Z1uPEOOomBKw2qTFuGDEUmC
Jxui5jTbWrtxXa9bRxJpTpSadCciRpt8P2MTCQr6XfR9sIxVWlkHqPTWHq5FlpPEWSF87clyBD46
Z/HnAbi+S4G/1dGPrwq/fhgrxBK4s4mUSoqLwU2YkBleseaoAqRXkVa4ikTNnphX5H/bt/5AWqsb
gcIou4cKq9GV5s43quCcYkJ82o5DaQeyxlNrT+gOa0eeaJL0W0Tm5mM+0C5UeVE8jKolHgYQJ1Hd
mr2IdLSVVeVBGtMggKJcVZdZMT8wThu3VUtNl1Rh8pJJY20gvb+ZE+7yMcdoqdsF4zAvfBBGftnE
nX2Wtq8ICi+/UfyS9hW3GyOdqwAut8kl7a9G+N7bGXbkA/b4ZJ3jEt02dulvbELMKLo9ZzVpaX4i
4QHe/pAVW193yGPzwmcdeMzaJ/dxhyxqBOUqtK3funj1ckHVY9T+FRbwczlO3dnUoWFVzRDMLdPu
2Nans5n6R1hTeoD82grEEulHW324ZMb6UnHeyA3tk+nNT1Ht0ghuu0uOuaTSpdl2yOdD6GX9Zta0
XU6mjtcAGQCPcGm0ab1vMnndJNZFOcYsj3HjBTT/9G1dc7ztTWntLAXetnIAF6TphYdOmTpBP+qZ
9+CI2FpZyfw0iu5L2EXPVQU8l1bfTadOogofqn5G9AUI8bOmmX3Q2flBJfMcRJa4JD7no1djwvax
mWRsjisz8upzGNIB18hWv7Tt+iYdqM6QGukBebHoKeh16ecsrAbKM+26c5ueDIdinNkS0pCPy07Q
4Iwlv2HyvPYguYM/TzL+amUD90g4kPBoma1cDTbJ5qTIFp/yKi1wUNJvPLNl0eUbKyunwKukAKsg
y5tBmWrfa2MT6Kmb7dJEi0hwMaUeB1Wm6k/mYCS01AkgkU7dPAw48g99H/cHqurs4BNPt7P90t7W
0xxdDHrnbhkW3k9yhoJe+Ve+R0wq4B3jm5O03cUcJ+6xtjy5N/MpO3ZVOG2dwZb3aCsqpmXmE2f4
9JSV2E7DSL+a54gMuLaKMCRhge0AlZ4QeBLCN48jco0R+VzPaakX9pI0KbD5A7gOIUXu+tKyFzMV
h6oG3jx0VPh5TOLJfoDIbXfYwOvU2pjEO165hnL3SFWfvaKDD22KJxHlfGMUtaeyI05CptPBkf28
kkN/NoqKsqKNwVtmPqR9PVk3nrDWKcox8oeckjJIziRd8etbfwhw3wcReCBu12LY2qi56AxAgxjH
dBvjrztQNx4gBadBnhf0qukhbVjNJy69U27yLNmlMRjeSfNuu1SzdxyF6bhYY4rfzfeppIEMnNiq
F04mp4Xz1PoX+CORd2apvcat6ECBp8Pdc/wgr6m5EFPLoDzKk32LeyeQsgbrpFr9QmVMV9vK+tbM
3WnycwnCMP5ozsnZYHXfkK5VXKeSy1hlqAf9jEzgPB+QMxJVjChUIazwtIsBImBiFibJOcUpcsVj
5fntjvq6CUZo7qt2HJGn6TuG/f0aFh5nGSeeth3mmUDzOkj8ifo6V/WNW6nTBMKI9K6QVGOQB+Th
rFLTKuG3FKR1EkNthjntGqsN9HhkVXb0cB9XudzMWe1QtEzHgSc16MIcgXOH+ALpmVxTAD73In1O
hHPw7OZ6VNUIWmAy1xwhL1iiH2t4Elu7GzcctbiTDVIjVd8y1jUS/TwbnYnrd6CNMrPp2so6yNq4
nVLtgBl2M/cu7NLGKH0OOnP5Ae4EbZNhGLytmRv3rJ235hShbccyt8ncRTjjkf8qOQ4qTV/Nc80g
Gci4genwGGOcWTl2+VyqCqJPpHEhPWfXDE28dklAfkBcdi1mn7jJ2jChVOtb1TpiZUtJRBOFsrZ2
c/IPOeCk9wUTQc+AKDCbF5nnPlkGoLX8SRnFrlPeN9lP6L+8BEOcMTNaKkjjTcvAQMuynpv+W60k
CiX4s1jT401jE/zc1lqARRIv9EKhEHPqkwNW0guICahdsWp9Tqv0WsYs0Di4JGLEGt/FFaE/5lGj
pq9XY0Sq89BzKO+bSfKP2MmxwZOXquPGLqGtyHWsxGpo3Iu6MC6k7gSkKRUUYlnebeniREe2LIfw
SkMQXGVMTXepVbPc2a2JQwr5tDwkeRNee6xqqN5aQzoFpXETe7iXZ1fda7ZbtNvCI7tiK7VskIFl
xLTaXM4IE8uH2SVb4B1GY8LOIT0ObruMOgAAl53w7Oc2G8HrXIak79CxWP2v9Ov/jSbyaE3MdwMP
P0wVTfzo5+79j5/5G36oL1N3+hGu7mKJMhaD2t8wWcNYBvI+bXrg1b8M5J2/gCIuA3nwhy4Evp/a
8DpsWSiiTIpQ0AueqH9lQL+M3/8pu2I8j4Z5mc47WKdsBgWLvPWnHjzIWIOArGY4d8VLRDxQnD//
NJf4oeT4D/qu1xUx0O1//uNXzf/vL7CoaH56ATmCTKxHXsBLXdhVpJX7T0l/Tnwi317ef6lXr8Iv
HwaQt8MyYFmIH9AdvNHiTkYLTRY8zCl18klPa4Z14OfAqyJozBrnMwAVBlpxBT5Ch6DwOvGqcmdi
/qVbehMVL2R3eyJaMuBj3Re7UEb6bvLK7mvisdQUl52Egmtf6G49H3IM8aG8pwDDw2uTNHc/NWpL
g905toq2YtpUQGKnlG2AoweWUeK+pEMARg/GBK5Bb7EOOuD44uyOnnrUy8C1y16A/aq8Am+Vy5Ca
lrd5lEadPMC66i7ysGGUgQkxH7ZFn+RWcSEU7QVndOezZ2TO8FmrdA7PGskkmB+gTOjkqVlXtkai
BGcWP9bu0PMnoL3xTIc0ZAKVpWoMdyKXSbv7X1kPTskX6DXVN/U6GfxvRdDrdOmff/o3WjVQ6hrv
rhrnr8N/HL/K9uv088Lx48d+LBzCAmsPKci3QWn+0Ov8WDiE8xfxzIj8EITq3PA/KXlAo7qwQj3s
c8jRrUVv80PJswDv+XW6zt/oGHAQ+fwL8zsmib8uHTDlocMhB/eJrxI2x51fn2wToR1DLkfu/V5L
rIDgSEQMUSWzi5hA8otRl01/FzlteKz0JO6gCZfqJq4x2MNEN6aMUq6nd8MUMAlE2GH9WeIrzJro
+IgGeHJDf0inEistoqGaNJhHbThHoPStNY2n8H40S+cjtK2nnJTkiF913zehc6eyar6BgHhPnDJF
KhAztJ5uDqMJMgDZqkwJT91gOwtsxjNo8VZQh2qlf/Qz5EUrTSOupCyH7NhKKp6q8BJqb35wcIW2
oWU4nouRgBxDM4zbcDZByHOs/YZ3nJMzRvkRvl0xy0MEMIQG3JjVT1ZP72weWj+Y7TZlV+aLwrJN
+S/iZ64/Fhut5acHo0fkkMnZ27Hq+xWUru4wUxYHTAn5wdYZWpP+21JkuoVf+B/6FEBJUOae/hHV
9Xxy694P8A8wstSZW6qhlYde63h1wxugt6XUDG2i/GBIKqtDcOFLOgtJYlLxkSTPycHrirVZR9qn
rrOcO0+lBcfyzjIupdf6+m5wjPxxynLOLn0EGk8WHp6QbNT5bXkRj1denWvf5nhY+NdNeASBG79o
eTuea5pCu9f31y7vijtb0pnmvweTqrpclcXcB8IV5bD9P+yd2W7cSNptX+V/ATaCM3l5yJwHKTVb
viFk2eY8BGfG059FVTequw7Q/+n7BuqiAFuWlJmM+Ia91xYtJplhWEaGTw10fFxwW2Lde6gM47Bi
qlLjEuPUwnI09ODhLo4RJfCvCj1XB/QjrblLbJdOxFQmxV4WMSKpIPOCiK2PYwuUJ2ARNez6NGb5
x5bP2enN4jE7yi11GPqSzwLDyxPQCYKuaoOxHTmHuEfWfSxBnMVrq5nFU9K0yzfZJN0FtA3R5mr0
dnS0rYNiWUI5sYf4HEkrecuWxgwKH4+b1vBmA2+jIYFjgT2e8WyY4Qnd2sroqr0N9DjIbclwlA2g
sy4i1LuqpmXvWZ2/x5xj/p4cNiL4X0tgPbqpZrhlRpbmEL5En9zlRc2/5QMjA83ExMwIsajzDgdj
W7vZto/z7hHa5nIFJZKHJsFo8OFFdC2dMmWpG0/eHrenvmuLxHwFwJDvS2/WalAc68hu7lPCeGHh
omWurW9I7Jlt2OKt8uYlC5dRIhUDUaWp7ZgX1zKOCM/pdMfZpSAWQ8ToMFcEQWFx5Fl0ToPX0jQX
9Q3Wa/nQgXPfTctS3uzU0k9DXPkBDWC8LamK15Fqv8VUp06JJclvyY3JDKfCNl9m3REBDEzGlNiQ
eFCB1QXkWfJgGPDYQvQ6+a7qx3kLKo8xmIgyFQ5TB6acsOXrgCzvHnlgfkZyZN962D5bRgZEOAi3
E0MQA+HNAhJvrEvhy3TY4GJ0v41KS6+RrsefS5tlv+h3jsConI1qiIGqYPFNzMJqRtEE5zpVKPia
DyV9Hnota1lH4NKR3PpMmbbTqJM5kYyseQlRUy+zvQhkR0Q+jdisTko09avm2MvekK4wtuai1SyH
kaxr22pRerOSMumckwqgy1AxG5o4KPRgKCaxGR1nOU9RUz8ks+refH5/82hFas6OTVm73cZRxI8N
EetUqMNosPLJy1kMVzZCIiHhPLHir3VcEE0btoWRPDsuGWMo2GiujLbMziPZF0s4trgTBLa+NCCB
uAvJip/3iYircFrKj1oJuYUNbRwJjXfv6mXQnvOc+UEwGAlsumnOGKNVRd+ENGbtrfVyVkzViAVt
4jBHo8yp1DlD9P51smBfjH77c5mfCsKCNoaudAb961PUOBxaM3CxV/wE3sbRBMfquE6iAnfhhmlr
p9oDCGnJMmbAxOMwGY86PutN3SftvEGrwU8C5EfB95pGjDaT5ld33PbLHdM/jI91rfptN1Tq2kKZ
/cNL9l+50/8qd6L9+Kdaf/PRf/wPz0zaL3cfJUKpK3GC9dCm/1IsMfzgi/5UO2HJxFO7psev9dA/
pE428ZcIUgit+KciSfzNYeGGaJ9MDWMtoP4skhyU0BZlFX+BBou27D8pkuy/Fkk0CS6yLIBQwPxw
tP1Vft/qDu4wGScnhURPkkIbO/igrCwymHI41vgu4tIlEdquH9NmWQO0kDdIrxR6WPlDttXdVDxl
fa6WbWvM+X3ClZwHjlYheXDb/eyn5qkHUouWIyX52/Y4yQLwXbACopxlykKu3nnEN026GXqsoAau
DG44v+H99fal8JN9RP743iIGvA8B+EWbbsidL7zBEf2VcyWXknmW6hIthK6BOqicPOPszsRp5Lgw
CL1zI3A5aAn3mbaOZ6s6eqylZaHf1Kb5OIgfea7qD3avHupvM1rxQl7PlJ5c2gm91Y6UcOd+imZk
irrjF0SxR7U4UuNZB8Ti2udUt/I37i7/HpyWxxlStriEiPulhWz0G/b1Yd+bZvtIKNh0ynJK5mDJ
s6UMzcz4lXEGhJlNeh6SDpNl1RLDyIJEde4apX1WDoGHgd7Uxp2mZHVcUvlt9Gf5mE2Gs8/x477A
F+6ffL+f2eNoqv0B9jT+xugl95HZMNh3nDgb0Av4BPR51ZF1ootISaTtMSG72mU9AiFNYhwaQsOa
3iBEM7obquIHouz+4CuSBXSu6E8lBowskEI0FdunvO2bE8QkdW6iYgwr2+127gykaNOy3OG0XQaj
5f2M82+sFlEt8CoN/Gul1u2MzizOC8HyYQvQml909ikf9Wi40O1rh8wWyX6WUfFcV9QneZ8mOYu5
xmRPMtc15Ao709m22oIT0DDzLiB1JEcXhKx6sHzVQfoSZo7Feox2CTchKZAoocKpq5INeS16DH5p
nn4TUkredTObVRpU4Dj3TZagA3ZQDlvsXC5xW6sNIKwhMFqvvDa9ll0MdH4LRv2J5T/iBYaBNoX8
a+Qqwwn8IbZ+SBxYZBE2NsuVgnVTjXnroBpF9iiTdYbdXgXkqbT9hzhaknDyuBeSku0pMSZOa9+h
+B0/K9fMj6JlRz9lKKM2YzcsLEST+awUkppdBjn4xa+z6JtWOrF2Qv4ks61fuTp6b9FROws8AiNM
yGg7Lrn+3vtFxOQc7OmDPlTye7sII/SbSf/I2aizF1j65bEjKM87WGxAaEQ8vz6kxtIFfmnO1hp3
nWCvjnTz1QT6dZYisX6wVSHPRrf40IYgGYsDCV3e9wwP1hUH4iKOiOX9Z4UUBIEEij6EhwhCig3Q
t3rnJVX5gV3Tf0Ff9UMTU7Nxmta8Ujkvv2yqV8lnQq8rcJpRRbYoc9ywaDPGlwgP2vfeZY8WIA5s
jl5U9xvUAwgbexrTS0JizoYB64PeoVMPEFf3W0adMly81tp6RaOwGLlOQL3esZdv0o2FzIgeqJen
vNbdky06xhhmgnakRT60r4eBE419sxtqfiP2Y2GlaMU1e1+nIp9J7+kjiwK8Fe9GnvhIDjlMR0Mg
04cOlhJWBpDmGC+mvENxAEDQr83+sfVSMscit8ze8jSTC6Nx5EQcZtFwjOIZbY+nTc33EZRmi9zP
wyQo/DiCa7109xZ84c/aduniOj0bb4tcCNbMVeIHtZb5LUIza9xpXiK/OwQx/ZKAlt4Xq9KvZpdG
5Zbmi+Av0wZRGvqRKe+TxY/yjWc0JVvgKTomhkZ5jsn4iaK82Xi5P6GmIYq7LHK5cUjnttagXkTn
xYO/RneDECA0bo3zrnVL7mdRPsd0GftuDf1OMcKzIP7KAtfWWHDgcKQg0gb+hCxNavioEyBO11ci
ClojfApBwPiMO2UczlYhHYZUVjs16Zv6yiRfXKvKxTdvyRETsQ03dcLLacpIMofZrwWQYJ17PZui
HeVW++iUhXhkMBHjoPGxv6xGGLqJV5YB1aNkhPA46F1EvCZI2NdpNdGYX36aiobvlKwmG+/Lb9Ot
1hsvbaqbGObyhquI2MbVotOnuXXnxyjWWGSiM/ny8ujcduFcLundsFp9WGzh+jFXA1DmC35cJ9d2
YLTYdHWrVWj6cg3pLQYiuVqJ0EAaBMZV+Iva1WpkraYjeqnpmYG5R/LlakoyFTlF1VdkUb+mFy1r
jpFPtusTsj73SHsgPlE/KfCarb2fVwvLvKYh5V/BSDAl1SEGXMlMfmFvjTh2C31t2NL/cR4Na8KS
0SsyklJCmcopu8mCKGZbksYUfQUzLfjtHicVrdIwLFBzHRN3q8hxWtZEp3jNdlpfz+d2zXvyM9Ue
OC7cfYYL/D7PR4KhDGNCv+yr5GdEWtchZY6iBa2cG76P6JfTgvTvwcjbae8vvn8c9aF7baO6vI2U
xgeeJyao1ZpVZX7FVnVfEVbqK83qK9iKDko+TOYad0X57IdEq+lbwNvikMnCumedF12V68/Hjosx
DRpjuqt871OsiVp6t4Zr2Z0t4Y+TuCVo1o5dTQpXZa6BXOlXOFfSJlzS9C52uM7Ed+mY5TfkZtN3
Ar8IOe115x28pXdvLCR/9Vi52bd9BYKpabLVtsVzVj9VRIaBCos5sRMvac6yk4SKicqDdzuWk/+e
rqljxLN08uZ8hZGZri/RoGEHsUOSAqW4GA5LcxQ6+ppktnzFmnHx88rXa9pZS+zZzNxu2ZlrFlrj
kyoIzM+JwiyeHpQOGvIMSLArmTJoyTe7Me30g/amqsLFyIW9bSfkwwwHnHXXc9X1eR4Rk8IXFMOJ
j6zR0heNlaN1HzJS75S98xva2OozG2fj1Ud4/azLuDlJmT7LysV2bMry6MoOB8wwlqFbz49OwUgh
GnALJx9Z77y7wzT8MOuOCsJqEcN39vDu+lp2cFyvuEm92E5WqV14c4zAa5v8WOW9/G0qe1wx7TJn
dITkKaWbT4sD0QL9g2lDww7RS7H/b1qUX8+eM7TbUhnqIVHUO4j8JpjJwX+Hzf9f4Vwsb/5d8/R/
2vz/zTv8+po/eyfHwiyK+Q7TwuoL+bN9suiUiOZxjHW4heuDcfLfnSKm8zfAyAyZGQQDpfjaXv1j
0oydVNf522Srst0iyuE/aqL+6iGlE+M/aDswERGJ2X9lA0AbN6zGGKyjXXhIYmwNKDgDnb2KkvlU
xNI+KERxaNWmaflp1517sXMLQZ6n69NjXQ+CFXWjfaDtF5RNlg/eNjKfnSxDfuE0TrWJO8u9o3Dq
WIuP6TNuwGKfI705lrGjf6+byCOMy81ORAJs+6WTP+CqZQeyt1o+9xm0YYShDWF3Ta6FKZo0+HRz
bjxxhuQnn2LqHLlmsR9WXebcV9faXmeKBaYLDRnGSWdXf6zSskQCpjnmxtBi91TKoSmCqJjv68Yr
9k3h+ZelY6rMjng2HuDu+nfkI4irvqTiCjVDG0H+mnJnIKDag0OOv62Swztdy2/67AzXyNCflUC4
ojsgzCtp0WgKJmC/YUwkwVQuTujphO+ELbyxmw+1PNAz19wiGEaW1hbpsLcJLf05TXwTs6X8l2lb
7LkY8hdpZY4MZrIA9+SKZwe/6/vNZE3lRriLDkLIGN5qL43u+4Gs9L5O1ScY5uUbWkDzIc5J+jGX
rL1zzGx+oL1PQ2EY6Y5p/nAWsyN/sGeYKYRijtSxGNFU5fwa8UwbkVcFHeeEETe3hp+abwZpaxPh
4TdnTnpGXTAgOJiwi4i62nQ2k84cu7Hmaccid/NNLGv1ZhHnspdytH/HflZzifXpuXesac9mFu9h
mZQ3cJIKp62W5VQroGe2JlLcM9q47DVe0lXW7pTbLHWaE5rN6akZJ/nss8S4KqhE16kT8xggqU/f
uIK7SzaI4smqrWZfggTxOUFrcbCxNSFtKUzzQS1ueo1jS+2AjBcFOh0P7E3aUOFVPTPEtDPHizOl
4uaTa34CQrNeMcoqPod5RrflOMVhmQfz7FAW78vGSd8Hz03XabUOhbqxH0piAQ4zqcR3AqnNmQqh
PrRDHd/3Vt0xy+Yan8uuOJbawKwsosD0K9u7w8pivFe+7lxlbOXHVC+aQ5YVaPfKvCuAsST2fdFM
ZyOZLD6Osj1oome4GfcfkDIFQbio5bcG+o4PaU6/bDmXVO0YfUqyFY41uRc7MFbeZnEr49W08s9l
MpsYg49lvLte9VyPJrkTHf4QJSrxUCeOQ/JEEmknW+tEEnD3ooSnbtFDNMTyo4va7ObGmKoDlmz+
Zxp5yb4a+aJYpcULCuEyHKlEtwIRxzmLeRMnlLVHBxvXBoR++eSaXf/D9PyxDfpcf4ZWfoyNCVvD
JPeQZ+FXO6ihgrTI8gfmhMWjHRUHZ5n6kxOp6mjlZb3pmoEEew7Ld2Qx6dG1y4jUcVNu3K5naF3N
2WPTkT+oiJ0PzZxhrEqWPMgaO/9GFMH8wvhVe2iMsg55Q+GGtElubCBONDc0mYgKHXmWLQzh0Pd3
NjubPdmY4go2t9jL4mGMovGbtsITc8fUHzIRm4eKfV5HfiAIiEqM7aeJUHnVZm0mMbv7Wp/mLYLo
QdviUPO+9S7BIIihVYElxV1qNjFLfK+6Ot9rc8+Fviy2G7bj7FD9gbLDwLJgllJdFyhaO2/j++NL
rBYL0VMOsKloY8kxBzQo8JtWnONGNtelisRW17VvGbWoF8SxMrf06i6RHKSt+MSHIedJ33JvEsxY
OrElTYk02SyvfxROQnxCnfgPdunBDehsZjUKRvND2mv5xnWrEE5194Hpbd5nwvZuonNKsu1KU9yN
HgMiD/c11H+vcKiZav/V59a4U1aSvNGfpheWU98hTzoHbkRFp92Nd4i6Uz5KU3bpMib8/aL5l3Kw
2hvKX3nNyCJ41aK0uOvysqFh62Ik4EjxlJE0W7uT5ht0NePg9PyWbeTVOxRhxi/lxsN1sv3mwzLl
erkMyvoGMSZ9IUliLAInzX2g8n68R+eek1cRo0LTo+Sm6wzgJ9+yAzwc8xNuX6QDia02y9I32242
vLOHaCIDkFUn98T8TXzQ9Cn0NcCuvLMDeQaxOeyrdO7XHJXmpRiifaqznyDyQt3y0bS2zTgyEVp6
gd5q0CorsHGgO7JGZTjGxsmHhfZ9kgbOS4Oc7pF0xmvKI36m8WsOrg4dOshl67/njpNuymoS34qo
JYWYrMZj1BubheHuTSEb/GzI1zs1vaftyBrq7omXLI62hWHTseLuoVgm74VVVbTThRRPCRpZvp0b
MQNZNIfa223vmG78qDq1fAo1cPxD9FKk9MxWvJ/NSd8ogEgBApCzXQmDiWzVpkwUANivdSmpXzgz
SqruBzQ4axBnlsXPg00hwnpLFkvIwq9/kDHK7TrhkQ7mxqUQVnTiVeBGnvztr5XyuNbM1jxpFxSG
W3QktFRjlR96Smx7rbU5aym7vbUCzynFycX6EJTmhH68e5TqCNsQ0CnWfdVax7drRU/2yjNLsebU
JK77PDa58ZrD2/k0116AceG790d/wIwQAdyp+aN3aOh16CSKP/oKSq2KLkN9tRzpuhXbrpTMy4wf
eDNM8+DdZC8XEtmc6PeQLjgaCtyZ/ru2EAWy00ZWtYxo98NC1bMvk6a+MnzW6veGA5Taa01cmlm6
SdKVypOn5e1mBTVuKPLysx4vFe6y1H3H04SThOlxdosAu53dBLnj85CoJNoXKi9UFc4k+ZIBEqNx
+eklc6e92AQr2Fud1rxiDpPmNaT51NxUUEb2QPKr3eh0bx3WO6bMcbERC+9kH1tvmFOmg5M29M1l
P9DAV/MOtyflZAHwoLUug294MXrlGnFezC2juaN2oBZ5qVRSbBOwSCduEO0p0dL4MmPwZNjHWmhM
YnmHpdI+Kba2NITTh5X7y6n1HQ3kvzbsdWTk9M9ruWUqY8DrZ7bnND2C0QGZv2zGOupJK8IbgSCV
mA3HFsR5WQ+lSrpNJrX4qCxSaYYowjBQGumpF/HFQcuKtEdvLphI+80Su/L7YDrEerA+3KdyRATY
wxPQYhGxemMrPEVWA7EhIcCqj1jRkbnnHQZUUAj5jZLVcyR+W2wCl7Aht3JOEU2Z+k+HsYz3xh4U
dtHnYLkyt19Yaq/YO2jCaVn8t4n7Y5H1v63ATFqsf9fF3dVtn/zP5iP/q+n/jy/8eyvn05SxABO2
zqYTgPK/JNejQyTsmG4NDO8fXd6fpn8huLn4Y2Gsqp5/Uhvaf1vN+bRxghTTdVf2n7RyQMP+RTRE
jhyIZddBDUnaLcD+vxIsQQs2QD5d46KEbcVqn5KC1keb2hCUgN2VzAZ/25RoxoPRs7nekU2qd80o
8GYYqX7oxka7RLSh20Vq5S4mFoKhhuqudVwdGFIOJ8Jc3I1V+M65HirtSVbMPuoq1s596ulkiJXO
0whG4yXzmPBz4GfaXm9kHZRdJkOHbOeAf48EN0YoFQ61yGSSBpGDnxuTph0fiHq4OmbZntAisB2R
0cOk5P3ckUTO64jtqdEPzFvMwAMGFLqFcwLAC+qYbBtOip+DrU8k+PH8lWObha1ZLVdUhmzCerGZ
R/G55hcHsui0bZRl+m4RSu3Bo8QYj429VtnVmw9gbUuwIsqNwtoWc3vf5ovFk573H0CIzF3hlh4q
dWbaZunw/UudE3SRFsFFnn9YuiF9xNNcb0pdVwcuEORABF8FEzaxQ9xn9+3ii1BiMNyCBkFIwJgp
sERDYJKwzQ2hYTbt4jBT3xfdKU/da6L7EVqU8tEX5bTtWSf65XBorBVvXBjsEPy6DS0zFgjgxV7D
6Eai0vJq9yPKgX79JZqcWKXBjDbFMsQhGanOtvCGHyWJWRh2y1NT6em5QUIACWHe1srdaSkSF5uN
HalTnLQpEPdA2s7Bxz3cL2tFlxuYTVWkvS5mWgemGOxtRy8d0EvOO8PCu4YUbTkaqDSeWXIAbtK9
kVpxYuI86zZLNG3ZdDMgXTLJHBIoKR0Gh22HueYC6tl3/MzWWWKHoHLFBGVT0A9UAHgv431iDmDy
JCvZAohMnsnnunNevVldMmNyg3h0rJ1WpRS8QiV7tyk/lJ19z2Rv7QldahlVTxXuxEw7SQIELEJC
Nj10hQ2fCZJ65sCZ1vlGGz+wo6p3w5rMYoCKCHMO5tEDKmh1VD16bx+lAbR/sZQe5m13nrX8B3X4
TJ6I19CwZsuBWqAMlcKCoZGVFoJ+ojGJG+uQEGW3tegRQ7AAkhCk9hsBSSU++DliP9Ehkq8XuYcD
aG1rOK47B8nbLjKzl9Zw4ispeeXO9H7EfidOMxdUaDeO9ow+lyE+4i1r4xZp+liO2PWrDg1PlifL
njVv+wy7iiwg188foRpbm65TV2Rdxc5j+7FF7OXsVI4kxGaPv61m1o29oQkWi63aCqBCW9ZSCXMi
mqSkNzNQj5lz1A0WMWnsjQfDiI+9PRrnThPDRqMgfxlsk1fRwxloWDDtnNifcGCWMhB2DT/DzsQL
V7IIek0nWmiUatcnlBL+oHRWB3n1lOMOvpHtLE563012wEgtSelB8wRmCSiCuYfigTknR7/T5Tt+
1OHiakgbKRMuVQ2+FpfKnWblP9IRQAB7bpxLEh7R4I0gBRWvZ6M6+0D2OvYgU/yeo8TbzFNtn1ag
WZA5/RMK5eNAc3vyWAqsw9xHIiol0RtmjUWH8lbRKW4sC/KDIf3PoS8e02W+RfpwKwbIDiJLdXKy
tF+lpZZd0apz27uXdOLvd261n8j1DSr2OTsori1uRZZWSzR2wdoisqNMP2RN2RV76qmrDTiwJAPQ
7rlaMHkDCaHCW7YGcrpNW0k+UrHTXhfD3Q2l8eFLE25AivYGa4X9FJG0Epauv10dUIJHbT9b8tcI
5xPTBtsXu83MvSh0/RR5Rb7LCmOkS2k6WpO82Ux+6R0SfFN1YXx3HKYtsQVrwp5fvalzQWQ4fVgs
poMyIa2e6Uzf6EKmTdO4v9jLTeFIHl5IBtwzcYFn1+rbu8YzTikAYlbRdXEtWGxWor0VSVTB2E68
MJLyd9vic019fPK2Guq9ZYEWiyBWbSW0kAt6bSweJCcHthn5hyIDSWEm3/3F858XaznURaWflZMN
OwjEctd7xUjEEt+xUupZIuC7QTnA6sslNGvRjEyLKL1cj4tdO9h2IEr7qcnBnzq9TM+L7I5xS8PO
8kejdsakBJZcbBKimN6LfP42RcNwcBfMioOB8y4ukt1g9NMe+ru2w55uh245+vd9Md5E7OL0taz1
B4dpQLpv2NvI+CAwk5NMVemku1mmiF4dDIV6or0NPgYtqc0/zZTa0iyG4eiNquWsSUmmiiLnwPmb
nvDKTvtY45RjQW9jO8Ma4KFv3KfKtMmxmkz8Rw3bPavR97GbvU3wnY9K856Be587+kgIBvFvU2tc
OOFFtNPomgKrcfQdAb/eVrdKcfIaYaAi4CZXnKo7tqv1BhcjEDZGBl3Vv1gpAdA5n1lN+tWBTi21
CJNlxFZPr31EEjWPonS6DKgyn77Sw8Xc+gAp3ITQJR4yDIt2Zx4ky6cRlVyDEvXFHKbKxEO1LC1E
W3r9mtObaalqphSonhHZj6aFprF9J1SxUtWpNcfO9cOs9hAxIdItUi0p8Cm3qm3/SB/4r8Lsfyuv
LRhT/668vs+Lj6Qu/5Wn9ccX/aO0tv5mMcADv26SzIQgn3L9Hz4ewcJDOMSlI1tG7rWmBvxjS+Ku
f2Ja7t9laX9uSBx2GQA0DAtNvk3F/R9o8e114fPPNh7iCKjQDXjp/AS6iQ3mX7X4LXdoNTu6PFm9
BjkOrkCPhHVnlr33YCdVUh9tP9ZY2IEWtLd56wxQJ9ammsPMoMGetbah3S5LP4322gDX8HlYZHH2
wJZkt96p2u9IPGnZlVOdEs6dc7829P7a2kuRpuXJWBt+Z239e5Dql+xrHlCtowESbNYpwcJjPDE4
iNU6Qyi/5gnj12zBE7gW26+Bw/g1fFjWOYS7TiSyr+GE6awbUgKbvfRjXBenw9cOlQTePN41q17t
0iNpIkuEPBZhrRrjNJkRqqWeOd0VCV2Ru/NkoRpClTt+XSYJrYvidMms6NB3RBXOWzzegrSVigUU
UY/SAMdtb/LBLaM7z2BhOlHL8npKkKCQf6Gd2L6glB9JdiSJPNLF5zQVjCu2eZLaEwuHqrMVeBIO
HjgYA755lGJDBSaahTPGyLnnsiiwRClp6RvojJYKc4eo1oZMzsZIoCDiz6xV9lNFy9LZQDHLeLFR
gdSpFcAPH+O9kc9Re4f0XzsKwAo3kXmkdMNOwF1kQQLqEnjTBKHtYwAb1CjOgD63A5JEhOj0QAav
vXP8ZvkgQD3fTsVQhEu+JGjeO7mDhppfWpwd+7qzSpgB/bDPq1H2AbmeToDKaD3YZxbL0A7KsiKK
wUnie9vwYaEkxbxhVJdvrN42KU7i+gD4Jnpoy6l8iyqtR8AVYQFW2tjcF5nzgvs2fjBj2d3w2boP
NATje4L0fINqkbFHk8wPfB7q3TLW6SsFcHQrjHp5y5NGIwdvAPYTuUa0wc3m3vl+Hr0myM5YcDja
vTZDdUIZo/m70W3NS0QYO4Q3LVWUmLROr82KCnCjwnlhpF49deuOIsB9Gs8hLahJvGbZunNYL0od
K0pbdGhQDyB/VP1xmvFuEtMWv5qYP86+cpMm0Bt7esaCSTPpNaDNaFHa4rc+WQ50Rlchf4vBZm+x
oio0dIZ9a1MUIO1kP2fS3XTZYJmsK2b3oi8Ngd7EfhYES7bDeD/EsXFGFVAfMPMN2Big0qD07tqH
pHCq1xYD6p7YwubHZCRvOjuBsGdleuKdZv7YMGJaugYV5lLMDxH07BPW9fY5xkbwbTBVCSFhmo3P
rGYkr6mKbZSUpnuaitnfWVnza/RldNBtxNwJaeK8g2725Ofe8I0M+OJtIWD8zZz61A5t6eVvUqvI
c0U+cnC0Hli5qxtb3536HRzz81Rj+MVbU+wzVF/3Fdul0zRjQA8qpJsN1AFfQ17EhalsReY0M4/0
Rj76fJq1Zm5DNBEmn2K88gma1yJgzt9tIAgt23oaUPpEOBF4XcBtu8XKLxI0xN2EE8mvNuZiG6+W
q5n3vda+pKp9ysh++DnbNUon4Y8iD+yJfXdogMF/dtvMOpeIfi6ip+Mn4zLauGl89K3OvS5TK3k0
hu6JKK9iY7ei/nQGptENc8sbpZ76IVf5aqBrQJ4Ik2/OMeXoS5yAYXIkGnRaaYm7WvnxlXHO8N7j
gSYuOw6jvAQwQba6CrMZjX7axB/UjOmvAvRR2I3yYgwg5WxnmjfJOJjfjCRKD6bmGjiFWYRfjJlF
GknwaA17+iOeOEyNd7qkxmvrNTTFF179kGfdCirqdX9bDLN+N3YpAQeABgWVIXqk+WDAZX2sJ6vz
6C4n82nsI+8HywuNQNx0MMyQWCZ/G0XJ8siE3rvUY2V/4Aurz76DIYOiXOecG4Q532LYjvjFvQRG
3GRBaCUB63nRte7OjYG1BfGAPE83bbz8HTsBzFcjeqFF9y4a2pm7LqV18llVhr2YP0HoVI86XcmR
jOYu5B/FOJZFHRaqxt/30povWr8u2lkoflp1a/+uNesng2rjortj14eLhMBa+JTobcbeHoz5daIt
vvpmnl8Sgd4qyNRnIgwJ/7iomeTPL7Von9DmMF7Q2ySk70d5Ry+7S5Eu7EWq/Aept/VWc4zEpAef
ukOsQRjKxxiDfhrR+7T6Wypt2vzYFjue98+M1vtRGt1EBEVRP8cMdQM9aZvTlNHKtm1kF1e7Bv1r
d9V4rSsRH9BVLykeMKffWyg4H/jklptK+NMtXer2p2RQDsal0QvKHst7jZ3IOvETkttEyHpY2wyH
6Mzs8lZGGrQfg5wk0sahQrOn3iydSC8ae+XAqap63w/zsLGGuX832hZ5r1cTbuDm3/tO/5FJGE+K
6/ECWS6Gx9sRb2x5kr6F3eBmLhMjXMy5+63Dlt4O+jI8ZUS+ban9220dewQReUDMYHdHTxTQ3Z0j
3H4/+UxSli5t70eywfRtpthyB5bBVAsXvnachjOC1oSVHvhAYRXfUQQPpDF4+U9Ik/oWehjvq+d9
T7ziV5un3ZENr8u0PM830ub/CLz3g8VmWjSmvTgKFtibMQUvYJBWeVGNln36mYfm8P+yd2bLjRtb
Fv0iODIBJBLoR86kRM1DqV4QqgnzPOPre0Flu6tk33L7/b45oiyCBMHMPOfsvXYaGnvMaQZ2Ij+9
jdvUOuEQiXZlG1cQLgPwT+SaHizmOGizOXkx+1T7xAz7C+KmoTikIx0gSJoGgwi8UCM56ltLN/nn
Vg2oHOz0IeoCME1T6BwwBENfU+fZHspDbmdk7ZWeuSuk+lyJ8pYxKkcHujNrO573LNEGZFTjg4Sf
vgpDyrAIk8DKSYWzRetwpcv6Vgv4WE21n2nXUSMmw0aE+Z1rtHjbijnY5TXtMExIJnPFnEkV6Odm
ToOdb6dnKzOMO68ZB4ZGnXdA6MDs0spusSjdTLh9dtjkIqa7kM+cdMKr2ckN5PZ030DC3rQzsGw7
KCgbw07uc8b2LMLaujaAiaxY2/VDa5vRAeZCsUar9LXyHUxwU5ytIpLMV2ZUKjayBAxObnW3A43u
z1FGUpU2ePwACR2csc9vHQPmjNcCb+jVIuXzyu44ZrV3AH5N5Uv62Clrp9s0Uh8R7T/+V2/2/9Gb
mYT7/qO5+fCalU0Y1V9/sux8/8vfCyr95sJx39DE5v85drSJt1mbJoZ6LDM/zynINhDUTeAPlowD
rP5/+nZs8zfHo4yiMtNMFhhU/JuCinrtx3LKhubKCzkEIkJZcOEk/1xOgUAZA8TE8yHJAb5YswMO
xwmefigw/4aMwEf860U8l7et+Jwo6X6+SFv02EE9F8dpwg4z6mbehLrXjN/sdvvrS/08dSEbmc9j
c1u0soWmSf/uUkXmj1XMUPMwsuChVYmSC4Km6NkXZLSkpGUdMsBd+3FWNmM/9B2/vvxfbid2Zd4E
sl92QUuqdwwIQJSuGhyz4mc5PJiZfnajZvPrSywv8QP6gfRnLrFY3j3B90Yey883s66NiQQlWR2Y
rzyMynpqPFmsOxPLk5irr7++GEb7v14Ok5irbPgc6CbEUo//QLWgULGd0Wuag40a7hQkmWTK5FE+
JgpSfAre1fYHtkE7qFrMqUR1ZQx1POrBLEFftyHWIaKGCwibwgORHOHeeSiRCk7YeCvTABEadImc
Pq0sh1WG56BGu36EyWR9MmMaZ5xfvuX2Yr6uW2E+QVEq18bk0RRHDmxdhVXH5CRMrE0npvEJCEV9
GTnBEJCmptnF7crLHhyVBs/RpAsOprV16weFulakA945ChAVBST+zKANrro+l9hgPcZ0blehGVdU
hx3FEASwM2qNnj5D9o3Upjsq08/gQ2/JJMrWg+0yuBHjx4DtnkvEztZQvGZmxfMmKedqD5MjWtc5
1W8TD1/r0KuOOg6vywkMeMTMaMue322Ji3CuRoiOiFUc/2QG1pNG83KKQ/q0VQNxNur7rxaE04cx
b6LNJOP4avaq4KGlJ7nGw8zG0Ac0FLB2jIPfH5B++dtYjOGZGn3dhUucrAtNWgXCoQ4GDAtQYJgC
7wgPHzBvRFbUQ6WxiYYuyjLTjfRlKeIYcnkpfbnLx7p2HsnmM57DpK+v8wL09NYdR/OhkEl/AVmj
OwhL4aOq65bdrcKU52dVfS5SRN9mXlFB07ZeYRzHAFAU05rxj9zSOTF3UD7Ek10kiOJ6+uYkk5rd
SxcJsMprMclLA83QQxRW8zaPCrnynczehPQs0WVH0qNjWvuXHM7rWxo89Q1d+0sf6PdLNbvtgw2z
8QAeSZ7laDkHMifBqM+cJbo2H/fgHV6QCyjYXpxSdohBx4PdRN4tuVPx3sCcfEZjVdx0KQdL/FPn
YCQQAtNTKnbEUFYvhaMoXxFFEj0yqgh9ht1dRP4yFpxDhxCkZuf7VkEWRavlCvnQx7hLOPY76nns
g5Od+RWgqOG2nJJHMJeEmvSMa22AkBc0bZJVFDJ96Duk9ajb5N60sBzgp0H7CHDvqMqmumASSPEh
AlVcEyPmmjzRizbJgNd2a/nV9NrAS1mn/GguOWwyJUa8u7dGj1Z6SqYDmDTSMhNcy7S5Kq5G2QlS
wDMMa82MA2h2GU6UpK7/gm86X/s0zPaB7w8XI5ohRtPdsHY8I9w3vfD57SMuIvSYw6zfEVuCUmaF
ZmM4IQqTl4txYOfHjvdUQK0E10Z2gKPDVxyTz57EABq0rbiLcH0dzN76CDP90nDT4D4pBFJdzZ0G
/3dCv9kxwkDlAZa93fgD+aCVK2HezvHZaCo4fhj/Nnk1f2EYBmA8FAltCj/ojz4ml600xC3Yw12L
0eQQGx3TM1xs+znhZQPfqR5rwggzlqfB2JRVzdTMLKzXpk/B3oals23GXVUG1oNSpbfOZVLnx5xq
66YzSgurg3CPUTYwvZEhOShLGEgYwjsDGlbOV36awGaw/HJ6LJgqXrIgzUc50hQoTfVSF1Sypucu
8yROjWnpY6MUISiIfB+yAWCBFSi5goCaLM1kftVk7jHtzUcGI1RDvsSe59Ynu3YN6m2Mrn5iuOfA
T7762CPXc9VsdWfar52wy09xZ/XXpQ1VbKVSfnssCc51NMXjJYFw6dHJTKbrLtkdxTAPH4pxsAhl
rLkyM9tpWpNGlkNNRdn5jRlu+iyHSjzgYbRv0Q07GytlfCPTLCbVTaXWnh5FuwVlApp8dMYvWTbh
3anylNucM7bV8ZMKFSRhLwKtWdXpEpUw2usY4zFz8gpp+azBE1jRUGHSmXvybFzjgMTTWVdUmFpa
AYIKj+8dTXUM983VyxSZgzmw0G1t2sTL9lN0MBMbSp7jhYcuKoqLYuzUQeH4u3YIJT+ERhB8dNU2
C6JpnyIF25BYOz5KVi7Gpp674yalD5ZLQaOERL1OoWHe25WzdYYse26nxP44Mt28cmpnfm5yi4TZ
aIjQudb1VSfLFvQrE7AWy+EBP3K9IkrB2LB5fsuTxlz5VU2HOaDAZ38cjj2lIRP2sdDOBUy4yUw3
Ztp0388V/x2Y/NPAxGI/+uFU9BdL/tXX/vXLz+OS73/y++leSuRGFugiukgEmf8YPyKX+NI/pEcm
8xFtEXBq2orpyiJY+mNGAgNNKGc5ghN7ysb6r3hF0mTe8+MRkcKBjAbHZBCEFtL8S7p72NqUjHVp
nbXf6KcJBNBxsqSBCW5OxWZiOrrsNsXJkV4lYU9W4KFnqNWDg/+iM5vqUvmiMz+ocE6uCqzHeHRH
ZLG0CSuyGECDTU+wVvoPbcIJrw0mEo3KySQRqncJ5KJnAPbQCfN+3w2TvMMNUrzkvd9fzzVBheim
c7glyVxr8j8YSO8iyMwHuo/AA+uk71YaN+je8XiLqzIkUgtKUmETQU+D5caeJu0gIXaH4EAlMHcb
ggkFq1hKDxp4afKl0kZ1HQWqz4A7ZuO17xdsqBWaEbHJymyRm8P51sdiqrEdzLIbyz2MSf7Vahge
nDo3mG6qUFVLuy1HSMwiNRonlzdYXEAUITqU5IrMujVdaCOeHQd3c5z01xVD+zJG0LUZ6OfT1mwK
QAFDrQ+Zl+YVaxidCDyJ7Qj2o0tIirbrsS3PVmI+tmXZ6pmJvi+Ktjr4UmFCyXxOgHrvErgU7HQd
iRnhFMKTXKwTODTkwM5Zjudk6o2j3cgC6X0ZVKGzjh3bzRFgRG5KM/a5KVO7se76JCc1DKYWAgQV
+f14lTBv9/wtouvag+gEvnlH8BLa0M6Ch0AbjuwL/9qXk7HrfYTdA4251gLvVnW9bi8bDBUweSrh
6OIgmkH6F2YNt3VT2U2/PDiUlfBX1LwzxpijEBCFIe1Pbdt1Je3ZKYtbiwiWpukHIp+SwRwa+SHw
Q9OcX4h3mvL6SztULVwmlQDP8W/ffsX/XfD+YcGjoSAp8/9z9OJ90f2tAPP3P/xjSuz8hhhCOopO
BF41Z5nE/jklZkXkGcMw9Tun5P9WQVSWtsXZhaUJRaNm5f19EaSvYbuKEbFj4aoRS+38LwbFtGre
LYKUqqii8NOxiiH1XCh1PxaunkD14PuVcWFjF7+lwM3w0tfqmCG43uoSu76Ye/POSp1+7xb2vJX9
5B1d6fJIE1JDdhBZ6lZjZmtZtS5qSAFsGaVivqbo4cBLqB3W5uAuKC32cLjOvl2na9vOn4YuuRlM
wOwY2Gnk0iQFfB1DTm5sj+pwOezYCUfjyk7N+zZHF1+WZAHNxJld2UPfPKC5DxEiwTqamP9+EUa3
mlzrEWTrN6tkLgtD7nbypvYupoDYVwPWczDZXXYXxXNHDIlLNaCZisNRzZI9HcmILBVCEqfB0ccs
wCIfx3PL+dD3dm3TWWucJbMDXUuIq9oxzBFSNSiUHodVttJjRZL0JIgknEUttqIk6KBUlboUNWr5
1LwrBb0HC5YWjjN5kftjtolHZnYBVEZmxBy6qwoHQyvKbM0DU2zBVtQsyAncFMbLFBrwZfM2u5hb
8ne0MvAExgzNCEamLrfJhxrNAJLUmNNxYQkagy2S+ftK5dVmmMInHHzm45Ap50igcv+SywIbf1N5
dKKtwr8q64koQ8wgrHLrpQQUFz2uyPk+x9qXdNtoKFzjc5KOkv2oSDtj3nUIYepVlxfNvEYXZ8OP
tlvmwegIpjvyj138+R5UqsFlaAoGua+GfWY24LO1AgmQ5cTnRRKg7pjl7Z2hWwC3yM2ysAVqj6MN
nX6kLnVSw2uRbEZbI5mByKN7RGbOUDS5MnBNlcbGIOEG7XDxXSFDDPqbYIY4lEU/wwstapryu7ZG
+3m7KG0W1U39XYHjNUW0CHLqtqjj4dZnu97n37mf7B3EcOw8P1wMMfZc1i098GnJzIMW3oh7o39L
0yNuMSVbzwyQwZo7/ERvwXvJ9xy+IconUvmQShHRhwdGYn0kt29gbJSBA1vi/JAyE+2XLCl/Ee1O
f23g1/G2EXvWU/gWCWjOSzxguyQFgltjoJh71Rc1B9W8KdAm3OWMJso1Kwkyrzgpwyf/ewBhPJly
nZXkEs794PS79C2usKtC2uayzfPTtOQZFkuyITNnQg7R5uFbf4s+ZEqCnRzLFfPPimzEKiQlkRiJ
4Loic+zaWTIU2540RSdcghV5AwJ7Y7MUBOQujksCIxHu5Y3T1PkTekMCGnW1hDUyPCC4kXRiYH9L
mmO45Dq6pSbika0ToUOwJD9CVGznlZDkQbZv0ZCxwpW2In6bIlE07R3ba35TLXmSuiKgQfbq2ov7
4MF/S518C6DELTG//HdD/P+0+dkf3F9Kpi6LLmqi1/ynIuD3v/p9N3Td39gL0SXZhAq+SaD+3A29
xY1A/h89ewcbAO3bP3dDCzUV0VQCaBfndGRNbFK/b4cmL7ikkHsMCGDVsyf+m+3QeteYph1t2SZg
FKUV645aHBg/7obRVA8dWWBQN3MfpGUcG/JO0Eo7M3cud0UVu+1KYbj81Bjaf9ChVx+nLPeBgUf+
qamJUdCphv0gwMrBjuzXJqY3dIwEAj24JZRw1CCAIwsBclNyZr+WudF9jWuTbg+yyyfbJPi1XBCj
QQgkg0ZOuEDodL+pK5Z/GQigHG0GQoSztXPf5d149cMZ5m+GEO/65twBG88/adGkPWrTet+ajwH2
0HUuy+NYy/HG8aFMBlPH0ta2y+fiff/6epxkfizC3q7nUSjaFITMYt/z0IgREmOQJOVxMGprwal/
CuahxzTPPfj1ld616JcraYv+PmcT5VENvhs6zJ0jgZY56XEg5mXDugMGelLG3rX86L43U3s/cY6/
+/VF/+bjaRsoDQdAcxkeLf/+w1wgFozxsxzfNJoASipjIdo2gv1v040K4Om/v5qyJXMq6dqOfq/6
CzyXvYbgwSMhfio553U270anlsN1l3oPv76WfHdyXO6ntwgVCYeAQorI8eePNibIhLNERMcqHFNr
bYU+SKKqwt7s1pJSd4L+2tWdvByahBZ7qvGdRo3T/OvPrNjutGaQBVuPReXnt5HKRqO/IzywgisT
bsZmAmJJx/XBc0pgj7/+0H99hmhUcWCm++C6NhOfny9WV+SItiScHUs5z7eFWzeEHvALLsOSPjUS
BepgnSOB+ofr/vUxwoQFgZAjv+NpR7xbl5IgHqKAxA9CBisolD3f5oCsmGF4REP215/x3bUw/fL6
KEcFi6qSYgFG//jI2kD62GKxpUegYzbVOLEfl6KeLgK894+/vtbyWj9O6d4i6aXJrXS1oN/z7suL
s9YxaoNnaJ5mTLgFaK5TGlm93Pz6Ou/nnW/XYQ6Iy+LtcTV//kydgyLOKcbo6AvV43keYj6UPaFx
8HtL3YcIVikDOACiYCBPxN+KLAi/S60/j/8TfC3+ZmV99+ws91VS0FFHOZq+9vtnp4fbhM6n5T2Q
/7UB3UAgA0E5wdknbRRkg6tAmlrTP6znb7fw3S1ekCyOg4GZPXSRIv/4dfbwJYvZ1xGHLOYGdexk
J+TJ01UJqmlfW2WOGswoiMQcJjw5a3+As3wcnHz8IgmUqj+XnLZPiU8Gb7DIYX1QZid/jo3vbYb/
eHf+7n1CM+ZooDkdgJx599NK8EEMszYM5mLa+TRNOOfXPSNSviLavs4hN2JCGKfY0HprFENyFjgj
kE/mvn/sksK+8FrYHCMK3yvGgo3eOX1YxBsYALrf//pp+utT6wrupgDoyonEef9WkQy2Bep/aDCe
AFueBC7Nt7xp/mlK/9dforugR1ncFvGDfr83RgYWMh8owvGNeutFC1gxTwq1hOSq+19/pvfLOY+n
KzSYeHbHhdPjvrv/k9uoxh5jlnOI7ZvA9fuNSMtuDecm2eHXJ/58HKYL+oD6hfgavG+Fav/hxkqh
ll/iz48rPQ80CZie+aIXUtBPj2tao9/ll+EfwFDV01GnJotp641WSbBtOd/ChBafFMrGdRR1oPjI
p48D/nshRDiZUBcgcfyT13XTDXUi7uqmYpywrtK2i9Ym0WPnNIRAH4IQuptTy//Wj1365E7pfJ7T
Gli7V9XOva5GIg4zV130tWDBbTK4wApd+T15beLQSldehrk9dRtRRsYDNdV8OwW+BfQ8D5m21KJ9
Tf1JfKIN6p8bg3yplTfm/jfw6Ko85VmVzau8L/3D3EgbuqQOAZlbul7OCEWCsYyqkFhRz5efydqw
HoGQlGhCcKAYa8TO9re0b+1hkxHSHG4bNw7PgcUv21YsLbLuo09dyOJNRxeEDQGa5jrPODaiTxS0
XIfIC7qdCB17j+iSw1Cux+aLy7Bri9dPv2CZrd072jc8b/z6AwaezPygQpS1ceuaDWunaDr9Mtu+
oq+MUlUvf9uogrcxKcAQGICIG9JRajwAXpzO7DPpU1VNw/Xb7fWdAXZ3Horb0iLt4oR/M4X4IAMH
PZ3IQiLaMIwSkxXG5Va/rVZoBXGfwfREaDkaHwkM5YksxAjpOU2xrSKH5d4x0Y2ATQsRPpBFbD93
tUgNynKR39A/1oxvbV5ngK13BpwSbBpYAUgGPSgNfl1Pwd6bvcU1pNgU0MdYj27e1+bKMLm3mWVG
n6h+zR2CTvs1VhWCV340zKX8KJtv1QD6hPCMerwRDOYZDtr0fQlKiD4y/WNpmsFQywmN39ZansMM
VOiJgLEhWE+h2+LeHSUHGPK55l3epzxLbwh/dAfoBn1KL8r/pp9vM2UIhMC4ozddCPlmHfMBiD+P
YQKuGXEaW9GE5Ws4BOJQjC5PL/ArmumwsYpDF1IxOKowHhw6TnyPgc2Y3kjjU+KmW4/2ymasbRhT
RorrLNak8SJc3tK7UGs44/VtANHgKNw6vxiCwUYkm0Ybx2zATln5fOroch9oQvgPQau3hd0lr4Ak
k/PE1dY+MsvrbNb7JCLCuaIDhkA2tl5oljASsLO9ABYH8ryzNjBu5rVJzbeWWE123oh8BPhomqy5
q+aTF/WMLvLpFEtvF4aVtRu6sDgx6MGBbXQom1FPIJ7gYzGrrdchcHHUEi1c2QZDXqvsl1o31plM
lGuGC7BCegue1EQ4NRuOtQPs8eggnNiijjcviJBZiw7iX9nS5Ug8ZNikNYWrEJTTxsOmsYq88K4J
p09eab6WndFsYyOzNhPpLSuT7unREO4HFBgQKnqrxFMxojvwu9L8mFn2CfLIEj4dXaHZBF1oOw99
71+Qih18aEtz3ob2NJ7CNGMBtpczUmZOV05kWWcAJtWtjPBcG71KGGE7l4muJuLA7SzWjYe3rDKD
5mslkvIwyQImce73PpjCwIpPsrAXdQhoscsOjBq2uNS2gKNP5vyoZtsi8DEFS9n2psc4VVbXHJRs
Ip8d1guIyukjodzBY2eK4X4qFOeHAicBUy0Sd8+JBmLjZxAPafm6X+Isqo8jrJFjiMyIi3KKPpOk
c4cKbLjTIP6hZ3Xddtl/FBl/JZHsyLKzG3pB81rzSyMlzbA5CpgJcWjkqR1ghI3shbnTrJEIRyxF
OU5TGxL0CuW4PpQxpU/H80fA2ZTvvFnYTNl6zHw12KTrRrRP2AOrjRzIHiIgHVRSkBYupmoHTudO
xWZGOAPq8jxO1A3o0WZHGnnw3MJtvMAwvmmRrZzioaNlSf6Z9xFSWYPVE2A8KQ6sk8fcq8OTVXFu
R9oOSXbuMx7MmLMDJUJqwKyp9Tab6g954ZJHnbX9S2fn7jemkrSCnVyaKOOUfh4HCIl7oZbEY1As
K8KGOY/lY3UoMQlcjUbl3OJ+wghfFEi+2kofqKC9AwxKk/xS2dVfS9N1t+UQT6eqZdqZIbT3GCjS
hvdIclT4c5Ig1/tOp94tgUI+qHA0JhT/cWjTpqjlgxFh8JWEr574Ur37UXVwmkMfKkNu9Pbnka7f
rW4NugbwFQiZJN3UdXgEnPgtSDVQ+0Eb6c5x255ucGQ/JlMDq7RtLHw1Mj5iSzbP3MFoYwFmrnpf
7nuleLC9/OzQPlgTUWHegNdBflBp63JJD17hUMMarCq5ydyh2KdiLnfp3LivXctHYqGp1n0zkETj
0tgllMRX7j4EaIeVclgICI0fPOVitK7wZxTXYvY59nsWVqayMeJ8OyUke0Pz69N9muRY3cAKPPDR
Ajzzyi02PqroI5Cn6WtLOX7ZWkN329rGCFCgJKmGiUbOnm57BLLlRa+uqNjLfZJpTQEgixMhNS2/
LiabQ5ylN6Wj2mu3GceDVTUhrnvPPZCdWR8HF7l5L33SzavRP8dd7u7toM8+JXmlkXaXXvVsByjw
HGJEvnkqi5g76LI4GtiRyMdO6yfdlB8zXhpWUIEAziNbJF03/ty/MqWI8bEZjXEMyo6zrCsFGrow
VyShz92F9CdU6UW85RuPtklmfib/oNxEXenTE/YsIpyDYMK20RWftMz7E4NMY+N67IFVaIGQUgxI
bJRQN1L0zacYd9UJBuyCifG9+o1NYL8hZNrvQBnHplZcCZu802+hMVVQfqH18sMGkuhbrfGtYl5+
Hpk/X0WD6h6NwO8/2XXkvgQdQLBVjpKcVBKBvpRtb8ogX8AvyPKD4djTyTQBZQEz75+xoERXIsmq
jeEuOc9xBeYvGhK55hQVXNHg15s2rehqmJV/VAX5x7yrFrlbHouzPUTpJk0G9ozCJJ9kjafZcThd
FiHhrXE1HqQP703WWdltkLWTgh4RMHrvgp+f1qMyO9yXI9uIpDu0+N5QGwXNbDzQahc7D+LLtmRT
2FuibE/lHHWfS2ojKowQnZaRcRdqN/roEyGGpIYjzjnUJVQNbdbjwRGW/4SfyXo1zNL4ZjrdcImW
MXhQOZAuWfCyoz16j5IklBWZ8/VHv7QjjpOCqU8TPXIw9iF2QF8Ik+rOsZ7ArgHsIHOGOsznocqe
gEWJFcndd7ofUQnonOmPdncwKZwVGM5pzdguW40cToBnEP8sc9waLjU20n0bdf8YfUpIDiG4mjp5
1YVtwVYZHEyITIyUhq8Q0Lw9tbyNssn0dol0Nfx3B6cF2GeJLWSVqW6HsI7RO87JjfZ5nEU8yotJ
EQU5y9e55IXDonP3mOeTFcoEwq3baLyvsOGsTaQL5zjvvzGvsJA3Qutz+h5HP43dLfytEfzTlB48
QXvAHHuY3WXd7Usc80C5EOhS47PrcBA62V1hE5IaVag12wY/2BhfJnLcJ07AaZ4D15qimqzuYbwe
mOWuQnt0DqquwrXIMCogvtsQqROyQRT+zSgbeBJpXO7ctvna1gbp9iRB7qUDrSSrPAjyEG7qCbMc
mF0SrgNxjIfmtrOM1wh6SIHhinOKd5VnzSkzqpchm2Et+6e2cB5xHZ5ZcmkYkTFwARfjW1wFT9Lz
7rSZ70tO02t85q+eiBZpH01K3XqfcPY1a/jDHb5eqR4LBBCwws1PIwSGU2oELPKheUydut0wW97F
XXkxhnpAUul8znqSp82MrvZKGVQEAZ7M59maP6M4P8I1MHcVtI9hzYA2eBZlE4DcJuaFaWvZ45Sf
VlGB01QSHFRFH8Z+bA5M4y9V9Sjcvnuo3Mrbhk10z8QqPOjBIzys6rsPhlm723HoSZ2ghrnsuto4
1COsEsOdxElZkf7gNHa+jyAfuJsmHAjXrBzao0O8lBPaC8d9MUiO0FFNTNgsnfmy7ZVR78JsvGMs
731BxgH33ShTGjqrxGuIiTJ7socuWjdrCOWqwn7Ei1ovr2dWSfw60XQeaFxIvwUO3vJE6yEBtb3I
nOIFspFKmOTwdwhQVsNBW502rtqu1dEGLSrII8OjaYqTipJziUarOxNxaZD43xrf4QfIVRkxKMgX
NUcRCqmN6RaURQGPfYeiDuIOzhdmGlNBYE4H2mDrGwBLSElXF1hJx6uKPe7JrfzpDPyPKjki2Kyd
KkdcxYaK+m3rTZQdnWZZGpY8nFwu1YmMxv5rPJvDdewgOxaEbe3INoeHmgz+C8khNLkDW8s72SjE
jKqmEgnmXhBEPTjqjB99KXm9FnFziDT3uULuSL654ZC7Ja36yNmelzacHOZkQYG+UVMw77TU1FeD
03500szcRDXHP4xK5Q2hxQAwetSlS8zbzJZ/NBMi1kCj+icrVDQFGop8t9P0CJZJzdv1+tI2tlPh
1EffsZjZJNBkhbazD2//i+dm5h0ScOceYoy310rNB9Miwa3JWmqwsTbpErjWcD3MHHsMik1mPXPu
YILlZkZ1CIkjbKvdW6O4xDW7Nkfsbbh/m02aRaUgLDj09lBq/VMWEjHnzG2+d0BIPJNHzAeIGCuv
WEfm24bGCzlYqfyQdYJvHRY/7xnS8LFW+XiTjJx3ZyMUB0A483kswTyuR8HnQjTtP5SKsq/qw7JY
46mq9hzVqO27LtX1pk8WAXY00xWhecli0EmqE1F7Gyb6qgJLJzACh5mYjUuAleUrzb9oL5KYjqI7
X3h1jRZTpl5LS6YitAIw1Vzs2mQYUKDidrjCgaEugIMwIZsVzSuit09vz50R5fOuj/kGrLlNn9I6
nW9DhNyUSSOxe2wNpf/NQMNFU4Qy6zbtlnuS4u3WTJFv+a5G5FM9t40m5dqW5Xw2c5njT6cV95bJ
pCd/uJ7TgTwnGMPAInkCWpu4S0heywviNL8PTM/YeiFi/pL4qE2rccmOuRYf8LPNO8K8CadboqfK
ouVuSWfkgSVofTr3vBDewhoKUzUY4kMoFfK7pE08KGY896HB8Vpq+qybt8aTNEz/2yxtmkoxT5M1
86IxWWqvtBLRvrKd91A9F2i/HPxTT+jNK7qD8WbyQ346KDL4Mq2O2eTQ+lCFZfGa6KY9InnF8z2h
uBY9WGZf3lEc8Alz06H95QcIR6CZDvney8nJo26pn1v06vAsRbqEmBNdRUa5eTckbcxJizduNkn4
JZuz8hX+IJceu6Y/pe3kH1tarohNXHjzAF/XgaAjh+KD7KF6sRDV7qdOgYEKJa6isi0/58L11iAk
3H3T1/5JtHw7LYSV52rkF+h3k0fHIsecu0QrBoUznS1a4Ocy6/0X7O+TWs/OLC/SwJTXMFT8E+Jo
3nlL5aM2OcvhXliK5gdjUXejlqdgKGnNqVLRUlDkcawTt6UmHLyOp0TP4lNADOwro0gDTlxY8pvG
B4yPhep01wnWR8/mTgUkvDyQCuJ/037JB/ba5RmsBeF8WpX+iZxAlN2uNc0HQ0Oz1a6m7HOdsP/q
OtTJawqM8QOykhF9MzRZVEolxDP29gDlQg6HzCzj6lI2fX4VDm33EInB/VL2tv8tKkbv1KuQ6OZg
YGey0f7sJqWnAOAyT8BiuX+JHUIqIBhYNdbzggb3Ji2jYtq+tYT/q/z7J+UfCj5a8f9Z+ffwdXxt
fvQxWt//4g/JnwUInzaRJ4lz0LQnmR/8KflzfgN2aNLLl6j73trbf4BhEAoiQ6ap5TALhzTD/OgP
kYP6zV3Eg669TDrfHJD/QvMnERL+3GSXi/sOrj9MECkY9pjLuOyHqbRgZtnjKhJH4Lz1c2/YmjyU
6bM7munVLA1wDgYF8pgVCd0Z9wxfu//g9HF1XxYQFEXdnDo6esSS6fmMvcQ4Tj4/zn1fxOENWUfG
a6cXE5lTiOpguz7EKKXoRN3kWk3WrW1HiZlhhkilPs6yds0rYhxF8diklck4E5VXYZG9idr3DC5D
6Hgt0L5Cd4cm02YE+PhkoO5mDsC6X5VDXVePqZu3YDR0nqXyBNvMAQAPsaXd6lDQXw9T2yxPrR1E
HIbiPGFSvxop3ZBYZfEsT7qYIEBMQUO1MBeywOptkz+2d009qSPeB2ioq2SKdPzgTwx8e/w1SV9t
wkIVr3Huu18CJyZvajabsSHaMCxEDz6/0ZEgfrCOy03LW2j2yViYFwyXlsQsXBUXfiwRiQytVs2u
x0DWb+cCCQYdlPiQBUX5MuYR/rA0t1q8N6O7HfAgvkw9tkx3Ofmix7kP0rTky+ric2XmxQGc4FO8
nJ1jiDwrmXkgKocgREPOSPMZjitxQRNncO2O58KuL8LlYE6iTg6Nrrmx3k7s+XJ4Z3L4mRxouLnd
8DLHqlkDiVsno3UMxuRp7KFlTkshwKD8UwANbWv5SXc/ux2gacYe+45balg5YS4av1CjQ5A71BpM
AInJip6c1PxGRdFeQA1n6pIEV3NYacA47UuxFDB9kR8IIiv/l73z6m5cObPoL8JdhUJ+JQkmUTm1
+gVLLbUQCqGQw6+fjbY949vjMH6fF6/ra0sUSaDwhXP2ga1h7aalkJt2bX00Msp9Uy93SUzeqZLq
RfM4R2xPu6SK4SfGdZfw0iW6GwNGOa2YDFLC+ggZYLRTc68O9mCbmwlPjCSJczcMIGtigBRbNKXJ
haio5trvRhmu1tmTV6Upbr7F2fRGDIW9rf0fIC6GQzE46Q+inqbz1DC+1LVjIHGdbfA+8U+mZ9Wt
Y3SPbHunx3LtPhF18kROdXosgV3DySCT26qQn2xKetkO3e2JcyHZE0wT7OPCsQFiGsFhoB2uHFWc
urVLjtZ+WcV9iq+MJrpau+nBIeAmjumwYW22lDkWXqy1CXfWdtwRQ46DqyX6W05P5tq4N7l6Mejk
ATxiJG1Z6zid8cqcRmwsNWXnpHaCLeVW+mWt0wGMRIgvOzSFo602UEYAXvazUBcwjf2V63bc8bDa
ahhTi/FVQYYCw4I51wGy6It412QMhEEsTwZmItE/EBE3eo+5rZAFCknrjbUhXYF6YLoJ7AnX8MEW
lWSfPbUrkb0T5hIf0qyS57JHeg8+ouPVuLAAzjBl+ejXMY2IhuEO8by5HQYuizhYhzr4LefPWnOo
hrHH+Kfv0vIoO7K5KDi4tPBOzq6YtrjhHMxq7dh9mTUDWx68EWm5U98nXwgVA+61MajZColajzdI
Q9q31uFqQT5rk1ZqDoW4SsqgOICX0jA7DHkQEnllrcaTN2ek0iUVp8REuFclYqgGFuYNXFnApXXN
kDRYoPLH+H+lv3ybUN28eKmebvLMwOqnXuWSsg7MVQV9tTsTOWXfICtSO9JXMyJq08+o9ZtdKnX6
UjQZWBIXidm1RG7LoKRfrN0C8PWuLqJn8DIsU4PACi7azquzGUAE80iOGNiePeDcMR4VEJt35s4p
6m6sx0sRMAvo44TbGBKQDKMVkz3ns7h2I2zhXdS1O2yI3U3eJlXI7yn3lbGSt9e7FtSPC7V6sPZR
7UyhQSIazrYBUKKdom1tj6MpEnqNlddQ+4u/mSO3vB+t+Y0QEedoD0Xw0Ugmy5OdjJtWWcPR8rtv
7i8qhKD4ltZwsnPTB8tlWqR2Yxn7iirbZv/SGVdz7yR7pgUmJJQlCDX6D1Yf/oqzMDkP/JkZoq9u
F0MM10R2EMQ9994uLSdiuVrkuIMn2X/YEnhrYE8bMUp/G2RsUbTZHGYjbjiDu+ug59RayEzZIG7g
Suym8tQpuPvuSJZ2TOBM78PjVH4Fnn+FePDegmM9TQfmm8GJ9XK0rcxJEOMSFB/zCgQRhtVt+xUS
wgaixnK6kkMCFq9PwNewcftqxjySB7u2q0+BEQBLM/TXVHvPRepV4RJAPxGtBjc6E05g2GjJEyaq
+74vprOh6s81zzYndOzKxFu+WUaC+nK2o7eSygRM0JrnIOZsP64wFFo292g4AFJqjTMG8BqVbkzg
MiOVedMrUIiyUJx3tft9WUErJTK/MFHdd1kpdUW5DFZgRs0fWSMRp8xBLlwD7aFdiS2jUl+Ic4L9
pJfvsV5jnH+xXbKZYBa8NJHcDBlHPzvmH4CUR8CzXXMXKRltkxUPg6V84OFOQe2K+A0yyhfj8J+M
+vJ97lAwDJP9WjR9gnm2rV9y2nn0PYDQdD91X01vy23WZkDJOEQ33sqqwX2Z3Qey0uw4V4oNPdF+
BG7TF5HYcZjCDYbs+AoSgQdGZz2mKVEPQ4yyOZt8znU3zX/IlZzDlq469dCl99ngkQ8QGOW+zZbi
Ik0JEnle7O1gzT/aJJpZ/rkeLQp/w8imkiVE7b8gEiRkAUsYHyjNDuNMr59IT1aaP3/oVPbGba+6
624sfazoDj9rCYTbfXRy84kQiDyI73tUKndOF2VvHo2u47rjFpLUDRPp9mgxBYWmuW7YnTbig2Yp
bj8HjhqZULsIKzo/tJeI6CIs9THf9DCCpVoJSak74FaNK/nJ5IFNwcz3TENjVreDuXRHsUze0Zsc
//uoWvHGtOIj01F3uwjLyMKBKO1jpjvr1mEQH5pLxurQZtA9QIYhvFEOmDoix+GKEMVD7QfOwziD
IdpyajInQIgitw4s4y+6H1YF3Kgx36knRLWZvcY9aG063DKl25Ff0wZLD/OBxzwrz0edzv0Wk8EF
wkdGlEEgfpRxfc7HJFp2WQVito6tz9xtncfSTeUHMDGwfIvtskk10n466XEld6UqybDTOfP0IVbG
l/5F+xrhfkUcntdDYuS02u4dZEQiSLyOFFIeB+wEjCXjcnYH7zOK2UskCClug85JXx3d2IRwps4O
HF4eOngatrrSS47q1yvCqrOqh8ZizUGchWhvJiWZGYuIYAI0lT0YnoYmFx9KCzdtJajFZpPtIw+y
Gv5KGWr+Ljps1ziQehsVh3Xw+spppl55xPXf8nESjyrroqPIkIkJZ6TijWr3zIAM7ENqtOx6Zjxp
LzHzqPlqMGY64iVpzgEc9gq/+KhCzeriLOuG3r+YTLWZ7JJw0SEmuFy0zX1HsuKr8Jf+09HjcPTb
KmAilHW3dpw0z5XlNIr7r8IQadXuThUO0Dyqq+UlAI9QZbQPLRmMaM2DLX0SKIsl0BYQ8lzPQ8iK
rlNX+KiKIvRXat8Y+Yv7LVYr0W/wJ56sfm8H3Ijs+jeEsuOMsdmzEy+lkrfBG8GFV17/SL7EbDIU
Lo1rbEDpW1Q45Z4oFvgJxTIh4e1Lscv8LPY3to1VfFUFFa+C9Mv7gf/rcSo4XpsieBwLauO2rPsf
rJ6qnZF42Z5cl/iq+QVK/MVM7IqheDITqHSooeRh9IErZitmEVRBsqtYdW61seTtxmm0sx9XPGNu
O01DPC52H0LJVDhkZn8pyoVwe5mVx96b4juprWh+8L2sqW6nOMFFEcSTqF02e1hhKRYKnQQzLv++
l1K3n5Sbqd/HG4QDo/1YQTtQLcfYXPle0x6zIMHvzuJ4WK6ISjG2GH7MEGxm2eACTThHJx+MHSRz
69glUBogYRT9bhlj7R0bxb34A01/tBNGFsUXqBzkpXAJN1lItMaIbqQfNK4Xj7iuBETIZWAueewh
tTxMdUcvYNbGYXFc0nhJ0zkz0denhmty13dWetEZs+pI9t5XgR7nQ5QI7jdN2nTQoQv91KogSt8Q
MffbgiUsagnmin67LM7ObX3/Jx6c+Oj2qGnwwZBlTXiZ97JkowhTl9M5ZFqs9q1sl3dBYX01ztrZ
5PTHlacFeUh2D6Sh7u61TvW3ZLKLh3E0yfzQ7DRkYWvW4yZqFDMprDBWcAfhTlAd1Ko9TAo0cINN
9sa262IHY9Z+bqkiw25iQryUZhbGPOsozqEXTrIhLyv3ToYuh11F4/6AKyrYN0rIdwfT/xGAjCbb
m5Mpx9OG6KpKDmlsYRmoHP9ipcQVbxSrjh95APgTwuCtNSXsMUpwavwl2J4IJtZSzkeyHaG69318
UbS0EwYdewy5bmqCK8lYqfHrs+/HHM2SM00IECmSMMh5jEdQ5L/j1tOwIbziaKSRBfmMJ0mJkNQH
49yxDhcGm8HMslhU2fDgAs+47axlftAjdIFJ5deT6ollikvcrvFo5CFEgeSn1q59HUUpG1ddx8eo
Mrh3Ww7+XmfbOQcasTQ5yAKshTx0xpkBsghuhilWYVam7lG5KUCVnCgw0VbVORXmne8X5L+27QQP
aGUoemUGYRFUOIVd7d8oo27IOhMqNPPI3mR5YL0BHcW7R5w1iXxpUrwhDXmDhKk2jI0PtoMKjdTp
4VNMPFjJEFtwhTSrwamHrzo46I6mMl5ZqhbTBy92d+6Sv7M+T8KBb2sjy+mb9mkiYpguS/3JJu5b
m+GjzGUvqhD2iqo2k2WFeONBd6cBrJu0dd4VSsBNAaNmS83MxmfFS+RhAw2SWOypvgAsLLlaWu9g
EkG+lQ3BVTnz4DvmD0LsepvEl3DQguyqjno7EwMhYuv4Z/JbzVy5zkloHoirzXzxc2SeTIRMNhwL
u+t3o1FLAHgY69hlfXTJ1J09cpfZCyvvzFxrlyQzOdHarXkAG6xJvGK4X1QS7+O0/kG/Rik2l+m8
s5esOJW9HvCvD+38Ck2See4wXltWEb1QSj2lRl1vPdDzV4lrjdt6WigcK/SCBG2A7u2NZlcO/ffA
rK9Hc4a7kcmX0uDIywbb3mu38bejY/mvCfq6jVU35S5gicgaOHKelko5+P2VvCrn5JIa5VunvZZM
jOSxcc0vQFDUfzPVESF55WNSyTcrAfdhDaX9SShksxNxY+20UbxMnm99aY03B2K67wIaBfm5NSbN
lmtxiwd/JqZnU8UEqXfaj74PSMqGzTQMgErIPnyoAXtWUAojhuUMIMY9ctwZR2pRmPQ4ExTB3goe
EIM6jNYtp8K/Dti1J/Mh6ZAGcQ+4QpFCgltuXNJ4otWJED/xdq5V5ujbwbUZEpiIWtCkqdTcuBKK
bDj4OCjCXiT6RmIsOfEP/E8Y579kLB/srOLw8NPkHGihzrPDw9W0xo9I6R5ck6HikChJ6MNeRvpC
Pp2X1FPc6uZLwyNpm5twfXu5zgJ1icwxIAPDM12CKR32RBFWx4NEa4b4QXIkuFMzjMesAkU/1N+J
DThPXPDbnD3ZScXGdRQgbl1ypw4RqZ4R0Hf70VJe6Ck3P2uH8R/ownYLG4RkCbq4bWTXlyYe7oOs
/RRFyhUfzU6IDve+tsERMpjxTqUN49UzuoQAQRLvYAUYt7iSX/GltlddZAAbaFzsWDnbwUQwv0+r
wjyicjF2jdO3p7KLBZOLrtoI5XzqMQrue0MwhovgOSbV/F3FJpOzbrb2GFlhm3TWj8gZzMfRR7Pn
TjPyIKjORB+23vDI2Qd70XWarSfq/tzUDKMENmozMuzrHFANc5Y0lWEjlDoGbnltd3m7jRbL7ncy
ZcsRerFZeJtMoKpdYVpmwC5OpTMrS7Oq3ojgsVYi2LJ84LcGMmGicnqv3KK5RdJnHDMeeMQ6e950
9FXW4L2lRSLRNcNYk8bnxrDj0Crm+Qd1FrdWTExJmpn+bTVaRDp3Sf9hpO5X3MAp3gSJ0Z5rxtD3
y4QX2km9sdxqNh3PPmqiOykTe7lpJr/Sm9ErqgNT0AIGbWdppIyBuzcx4nk7V6XTTsu0bLbpMmtY
wfjEbREZN2baOMPW4WFwBNPwNMfOMxWC81jDLdvH9dwduQ/mkOBmk+bKfxl9CFE6KeVjjLB92ybW
rW+20XsxlcY2KyJ/a3qkjO4Ir1TG1Sgpai45IYGbuhuSK2qIbtqTUVFtG2I9+7NNCOaycTuhMwBP
CPMYEiFVQjldU9MUrrkhrQ1QsTVWmvwEt2peGm2Ty1j7PiRdtAaE0AlmfDN+k+3MufCGQyWwbsbU
EU8Dv4DAybpfXnvV5RtuY0JaLQbUqKFKgpGsXvcXj6un3go9doexLlNIpUi0dzywgk3X9DEVE7mT
G3SAuFuabq2EOGXeCuV63+0mQa2p+qw7ah/tAQENNUWrDxJjgx542MItmB6dXncMnxCQuvhDBEtQ
aQQvuWzjTycBXLwjPBvPMjO1+WFWyIG2a+p3uOAaAmfX0nhPkkc0JWihd2hfv0bKa4Ig63vExBn5
eC6pfoq8Mkf3QOzSqL6f4kG+EiFaTjusbqQ2No5519aVmW7yevAfWqfhecpZVt3lizG8Gnbas9+v
mcsUS+Bfo5LpXpU2xA3ZQ/NBsg8MaF5b6751fO8hMCLal8aMgivDSOSPGfbhuWv94VHKXxJ7SRTd
pio5VpEZ+UiA/DaBgA6RjptytHliQWuB02QRZJ3dMOHveJ4EjZVfZaacnX3njg7fdJGFUdfEeI1U
ewc1hqRLd9YyhAo+PYnFi8+ZzVGJbXv+ynVhvkVmS6G2uJ0PfsVsbpIgQDoaZ2n92iPY3o8GT924
snmYcUntaHbSUMQtAbvG6IsNo9GrJpq80zASsKqhoV20WWLuUZ4pLtVSjc9dVnYEBU1psUsMtNtu
QxCVBSj7Xqta3ziEKB4LWP4hKnN9IKLW3lpacZUYzdhd+3lhfWN6a/AQG/WToL67NFU9goaj+mec
6TGlMZIHTJTD1g9i8krYZWxj3RbXCDI/jME0Qw4n6N+J00GpWczrYODWQBSXhGltnarE9O9ILZhO
4+wMZ9fwlnEDm31nd3QdPRXjlnlzc0Ye2V8D8FUXQEM/kAcAxsNrsc/8+T2eCwRetqIz8DPGimZU
MCtr5he49RF0GDMJ0VRbocGFjhhUt9sB7sFJtRUzm0qVs2TQBnfTmsydayIt6ZyKWlYszVua2yz+
u2Q5zs3kLjzI2v7O9yrmwGaQo8xz5JA/TE4CcTDhYZM5qoLmsgzqYnggGBzWN8xYQT/MVbI3lY8l
pFpugLbw70V031rTfDt2JXPgQb0ErfxmxRzWjlGGKaFnOyYl70HZAJuPWXiMY4J9wQDHA2Ww2ktT
2Udy2ZGGZg+Lr2kVbMchjwi2Pwq+Wzjh1obQplcYeNmdG/fHyJBHCqvuMCz28N1AYrWV4IMtYYq9
WKiQVxHBQQ88qCe/fy+CrL4f+/q+ryS7aVH5PNrNtRFMcuPWt4J5GwmZnGriMy/2YHzabMavK1mC
ruH836SswRj0BPa3DuEm9MjpMmg9nZq8fv3/tfX/xZ9vOUKy6P3na+uXn01Rld2fFtd/+Zm/Lq49
8w8s0sCw+JKRsv3C6f51ce1ZhJ3YnvBc+y/UGV7pb8QusFy/LLES1c3/gtV4kjW4z7WGctixvf/E
nf+b7U7CxUWQ6PEX2pa37sj/vLUmjLxfUsTyR9+nny6SxN9kcW1t/u4z+Qc2zdVg9vcGtJU+wHsE
TwepjE/iNwNa1OM+syCDHvusBHOKLpYGdoqq7wTMT3fI360TxgFiTqql039BS/xTE+T6ff2vF8d+
C8+Ajw042W9vEXc6SmNFKF9sBxWQl6YdmethxC8coR54wFTvOKN0wHSJ/QpptunPyYDiQZVDTny+
+q7nPksPHWX91qqN+ow1MrnFILbWODkmnm5uiP/lSLjuWy96KKBN7v71B/gP34SHqMAk8MThQvrt
ExSNrclFWVhyLJMMJ3he+8Io7BMF4PxcWwLhj6kIkjcK9DTY//UbhSvynSpG79OlAdiBUk53FVMa
GsElPQQBa7bBV/lpCgbFSmc0n4q07/ZzuaA9wo2Y/hsj4u/Oy/UiYLAREJyzcip+9+q26Kz6GVnp
kVHsuGvIuaZTa2bUQtnXv/60Vofz75cb82a8M74Dl+B3yz6dQLsuNoLjYOHXmonrOnSuX5+bzqrv
hUMS379+vd9uInt9ZwFybJt18rqQWq/Av5N+SLMtS5IaeL04be45UUjk7uPg8q9f5R98frZAeOLQ
9PoANX4zkwaNJDl7NPxjI8cUblT2pa0gParWf/rXL/TLD/rb5+dIvOoeNx5Km98PhSxGZzNyDR4l
9rrT4rWwYQKumXnmi5sLax3DJOhniatRDwgn/IvOXTY+yHEfEhLJrwrHqe8bCMPkJwwQebW5Jl0M
RKAcY5CiZ5LYyM/l2nweYgKCgH8LG5Q8brsGmjMvQugjjEwfeH0r3fZ1dJf0+K/fpPXLfPund4kg
BTaJ40noKEHgoA36+28tklFODDLy/nGFXKIMYbO8gi8ZVal9pRBgulAxp7wBj7mCMrl4syM4UeLj
2InuGdEQWveLrdmhNKzdUryaUqU3TjDb370RGCfruxBQhHw0g6LON7iDmFFSfD1JQcJ4ssCepQ2a
npO4lFT96XyAtmdC2/nOcaaObgcUNO6lc2SiVV3xdEmOBUDW0Ird9Eh4y0zKBGjRBEnSobUq/4kY
i+yUGcwNSrOG+MQG/CPBcL0tWhWfoL8OtzoHk7oZVpRpsUJNh4ioCD1ISlcbZ7Lbu2zhOpMsIUXy
00sHGzVfIak09satE+j5EyF5y/gRmGqsOuvgRDaVe+aSQrHQ0uyoMO17J7HEE6Cz4pUQVPWlzaRC
aSQCqK1YuMg+GStsAlWZTN88vyQ8fkW9gqTPT9kM/nWpA/fWXZGwnZ+W8HuLFD05vLIfjPGcd+y1
obHiZBO4ssYKmEX3ZBCFkMah4TXnomCBSJptTfpPcJoGo7ypIg1efipp3eKG6ZBB1iJd5mX9PHcV
IsIt0DiypFf8rQmS2Vn15faUiBPc8eJir7hc4xc510S0e2P2BjzdeaUmCZ4vtLrgdmUV+Kcem997
Q+7PHYjalrU17oFtjTHySdl7orq4IgYwvn1tWe/VivZVCXYLi6E/bEcqu2ca0Z6qeRr5aibAJisi
eIQVnCTWvYxw8HK2DacuZ4k5Y471N00iP62G75zhmr6fm/w6jQDqGyuUeIjzngmNaoiZ6frVxHvW
MkMkEdtMYYMpfkRbcx3F7vdkRR4nK/w4WjHIWeNi6FHIFsqSaU2bbY0Vmtwhid9bTcO+eepHcryA
K1fDAmZZWLAbCdIGK4Wsy6Nr4Yjqx61Z/ArTqKYrY8U2M14tMb2CcjZWqLNe8c7E/NnYSVfmcyPq
gYsLOcuOxxARnrHvYjAeU9RIMdDopl3T5JequsBXENuGjeE7fg1xj5XXg9/1iz4tZKZvl19MarM1
AdLNpn1iWZ8fzRVe7VXcLq4BtFphTGdu14eSJCeWwQnpnV0SofHOyo9msONvGbmdn67Xzt+soRnP
BWOGkxoCOL+xti/Eg+hD3SkGMZEYTj26s1tjZmIPrJvlKDYErzVPZRp4qyuyxvtaiBgXj7FMz/Yg
yr21VvdCEXGCdATU8IymKrD69GC6dXlJmXwzJ2DOQDZxecnKnuDN1J3qX4PDnVv188FwfYYprQAn
kA3z19A1Y3UjZkLZI2bQ22WYUSdVKFs0zvtdGvPkMJfI30jR65CJsAx5x83Zc+HljTjldzIRMzQ8
0b4iebBvcdGImxkQer9TUYc+USCm+GlmZHkGmAOPc5Y1Hwlbsj3h9t4LtPjyUjoe7kZBfcHyJLlV
CvZQNFDyYVIQG2JfM/66fKrrTW8KihnMAA95bNffssxSOyWWcZca1IW4+kEgK9M6jTbwdh0H/UvV
tfmpZnLw+UuYn2c2Z0/Dm4SHvVy7OfbvBeHjcZ4tfWMl6OO9tuHJNVokyLkW48GsKnUYNAPvnAC7
2zVNeef0lgzrbpGhTWD27eJp5uWsvvgZGeTta8z4EECsxV+i+kAchqHjLRnuGooLzi7GoZ45IehE
59bkYGDf1NLmdXJh/UtcfOD10ZlaBbdz5AZIufLmPIAa2pgWkwpq4OElxRIfWphbztlM6tuG2kay
YSjqA0FuzhWLPONh5gWSncEyfQN8pObPnhPn+xg5zKAjN+kehKf5J8RsD42Q9a7xEvMb2kaCPEl3
Zf5bHdpM0v9TL1pXziTIb+JQMJveuhmsmtkj2rtToaS7HfIs2Ve4rcKq7J+YlJL/1nUprvfRCRFg
4nwvg2HD6mE4YC6akwMfv6c+Gtuvk0vTFvXA1cxUHeVOj8ceeMOusQgHvgRsgDFTTzNgXDL67OQG
DRdGi9Ovx/v/66z/rc5ayH+jsy7Ln2378+efWlYOGn7qb0A58w/X8f6n8fxruxqIP4BcAoqBI0fY
MP/53+2qhQKbXhRGlhTIn6ko/ltnbdl/0PVRXzHRdmj/YOX8BzprWuffa3u0rC5LUmFariC55bdG
yJsby0hGpzwZg2pNfRi8KEbiGxkjC2/ikvD9r6yg8dIhRabuIffNbCfo73HkHevCThHCRAQLSg6p
m5aEkadJsZZ0U1Hu4hidynZsLGCL7vQNACa06tlyrPcgLs2T1IKki8BhXZbEdoio8rMvdXcarDY+
OGkZ71xf1ewVFKrWpesP84AkmhAcuyIvEre7k9T4Wkuark02V99sMhHfS26WUw9pcy9S7BKt5+0E
j9DtkKXxrYlS4ljOKRVjYpHSNrR2t6aLuBXGGJZFcjCWMyYVkhRi6bo/It/TjJYKndebgsD766qZ
u2d0KP5lyhbxAP6FQjP37hHwBdciIwLML+DNg29hS2CtSDGvH4iYqqFjZKJBchiVxzG1t6qx5vtK
VyQolrLcuwZ++qUfcJB4wTmmgnOqSd3xXDdAxEqFOm30wzxuK9RstfPYCIsM4toWW7HY9iXAln7q
cecyMUMpbqvEOOct5zIhPcs2McguaTNRXeNM9pKw9g00M+PIQZRqO5SQBi8xx8jB1maxlzXeELG0
yz1VbHvtpQaq8l4+uVMxfcyqd8N2ZGUQeaplVxrxi2YX13xfESSmJ+L00sz70bO20eX8nUF7ezC1
lR37ISajQgbRy+Cn1R6ipvvpp66ar9FgZ9exg+owBznKNH7q0MgUhEmnmLeOrds0ezyxTCyZCIWc
+lgFfdYNzdwEP4B8jF8xGsL9suavb+uoKEPuG/vensc2v8yZfibMK2OfU83vPGEok8vFEdcQbIYr
31ijlgvBlwweQ4c65ulPHDKZKYvyzxGIxFvLHKrrfDSfk8nQoD8suz76faXup6oGJV4SuSBJ77qy
a0qJDXxuZvCpaRTesTf6dN43LeNV5N22InWun8azi2Mrw0cVbJapsfaJrf2tBGOGvrSSxXHu4Tys
cjqYDHYvKLwlATnWCKNjl9Xo91sTmfYkl+LOMJxj4GAHoEmsrxtXvld57UWX2sqn5IokvVcXwchD
QbxbZPimcWrT3o7kIe+sTHlgc8Yy+FjsuU7DOJoX6KtTe9f20i8+gtKKlotdguPwu/7Z0ZN1B+o8
afqQdPQnO2ozHvo90/K8DM5j5WGWCIDrzTuduPpBTwasFxzlQ3zU7BCaZ5mjzWZdIlSJdqiEM+6d
CbLxW2NXQLIQtxyUfO7FoJf9imRw16y9SLwhuB871kdGfFPPXuG9CvzUdQPIZzbvS9jE0WcGK5HV
3RIgsCSayATDEYq+euTKRTPtQ+lBu9/YpiK7g0XtRnRB9sNjx2IcQecIYoYr5gAbcoJAcQw9lv9N
NCW9fT2SH/RSIKp5V6tIDXnMbMYnE/XGALZknO7KzrM/Z9vq1EFG06DJJ68B+AxGihyPBMkoCCnp
eUkC6hp3U0zCfLJwHhZb1ebEgIpRpwfOPl6RqpcOSAYteB2yKjIU6mlQVreeP0v26DM0XKu7Uvno
CAT0A929N3lxSDaee0s+xbRH7c1/FfmQbXBbdmSnAEZ4wlYor5DVsTFVCANXJk8wHjKY8NdlYGOc
TAPu+wl7GT253SE4sIBsmDI5EIDiH6qkUXdY+C/LL3VJYzoVENA1CEhrb1+NnZ1sCGv0uKmAj9Y7
YJ8mAa+uXBn7B9YCuPX8Dm4x2KQ0ZB9mGXtQKOLRy3UWwuRZoBmMyJtcoyxvAExVD/7guTedWw9v
CAHlvJFWcDVDOmOz1pDWN9kxOkGwMptl6VH5FAwYP+q5/sEzqkEtZ7toYSOSMYcUALEUtXiMFzPa
04P4zxSjLdYeI+LhUOZEcnjtbdX5BsRhrNdDKaKPRboObkY0dp4bnzg6o2PBr/rGigqvcxH4bwNp
pNWmQ+V5zJx6uvKW1WHkkGAa1xONAZu37wl53GenruC2xNO+M0rEQJ0AbtAhzYCwMuA2z+ZouXMR
ayNEDg4ta9znxau60+wO/cFsyuVA7oFTbzJzHHF1GHhwIF/felDSsl0zSf8qtdbSW1rOTjdENI+8
/uMUIOuWZsoKVkbJHfybcTssiQptuBLYdkk8QbBNRWyOdsLRuNjfLPQmqwQo0O+DL7tr4Nnmz4GI
nL0D5iBUpEUd3ba2Xo2J15P4a3caM/g+S7UOgSnkN0qM9UvPfXjdN2if1xn5BYV1uV2SEtpAMqWH
2kqGG7hwy9aRuXvMl+F77aP1mQlwfI2qXtxEkRnwS1qXSqBgmNn7dKRVYYmbdqLb3qbc+XdO5k2H
QLrNu++VqH4Zk1nT0t03rTORXFb4LsC7NrhXbrJcmcDQf4xtDBUMrVSoaFFPiYhfo6Z0t2YJ3CIv
PW9jkEYRpnKlswnT+AYCTYTsbvW1k6biysKZkq9Pf4I2iI/a2WbCnnQyu2dD9ixC+zZu243tTWFA
kCbuk8llQAEqc8umlw1zGUtoJQUuLRf5BS0Ovw0nJUQlbmospQAlU+ddTj41hZ1k7OxExknQNECc
uKvcOfEeGUf4MY88WFBxgudk1un/Jyj8/L8spKTjrpkr/3whdfeTBTQt4nuZ/okZ/dcf/NtWyibJ
ca3jQXf+skxSy/+1zPfFH1zuYFGl+5d91d9tpeQf/Cv0QYLjILBwAf9PmR/84bGwcj0ofSy72Fn9
J2W+/IV7/NNwlmWURU8uJOboFb775+Ese/EWr7SYj45X4szoV+EKYqjRuuHBVQWcIplpbdnXExwy
cvoGG0Q2eLlXSsN+qUlG2yY5ShBuuS53dglqf6Z7tMa7JvhgARsBD3HnqwKJ3w6xw2RuFsiEjIGN
FtKYOdu7BTMdDnGrhVzhoZKBSUUAPTKhLFkOBlujl6adG1DvdXIDOViEHgqg50gaVoqGmrK1CRgw
glko6sdYNYQIiBoTwg5biofd32JEqcwqIfrLtZg1Ch3A1eqnCABdeUy9Jf0v9s5kO24j3dbvcsYX
XugiAAzO4CayYyaZJJM9J1iUKKHvmwDw9PeDZFVJLB/7+I49KJeXlygkE13E/vf+9hfNMMLPatbi
q5GfeRYTtDGoIZ59GeUZC1nDaXWAdhau2lUvQnNTakrceG6YHQfLS66xQXZXg2q1nREkM6Nk4Eqr
shvGjauCFD4iGydf8KWwhFU9jgSEhSzPvRFnGcm1IRPWA9hhy6eMjC1LjzR0KBhzbwqGbHvTrEMe
rnzzdmwbB4ha+U0HSRKzxpzfMt0pb5Leba6jgF0jI7+0OCDFV37igtRLFclFE8BJ5zduflU4ULg3
tOtg3cbizHunEPoTw7zusi/t51aE3Z1BTRcuPooj6KDSkrAiiOWmuwL14nHMUhNUiuXuckAVIy+Q
ICBEm7IGt/TUZ4I7XwkxtGcsQy7vcRmIg6Up/WsLCmNj5wbYnZulKmfdIjUx79dvbGympU+G3zqR
9etfcF+FD01ujddDm2ACyClabN3OZx/Alifq8p2FwnjwskXjgAN7K/TOvsLq9RQrG/s9aiNEnn7a
Fojyd8So6o3URL5Xeg4Myuj8NE2Sc9DX+jWwO2cdjLa6CGW5SxPL3eQ279QI4+o6YDW2kBbKACd5
IID75BCqlPqM+0bbktMKSA90mXHmIg9Rj8f6gkULlh8cTExUBDQ8y7TXshC3JVcb/ixSAzp4MqYB
iPdR+zznsWCp72gIsziuxOTyKdtI+GFPt6PRG/EhI5DxbDtOeFFlUX0WWVVdTUDPDo7bEhTRoom5
xzj4GY6okzXUXDdctmo1ysncVRNdkH2BpSPR7SD1K9mLDXHB8YyxSqCsxnbJm9/Op9B4wBM3xlvc
6wrjtzAIjvTIwVEYuWclAQxUiMme22M0SoW6E3ifhL1iixEZj4bNtbDRRRIfZaM7t50bBdHTaM8I
quywMmtbeCUTqkziaGMQHp94/5lPHm4iHVsHxE+/CayIgkyj1MQzNrIiuVClSYwiKzG1r8aEzWyx
Q5prhrshjm1111HiiLwVhlpinVLGsslLmnbNXKyxrBSUfESipa27kh4pipZU2JrLLAxfciPGy5zA
eOD8aGXO5anKib4HHD1stMDC8Ou7anLCdZYUkOfqnEV8yGzTtV/ATZDZdFLPSOUL35FHlBqsB8Zs
BlM4OIuAOQ3/J4P0gl01q9wV1RtdcF+wOwZvVCMo4KZszIAbyxg3/yhx/5s3NWR840/f1Bfvb1H5
swr3+0/8/oo2DIPyBmwZYOAtXeIR+dcrmgq330wLMQ5DAC9wlLsfthGPNjfd4/0s0RXsb8VIv/MO
bOM3Zpye5NUtBMNO/W91NzOw/1WH05e/QedjIe4ZNoP9D9NoFtl1L5xAnkRkA7oL4KMcC2eaTGxg
xiSckC1/nlrFYaSCIrub40p4nwzT+RKVs7hji41qY5TWvZQGfSiOFh+RHokSZQy5g1VVSOZh3tx6
RH0INHRnLTNZF0ehUvWDXtToTOzgMis/gm9qEeQz+mgdk3bblaozdxvjibzIg8kCddnXPu95fJU5
FfQGz8BtRA+9uUm8/hbUX9dg7VUBzY5VdYma0O3Y0dQH02vUO/PvVzsHt2l7rf6SoRswNYyr1wZI
v2+TtruQVvvGcpdJwOhGE4wvk8q6GU7/nkmJveVEaaci0YJx7TjEKtEnG2ibnhkOWB/BAuXDFtzt
QlGNVXKtRZH5NEzjJaWx1ZrbHk9tHOlnJonluetr9uqd/pSJ2HsYBda2sUDarEzvaSQpuRl0DGPW
kN/aiQYkom/MU5PnzUVPHQMwtzgmYM6Um/BPfAXT783ramxjFZskUcn0SGOTt8tKbfjUpk4Af0JY
oHqM7MvS0raZE9f4YhmmW8NgaMq9Z8ZfCDw1G0/F47MwXHi/6AB0S4EsZQORua+m2acbQdsw3035
lMf5Ex1I8VVRV1TQRGp4CTqNsQk8A/InseOLyiG8jqWZGWAGDcCgbNXL7xy8bhJ6UkSAlCvygRGh
3LpGwJ4RtAD1fWZfx4zvnI5PPzA51EDP7vTBkqg75DZ7vPdGeLZTI71hJjtfByrS/WjGyR5ZpkZh
sD4KjmKVG5xS9s6G7zixErTiOyXR5EReTZfRJK0rViykzqJA3eARbrbgycfPPIEzan/0JV6cEhn2
AJbhxVMMGXMnUZfNHMT7URTtZUeEjsyJVOF7ZIJQ5q0p9hGFQSEGo8o5GpWHaTjuHP2kCkZasiHF
Dv3PRFSryYciTbT9I45G9KHamsxtaqU17EMEirUZRsOWcbQg+pWjlkK09Y4D4bkEm7NNBojpD8xf
NV7GNR/KqWUFOWpqH8IGvsdqwLn+teyhErsuPhYnTuVlI7R3ifS4sqIowRHElBiDrobMPs5YaKzK
qrZOontP8TCRYW6cYxUU8Q0z0mibhUL/NFDiuqWFSX5O62A+zGMOg1YOkdypRhP4hTv17JW2daOl
Aaq3Q1EXby0IhEUKFL1UGvqOSwvtAZO5qtZ5oEWbqSfCC0aCRHYNkFTKEQ/FaJkXLfvhM0XPYodJ
pn+kyrW8jeMimlYJFbSo8GF8pB13WgkkhRwzLb+SxPlLaW3mtX7uKIa/zTBtGOISduuCiXYud34Y
xprIs6qNbSTwahP045R0dnAVuTQ9S8lgN3Cb+zjV5JnR7b4prPkahC2p4NE5iJ7bmriTOV7A+Fd7
V0mWxbmpbQzFWGLlVu50h7ZWXeXtYN6zpk5eiVPBYpApiyTVqAv25FFwUVAscQd0z/S9svUtgrxX
OUQ5vSjVLaPTZhGOE6RXF/WBTCXGkCKCTx5bPBSoIwstReq8Nt7BhskTlvniwjSAKOdtL6kLa3Mf
qQTZnpO8Yx0QrYO4utecagpWk2l1d7MXTV/QnSt/1pyJqW9u36IdshLF/TusLQsEpBGLdEegmhl1
wIOcrHV3jKN+fCgy3d4SdA996Q7ySh8LxEtmwRdeGCkKgtGorFKP9riLMsI9mbdpbLKJ66QV8oWX
4LynWkNj6Iy7YFSR5QOB7r8mgUbYT8Tlua2lAcc5X3Vlrb+Fcx5uSN2xSygH+vWGFsxuFdTRizmH
3WWTZ2dCaz1AG3ZgWBmqo5mF3c1cLH7w0Z1vdCP2rluExHrV9cG8sQko7HK7BOJnjQAOU3dY905k
fwmnAvKuM4LLiIBi8cwkkM/OBo+P0C4jza4JsAn1VI0QBm1IamdJnmFN8li+QKjk3rAkuQzh0i0T
p+NVQeyKB1aoVkrE9isoNsKVTh2fjKAoiNKUxpvKQ3s9duwzex7ppprMvRgkVXk62jHBeYNcB6BW
NKXsPOvGBasHHS3ZMoDa6hMnuDCFB/1luFVVGiKQidynva8li1xENwnI42Kl1aF61EOJzcAiExS6
EQlILkdvz3MTUj5h79bRrDN65k0fAiWrMz07IrWnbCb7/p52NNosaP3gloh3hWcUl3IOowv8Ned0
8rjUVFO6K8sKQt8uQpdeUtlvlxHJprV6dkNucJmkVborZdtTLpLg65h13NkVfkduKJgLeRnvwg6s
kTlmS7IuyC9D0fD4VoF6wyde7bRBl8d5aJ3PhpNln5q20k6ibTCE5+Judu0HfbLbE3HW+lLhDbho
Om3ewTEEkC+c4QFVuz8Imb8lc9JdRGyVt3Ual7sBnu++p3dH4uII20NsgvO249A+t2FR3sw1BgOS
kGJYJcmtEVbmi6YKxdDbGkitGMHwZMSxtqiJAutRnBzMWDBnTwicMFJIpf04kiIg8Jdnm5iRBuDt
IbtnS1/t0O7q68rtDH9sK2ur18EXF8Q00NQIq03rkfiJ2mzfltl8Gdm2OlYiDZ8HD06N0w7lmuh7
vbalmL+C/r6P8PUA102cuxQ5b9sZaefz+YBkJ9bVwFN1U0XGa9Biy8tLO7pOqvKSocN0RZTgErnZ
fshqdvR1gjBss//ZxU3kbeMxDV6bfhqR6OPmddQKCTem9zYY+ocLR+Gdw73wSqIQn4ueG9tQYSKw
w3yDFe9N68W0btixrxxyBgfPm1YOhUjHsTs6JRTjlV3mCNRZGfqRq5d+pDvZwwKzvGNRlR6L2uVV
L4zAWUEddpNr7InGznPC6oS7ZJtLq9q5o95cKcsmqDZSUxUldk5ngxleQhTksWMm/T4MEva/g0rk
Tc0Y6SIChrLFrd+s8bowHbbVK3PnxC+dRpDoUMZ8XSlwWqloDEoXmmIrXDW+9S7wUGi05CUC4t9i
lWYhYSA51Taz0nn8XKRR9Spx6+osc9/y0AvWfJCveZ/X2wR+X+lPhQZgtNVdP09SDQJ5k0ofsnOO
9GOnxVU1mmSDCN1v1JDDvyVI9k4+xlzbxax4pckG55Cnj2ekhWvWvfiA9WyLsZNZc1DxBlWBQbga
/YeXcLVmeKnvA0vTv7qOK1bUjA+rviMWU8ou3BgxyD+WHkyysvRWOHNqrVrSfccgACRRF2ZyoXOq
X+nqDfe4uoKNQwAVIvjUpoem7Vva17R2Xaust1cM/ZznOtIbb2vADgWUqd86hA9NhrMEgAzVGZ/H
ysmuAZTxQKBIzIfaY26DgnilcYd1HPF+HQyErD7TWEIMc0W3qZffOyOwD/sAlRx0Yje6XnmvJqhh
zCneR3RzeH+slHEM0VuGYQ1Y2kCeOhFr4dHLTMYkpBsZtsdi8JrGL5Wsonfl8QlZI4hnfqZ81SAZ
bSdzqC6CKRiblQENYa23bnzoB7e+qiv+NOH98sXizrPSqdlyRO0q9TzGTSH6R+wI2qXDaizem0A3
riAauhfSNGbuYDZzJ6eX93OEylA3Qr6DY4CBz8imOgbCUxsBy+Xc5Fj0ExKGBy2vENsUviDMqvAM
y0j1ezvDFsjTYFqz6sPeaLOEMVWbo0vE2EqbDPNCJsyjXrT2odGZ9BGPszZ4Ohl4Sgy+hDc5Hgm1
8mGMB/upNVJ0hDauiEGih8KBA3Pp63xzZ2W5wo8BWb4oEVyTauZr1TOPwY7ywvWQkD/zu37Wr9DP
IMN0bYsRCPPXilmqXFCalXvt8hZO4MrU/UXSLondtiryw0gT631Izv2lY+nJnqkdTpjTw7tczC2G
db5swvIJpFfsqith5tFJCwbVYCsdh43sSbiSKavvgiDXuzViaALH2hPkkpolwe2RiK+N+rGBxf9s
VG5NaUD4GOSOfmmbFcSqudC1vWVWFTNlpFzybvrR8fLqDstuW4Cqrwrnqh8j+7aI6jeHyDxRyBlA
BFhRffZdpfPaj+cQ3UvPAnmdZlP2lKAJP7iJCsDgeQbxXWaXO7ZCuDSaXr0PGnJrZdrhsc3DigR9
WGyTJuEmHBmwrRoswdOKrQdrnZq2nXUQCfVpZtXHil/DaN2U43RTO27KyNrL4nMT4lXU6xmQwQAf
etO6mrExndnDyGZTXzXPyaWIINflNBeeMsHOwRlhQ0hd+5S55Yw1mT6aFblJfjkLkBJ6Wjo9pTwq
SGgNivls4syYHssZ6nYV7DqTvFaxrJOsmeuqmekiNmo9PGAKif2Kla8fx165L3BW0v2Lz5j957KQ
NURzKSwW13GhA8rnPG+8qVZOxGWX5PVz2YHzuDbSpLWAGNDMdVUbvAVWQ9lGrt9jR9cXOqmc37Wp
0NWN4WkJqbgy5y+ErvLUFWM13s9KS3i/ah0b3u6m11vLMTd9j0WcbK3VjOrIV9K47hZYSCR9xP+l
2vz/5PbQRnanjac5HPEmOPV9luXj40+Dmj9IySxV2D/nFoioCNoMXQz+iCuGWFxUPzvSq5oOtcwy
1CnUWrHWPEyphjlwRvILzXXXQfhq5tZuSMyDlYqtZjc4igxgEsFV1c8b4nYbflXqdgDmEnn48w+H
qPSfn43QhmFLMhzexxbP3BhIoQWmOpGGPTkVa8VgT83H3z+IYds2FDvqypyPX4BIupFN76BOsQnG
mf9JCi4Kp9x+O8w/5sC/MgfKb4O0/3l4+BS3n0u8qcXPsqT1/ad+mAPlb64uTcGwj2jvN27qj8mh
Z/4GhFBi0LN/b6L9tzDp/Ka7zBUYDjLtIW7GPO+HMEn5umct5WQs4UAX/73J4XKL/HtuaLtLjkPg
ZsQQYsNW+FhISqolSkHUyaMXls2+yYl5CboS9vM0pbPfMXZnavqvL+gPbto/OqDD/NKzDfb/0vgw
qEz5rSuzysXRwlGx5pEY7xDgiVtlbr1n8WP8rVvk+y/ocA/iffQsYLcfdFcvkYiilBOyJI7kW+Jx
ACtJjPtWDH91y//6OPp2KE4155onEe1xC3L358dRA0gp7FPDPtL8JN7gtDZ7DBa4g6QZGqeFF/3o
pIlxInUynv/8W/31afP90IYUXA2ubnjgK349tKpTjOtaYx9bM7EvCrfCzaSJYvFbhfBi/vxgBkr6
x4uGK5CJN22SLqL5h190LLM2d8bYPqpSciCnAiAIoUnPqB3qHCTNwkqq6IAftMUE0URD+8xMiFKA
kVJ0dm7F34t6Lb++hEosSfkwoSf298HkmhgRwmYY2EdX2fy6pIfina6l/OP/71gMFAimcglz4Xy4
oMLE0snLT/bRog3h1Nta++50FDP0iflXUczle/z15pS8P5bgqsNrThcfcnJxR4cTqQX7OATRV6gY
3qY3KdD787P5n5cOB2G5vHyHS63sh5PJyM12OjOzjzMB9GPiAuhfubLSfGMGXrb684N9aHj8fqYs
QromTi2+wo92ZOo/jWFm0XZMzDjF9gj1/YhdHt5XhuZA618q3myqHE4o2Qw4ow7S7xBY393u/2PG
9Q+uYPpleeyhb/IvBAF/vV8C0zCDgJat4+h2y+qgMDQgsJ57WVFDxITPA+OWpiYrsmnuAbJ9u3kp
iIh3PEGa/Z9/KX90BnBv0Di6nGlH/3BFpZmH9xam4rElwXRmYIWgBaDzaFeNt/n7h1paWIXh8Gox
P15RY+U2ZePU1jGm/OfseSG3rJaNPOpdyZn484P9+qjn8U0UklWJZ/NmYYXy8WCU1WBXrSvtABgB
35OmNdVLYWXVy6zc8WYguOX+xbX8cUXIIQl7shhkzrac4I8LoiqdyZwyoj/oEH13cESWesSmHc9S
aeM5bgPOqyXm8SZyE/M+Drml8rErj45WkKLEr1zv55rX37cnSAdMDKVvNmMovxHG63UMv+YvviTx
7RX777ucPDptZRa1HbAeLQsP0YfTDzsiscelhK/NdNSVmRxQGUttGxpt2uNJzacxpF8Smh6Q1qSa
5GZZCt+SyoO3NCULeDvIA05kgO3jfSb2/I7QwaVLYpn7yqQiMlrDuzOgWxoKK6oRevZbHbnjOZN1
Q+SGH2uIoV84KJ4NTnKT3I6Z1C/d4JRHN7StQ5PwBa6mNJlu8LdpzQbAPOm2Gf+kT0FobeyNFvls
BWGbpFPuRZCvMvrorRWkaEvusqLmGC7ftKSj8KauF/i5Pdis2MH+EiygJndeVYi+LxO4SgxDAfid
g6qs8th2YY6Y1BhFdEiJUb6De61fnIoKgwM+gOmMxYrwk9lpw2pRZ+JXY6KnFoySJYGCKsw7jzXJ
qpeiS+VbihFwhgFnirfJ8Np3tKnlDT0M4i2fUvNzNQcmxT1OfWbzmO+EosHNQbCkqKr1wKEpD06r
b0wGkS2r5iZdjH3YMjSGDDbfKN3Ej9RDxrvAskAbtjgItdI07glL8f0guDrnlqKhR5Oc73vl2Zyn
XCrv0Rib9j3NQ3OJ0XbehioUtrYuHvjHvpr4U/iZrQsvKPhb8mQy7kn+GycM5ICmvr3l4H0t1k+Z
0cORR02yD+0RS+HkOFzZNj2rjOiKaXYOkCCbvYbPki673LvUExPFq5zkuMEApsm1gIl/YrfMVYMj
Q7w54I+I9CcAU/2BEhxmY3rgyEO1PC+1wanh6NoD0VhzNPkwBIhTWHgd70VZwiHlCg4nGs9m1zhF
Wg6ujIaszvWD0iWS5eAPrX43RxuFxbU8JNB9Wh3P9w5nOjUomjXeVIbLu6jrnHQhP/NeXnWgTtj6
47a+oriVSBmCm3gbylq8yainprEtGpxPuMibu9Cazf0MEdJh7ift12IYinsXMNMVNB/64smMUr+m
AXHeErxuDjFj0YswmzhMm42jr4oZmJxO1RHb2JkBFckeMMSOSKaTyy4VMFMEQYpxMFU/ooVoKzQb
OXKe7lPwBJu+jKrqwEABtyjXJCw2vS1uu6qFc5QEfQ5evem+uvaMVd10+pMnBSOpaUxIWfQpTyZ/
xme2UXqFj7fTpuoZeaFpt3jk5eeR1N26hb9wWbZ6E25pjab+yuureG2Q3aMQoS9PXjIALi7mNnoN
LWaJ6Hs4kCSjxbqYgiM1gE6NKK7kS0ULOUwDUMgyVOXBsnO4u6Oy59cCBXtDOmP2W2PgNLogxJji
qOKVUZrTwb+jbI1GILpVWYy2bMPr1lw3Ta5tataAKxzH+RafbLc8mIJVgYvq3Ke0/hVpXV0kTdTS
MdJPX0BnKcofYu128sr8OU4HGlGnAuJcEVP1Vi8Cfdq8OZ3N/RHP2jpAyvL7oTG2OZWDCYSy05JE
5vEPAx8+f4Mney2dDEKan9aeYzFLJU0YlsuZrxjuAg+hUgkXxppCOmLMoB5pZs9QmG2w4xfQwVof
fGS0nssJ4Hde9g8Ao0BsDUW77RF4fGqEP2fAY58RkUyyJsa4bTUAlEy69J0XdPktb6WZXgce75fS
rumaDXXOqBOaySUYruJG7/rqJms7LmpNsiJ7m4LOOGlmwi3R0nw7bsqqA7Yux4AFNpO1rvZ52nbv
YaPzQCpnz7if9JlLljiU99gwWAw3bj8KfNFxBN94GfYNq5yhG622QiuBPdmUhEHY8Z0pa/Zd6/E+
dnsBqhZAZ3ksm2z524yxojOCJig6Ka2ShRnwqBttZB/F4J4lnBxm436obG79PhLYKEY7GffCSKuX
it4aPpqD5oScX2QvJs2VrOciBvIG4c1y4SK0Vf4qksitvk7VYOOvdrpgkzkdtY6Jrb5Qq1nTsZdq
4smTAazyyGv3hLmRDYsxjCm7NpLoUzt0b0klrI1guBT6KM11+wyaq9fu6Pktrb1rRu5pgJrmS2Bb
mwhbzJ5RyLyd3MWX74UotZ5jq4dBNPlZhtVXMwOEDyngOu3MjpRS5mSEW8nH2H1lvtO8F77Pcazu
QoZg1Q13fLKpBzqjATLQxL0aopjIV521zkGKuEWQVCC2/FbyHPdTTOVqT6O4frTrcrrCdGud5TzG
2gqnTA/8kLOQ+Cx2vEetGJgu4UcHTto09vUcz9l1Dfv1nMd4SxoGCJ/tAVRpiZn/U+nJ4djJajZp
YzNjyidcK/bTCJKY6mflUeKX8bjACQnV0bUPkxo+BdC77lQXprdG3+tXTRyK11RJ5hxNFtFplRRw
z+rJCqlImeIrQuTWQfOUBw98CNs3JvbVMcdWuyliAc4dLTRY2V2bNwRyp3jLRI+M3IiDKFjFduCM
wNILjExpVe0Hpv8wsaPgUp96apwiENreEKqXPuvqfqO3rR0fxngchU9agDIJSqTc9CRHXVU7L+pb
qPCFdommWj5QlweamepmPDGm5ugMHrl4Too3/FfUuPaqr6phN/IiPBZJm8Ny9SJiywDeLdLuGShJ
OzDQXFlZaGBAneE2NAdF8iUJsCiSGmxe0rGzyKVl4nKMTR6jlj55mP+roVBrQmJ9QOCgNK86Z6Kt
Y/Jqw2VIgEMGxC0dGvRgBltvqb0Lq9C+ALxLhDmT877tnfjcQhp+6I2pfXSzyd4M40yeLKEuIMU9
DG0wipbGkMSBfaAcoIrBHAGU7HgPdTpTsUDD3oU1e2RlPbNPKbLZaXxB+ODa1J3xQW+URuChY9wQ
W5RVu5rVOKuiKsS2bh0ymqUZe+2u59r9GjDYeKooFvjMjMJ5V7KT8VbHd9r6bWbQRJ2UlLatAhfe
x9zNdbxuonkCmdlVX0UEAbpNcou3XNx2+DJHTDplWVBUM8b1RJKiaYhHQf7VMgWEWZcB1Y3hEouc
J3D5OlhCunp6u3OPaQ/Ln2ag4TmSNAf6Tjgn1zrDMH3FNCG7RrNf6n/NUbuNNIuzliEgQSPGGDH2
j2NEWa39fQf7jxb6F1ooeJs/dWf+3+zt01uOGPg9lnHx/t//9f1Hfuig9m+LVokczuQUtJXObvFH
gsIF+WWYKErusjn7Jgr8KKSC64WuTeZCJ9nFRglb5e86qKX/ZiJbImBKaAI60Lq/k6D4VWoRZKok
oVE+BX5PkyXSB0EgMRgitZat7WmlI/4DY37e957d3v/5lvjXrf73wyy7PWyolu7+h+4wGy2VKPOg
7dvZNu7TEjCg1evuda4GLf8LreXD9nv5lTx4PVRrMYuSqC2/ahyci4QdixXsqV33rnXZDFdSGNaB
misW1BKG9F8ckJHLL4LV8uvxmJcIu6hW1A/qi3D4E9gJzCRN2E7DpGNqAlKWddldlkBAeQBopFRx
kbHTQcizzK3eh4NFQiVLpp0sFaVMtQh7XwwD8z9aJuBBJDEb8XJk4T95DT0JWCQua8JfO+iq3g72
UbzLMcj7RTAWB/aH+W2GlrJje9o9GJQAHbyhqbZakMenYOpionqJKNZWWES7qdbzC7b/ExSLNr81
NXv+4tEH+RilNl3VVXil91PM+iyjkqrKaLQ0rfQKoUO6fpRY/a3Z9vlXqmTL69lSyYOpg51m3pNt
BcXVy15k8Beb+V4vA5aZc21irOLd1tST2hjRiCW+s9qjY3TlqalcReduar3pWYjXRaqaNgVN7esp
wxZMUXJAjZdmlp9bF7QOaZHxFmgjNc96rSBjNq691VsTOGTKWzldj1HjtPXKmVSo2hePucTUXkZF
lWwdwufUdwRc5z6PWWa0upUXn/rGqV4SSlmfEi81z16oe8Ct9dZ7T2BwY57w8DyuljIRDG9JPG6b
gVYlTDdW9CmNsmWeXdjZNdFUqoekHZaXTq96qm8K9ehOc+ZjmWnWpplx7SVgSAnAJOI6tminHGNq
1cdkOkcQjDatoTcvOTTLbTnqHSNrEh+rETLwO7bcaBcV0eepoccsROA6hsQYoD/OIso3LV8OlKTs
qs7y+cnGpHprFfF8SZ86ge92NNILSRJYI6mfkNTRaJCzYbJTlqHb+0EV7caa4pStcNi/h63sPqUG
wspmDuH1bzRwcAe+gnYdBfJz3WW+Moii4tKDT+lk77pFz+OiJQYaaNM0DR+8FmplTWvjToNru5q1
fPTbEfJwaZLopxJAopl3xwTB3iI3Gk4+ynbyhgSMc0FzXi3catS6Scj7gO/PgcrMSxm1N2LEPrNy
Xcfm0ubuGaF9XmFowZptDF9GDI5b0WjdVWoW86eOQLzPmRWfqjFNrwkbm+t07rpzTdeWX3Tuua69
eNOL+VkD1XIyZ+BM5jS3J4hU84blnbqjyrynmMwbaIRgbE/ThMOWytzHqatYq3cs5afP9JSArw6G
vi/Xsqe+C9HBhZoEWTeBjRDmqSAJvBS7T1lNl7Grsmm8oGUcTqofhTVKUKBpSCIpYaJh8cH3rYJC
q5UYQCbSQ/f27/FIIxlBHd07Uwfz36ARhu39YqPTghQLkqjpM6MlE+8fwHjpPI8YfNytg6ojLlgJ
tvoa6Wpyt23SxrVN2LKT2zBVc3geUsGftKp4CE9IYtDSyxzwwE0otZBkciXrNjp6LLFw6bWBEi9m
FfWUUunF4rFVzeiZj0mvNNZSI8/Id2w1nKiIwjTtkGLk6Ju7NA8K6DRITukLoJ70zhvyeMfejcdw
mTswy/Que3QIrTd40k2cZaqX1kGMA+ka4ACLVUujp1d0lnVQJj48g1Xx3sw1ALEjtYATBSHsAc0I
vDs+quU/EzcgOoX9+bM0KVNY0Utbbe0ULE9JSgjpzS4muhYy+6Jq9eIQY0HZdNR1FTCa6TekXUmV
x9petnbO4NAQjUYM4DGGwEAMgC54nYIGbYpyzkDgvY4N/1YThr6b0W8oTCm0HuLyoPLb0bKrL7a0
3Us+SBxu02WDWWFunNe9DDPCf5MqL1yMMNeY9eVbxgQHA2A2GNugdfJbQL+AilM357Npkg0DX0aX
fzXdJnu09I59bMqgb+3OeXkX5hGKXssyggVzmRKAiuD3fnuP/7MK/ItVoPNtQvyvee/6rXv7fcF3
esu//Pd/Ud1UNm/vv8R0vv/Mj5SObi4pnWXubEkmEAsU5/dloKGTxmGozSKEORE8GdZgP3I6RHtY
IBLHIWnL0tFk4fFjGSjJ6Rj0mEokdJaQuve3loGL2P6TGK8zoncdRsUOxEjWM/aHdaCeRxVc91k7
ul1QJ9jtQOpM/XMzeHbRHBI9d6iPwYHt4o6i+JiXyKXlZbnagJKwhbOgxyZydAfbC9zUuio0k6wS
exjkAkp/wQA2pG8oLKPUckenAQn0SxGqAaL6zH8NQCLXM8d60AUe+hn2dp9jmbo0hlxM6EfKdbRV
5Gp0aw1okPkBSK3V+6mlshi1IQgG/QUoXtD5mBCbarpL6pk14sa1Q+XcutHYR951HHcb1Xk29mvk
OOqlUBvBC2R9M+P4cyYep34IQs2t/tk7/a9C6A77l5/2CX9w18CY+tzFn/vu5/3T9x/7/caBi7y4
RxYWk8X62DXMf904jvWbw+3CBg2kKsMtScz8x43D3QbV1XSlzaYD+wOf44ePRAc0hZK8tPqy73H/
5v7pm7vhpztngYBYHtsnVv4OtizzwxhLmBMzOXrp9mURGmszirNNNBd0ZXXd8yTTTy6T5lUFsHhT
9FQM8bymMHac0oOLVOjrnXuPRTE9aFmXXo19djn8P/bOZLluJcuyv5JWc09D52gGObkteNlesZUm
MFES0feO9utzgRGZKV0yyVLUtAYhixfBJycAh8P9nL3XdkHVOcK+ggYDHETDhekkhGtPRMaQpUVq
OzES2qYOK9JW3NrbVZ6I154NPtLxjGPFq7DRooAKu+USo1M7I0GIjClCOH8JX8K1Bjxkk6TtE0Co
uw5nBFas0ljbMnm2RaVtspwfT/G3rHFJNWdV3zzpiPvXs+xRk85SbPPAeRCD9iUx9ee+YXhbVk9Z
Gb+UoWJnV1KnAQ92RHjXErDD9djVqLZaUz/ZerLkI7CvHgSXV4TYXMecbK9eIK5v3LOwUGobtNya
3gu2oUJkOifpi5EK8PnkIIOzadqNVvOXZj23AMbMPZfAbdCwM8TIRoOGn+oxO62pzoptFBjtqosM
YkEsjkVk8GUbuyZWpE+t4+B2APv5NxOLfULsYRUAlIJBbeIWVJmptlLp8zEssyOGnn6bIalfZeEs
z6WFtLYY4AF2Nb+QiTFuo83hfdriiycbxt14ZfEyFXXp1wSLQH4Emjikk0EzLAt/BJkAKNN4d5g0
1dYsllAMMohJcEt4wAr6comced3Qdr8L3CDlAGgHpJJl866imO4PLnfPXDAhg3TOYCDdvU4SCk3E
GFl1u6kc5gGJPMccLhVAT+9uwLuMlJ8/ck0ee6qG6zBJrTNTLPLqpCPAFjL8wfFAPPbVMosUP4uf
6CpG17upS/C+Th8lazsACDUbTKwuy6s1EN8r5vPL6CH15ujvrrIhfqbowLOf+SfKiDijdAEfVLkt
O6qSf2ehB1CgdDeGU82XWt1666Ztnl6fdx7SH+ozppUauN4wYso4SxZqWfO96Gw3O2h6+MJLzqzm
a0BaHbPTdZgq5fIuhLWa7rOIf7Td5NkEf8DBGqxkD4X3quN2OZZzh76Br0HNe+I4Q3BANDpfRg5v
h+e0Tw6a+7WNXoAXjsnk8ja+3gzaQ9BqBD9apflzzvF9G2gOMYZGK7c0Q6t1lrbBYcLM8iVvgcUi
EAYkRu1jbaqq2s05dtIGj/8mbyxuqdbzO4RRew4uatwDLtUvzDqI2UyCmEwdXkqAlBcYPosluZRZ
xiZyzYEqvXQNXlTyPrQNwpUMBEyYbTXeEw6j8bGP5NXr62UmM2hJHUHvaGUgXUr2rWWXkJeT87it
yEsPYaQV+1EzibTTl9eQrNT167MVi3ZcBJhyUGewhDAFiooQanPg3rzOckCOtOwRa+xbUE/bKSdL
1DajjHwqpvPrBFhmOK/4MbbmYm9OLGOkiCuyLb2ZjG0eneqoNKuGaUSyolpi9YLvVSyFLyMuFXZn
tQa9BP/NM1m9yH2OJ/7LoKcvYcrv57EJ3lIfj9f43L21UejBQWu64gIW03glSW5yh+RZgEyG5DsU
F5gDUposvBFIzbFKSN5TfMb6xeRgS3FsJlmRm8WFaNFkzwXLF+FK34uWxUGfC4IULKrvBANqIIMu
Ah1gKdUzbANKM+n4IayujbY5G+zW3ThFTxM3zjVqITRoRBayKIY6i9vAo4OU4e2DzjhGoBD3sw7n
ulIsJpXVw9qouWxIqITIdmTB84qUPjsW/qCZ94+1yfDAu7++tH1s92sRCiIayYOmiwNBU1pHY1oK
TODRiJgul88OCchTPVa71o55fiXhFVGtFRf0BcarzoENYUluDR3Q9eu9JqIAxmq+REzrPFersEEt
jSQOC1eyBFoAnJxMBDf4EeiFlbTB3aB+QT+wcvIu2b72DsKY9cQSWbzTm+aHq2HiLQRi9rJ2HnAL
ERouohsxYGUoQcmbFHUOUzxyjBMZ9XYO1ZANjBSyLC0vwXlmzuZvqcTxu6KNiZ3Fc/VWwMtqkmcj
gdOH3cajKKMZd5KQ3E3rDlVySbB8d4gHjUdoagFkiiCkibRNtDohCShWhJlbNkU7TKihs0Mz05Nt
l6qFqeA17XamTw8RtoaJVwXdd6HK8iflxR9WrJXYd80xfXFrU8y0aOC60CjwRjpcBcBmL09H3FaN
qOnXJ4BN84R+1SbkU7QxdDe49IZyBtFlFgMOM/p0BGJRec19AmqVeJrQXoDywNd1EUSeSYgQfUl7
TRAgTj/MfMa0DTlUCmLJ2D5Ejv1JyXbZ8Z/saywUU0iKHNr6b2D1BBYas0URE5PvRKb0HL3Q2EOu
T+Rt15Qm04q3zoqZ6b9tAW/+McK/EZV2U8aFav/j/5yWb9lPcSDWMQYAEHJM7WQ/BRTdoLlUdb4+
vC52vINmnP4sBkGyaZW+fDzaaeX2dTQHXwIdTY84iZPR0EaQYTQXnZ9NTJBlJ+ClgdgirNf+/9H5
/+oQsCSQcFf/97Pz5fe4+PX7/v+f/8Y/DwA2B13TxpGBbI/ugfSs/zkAcDxmjlB+R5iq/wG4cP7d
QnZucKbVDKTVSw/nv/b/JkcDh606ZXoPDSStlb8Azb6dP7Q1UPu9RpYwjfjlfq/8T0BbTTzIs18G
28nbyukSQ+Fvd+OdF+LtEPSNlgwXTufYW06V48HQZSI0+GCiByXSyKXyxJbH5pb+9z3/F0ZZfovf
Whjgkiirkd7gO8W3Vnwrx19KfqJS/OxCljf/tyEIR7WKsmcIOt6OdiRgsZ6fP74KHcnj6brl0miD
KWTQ3rV0/VTX22aiSsIefR/8muZH6djasCX4jr3rwNAySLMv7JvYJmTAts1W63Zja45bOxn1/TT2
wz6umubBiGZTx5XVgiRUztGQmHU3UT/i0SWSkBhV1nNTjf1O74Pglk8OtdPlw3c3peyxnMRJzlu7
d+jeV99ytyK62G23Wan3RNvQnvYwNa6ER8wcCbzRJYSHaZXWXbmy4watYNMlAP0y55zYZvsrzFXC
cCJqvmyUhX3OCWZas31pUQtJVA8hpZIVLfpsQy2lu+ioLt7Hin+MKsIWEqemDJo7hyAmDpcUw37T
krS4t4z2gvxFdT8WEwehoNP3onOQU0ApObOIYKUwols7bOx80sdKJwwRfRs+3pFK9dh/MVF/763U
VRfOnEzbcnaBWvb0oUmMJb+jBMtITnkXHQHODz88lU/HfjZppdskpXEKSBgvnok2tYOnqKKqjHwy
m+/twZbmZoDU2DSjyLCKW+pF1Aib1lTY1QM4EbgRo62sY88hD8cmN1ha2CMnicQqV2wl7UnaBLkF
6iKzA76c8eIcDmThQIHiKLP2JAHHXZaIqyS0fqlWWPhJVfczWXj7s/HLKzz5dTQkvvNOxE+K2v6Z
RussJUOh1vfFYP2aVdnAZKVW5Se1NoJuINYe6cmsHjqNvy8f+T2S0UkPuSfbh1hMzhrNkXOeA5u9
rPIhQI/b6HtK/tGRPkfCwZfYYK+pGpy3LinHBokDK3rAIY2TKdi65C4k6OHYI0k+kf6sw7SC0s6O
oE6IIMwJAklk0t+m5dzdqirgh7FCMjGoth2zcGLTnwVUHZbkdkuU3bbHn3PtEkENoBdLN0eSytig
HHeu1OAl5IMYdr6DEE3hb6xjPQBsH+hfrC4Ij1MI6nTJGQAMTGTitYEYCd5rqO11qwmeA1wEHrNE
BFfG4CHfTYGukBuog91NgsC6pnthEAs/2WsQIYhxqqa+qIWjf9HzuT+zvcq+CdA17NsqMm8cPQ8v
BkviuayRyjhROyA07DW/i2rbOKsb1J5dN2bjGsFXQP+nywDTDaVameig9uUUuS9WkrovIqQ+2Ip2
OG+Qvj1HVJ22YVdbOrFzrgamTXmrgGwO7kcA0XKjz+PPrG65k20/UtUJKw25rz6xF/eMJczXutOQ
kG+DiZM1g0l9D7wTPOxgDU+uEfTfCgI2jlpeaySzGJmNrG7E6glWwVzlbIF+6ClKkRor91VHM+17
A+LmsiAR6HrEQnyXeQpgStu6YjvWuiQWM5xuzJ5DV1g17g1t4uI7ZP/h2EzTeDMmkboaYVzQIHGm
y7b25HlakZyq1+gVq0nZt9VkkpQyT7NfD4IUXqkZDFDry+KVGYE6NrNGZWbWAijKBeqDTYzUZdcH
EPCsGFnwKoLUekvSfPJTznbrk0jYsonP2z1TQ24ghMpdNaGbUyWM4U1bxS3NusjadhrpmxnxPMue
u47uZiNny83elr9TBpG9STwHToVTzAd+2/DO0Mv5MKVTfQ5DeVpnyMLqdUJ0Dt2VPPHO2LbCQ0gS
e+NYoXcm4T/tlD2W1HJCsW+iNIYxauMfXrucgXfsEjgmToAfRaNlXEbtTrsgYqNHsmfQIMbJvHUf
KO7DiOeemhVC/SJr6uehVoplrE+PBG+4gABAJylWgW9x7M3gChzHR53Y/3I0CnNGSH+WMyiNuDLO
iC4TCdmvaak/KwcYJ+bwOHhpvS57mGiLXnskQx9ef9wobHmbRxY2/jEknHmWznA9oIK6boku3lIf
LCdAtzx5nqO7sXSU4fBUGRKVH8HgNkLkNbxxj71yprRnWHLtI5SsdtPTJiYrqTHFNiZb/bKAdbcm
QpR44WIMviYIeB/6OM/3yuuKvSTgfhvPJGonAt7gUGveWhu79IAb5ztnBHXmOrDrqc5jhacqpfnJ
sEjNp6a/8kiwQZsYUR5sdC++tNOxv9QFBuoVQozRL4U3EehZEdPRGCb9Ts3t8wM+7hFFMVX7jlwo
qhWqqPiFNUIefaz29q0+ttqTIhWTGkLLo6tyDu+ycou9Myy5UXPVMWycUsMZZ84KetNRt3RqcVfF
9jCsBB31rWvOOnJTE8RVZkY/PY4WSOoT+zYHwXIeoBOh+ELpEFQl/A2gYe6e3WhzZlYifRi82NsX
RW3ferUtUFo23tpVqtiHIMUW9B9CNrqySASQlg82JmW8Pt669FoKtJTKbsxmsr7rCBC3yM7mgx1Y
6WFmRq/x0imQjVrxK+Ebfma0WnvXpjYi+dANb+xIhNcq6Tyyd5BV2BYKkLipCtiWpv2kAK7BJwQs
Am+joJXewoKA1i3GG6XS+TgLrf/Vcz68z0kpWdMAJ/x6KWT94zmlNGJeJo1fdrTMYadZiOolbeK7
MEhZZOARHKARdVshx/hr0bUu0ot+3Amtk49mN1mPlH2tR7Ktpyu+VPYuqiOxmWCWAMu3It8JgvJy
DkXzpYQgsjWaIt+K1ByvXu+6ksDAy9Z1r42UwMuiKPnwtck5aBYdWHxUUvOZUeYxEXejLLHTIy7Z
Fh6IlXxS5raqc+gmjWbxEjvedOiMKbsO3IVhnkf021/nMrr7+egJCy8gJ5Tz2Y3HK6ctgm2OumSt
W6qvV1IW6TWFgPzMnkb7yaOPtFeBBmnajfkYarPF45/r+RKL2HypL1XKcPBMUBNTGrEE6kg5RPzc
pNN4xaIwnRmgra6dZp7hCMgOXldbTQ8k00sJmwbV39xN7c7RU+8i84DAdamTXJukGuwIlkkPFgHj
54SbjTe6M4ht0FTjde20fLqdqFB7py4F1fU5d4jfAQ8Xr1w98lBMZv2Z14TzsAqstrocFOyLdeEU
5R3hBcWuY8FhD1Q47bluGeq6DiliNh1VozDK5stp0KtDHdjDzjR0+mDgWsRdq2lls4ZQw47ZMpdS
O8sGibe8mljiF4lDDKzb7SnBLSrQvdKL7EHrmE45RpIDeXP6M9lR06WVU4sGSqo9T55rdKsxpnQg
LIqkUcuLGWPMO8zjMB+b1EExPFggNolJhGYFOWNFxbAioQJt77hSfclKV7TmfNRs+nkgd5FDQ6u1
xzsLFhHy+iDqLzqFNSfgR29oTiASLec68Fs9sfaxZs5niRuAFcMmuVzRtRONpJF5EjLvHBvtuovz
W2NMQfQT2ridq0jslSwB/5lyMr5NxeSCEirqW7NfCARpLM7DoL/Bp+KsgGcgHkrEL7dWzk63iiez
y3T4oFNwwWWkm4zYVjZ0YdvsXLcZtjQijD2Ke5D77EvOwSc0HRFqmoN6PYoO1QxySeEZMir4spBh
8h9OIX60s7zGbmLujHHIl31bfeZGDl7UOb4bymgGkytCn9UKDhBkdV0DYUMGRrPzUvdJEHG+VskS
oBW3dbBxh5AYarNRG81V+BEkqRkZCp0GfayEAdwZKHDdqrgcK9ABRRSuU2y1ZKDQ6lmVJjh3uBA4
K7pe+umoZ0sAJkgN4FjlbWWRcU+rhNI+EqroPErs6qYo0upJhCnNKWPKv7ai6n5UvWPfOnpjjRty
MtKzrp9mcEdeureyqPNFBFKEzkRt3VhuM98kod3cVvBJtn3eOVDtxob642zbaIYgJgYNlKMMtMGu
r1OO5HhzD8R7T91KV/Wz18z5OcQH05/TTHrNZighnlU7/AJpet4Wz2zv9a+jXbiXutcpgsMM8HB9
nZAEZ5BSdhPMU3mmJvQowGvbnXJJVjBygGev+cto0hqe4mYM5LMV4XZY9+iDry1dJceCMuyO3Izm
K5BZNCajHhlXk+upr3i7nAOUjeIxmByUUHUBqVhbvpC2niNVi9zIH4uiO49i17qM8lY9FsqUPk6I
4ZDJsD+Ht5T+UFYCnTfCqUeJXwU3vVPlP/PWISLG1q3vmBZK8pWDyjnoqFAuGhXB6xAcsImnKyzO
ui1VUfK7rXuzcHCBBlgZVnHfR1elmH6lveM+GaVTbMEQueswpDEDjzJZJ32OT0YSUrhGBoM4rxPj
sLGnhpUsyRI/qWDyV9QYebx8bQ8Tp4pNGZnzatDdTdhWRLjE+R1FYgD1qgYDBVSHwo0LmGTiUKxX
j42ZmJuUsNR4pVkOCWOSnfEexX9+V6Y5EW9zZtA7DNhKIUeYgtBc42B0O6gsLc0an+OSLX5NCvAI
vRh5ptNCelACyhLnThdVAjo2Q8TBfWYKdcFHMbthq5h8H/Fq3Cd1Wj9VXTU6+0rgqlqRkx6nuIsk
vJOUfh6HKVUcLXAcBRjoePyGBREYRwda/NAb3a8QI96qo7xzQQ+qODfZ2f4oKo3oiwBpHQE5V3PZ
Z7BsTJHtVYrtbuBRXaR9NZC1U1fqCt93eJWwGaKlmyUt6EVJKkpIP7BtEuML7/9PVWiLrAkHzApI
CQiWQAHGKtvuJqW1vrGQGj2MDQ4tbXL0LREBRF7jank2RfWNWMbhmzWNt3NntBZNEEB9ohj0PRoK
VvZKmGtetezW9RwSS6Kobr5IDSf8OrBbIJcdHPW+R6XFjPeFW1r7KLKdCyO1wQwBq3HOotzjbJoY
4bOcaJEgICxX0hThzg1H546jDt8TknW/LUydDeltj1hphnOtgnjD32Js6rFWt8DDfzqZ21z3pZqe
wzkAY5kOLro0c0ouPW8mB7FBQO+VrruvgXs31Fe4KWbgPNK1tO7iHrBl0sW8sI2HK6RgTzVFtreT
Qu6JrzBuOIM8LBao67Ga7UNd015Ug7K3VVYE30sP+2TWDC7B3WaCEyOgHyThIK4MYDr+iAIY88RQ
fMFsFrLDFcc8z9WZcqf8GMTCvnGg22xsIkSuICGaL3oIWK1MBpImIDsfAqB+14VE8pLJFO4tnQw4
iNMciO4r+cH4cNN2n7Pc0pqFwTWrUTsGQUfgxEAaJ/mqJSlSZnarWHHpdi75GV6v7Zusuws7XGcj
Rf6DGZbTXg3Nt8grHD8BCLce2AgeWEiFD9mnv2Ar5xwGvG9XpEuk7H/pYXcq6eNNpqpns06qry3u
RKJ54N6kzyUta+1cr7rgHLdpsqFagueSht9dZ4hxWoOmkd5VnDUgnXBCgJcyG1CHu7oYZ45mUeNd
FVOT3RW5h9BWTt4+iltSOChh3dlG+4vIJNS+M1uVhib6gcS/H47k1CAzA3+VlByS6p6AKXA/9P49
fctxwheGkRx4/+WTk9sPxFZNa2DnIbajLttQ7vjRGnG3IfNmYd3yfZ2Gwe9GG2MdK3cyX8hGO7KH
sqmcUSYSnav/sLxsOLeWNp5dmxRSUlwcIekhvSeCl4i4wBupCePYjt5LPVriIeTVuzcMp4k2si2B
znoNwP4WBclKwI/ca95ImGQMphdkWr9yaZd8gv94WwU1XsE4KLkIUiaD489aK8hzA8aP2/iDRf2u
FxTj4qpkTtZ7zuP530F/LAQ2i+FdR9tvU5I6JYA4oxzZJzmNP5WhXGktf8SQMgj2qv6pQPxfEQZv
isgMtXgmSIkzpHyDvNBapCTGqHNhkRveYSHnk4HJ8xL3X/qJrv8EXf16VZAuiFCGG8qIJ/cQlpk2
gVlq/KIpuosUgQ5MtIQtJ5OXyNwx35fQ3/62SM71GbqJfwH+BYick0FlTHaEKOPWn1LuIoQvvtIo
3ZEK88fHxXLkUX92+Jah6LI5wIo19Icnmr+UxX+uKtH4+RSBkMwCSFiidpOz1KCimVH+uKkmnQpi
NkeXHYbgT8ZfeiN/dBiX8U2UerhClh7Nae8ktKqIUNPWd3NBAb7gAu16uP/4It+0MRnERGzoos2i
V+QYf74Io87nQnmkBitF6dYZInYRIWruq8xARjNPBtqUzsNl2rBJ/njo9+aPadjSoK/4qt/8c2hP
WqMeGmazFEmmbWVKghaSpRDsCI3gPTNkBwbpI9h+POwyQ05vK6nf7M15shiLTvwvZosczYkZ1qmT
7AA4/N72KPmFNrPWc5i/Hw/33gtpssbA/XEX98vJDQ6bmnAh/Po+slB5Vxv1nsP/uK0xq32yyuhL
M/bNlWHcwJ0gWWjetIYJS/zHs7RntN3t69ycgu7nqJibAsnAJSVlbW+7s/Y9CpZi0kAp/uPLfW/S
IsmwcRaZaP7evDSOqWgaa41vOqF1lFjcL0nXqz8Z5b2byiNc2lcAKFA+/jl1LPx7nZWz9LyuAn2y
IHC9aYTniajo7y/IeuVpEVBJi3H5VX7ryqVjV/RTNrCgAsTfkOP7zXbLb/9vY5xcTiyVYfOhbnzd
UJczmGTLzY8fD/Hu5GD+6TwcpscbmoznJe7QGKrxK/aul2GnGQejJDN+BrX1FAlWmBorzHXY0GYB
n6CdweT5bEV7++qhV0BZiqVO894yhSxZdaYoPYBeepPhPFf2IlWqLzKREElXecXm44t+OxkZD3ks
nD0Ja+b03as5VrlTZdZ+XoAkhB90JMrX+WQr8XYumvTQAblR2jXMVwHu7xPEQ1cEUTar/VhhVGur
Ml6XVQ8Jl17Gx5fzzkhcBFxDzJISfdjJNAFBHMNfc0ufpQ0FoGjPzcm5q5rk4eNx3nlMugNETudZ
sXK9Zlb8NuXtisAJjE2lP8fatsm+Cxdrb1qs4zo4fDyS8fYbi77wt6FOvrHUqOwgtxmqI9gaXKUF
xWRwlFqNXg9Dui/m+0myH5P0P5pNjfITZE0dfIWXI7aoANU2ofu7BzDS0qAzKYDn1pwepJtUB2WO
JGoM0XwZZJwDgbWbK9xsYsu5Sm0zQyXq4PTZeDWUHRXsqSNimjIbgkSiOj+50CVl5GRt5gtOXw9M
E2ZKuUg+fp8l8EGE6SFS9GFtqEcPSe8VxNsvEDjj7/ncOYcuAw3aZMHXZkzDnYM9iJ41uRiknceS
zqxeVykxjff4hYq1sqHSl/mXanAvZ8gNwKXTetumiAXr2HRWQZOYxKUOZb9qesM5iER069EqLZ/e
9rBRykU7O6YJqZ3CuUgttAwJEO/1yHqN6RqwiBOOG4sr9LhbhuDciHfn2QmG4pOP1jtzzQCYhoKD
bxZb/mWT8NtcC/K+ZvcxcV8S0V70xKWd8dRHPwTXSshDYA7+x1Pu7YYHij6paLg4kL14pxueukRB
CAKd4A1XWWfUW/NtHTbqwjYrtQ+I27uIKL3eWbEXfoZ0ejsF2M0tJEC0OG/PHE049SLq7MKnzDU9
9fagE4VY6XdSt5Nff32RCDxYjah18J/TrSN9Uc6bGC39vEd+Gvc6TTw6QagTk6I5s9s0dtctDXbc
ZAZF+48Hf2eZYl8FsgqLATf5VPEPa7yj7FQUfgu9fl8PxV04hkg9kqn5620A+dW8T84rT0yeYr2o
AbVhSQSVj6r6cZoW2oI7drxFpvnX05TtBoIphFGcPjT75PWtlqiDsO8ydAXdsJltCq9mcj0M0t5R
ePr5tzfQ0kwuzCARiC7y6WcLklaFcbbmsmRu+qKaipIeIj2dNjPT9pN7+PYFZDC2NmwNJA3txT/y
+wtYow2J7C7nyoR1F5nisZ7dn8lo3oWD/ckeZHmX/9yfMhTHUptLY80/Bb/BfohhsSPEMKtsa1Ir
9UqZIZPtZyDR/YEy5We70fdHhKOKjG156U4/L1bluOUyYq33h5Sg0xJClrlEUkA6zshPNi7+/tGx
8TZfdx2MuNzt35Yz2XLuUGRk+6LrDjgifMvCY2trnwzzdmNjwTheTFwINLmZy///2zD4rEdy0qzU
74Uh7oRTYNUc+SJ+fDFvl0pG0TU2G/BRSag6mfSjMMYCJmrqNyYVLSo96yzpXpzCPia1oqHuzmtz
+gx8Z7z9UjIqCwe+Paj6wDv/vDYyYJXHsS8l4nqiCk4oO986CH6XJMeJ7avovJ28DJBpSeD5Ggh3
RdtLc/ZqhCKEQxQ2P9uieZL1F69L001YVWwOlm0BFHd5jizOvveMwfZD1cpP1vh3HwzOCmac7nrW
6YNBkhBldDYyn+p0sU0mLzmIkTrnxw/m7QrLLUJXSUkJRu2bLWdu1XxGMN34BFEDUit7X0v1O9dR
n+1a3nlhMVeyt2Udgul68igkcno8DQUL0VgRCCyC6Gy0tXH38dW8twKhaKYMB+eDYsfJZJ4TzRjD
TqSIh1qcSQ6fqVHiPmnb7LlPrL/fRXNmRCZKRY5YIrTbf84vV2EIQHCVcnYMfi73rontY94Ejx9f
1XsvzyLSBhtG/eYNvnFsgYfOJS9PFpNfnE46LbZA/qTZUu6aULo/4D4lZ1QL208+Ve+teQtJhX01
lbI3hx5Kp1pkWn3qh6FxrQpBSGq4q5KHKplvWa4/Ge29Cc+xB58gzBVMBSd3M+MaHZtkab8Kq3Sf
29I5wogUm49v5iuo+PTTwU3Ez2jpJjLnk3XV64yRaNY69d1u0B6Icit3wkVEFyRmn9Gbc4b7RMea
05HLel1PRXolM8fcRy6aznmqbBrLACL0mpgZotHRY3Rd8tnpVn/3zpNWuLyZJgHDJ69LQ4KHHPKc
r81o0SZQ9XddLfkjptuexY772I1UJ5wqoolRmPFDOvTtWeCV3yIUHbNdqUM1EM1DFYlE+0lA0o+4
jo9v5DvvGj1ttqCwwykunn4QM/BvkDrYbsMu/FnNuoLfhJgywL9XTt8/Huud26G/aoyB/1EgPt3G
GPqkaZar2NoH+k+NgsMml9p3QpcLH94I8bHSVp/sMN556XSdjh07Gr5Yb8r6fQNCgrR5Li+RT1Ec
irWBaoc+RjOvTGOq7+sGigpqjN7/+2slaRKwDjubtzGOloAS07ht6XNWu6pt0jOIBzlSjQ9XURo+
TK4M/37fxoBLGcDQOf2eOtJ5VwbVQonzhRbW60nvUSUUpjoOQIr9HNzKJ+O9881hPPZQJh82Nosn
b2AeNFYUEzfmj31I58KC56rVoDhMFLH/ylC4TUzsyTCXTj+ilWPFKi84oul4RG9kVpPY4Sj7PO50
/ZPl6705avJCLT6EpdJ/svvtkcQVM5UBv827uy4qf0lJJkXL84vD+oidWP314YgFDNMF5H+DTs3p
C6iP9NqMdi4gB2Hj15zhS0MkEvRe+5OB3lmYQSJo0jSpPGPjWJ7nb1vEah5QgAUcAckQfAzHce/O
9d3Hk/4VFXWyKv8xxsmcIBokTSxSEX0E/Tr4npgwRNnKL0Zn4yPLBiIhQ6jVcmiqTWsn4X05AJcz
Jb1aIq1Tin8dasgiptML6ngrTF3fDu6U+bGpmsNsWdHR8MJxXUx98DWocGLmLeIsTrcTRKgwOIuk
S5NCA24n9QatbkL7/gsJ2oitCjDJuzJvm73Wg/DmADWG1wkRazvEpwBX05hM7dGJ9nrTTmeZRKLZ
m1F+2ZPC5bupdxeXabvmDqe7nFpRs4oQCvqIE/NVOczVNoBqiVg4HS5IfcKJGBPK9fHtfW9u8hXH
hE/ncIFi/PkEgctg1LWZm8iEv9ej+o7J/Noyxc7My20ghvJfeO3Yc7PZo3xPQ+hkPBnhxjYJ4/NV
HS01p6vBSM8GVXyyeX1b8iPiga4hhT9qBLZ3Mow1phEJMV7hIyI/VlXcoBl0f9TpPU3oSwQp604a
38Km+OTIZL4/LlVa7iiH69NzhVflNQBASU2knOanaNRwCTWWOGJ00bItmhnOOLXMg61K+3qTFYgE
RVewkNdkrklU/jIZxJmpdWKnK6tYBwhDmXDVnn4nHWwveZZ6z0Edg+Y6deZwQ56STe3FmTehHtwa
qdWu3VmCCVGJBZ1xrsJtwu+zUVn1C8+HfpO42byvxqHe4ejif89nuY5alWwd4RgPtSk/exTvrekA
92FD0IbjgSy37Lc1ItZamRdpX/gaXFma2Ktp0PaprvpPZtZ7a9Fv45xujHDL51npDYXvykwDimt3
6zyKth+/Lu9tbWwTr6IEbKfbp+kTWm1UZW01hU/TiXgJWaw4jD+WaYSmvp0+MZ29O9gC6mPji7vt
dNtrNyxGBW5g9Hd2zkl03vdWtUMBipZafZaO8N5CYFP252uBZe/N5jebJtNOUFH5TdIcjdaxoXxO
j2XW/FIxmoXI/uROvuH1Ed3B6YEj/1ImpcO/PM/f5sXcVhn3l31aMmYRLi9DP7gzGaoGtfhNaYrI
t6parcfKM7/EhN77U4ipIcTReumGbrojjXa6d7AEYc8IQmv+ZDq9N215ziZlJOq3b6y3wxi0Io3Y
5gx19cv0wofI6G8zEx3JxzPq3XFwSi94FdjKp5uDlryrqEKP53MSrajmqO/FJIZN2TWffEjf27a+
AoaggqPccE7eQ3PwcHCgvfQVnpGoReI6FMemlIfE1a+zsr4DHfBJoeK9CfzbkKdH+2S2MjR6Wu6L
AbJCV/7yrAxxu31oys/SqMz35u8SaEQt2qEjfPr6q8G1qnl0cpYZY/qmoupliD173QNWX1O+Ddei
AkuRsyJv43rxGgh9UWY2iP68vn2EGx09BrXb+p2BYwFXGz6jSDW34UysuVtk2ToPWnc3OoP74EpW
zZVdtAimRDtu5nQpbZbGizaQFuyUMAcq7VtCPiBSnGqr2PLFwONW+WQCvcsnA+ywLvnYG/KT2fTe
XfAWpy4lDubtaXc+I5ABum3Fzq+az8DjwjfRrEdZvUYePap4Gj4Z8L1HvDizEMo4FFtPb3tFmPpU
sxny49oT6OI68C4zp19QlwHZ8O2iSf/4hXnVTpxsCP+TvfPqjhPrtvYvogc53FJUVA6WZN0wJFsi
wyZs0q//HtThs0t6pdPn3L4X7XaPtkVBwWbtteZ8JooZnRPkcWGbebQDjhTQlPBHip0NdG5FhqJ9
Y8ZQUkpjsk7iKs/vhF64QbrgLt7sAm4M3Q60XLfukPRtlWFAuf75h/rgulNsLBZoD2Pguy2vZ09u
0elGvsu8yFzHzWSTEEzZOKVVe5822rxDF/n8+TG1D5qYqBLo+iyrNgQk/fcVNBqtGdIQT3Q7Q+mE
kW1uEKQamzZsWrJUbeA0toVy0srXXtTERDG3Gc4LUws+/yDGB2vY4gtHjrHQ00hA+P2DqEgj7KJL
CnzL8En9N19DYuTzFdrq0jrhyjj7LkWNjMWKlNGcJrJGGgNxf7D5LwdjUDfTFKoPsUnhrXez+kBZ
XBK1yC2FYyrbIOqDIiLjlwkxNkt2vzbtNF6jFTaDRim7XWzXznqMpRO40YleZcZNZpTjBY8tJjRQ
DvN97ErvkKvOd+Cq2Rcb84/OnwkYHnRnmdAfN45ot5HG3Bmcf56NNzGytB3Ru8l9oinx5vNr/dGh
EF6jNcCNzmvj6K3J0Kmui+W15FVGHIjaXdx8IBkOIFGi+8+P9fa9HT9pS/cXji9dxndAulKxczkU
CZuD3oLMQAIGKRIz9OAtkbR9UDq5dqIRpXDZjYQN6roSXemdArWdoJ2tKNVm//aB/ks+/IJ8yK3F
s/8PSeAdwy14yZ9wpr78CnD48+/8DXADZQ1QEAWeST7bn5S2v8iHjvWHw5OLlstjm20vdMO/+dfe
H5SBwN3oW7C4G8vt8Tf4EGo2zXSLyQlRS7TBjH/Db2C+zgLx641GEMmC5mbQStuHeczRkp6lIK20
Gc3OZE/xA5qJUgS2MOCO4rSqVrhKCAYR9XSZVzqmtCXCHU2OB31ZFRuU0SXqdeyFDyEBw/gfS7KX
E08dXsbOVhY4U7pCaISZPuouS1ch6EDmjyRh85YiAWhTRsDnJ0ON1mwZASZyEZNdCFLrJu3gFSGA
ns/z1OoGSFToFQmdCc1VmJLoyxAyg+gEm0lx8tjvYrJbgVQ3J2MNxcgujBzvo5VuBz6cju7aFntM
QuG+AhN9XfKqODRt8ggdQHlI8gLjX00It1mP5ZYUmWhNuxsALBxkspVhvBRje9W70U+LwtQvydMl
wUK/AtVCMeyRIjsh6PdT4G1bNcpeRWMsaTFeVwWlyrvPEgnu2LoTGyJmu+u4169sYyS60+nOyOdA
tqLDiNLcW2i6Z1qIGJzkjhvM9ZgmYPj4eVaSQwR7l1+K02oqTk1XPIQs7itavCOs2egRPtrerhGE
sE5dZVP2iJGYlNqquhlTZcZlA91KGAQgZ66QG7lkByQ0ZrgFb0cjXIdOavsZSTd8hNq3UaytvHo0
ts7sqFj0FGWDwBjIauvldxUsvjttxFv9Bm6rI158TJdGH3Zd7cdq8drO4hLJ7bwLTeXQmVP9VJla
cws9tvfjJCTsZBkRD1C8LvPB2oXujFvY6uqLqY+bB6gKt3ZLjHw1wvrW2ik6tbFkr2fmZTtMqC6i
JfdbPgul9tmkfyN7NzqYRdUiLcWjR08plD8UtW5KYsBV44qYO+O8SGriYAY9HmHLxfW8zuPyxlC0
cW00JUJ1vTKu27zzNq0bQgs3YptgLZt8oAT1f5xjJuuLsfa2KPFxaUVC03ywWpWfMl31O5jV1bmu
jfIkipROboZGsb455pCcmIWtPpqceNACI18VSaongcW1rDaa24R46yAbnAxTbXX7KlXhGRPvOr2i
k58VrK5VhU8V58lZrpNn40clpLF8kbf68JpWoki1m/8u9GWXdNMXC/2iZmFt/M8r/RkesacfZIu8
dF3763L/19/8m9fj/UEdypL6N5eWMuHv9d74g2Ub7iY7JUwC1vJm+f/ATjb/vOsXiOaivGcL+Tew
R/uDQQ5dCFrzf74o/s2C/76IWdQ0jK80+KBQc4/qRc+YsFwJRezcJH+FGU1N7lYEtLj0cX+5Opd/
vkJ+BVl9dCSdCRDDMiS879qbeYnabx41jsR7w8cj+CjKavSHMJarf38kjsFYjmEJMuzlk/zSzog6
UuMakQn0zplchVK9aPuCd0A9f7H/+eCUELeiSV4qTfVd36Sn6PKqZha7qc1eszx7DZXkNeXf//p8
OIy1NGn4xt99R4j/EBFao9jRBPagvNWkwCNnWWVj8r+4dNyrlJeOZyE0OJ76REItTGyzJPJgkj0d
VVK8mV+4p02ZfnFS9lGdQeSxazMSoXlnML0+bt85feEqnTeIXTwMmQ/b7nqKxjsc13eihxT4+RV8
33DhYAaaBnR4pHAfC8cUzapgRleCt8WCIsS3vUvdOiSOInlS3ahYJSAhfI2srX9/KzLUWpTkb/vj
48fLbiqp82IRO1En1Y3kZeFbHhAFBNDGF8/Xst34tXB7u6A02lkVaDbwVP9+188yJaqiKgRSpBoP
Cy7sdaqr4c3nV/KjW56h/j9HWTbCvzxbLnvOXpE5R/FG4B7NeNcXQ3l4Y03/3450tDINWRFXPSDY
XZzLKbDH9GmuACD9Dx4v9f1JIWVwKbs9UkoRpS736i8nVVFgukUlCjZXwAiF2sPWm0Q3Xs5mMa29
UK0Cwi+0DQwZa6c2YxWQN++tjdosD32NpmM1VNi7XGQtBHGVuPLipFg5KYlSC8Nss/AkJ9ckw3bW
+jPhtKHfiHkJ5fSq2q8Ef2SKw2KtZlApwf1bO2esiytCH/X7zNGJAwzT8LEv+ikYCmj/4ZIhV4FV
3Q4p93PmjGCR2kmSHZOVoxv0NblSXYciSVLnrdnzlzdwAMwDZuXhx1tsirYEo/Q4qq+mFAb/4LZw
HmPHjav1ZObqcwqFAZ0Fn0dhN/pUhJx01lOxVl4kLiJ9roIOiS9dPSOE8a/JHIJtDXQUyCZ9p1rF
85LW4ERJe1Ug7HJ2c8HCVeAihA9a6qvQYXGJI1IEbFyzABpGbUOvsCJdkvkY9RvB3MzxyQVWqZvd
JcvZ9Yg9dnLa/FHcWydjpKWPkVvld/ZAyHPdGuJ7bRf6fci5C9+B5PBdFKac+Uw9lPPYWeIKDGPi
WR9tE1qKYhIc0A5galyFQlFRku4x5NJgz6/FhS3TV8i6ciWxqd4DWnkd2yG86WwCGodlaYxJFziZ
cpocmybHusWz7eUxJCJ7vMYOQLaXxtmGS8JDH4EqpQwgsgCOCCELhJdAa5ZRch4ZwrtI7ah8tUGg
nWugwra2zJkU6crguv7bbZ/DlD1AInJPY5tLliVcBEaSUK3MeCKnQUQkWeLaxsyVZI8eDAm/qIcq
gLiUFrhV+2oGINLY+TYpdVWcabIXXmDHIZlaBL95a13ryf0rqyXk01bL5hTX3XzvUnfejmVGxoIT
VwfOcVpjSw993GVk/KWad0eeGRpLSHbpCquohe/dpJxFzBL3OPxHokUb1GQMzHS+gi4cM7JcdEEW
EOAD8mdSm5jPuuGxM9VZWRH7Q+gpcAw8yGKxUWPoje+QNUU9M+QyffLo6268kucIG4FGipnX59u3
xOSh8fqHuZmzLb6Tjrmv0ujJJsVoNq/n1EUE2rQR+1h7zLRnVITtT33m2TJJ4tMCth3tt57ksu9R
alonb1GIBbERZERKxTjYqkmyBvU7edgZ34QVR+yoAI4exhAERDPC7c6alCSK2AOES2IHH4SkDPz3
gTK1JJzGhR2fg8gZ1zIinSgFC+BLg1cfFpl8FbvsgOENhjdp3wBRiMUYv5TCs3ZsoHt/ieicT01N
Poh26rcMhCGPeJIbYR7cEody8tqChPJrBUhDq+Vb+CcvHYE+QdyON2Wt77qqf5bxlByK0obRHQr7
hFehcxVLHkqt5GOpWt6f9R1Z01HGc46SJ/R14WT3ribmEyy6m4KE1VU0jwTAFkPWZhA/0sQ3upyb
mlWRNOVcTEEpU+/CoKjc1GQurckVmYK+F6FvtHDx5obVrRi6fqst711hct56kT4lreJeACe2nnL2
11dGT+plFQ3aLSRy4zBK7iisGuGj9EL0PflUBT06grXVzjxGBdx3pG+LCU5p8sYHo6CsYraNV5pN
G8BU8yfLYqFcQkhXcIScqzkBs6Q3zRSETl2G+O+lewUmpTnVBuyP2Eu5DaXX1FvCmGWQTimLmL4k
2wwcml1YswP12q2wrA0/Yga1xNCBSfda8BIoy9dNkl9gMKg28WC4fAmFuGjrpa4m7fIkJ2uYlbyO
ZeIXmsn0mKuThB6JybbU1m+r7hAn37vM1V7UgdWqX+4Ri1jP8ywkwSq1xmjTT0w6nYFKgkjtzoLd
Z21amFGE8y58dWNmReyqcdXPdvUtYat6MTvsZEeVPEDS6gf0vB0rd642DcpYuyS8MwpXrl2Wh3CW
xVUrWXuUiNVj8Hjos77gmnuV3BgpQ+2o7JNzI9TVZ0+T3UmvEAeYVfLCzdp819pqv01jRjuFFyln
XZNcGInRPyhp2l5MY9ydhel8D4BmuHcXiK47YRwwZ83azSQ2r8u4Li4w4obEuXx3aoAmiRHD0l9c
f13yjef5runVaKej9QZDV9SrTjWQSkytjjp2irYs7s+KBY9Yd3jpLXOAvZLE+R0okfLQlKw4auFq
t4mqiUWJN+C9eVtkYUoxMuE72LD3GvzMhszIe5uk44kgwR0zIrPZlrHn61osCOtqPUjkU56zmKVs
8mpukdQjFTpSs305QAuDFuMs2hPMtMHU0+zxc2HQBjeiulMhvQ31QvDSv7WFXhyG2igOFexssapc
WR+MvJWB1JhR5UFYkyJgn0yDPhYzL598SXErILVf1/oAZEDNUuA8ZtIX8WFIPQNAEEi53j2YPflj
fmhLwzFW1OIMBPwZs9drO6UxTZY+K16EhWxNSyJnP7oOdOfhjfRs1GTGkoy78J/dpd0M6K2jaWcT
RtakJhilVetGKYOcuDEDUJaEk7D2tI9upmYEj4z5zZAaI7QTzYZhTXFtJr5wpv5Q5mkWJEJ9Nl25
E2kK4HoyCt8k2GijE/AYsHD0V/Q9lDPNKJU06JyCth7dtS3PqQ7WPoUeJ3O32+k1wuGxDp+yGFy3
g4IFeB1DP4hn2gP9sPFc8o4mACgCUFqaulRWXm7M5zyu0Y8od1DpZgs0O3fIokhzRdkno6WSFhUV
rG+mzfJtRlQn7JbIoxsAH1iB4IR3Gd34glxuq99+Xva+7/QTccDeX1WJxiFt+M1Z9ksx2s4gIGWr
5ruaF2hg60N/htGQGCe3oU6A95icT4zkY9IEqCsyD0AqD7x1wtAjSkDFfLVRezdPWz4PHQIUArhG
3nkPiCaOeAb4PE2hAfOcTpqMNZXs0acyl9fhxGvu8yvwbmfI/J3uN0fSqMeZsPxejbdmbxXRIHLi
1ynCSoiEvKBIJi7LuDpRTIhDnx/vvfxhOaBjLbNTZKvG8Wy8bChwTDtbbEWAIBfgUBUkbdmDqW2K
pw4H6zpr0WLRuR8u3147kMrR+sT6oG1iLVdWUHStJ9Ba5MpCMvxiY/d+psfnQz6IxNjBTvZuUy4w
rUE7kNkuLgrzIPu2eK0MmC7+0JFmVvj0O1FoEqHI/CnVuvPeptbUyGy4EBqFdsJJUMqUB1evScPQ
2Xm2iSAsOp+kdUJGvXdaojQ5zeyW3K++Tghil6G1ixY7lwHrtFqbThHeYPI1nwy6uL3v8cvWVTTn
ago1XsDhNCLBS5L08e2tWJYgAFbDDMX9i2uhLbvY33a5y7WgokTIb1seZrffb45IwlXh7ZXtOvSF
AGfayu9GJAWDYT7UCdwWhbLRd9NY31gN9Husfv/WJOExNnABtah8JdymR58Aid5A8piW7Dz221tL
iUgwM4evloF3HQuOQqMCXx12WRRsR1tSmcg+tMsq2dkmxbONXwJTjE3IsO6xz7AzsHFTyuYhzih6
P38e9PfXmBLFWPo/S3DoO9/xpGUmyuoB1Q8BfOEuNyvv9C3ZrZCUxm01WNOFp1jeXWlOd5k31a+K
sIZ1N/UggruqjJNlvW06Yq+laxBaQ9QH5qVmR/3tnRJG3/6sQy3s9kqIYPrPjst/B5Nf9KvRwS+q
g//cr94QyZb8fPq1U/3X3/mrU+2qf/AjFgcYLStmjb9ksrnOH/RseeBgzdAkNhYqwt+jSaDzkONN
unjY4HR61v90qnXzD7R5GMlcFT4EjTfr33Sqj58Ij76HiXiReDd+y8N39OQPozq7opI7XZdRR7KM
xwvY1NlvmdKA9OpYaEiJ+UvKwIu/7CAetYhwSi7xWXStUWxh9Th+6msokV4/j5Clpd6vnamw1xoM
42By0Fr88rV83Sj/81DwfBib0rx+Z1gC79ZrWmF1W0ZkgBl1bWDrFIs1ls76i77oR2fFpUSmhGyF
PuXRKjMDmxWTaXZbaDbJdjTmOqDGgxg6OvKLt+yiaftl4X47K4NzerOEGu8W7rHv6EXBRdoC/fUA
o+tXJbXo69jbQVTClHbQGS7JddlKqGb1RRv2qDf618GXpYy7WHvX/+3GGAi76LotHkLbJz80Xpea
WX8hOX5/NWHbQEhCTmkzojluI7ZkhLZoz+W28UybTZZetgQBQjnv16nA4PDFSR0VZpwU3mSeLYpE
hE7vKFNW3etGrHVyC+Wlw3bSvGAOe3WjqmAWWJzYIUGDn9+Z7y8jsjJa9suoyHwvqQa6lg4QsOWW
uaTFxN/L+bK8av35UY7qv7fzwlXjIYxUSdl5K4d+KYAhqgMqrTO5NRJgZoainBI/cjHhr1iNavEv
ZXrvjnb0COBIierIyiXBzIPGsIMOWl90vkgzQXyWR85Mlj1/foLHlte3Y7pII6mn0cPbx0vZFGe2
Oww8dlixzQswDfldpErm9aQG7GQVIWSor51+cld1brY/7U51D8IydjJqqi14pn4tUfn4zeCIH+No
KPsJn6UPsby+mfH45w5oUjgr8xcLk/bB97/M1JDHInjCu7n8/1++GbclkqvqeIySQSJpN5c4VsL7
rH6tKAbyhVarV8KthsDg6q31fDQf1RkKtNRcce50s7GK4BleUDH+9db/zxi0Dz8a6/PyhFv8c/TR
Ui+3s9nKu+1IKLAe4tVA0DauatfGWFpH7bcxMUD2DraXB1U+07crKXlbeBQZYg5kCD3+ACT7qY+b
UEXYJsIgLF2iltj+nERSb851e1b2GEDYnxLaFQyOJUgma7w7SVvwruvdcOUZcNkbU3E2SAQT2jaN
uwY6fOiypiXhL5erLrSIAshRR5rZN0nb/TwzJ2o5Y6aHjAQmGJTuovIcmPSJA0DWpJQfkW+eqvGk
3isNW4y0pG8aWtNrNhnXndvRa3WipSCOuwt+crn5/G59v8y4gAIMHEyLkvWdKnqEXietYfnS2/hc
ySQCcVfda8l4C0hRrKUstC+WmQ+PaLFYWwxWl/Xm99sMOGDvenPWQdEP91oLhFeLfnglkFajpFvm
2V8UvO/XbcT2rDaUuwDmIBX8fjyK0r7ku+m26ZQLX6cFvY+qgXAQnf7g5xfz/W3KHBfFLFp7D9Pi
sfc5kohwBpCdW89lgFEptbavBvmVoe7Do2BSoExhP8s1/P2EmLYoBbNvXnd2ozZ+7XjKTtaRe/n5
yRyrXlnHOBumxOyGHA2v7tFxAD6zDRYotka4ckGltenGHguwni0EC5PEZkoKbnzcs9Ghce8bPdri
4U++WpYMTuf30sLFHb9gC/BHakjnfj/dGsbLjO+m3Zpj7hBi6OWbcEi7jTl0cE8Mczb3Wjl660at
XvJqcK5x5AzbyFL7MxCixsHK6Mx+fmn0Dz8TpltEdLhT3qFKIlNRsM8b7baMZLlXG2vtqXKAe9HV
52ELozR2pPgO3FQBcq1MF5KW8MpmqhNAxa1Iy8tfcm3sz4nPCeZ5eJSpoq/qpBM3U0nbWHSJtbOi
eDiUU36uqN1XxcXHJ7Ds/2gMmjz/R4PeUGu8YiItfct86TpqHLGRgxl9i1nFVqJ20iBsNXVVOHbH
G6spDlM8P7mJc9s2treXIgQu5Db9Gue2d1XNTnXrmvMLmP/yYDAj2QwiogWe4Rw3UmY1TVJ/BXI7
bhW83Z1sWP45g6O7E2YpH7ia0BMqKUTZ2SsPnTWWAVkOQZc0LPIShSHE1r1RoX5rBVa/z+8C48O7
AJCGiiQbb/7x4+5OrCWTJdsFj92JpWVpPSO5vHRM/Aq5p/6s8n68x/Eb/2hBkcs+WoGlRpNnxAC/
onajq0StN5hV/CHRIJw7uhQMi1R1i5YxXZlppL1MJTbZJnRuHFIrLTWlaah498JN4cv1lnpKEMti
iaieiEC9sScOFDFJWonBa7+KtHpfurk2u0E6d5i51XcaH3rgThaS0boFtXhfhltijfJAmeEOkypp
fFEnfrBs29TA7DyR+VArur8/9m2e2eQKau1WMDoFZMuESUPiaI6z98WRlp90tMBwJJTenmkirjgu
7BmYS+GEFndSE91mmhHdpzkYLkwk7CasKctzX7UV9xDa2lcNrw/ehcwWF6yEsSB0jm3fXZTUepiq
GGid6XvYuZejU1+rZviaO90zW177ixfUcft5eWpwMRCkrtF7stAU/35VPTBzsGa4ZdmGl9fSoO6Z
QiOYSoS+Rj+/MMm/Jc1lDKJJUNyYxI/0bdQEKtXK50/PhzcTwjjeLDTB3iVJJ7IjrYUEre3gViD5
hYMeN4bpriRVtGKs/fr54T54adqo8ZYEbPbebPJ/P3HbS7MlOYwveWqwSAkSnmbpxl/sET+8vgsQ
jjuJy/tO9wSRGYSViX2OPTKREv0YM8lMPWLAXGU/tCQSRL0pGRqTjzKEjEjpBuTrsVdOZpgRX2wh
32/KUXuxK2RTbjoElR592QMN4DlusWczb1UZpTnRpm3IwOgnwsoKTVkJYlS2sdPpfpVJ9YvH6rjx
/navUQ0tnDxsQvB9f7/ksJ6R/uJN2E6aGT8LB5GsPzRRd9HiySr8wa6Q1lSSH8CEiChjv7drBjBq
KjIdeYMTYylXpuGsj7E4+XrXSW1lRVb78/M744OFBsSPjatGpRP7rhcbK26CvdSut1DOm42k9702
yZNaU8snX1ySDw5FX9kkgAnTMoqkozUtSbVW1I1Tb7s5LF5NeI9Xc7lEFim2+r84LWpQ0ISkKYIo
OF7VBOnNnXBNCNh60lxhQbY31eSEJ2nT0UX8p9H4QUfrg0WMI9EWoUREB3e8b9TnMMKBx5ESlP1B
iKXgpohqnVFdO/vqWJDAVsXTF8vHh5eS/TXwTAIdgPL8fnORvlZ2XmzV2wlpy6qwmMskaaEHjap/
xVRjMscPO3pDUGmoi4CM0TAr1u8HczMTXtyscYuYjVpv7GnqmlUSm8McYDEv85XdtDrigazLV7XR
D8qGnaMc1/PoGMVV4Vo8XIlBj3EfAky500mJiIOmzFwZiDy3E4QzdfxE5105y5CKtqSA5wyA2lJD
e1FySsbKsUH9B15vMZQaDNWYTpinAgOcGodkLrNBLRBlsXZrS31G72KOlr5JtWK014ZHMOKDN2hJ
8WKntGYiX7CDiU/GuDHCoEmyJv7WktYIN6GkuwaVXivMtUIkwaGYx5FgOpn17TnmcumemZ2cwisb
FUq54b+VYVMMTUs0njS9rAwQEpjRGcFwlhNIy6jSjbTq/AYkux0ym1eggDQZiowpanQ0LnFyV7R4
zf1RmlW6d6IhIttcVkiupiyZIgJ2JsRKac92MlnZnhhQA7WDlwVjb00kpfS42U6whoYqfYeCFCNR
WEtxlSC6fkKJR7/ECbtxNbuk+94IK1GcbdUhVbkcQqe/KVGGduSA1J5zrVaFG63l1EdyTxE7bmp3
9BKyoCNb+KaI5nkF0Qq0aMMrap2HS/sPDr4HZ6C13G9pXOerMS8qY9WacY+VQAi0MK68os+7kb0l
7kOh5w+54qrXXWmTX1Sk406ZUuh5yDcQ0mzKut2MsVNeE/Tk92YcrbO5TLa6mQ1B5mXFJpL9wein
YaWL9inNCKyxpB4G0I+MTWEYP+FJDOu+nEhmNhtna7eDuvYIs9ua3lyRVI95O8UNc9KaYnx2iFQh
pI9kptLpn+batna9Mc5+P04+nJ07hnRrW7HrS8srmrWmlsllZgzzSqqJduIWeXxmDHwf7BbIpUjC
u3E2LCZm2lWSoM+LpzGEh2RmJFlmkqICv0bOWyJogZZeZfm4rzuTpCbIbvySXWR0l8bBbA7ZOOrB
rEJAHTu4wikiNjQ0WXEy4MPDnuFehq55XSjxuNYG0jFntFgrolxkEOqTvp0pXa/DKBePBJqrp2Xs
MBXtahtpTNegwavLldIx/CXMJt9imLH2DQk6vlOGIziIRN+3k4PlZOwPGDw2iSW0TWZND4Uq64cy
CXeOZd4kcnqwxrBcD6pHo06GD4WtRCiTssLd99IpN71C4tBsKbeZ54aHNjSSwI4ql9R6EzkCXh/f
TL05iNk3XCeN0l9CLXWvWwR1/mC0px1xKX6+kCgmpXxBYIauHhIBqqSi2JWF27+aLWERUzLMdLiy
PiHnEFpWXc4ENlBpNlG4rhKvu80qN559nZvnvsBcNgZOzT6ClymLRMq49TtepewcqidqzCmEoZFp
e1UiA1Qq5E22Nrsn/KZajzwQhIrq1tSeutMQDe13Yi2dtvYnPTSHLJhbvfmuaMZGTYlz8xWdz7x1
FL36MSJnFTsjQxgZFG7joHerNMc9VRSbHPTMcZvIzxkuKgfas2pLk7ZOdk3DlfK7rCTmlWCu25iu
/qUO+Pc2hHGR7IfUbtaWl9Tn2qC7myrph9kfa5pxZGqoz7YaUk/S3xVrZ1bzE8FL9keHoMVe51NU
rdLBSgz8Zi2O5j4LXz2a+3JFFVCw+Q57NZgnd/zGnKl4JaPURgZUtNpjiT0uYItmXXilLr4nHojS
Nm5JGaFiuXUnM/3et/ycSclB7Hd6fXjTHSUjQEfdNNp7unCLcayNZ/xVkjshNrz6IYao/qMWZrbJ
RqV+cGo92aVN2OV7Y+yyTTKp7b1V1RP7w2ogbSi0ii6Qc8vDkeuKtcpUEyyibUP9peDay5ose4cW
8ppdqddsMvZNMKREtUC6k6i/q8MhmteuhQXNhw5MNF9FYKWHjBdcL8FX2IUH1pED4UTxjVrEqK6c
Ruqblsup3JHazik6IvPiE4TCfFQ76+96iG7DWRSG0UXiokOoVDGfVZ3rnhKUw081BBIwNbFv+k63
ZmRcTn2wYaddpEMrHmnd6WsaZxbAch7VNTDkeTMTUwXdZ4QXTaZDdIHlnohhYcXWBQ9RzUPFt0sT
vj5kBdmuThyL56aPmitzbrTbNuF6J2k2bWeSzLZuzEVVGnM6Ubg1r4TViGdr2WGuSnsWfZDVaYKO
2Ep2Flm2LHuSWLrGrA9CS73TuW/Fc0dw60Mfc11nh5Rh1KkIZWYZc1lrIoYO0ZI3I72u/ekNrXVh
zrUC3gBB9cWYWKguBrsopp9zii2IIFkdSUPuGwPsj1OIwbpAh7ewE+LF/xGVcVqyQsmwJSFQ1W6F
NlkXiVWF34QdR+c2UJRHO7KzgBDPGa2QApTNhyPa/rSkoTOTd+vDBDAqiBTZnzQFJw+ic/y2ZHQ+
ksCWAG3lbwuV0EWJx272Y9eiAi/xtQIlqvN9k4VF6GPhACv9ljcZFx1/IATs7UfRkHdBOgs0eDPP
OW2ssoXYS9Padfr2J1kB1ioMp3yvNd1yl0uip5i56NZNUsT9nVl10kFUz4fMLTW7drtGPBlpbN8o
3lwjKSuH+GKyC3KgW7NsHkCGjZeu3co7VYzZdbJ83XqDWNpKNSRyZs+BMmXa4NJQdZ8iI74wW64a
OpHpkojU6VWdEbsoowlGhqZ9eI0m1dzXalwCih74idWcXVOyj9+gw7Q/56HHyDg3tMTXChmLr46g
zYfVKA7RNVtaC5zNVkjAshUywljJZ4SnpB6F12bMlssHzUw6YtH3NhFlkjtpVuqGpRexB6HHOBMv
8iyttFUBbvES8jBNXCSIfNdq68YkAhuVW668tnutsNBazC6KdFUXA0KMKtXuzEgMQT+02ovdp1Ku
ePTqK1aL+bXSU9GsbL0kFbJJLfmiuxJ8RtjjslWE4LLYvMnbrTpkGiQkSl6iaXPlmpBMVjPH7l9G
4dZXXUigkgTAc971k/g+pmF9pXVudBHaqPQJFnLRT7nGnnXMa9ZvzgcE3N19jcNUvWoUt2WNJ6vM
2ldTxcVzDeeMPXG4ITmpYRGD9EfftINfUIeG+zijtD0PCxFt+3xB7NpQE2tem6dGY2ZIxJ0ouXyT
boJRbr81osdeMcevXVSJjWiFEEHYC+PZ8lDImiKfUR0jMtSNEbtrb9hbjevlM9E0gwypKuono5iu
taIZLylCBr8kSe5OzyNzlSvVTeeZZ73DkjiqasJepiE1T3rpeU3/h8TX/pAWZFZDyLQv1KHQzmMH
lZ69qHFHNVHOoPaiaZus8MYOEZ97WLgiFt1iXkTYKGYwegOf6g79NOVBwrN5pkZDc1pGTnmI4nLy
KfUpAT3Gf7RQn8hqJEnBKcfrrOqNn31uHupE1VjSXH4x2npd2ppYjZ15MhIOdE+9rfoTCZzP3rDM
mapuE9NZ3tchBpZVHVOQ9mk13bvjEF2rZTxsyDrf2VVeB96gJMjtIRC6w/xE/6/4nhXYgXnncJF0
xYxY6NnhrJxpMmP48lm7zxQV8XKoqBdZAS+plQjOYk2KgAp1uDRRim4NNME3khx3ljovupYtB5FW
6FxKFd8zjenJZ1NqPpE6a9/ZbQcsLnHuxlQttrRLY+pASjm/WKy3VTLEZ4lL46bS9D1BtNpzrIbD
pncVddvp2hy4iSRMvedhJEq784eMVmE0TfYJxQXxraa1JXOs2vA4sQCjMp39yMbj6+We99pnUr8f
hamde4U3o1oozFsRj+lqpIbdkMsMXSNs8zuwFMjier4lq2/HeuNQF/4/9s5kOW4kW9Ovcq33kGEe
zG73IhATg2SQDFEUpQ2MI+BwzDPw9P15ZFaWxMqSrPZViyxliowBcLif859/WDVdE29w5aveFkZN
ZljF0LjrlGUgYKIiRCGijG2tmpOVnactVktpEzJAwIcf5XXvuRT0dpw+pfMkDzHOWp2sM8KfbQ35
dzrdLchBOqHlWx7FrbAWeMlM9SjIvP6Y2w5ZfrIMxWQPW3JFSY2usMU9+XqzrGVu+ZftjPQ70pNN
4pBKQASmc5NXTlli6RIYDC2y5WKeSyjHDoby1Gia5IFDQFTFU3qTpVZSrup0wWSmaQraUvI9eIyY
oQ3XQdSlj7lpuzvHAIAHWis5sRYVatwLwnmDyKqvZsBsujpvEMghmhQHjVHoJyi3h4YQ4X00oAny
W3mdcZeJpRw9dv0yYzg6dqtibLsrcN955bbp3pi04BGGLzpw7QkpljIec5awrshMSz18YFYDyoLH
aSZbujS9Z2Nx36KmrL9TsWbfSfEr2bRa7YuXOfjuDX286Ty48LNLxZLNjcHQO+iWMJ6ipKIcmvaD
iU7poFnlaK8HT2+9vScxDWXTcMsbbYwh6xWzV94A35T6yvRTuOJEP7AJlYaTfs/ztLiDlpnfuQIc
eSVmNtA0GbvXrIVbX7RpAldOX6rQ1HjBGhbAwSEp4fNso/9/bKh4uG+CJgdbMJQPg+ZaF1nlc6IE
U/WN0xLsbMkMswf056/KSJj31Md0pujr7EMsp/Y1l2X32vYtIAIisvxd2gWoQrt00Xe9TY1nmTSc
9Hh8TbdtPUXfTdnQhNvE+AUh8bbtq+ZUSM/MZQgQ5Uun+JzVExtDm0xjCZUa8dHWDkYQjX5KWB6J
2VPglEVWfk7cHolNEJfRd8dw+J2gmrJm7aWBdIgH0VlGeAl1cg3pVZabFD01SZiwtDyamIk3TYVd
tJdicTr6Rr0YDDL8qlHEW4pXXnnR/AmJzwj8uE7sYNZ2BE5RAnRMSKPVWZ2UJioU1m1yitYscrlL
2sJRF8L4R3PXDDCt414oTUjsIIPqlcqury00Q6NtBd//uJjOoMX9Ch2oIcIFTi7qP2OZyhX9RLmz
AniRFvmJEuMqBQrA+i4+O/DHil0mUuAemAWCBlNO+CoboEA3Zu0oOZyzOJdz05WfnRFGBbeQeWs4
krgZ8xw74CH40sn0soXFMOxyzJiS62DohvfBBRtd9aZTJdeuZiT3ch7MHeqH4msO6fpOekEdhVXl
6/djgqQIjxzbiG5sUs3g1w06n5GqnE8tioibRxp0QSbziH1/yD3h2QX7TxBlWjZXcdA6fn4pzPZV
0L0I/D+piOd2aN9E2qaIkdC9MsAI8DrY6VKYU5hhIke9y+1c9gX432FE/6OvWIdUdATy4ZStuw0g
CkE7GbkgtXCgk8LfN/hdjfMrzHuVGlvg2JqH5jIt2Q0pknpYqxIy8wqzW2VwA78YmI1v6qzUD8yk
yXTKe+suj/3pCi6TeFiWZPwymvbwB6z+Xw7qbzioKGfViPMvaPhf3HFOSfn69j8XbfZUgMG/nX0Y
Ll7/7//58xf/YZFjfDJMoilQbAe4yGFC80/LBOOTstknTQrnHP8HGqptfuI38LxylRf6H+Y5/zRM
AP+F5cjTh6fO//vfn1hF7Yd//9HCgPSen3FeRMKY+eBhwGfgc1kfcd66ifsmDwJcmMlOxw00KT8H
0uzEJkabuhGm8zhS1V9nWiVWaV89YsarXeijdzTLPuPxXxJ6qtbO74IhL25xIn1wIp3zv8rqdFva
mLUtyA0vGgOlnT3DI+LAx+um9Y5VhgSOpMfbdBqbJ0LXr90xu6YL39HlRuuucYKwH6HHZUPPKdeI
917vxTHnOoa1VxWrvkBrrGs+KIhD9Sj05bIM9FvXaBFnNuMTVdy0cgj7nm2cdZsOSaHS6eRYxCof
vaNnTbtRkEx0HrfK4no0hlNE1DFGwP3WNuV1Py+3djpf6jE/1aTaakrEEzpqqCH18uJ08pANxgs6
psea2PcyQ8nX5ImF15+9x03bXY06CoSyjRZaNP9odNajHLInD93blir4pDfyWl2BLqfBsGX2nlYF
lVzcpVtLKQItVIkkPpF6O4zDPUnWJ7+Y3JAJFAm0WfAyRjKAcmfjlD9fUs2VFwumZKE2AlKR4xTa
jjiYZISEk5zuXWgPY2U/JhYF15Q9NXWKwsM5erjZuivajY3NF1LKSxIVb+2MezVb3bYOSGjXbImb
MboVyGi5YpARk15yocykwSdZbWVkFeG5K5Ej99pQXnawPzaxpq5lkj/1Bt6A+ozGuxuJdFfvVSE/
3Wj1covg47Yzxx1d/eVZQakN+mXllShnZfJuUSFtOFiupZwuTW7O3icXmkOSb8j5/bBEiDqzzqW1
IFxjLVveCLw0XScoOq4aJz2UM+I6G4Fv4kz3ue6sp7kYsXAlFB3w7akY0EVm5vTil8vlYMYiTJNG
HGXtPYpJf/Zr64bazQhdhhCz2e0Xp2/29TTcL7VD4V51LFRrH+fcI00nZkx2Q7fq++XSLedkM47c
T4jm1iHwWAnTQjBYbeYYL7X6QxEbL4FFxZdPTbHqYrIcveG+bvp7aD/vOdm1oe4yKO7z6d6KGMRL
2DJbxNnoiV0tCQ1DiPB83Y3CPQaB/QgaCmHJdo4VZLRtp36P74nXEsjgaLmPwmvmvUo2XmELdKxM
wqHTiJrHAzVYN0qjZim1Wjahm5xrEI0ZW599rSRudekMF23u+hdMbrUbmczZRlW9NwXxPls9yYZD
ntQtVV1mvXSI5uahca8MX6LBXE2lqDHTQ8CTroO8ttaeXManyCuJXY+ZELi7FAvzB6YkD/mkuf16
sdsAKalJU5pER7uQ3xsLRoucGBwnLpl/gMtVNzeb2p4wPWqYdaYrgXP+gck6xihefcy05LYo7XJD
RORDqRn4CfSOsxl652kik/ilKMyep1I5/bn1yveYCVRL4G5zgTzWnMvo1uicDlyK5b+kJuBXWa1a
HJhXyaCH7mQaW8tDicinoO6itKS1N/T1BO3+xta9fjeZLLpZeo+e5h57wOGLaGjetbG5RJr1GwmP
Gv39MK1jFydGhdBKKP2uB3Xtw2hQpK7dp6Ms93hZEA7e420b+dNRODXpaob7nw0iz+8GPHketdrQ
7D/Q0wJ77At39op9zKO+Lgx5wH8qWbkWG/oPh+nfzFk/8FTUO0H3g8iIz87fWI6OnjdZKX6Ae7OT
T0HEbqi249QY59BqV215wZ/07a/f8wOF4I/3VOlmyA8C9f9c6x84wbFVBInfRsV+7pwEPfZwX048
2Jpl70clClbfl3bnsmnZ3X791h/pVX+8N3k1aizvoE/8MC2vZDwu6ewrN//GWqeM527nCEiN7eIy
LVO5R7X+MiJh3cpxAJkZWp7bgFjAJplfEjzr42K5JOeLUxdVeqDcJdK+2dBZXY4u2zcGNlUobdZq
mV4XbrPNneEEwfFBd5J87U72sfdR/00lSmfHKfEOgAgY2qo0/vU3/TDLPn9RCPeECKB8g4P/YQmZ
mQjy0rSLfWK2W7vUbzHyuM0X4OXfvM+HOfafb6SiEbAbYil9uKLMgP2Jv2StBpl90aLpnw1hb/SM
TRjddLpufYkcFduQbJhv0Srnd0nMGWov8Xs9sC+rUgVMXa4Mc7qEtx+tgrG/Z7h7tJqBfBa2e9zv
8jCOE3dXE139GDvoevPYrDaTmMVlrzftiU7oYWo49ntT2AdYnPlmdLvyksb0PRKOuyokPX4z+eVu
0tL3qFwe/LjfLh02DJhN7JPZ2SdJISCxEPZuVdOl9OAtmv1y683oH02T1w587XvjyJlWjRrr1xfy
b3YYxajBhBS9kOl8lJQunlbWtmZh/jsa53JiYmdzMJdeaaO1//V7UWF/3M0s+l7yFAm0QDKo/v6H
J7AxZ+FlNt7kjhxOdovFQ/m7DfP8JH3YMXHgRpKr/omf2Yf3EEkNc0HXi30ZDOB4YjLp/5cXtdOL
xWK+1UQHadr7QDOPYxQkGwisJGFFX9s0ffbdoUCOTmKJD1YEwMghnjA3WFVzfm0Y8TsSfGsDpkp4
ksWkIXUQ32Pv2F5lwt0MfvXFx3MFfMePL+wZnmzmULdA/EQOGdTV1mzQmTInM3c93hQgpOLdAeGm
a5TXA3iZdIgl992UAhUt1eQAiKIlhremd6eyMJONbS2/sdu2/+aJ5V5gpIW5GoEcH6lNTP+6CWPG
Ym9kNApDkotQoIACJ5V8ZwAeDHedFEzJP+YOvK6ohZC6GPlNl7KWI1lsNLfANzDCK61zYVf3if44
Ymay9hXTTg7uMQIWDBHqHpPATNdOw05UlagTyLR+0M3xBRwCR0nxebKoDoOaL9xo004m+sNMIcYU
M6l2Vjbu4EycYsftV2nD+rTB4FetO4yrQLPTdR5hVsJA7iGosBz49cL9m4eEM0P97xyRYpg/L9wx
rr2sG4kjwMNkTYkzrbyRj2Pr/SqqfpfGSXjNvz4neJET/OIAwEFc/7CJ1rCpYMKRXtKYbbExXJi1
fpQeIk6qwOD+LCVLEuAcfoPJNpWmVIBxdu1KCkCMRV0Qq6AKBQmmm8BdcEzGaBhwz39upXGlDf5N
FuRtmARU+1NRWmural/ydDlN2XyJVQOHMcsstuRTNKoqFWuldNGv6x5G8lRiHyO6zdCl/hZa2fHc
Xi72ZK2Fww8GjTy4GkhwWo3Dtop64I2lS/BrmG7PTVBU4M80drI84IJyLzoaSZ9cznDBHmLlLON9
08UA/6iE8Ia4N6VxW2viYFlUa4bXr0Uh57X6g5bzX6JBLciqH7aG3bQb9Ri1k3MsvfHejVUDoVjr
vovHSlZTLelRej3VEl+1ip9uNOcRYJtHDMrSVeBML40Sy/Rc4DQT15Cc8pCpB0dGZj+myXBizOmG
VsngocgP2pAezj5RTcwD3HXZgaZ4RxhRQbQMc52Wp8Mdu+vMcL4nLcZj0nCOQzusLbQaoWqMJqZy
uxFDoUuoJMessx/NBreV36zcv3m8qXUcROCIjZSZ789LN5uttDZtB79vb34p2uHU6px7A21WhG/F
WtVf51a77AJgvIBK7/zMF0m3ncd2BC3n1+rcYuJEMlYgg7U/NJaHURPhTsg6yMqc+nmfKW8KUPGc
ia8tSOzGtaLWsuC6agJGHzHnYreggC3Yy8nwtY6mxh6TdvPDYFFu6Y1Vha6OS+AUIxPKfCrrmMaQ
8zCxyK1OY8psL+3vu4EdlLTwU+PTkgZ9dj30/cl2erErM3faiEZa63pcLvNkvE8jLN0hhy4rp5xf
XLxdt03VnTy6g70U7lFRsWgy+3vLnW5VNd95/zhf/4uw/QZhU5U9Z++/R9h2b2UTi59V3n/8zj9V
3srcOUDGR94sRR5L908/Ut/55KK4BDynmleKYP7qHypvHoA/4TRL/4SkyEbNrToN1Ez/CaLGcfhh
V4YxCcoXUMAgG0C6p560H6qXwCwLPyr9bG/58bdRJhO2OiD90PAfMT3/3AzavlDMKj83HhkaKjO9
eUtJf+gUC4u5uXlhjfkM5ghHqzBG54IQ0GzXzHq19hSXqxuC5n1mT1uXCUyvUnG+NMX+4tHWT9qZ
Eaa4YRyFTIZ9IbaRVky4dHkn7Kz923ERa+l3+WWB0Q6v1itSRk36tmaa61nx0aCNhfWQ3+A/5Kwq
xVlLIa81isXmtJGDGc3ohWA6/T1eGzKMFe8tUQw4GyrcqDhxbRd/de1crAi8gHOmmHOd4tClik1H
2SVuOa6gMymuHcPyjQ35roeE1ys23qx4eTkEvbI3yNOEXbpuFHtPKB6fVIw+S3H7gBgZwim+X6OY
f6PiAI42PKQMWmCn+IG2YgoSb2yvGBs+mcxoFRHuwCwmp8+HCpgqruHSFfGGu7oaFQ8xh5DYQUyE
x3QTKaZir9XTvrJgvU1eaZwCxWjsFLcR5ds2D8Y7HKrzk6SYvRKZ31B1oBmRUCey66ay4pHuC8Cg
Lmr52MPJuEMKY19YraaM+wr2kSoems+1pZGwZBvYl8h5gR2eO2cTqxpcvxLHpszGxyhgIBE4bvAw
5ZYsiE0lydkt4ZUlA1htO0pYBChy7ig6mCQQtQzLzBycfWf51TdPpFRXKXnxD4UkOMHJ4NLqZmYA
r5xnakYGBTXWq+YKOpa/roRlcPECszdWZ0+11qzwmmqVOeJS6sWh1hbmwLVfeDWVg8RnxihzcdTh
zl3OUIq35uil3z2TCd767CkHKzt6SE2GZL6Fj9qUYyBqyNI4sq3SCakZCwPl9HtV4Tq7AjBnKCQk
fU2Ot9ymg8p3izuROPadjEF/Y3vatKLl/o24n1rdiH7FQWC9bmrffsIWO6MsnPXnpvesC82y+jSM
246r2pT8TDJMt1xAUMZpxiAQyyDjHjYWMtqOl0SVNPdrvYjnWyDB7MHpo1nuwQL48vUczyc8G/mM
eanDU3B7Zril48rQmrkPlZ/xgriWJ/Uma7B0mwdMl6Yur74lPH87gSOuEhkD+UaTwDPTUxEiGNtg
g1RDxRE1VjRGb1VvzgRjI+rL6ub8yVL07/526A1ePsP08y5elKWl09CiW1Hi39mTIp9pXf6eqVFo
4RT9fZvaY1i6M7oDob74mQqCSqL74k05P5hFqXnhDGwia4Tw80YPWgS5o51+P680nOl5twVBKemv
M4wAMYGX+nZQ3owVjoj4XaawCKEwPTAQNb+CdzLk6nLbu2scXMpKGU0nulE0Xw3Vnhn3no0pqWqE
e7xGNbrZDJ33CK455t3r2Qyq0Ev3hqHIfAmiZp4iPfVPY63lm4QVSUEbONH3wFSWTU6OMwssVl5o
wPqv8chN3WZxon0+WxctLnPlOobvUOJ7vjnfrXzMy88inrGGbGVEOiJhYYT4pFy52bOdK6NugUeI
gEkG6Ku8fD8iHfGyiVW/8A9Y1t98SHWhWVNvUL0d2yI5DsQH9Fp7j09puRqc8nsh4IzlIJWBf212
PcyZ+BbckJKlS/Z52rw7Y3AZWMz8O/DXwvROU2sxn092NIYPcdO6a0ef/CsXCi2NjYNfk7Yyq7kE
/C/KU8c5hhmchXOBIQz3xHzxS2ukxtEd2MMlOPra9SorNDz0xSKfj2IK1uME2hGVB6vwFLipTTfG
ZKZbv4zBPsmUTXZuKdOVHwz2Zq4ktCWUG/thyKqww2wywfnUeC1IMxxq860uQPlpwarLdOnbTWHm
xgVC9pfG6PaF79zBvQMMH3qLyW8cfdNi8xFDxJe5x8xhKdp8mw0ZyPdcILXPrXkNNQWiBo3vEFau
i7OwZdsh4QrLaz44DERhuCtlz5Yu9HPBIApAXUK16ZLQcRZusHCN7VTT6aXjLHFNMb64M2NxxsIX
cprzC50MYDJja7nW/R5kppBYfgY9hA+qPa0sv9V6Dye/KPWrWereoWHhww929bVDdKNu4MmnUbQy
yXi35upUCd97EyYsM3us9e8etLi1IeU9yHf6NM+ateFZJz3Sqv1Q7wsovlBJD3YQ2fVqWBb2A2J/
93G6WIyHfd2mV1vj6v+5ztvXZO6ijV748xG5wohNSgzZme7D1OdVsTT9ZhnM4qo03CM5n/KOZdVs
dDcybq1ltjcjZqwl02RVuxayWtutNhCVZFZvrYOZ3JKbFzN4ChhS9dQTebEmlypYp8bwqEck5Ogl
p33AtB6pdf+C+cm3OrF2JKFFX3Cfxb3CkgPmkrCiSuztrhvb+RLhLxC6PIaMZYr40U85h4vWWndA
SVejD+WEIsF/tT2wRg8WwxdJFgA1BNkgcPbdmaDhaITzZwJZoxVLv6TKSNdmqPjWktrwBiMtOwRN
7q2KuI0QQGjAn649bpn2HMaYgGRCePSjF6XlHa0NQr6kprKylPaqavxjNVTj90Kfs+8jLu5Ht8ON
xaHCWjWuWNYZTxE7eSfgZyaFU2N9lqv8Yjy4rgbIyMahNSNjwhp3cY9mUPdbP65znUcifujcSbtx
jcYPpWVONTex1MOoiQmrkml/5TmNzYoponhV1mBlK3sZcfic+vJY4pN/oN0il4LIxk3U1tFDgBr6
BINLpJulrQtGC0GhHbvYdy6oFOTO0Mt6I6YsCvF2LVUS1PRe5KZ5Y+Rx92VsxLivEq/+6uKSiWXG
XKwhXsAe8cZ2rdmVCMFZLmROFcZEVzvoJRtYZZj1vkQJGlZNl8KmniOY5YbPx8oQGtnZs9dm/qpt
ovFGupp+3URFs82sstnVJgLKfpRRSM1wPaF7QSK+w1wPpom/fEubpsRvriDdmkDIhhwPaaxE0mbb
3NZxU2ykvVvK5XoSybxrMMJemT0xG07WDreLpMaTQ9lycgFDzCN6mjptRxQBUvtmdcHRKKr2Dcs+
ChB37rZB5cbbPouqlYaPHKQtIdZ9A1KqcpYVS/jECVreYMkMKRebs1Wrj84DMOqOGXG8bq3l84xx
2XESJqlmvp/u0CDvXEgcYWY0m3Io47d6mndWx5E31GW2GYhL3UwEtx7EYLQYKrfRxVhHV6Tunmxa
5rUX+enFvLjTZZSiD4c8rCXS2ECcPAWS3dW49HrNFcpJJ8E/dSfzMY2Zv6U1GR49PmWQ5kd7iEGt
tJgjIa51+CSBHs9QcUZioi8m6t/lyqFUkTS+uXQ2c5sO68mvTIh0vZzSbMW5jfdf7gr0hW08qCmB
JGbFZliDDT6+tflX2Cp3mh4M27zAAROrxvEzdtzLxpiX9hinTkkIjmNfQ915rJm7bZbKPYkABC5l
mnlK0AWss8BJb5jJO88tGGGYmsXybLRGdz3mnrYVxvAG+gHd3TGHa38YmP/5UOHsie4Hckx7C5XK
vBo9tz7FlCobM4LUCFfgO2Ako4q8T5/GDsRTwGYHtY+iQ64JdxWnjLhl3eJmOogJfMdnUBJVGY4p
tthhAXkfaJ1iANiXi0WhDfHm1TPHYWXXeXN0DRlmpf2SZGYL61UEhzle3GKTGqrojyEpPevQ8V49
6aRXzHFb6vjW3luuQD6TBp91bGv0VU0tw9h56OTFskR+qxKs5isbfctdleXL16zRs+s2yV9oQON8
U2LvCU2oUyyoIsKUsUhe6jzn1Nfq/NUbXLVnYfa97QsxbBtDb75RvrgbE27vqYuCJaQGOlkidW6s
dIlbhhKZddDtoF5788KT1hfjg9uP/WVdWcXVkoE1h/XcZTeyqD0HTZiVPCO50mOC5wUGyEbCUaAH
DZxuWsOSOiAL/Fc/1tk4htgxTrB5/a8dbgnfFisvnpcEmQMEWMvGd7ggBT3s9bG4L5RgxlHSmUiJ
aFo2xo1vLBdCCWwqJbXBe1sehZLfGEqI4541OY4CrZs0HUuIhCVLKKYoSc/6nUJJeaDFKVlP96fK
h+pZiX6mPyRAlpIDwcMa3nEjJh5NiYUaqPn7Cf2QVEKiVkmK4K1eyabHljZGbuTm+nAbJ111spQY
SSpZ0qIESo6SKjVKtJQq+RIf7AuNX7T2gqTcaikiJ5Ll0DudoYz/oj6/Q30IBwQ8//eoz57MMSF+
ZFQZf/zKn6CP4difmAtAWIKCCJHSBWr/E/QxXP0T9FviAgn9clS22F+gj2mSNIOWFXAG0a5iYv0F
Ahn+J4JIKLVMck9A0wPjP0GBHAWX/nO8ZOOR4uPjwMdyET1DrfoAAuGWky2pE5uf27ZSQpAlx+B3
MACnwiXDQb6yUe0kImteMCQ375NEaieKi3lX2NpchZnwnTBrJ2RYOjHka801wi7QKoqHofrW6jqv
w3JE18oEXtymGNLLFZ6V8GETJEQ9mRCbs4zH1HRczJVq6ywMKsnzOqHHWfZB7LWrxND6t2LRsHFG
2WvfaBzGN1ORCaIF2m58IhlhfvIsXNapqbhsYRIPtL345S5bOuD64Mxa9dybSfrUxeN8q0lIpFCC
529zszRhUMXSoyleurehiQ36F0awMY5zd8xK0VdoxJiX0IK/KNRH/gbRPkv9P9wCpXDnruqYsxrK
/PFHHC5fbDtVfpw4iFnBBT7LxFWaE1SnoJwUScKsO28lzDy4Lb3KvCqw4Ye25vqlEwqJ3feS4O7u
QUq9CJZ+gEfhJEcTze6rIaT2taid9pTMABOOSBnEOR0EnXMYKC21v4sTMiP61ipvfL/50mVM451q
vELta96bibnzkuA1rd36+YeH5G/4EsHPwnTWHdQStYBx0VNDun8hEMAmjCO9Kj7bZR59M9Tdj8vS
eGQSOt1qHqmJfWo1FzkTy42dUD0SMtst25bT5HrqITxV0lDgizNONzFRXIextJzP0cyfahy13oio
NpiCm+NN0rvGFbbfJNf70QNgjIkRIlCJLMYhxHtY34tixGpBa7SdRJSynkt0x4ues6atTh8u9cV6
Ldz+amxMY98pf97ZbxRPF3MOMc1yMzEo2uigDFCfv2VVkB5suxxfRIJVbNZZ40vFfn1xDjZoOmNY
RQkFaTX0206M04mHUh69QeNhanFoktarDl0XDVDUuO1aphzBPkdyKOg6mBedCWWwtHf6gtm8KUBn
vAIVylRwl1ZdIdJrmH0w+/3M/Doj+H/zM8oI2Pr06kSakS8IQ9zYFkRo7GGqi8us6/TrCE3wra/C
HRwqlY6Wvc/yTZ0s6X5GwB6QdhGbJ1I6ppu2M7igpgK9FtJdR0c9m5pc7nKUT1/tpK2fA9j3V7bd
BKEOUnb89dr5sGfhZOmTe4vnKXS0gHt5DlL8Abg2GUdF8eBpp6TTlztET8VOM1pQtInhW+P1ZG8G
au005fKCAhVteNdWc4ghUPKaViWEMteMDvjA11+92q7WWZLpu9qvHick0eu6d/Mvec2ryKFxEDkP
xOtl3PurMkIWoncINFsnnjZ0p+ZpghpprzwCY0JSYOZrfFJEyHY1bwdG02pDhRLQOFVnbJxOMzcC
RJ3XnIbp2MhyuTsv2ypF4knG63zd1I5xhTd+9F5mvv7oa3n7NcCa4muhLfUREJFExRzFbLKm0xLP
hS53NeS0POynoGcU3/foyeEvehvpJ8Q66DVQ2a8v/0eTYi4/bF4f1x+XXEwmEerR/uHyjzWjsXhp
UOo1FcmSHb4dq7mptc/pEvANDLKPQrdutft0FkOCDWcVVNcwB5Np5+uC48XiGQQUyuro4MuhemKk
jhdAQElEjp7RRN+ArfgyCvO9qEWvbf/zL2Cr49VwTc5ldL0/f4FikW1jYLlyylwiIacUimFdxfG2
diOEHG3BPhPVI/uF6bLFFImjbVy/qJ70SHcujdGN0Cw25ApDvnuyJs+4cke4DonJ/H5bZ350n3k1
7PykiOlIf/3Zz+fxPw8LtfZht9gec3R4dCYenT9/dhBk0Sz26JxKSILFamzb6J3VHPlYPJOoYyxi
uU6xQr/JvKHYdQiGGG0UhXvhV2I4wNMS4QgmeZE5IzocMjfvOzdHZzWS7xA2jMRvFr8VV7Qf0+2Y
BxmCjXZs3wmDBFMJhP3cRmN/oS+LD8tRaT97FObFzhvItqhSBJaTAjw75LFfTYThe81HnddipbSJ
sG3dZq0Vb6ssmb6h3F52zThE1N5Js1kKr/AZI5vTm0FyZANrxSbpsa1MY7MQ07O1SvmMMnDfJlZR
ryxZVReZDeJVeDzq1ATT7fnRiwItfm0iLRk2ruQ/9uBnh2VqzBPtE1B5nloDXNQ6edWrdtmmehJ9
Y+UNb3aWqx1EXZrUiw6YGS/XKhdHIAtj56uUbdls5vJer8wlpjVzxaOXpy9WiXKpjpPpggipNmwU
MKjZtIlIcNq1AyB7JNWVs+TXC4EikTv900rAfYuaAcsk5cbOSPHnlcBenfetHOoTXXlHWgaawWl1
3puzcQISwbYk9BI1oUCGHG8pxaonF3MBxkDsSZs4by8SrSanJkszpItAdCjpdSHDAQ0Z1vZxse1q
kCs0M57+PJN88YXtv3s2afbfeuHZ2hqCYO4hs/dR8BaUY9dD0Tmb3INBvZrsguDXzIJrvs2MCHFP
sOT93qdzWs9LReKFnX8BbzfwT0GnD2/RFDvkztodSMiMeB8S/StyebZIWeDIUiJ/nIwFVzyeWjKm
hSo51X1Fc9R9bdHvkAjLUGUyyTEJrPmrUVWkh5Z45PN5IIMDORQ7AklYrKnZ2qELqesF+6t83QyD
PJQIVghByWYNyGGpd/A3khLSe2Qjtepl8sA5IB5aLcVybKlGi+xSkadfW0YMTDlk7cZ74m2UPsZi
N0CBVSWvGiy1kzaMqsBBfnfQfUJtibty1w3eEPHKSsjQYP6S63xd/D1XWam0au3Y8Oeo65XcJ8HD
B8pHa9vrbDGK+zju2osIWwEb0lJqPSdWBC8rxg1SXmo4SFP+BPMdIkcSWhawmOc8K9lXuxrqgJp2
6aFWkGYbO6M8zCwE4P+RQRjpDgloI5Z+j0a5YN446/1yhyFJxDzFS6dTQ2257zQmm6uWpIx305X+
BRpmbZP1uXRhbEZkQqFrHDf2MASh35K4hfkOnS0RrKxCUVNlKnv6dRdAY4GMGOlrBJPZu+eNJ1pn
yIwOZWuEONQrgA5lfvS8PLk1ofCEHAagGG0wL3fnB+m/ne3vOls42PCw/n1ne4lIqH+R80+97R+/
9A9Cg/GJaTPKngDDWGqBvzpbP/gEtxvTWs4ozM3oev/qbK3gk4HDtIGqg1RIE+Omvzpby/1EX0D6
gsNmh4chv/VBIfQrxdBHy2QY5rglwzb7/+ydyXLcSJp1X6Xt3yPNATimRW8QczA4k5LIDYyiJMyD
wzE/fR8wK/9WKrsqrfa1STOZkiKJABzfcO+5CLOpFv+i3LVdLAU+/KvzQOBBwg7b9O5HLH57eyQc
OlVecB5I2zPG6dQoScYM85yA8evQHVuvJOpLAZUSXcrs7qfL+H/0PiD9/nx086PxyxFmI+DRruLi
XzRMk3ZmJ7d89+Sxnq9vgyAXt/7COCykEXRQLPWs/kxpSOQ/gB5iO6BnHvSmpMiLvvlVZd5r9CGq
3TWzV3qfyV+Ob+ZEjd2G8tt8KWHXwGAphgZUB7M6HLS4pMVtqR1fG1vpdoZ/ZCC+bKXIqy7ZmuCH
cpBN0svb5wTM0pHWk96L9J1CPfiYq0nj8TRRQUZeBWfEAyYjwjnbTW3wpPw+YdkTjL59h0uyfw5q
HNVjq0riSgrs+6wmM/W15O3CxBkffDjItsmAdNUsivx89VuCo0uKc8eeEagKwAVKZBZr90wAGX3F
456Uy0/s5o1Dmy7tmQQW89D3tn5PRdLeBiDGtm6mrwD8nZva1U9elcIICRiEe5qMLOr24TwZg7GF
7KyIggoy92ZVJeLuT/YGEwfMEr1ZPxgyeBF2pkMj1XW9XfIi+UJx1Xih6J3xmsQR437piZLjnTXr
3ZgO0yX2lkewPMVtO4OHBYFZ4b8dXTPe+7khv7aaAFwwXxr5qyMhNAEych8EfpMHItttfKl+eecM
i7dSHrE5X5Pkre3nLG6TcKLFvV0WtZNzZGFwKsanWQjSvamBTpPbOIeiKKt943Xw+MzWJRfKBgxF
LWUeJxtEtLcERmgvAl6TaHDjLt24MVXs3nPV1ZXv5u0+Yz5yjum0zoHp+ufEFAWguEoUX+hZ9FPt
1dkPNZrMZPPeaB6VTpcbu7Kmiz0I7xuWL3cvwZ/v6JgYuCDf3AAMQsmf1p1LpzvIPRiSSYWkAidv
Obc9dXM7bTrutHAhFfBBeMN4Q6k7XDmj7neFTIODVEmx64wF8fKY2vxCnU2zV4IAFIsVxm2acEuz
aIv240CJgthSul8c/pGNMRVGGPlBv3OQ1L9hAEs2ZTbP39ft7rVCbrD1p6k9ykYOaIqQmr5oa2YG
FHmJebIGN2u3EKjnZLN0HnCaobZYUniO1n5oqdIj3y3A1cq+Jpi3RVzEqzo6Mp6cSSOWkEbRQZZo
zasAE7/D9lYUp8FbQDGXZpFcYrA2sN1Grh4mtWUjh2yX6SHZF0gWYH35kXwvRzm6CFXG9mkZm+qy
IhC4fIvKrxE4RhTCQbSxfNSwIf4PJcO4kNFwWKOHCuSP6Hw8nMLOwctr9wRW4zlIxuWrNywwCUYt
TwFig5BeMyi3jWnUN5yE4wsLF78NG59ddFjGS2Vuc5SHwSYeq3EOa916rxXgs37rQEvJwhoy9XBj
l408UZMxFS+BfJM0NnRJeZlJUrPCYB6GU40JG3c4hwg0zcgvbiEbuHjl09i61YUc792WpRR7dlQu
4Vzp4pZhSHOgaYeZN7LNMvatNiGzNC1LTZfjAB1kUCB2iIryEzhDxdzf7mBgsR29pmlTF4Olot56
thLQjrL6yatxem3NPpVbUfP3LvcoQGpzTs7D4rTX5NAnd6k15s9NSXnlMx9DJ9aX27IZgfo2NYev
o/P8PYupfsJUothlede6dzqdC+MLyqll3ExKBQ+WPfrpzhNlzIcCmqrdS1EG39sFDtJcmuNL7CfF
ZphxbyLmYA7D3nExXAM4WV8nR2Flgwg7lcirJECy5Y3oreD0LVmINSq5J53J+lwPZfrgzVNpHjWh
PndSyoY9B0Z9TBYU0q81jQCJbuwdHaR4bIgijP5vCXJ9VljmRKQZzK46jNHrJcDvfdAH+dwljFQ7
I0dDoPl2BeAAiDVz8BAYgEiU5+pXyMZ8izgQpGFyNmOPtTHB59a0U6OjdpwN0ymDQfwFQ7zJf7jp
OOd5yHM28YBPgA7gPkMHFIjSqjaZo7yLGUOGYXhiYZkX2lTnYBrT6DR0qr/qGD98fGy0kMlVKVoj
QXTHLzmY3k4n7ntmi3E7+hKfkJrsT6nZNaes8by7wE5Mvmv5bikdcCM6uX07Gc0FQAdHjlNcSFWL
3idMWQGEiRCyBtt8szTQ9wPXaRqZ3cxO7R1kbTR8wTJZt3TyfKZj6o83Ts94w7J6awt9yAKawX/A
8huv2NrUfcv+60o6ShYr56R6gY45vA92oa9ypJ3btqynw1qXfC2MvH7nLnVs3MZeytGB4s3fEUac
XHQ9MDfhddpe2b6aNDKGhAxBUy+eBIJozHLLHCCw93OLiGk7LZiZ3azrqp1yVf5VdoQS7Oagsie0
yzHKwkwbdGRdgdGS0a83vlXaL5ZDk6eDsemRZbyAU8o/MfTn40recB8MtwYtxsMs3Md8ipxDlpVs
BW3kiwuSicS+1im2oBDTlHWLZUKeKLHqV8yI3b7rjXJbd4LPC0UUcBgoStWr7aiSfzMdvllkjKwy
ELm+RNvy2lfavGiOM54iPUP4QDUyAOYRVoNuukOT4HlW/gY84UUbJnKj2bTlBhFec878yPDQhPqG
DG20ncmG1TrKBSxA5cOYiO6mzrL5Hk4pXoxiEDZ8fBjSYQubjaG3foiDlWji+M514tTJdqp5xC6p
5ZrONpi0XmWaqY2gp5QIL1elVZTN3vuYTeqrj/9lgHZkBGdP6nEtMB2r3ZUZrtfZXDpJSEi7nPyM
sFwm+b176UqxyLBJi94KJ2NBjehl2XBR5uKwauUcyTYt8BL2KUHWfrYybzbuB1uW8tDz0me6WuNI
IdVDRrsAbfh5yFreBBKykzrmiuu5ncYoiXi1glpiX2H7j6QDSCzgnqFXP6J75bc5B20S2M3Br90i
u8aOl0/kyXjlTVb506eW3c6DaY/eq0IWcKhdoG/YeXPjHUqFgWmVzFbintup3BhxCWIoMRdeGQCB
+0NaNuYdY+GkPDNsCm6R0DU/gkrIFOpELE5w0QtBzvFghJD4ECxNPZKd7sr1Z6t2fy+y/9PW/U1b
x1xzXTD987bu5vv4X9ffp/S9/rmx+8eX/bG0FDbRYtxqzNcFYAlB//bH0lIEvwnHdoX8o+/739bO
44sILcCLanoe2QXI5f9Qrpu/2TR9LvMFTFmr+v3fae0c/qE/jb5I8EBhzOLSwZYZwFH+8+hLZbJY
xrjKLq3Vp/ObROGlw0p6HX7JJGBGwZnQjtl8TO1alwa8oaRxWPM52CtrAEcH19Dzt9aOe25j0Thg
UOdhuZpIWP2u2sLbpqSqtYs6Vh0gP9YmeTHO8tEADolKLBx6y2r0N2An8AXFHGPpBAa7ZElwC2is
8+6Huh9Me9e4wPPmR5vmpdu4I6Dvl8IeAQWEizTgArU0QDhvUki9RDZ46CaH0lnhA/Hi5FNywbyn
Gv8xsTwMUkTowMewdvB/O9agWdWU+gnUm2vu/EzahfhMIdct/aFqBt8iD1aUlbgiLTFHhyfUe2Lo
du+pZr5zrKLyNss8ZnypOxvLa1MJL/3dYvafB/DvHkAhfTYi//wBvH5r579QWH7/on88fp7zG1lP
BI7ylPFE/YnCEjAj4fnDAiKICVxnLryVu+S//x+DFRJ7fIzo63OL4ITNwB9Pn/cbs0zmGy7iHUjq
/NW/MVjh2f/54ePbQ3piD8G6muT4v0RRYQnJYIfkzGBjuFFY1mSFHD6en0uqS9zF5JP9dHn+j3nJ
L0/7+g092/OFY/GTE/D2y7SkK4KEVtAFlTRl7b0wBta2KN4O//q7/DqT4btgGrY4tRwkGX8ZF3WO
FoNykgk3PSCwEZXkfV63w4ZBd7MTxliEpm5hMqvMeNAjvM5//e2d4Jd5Pr8mQy/SH2zGQ/zh1+yl
vp99Jh9ed+TdXkz7aYREC1ZKHFkk+pcJgsl5yiYQkYiFCH5qIhsqZdukBupuwe67ZhCHfjPy52vK
kZUCZ0Ix9ZcRXreV8/8WuGLLjV0YxMhCuWN+7oA8dxCIzvMP1SG4sDMfWvDEUhcEFXgzhG7n0nXU
FxLu50MEvQ/hQWxCu62VDQvV5WQ6CjWBNrdBUrZjbj5ZrDbvOruPzqOrmze/LFOxoaKdUT/xGw1V
MXwqejprnU3VJTIxh7cR6ECYo4iFk0jUr0kK2pIob75wnMjIBX3GuefC8AwGD77uoBtRn7hUEKhi
tLsmDAkp7cO6GF4zj7TF4CO1niBcshyfYGs6akGILIMVyxtb4P68tL0nAYZacPCYmmWdh3bUTZZr
BHjpMRIlSWpRCvAaHsa9Ljt2SL03HVxlFrCxF34cuxs+gUIE2Zst7iOfDuxZzflcWaAXendS7zMU
vk3sgcBPsfw8J11UvzC/4JNRHLhHdwx4hkbs23ZXBReXWc9RKYimY9/Mz6LlS2bR6s8ucPlLNOFR
UHFnPvXFoj9n3VhdVvjBpSx9rkiQKUn+SjlCSHP7Bf0lRN6dbuD8jNVg7Wpl5Q/gaQNUvsheM6tu
32XEH+PcZAETZ6y0jsaELLCSvaI34nH2jW4+uGlfnGqfD3f2QJtOfQZLTvNGqyjhdXFqNFH1qASh
Gksszga+h4d4NPO96yfqBg3IWs3Gw/dcUCVWrCf2JWZ2Dg2zfk0nNXyKAqS1gRr4p5DvHBrGYaE5
8RsDvWxuonx92A3l3BqxGFjr87u40LlRHCcl3J2cW3FIquG7CZH+MKeWvI0ln8QHCldWzbwtwWGU
26Lpua553Lx5SEDR+UYZ2eaTQWJpTUDlA0xq9Y7ldLkGbzs/WyPk0KrmYShale+ZeXbfROaSWy9J
fAe7sOxNg2urYz7HrF8v9XqLFtU0fJ+Z4e2XfEbypBY+CWiE80Ga3P/U3uROxSwXEXq8jIbuAWK3
5W3s/xBINIcQiiQIDZLxrFOinVdhzWqdPvafYot7czWww5tfM9alLF4ljPzvnfSaG9au3JQTe8cp
4YNyPaNjfy2b26a05W3Qjc4tuQDmU5Xq5qV33PrV6ORKSs6XfWtF9atN1YHhzXAeJ3/2kSZnPvub
aqzfKG1QraY2S7Gghez/8cv5BG+fdK2Nh2luqm47pWhyRn/Wnxtt0DPWHfDqIeb6mJ0ZnaciK6l+
RHrs4D7CZMBMdHCmFEVZgSiNuzZH0T4zyvpCsRJcMjF79s61bHXTuVbsW5/9PDBz92Woq7F7T9te
vqRmVeYxSPylAmDVLUa1s4UY++tZjZGD1t7u5YOdz3MId2d+Nv0ZIbfb480w8SptlVpYRZMdxbgF
fQkOtYmd/9BXN33NxKDjDjtLSJud0MZ9LYoHw+lvZNmUe7pn535p2bw7EF9usA49Rk50UxqwglCt
x0ew28mptPJn7UhzRzvak9Qzf4Wj0bMX67/liVWejCrGYCKTU7K4UCrBsl5q+t9d4QzTRkdxh3QL
gGyc6qupUxGWo9Y8ozwLtubcgur3nHgbN2RQE7A2XxtBM8wbRORnN/PPRt6obVqAm0dAHqmTtARj
QfjKGyViB1wrcvWwLIofMSEkPuDEyjv0Gp9QIKuHufLSnVUawVWWxM21drNx7yY8sCpDB45IFndm
AAtimfkgCfcQJ1EZAxZIxNQN7r1dPRKW1tg+j2VlZge0eCs/sxRXo5MGpGiaj3YZBaCfPH0Bu2sX
O4tr/66bcXQ3jgqwNpfMi+HDFACdrCb1AN1jiqij9gImE6iNJfpTPAbmlrrAzXmFuWo7R5o9/Ege
K1YunEoqxX6W8JpLrKnbZQTIPNiOa4Zml5PfMfQsytExMpb3p1cfd2Q42vl0VU0x+eVFnr8EBlDe
jTu5M1KxAe+p5zYEfDg+G/VB2lSItrqnOvMxbhKwc2o4X8V25hBJQpU3lg4bnqtrWejmalwiQkAs
YZ2sqdFbO0l4qvQujnMVVjV34NyZzrlx2+l5GQnKbLNyYHkKmqHY2oNRn5nrL29NIZyTNZfLU4OC
iYxRHSDjcoJTieHvLs3tZTtE/Ypbb9hsW0XJ7Y7/pQCDutOSTYqniQ2to9nsGZ8TZyZw6CljKHcG
AlAMajibEE1lXzwXJp4v5pGp/jyEJJ4SmJIw8O5jyDPo9DY6FeMpTe0J1OswQDGPg0+FH5uHIuWO
B5CdnPxhYkYxRvIazrFMQzyXD2U3AZZTy3xm0jwUIZOxRDKwasvvMlY3SbR4l2DqLCg+I0lEoA4s
Z1vKJL9Gp2Ge0Dx5ipWR214RAGa/9IxH0F05WDfZETBfS+Y49zcZW/zvTVmWBfuqyp1ILBLDaWE6
u2lKoz30ZuG8jEWP7WLJ0+wiuxhUhJ254trUckDYYVZMJV+CQYjjmOQ6DZlckk0KJjjfe4kzfIXz
XW9IuFvrgkbdT1NXoBIfqnrnM5u9YgGBPyyavczj9iuTU2sP7SVQupablpkSm7EalP3ErF9vshSu
PikN6RHfWPPVanwDCUkz5+tnw7p7LZGyzOY9VJjLMXM06wArcjicm+6bn2JHZEJvYYcVueaF03AK
/6iKAlPsbEQPTe6tz0BOmeChtYQ476xqwQQI0Mqbvl3S1Hgw6qbh103tZN8z6PG3sUDSW1LkJSwK
p+br1PRLA56YD8nEORDOPVXh78WXwoXyhA9Bf2syL/O3Fh4J6mTIJaDUZowUlKHu48RwCvIwBWO1
sxgJb7PEIj/Bc6tL0S7LUQo9bst65DBuMxAeRMWgZ08czcsd+JLxUMVB/ym17Pg2Lqk0KqgtN1gg
1p8iUF9sJujA75VaD+WlnH9A8vDDFI5dcQqUMu84BqtvduPWw9aIoRFjL+GojDmIwhKM+XZGHHhY
FcafklTw2ZkAxauNKNv5sDojr8SQ8fv3mLs/YgRqiq2XRqPIJI2E8jdw6xevm4qThcM7tGMJ3L6c
wO3P5CpMS1TvqiwNQjMd0dKAH8fsVzd2ccoZtf2uZfgTNfNnSuZfQCtrD2G6Hlnwnoey+1euC9O7
vI5jowN4RsIFdGzmE55GTaEy1d4Xa0XDMsLfDnwwr3puIfpiNSSkpnP+rqEx/6wsR1TOz7L+JLaH
agSP3NpH/iQT7GuUUQgbu6PETIUSZOmdW8/t1gSEMTrPkoIwCbiy4FGAVZCdzSaMpOWlq1/jqOLG
rFibaHuYsf836gs2XHk7gLB9Hqm49/+6+zJpjn9pahlOMTmDv0VeFVm0f/5hfc/PkeDa+mikxCkP
unIfZ9ysG2FmrEZ67jpeRdxg5sAdn5NWshW8p8458Jc3zM469Ega+BtIz69CS64gOwEwfOsPtdoA
fml8415xj6SxPpalrexNEBAJpf1eXZbRGA4tIqEtR/Oym22bF0/UU0FlDc0rqi8eU8JTHvBHq7O9
CqaQLdffmD17974bN7ugI6M6MlBVhapzjL+RtIP1+cv19MjzY3hBUw3Q4ldKiwNKtSnmsT1Oinca
C44m26kymPf1PK2WfXT+QWJ7PwZrHo6pjyjQMK03P2swZsf2LnUolwxnjLd9U9bXQ2vJlwE91zXI
q/xKiNJ+tSTEiusmbipCNJLEP0UYpbYMm5d9OvFAlxwlxzhInVthJs2OiTX16upooIBc9tVkz1cy
oZpH8zhu6/WEgVBkPBBS4j4ajjf/KDEXOWgnJaYbW3PGwl2n7h3r4tT3HGAETlCz0yzTl8Q5/9OC
cbQK27jkJP6o1adqUfdVodYzJVjLdvykXxArMIxf41YkIsYdAjMyOmzTv2S9ogY1GTlgfxs+xYsR
A6FnWPfa2n3unkmR8NgWEBDDRUph9RuT7lD1Ey0mNn1jR4VxtG1Wc+3GsTpDy+2KXLI+1ZEkq0PZ
TX7y3KWIT2x9iE9AVJmfIgr6aCs0JvZNhDPZxzJLxX31EbXhFfYEbHykpm/FGnqCjILfOK7InZ84
hJGrTZTy3mQC7p4p8mmnxZHumyPWl/ozaUPuxqpMZ6MdAx9IGTRo91saNz+Rzdc56wneTnEv9wPV
lchH7kgQF902QW3/qUuLV69drWCT2bz4Y4HjqUVQTFPJtQtyVq3nZeHi89IxHtqMdB2TFwfUCtAF
UQ4hY8Mutzh1jl+/TbNRv8nZpDa0IBKEPLb53u789o5OFEO9EiwnR5p+tyAtpSrpZVid2CcxcRp1
a29XsXbekLPClkouxURQUjH2e3OJS3AjACEydKghtZN3X9otYShmT8heZdVvjoaKJCQdVmPSPRMt
t/AG6EhPZcXDQEmpgjAPNoA8wZLThIQPf2v7HZ1RJFnlbWpn4RnRmLNNBCH8JaJ3Im6qiatSLgVu
SepNJ5XwvBPeiapRTOWQTRB2Hqyv0AQS1t6ZcdEUpaW+jMBbLubImIUFJSALs2nPKYzMi4t7+9Dy
Aj1U4BA35JwMnxA30t6Pc3rw1wkQS/7mpsyZD3mYYZ/9sVp++Dylyy71l+Yld8u7YfKI4+k72m3h
xLcmuSBhOSbuBlWYs6lwvd5//NSTDBhi+WnNjVEX62fAZPxkro/qtJ7vIidXrWFY8uqoqd9PbZlB
0xUYLfohZTKyNq9wb2ngk0mqe1G1fDI1ju5vH+/ipopJsmPWA27YhhiwFr3MdWyXS7UOJWpsx1dL
jOKesDr/8nEbWqvchttbieP0IeWPmXjYelb3HxOfyub2KUdoAa7J5EQh6FhD+dIjipUSJ7HrX/qI
7d3HeMCI8Rt1UtHZMnDk0q+DPGSV8z5vGAiNSfIDcdp8vfC4VZtpjilGxolZmB8zvRJrlI5q5MQi
P8kD+hRKsp6ckDvVDwznUNmSj4Ei9zQt/EaYuAgQiBcewRrRy5MFiZPxXy4clKtGvWOdyDiDwd24
q0qemHgqnVsrd51HCh6B4t0d9OcuW7O0FpmrLwt7XhAl3aje44yJixbd/FwZPOaR1RYnY80ZIt2S
Y42OPiIygkmN4fM+B0G5pjYtqza3hMS1V8SL7WxC9g4f85uPl+SUM7utatgyhjC+C7HiFCLP4OMr
SoolPJ/5/vdbM2V02awJQlVNlpAg1vDS1BYODexEF7/T6kttMkMzdcxMjZy96jKWdnI7SDqtTSw6
DncDEk1dBPUrulO8IUIF2Hc5Z+uRcApIy6p9FxWK8DHPkbRp2qeddinPEQYFwBnKO9WuxzA0Cn1V
6IKJZJB61Lx5y5fzEp2vUpuCL1mn3tQl61uABu3V9Lkl5NLrbz35Lm+JSfaW16PGM9v1/sklDQAn
UVi4/DrROv36KG/9gAlpDA3hoUTXtF8kr0loUdbTx7vB7BgB936c3Hoc+cydVnmS4chb74NfHYzk
8qiAMkTNOPXGFg5xUELYd2sqYUk7vEnczHxqXIi0ac8HGTAgPs2FwH9r9xUGbYrYcv0MEsrDF7Ic
sYa1rJ625UgGGCkow6d5pExucuZzoi6sJ6PEMRtxjn2ptQ82xi3WQD2O/Y+R4NAxtPSthvwt8mxg
7VF+4tbDNkibA8LHxwFILBzFSUezU/JgHzrbZgqK96VCgDzUrx8hat3IzNhOI1qFjsLZdgEiWQyX
gTF9sDjWY3ZaxVpMjuartpbxZ7r6uVn1+ms/oSemUC1UnpahzTMSkeVoIFqaNwPSq1vU4ekhGXiO
8oBcMuEODT2ezb1miOhhGpmXWQUMoFOFruM8NgVDxPWotAUXBTpbjmPCgpeC35qpl6F3tgp4PySM
THgmW6bTVefN1whpzSdbef33Nc7wAK2mCKF88OCmq+uoQaX9Fd8DJYeCMHJCeU0T02BztLzqdSBR
s9nANrVPSKN4VIacawAXlG5oGNUXqhIi+eBSYVAqyH2nbumd9GY0BIfsqCgn6jqigiReeDv0fOCz
ny/XucVI/eOPHw/mTCKKGRpm3747I+9UEjnlqVq66W6y8DOVCTFsUC55oFOqythzOGQGhztbNh5R
VouD9aRxFzqyEVDYpPMfvVxqd5doGtiPQbFHnpy06EzHtQqYyQRE2WWxs2SQwG8MEa/IxmPvy5el
XQOG1k0MHgQSrxyPb5bXvX/uIqARH9X/f1aVf7eqNOHk/tQo/SU04rquurfq7U9Cgd+/5v8LBSTh
D/QnKL0FaLvVjvSHUMB02WKyVUMrYOJitlAl/GNVKZEQYHWFlE1j49DX0Nj8Y1Up5W+2y+iH7oHY
L6QH/5a7Wa4W6p/7uhUk52LIxrYALs8Huvfnvm513zFBn3nKmyYwSTApGfuNCaWIo9x8Pnp1blcM
PmJubiA4zTXbIeCaiFi+6ciH3eZRznNeiURNTGtVyaxYe+473ks4TcCTCFAmB/dSq7wtPqeLVJda
L+JbZscTPX+fw/EQjumtiwh4EgeS6Opnr+s8skxVABl7stN2hL8G0CHp8ok0S6uYUeS5zL1ACW7M
PoLbPBsX0TNPYN/nM/zLqgUczty+okRAaot0+iSHScybOfOJnnMQKyPtiyWg5ShhGzJWTrKRbpJe
F0M9nvqi9whc7NvTUJdZE8L+mu4HZRysDFlbbQU0YZONIxbB2KaM6/Wnmpfs8+ToZmP3drPt5+mS
BGbaHrPFbE0CeXJE9tu+LvCehZ4NlIhB2toH1UWrN4sRgUcL+eS5ymLpTQSXqXOmZdZ3jH4z92oV
GL9zRSjXdJBFSF/dZjl1LVAgeeW18ZTvspalJ9LYqTm0PigSWidrvObcY+5YYAiaTWJw9+4aScoy
USZJZx9BRyS1YqaeN0S/Xi39VLWwKUyNv27aMd/r4aASgtSyPTmZZW4Gw1VB2GOKtm1CeuLnp9g3
PK/hmHJoQW3LfNAap2zBqHr6FlRek/1Y/ZlgDoU1QgGttFOaj14ZmXu3S72aUbAXeV8IR4baRAc8
XBjJgpSt+oYLRZJjspmLPjulEr3eri3ye9OswSStUT8k5Yy3ei6GUKRpxm055fUW4BVRlASynP0M
WiNh22j80zQ/5Ow5zbQBv+H2kgaPsLNtGrQJVhrVkTfgowvbSJurvbEQzh1FJYYOBOHsnEpcrPsl
WPRbjfX93eoUYbEBwhcnbBUZlp2Pdjck7QPXY6UDSEN2N4bSJgkiw6tsHmXVvyaZRPy9oMW5M7iC
DrEXTfwat1JcxZmEYzg5xgE9W8VKVrTXhYsIzVzM6b5iYXRIxtzPbhGZecTL+2Mf5pbIrywTTmo4
WmBmfaTTp4Gm4ibtQMGFjF3lxfWz5VxFCwBn1kZbLFRv/IygwnjvgdkhjTPBWLXtpXsRnqe/wByI
XpM2CfakmA6HhsDPXa7y6tybXvMM2uuGdYhzv97Zt5GpxdYTdrVj63u9MG8OKYu6jW83zt5PG6vl
CjTiB+Hc4rZ28vhLTGDvVavkeKmHvDjqgnDqOXVj1JNDfohSkOyRQjiE2FgfmPgHj7GEo+LavnVh
/vRpwaJRgbfdeEbkXvJlcC5NqowjOX3jZ0dRs4ZZPo2XKbWtF3Z2E8neWLhiWCjCfsBq0u9MeFY/
DM/n9dpxNfb5knWnviveXVq5TZtGTK6MflYB1CJXPjZ41RJ0w0P9Lv05fnIyGQvyIVvna1eupr5A
a/6NxjgV2MmRODZGSAtSnEbh1ud8QtbtZ1nGvjWb9nYV+8fJAe4/MpTxQ5bg2b5zYgTeXt+lV2aQ
9E/UsCvOZsifSOgjjTqrH3xrZtubGBsnj4KjwZveD30qJWwmBl0sQ0z/G4CJ5C4o/PQ4RHX1zUtF
sC0EuoawKdGr7OZaskkRJlOg7KErW/8028O0zbm7HxG5N2VojrN1DHo72kC1efZFZm4Jv4sJUfRU
epMVAyd7L+zXuojHsEx6AzWlCYZ7Eq7z4vhjsLXNZnmoyR3fSK8dP+cJeHHHzjAJFk2uERJM72wJ
ht1g2d2PmJ3HBpMFu58i0YcJQ/IXaEPl7WIijRwYG93NFcgiE631ndW2zVVkjOLRM9sl32jV5mpf
1zre6VqJN7/p260Ex/VAh1F3m3lM7E2S9QY67y7+MS3MXaqh8l5s/J3GduHW2uFRZGDRzQPWvJjq
u6o5+X2seKHnD+61pZZ4wxMJezQ2rWfgPc2VjyT8XAdtc6dMtK6dEgNXNkjm70TZd4/OECvCTq0I
BQCQMoX2U5ebaFJuaDIXPS3tPPcbaanvaD7snTnV6PAcq76eMtw+dP7tZanq8b7wDFTMeXCtBssh
fG1Ok4ii3sivE2GqLaCvjDzAga5HF8211/jzoxhNPYUGAoYHyZLoOPjddKqnKJXstOBGMs8Wt+3Q
5J/LoFaf6anbu4rlK61KRLDBpFj4jf7ybOIs3yWiBpvVDvMuQutD94ygeSv5bWvSOi3RnQhdHOif
vf6ZPCwsSqnU1dZIHUJlHXJalEjEndIec0oPgO65Iril25T5OF852Vzm8CvpDPxa2lzHbvwiJ88J
nSFxD8j2B/I5VbScVxriO9R/YWzqCMps3CXjxs1E8HleHH0UcuFF7yO2Wgc8Ot0DxnIvjFGbJ/b+
rMcMp2X7GUc+vgYfP0mv6pa2mYnf7+qr/xTHf1McUzCulut/ruP7/KYTMIFdXf1cH//jy/6ojymC
QexTyDrMwal1UQb+UR9b8jcPE6L1JxXfR2nMx76O/pHWkZv2v6Wx8xuC1xV5YVpsA/BI/jsqPoSC
PxXGcH4IcSO6G2mvKbBh/spfAWin4ID2LrJy8F8b/HL9fQtW3w2B4OnXny7M3e+m9J/3Un9eBX18
syBYlb8wrnEEOLQCP6+C/oe9M1uOG8fS8BNxguAK3uamlFJKa7Ns+YahKtvcN3AD+fTzIV0901bV
2DFzPd3RHbbDMpNMEDjnP/+S+NoDABu8hxTPoNfaa+BmYQ79gvG+ItHLsclvoYV4Q/Wijv+HS8P9
wN0Izi4P9edLZ1YhwHCF93BJ5awjZUV77JVDvQ/xhXl2pSYytLfRbUC8WMH/fn1588//t0jf3DkD
HFSuEmErX9z7yztuBlyel+5DWcHeAfeYhm5rD0xUbwi25nK6Akv59TWdn5uevy7KUvGMxYWglfr5
nuu2jsekjZwHHwT6uXbJg3YqGvND6ETRSwsijvGby8VHev3+KgWu/Rq0uAmXFrSbbRdw8rdhkutj
bxlbM2B27y2QTo/npD/Z4jS1EAl2Gc7T7E6tYFKsy9p1f8P7ND4i758dXoa0gaTv2O57lrdEADPq
MHUexGixVkY8mXRJR3WQPYzDSyKtLvz+66+f3s880B8PD055FMA45cLvJ4FYR4a59pV4wGkUzhSJ
pFcd8bXfbUQfDwg79KPvteLs47eGAXiKT/+vr//3FxOmLrPbEEN41s37d2WKopqKVIuHwAr0Y2Ze
mCUacUeaOvEbI513U7rLvULI582SEGvDv2UOQVIYatsexQOaS/1oIVgqDlMmcDqOXbf/qgvPe5vs
wLydNtTRNgQHhB0GDp0X1Gv/+xt34fXjkhZCmnm/ah0qm6jDYuVhHDpeEi+My+bWQTQDMa6GF/br
q/3TS4JE3byX/Df032f3iDaHq+9OzgNWTozBFwapzPHw9x5DuzlVihB6d+qxDu4yVjkkGXGupkgn
9NjCIgMnXzFNCCb9mHS+TvYFKu/boUBaKAbCF3B4AqCrl5y3zCcLcb6JUs7y342t/2F7CR2+P5uY
TRep/TshRF4mTH2XSDxgdm53hzVU6nhZNxcXb6WI1SrlzJZLuXVbUcTCKVvxWegXbKDIAMKDIiu8
rsSafCX8V8R2/1UqvMJ//bD/6WNCrJYefHa8qe13H9PC7mdC8CUeyBnmgVweM3MnSL42vMSuVL9b
2c77tyiwmZibUDZsBCAAv79iNSRObhdL/4Cuqjn5Q+W/xZE2/+fm6NGNRbtiGIRCOYtj2u0phxs4
z0v0lMGCaTduvQxf3QYqcw5j98q2eAlA+tk4zZq4PKKeU4PKN2OI1k8hVvLClbcYXXjXTsgNrThI
/ybaiDt4tyVyWKMHgN3BtMwL6dl+3tlXmJB0K0vy0LCRYluHcHmXhxaGlG654GfN4Hg21vn5ABfH
KrFSn6o4PURpkqHqNON6UNc2AgBwpr1dDeEByhN0kTToR3BqkSzuBgcCjAFsd0Waaaez9ZGE6WSA
3ciobjMnS+rDw0VpurMdmzeD3pS2kwxs8Nkcnpgn2/phxFTgJFG+3zqVbM5THofdTjaKfKEWgO2z
YH73QTRL+SfEJbErqQPgty4raduLntKv6C8XJt5LWu9wHBtwTon8yoVDlNOb2GlTQXWNaDS9hh4d
bFhiVh2GVvsy1iDIULfD8AnVdGqIi2iujS69mzaVnyimNkG0YEo4OPIPAl2wRK6rfiiOK5mXDs3t
6Klrp1sy6zqWwrvFCB7kuYUxxJQtelrmSYzbELtb9UCemPCIzBpqf9v1ToHQHNJkC5elKtUWL7E0
3sl8jl6SdOTYLVgj4QLUuIERHMGGSOdkT2kQ7UMxwNOqGt9/65kFZNtasttQArIRTy2nAEpjfowR
LuTr2CWpk9i/EhNwkZehQQ6KkZNZpAIP1bUe4VzeMInPlzvIeAiiNaaDh2RpEG2gPtTy2kuy9DwR
gfqnrIsALbCT2ld2hvKdcNvkDNlCHRSxlljutK8zE7rPomfa7kxS7xhzOn8suKhufQxdrvCoig/O
6jZfqqj3PzfGy7oLsL5hoehvyRjn5FOnSb2zR76ebYpk+4oIc5h9IsQnCVGpDQefDCUNY8WysIMg
EN3r7IDeNEvaZ8uXWXGaajLoyQmoyXl6DkEA7IgFQPBsuKtCLK4YRC5eiJ2BYRXGONNgNzs7JCEx
aLOwO8zQzAYVEJKI2s9YQwUuH7fIa7VbuqWSB8s2xc/q68emKHjScFobsnQlxRA7OBkNcoaS3Jdz
u6COj8uP2ur5xpZ44FBYFuLLpzBiX4HLTmzCwqrcpBKZ68GrO/4NEiKg2Cnc/RgdmxwBUA9ry+RV
7maAD4LWk56v3tDDVeYlD2MoV5C0JfDeYn+eN0lmU68OpYmcqmZiQeM1epkdRpv9yhg1GBk9Wx77
EGZGoNIq7aDb8YbKLcQh/nlczPlwdBzNibIufhkDchehzjcnRo3Oc0emIn+JMentMEzsz2xnMcNz
JvTJThj3SwRpmnuaMgofx7b5A8jjMCikz8NRDic14mKkdqQ7ivw8olqLENvxqRIQz9sobPSj4wcc
6pnFjnrZI6nhUDX4HKIh1LQjOTT9V+BfHmWkGKj2/cgvL5+2GkeGeC5E7nvDX0Vy7WfLPaYF/LIo
A099gAuuSBaexJl4U3GevIXd2GEQPok1Ah7Pl8cxo91wyxxQIXY4ngfNbH8x1ePi8OxFtXBTvJJc
qUgnsi0aFgPYcP91UgtIbZJTfdrF5L9J8GH8pSiP2pLTtouS7jUvKqpfMjKWx0uhsBZdvaDWKYM3
x2gZDJDxCpJKsC6mo19R6xkua+jigtpZ9tlOeaWDJrbPWLgVzS3LiO/OMZ+W5GgOnr7B9yzmE8Fm
pQhvmi7CxLhoX8lu4TRn3GupfexEVOn9anLhG9Jxr5Hp8sknfmYigmUGsu8shWTmUuCMplQx6ODX
H80P8woeWh7liCV87NS38N87jC9awOS72V/Ibql87y0F2y+vOHb4gK2j83UjrXrO920l4j9IsuXi
9eUVErEPJDhpjI53NSfPsFPzg/RmZJNRz3fUxpLijt9GieAAZrbK3taYVqVIEV8I0HwWZuBeB3zT
Z1DN8JrbaU5QooPHbBmh9lspygLGmUwhYAyL82CWp18TFGMnOSdTgcWG2ufgcveezJfxrp0TKz1W
eKJRpZEDAOcHQae7l/znFlotC3jwCp4ZAoboRU9ZyKBfdjiRdDbzXidijeAV6b+l1cwz1S3Mmh+b
AJmY+nHJkNVvywLFUrD47nUHefXUBuby1TzATTZvfTnAZoJB3JyihG+Vcr87drHLt5o5YLMlBznP
AXrOKapJobGMLSf0kOBNSVI4C+JAK7xVcI2AzMsbrxSyNQKGWIkeRob9ac7YAnxBjb4XyNxxF0i6
pL+PdOwA/zXmC0IrxNbkNHF3rJSIXtBPMKsaaEf7/RoMFEWOHKmBHCILnhY799/cHN6AY6Hl2kJ+
5WjSUjzPruIh49UmoInHeVSCdUftK+xCXvROzPr+coecRNTIKAmQ3TcQQS4NLwRGfLqFyyua0KJm
bN32ZqalfR47/rAJkcntL0E6q5z5ni4V4+XYXFabFdWWTMJdaehoiOdJYXOkhWOQg5fbONLJmKem
2okskXwW5bpT5uNc2A9FFntv7QjPgGjtJLotoXA+2usCtTJ0V/cw9pCRMPxI2I6ygpcLfia7Y9or
H7E7S54sZhMVk2Zx4O7nKeyOS+ZjleqT3eY/ajUbBgxuSuvWYpj/hvyEVcPfjl5qTXRPyRzouuga
Q8uJYLXdVBi3VHiopU73hFUUqHFJsEO1JTBcnPHuN3sf6SfWVZMINnlKkcS05B50QMNHa06XB/Bj
LzKN+5Q77AtmY1VJyIlzWbsxA7SEkUkLITPMlj8Ux9DDZX16hBlc5QABV4iNveIuHCVLRNojC4pU
05sUg3mcby4Lopor+b0NMfjYVmpSRwuSwr5cWv8tCcBSLqsi0DjWMryJiXghM/ZKdLU4EyvKQyAZ
JmswY68FiRF+zU6E1tnaEuIECEEkJ/k9mbkhC/VVuyGkE2WgNxvBI4WQ2rHfi7PwuAWWnHj20wBm
ioHP5TaMO04YxJ3uAWo1po95w27vZuID/Nr1gU6dRW3DMB23w8yrctkBvWIoMKpATMmsJLbM8T3k
PCU3nHltzAHE2DNxieJqp4FNoUnUhL+nJSO2q9F82nwceM3cDv7tAQNq/Vgtngo2La3aC95TFH5+
wn2PC7kODLG8wdrlntJio6iF1ieYh5nGUHiqGdz1OZJGNN3irGxjDehLGCKc/A2r3Rbxqp4Hn3wo
ouqL6MWeoZbXrTb3G0bzvTc64dModfXBcX2U3jGjhyjvj/ju2AwZ2dnRvuXfE2ism9CkfRMOUGP0
2ODQ6KJ9f8yzlhNpwa9+S8bYEFGhLMFLkS88Z6i766bx5xV5H57MBxP4Agu0a4iSnXR1DSad37ke
I9Utp2Z1TWevj7Voa9JiWyi7MUTw75E2oV2Bo9kMKTLjjeqdQe41FFb7hgD3Mr3JYyKDt0Q1UVNh
A0gHU9aQzRoI1zUo27jt8PawntAq8vUoRAIgVQzqyFjzsSEFAZyZGsE4dpXZ/LuJGqcyJV2XSrKv
MES8KnWH3Uk3886YRhnrZx6MG/GqRmkHXdBWfDx0KIBNTkN94MUzn1RfDpM4Zd9e/awpvjXUmJwu
URvtc3OGCyuPX2ICTZPNpTFM7KRuSd7OW7a8gT2tCXQYMwTFdipMEWNkuFBek0olzon2oxdhDcwE
V7SqgUsyGj0Y32sdOJyfKudwG6uE3WoNULROXJmAErbIiEng/RpxYO6XruadKE292cZwwJh+ZdUu
boGvZu1ByyzJlGgG9j3V8QoNJYsni63ixmr8Q5CYnXldG04gerv0CJ02++ZNgd2f/HbkjRss+KqY
Qke31o8KowMjsTiZq6KW3jVsKju8pmFjLNPT32zkOKqrZujHQwkpRNKrDP6bzfz/WUrRnLhjdiVw
Hh5JmKM+2sQxRj1XFVNWUqGW4DkFsd6tHWFoLdZwZ7Uaet+Pktm3q+9B4ugNKFllQ5WrSCIkV8U5
cOX0OVWj/qhTwkZS0oo/tmMC4Yw3hN2Zbge1Y+mMDPzIVnC2i9da9wo6BoEceLbJvQtD7OgkvvXn
2Lr+1zwa128lVSVOzLqn3J4xsqOuck6CkPNbBHoN7muS8Q4fV+3GOC4Rf3V13u3htOE4j5D4nDG9
2iV5kH2q2iF5Cqjx9XascNMret++WqS/nDFjiT+mVlj82XQL/5KPe1dPpYzT5v1aW3SsuKfMYkvk
N+bPKpqC1ws68/8Tnt9OeCCc/BuQ9Tf600umkqz+OdKTFAfzQ3/Nd3BqIMGBP4L9ISEYGcHNX/Md
6f5HEGK3ABbiY1XCm/hf/CesGnAuYV0AuAQMX372wORfc6Udgj87jhP8rzwww7/pWpjqGy0Q/ySf
giHIO8CISW/TNEsijlIudTnTGcitAkwBJ1i622x297qOvywEoVEMMyf+aI+YxXo2oFmWJuPZbYIM
6e9E3lEYi3gPIV/ep0vSnmALl89NTTrMBpj1uouH53iKNcaxY/dmIy5Q8PV5wB97ZdUvjgFF28rU
chPNylc/rptTYwowjyn8W213lDPatGJuiwv3Bt+J6GUIGutboUP9sUBLpL9hRhqF+U3We/M5bcK9
IvRZJjo/2Rg4yqtgimuqUg+eyiaxRo/8RQdqEja+1rPl+QRvI7Kb9tgQYSnFhH3TV1nn7Sgb9Fko
DTW/SOWXsigRQPSE7fFYMP87EgqY3OYtsA8qDHQ2tuM2mFnPs38QnU1iZ4/lVrXWp2Rmn/Ll6u18
ZGWfVU7WtS9ib2dhzEFV584vl14UoEcQp96biN+2au9Jy7HDK9yr6DD1ZL0O8Ix3Y6/1x9RmMo1M
EayHrMUufGFIA8cmJM2LAb9aKUx1HgP8xlFCqRpSFTofOjx1u4PlU5FdAibHFu7vJgC8ePUSEMwg
onrSM3qRDWnUPAuOJM6Twmebv3TNSYaD3qZsDSoA35YaWzXUoj2mI0BfQ08t5LY1RSskW3pwSWoH
Njqq4/yZa0DPH33H5ZclCNVK4FFAWYS3uCn50oqfQW5ahLet0TA42EJXWxBaIjc9ydHgGzhjmLxL
s5UQwXM5JCVEvREmLXU046CBk1Vi1crSBCxwhME3LvzhOWzGlVyliPYg5dxpdcnZ4g1SwZ3T/UpX
ZSCEpeIkchLB0Z97Kzd0Yec6nfLy01CsVCPw2fkAs+jA9hmF8XSrKUa+P0OQZuw+UTr6C1Qj3CTD
khF82ATOOZ7KOSZUKLaT66GdTAHX0GFfGj8CQvn9X+1A09FFl3lOp9RYNTTkDXMnrufJ2lQcgbl5
MCAKr9UpeIIKbQCgizkTvaBiDqYvrU8/mH6LbFDParmJeHTse0xEAjSjDYgC6XS04OaonkuYYdRE
Ds83n4GAZlVQN7seBJidNzsTVuxKeG/2stDC/ui2bPB56gVwLgYc4CtkOXkPST4CGyA3a64zmIu9
cRekOOmcjH8/cUsDDpiJZhqXwSdvyBfrZTWfEru5MTmWC+6JW8akfFgfQSY+qxhTnbHlwFOxLPCV
2PTBzPdcVFO3Pg2zAZma0nylP2An2ni7Pw9LRHscAMQvquH30ZLRJcmILnNjGQiuaC7lfGW0cHPJ
DnXBmLzKFssh69ry+4rzI3KSwDJrSpD0uuHcl9UVvk1Uh6Go9LhNW5zRdFggIxgiZz32a4BZ6QwI
N+UM5VxWmksK4Ui7WKY1POvIi9rbQY7bpvXlsvEdqyPQ0Omj/Vghatsuqg/Pgal78ojmgC8zMDEO
WITnJClyzCv8GQZv7OMDDuX6aWIVk3AqqwPhi87WJubqYcyG/s/cwgQMbzxqxzIq9ZMMLKLWHFgn
GwfTOW6GB3CLuZDF3VUFKSQrgbG96X1Kd+dHNbUejwwlicYS6zgzuf+zQ8ELZwfTC3dP3UsF7QC5
XidQ965JmuD5LjqNXxS609sAssnEBav5wyx8D18DAn721uDOWKTGIjKy2vaa+sclz1SmKUZXjCxM
S/AI/xRtCOw4PEhRMTh4Ba/hwUKs8M0LK/cmVoRj5ZMUX0s/XF9kwgQYLRBK7Y4QxG9up+dngg+W
67aqqz32lvG2yayPlPzqJXW8fgel3oQKRjKjbYTr6yCquRW6JlUt0vXBltWyr+FMQmkyenFER/0J
CVOIKTEMPw/3AcTlS4GZMCpVeiKIz+J6XFVxVxlBOnAs5JsYnhCzFSNZN7JoZUTs/kXPvkqjbdfA
yjf1gOC9RPmOtSRkU1jAKPMKOeF2WMLt6x5Wz02vJzu6GqZA49PsTrsesvvdTC7mprDG+L6e4PSQ
tr2pM6sdH0Vdf3YpBXFzj/o1uQL6cm/boradjzFjrpc5LdUTTs73yNS7R8hxMAOTXjzGQoRPNSbB
m3LUg/zQMQ8+ZiG2JXaS2p8TZ8azMpbPa+IEn8Z+ca4a7ROc6M91Q+arQPJwnJQ2L/58ZHwEhNg6
931P4mtAGIm/L2FE3c4NuW6kDgz2Q5+SsqahjO9Lw9rtSfKBgIU5bLsvZ3inO1wu5y9xqys8QrBQ
yA82KG91XDrgka2FLGU/uR0Rstoenp26kK+ZE9lYQSPO/TDm3ripbKu9BsdnVWOa8EVzvJ+g2I5n
CFxfZiU74xqwQEKedRtsUVwMt32w5rsJz/KnJYJUvACXPRQiGL5PnlZfFsCq7k0Pdjk9ZLjWJ6cB
Jt51Aj60bTv1meFU/EBvGu+KgERWSkF9Ow1456AKYvYUoMzpXeuDUkOw75GqI/UOq2/lADWrM0GZ
sb84D3k2TK8yC1DiMzC7p4P0P+hxhoRIxAGhrQw12zPkz+IOKwkHadtoWw9egYVuSNohQdQlMXFe
oG/avqq/ZOPgbf2m/RiPrX1T2Opl4Egkz5V1CpzwKpzkOp/z/tZafO/zPKN4551j9iXiXuyJyEhP
Pf6gH1zZjHdjqI5ynDF7DB0aexve+SZsWu3dzilelhNmZFsnBbnGeMQZBw4/C4CHpWJn6W01y8Z0
oJ/i3Aux7ggqJm74HeDXUuwCDBF2gm6UvbAlDFQH2A65ETPGhBCNTR1whB8iz8XX2nFa90EmXnAP
yDI8NcrDbU8R4Mv9pMO2WPXBCofpjkxOf0N39zGwO3GqoYnuhNGqJvXiH6Khqp5oFyF04gZRHlCg
ZjsNmt7vW1tbm3EI/G6z9Gl6X6EKOhSuvTzbSk2npXftT5biByfSjO/YgdAma6K7d0MVPbgDWVtt
PTL5HByvPbkIwB9TvyqnLc7F835s6iyFZtiImxGHXLitWFyqmOQVDAlumwJLJbsvYzKYKpwGxvRz
HlcxocBCUlDoKfk4tfg8h70eOHF79yZoK33UdkIaKz7PB6Y8fA84JGAOXVU2LHYJg0kdliL1eROq
odi22u8OXjZyOpKZjv8QcfZX7ezJlzbixqdWqyeyZ8MD1Ns433McElSa99muK6NiI5n5EKghHtMY
RuRG5Vhlr0vSnxpv8VxGwct40sprDkyeiKznZ/RdWOkU+I39hpCwMfhOGvW8h6noI1KMYB2jteqO
OAfF+9KUVlgWYr4+LR06Q1E1CP7yYJ9ZXYtHywQ7apTj3dwKZxcvJSxXZra7AvPXU4EnypmZSOt+
5Hwr7gYy47FLryJd3edDBlpX+M3jWOkkeCwjy123vhVhM42KbyMBY/8ohGMnhwjskRfIphYsEIt/
AEh4SqZS39ZF3+8ZzeLrnvcyfugpAwyrF9/3Gh3FZ+IAatzgjTE8cSCvibGKX+MZ6USFf3xXjMut
3/v+uatTLIYxnbCQQvjjjUuc90mLbrmSF0N6f+if07m6waf61MpV77rI6XDlb/o/sVKzryCHqRuB
pooZqXyhUJsPYa92U6i8h3wyrvg+nlfFIdcV1Hvs1GZxyCJSmsHOjaN+U9a461dOsD5iM491R1EB
WrDlISFo6wqwrwafqd14vS1GUqP+XCbdw9Zf1g9WuqpsD4PdH/+QQ/vcjktdhEhDRi92riqLze06
1sEVjq3hYyPKT1hY6PSEuj2Mb93afhtmk/LkU8hhu92NpOFkMd9zTj6aLPI0fMSd3ceksuJXaiaa
r47vm7bvyEwrN0wStsTOfWKc2aBRUDIJ7xOn7e45/a6HihN0/g0v8GdKinGngKnpws0UaIz+wVsh
msfFSQwipxRgnEsn6mep84yzETMpJX5L6/qZkWIuiDoJOpfnhrZHqfCOlId58IIwp2+ONdbNt0NK
UYwrs/9WWAP8OacZCXi1Pe+cTHJ0r5Ui93bZ9oKR2l3u5xgCWrzYSBFqBp6g74CkVgCLUDlMcKaU
1PipaCgAvbWOKduqoP+K564b0dDjF/rkBBazsE4zKM3GkTIT07C3xp/m4alH1tUfGJyKmTjsIHC9
Lyv9RIGpnqZhS2JGWRnmxKD67BjPVehCCigRWrNk6u/YH9RPLvmLTM26nr9/YXPaladJRqA3Ih+s
4ujehBimPTBhGvsD4hBAfWnGXwt/UX3wmlYEV8yOCWPthWxeL73wBRD8N/jmH3ioBu34b0ah+Q5C
w6plnIdnLOCModf8myVJQYUcB73dHP3F9MsEItIbYAlEu/brC/3M0/nrQlHgUQZg34HM7ecLSUUH
1wEvHy/jQsAJpnaY1fP98O55b31mZkpJY0IeV07ZH4De/2gD8/erGz4fJiYQrkyciln7/3abrbUI
RK26Oaq8dZ6DmVS8DNYQ9WOpTLAHVw2GkCbgx6Tl17cufmafmnsnBt6B8YoLsBv97d7n3Mc9K1bN
sRctTeE0J0yQw6JjmJ0jsN55wqjTL0P6IUHMBOxejzR+dRKWR+IZxfPlA/0/vPkbeJPOOfglgd04
Qb9SKv07ff2vH/oXvCn+A9NQsv6kJzDwgSb5X/BmiN0sdqUe59IPESc82n/JO7GvNe7M6G4AJKFd
s9X9S95pY18LEZ59F2prBCj5f+ewg7j6bEZwRV3f9iPiAN7RCsUUdNh0Jc31BAUo2xZ1Qtq0mtvz
WrLkf72s358X5lpk7do8i8gj3eLdGz31trV2cHoYb82Q+whxOGO1Er0shvWHn2C0//X13r/DXA+2
JCF/NtJZwON396Ys12F2YHO9Spg+zsYZk9hIeGGD9txrgDDGz+5lDm8GQ7+++M/M68uDxQUDiNWQ
5s0W9vMGAieFePRe1Uh6huFrVVYAK6WYMOkw/OcL/Sh27N/d8j88Ynpg/G8DApuIlXx3Qg49+sJZ
hhiqVELfE70zfJ3qCtAsyhT8ZxvS3K9v828XxMfftrmcF5hy4P0+mduWbp1eRQS3xaA+klnNYk7S
SrrWFzf+16Dlf9yXxd+ea+iD+EtY5ZwNEXrkn5/r0gt7TWI9HUcmRAUCubh3TL6Pje/g7Bl0dMzE
WZbkKYRLIR67ya9fasrQGeuGgjScJOzDx2FxiM9Ukz9S1REsBLwR6c+LI3+zCvzwHz6vEA7vPvt5
xMv+7vPWpLokeTWMRz9ETYzbg+PH9IwEKh/olpmvdniK3IgmXSgzGfNhjVUnyyNDPQaSdhoEYPUw
eqoLRcDtOXdwiGAt9bEDxXqV4kyOc0UQC+lu1R4LF6oax+Y5dIUP8Ds6PbiTpTJng3hvlYfLPNBi
eq72lxE+J50mSoXRQpyZmeyqpsb/Q04uxq/4t+uJ0rNz8pNyfX0P6Q3WTCYhPh6hRFmfsLKN4sdO
OYolF+cd6GPYL2Q8bfDwFOIbq1RjsyQQKeq7Ae9Z70HXy3xb2ynFQ+DnjFMiz3PgAbARqAubWk89
BLd5gPxSdHBLNYJPvAodZsfKhsw0FUC+eoLpJyt3urf7Hi5rhE1KttV2zkBZKChmCspMo0rKhQvo
DJINp6WzGMYPGPhla+a/kQnp1Nf1EunXoBkA5ilzwVMvLDEorNxpW5BpVpU9F7xQiZy8KJhTIvJ7
AwZima1w8WKDn48RX9oqO0iF3eq//RAeJOCWnTv7pIw0GVgxHSTHds+I5/HHWk1zXFa3qZthu5oV
GmIXoDMQts/N4urV9lf9PIFdW4oW9SYK46yC+GJ11YDiJ5LjfvCc9FM6QZCVLfvpDsEqdIofHIqp
hvzYXDxFkpaX/8IjXBQ0WnpGWpoLIqmLFujbENeUvfD1u2T73o/o5OfdhLFKBkMNRBXXcAYMSVMw
FZlGxWYapVg7jSj+TeyGEVnMHmPoS0F6ef6eHnx07hKwgvZzF0kr7bddHdnny98Z4rjeVhCj2DfW
9Ghxrw8psMRuTqLoMF6qYFTnjPOHYm6PfZ/H8Un0k91iODKPu6LTMnp0CcdW7maQLqRouJ12fh66
oG/9jaxI1XnCEcA2UCMqx+lQom5Gk2HxA4SeC/t6FkNIkkdSWXV60/dDZl0R2Aj1uUusBefHtmag
l8IohlyajkN866zR8opP0Px1WsClyU/p1+x+XkjI/tTz+NOrvq6nq95JgUpXuyC2RRIO04C9ojWc
4Hwn/TMmY+lek9cKYxcvN+xbt50xRphhZx6Yq7lnHyxpO03zMY4WfRoocZ+DamwA0+OMr91azrCK
gm1P2NZn3LK7XZsuAexdLT6g7hwIben6ZDPEk/8FKh7+B6nbz3gbRZk+TZgEHT3ZJBUEfowFNnaz
nqUak6+EksEdqLLwBggmOLc2sZWEDXkLHrNzxRcOX7ehF00Ma2YdvkYZWXm73hqTbMfixuw3HnS9
iyD3Y9oQhvELwOJQ7yBcfRzSxELR2b3VIszRCdu+d+xmly2b8pdF94Ouc6GSpoLfbNiX9SPHHGvZ
ies0Q5CByGGmvb5azCjEF0P0UqEcgl2ZyMpIQ1GRrAZdJxlMnFsPpsnSFxpcsZjfdCOTlxzX5hNx
08Vzbtn5p1ytvFiRIRnGhrqcGRqKbCMbwzjMLqFayuY58Ks9yGO9o4n0koNwK+nf+OWKxHRFtPWl
Upa1XtNxj/LardTqEg3X9si4lVAYFECm+mNNJj/Yq7q4KaM2voW0l9zjdpZiihA9h2navZSDelvA
Xdj9M/HSVySE5SPPSUM/AulqRXZDGqDzZbTiEYOndLbv2mgO6Uehre+yab723dGadu7cCVg4IgSI
bpQ8RLVTA41Ct8MFyXmpUtnuGt17ZErBm98BPHbhxipxqd9Ublyf65CovRIQcDy0nFjqI+RIJ/4D
hl2mYGW0cXNYSallqpEUo7ct+sK6rcqM0BqsGtrNikz9M8ZozTHzavkhTF2b0CQoQ6Fo0avj0Nq/
NlpSi7RGPefOGQwrow+buwg6WFb2HpuFVybqrGS/ID7P5dkyFDASnyCpIsWgHy/xlPJjM3kqgpV9
CLGBfuwTG4qIxk58w1Im6TZJG3H+QTbtAoc9/TItmhw+TTAYsQn0NGBnQoLMzNPw0EK5zHgFeWaW
yzQAZqqBMwJ4PtUucQr2ewVbb0kn9sHJT/r+6kLOjtrS2uay4co5hwnRACHDLQYJvEv+jCgoXEy/
yETm6tK1rkvOhn/ZAon7AU4ILWLeNws+ZOk9hvSy3oygjbfzONpXYekzOVT4EH6t3YKTg+kHK8JZ
Ox8Pds7HPgPw2VWgP4aFj0h+Vw5+SMWw0Ndc/fhYovYZKHZpTiURWxbHV2jIbAiGYM4uiOIGDEGf
L7omsZZQrmH9G+xyXMAf7gRMISZ0KmpeZ6drcVLyJz41MUXc6zwx5d3VCuu7R4+RYM9pAcDaVAzz
ko5QtFnaSErwSvOCm7HocWXIOn95iiFNvQYpI0wyz638dm6VBk7EwqPnyBDJ80xYy8K+WQa33urK
nn0xFE9lY9k37Zha3wfVRVfpOEd6w2emysksCGeOnlkWslSG5xYNCFNVZyaqSjNVV6GhkyY6M0+0
a/jGoWhzrI+t9DkwFVsVLuRMzbEK9t7WsTIk7p6v0RImh3xwVlshk+lbK9szNYxtKGeL52MYtVBa
PgVuZo1PzKDwqyCqIE1S+VgWMgo4qtoIn0iORgQxIM2ZlYiPuaRaTq70PPigOhDswDl8cu29GMio
rLIddl1YQATMBjASpwYJkZfcFJ5KCQwcCEOAnbvnf92OqU10U+Zre8fX3z02kp2lmFLrM/SG7IYh
P0z23siNFllhrI6B9wKgdCjHmZGT7IJdbeN3ZYfRyVv6eNtV7kMi2dJdlWDNaCeCmGXBKELr7ppY
1wQHk1I8YugZN3D9B0J0JqBgUVCRDEFVfEe7hbPH1MTHaG2qDECLyQNv4LxlV/heq+67VS4fIu3N
16xrCoORkMFoaO0PfrVMu8kG/cJxEfdAAvGojeMnHYzLIecQ3eUdyLjGwtazB+8OQVz9wLfNuVzr
8oaTr7rCBx9vBsvFYaQK9klU3o0F5okuj+qDvbQJOqxgfFWN454JAcybLcxqCkiivhkC17tguncr
8Ujlh8syVhLfMeLwb1x3IiAMSDjK7XpThzNzPni76zfsj/hCcDxNioPvu3O6q0abOTgVwdRuLU7g
Hqfn/2TvzJbkNrJl+yvnByDDHMBrJnKsuYpkkXyBkSKJeYrA/PV3BUo6V6JOS6b3brOWukVSVZWJ
BGL7dl8+6jtIanKH2JKuos/x/nW2cfGdpYMPj0EaDVzbeNiZcUWuo0Y/xzPIi8elmPJsP+qsyd+P
bXrq+KOKh3wnGDg8hAULCeLnsZ96uBwIn9Oe282IyTEW54rU8Yi//zp/mX74QhZChUX6GCXN+UlG
C2OC0XnTt+ey9jnYDkJY78hUsBpHpGpufFePLtvt8O+/7l9Gf/0DmqCrtNbqMin+eUpkJC+hiszt
eQuQ9Aal9yDsUIAnwL7y0FT18uz7KffiN0PH3391dJufX12kO6ZiPuB8E9ZPP/WictQTy2/Okxcz
gLDQtt8F+q6bC8Xd/jfJrpU4IPTJ+80ev30L/1Xs/lGx87Wa+p+RE/e66ul/9l9kU2Y/Ydmc7Y/+
rtt5GAxtH4GbxidMhFrZ+N2WCGCNjw3cEsv1SeT+0Zbo/0IEHAXGQz5+8x7+rts5zi/8VlIvNnLy
G+ftXzRICfMvyxDyqw5BVqL9hHMJe//5EheaHARtIoeCqZVwK4TXG9EGzKncHmVI2G2k4ocYAvXC
l9he8EtzIAwDKOIKwok9+ZijnXWuikPjNUl3NsrGmiiwRTAyWVWSzqoyDmrwEF3aGXCvNR4BLsw1
XNKLDcC9BIN5ecu6T3nJZ3pzSVcr/ukQsvMnojztp9Zc+cCNrEiZFGsgtRYeky9vOkXI6LVvapIP
u6Gxg/Zkg7iQIET1omV0Ys5aRU5Qze447g8OOgvDpvZ49Qo/+uZpqzJrfiMX68QHrvx2FpKtZF00
18aTTXD1Q7ZRKmDtUurCk52lk2IWbaScVjBOPi7lzG2gGLT40YY6fGDbiTyb2iFuuhZHLRtLe9MY
w9kZU4eGCU54taPjZI7J0dKvyGIlNjlYMGXYwnJf58mIvLPOIdHISZEDgPqWS23v2rgdmY6yObGW
rGZH8tu2eyGWRu/Lkugjy5DwDXgWgQOwVHw18p06dKczuwOGJ5yI4cxP7RZ8zaBgl8Rsy88ebufF
YTIdbAVZdVOngvMCJR23wRiTmJiy+S6Ps/FC/XFxqfWxnYelfj39WTvvK/jePqllm3/y9oay1eHA
mOjkjT3od3g7MfKWKvWReBxxuGnDWMyFzXmJ1XyRPaFw8SM0i47tt5xEcOGpklHLKwdelynX1Vkp
jiLONwvoLkBdgpmyI14+ntuiSs1X6SvXOYJUMRpWH+uPNNaJX3OskYrL6blflXdcADW7GELJd622
yp8ErhQXmDbpBGAa7Ek4oHzaZkHyFFzoxUyS7cgRgH/TGmtbDw8Cvrd0xgG2paRSf+L/o0FwNdiS
ffIudHr8XNuIiLjPBqYUggd0myguPsPm7BuPtCLuxESTBCZmsshmT34unTo+hCKceYMbBGj8nZuv
rsgJdFzrXJv3i5Da8QNSG9ebxcfytml5ip1FHjsXA2AwVjdMOfMxWwfOqpWOSzlkIogGThVXTGzB
xZ05RSWHetVGvVFfJyhZKGX6UB84PZqhx5YysLDSvCWYkLsISutEEb3S4WEbkll5xx+2S3g7Qy8F
jsBGf9i3vGXsM1ZjJuQlmexkeZwTPgrVivLoAjMnAIdE++FtzupJDTn7tgy0QKbxD29P/O0jQbsT
g1emz9vbGajToURqFbtPW4ik81rWt5gzrHfu1BDY09LirmVIbgjaURJRSh2P3bJrK63dpzL1pnG3
xfSECSwgUzqa1W0CFkB9LjBDJ7xJCvD6bPLcNvot5sodBJ3WuWwZEjD04e3a6VVav6XD2aGyoi2N
ANVxECp1HvNuxN1pSHiFlCysYWSWrTj7njSPb6NoNxsM3in90+DQuX6cWeI4WBVRikPIhwKbkwST
t2OMIdtkw597XtQMI1ObQLMFd6UDg+650HGWoC7wJMPE5t+zWVSLgoNfDiD6nakhDz1hEl5B5rLn
lgs929H53H0q8DmdQwDOJ/qD7XfbbsUvtIk2SBE5XlQYIregA2DnXfmB56LgijJCmzcKNLD1LjZh
BlyTRjAIOTgc0msV59lpgzYMrs3YNE4Mi6VO/anM5tZsxQvXFIVxXOCLD2J2LxWRTnOiVnw/13ij
u4HYU+4tEykNWaEKV1TAFEdLsRrYsOtTODLKbvvpTHunK1Y0cBiqlmDeGOqzorAo24Nvqc/EdhKr
bzgykWlSj6tb26/JGCANZOQ0b9yWqN3AwrY7bte8a4Mi25s9P/OeXAx/HYRPslkHmDEL6cCZqW97
I97kHmqnh8eXwAj3N+ZAAqSpo6/HUPt4244YK24Y3si3W1quLA70zHxcSl6MdHbJA9WB9BvdSR5a
y7AeXZ9PFw02Yb4fJl5eXB7H7RNXjYH7YcLUSINX58n0uN1Zm4at/WkCwPDBoim5/jAlyVK8ehQq
0frr6ruUNcL7drUZO9TR6XzoqicrHWyUhPpbnc7hRbatfhh0AJWJ0+q0z5ainladyC05P6A6NEEL
/j5Na4s5fkmXM7cfB2C/lQwcIdilwwgnQ72GNxXSHTAJQWUeL0kWlk9rXn6H9lIK0rm9kXzY8uIw
1CveotrUxgath1MMW8ko5RaD9jnZXr6HWOd/a+rqA9FLeQ3jeSBjtkBb4xziyHccfS9NqB9ESmch
MJS2NzxjgkerFmbMZ5fUhOwccuWE6O/ZDDU3CiblftQ5i0x0KLSkJz53VKIYNqAGpXMZshd7CER8
BnbDm++lxwKj0qElLRXKKn40tUcmDPvXukPs0g4awxfhI6D0XY65Jt5sNgvqj8Fzoqn8+AJRtOKu
CnuVTRjRKhRnO2rZKEa2b6/1XrC6gUrRufkevnp1tqwO5nnmtsHecAsccrU9hjtBs4Y5QLLx8rQo
9oaYiAHaNQLucfGXUpxDLku5T9Tg4eQTaXjTO+76EMy9uNKQwGOOwj/8dAZBDIDi711rbO4M6HsP
2VoEV2HHXL0WE6+fBnBN6QJhtm9n1iuFGG7kPJp3bKFMZ6cMb/5Suk1OC0D1nt70rrzF5e8+dUVK
93evJizsqwwZ5Z3xBy034dc06CFVTXS7rVxkh84TWRTIBfeckYdnc8Rotsx9xeavhYfpujnLOUfl
d4FMwWjwevnf8j6oj+swxTzHMxOOzvQ+pL7mWGRCnkQ8fWYzoh0l4mvSzQvGwAX9uOzso1NgLrZ7
Tz4p7LYcf2r/4M3V/Gs+AFDPBfmZSam7IEvXp2qlj7MRQ0VPiuGeYvoub9swcw9Jp9514YChWfqc
jA6q6pq7fo25RRWkJuF1t4eEc8N1INJ9ZalpnL2wUZciHNzbxlnNPS9ajUeo8xAlmmY3d11wMELK
hnPuWDuukOKRbtNIcOo01sJ64CGwcOQbazjthn8ppbM8JY2zd2qnPtuGkqdAPyGcpR2jmfqUs1fw
hkEqMT4pmJBR3soQaqq2rFd21Ne1+VxIbYTE2vcedK9xu1QtEEkjEPw5/Gv+136k6jWKbXu9Isd3
J+yyzUfqzlBuqqEaM65vFHBbImGIyTHuTb+j+QQCWlQE7nEQntZaigo4qRBfjKJCR9JKniVKdE8p
FeZRLhuMuROs0LUfTiY9IXuPHeGem38SrV7JgyhJ+8tYe9/aNHEPdm9pWdzUxQy1dVly6XyJpUnF
Ho0A80dIdgdO15KTYGbWACXM4tB3rv+OQDKojCSW1SFrLFYomS3OiDXOqYJbEil7WXjTSmu6hTQq
ABs7A4FDbiSM2l3Ue+bzOBWldUi8Ui6cxbt1zp+z2CJ+buWV5h2vaky+cfNPjhh+u4hlagvzd6xx
wdKlJokrO/Gp91ODG5PM/HNQDNMHo1A2oBUfRsouG6w0km3PBJJ2BxzMzV2m+FxkTj99aP2gvKw+
m56Q9d1xXfv1MKR6v5ALYJR2ab6fkjngEneqxjWumacPftxIqyz8FQdIotEf91i+1auRhgM8reDO
L3Br8/CKXyqCKh/DSflyNzC79NeiQ2B8VX47mMRK/bC/Gp212sOZu1Z4dEKH1C67UYOTU8LgFj/E
fThxmtURoJlQbvAppmUHjEiea0aLMS0mGyAPmKpzEoRhVg+chmuYu0QZ5pTsE88cnE9Qcnnq2gNZ
532wlRAJ2iOrmw65tDsWDUeuyPQqlp8juG958AbOoNCDOa/Vk+Ig4o8uzyadKFmuprZGbPkp9Nxy
X3WaOBDqnekfJv7/w8P2szoUWq7HYG8zQNsaA/WTN2MgWZO1fZaDTAmRzqumcebXVXdNfHQBKGEA
Bm0jo4YFIOCjSZdt/P03sJWI/VF/4zugx93lb3SM8V38pE9R5mI1q90nZw+ykIb30L8RDaEV2/cW
FekJh824PREPSjHRt/FaH1pfxfdJjawNWAB8BLvY8d+/LLhkcAJxbKc98mfzSE3hcAOBOjm/Efso
GU3YVDacSbfMdA9wvIqGauVwZIzJPznuNlXsp9eEL+/r/3IEt35mFdbwrIYalhbOQpA059zqlpYn
ThdUOW9IungUgzgADd8VIjYult4E1W6JJXpk+WA/uP4yFuvOLPokPfd6gm47+u1/bOv8qdaB+X/9
JmL3sJBR0frYNP/8eo1hAv3OCMpzTa0znuVlHpQ2mejMOt6Cbg+LAPL1rLovFb1Vz12PVtGlzPIZ
tsXnqu7+Af/3l6hqaOF/dVyiqq5wLB7Df9aEDK8zVjgGKa5FCEG7zYWwgVgUEo+CM6PH3416hGGF
bLgO+NNRy4LIonAdpp1q9QzGK/v3L5Wjxag/v7cIaKwifD9Ab/6LIipY3MtKdum59RNOqAkdGOWw
C0kCiZlTkaPqF3D0gXsBocQdYwaEVFxH1x6fB3cMQUFpiwMcYaZldzsXWz1j7GbnTdyV43umvRZl
rGmaUms9OA34ZBuQ2ziasvGi1hZh8NvbUJpV0/w8EAvkJrS0gEhiHc4acxgI+hz3BbAD1xZm+YJy
VNEyAf39y2H/LIvzPglbuL6FbuD64c/mMIoS8ZKyiz85KY0fEP5XLAjBoEedjXCyeTVwI43GS23r
PfVcpXxbSzasLzOpvfolceCJ7b0V0zfRVv4nLxZ/JUi5JIdNHnJsbQydZI5KM0ys6c9NggIGMwn8
yQEUpjyvi7aGeTbZgIgmB9YVAQPBt+2H/a8S/U9KtEs8+A/XxV+i8Q/yOyPVn5yjb3/kNwXasvxf
uDggm9nhG+X4fxVoDGW/aDOlNmGHAYuGPzhH/V+YOADwgQoW3EZtdOPfnaPWL2EYcmPnDkuoHjjq
v3GOYsH+84cal4ZeIOHDN0GiIGP95K8s1LAW0xBmkExBQoaEUs2520lggQ9h3Lruk+t3uNQb2pHk
MY6hG3u7acz8fRFToTHfdwjyqGegWrX1oeid5zRAZJxfPS78wqTjSVZaji7OyVqb02MPiuVbZbYT
I6RQFIfspZWChbHJkjAVNKlNNPDUhG5yqKgOuuounh8OfoBmF/IY+WpoP9PsB8lVAOyE55XwwepF
+QyaPj4l8JwjJyzNBwQSspm14w/DDrBOVezWspW08ziu8V6YxtdgJnVacVzb1Qj0FCSM2SVb1xxt
xc0uAvfK54nJ5OCaiHqEr/z0WdKOCfO9mZfHcVjjkDKMqZIHp+UnBvexAnJRtNhF+E/Smy6m2WnM
yCgmk/81m8b+vRr9NL/3iGJGKOniIZMma+GFbg40AlBZ+x4vCZ6icA4JzJroWS/C6/Hf8E4sH+Ol
qXeGGY4D6984eRGuE4c71Szsmxe+/Qt5uvRmnWaO41lmeSffnc1LQqvXgYJo6stNTszWUXAWZiDO
nPZ1kTNzKjB78AFirK6Gqlk2gBpsh30Vr8FDUExi2DmlyyWRr5mNU2dO1RrlniKO49Md96mnRMF/
5Cexzb1djNUchWU6RxnnyoMyudVTNJP+ELLEF5JkxVll7nAkgudHXpcNxINS8dStLhpFzXkyskEq
PtE3Jq80GZDDqjrryfBCCtvGCu+DK2hgl9Lzv01gY6KZD80929EVMNUb1zFZQiCPXW20tzQ4MLOa
bxxIGxMgVMiQ+G8QHPTo0BJkp2v4kaI3QtxrncGwNB3Ei3qXEk3kRF4pPBxxQWxuh9wSBFAjLSqk
oenw6j0NKuG9Wq1RvGCkoEBTAJhsP2AxEd2OBzU92KlGc8oN0+nMs1ARNe6queakArCltEn6reoE
fVbQK4kYlcFSGbcjuEelIyfNvTKC7HbUBFE/rqcvdChrtqjGjFI3Xy2XeWOQqsauJRYg30zP5IDt
Bv3BLa1db1GovZ82rKkpK3Gskyx7zGasy/u0G9N818i44pMdB4zeOEUz0HR5gzupBZkz3q5rNnSR
bbjOvkl5N6N21IUy9JxDYsk3KgvOPAgtkplU3M1rNd2XGuYikSmiNCH6yRXnGiMcVgzFpSGyewNc
63gcN0QMy2YgL5Umx9iaIdOHc5dcXVNhASPw/8SQ/6uxAWnUBqcJ6BTw7vvGUeux7yB+HZNhaT7O
QDDdXcCU/m6lf6w5uXEr6xP/EEE9NOq+P3MnWl7cLpyby2/0xbK0/RNhXVBwm1jvNK38QXvB+425
4GSegkpV2GN7norUanDFLhA/W8O6caDd3q30rjzRScfnkRhcTmFvwt3MG3AW0Gyan9bZCa455ISC
SgKDANBs6TQ9B6Q14isVp4DO60NpJTGOOt6rBmoWmVybIPST0S7meHSGlDLtMLdvGh+2mBMACDoY
mZbY3ZRkSLvSbIMmafM+F26Sf5WdyL/kZm+8h0s4flLmPMoDDXAunzV3pvA5Xx1Uad/oLzJJWLow
Z6sDrTCJvOE3kCS2DC0+sk1tFzSwgAHhSumQZ2PGJnvQmrt8KV0kjsGnKEX5JmguXyb4MMd2PBud
1DCQvpqSfseyhj1LU7cD/SXQBd9Z4MM+sAR6ZQKgUOhN6Q+Ja599gKJP9AwCt+jRcHo77S4iRDZk
I4IcWBrUqu2bmZNeHSv3nuJOvN6VJAtwR76/uWMc9/NT0DXOx66fP7LZQKDr/Yzjp5XFJSeq0ezx
QY05h8dKU8XWxVLPuEZy6jZ5fiVP1owZCnHNLZd1OVeO6AWSp2vESXxFTJuCe2gc1vG/56m6z/rl
H85TTIQWJ4z/vNl/aYb/sNn/7Y/+vtkPKIGwTIE3BF8K2KH/PVbBG+JE47F9Agz99iu/5XEcIEWM
LRSgOewVbE8gGfx2qnJsOtoC0wMORBbCxm7yb05VXqhntD+NSgQcPJPzGex8GBQ/Y7eHzC5qmGXN
eR4FbaNhCjFgX9cZjjegsEe/tl2QFEkePIVQapCPwS/dT/7cRGOZBhR0YqFjWZw5r75Kl0eYKvXL
qPz4M5kcrImM0C3S3+qdW6ln4pDX6AambBOJogbkNc08QqPemAnqklMNnVtOKOl9YTUggjGLOtdh
7UoAXWGWrDvqasBqFXyw52gd8/qHqjT2UoSLeyzoT34AZksOJY3dvdHMo3EwO8O5ck+sydH7Xp1H
hpPaIBxmRZ4NYPUdZKO43fc2e9ABIux1gi56CWekwQMcmvETvdUijPDk9d/5KhZuPremlS4e4Jvu
grYjPy78cnlb284x0fh94fdNQUZ68s4ZmTtxQMutfmS84WespKQaavp3D9aaxd9Wcu3drkBNfm1X
RMV9zHf26rYejcaTWTyHBUXrMYmLh2mAlEQjY/PQK3pwbuZuTrzIRZXjFJYK6szLqrRinmNdQ7VW
2gZPc8H31fktL2RuxXGlzwzxvHPzWTwBtqHyNAmCR5D9E9oyWQcrikPWtZyKpuYoggrgyyouM7yj
h8LqwkePcpX0NndD76x4/Y4jTNtbOjS705qmWhUN7eO8OVbp3WleWEkETwa7mXuaB0hMQE47Vxbr
1SqWbAEbUCUoz87VoAzuMg+ieShkxwS6uvA+fJFb3NSnCYQg7t8oYyxQ59Woen5mms7gm3Rfp7Xq
PkmsHK+tSd59H66d5++9BESwZVTBAWcO5SjBtIRPM0eY3bK44Ysts+RpxoiSHMKZapG9N9JMHs+K
aZSbOLp3akxfAvYbWI6t8LZtHZEch8XkiT/nNY3EoutX+sQXezll8WCAodVNuJMtKvZ8CKxI6k6Y
95fUKzxI0FM7PAtmkeI2dWaWPoEBCcaSvv++thb3Ln2TNzm5onXSzKWFT39TQZN5k0SN3wTSTS1d
NuUUkyM7501PTTdttdh0VjCNWnQNRBAcE7mJsTizjf7abyptuSm2dqvQaj3+I3e1FnVFnBhA0un8
s4sYPEA13kCsUq8pajDs/eS23BRiMqJaLrbfxGMg4IJWOC0qe46Z4RtAdza15Bxr8dnUMnTvmOWF
zqoJXK2dRUaYNncs2buDQsGGX5pGWdnaPqQfGyBPwTX0wfdpoj3z8Tbegd+JT42U6OIDKkG7N7Vc
nmnh3NcSutETNfrm1XwPZJLpwtmNgz1ESz/PNwbRjAvVYF60hPVzswa3fa7iSz5aah8GzXydoLQe
xJyVB7fnaAz978SZyvjmrdxpylju6Xs6zYFF6VTGwWVpe3HPTv4FL0gSiWQ6AYjwPlhSLiSJGNt0
c8AD9uNnWi3t3SjXeGcoFiPgMrRXArt6gBJ1RHfdq9yrb8y6Vd/zRdybqx1/6mQBpAX79kuN9fIh
HxsFIBrjvEun1iNYD9ANWmmasnQ5uf56n3XBcipds9+nqSqPi1WwaDX4U1ax6C4r2bTsV9ZPkFI9
ugrFw9rKO9BMMfEaIAyg2eSpi5mSc98w76SMpwdflZTXquZryN32xIgRHLJ4iY+oWPm+jj21J6re
ndemYQAcR0O3CFo3S8lCcRDJ5wYUcpRYTIeFYItmhwNEn76Rr1PeTWeTNoL3OXoTF8ZknBI5/xik
D3eKVd2hl5P1DipZ/NkpPKPabUlyP3crcmSBbV4GoLHF2alc76bGrXTEvY/W2Ca68Qa77TWIEaVm
wxBPQ5uGpwzuOYt9Iha951ZcFf4q7hfV1ZphpLEuQZf1zwzo8YewI2/heFVMZduQ3mMk677WDQCr
3TpnxceWJdTRGkZaHTM7OFI5EJ6adcRjNsXmaygTA88b1raGTvX7mgP9zdJNGD9JbTw5/MKdAvr2
oMiCCAQ2c2+FbH8TmFTg+lkL7QD7FNbVm/PkNiyqAMRKjYhb9hkN5IXtNGyhOR5G7lRBpsLnvh9t
y7l3YgzUHHlnJimGuZNgKjqJVsAGlQlAvDZBRTAG40PfmuqVK67uomyY2hvTkc8+LJEnWhPMeycv
6ijoNYq+5DJwp6MJy28/W6l7ttnXYeN2DaYJkX93lFt9Z0mJaIdTAXtGH0+0TCKAX2vBE3ufQ6uP
9NH4fZMO43MaFrT/BUNygI5C0ja2Pxvh8COjmeujb/uUwi21uVeu9752PYOVqCr2tlMQw7FYBK1L
F79PpHuagQSBKvs1sDvvREclLMCYQmzm3o90IodUKTd2JIT80lXUkY+OeSnoijwADGi/JzSu0W1h
4AVnHXUe8W43e3td3MPqx9YjgUZ5YDwtnmrLv4eeW99WqxwOVW8T2rLRQnr63uVEs7hVrffJ0sfg
0mkGz9N3SxNxlOJ8kYH42k3OyGIPG0+ER9/uEH64uRYeNP/U6YJ970oFWspwDmkdZ1/sonhn2H6j
szPm59QWiKRZIL4T33keRutHDFAI7B27TUN8gopuRp1HlGMuTHENFxAgLWgIulq7T2hJLfWfw3UC
bc29s20PwKAZ4pKRCtV5qS7O2F68BTNY7lvvs2kpbkuuebBUvnW0pAppju3TfWvmJ/BX7bXp5xd3
TdXRgri4K0mPkbZbv+EHcPe9MzQvzPkEAei5pvq9cpaoXAAzknHqcUSo6kjTIbZ9I/g1TuyPmBHi
T2bnOQ/oVSzWAu+ps3quK+/Xyq4sxKsBsk+atTctpCBtT/8uqmnPuQDnJCJHRF9li2lSTeegjfOd
cqEQZYRKdmPgpydOLOKZPEQSpeUEiIrT44Ndi/hRUu0nedNpsMW5Y96niwK3JFouUStIUDlmO5JW
bt07bf6eKKL/HM/pAG8HhAqZhxogTUryLVe4+ulR9EAK7Vwe6bdGp/wIGtWHHqeSPmx2Vv3QiB7u
5hTe2G3zAy3k3NkVCT7DfIgn9UBnD7mUHtFBiV3eVp9lGda7Vc3vJjU8tlb/0Bv1Hac11iD+Cni5
x4xAGyOJjHHQlUV8zD3gPGPkMeVDGKSl57bOAfX5VVez95E7exEePD7cBNRR1sVbdc1/hfR/GvxY
BzJu/efB7/W76v/n/wTNvv3J3+c+8YuwGfpCjMJ6TtO27d8d3fYvPubHgI0MK1ndWfb/SQzmL75j
Mi4G0Bv+TGJwxC8WzAR2f2TfIQygwv8LRzfIh58mv8AB9hCwmhYWq2EiWvz6H5gjyeICWsyT9KIq
3DpNUIPLrzke3jh4/qLS1UjRAhv0M2lE8JsJ6c1szuhwhUFVpCSpDnE8iKPsQ/mClGlgYC3DDxm+
nRNbdKjs0G9wd84QroYNdjVr7pUCwSePQz7EGvnkTv4uhGTr7dzC86MxRIjCnjlTsEB5DAYIBq4l
kaRmg+Q9NwQsAqMn433o57gRpg/WhudyY7W8X/uROjAwN8dsNMyod/PhKdFoL+ogmdJmDfwCGg/7
i27r7tnDDAmzdOVQKU0BJqwxnrK4zVWUzjTaS2B2d+u01LsZ3/XrqmFjucaOoW+Tr5YqfbRD5XPH
X/VPDg1THWjsw4uhAWasMUCSpdNSvSSp5x1tB9QZ8coswjRo3cBAf885w9slAWi0wF3wPUHPMugz
jRLO9mQzM7d/KQA8PsaN5TzFLpMFKGui39iMBraSZWCspJmQ1dHDMb20wNp8YHwR33MROQrOnNuE
1c6mCpt0j/M6FEV7pvqKxhliXtaQPiTEyUG2L2iwkRhTe+96k0tYOVnd2x6mGia5Gg0swHHJLb8/
h1gJ37tqgdBFa7J1MEZb7t18cbjxq9rj/fCGW4TNcw/JjoO6x20cuF0R9x/iejGv4STfL8XiMgqa
9Wc55cvVSuF1VUuQRl6xHBKr96IyT5Jn5WJZiqjoKu+wLHX35cbaC8sqFbu2avyHZFD+Y+EYcWSk
YvwUy9h+IpKYH7zEn2+Xtf3eb0S/eln9Q9xlcLmJT19nQuMy97FEBdbM7Mqzs7Rg+w01qCPL6T8i
eteQbUVx4QYLUXDa6ILzRhpEjVSfzanjKMMk8QRH0bvJk855KShJjwyvHkCKqc7f92PFSza1lbxj
wPoM0X24N1rbONiT+R1mxGcxTRzWK6/uLqNGI5Yaksg53VJRJZfgE27D4d1q6EcR6SwIUjGMxbXS
vEVzYy/GflOX+7Keps8piyQzssBQcFrhOTVz7gHgSJLaPngCg1xWq9F8GjXqsdDQx7Zj/cdBb4mf
RpiQk2d9WlX4yZQAKkyqraQwq/Yc+hmNQK6AjnYaNV8Sqp3/igP1HU6R7yYVFIw+mkcpOQ3RWsBq
/yEtXSIHcDz3eerb54R7zjP/BlY4jkrvVZfdYMeYLrNFfRcXM/LwfkjUZN+pjY0ZxJiZ9wMxpWpj
Z0qN0ZSmOuYarMmButlJDdtc8AhGLKjm4wCJk8GfCOJG57Rxa1fnIbaqEDDdkt/ACcxRYhTo491M
5PFOeU58EE6TXmhVsQ5d2087XxhGZOGeenVltXi7fr2pTWGck16lpyIAkxGTgj96MaNOaC7TsXax
ZSZzWXycgSJHFRPOTZCJo1v37A/pOwLYptxih3fOeyJEUWCm4XTrT6ggoCxc2oSr7poXDhI7YK/T
6JJkHa0quZtGlKH9kK8rDXumd/GAIN/NnG/w6EbpUN4MJosnABEYVbKkoYzBcKpj3t74y/wRDcOP
Gqnsy8xB+eDxu25Kz2zurNLpqDR0DUaGrulscqVM1OJSMGxyp5LdkxNK5x0Zo3Tv+yxAUs+i2Xhp
1+UUExwVWO2K4tOq3W7uLKYb5E7N+BgBbwc5XokhnfEthPLIzoJBdB3vyzVZftDUQ/SCRO4x9RK3
ZJHXDjCz1a9u7DPEYzctgIvUVtTY5nCJq6VE547lbVYOn3mw+MepL8dzvXYTn1KsFuuub6fJpyEr
638lw+CUpAuEunWrODyOifWSwD06O0Zl3mSmaPeyDvITzdXVLl1Jz5CM2Fk8YA+1IO1rURh25tRk
XsxF627EmS7+5M4oT4F54/f4DdFqg6NqTft2QL+5mWuRQUgtn2N9XBMqESc2eyrYxTL7MdBvpG2K
ATjalnvvZI1lFDp2R6UQI8SOSrsuMmfnUVqNliZtvIR8RO/SNsnuM46Y+wL3r25XCSPPzqwr4YX4
OA3dzVxV3cFcgXXAd533SdViqytLsMUONWzr4KYXuYZfAxial8ST32i3Gg5DMX2tKsrlTVqZDsPA
48aS6SWQKjkPE0ThKg7uRyt+7lXNSFnZNUvh0XuayPEcpaEYefLnwVTG05TmjzOv6zWePSKbZnmf
iGo9zn7BaRbWimdiqVP+0VtZs7rkCihYH4d+L8Fmv8eFBOdw4HV97oYs8a9r3i9YY3DVNgco4hZn
2GwmrdybzoJARxxjMQ8+XXrmIY3Ddn2pMjM0Pk7KnpcoA2S8ogQqDVYuarHu5sIq2dYKQHgL0dLs
xRPSz1GGV44yJF1dKvNAm++htzs7m9b7ZmdagH+Xxpq9nYmy/GA3tpFGLcmFV6cd5teqMecroVmL
qaRWp26BDLMfKzH7e2spxqvpFxO3/rLmNRjT/rxU5nqwKu6YQWH4X5Y8yFm7DzmAHJrrWVKJ6jlY
h+xamZUCHe0dGJmnI2YbGBj2YJxUP3mPagm64xR01tFBbyG+UHN7LTqHFwhFZz6mZpJ8cJe4jQSo
hJ2kvJ5DR+W450yurLrMlQFmAmw9Me45K90hbuvcyHao0kNvy9ZSDAtDiMKTj+bRY/ylMGhJgxys
xwClHHLTFdRRjaE2UONw2cihZVoYF6PrfA5+sTkU6Mdu+GB5ht/vm37tsiODLvmKIKTSkmyrHxVJ
Z35SmM3Zd+dm/hSksnvGRz4RbvKXDAkp9E4KEfqIaco/r1Y6A04t/h97Z9ecqLaE4b+SmnstvuTj
YnbViTGJySSZSTIn2fvGIsoIKqCAIP76/SzQjJDvjbUrdepwN6NpoO3Vq7vX22+DEz8Ea2UAmo3y
5G4GquRoEFvyN38iyDZm/Pj3a9XTjvW4c6Img+Xi0AMLzOTBIGPCJPOhunGopqfg40Cbtrx4DM1W
y7/UcjEohQhoQQ5KW2Nf8zTpjvrJpDue04feHS9VkwksuRYAYpgmEqWzJLnHea8pC8X6OZ0iD5oB
KotES6J+Try1gPQcor5Di8kDvYxu4xwOiI7STRKdSZia7vpXwSKGeVefuvDldNyLeSejaJX5CSwL
RqcPVH6eg/YgJ45n0XLai5l/dqJxcNCz+NGAZcVA2+GTykergen+BY2K91PJdeN8oLkBFNYAueg7
IDQ7GozlsXXhSx3aTnLjPvHV+A6IBWei4452PGutx11l1ZH6kZKvIwqPE/1PlZ6DrEujJKSS9Hiy
lyjWxWyS547CMSJ9W55s40+9My9ryYyp0fT7NJ3GeRdsjDE4BkfmmkcJVUsa832w+AEoGuAwKrly
FtCyYkx7YFKsE2hel0Dm05S5PWlG/W2cXcfGlP79IIOxtTNVDkPA5zYVMwAbShhqx7IXUq2fy3NI
L5U06fohLA3qIFn0oJnRj5VUMkYMx159Y6LC+tJcrOc384y5xF38+eQXPWTxLQe1s/uxLM3GR518
Yp0xRmNwBmu2dCbNB8zSxl7PpcVY/6GuEyr20pxj9rXEDdaAPaHUmvfywJCJ/SWS/84AWngYuKe4
Zj84zvR554S206C/kojF55yS3IJkVI9bUtRL5ovJlTdmIupE8N5OALue4yRS4KuQIIdGqhCw4PlU
Rmx0XcGeOxU8unlBqTsV7LqhH7PWC8ZdjxhlBsyZAAo+Xreg5jUKll7B15smYTbSCxLfueDzTRUF
at9MsPz+/+D3XQe/ECSSCr+c//9MbHcXRkcHjviDLYxOstpSRwIrJ23PZ7dpP2l2W4L+wAIwUuDo
wGluDnw1TnWhdJcLvsbtSa/RZtyMpHIQDHkCg2o+xLxYMNXtHPTCh2CpKi6aY15RPKhzIzAZ1nPD
3MwvLFo419Oumc3z/NjXQboSKjDEcbUSvXdjWqLijsYRWp5TevRgaiumVUViCBeVLgaa0gDQKxqh
3TzvfPfZXWjxYeSSNwB4pGbSkjEFvq8zk+C6ZeS0hXSXVgpH4093sLLYKZc+8Cx9nKViNMts0Lqy
fA1MVxhNqEt2FXqfzF/q3AB+eppxfL5K+2NjCUiiPzBWrQm8ZOYivSHhlbSbVhAaCq2lNHn3xpMs
Wp+jS00FDkY1TeK29JnNJZ36gTJeHILdzWme8DUam7OZdznwffdkwbw5tZsF+uA28BWwOQB3Tnmp
8IgBGK0Honbv1pxoEb0Lvjv5sQqB9qyiRZ/JYjRyhIOlbckSo0pi2hgZzc0C16UJh5FhSkYHB9ua
wuLZhJpyxyBem2YrpZdl9C+dK8baD+TuJDBXl+54mrb6q4yZn7QHtcb5DYywy7V0REf0hIMjjoQV
44RgiXJlOpDCZHEKW8pAhh7Jn6Zsodf6TPKiizk4M8omzE1WFD/t/295hE1pUyBfe8VK/7F0ovza
oUUvibelMvHp99ALktvwn33pdUEHznt8DDZs1X1M8VDFE78mY2aDXVmOnK9fNK1tkt9g7TIBERf1
xRnsBZuPW2anbaiSxYClzeflDXeU9JIaXn/DUp+vf+e1NygV1B99/aIAsQGOUvG0H9aC3ibqBMwI
Lrm4wEDvasHSRNEUv6eUd/r3X38YLoNEmCGTH2vwa9pw3vPyNQm/TYCpZPRf0FsEQXlx0QdReXm2
Ipkyr2pB4Suu8ob/vg5suDuY+x4nkTdMdvdO+pKeFNs/bAJSG4C6eM/NW4JO39WCabW5jQ5mHBLX
4tp1e6/5g9eNfH8Lgcczmy4EbEEsdBiWNwuhZgsmQH0TSmiKDqWtcByA8X0qW7BMIqL3rIiaPf1e
ESKOotWAJQFdjrhqWrBUVgws18QGxcfSp3OKsi4r9T6Oj64I1WzDEyT6ODZ+oe4UzTb01DKcQZsV
Uar9E9kC898abw1ogRMulgPoy+Jiie36BUtpi+YUA32XbuHTrQhFoSDedEXIbUJDmYmSnByKq64F
qw2fE5RTNGIW16dbEYqqi4bVZn7BaDMxBAZ7WX3cA3ZtAQsRzU9ECRtbKNX+mVYESRvOrJEWgBUz
QQVFbH5qqe4XDLwjwRLN9o9a+lx7hIBW1w/nP+odCZxpWRU92Zu3xPvVbUFRydDhXCsU/omsQEUB
pZsqKewfo5cPJA6qjKmrpgZTYrni61ZgtVVgimweSmkFpcI/kxbo623sETSAFnARqfQlllfVCoga
DZTADEDWg7jKxfcuLbzjS4/5aNf1ZqMiE/Wc+LmE9aUvbIPTp59vsq8ixdppDyi+KMAv5b1/J6p/
VMKpIiTc+XAbIu7++eYFn9762Yfa/uep50R2NIQrtsiRN495aftks/+Z2Q+2b1dyg0Lnv5/k65fK
c+74wjcEx9OaXNHr31hu5K3DKqOjbIm12Vzw1A5iO95KEj8j5yIs0qaSu/bM+xVGtfHYWDibXWPZ
zHSN7FG4lSSe2iiKjM0lB4EzTLzhspI54rzxS02FHzkzO7MjZytJPLYJVcb2389ixR734Nfsbpvt
HoS/DpjitvQfqlPJLXptmt/lGK17o6p5w65FjNdUMydOyCj1qmQyR9xuU8mnaNzztnIK81YLvtOm
gvsj260YIHQngrOisVwYNIPQq67IsnDRWHQw8uyaFymLAY0lh1n1x+PEgUCnqdjzp76pTFgbC0bA
cjjNt49Y2AV0t3tYJN/CpRc/UbMF9Ht7s3++zC9g56h4D6qN+9heLmwYUOxgtH1CoQ6Fxr89/IQX
dhzbQ3cZO0lSsWk60LR9qMQbut7YrtY6y4J3UyO58NgL4jCpWPamjNxcdsxcWNgM5hXfRCVCpMz7
kB4uo7poUeRoLDoMkpoPUWRmnjWXfOk8RHYtetrUJJo+9KWT2tV9i5RL3UP4JEbkndqQ0rpedVtH
vrWH1SPknzlR7FQ8FUP4xOiw5lrJDi6clTesbGMI38eO/trwwJcPrd4V7Fy+yXK+lxsc2dP62i9r
Q031fuV6VY1D1baHjedqOiMiqWY1sMCJOk7jJ36Rzaehpr87QRDns9SupQlgN5U9PPe1G46cg378
ZG+jP34PseXNm035DdVT3uCpIW4KU01/1lu078SxUwkpgG2IDpHmslfVrHJTTGoq9yU8TENN/9dh
0FJQyfkEV+AeNsxne3coBO3B/u5s9h0aBqsnvRw9anLzH/DNxqOGGr/z4mEYxF4lclPLWltTI7mD
1AjFbJUgwlmV2XVv7pnPVZoeTy2f1p+2Z7LP/Vm1uCa+MZw5dvTH3wAAAP//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title pos="t" align="ctr" overlay="0">
      <cx:tx>
        <cx:rich>
          <a:bodyPr spcFirstLastPara="1" vertOverflow="ellipsis" horzOverflow="overflow" wrap="square" lIns="0" tIns="0" rIns="0" bIns="0" anchor="ctr" anchorCtr="1"/>
          <a:lstStyle/>
          <a:p>
            <a:pPr algn="ctr" rtl="0">
              <a:defRPr b="0"/>
            </a:pPr>
            <a:r>
              <a:rPr lang="en-IN"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CATEGORY WISE PROFIT</a:t>
            </a:r>
            <a:r>
              <a:rPr lang="en-IN"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a:t>
            </a:r>
            <a:r>
              <a:rPr lang="en-IN" b="0">
                <a:effectLst/>
              </a:rPr>
              <a:t> </a:t>
            </a:r>
            <a:endParaRPr lang="en-GB"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00000000-7205-4DC5-AE3D-FF77F5D2C0E8}">
          <cx:tx>
            <cx:txData>
              <cx:f>_xlchart.v1.12</cx:f>
              <cx:v>total</cx:v>
            </cx:txData>
          </cx:tx>
          <cx:dataLabels pos="outEnd">
            <cx:txPr>
              <a:bodyPr vertOverflow="overflow" horzOverflow="overflow" wrap="square" lIns="0" tIns="0" rIns="0" bIns="0"/>
              <a:lstStyle/>
              <a:p>
                <a:pPr algn="ctr" rtl="0">
                  <a:defRPr sz="9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b="0"/>
              </a:p>
            </cx:txPr>
            <cx:visibility seriesName="0" categoryName="0" value="1"/>
          </cx:dataLabels>
          <cx:dataId val="0"/>
          <cx:layoutPr>
            <cx:visibility connectorLines="0"/>
            <cx:subtotals/>
          </cx:layoutPr>
        </cx:series>
      </cx:plotAreaRegion>
      <cx:axis id="0">
        <cx:catScaling gapWidth="0.5"/>
        <cx:title>
          <cx:tx>
            <cx:rich>
              <a:bodyPr spcFirstLastPara="1" vertOverflow="ellipsis" horzOverflow="overflow" wrap="square" lIns="0" tIns="0" rIns="0" bIns="0" anchor="ctr" anchorCtr="1"/>
              <a:lstStyle/>
              <a:p>
                <a:pPr algn="ctr" rtl="0">
                  <a:defRPr sz="1000" b="1"/>
                </a:pPr>
                <a:r>
                  <a:rPr lang="en-IN" sz="10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CATEGORY</a:t>
                </a:r>
                <a:endParaRPr lang="en-GB" sz="1000" b="1" i="0" u="none" strike="noStrike" baseline="0">
                  <a:solidFill>
                    <a:sysClr val="windowText" lastClr="000000">
                      <a:lumMod val="65000"/>
                      <a:lumOff val="35000"/>
                    </a:sysClr>
                  </a:solidFill>
                  <a:latin typeface="Calibri" panose="020F0502020204030204"/>
                </a:endParaRPr>
              </a:p>
            </cx:rich>
          </cx:tx>
        </cx:title>
        <cx:tickLabels/>
        <cx:txPr>
          <a:bodyPr spcFirstLastPara="1" vertOverflow="ellipsis" horzOverflow="overflow" wrap="square" lIns="0" tIns="0" rIns="0" bIns="0" anchor="ctr" anchorCtr="1"/>
          <a:lstStyle/>
          <a:p>
            <a:pPr algn="ctr" rtl="0">
              <a:defRPr sz="1050" b="1" baseline="0">
                <a:solidFill>
                  <a:schemeClr val="tx1"/>
                </a:solidFill>
              </a:defRPr>
            </a:pPr>
            <a:endParaRPr lang="en-GB" sz="1050" b="1" i="0" u="none" strike="noStrike" baseline="0">
              <a:solidFill>
                <a:schemeClr val="tx1"/>
              </a:solidFill>
              <a:latin typeface="Calibri" panose="020F0502020204030204"/>
            </a:endParaRPr>
          </a:p>
        </cx:txPr>
      </cx:axis>
      <cx:axis id="1" hidden="1">
        <cx:valScaling/>
        <cx:tickLabels/>
        <cx:txPr>
          <a:bodyPr spcFirstLastPara="1" vertOverflow="ellipsis" horzOverflow="overflow" wrap="square" lIns="0" tIns="0" rIns="0" bIns="0" anchor="ctr" anchorCtr="1"/>
          <a:lstStyle/>
          <a:p>
            <a:pPr algn="ctr" rtl="0">
              <a:defRPr sz="1010" baseline="0"/>
            </a:pPr>
            <a:endParaRPr lang="en-GB" sz="1010" b="0" i="0" u="none" strike="noStrike" baseline="0">
              <a:solidFill>
                <a:sysClr val="windowText" lastClr="000000">
                  <a:lumMod val="65000"/>
                  <a:lumOff val="35000"/>
                </a:sysClr>
              </a:solidFill>
              <a:latin typeface="Calibri" panose="020F0502020204030204"/>
            </a:endParaRPr>
          </a:p>
        </cx:txPr>
      </cx:axis>
    </cx:plotArea>
    <cx:legend pos="t" align="ctr" overlay="0">
      <cx:txPr>
        <a:bodyPr vertOverflow="overflow" horzOverflow="overflow" wrap="square" lIns="0" tIns="0" rIns="0" bIns="0"/>
        <a:lstStyle/>
        <a:p>
          <a:pPr algn="ctr" rtl="0">
            <a:defRPr sz="9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b="0"/>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rich>
          <a:bodyPr spcFirstLastPara="1" vertOverflow="ellipsis" horzOverflow="overflow" wrap="square" lIns="0" tIns="0" rIns="0" bIns="0" anchor="ctr" anchorCtr="1"/>
          <a:lstStyle/>
          <a:p>
            <a:pPr algn="ctr" rtl="0">
              <a:defRPr b="1">
                <a:solidFill>
                  <a:schemeClr val="tx2"/>
                </a:solidFill>
              </a:defRPr>
            </a:pPr>
            <a:r>
              <a:rPr lang="en-IN" sz="1400" b="1" i="0" u="none" strike="noStrike" baseline="0">
                <a:solidFill>
                  <a:schemeClr val="tx2"/>
                </a:solidFill>
                <a:effectLst/>
                <a:latin typeface="Calibri" panose="020F0502020204030204"/>
                <a:ea typeface="Calibri" panose="020F0502020204030204" pitchFamily="34" charset="0"/>
                <a:cs typeface="Calibri" panose="020F0502020204030204" pitchFamily="34" charset="0"/>
              </a:rPr>
              <a:t>SALES BY STATE</a:t>
            </a:r>
            <a:r>
              <a:rPr lang="en-IN" b="1">
                <a:solidFill>
                  <a:schemeClr val="tx2"/>
                </a:solidFill>
                <a:effectLst/>
              </a:rPr>
              <a:t> </a:t>
            </a:r>
            <a:endParaRPr lang="en-GB" sz="1400" b="1" i="0" u="none" strike="noStrike" baseline="0">
              <a:solidFill>
                <a:schemeClr val="tx2"/>
              </a:solidFill>
              <a:latin typeface="Calibri" panose="020F0502020204030204"/>
            </a:endParaRPr>
          </a:p>
        </cx:rich>
      </cx:tx>
    </cx:title>
    <cx:plotArea>
      <cx:plotAreaRegion>
        <cx:series layoutId="regionMap" uniqueId="{00000000-8B49-4E15-B16A-34EAADB99FEF}">
          <cx:tx>
            <cx:txData>
              <cx:f>_xlchart.v5.9</cx:f>
              <cx:v>sales</cx:v>
            </cx:txData>
          </cx:tx>
          <cx:dataId val="0"/>
          <cx:layoutPr>
            <cx:geography cultureLanguage="en-GB" cultureRegion="IN" attribution="Powered by Bing">
              <cx:geoCache provider="{E9337A44-BEBE-4D9F-B70C-5C5E7DAFC167}">
                <cx:binary>1Htpj9y2lvZfCfx55HATl4ubC7xS7b2321u+CJ12R6IWUiK1UPr1c8rb2GW78wbJDJCCAVe1qrid
9XnO4b8fwr8e6sd791NoauP/9RB+eVb0ffuvn3/2D8Vjc++fN/rBWW9/758/2OZn+/vv+uHx53fu
ftIm/5kgzH5+KO5d/xie/effMFr+aM/tw32vrbkZHt18++iHuvdPPPvuo5/u3zXarLTvnX7o8S/P
Lh9/c/e+un/206PpdT/fze3jL8+++tazn34+HeubeX+qYWn98A5+y/DzmAhMheDo/Ys8+6m2Jv/4
OFLqucRIEELjD8/5p7kv7xv4/acV/ddPL43uH9/99KK/7x/9py99b4Hvl3f/7p179B52+P7/Jwb6
anfwvfWznx7sYPrjqeZwwL88O5lZe5t++EJqj1t8+eL9mfz8tVz+8++TP8ApnfzlC9GdHukfPfpG
chfamEdv+79TdPw5ZQozquQH0eAT0bHnWEmKKAGZftCXDzL7vJa/LLQfj3QitYvLf6TU9nWtjdVP
qvOftDf0HBOGJeVMfXh9LTSpnmMmOY1l/Pn5l7L7tKK/LLofDnQiuf35P1JyF9p7Ozj9SfO/54j+
nOSofE65iCVi+PuekjxnQlCBCf4gufjT3J+s7sOK/rLkPm3tm4FOJHdx9Y+U3N680/fmb/STVD1X
IBImQXbvX/TE5PhzIrFQipIPz08E93FB3xz3j0Pw9yPcj8Y5Edv+H+oq7fQ3yoyR50gwHgvGvisz
RZ8f8xGO0cfnJ2nJHlbz1wX2vUFOpfX//pFGdnZv/P3fGNbAOTLJBFFCfJDXaS4CzlMiLBH9GNbE
187xw3r+ssR+MMyJzM4gIfxHppAPhc7vzaeT++shjbHnUjChhPwYsuSJZ4yfC4oUuMaPz0+s7EJ/
WNFfltsPBzqR3MX+Hym5S+v64qfVffX35v/iOWOcIonp51TxS+gGacpzxiGqfUpI1CfN+QjdvljV
X5bgl1v8ZrATKV6u/pFSvKrq+8I2f2OUo/HzWFIQ4kdsjU69poAoBwgOCTDB96+vJfhpRd8c+J9N
TX440Inkrs7+kZJ7YYf/DftjzxnlmMWfpAMx7dT+CEUA0Tn7Wm5frucvy+7JwU7k9+KfaXl3j+Fv
TVYw+EUqmcQfkdyp2annlNJjLkM+WB2ExS8x+Pvl/GW5fX+UE4HdvflHGtxr7R+s8frvzVU4xLmY
cvTZF35pbUCcCJBZHCvwl8cXoLwvhfZ5SX9ZcD8e6UR4r/+Z2crW3Zt3P91BrlJ/OsIfpZr/i4Qp
+j+c+2kw8GUw/eqbf5JqBx4iBvwjGP2IkU54CKDaASFR0PKP1OBJ1DihuX+8rO/TDyc//2on/0cc
+o/V5XOJYnXf36/f1za+oNiffvqJmz/56Ufr/67qfji7/btfnhEcI6DHP9dMjoN85TeObNvxX9t+
5hK/+N3jve9/eRZJ+RyYCMwwlElojGMOQ06P7x8p/JwzFlNMgFYyx5T7l2cU3vpjTgJvgQ8GAAb4
ijBFjvzi5wrSta3nHLzop/19/PyTGZprq03vf3nGJSCy9sP3jquK2dEBKvxejUCPUAwLaR/ub6FM
BV/H/6WF7uKq9dW+Ke1yIfJq2UTEkyFdmlau4r5Au76LcZ4Q3Odlgru5YsloiTm3zM4vl2zousTm
nuSJrbirE4Vn69IqI+HaaVatxBy1b5e2cgtJfKmH5SzTYh7WxrdkTXG/XCiRox2sss6SuWChuhwL
Mz6KUtIh7bReNq6gyiclJFe3XTSL1JVZ2MppCteLgPW2tJi3YmTZwcYh0gk3wZzDMmOTZJNp76ky
y0YiVa3MENH9PMwlTnjBItPu6rnNB/cCZ8sQHWQoJpzMEZLi3ZjTnG8mJSLyCo1ZrtfNkAdXJlUR
xW8LpGarEzWpvjizPa0kTaama6frjoihSEQup/xyUVEhN7aacX475YhvUF01HUt03iC5IX7s0Soq
wAXsMTt+M8eFEm+Cq1qz5R3iSR5VOk74XLgqzbAX+QpPcqEyxRXHua6ThmdI8KQz+W/NMudXo5jt
2qKl1okXc9cmOO/km2UIfbQ2eArryXRiO/Bl1cOnxKLRPcRlN14KWSKfViinu5pTfLNoYldTlo1v
XH2jpKq3jWvQBfay3kq1ad0oy3SseXfmmmnTsa697oqKgMK0AiX9oG0azSq7GfkcXlZtXL1BxVwl
ojZFSuPBpr2u4sfIhPJW+j4knQrdyqhIbQqD9b6Xir4tY18lU1HYlRbO7LUy/YFl9Y5gXN8WdVnd
jKE3JhFRLlIzddsIT/zgrdkHNd8J40aXQL3S/xZbnN02VSFWgVK9r3LerNHUN2cC1X7tW9akxaLr
l3bkJukiXGzzYNUDz6uuTlzmyusx4t19PuIYp6Gd0aWa5VIkfYmjgyk4/GpGBt04387bqeuWV5TU
d2XUkrec522eElY9aMLxKy7BqNhE2SarM7bPq2ZMeBeavaPTY5Z5eb+ECq9Va9GcjEXe37vFr8tF
ux0uJpZU7XQ2siK+qitfb+i40CbheWZ3LmfV3gKyuMiswG8DGeQlFmbKEjL1e1VW9d6wWaUDs/7O
Dza/olNsdxVt6NlUzOGylvWya/I2vmnbAl8OY1u+6UxRvgWJ1tsQBno22KXeDca0l9XC6oc273mW
Zi4XB+3oct3F/Xje9J1cNbrFY5K1UtzOZd/USRRRcCs06As5O3qjFsTLZAKT2NXBZVHSSq0Phuf0
apCDPx8d1a+DR2FM6Dyhi7Ya9UVfVN3dUA3TC615e6BVbtZR0OqtZXP5yo28P+tjq6J1GER5QItY
yAY3RXMdI5Xt2yVM235B+QqVSm5cN8a/x6Prtkzw+XUoSbXKVbQ3Vdvs+zi7qJE1q2woUDKpOKyx
yfdEtWdzjOY0UzRpKza8G8xEElqZeofyEBITt3aFsR+3ThuxIQUKqyXw7rc2i4cz1E16U7NZp9yw
6aa0cXdZVHLeWTfQm2ye5jeD1ctDnOHxBg4kuwq2HV4vYsbpyKZmBXbSr2wTyt1Us3LbspJ3STPY
6mWrXb0FsYO1RFO3UaJq39GI99tFNsEnIUN0HXhgSde4/lrg0ZB0bGaelmQsEulj8vtCChUliGcD
qPJsV4rguzZU40WRNdft2KtLYkn+hkiw/yVW3SbQORoTNGt0wXWFLlRfqcvINuRmDuMAgcLP6txa
XG9VHa7qbmjrBIOhHoYhZ6uFqaZJs6kPe13h/NDa0qxyyXUKh2Euhq5PlKDgakxtziIelwfSMfyC
z01MUtRHWeo7Pj8U5RQcbFo6nQy+LHd+9t1vFRfrgMrqALFErbPOkl/LYdT72sf1tmNa32FX+ttc
9OKS9HNIoqFb6mSYq+6lN4O6DLFYLkbfRvetHRBENDzd1tp2eQLWI87NNM3v5siWc1rlXbwzJp4O
Ud6M28zj8XLsHT2QmpiN1F33aopjfx3iOVvNbFy2VIfiBiJb+5arwf4meyN+n3XV1wnvfZ4olb+b
qlCumV5UkvXtZrJyOJuDj1cCoz6NLKwzVZGP9hJX5ZQgX4/3bSNxnY5konXKl6g81AXrXmWD6ddW
tHYv40ZnaczL6nfDcLfxauxey9xwvmY2b36jeS63pgvZxYAzeTZKEyV1WNy+UHKnhorUyUwgviU1
6+vLniF1VcrGX1R47teD9PbQ2ai/yPqIr0pWxZdTLcYkGs3wWrKYJ6RVo089i4JMPJ2Gmzb38nyJ
1PyI6FAPiRo0hGsFZ3xWT310VxQxf9tpC66niixLrI9Kc3TaLU+WJcvWPZL2SlSGXmqUGXBL47yq
ZD3jpMxiuRW9fa8Tk6YpUVGXNriwabBC3ldoaTdI03s2eHsR5SZ+IfPcJxgFej71ioEbnMn13C0o
zTNzcRTgoasp3i79kI6z0StVduRikH25z4mliSuMvbY5oS+F7Md1EFG96TobbyNemjZRnK4lh+BY
V9qvIkvb/bwgfyPinD30hav7BPftshqmUb3AcdluTOfJBhUO38VZWbC0iVp2XWVdViRkDOqmzo3Y
TgUE2QnRc5m5CcTeMHTRIXzRMx4OqidyjXXUPRaDJn0SzZPaZX0ndiIq29TXfk5NNvvrdqnb62pu
u11ZELILNDbpEusonaZFLdsMO/EacgFyF6gq52SIqfhdNtHwtrEy3mRV+ybuarGOSnVDifMl7A/1
kHdM0u8IuLw8KfuyOEyti/bcEK9TKOO5DIJ2tzzo1jVd4nU2HcgQVrGF8DZXMgfVZH7TlFV8nUFu
usEagvXAK1ZuJulEuaLdAvlHACd8SfOhW/nOvTLINVfjNLI2zRbEthDvzGZkQ7Wq+2jeRBqLHbG1
vBJYBIgKQr+FBI37NColJCBzthvaMkvzolIkEdjhah/XOU5Bs+vrybZjkToWyjgRyEL6Ovp5XUXV
dMudK5JpodOeo9lc9VU3gZ1Q7kA5lHgHiW+xZqwi2wqBW5GCQDIdIFM1SU/Q9GJEdf4SVbZ+yQjk
gCz3C0vjrOuu2qpXZ0vFIVvJ42yPRDs0SY5KipLKQgRL5Jjt9TC6ZRVyWh7KXqku0SPWA6SYyu6a
juT+kTal8KpKqn7Gsk1oJ8+zMa5WoZfuENdFd8MjTy8Yc/Ol6hxeqUrnaZ934VCYaVnnkPi/Wbg8
Kxm/y7meVgPRl0bHGHbJDk0l8K9aMJK4ua7TLuMKUrKGv8HLSPZzJEwyTgVddUPk1y1d7l0x/6ZF
dCNbtiSqGPmqXnCR+E6j1PZm2iIasbSK6zQARDjTNW7WdZm/BLHQzTBLliqvhhWtIbmJan01Mk0v
fMzeYs+yJIz9kORVVa+qSrq0bWo4mGZSSd3MbSIpbRMrmDnkRUc3ZpCbIjfzQerxqpgZeUWdqatU
BtukiBu3wdDpli5RWNKsGuhqsXOfWNZshQxTsuiSvp0jEralXtq0UXKrslhcBV5UactNdWFA/e4j
L9ZExNld03u+a6NsPsTEo4uiqfVqzCeWLtJBmPOF3utWyM3s+yVtfRanMxumpLV9fmmiGiJ7Vc5X
MYLNlbJe66VvACe0rk95K3zyBWr9DjQEzvIEGHISUwpVWiq4BJrha2BYZGyu9SD1vmw8wLooiOzg
FgleOh4q/oIh0z20kEsZCNmoAh75M2T+zuSAb7+ZnCNCEJVA4GF1MvmijePz0uo9DtY9LKUz562u
iytZqer26amAJDmdimJooMJH9CtFfDKV7nTJQ9HAVC3pzBpsZK4TA0D78el58BFJf420OWWCKQD9
UILj/HjgXyDtys4zc5XI90ObzZtCOrbnQyDrGvokrztXVep8VAXSIPTmvhU5IOppyYurKCuO4Dor
YHVPL+lbEQNhTRkWAgrtEtjrr1c0oF4WPaCMfRfMcoEaN29pOQGCZrWa8QrlhXsIwwhyxi47vJ/7
I2PzUcQfqIgH285O58XHftbPH/9zZxv4976L8n/+eGyH/Z9PUOj90Ef75Le2j/ZYovSnXzqu5vNY
sJiPqztyNl99+IZA+kShnFBEH9pyf/Dw/5c/eq/Nn43hO/zR11X7D+TR+x99Io+gcQxD6FBAESnB
vyKPoIILyqWOvA5HMVRzP3NIDCgnqRBRUOHlwClgUPSPnBL09HIFVKOQoAuKgxH8GU4JQxnrS0Un
kmLwG+A1GPS+MXTqOboQhb6rPT4zLRv7Lh3zRoedi0e9zQpkeJPYYm7seVnhaHqpg2F7ANVF6xKv
2vheaMAneDVDoBtDEpd8mV1iGGCes5x0ETBMmaly4Dy889unDeJo61+YKJEMFizhaJEkcUxOVy79
MNWZW9wZzVG4xYWJ0ngq1fk8CnQ5RXNW/4GTpfLEK8CUDGEsWBxDFydI8+ievvAKka5pGwEeP+Mc
8FIP2VlajxjzbclY3kGk76Juhx1q36qpU10ABD8KtlN8GLNNnBfY7jOhwWaXUcCpGEBwy5b0PFxL
owVdWzOE6wKcwF0NDN6yZZmxZ6XHmVvn2ixjgqvMAYPkumZJ4zCYapNPBs464mO4rReA8wQv8X1v
WgscXCdhKlVkY752Iiub1QR4lSQTpBAy5SARyLR7PwybzEfzxcw1uXOYghIAMonvHW30dmaRcuul
b/Glk7aChDDXc76etJryNT6uHBWsdquuyMkdxpFeEi087M27snsbAVlxnfOjlwpEy7CmMWnfknGq
lpRb0hVX4MxhRWqOgeqDxCK8dF0M9A4QO4BpSVlgf0YstCZdLtUkog0XM2/fEDqY4tA7D/qX+3pJ
I4jY4+3iDLmLaE3C61biEP1KSQ8np32A9cy9DXbvWglQdnQV/CjjEUxdtyM8bYcKVkfK0TRpWDoE
cAiVZXGdjdjzxDrTFEcmCPZfVia+L6c8ezXMXL0aBwc/VxN2zarT/KbgAwyNfAeHpGdAoAlnfe/f
FJMZ2x1bUNOs4RyBLI01hWPRkClMqxD33fJiXiyIdSQxwWf5ourisBxFIo6Hozpdgfxaas8U0Kp4
pSFPFukyjtNFkU/LTSRREZIygPHSHFqUV12ncb/2bgYjrBWGVTouJrGyI6nXLAN6so47XALlFOY7
3pP+MopVEGlTZswnC9B+93nZxxfznPNX0Sjw5TS29TUFLueeTEzvINNmMtXEiHuTV+PrlqIybPAC
KltMKFxDdt/LFFA/nHhTZ9V8IIEDPRNboV4BRef7G6IXwKDxKEBtRifgeCfdcHeF+hDTjY/zyNRp
M3QUL8nMZLHQVQkaSR6mJoDsNG3Z9PtczgDQ4W1T/t6GKdzqBuG7kkP3dwpcd3zviQGKvADC7W4m
R8nXVdTxJMomkG01LXWzXoRt38LJgHGJ0oBRVq2dso1HUevfQG4XbiW4eLeOFgEHrElL+LYC2uks
JkvRJlnwbpePpa025ZFLZzTudkOxzOGcmgGOXtgBZuGhKpcEg7WpdQglnItQtMkApzl7ZoCRdXfV
skTRq2gQS3feExe56zkoWEk9U3C/SzPN6qVmqKlus7F0u9BErkuzkdL9MjJwEMvcwFm6voezDGjS
AGhVDgfRQsKwy4A3DBsGXqU4tJ0gNH2vyFWIQHA2UmDHfDwaRe+A0UjCRMGHGgZ4Ug8RpqnEsuBv
Qi0HclVmChyFzHFlHwSd8GXBZZknsgY+MYmqvAw7keWu/NVhN+Ut5KF5/45msq9eO/AQuEhDtsTu
yjbGcJmEPMrUWtR55NakwjASAnU6+E6AzPva4cuyX2h4LYesqx5jYQjpEjZ3ebZu0EjIVQPxZ+kS
MpQ532eGyIYk1sK1mH1B6OKSGIulSiKdo191WHyidS4vDfTHvYnHIUvtgl+IMQ9Tihs7vJztHK2r
3hcrUAyf0iEv9rRW2Ypmma6SRo9Tgime41UhmngX+YlPUGMpu0i/zgvgKjasjbkpE8i2MgNOxu7b
VqJXPm5JShv0a2RGnfQAX5JqNn2iiynIHa5I/lvtM/EIEDFLDHaAUGt+PkyuA/xau3DDrch/jelo
1g0EqRUUmOit7DLzK2ZFsyEG5VkqliZOUC/ctcqBfhJt1dGELFV9odu8fklKLxKFfL9ZIiDzozGE
1Lh8WY/N1F6N9dKcx2wc1sMk6htw6+2vpRqKFyMDYC1QKLeu82zTzV1IUGnNdtRWv8g9r19ODfP5
xgHNf64ggAGF0i2HOlLVBvqkdDJ2k/FJLQS4vZHaOwg67RsTN22xKhd/ZOCQfQ0E/fFoG60SyePB
pFwM4bLlgSa5HptVngn/u3bCreqBsR1Zynwz1YRcxrkXbFWg2MxJmCEdWHlHxrPON3Yr626u07Km
di+KQDZ5jG/KzLZbFIph5WCPb8rKtRNEqZHvzQys7npuxHDZ9Sx7odqCbyO/VJs4UhwYiGgB2Ddz
fhkVfXcGDnveIWPm/RRhtV/6alrP3rm0JwxqYlDA2hXG87tRj8s7hOryDEo0y5kzTtV/gMS+Sebe
31GAWwrHrk64OXSCWjrbUFnWbXYIfet2lcnqFE0UghCLnFyVaLRnGVj57ulE7ASUQVYkRBzHknDI
dAEznSATli2FKKZYAe8GXlQzDY6h7QnkGE/Pc4Iz38/DBcyiINuDbv6T7GssLB+8yrMDq44ZhkAO
fLYJ7ds4ZOAw/vxkUMmHu3OQIEu4X/B1qofBhiPguNVB1pNaW1uwvS94nUZ6UH+A7L5NZKGeKeHc
oBkQfwtqu1yJNgqIHyif8aUB9nsbT6pOveztmRdW/oGWfGe+YxEbg5ogzuDexMnWpAWzrZv4sIQi
e/UhBJkCQcSIjYdsxOsZjvfp4zxBryA72NwRtxLKQHinyfrc5KxXrmcHxw1kVyJCkPyAQ4UIbAKB
GAg9XRCPomaE9ygqIXw8vYBvlVTG0IkJt+kAOhNoyfx609awDoW64lDSgPrcNEFtOeDJQkvkZ/T3
ESd/WaL/7iwCx4pzDDcv0YnW1BmZTKY9P+RAFe9mbTSQT/P0B4f5vVkAUMo45tAzFZ+aOe8p6eII
9qI6L1dcizolAWqVT+/lO2oSKwY3DCWgHYCbJydWdU2nW23jA8mc3mpXgFKM8yTCes56fNm3ASok
T0/5rf8Cnw7eBLYF/QEw7ddCMnqE0lrN2SGyGXCSg8wPCxohFRlqq9ZGzogk3C+gIk/P+61nkQrI
FYxht4p8YxGKTBrqDDE5VANYd2bBT/Z8lKul5BJu0D2lId/ZIiiHAHYJTB0gP/l6i6KeHEzVkENw
RZPODbZni+/btzUDhamOCC4ctebpSb+3P35siQTWjPOYnkw6Im1ooTg+QA+A25mG0X2NZLEFoPOH
ln6kJk5wuQJ2Imbs/d2Dby0NyDKJwJ8cFueVTErcxFMSQ/X+th0Xd2nLuoBejxnS5DBBXjdBruUv
x24M2YZFngG4sPF9nRP/DheeQta5mLq4lhWH0vbTx/K9lQL1QYCLJhwImqOdfQHngRWf9BxloOEN
tIymOtPt2zJEEC/HkoGqlQrS+qenxN/aroK7T5BXQrujpFIc1/TFnHkNfEkGMe4QyQhy3SAp4Ic+
hP6ddNCwkRZtdtT3UuPLbqi7t+MYL3hFtQq3UGfqoCaaD0u3gSxJb6FGUBd/2uoVAk95bJ89Xgon
J1aPOl8sowSrbxYJSTeKy19xHtGDr6nRydShP6JxvtFNaIk7WgNQOaCi7HTCTvtj0j8vB+gJYvce
ldC4NHcG1DS0gMafPv7vTQa8EUVA0ICrOY0CciEK5Z2aDwF6AK5LAzQu8hJQToxaQElPT/aNqGFn
UgJNh+gx4p12azVVhKEugOYDz2IAlnArHzQLDBFQ4tMTEWhp/trkOLjLY/IQw+Y48GJfK1VNCx2g
qjBBBuEKf40Aww1pBD0I1csssos/a8sRmBCWM3leTEUTAJEI6pKuPoZB24XbQlfAE0QTgKXU4wWa
wIRzOxRxoLKA9aLQDXVkP6auAnA8kXy+7o1VtvmzjpjHGNI7IExVTNG3/L6ZZSsa7w9kmeVqMoM9
a6B0us3R/KezLpgKdABIfmhBEnB/7esz63NE+jEU7uAQp3tJSth/Zzu1hhKRPWMm/CF/eIxeXxCW
0JwCd7HgzsDxRlYMVxtPpGSWhuLOxewATUTskXMyHhzL1Kv3hAgXHlgdaG2IX9oQyB94OrgVdDo5
mBflUDmBjkgKmRC0p37pd1id9ZpNujxgDEzSAp01UOX225kvAyXpFDL5G8dVxVaj9dhfqtyCBVKX
6x10XRjoTCLlfIuGBljEpTryNZ0TR2ABt7SXZBGgR67hvtwOMP616OfIwEiTjncqyivoMIGmO3sT
l3555Y7qVUcQDLZz73B7GN3c+oRwD4XeKQA15rMKeL8KiKMs0d2Yi5XMJ1JdxCiq3ArhqrmZgG24
dLyPtoFpfm1nHC3QVWOqBFhssyRIdASdAy2NTOpFPKikYK497ysmcCrqdplWFpoGAEAv+jBJjVM2
1vEAjSW46KAmOnQ67oH7RuNk7+lSGgs2g0sgj4YW1/jd5GQFpHhUgr2o0B7J0DmviutxDvD+WC+3
e26Botwqp7Jix8cKUJHpFni6dOJj8jlWGTAvqj7mNV0LtlaYOp5/B7ZcTym02jgA7rMLqtrnMgq3
bVia4po2trbn0Mwy9jeeehAIaQVYt8VNW93aBUG8cEMPjSMY8XBbISLPc85tdSta7N9BqxbsYqJl
vDxSbgZ24Tp8pKKmGsQckIYfwtbj+xjaD5cXLZTi1LoiJTsf4TRHYDSgrWADTTBV2PB2humBBwHm
ql8KIMIldCrR9UgzGHHgRYZ/WyZqoGZVDtGLYDVM3VULRC2FDAMKp6ipJ1dmGuP+FjogCr+qQF2K
a8Cr0JiKZzG1aRRptv9v9s5sqW4ka9tXpA5NmZIOf2nvDRgMNng+UYDtUmqelZKu/n8SqGob92dH
n3cdFGEmSakc1nonlmUYg/IwT4uV7F3T6YN02cLFnjGDGgh+dCuBzoMrf0kdfaFWC4XqtDpLjrmt
AtMKu3ncz9aKHjZ28wiUMZvtdXjnNAJBVpgLJlijQuleW/nA2fBYB4DZM/v2TAI1KNmCmzky8LbL
FCAk7EHb2vWvaNrTN+G+IHB9hOBENXMznlqdd37hivs8VSo9jvOou/OnZSVd9hbbrBkdeEV434gc
6E2LzXnnrI7Kz0F7webdyWcbH6RgFvWhpDNTlWBc3dFg5l4xzg9b3urltObg8E/UjBP696nwTCGB
yBA8Dv78vnYKg8QOwPNxV9D+rI4NAv94/AVyBmRUYFfBlQjgI+LSztfi1IalPV7WUcYyrTsLpqHa
fAbWTxffOxWRm+Vvx6bnRhzUW8Opq9zxttmdfv0yr4GH3KwKRFnehm20zq/FWjnvZFE0fjIPab59
Dy2YjGMR9q7/dnM6UGC1URt7rD8d1JzH0ACqjRVwBXPFh80pWcGTF3ykMC+nLBbD1HZeXOVLZxVx
mu412LxVIT6rhhG0fqsAJU8gaHsIJFGgN65tewVqAyGfQgCyfV4K/XTi/48n/ZPOnp6e8/OfPugX
nvQGedPflo9HjvTpB/7mSO1/mWPfVJsBhzJy+n8E9iEmZoAKRwSIGojDsamXn3X2EKFRICjcPSeQ
fDBH2t+6ewzp8IJMdgp7fpwO+W8e+LmJ/53u3nlRNdLH0GzDMZKkFNIlhC8O7lRbGSp3IS6W1e7S
g1vsJZJmYDaaoCXxNjF+jLwCbTtn4QmpdgpoREsXIYp9L5qw++zLYvxoe834MVtt9/jDSD7f7o+Y
wy9lBe4Cm8d/IkHlo5Thh44imsOBHS/yL4rFb+8Fovw3va2aq+ZRX9/n1XYWdfaSjF2LG+D316aO
fVFXIMIR9JUQ23ZANeW9aNmRO1SdnPP+Is3ST3Wfesms5zx6XUZDKw+yE8EVCotGMkwyuFz9KH/v
FEP+Zd2b/Vswj/1y6PbNe5VV2XgsYc/OQPvn8jj0rXwbqLDbEjTC4iLV9XTldF538u3Oj/dhTmG7
6sgc3GN9o9zN7hLUsk5ih32/xRohxWGe93qLw1lZfexBVtLXSfdzFlImtGOh4n0M28tg9Pfj0Fbz
LTBtc2o3v4H+m7wQcrWPIpVwfheJB+vy0RoG6xiWwbsZuWWV+HvPFhvIrrlGbJYdLWXpJR5abznf
rDpNSmv34mKf5o0KSS99nKVSJZ1CVl+76/apQZYpYmuMnCuY6/Qgh236GGoQ7ji3K23HNowosmoR
yvPQK7eTVpU8WyM3Tyzf1WNsS7e/jWareGuPee4cCkjoz1VrS+oa4NFDqNboqGdvyE+Lt4ZbjKxO
3lLrZWuMaE1W8e6r6Z0ztwrVRaDnC+MeyA6N20y3K4IilTieHqnCyOo41bDPYdykU4kuS8jOsego
du+yWQdbx1mWuxrDRTTHxbD7vNbC8s8F3AzqVF+i/BXiU1Bs4RG1aPOmbIb1NGa9O0B/qT32h6lo
EMytzgnmdYBF0OLNVrnW2e6G2bdeucuJk+kUTctyYKVGF9IN6tvd3RYvntq5eLUXYXEIxRTcq2Dq
zvfa3o9R1U3AcEO7nyZ3ynbYPRcpdb/465Qs1Fln6EKdy9QKUWGGTvrBK9z5PNTKqAIDob772l5u
nNZZRYxMvP4O/l22kCkUZr3Imxq9cdbn8bbswotlMMjiwNq7U5lVeNdzmc+iQ+NaS30HQ5yvXdwH
TbskqZf2WVKsaeNQmEzlt6ZQaR5CvBVnrt3qb2W51E68lKpG9E25s9ivxz4a8vslryrqiGbx3Ztx
ROmzz7tBc7xi+SRXlIRXm3Db+93y0L+m0bwOrIremr426VxUhwHWTiVyav38OM1DYx3bNNxeL5vT
bMloB5NznBdrz+82DwnU+bb0ppNMGyrxthnqjMpSZd0XP9LIzEqrMTrgTTRDkunSPt97JFAqn5qr
QcE9Hnrba+/HlnLXQW/IVF/t9mIDvb91AjbNbMU/EpcIyG6KfUbfPdN/QeZHXG0wz7apVNwN6e7o
Yy/GdIzV4o8fp1wWfjygPME/kAX7ed+u+zmVUPcZqrb9rBcXB1Iklm45KM1CPo72vFox5d78YBco
4F5TBAmMIamm2+jcrr0fxioSh86q9tPjVh7x5Crxi9k9ToWRUZTWtFyvubt/qEaI+zYptbfTQK0p
xdx+4CRwtnsxz4g/XoVLbvOhzIA5mUc4inyYQGfXy6cmW6t8xGMhmvt5m2qmDqaRy3bY5XU/Otzx
AvponfQ85YWhbTpKP7e62RqFvka2uTvGo1Osb+c8c298GM4hztOwuhlE1ddJk8lWHMJtWWjrg8mN
7WVS9RUscYCHgztg7tadf9FgMluu/X5Yi3j3RDofEOgEX9CA6y1mcMooqbK9cQ5tKDc7ntUWDrHq
A/25dawWrneL8DjIoo1TZEVoZ5HGlXpsH0Zneu+tWl4sUVSIM2eK9NtZVl51sEpKx7NQhXiqnDDH
S+O2UZr4okhPDqLE18pb0p6R2ZorBUr6zi3nFTpezeKrWBo8KIvnqFOry2PhthYsviPWK78q4LTU
oq6gzIcxxtFSXax92IljuA7OpWdVOGpcdw9iJpD1ruScoV/1ou3gR/BVeOTqwE2kGMcwnlu6XJQi
QbOdNdrb2P0WWQwH9vEsEZnwT2vKhj/W3vjx8Rz9X+H4h8KR5pFi6/+uG/8fFVP777gwUzo+/chz
5ejY2GoBtYlKhKczTsx/KkfHMaWjj7CO0Da0dMa1+bdDM/gX7CECUkNrmK9wD39Xjs6/PHwxYDSU
eoKy778pHF0XBd+PkA90k+C+QAFddGM+IN3PqEvdByPqI7QBTt5VK6KTECdb1cQgsK19iUw9dOuk
6INpn89Kt65q++NEIewcy6arx3du7U9oFzCEUjVWQwFFXSTB0vRdeJfLphvllMxFkzvsYnr1m5Pv
aTDTpom288KC5FJJI1y3Xi4G9Cfjgq5nwmbSvW6qDQ/PsuQhG2XYNVdYF9ZXLfSbfVHkEjGYn6bv
Cq+nt7bkJ2tslzPdLkGW2Gt0iLA9XKE0zs/qYp2dWIjSfadkvjdJrmZtxVGtTe85LFQfXk/jWg17
1sayAo/Yy0Xc251LQ4cLdnmd24pO0FWTnuNhmUGTIgR91VmzLvhJlqHC2Bq1+YWssz64jjj/i2Tc
7Pyst6yW39lt09k0lMuMvtyqElX75XmHyeJU7EPAgW81/GI0cuma1Eu63LgibT5PenNutcS6etZO
xXRQ47hkcdbBSiRjtu3xWNbDoRD98gktzPYh3dtAJkPWdysba7iWcToIHtRP7dn9lFZFf6UF9qnR
lcCsTrkcsRL2Dlv1cKUxVnWHwA/0EaQRtD8vtbiQ6Rh8wKSxXrmTjsazvPD76aTGwa7MRucfLG/e
7Le9LI/uZDX1mTdVKaI5sSKVKqYgzrFQoXhc6iVAKeEP7cGefRF3cqk5EFOFzWBBMe9qrY96Ktqk
ztwlO23uZDPQWdeJxBkr/VeQ5vb9jmn4VArTv5RpPhwBZzZgAzqPUzTU4mxu1+7OaQZ1Wcqp+tTa
hYxTe3F00lnZdF6hS7YP7hDc1PU2YDkA8BhUG6ADUJXDpAHWWI5Zhip+Q2RzVMEQ3ayi53BLhzmZ
ez97paJ0DeLWq8s7zgvKJqHm6ptdWO3FlBbuxVQH9YFMufQLq2FY4qZwooe0xkARI8FfyrNs6t13
KTL4Cz3UOPqqJVBx1KTjXegvX20trMOCE/SQhsNWx6yA/AK7lQcJl61LlGQydK5qWfmvSiXCz4jQ
3bMFyj/l4NgdB5Uawu7RrS3vMKb9O+FXw3Uf2vtDNdXpYe6z7cOcd/V5ulMtgVnZURF3NABHAIrx
BqCoue5FgQdsaosij93FeLzGMjw4Km3fywwXnbai5qKJ8uwjklxA+nBKq9vSRzKE+KQ7W3AQTBzI
CWJOf46FX9pvhernZJvw+5yguCnAQySe6SVio4K6eupuhjqNTqO0q++NU24XfUS+7qp6TtN1i0wx
/7Wwc/+AdVMnIsz986KKoqT13ftVbx9FNYgEAW+0HqLFDYby0HuC94jPoVfdLN/o0UozU/cLOaP8
/d+p+EOy89cfg45/RkdAGP7vQ/FF1sP3x1/5hKrwc88no5SgIx6s0w/AyVNoAS4Y4BaILmzZaMSw
i/xzMAacfvDvcElkZv5wKjrhv0gaA5qBJKW1CtzgvzkWvZ8xA3NFXBXQzZ4LJYLK+gVmAI4+4G/H
Uk7HNUG4u51P5Z3YHVT/ByHmrryn8hUj1rpt3PzD5K5CrbgpU/shawYfpXfrrmXwKlJimw9lZDX9
uY7qanwNQNpZG+kGq+geRDkVa3uwpKwKL8mCwHe+B2u7zbeVWoPqPgxFl37FVd3La7xSPXhi7eQj
t4J6D3+acuxJY3WtxFDiRNKAr1cOTn1uOatrZ7uEN26Kv6yRir1Kfnil/wHVCX6qHBAG2CYzAiIW
tQCj/pIsCpw6n5VU4fdUt03Rn081ovrzCrBjCM73MZtgCHaKivyvyk5zN/0DpfjCAMP1Tdqt5wLo
QM9SZlE9/cgX7YUXsmvI/FvhlIb5m1rCMdhPI9fqi9MAyzFMh0FNma9iy7eA5N9o39tGN3H8XWrv
1cTpSiRA2/YeLH8kwp6v/X6MnBcTCVxQoqGAzUU+5WFNfQHMgR6P0zbK9gHaxGJWFIzHrlGp2NMm
Lr1UMJNGIiPK+7oQmLKSoasHR5yHaPiWMu4V78/MpU3xU02+V8slNuQOP9kfbvTnOhBOycHHgXQN
/i8wEowXM36lLOsItvAeRrh/qz4W09hV85t+n/KugVXdsEokVlAvfA1eqm63Q1jum3Wnuy69GKMB
T11S77u9XdZYiybEodS1KdUfnFh1K8Hpd4gBL1oZZNcqaOdx1UemICoxbJL68fsHMnXrv6lMP4DR
xmxmzCngtmZD+Hl2rCq3XDV41jdpDYvtHrI9yIL+VIX+hOGxGSYpv5TCTqeL31/3xaow18WT9Sjg
cpFPvLxuN29t0Fpe+C3bWO0yXqDtEdf7qdtgwCKwJL9pUtL/pxj2wHXlHx775WtE12JENJhOkM25
7F4/P3aGK8ZCMup9s4Iq6D38JrbEbTFH1nTR7uiwrnMLsOi1V/bbfFeOtk3wBE7BikH5/UD8DEnz
AgC+yTwG+UPJh/XvxQuYZG4XGwLPr2m0Q2CdtX1Xp9vRSusx2s7o1sGZD7+/5K8PHxqEVyKPQuCD
Ae/nh0fjSZ272cM3X2r219PmyN1BEzvoefSPeZj68stgWmhMwhKN1xdiMZYhOqIPtjv9h4nwy9K3
RWSD7pstEnnmL/R9Fu2FiLrJelCIgWvrfJ0gvFRcr62iwpl14ePMzetxc7sYxBTFXCxoNea7upNk
ATQW1NBdROTE0Bx60Q7ubb3kzfjw+zEz6/rHdWIUZXiGfNTlnJ7Ewv88ZrOm2LT7fX1YB4IGAHRn
WDX/aCOtF1a8Dt5i3XUu+mwWzaRb8wGN9vynwfqZ/Ge9SNxkMpLIWaH+GbKfb4PxafoFA8qXQLSi
ELgBQsGApOkcRbCshr5XSLKe1jC6ar6GEI5J3REwwJdWUDTZn2bt/Xla+S/3EnQJFCP02uQrmen8
YozKtRzrVLXdl27gXfZHj6LYf+06Cp7VG+eNzStKkaV/qNW6bQFg1KDB5th2tLzN+j21zofaLxAW
WBCv12EuTYGw+ktdRWflLMxm2o5exIaPNUwst91QlPuHvZKlLmO7qsyhlbNXsp22TaT4pIdFcv9A
HsfKTuuJYuPDSB7JFB46AeeOD2k2O225ZjkFRv94+SjMMO7DuK4Fv6KleODOc6sxtcHUibq8X0dJ
636KlsFZ7nyv3aerYYAHjauqHgACrCyt1/PM53D93IRN6n9Y6LE4EgLSH4q/wKsN5fn7GfpyI2H0
AySxQAjoU2DeXkwNL92azIm66svuYB3G7A5HhxpDoxGuLry510zX31/x5ZoAIkc8h4sXOs+Qdy+u
SIc7Kl17+rO3z2Yy6tk3i9CF3ucIkUsv5Je08HYmoXZncjZeB5QBzNPf34YpZ39am3geoQjYPoVr
Q+q9xGZ2b5l79Pz1h9pv6umRRBDW97ZXPbWDKsfGOQ5p0OZvljHMqA86JdrsmIWTu7QxBl1dLYQC
ZP1llYbybvVAKrZ41I5cbqfQwhrcix0lEZPIVnFh+6gLwQukY45mZTMP24XADu8iLcrJnNML6NaN
y6nTbeTUDN66/EEE5LzYwaHqQmza5ql5WjCEFzt4KVMyAvoxeL/MjU0RK4bBpYhddjNvfY56RA6O
Xpm2ZLGA28TZ9FjZogIzU9qbC+2md+kqzZR2+3zHU5R3rmcKmn4fbefUV0sHLLSLDQf1Ac7O1NTO
FtasTmgIltEfXuKLnY08ErA1WhMjFka/+1Jw3XtNvRNH474PJwVadZq6zNzABHpilu7jOsZKsHFv
KZoQljh7pdlShg4X972lHMp42B3zqbaHmbivogLLZq6B6/q433Qrr9N+5bty5ZlH3DJ0TqfSCgbv
1AFxeWOyUd3xuH94tBe1Do8WOYjl+YsTIeZgqo6fN+1pLZ2gmolt87LF7FTT0DO19mrP26+THZYu
QVZTS35V4Dammq0tFEBoO2RdZdtxryVREJAZ1qzfUysNDIcOCo/ZRxIVu0mTWxFTzNdQZOxuM9um
MbZptrWJc5EL5lNq8y96LIehQMHPUExToKwpQeNSsCRUhGxuSp7Gx2yF5o8b/dPY/ocu6MUaDSnu
OeMDJNm0nfYvBZejd19usrfeLXUAnHR6KrKI3liXMqGzJA/iT9vCi+PIXBJ7HlIEjqX/oKXE0kQh
060BwVsOM2TasG8CNu4T4+MXnd+KI4KAlqgmYKqNAa8WLM73NZseo6SHtZreBBJRaXFKJz9kMzBK
v9uBuFNOgNpi4U8rfqDr59eW4YpiKHHVNawVVpF5HVm5mhdhIQPmQ7QV0XJrt3XLnSCq4WwChjN9
6u9H24+8n/dEHt4cAmwSoNX0LC/ra4oSXC82hlClNmkEVDNcL9FPdlpcS3cndeTYq0F2YQynEsGg
D0Of96/savZgSDt6E+tyyGrLf53WKvCSXrdr9tXOK/tcp7MvDyX0Z/XNR0g33NatrPkjXLtT6Rt/
IdFnP4RFE4ku6en2xvmktYClGnqVrgC9tV07V0B/TnRo8E450KcwmPCSKLH2IgbLhYRPsrVcWAwo
zTXREKslCnJoCMiafWDFafMNgu0gUTjrIq2clG4rzaaLSQX0UTjnKr3vtLVMxe5iLTcStvqxK+Rp
IffQO4iacJF3WrZu/mH2qww/oD+5TrLRJbUb4W7TCDoOD14mGXE057hhpkPf2pocxaix7TNHOwr7
Gf5rZR+7sq3995tYstJ6H7X2ur5bQfKm19Y4NdYtJ0Ywf0M5LIf3O97EpiVcpEUT/zZa96o8S3PQ
jdPe+mHdxlHZeq5KAsjEPnxw6iJsvimIzWU9MFW2/ns0T1rbSVlp6MPzKW16ER6oRgWKgrTGTHId
OYFVlmeL7NyxUt9V2HgTo7wiihn817vXLkzp3SE3T70ltGCS9rFp/K4LLuYozVVlBCdlnx2LJZv0
Ah5ODmN+Sv1az+IWR6bXX8Dbqiw8MVekV8YoQG2O9WoMcyJfMsuXPUg8lv5iu9DZaKH7xQ7MaZOU
kSa/8rB08OmfWmuGrrtgcmiixbRH2UIEXkfVFcXT5oWrvKncIOADFhXzSSvP8XDFSPJ9Lre3o98/
7HMfob8t5NBl7jlmcSsIkq0Q5RycrUDLRoLmL+ZctIWV8ziZJzhU7td0I8I4KYSKRHaz6U53wZsi
tQpdnYLSs9zuopy3KFxuZOEJTIwoSExnHAyTUOWHIEtTa7/0/WpkpKytZ8t+za7dK3FpeekQVDBF
GLerNyDFRZgedcFGkB3b3PG4d7Ysc0vbYlUQQkR+bHl/sLuywN3XTDak8ic3w5DdE8cEjPt+ztDC
oCAMAkbWDZHpyCVxpDK/hPunZIl7whxpFX018vTA9U7jyVOhtBkxr8LLGCGVUZN119SB2fKR12Zh
kER6wlx73PHhyjOcXSa0p3t6VDWJneHri4D/OEtGPD1xpRxaHdIizetxOl+54qNTrWacGz8qwJIs
dIi8CpSGofK/9z0NTX8a8pxKK9EhStA+yUMlZuSfrT/38wf0InPeMF6W2tszNe++s74Oi8Dccs6b
7vY7ycziCh5f6h9Si3i/CZGNZd682Cw+V0W1GZplcfhWjtiw19zDgv6WZ3x+nmHwvP4BwE3xObF2
rbwrBbptL/F1BAwRdwHKV/v4PHvSfYz4lUFhmYdLp+1xMGZmzZA817iRIJWPf3mjKF97dj5Yd89D
bT19+9+D/PR99KtoUwOX3LggcRpLLQ9lLskRPMPWs/HQvbuvXItMsyy374DLsjaKxdOLandSPbIj
ONk8ZPD+0ZYK1Nhq2eRNRCAho7S4dcW3EPvmcFc02+kSoQLdTNGbkeHHJytSX/uH6GkEcUTDVZER
9fhMys3p0ZKubaR2zjc0Q/yY/fRqn6aHTMuK8ZF+zk8cRVCZh18JSmWeZg7OYwoJX0k+ubW9Haj3
O4LfeYJ5VJ4Z3qeJtM8bJMuRhzS/xcmHkZ8jkBnmIh4nZW79aUCtnTC0IWlx+/pknWEILouL3RXB
2uEjAFexjzqf0c1eRUVm+u8RjvIhXwK3f3Bk1jB9RkHFysMPC8XuzQiWbX4h3mA++EsW8qFqbLMc
6l2Y+29mmSn9fq6QF+SnJgv5vWRWOSS0luMWONOl9zRX8mKMpuDsecijYhm4nTX3Sn4JJ0DLxYsu
LznnF6ffpf2eyq0IEVMh4WnyxB6zlIuLQpFJgS++A2GrgPcADnhNar4IWqMwPBBCYeCGcptlEZ5K
isV1e0Uub7W255PfkkKRVJFfIcJIx4w+34mcme/HzjzygaJRVNd1P/P/rdZAOcLWDoAFUpSwukZ/
mwIKaJJ9+UmVtcsH2aQrXUC67WbuI0aUgMSrh7qrggZW1Rweq5ojtj6uVpNG4wVZOcO+fkagXrDf
ZFXbluX5M5xcTJUaitOsKvrdr5s/+p533hWK4TjzHtdM3xKAymtPdZnuHzwVtnp633vItuT59PTo
a5SNDJGHZr7kicpMj+Iod9thl4PSNcPnrIjbhwR02UzxJxQvHNH12LEzu+Z5pzx3+TAwwfn+PgeQ
s2I07KCbke+WTUSaYL7J+rVH6BLfITfH9LCLwDx89wyy7A4kWnqam35I3Yss7Xd+BwGnBgBKacvB
rnqoPFC71IFF+wKDWrZNMlUAE+KyLqVZTxPWDUD4rAwntkpPphtnHvmZEcNMr2cGb849AxWQJVuC
xRdVk/HjqK54ys9IANfUeqXTcRjyawROBipDM8f2E5SpJ6e3RCnUW3rESG1t6iR1J6rxAHThSD8O
AIHkFz8jBRt9Dmc1L3+3/J2nkk1tjo1apGa6De7gMPmeRrKYWvBQLye8cXmld1GnwdtyRx1wN1BM
gyrsXR/JL+y3zC9LdzsjgOvOPEPaITroT7SXBqWqcupVKuuoRuH1RUab6p0Hf61kdS1lT77CyXfb
cbL+0jnCqPTIiUZ8TYxhreytJKycYPgAf6DL6R3eryLLklRsyPNvsbI6Xv8twpjfu0jHQqCJs6Gc
l9qI0Pax/LD7s+u3aNIlDUc8OU5LTYkZPpqdmVleI4NPFj5pkZ8ZaJip9fD8JE/vsu8KYMpECPJX
eazH7aaqFrP/RcSq8IHq3yzefKzNd2BGYcxgu83nhGOTvQM7Tc7MgGJwFnwHnbtB2PMq7VjKGdVi
er3jA+yO5OYFZlVGtfnK85SlpmQnivgjJ3zpCZU126mVJcNKuG8QO+5gh29mFWRIwzS0Py9629PI
vdB9Y1Z5Zu0GDhzhifhA4CG7BWGbzG/fBgW/hmUwd070NT/6fCExRBxpZGHwsp86tiYvSP+OCdic
/bfl04ZVPgGNfegYSJQcHANCjoMcfP9QZzUaBhRnuBPuSBslWyaeNCze8ip3M1PGIXPmGsFSmdua
Hxec1ZacIzH5vWaRd66hGQ+NxuzgHoJ0d8scTcHY1PVRFRWrEVrcwNSwNmbTK2H8+b3+6FjFJTa4
Kgj/AHy9aOiN3RO+1X4KAvs1U05NINmwS+6dQrbHXQdZtrIasLtW173lmxVULQAvKl7y3tz7H7q7
n3s7c3lp4Hsby7gjWbg/4wnDvLaWHgOgqqetsQAD5i7oA1hJv7/UC6CJ1WSTncC1gKz4vzRt/Q+S
dB2WfZhSSv49R+xybduk71LfvyEv38zuSCrzUufcGINaf/B5Zc+b4+/v5WcIAYsn8wcpFw8PHc48
f8GUkI3jAt8W2V0EtyO/5Chd2KKR+5G3tbeUzn8a518viHtR4lQIifwn9O0FvlmqwXYQcqW3BPVx
UGQlJ/5FsJVMteeV/fsHdAxs92+SwTwh2O2TzM11IEVeXHCtCj9ryIm5fd4xtNoNaI8RaxPitPpj
uJyKLt2Ht7P2tuJQz43Zz72BrYFYE5+D6A939PNM545opULEc15AuN2vCRNbZFs62Lz+tnpaVJq6
jjW+zmXKvp6jj+UVKB+Bk3uIPA4HSgtLmRspOq+fCcHq6exPovZaYccrW8uWsNX3fDvrI3Wu882j
n0z0E6vSPW2zv3+Il6+RF2eMwgLGxEEN+5Lr49ztJ3e1lms1lmZnInuJN9iNopnfblY4+38IBvhP
1xM2L9L8J6V8Ac4GK9WIG9rz9fOxtxJ6WsQ2mWuiRQ3N3w78754PyB9fDM+HXIq/bvFyO/B0ChK9
5AXHjamCKZLN2wjKinVBDIg5MH5/QbO//DBNmRDQTyagBiMP4suXeKbe9jUfdlGeB401lCIJ6jrw
vsiBBfOnJfjrpXh1ZI1gKKfT/yWnr07depszmZ0/lSIE6BpqbXX7mg+/fyrnZwSa345Cg3gY1/xh
oghP8YvV19iTQjvZRV9tzH5/LytXlqZUJELPtJM6NLlydu0PbhAHQwXTEVeUomMyec0avC+0zSb4
h/t6koj8MOBgmAzB4x++NbR1+FJ0YNvwRUGuxrNhd201Hl2xGq5+tn2E9n+NewPdm7RjBuYbxTUp
Po6MJ5FNTn1JFYFgNkvasgORunJ9MBH7TZ2i/WrPN2oW0V6nK2nwKwn7LlTY57EnL4ScwcL1m/5Y
V/PuTomNFWVEKI7YPq+uvNVpPfkmeuIZS0mT5N0glsMz+LrM1EJOMMWXzB2wmgIJyTkNUJDXh4oQ
bKbIc+EUWPyYisuncofOIeQQk4/b61MLVD6OJi53lyOFltWUJ3pxLQrt1kTiX5MGx3BT+kk8B95Y
mSITI685lTokFrw3m/xAQgjLcapJnkMaH5EjjsG+Kub4byim5zhX8XOB9biEYPw040uGhykugn4B
8aLnKaV77MKWS9ZkxVPB2LAohDZXK0b3/AyeoSqq9x7leORdy41M8+6ikLZlQIoR16ubbE/9YaS3
0esPqpxr4GCQoQD2Iy7UFLZpYmIptV3HvYeqyX0T9VGH4DTrCQBCrLhFy96+gwcxTBu1qe3K63Ya
ITfe5R0oeHZgnkO2nxRmYKcggJ1i+K+NlngMXwm5avcLavttCq+B89LubYO6v3SPRTNa6FU7NjT8
NPx1HBQ5x6bdeLcHvbr7sJHlA2KyJJSMjgiTzd9SfVVG4zSSUlcVmr8kYUXhAF+bK6IlfLua9IMk
325Th9SnEWjiOmjq4VMDImTNcfhEBT7vkT2qmkxehTXnSXFqcEfhVnmu/wDkTf1Kupo5DJ+mRvVY
pTYBOUBU+hF6kY7cQVtitRnGrA24DbcsScgsrSV6x+HShncdf+ikOtU5+v9YZZm+E1suisOW6/Qs
9xfvPLe9/aIe1uUchKW9xQPkJmsk1HWQT5UNlr0M71Im9bmfCRzzrD71gJK7+pTZeXtYIwczcFh5
0xlNOFCX24jLsLO/tCXLsdGdvCLqw+iHleLt2tZwKoLVPxZtPt/sRTXZR2bu/2fuzHbkRrIt+0Us
cB6ARj+QdPfwmAdFSKEXIqSQOJNGMxqnr+/FUNatVN5bVV3olwYyE0go5EF3J82OnbP32uMBNo6D
I0f57XeEmU+25Yor6Rr5VTup8eApWuPINPKLqddRWkRz+BCIYkAdJMp3zMZZ2hQCSqbbdamXRcMl
qIz2CLuO6XQnELtSH68dhhiyMmZe8hxyTvwml16fUE9l70NUN6d6sRpAjVHlHYvK7J+Ey8wgbmgd
4Xhx+vx5XrbwrcE1RItBt5/m0C4PJoLkSzIKijLuiR65dmkf4v5S3Q9VBdkDTc0SNc/oRO8WIyjO
WZawHifQoOVRrDiALNWOj2pyaYSwFKRqXfSlo+Rax147h0kWYN8Lv5R4gtYzygj9XdluZR16LUaO
X2VbkN3ieOGPcPQQGBuZIS/bCJlE6lpj9bBMTs35rYX0qLDUJ1lY9G9mpcT1ErjmlfKt/Q7NvH22
m08zVB+93JhBPZ3pyhuXZe0Udhqy+r1bM0Z44hBC8OkjesfXWQzzD0TsS2KX1vamVNVDQs0EssZt
U9y5WExBclhEjmCRJGfi0tc5sRamJcrb1QpYiDnqJROwVucSum8jLuUyyKMttH3l7fphOtAv3rx+
N3WW3boWj8+k9JjS8jTLOF9Qjqfe2jsHNxi7WwEg4XUF6nSsTMbuuYp1jTYDfmCZo8Y2tOO+MTHv
Y+JyulNPAyO2zXZ8WKyuflDFOtZJPY7581Cswxe5gDiKh0UvRCFJUcUV18ckOKQXyIO3FFviLuF8
H9mqaBLIttVb1YotZvjUvnR9OcRCTNZDxHDjLGwZ4ho34b6VHYSY0F+uK+YQE+MQAHs0o8Y406RG
rLnOr/3QIOupseroTRoUW2lI3VhBJlbDvT/7ADrtwfeTqNyCi9Hqi3vUfmhO5kI+232HyFov1qkS
k/8mnex55vz+vEHbDU+DcLFGDW3+Y+UDORVjoPWB8nR9GmXkYVhzBybJdT7GZoH9yo9QbA/Ux1ac
Byp6jrox+uYswvlUyaz/Nm3T9kNzg6dT0Ns3LoKHk8lOkQ7LMD5R9xox/IXp2pCq/rqRb3NyGitD
t0Sb+7ZYTZe9bGFFMqsypE/l1f5FwMAoEaqrTrWn5TPKJ4frn+xLy+xw7PuOeqVfONxHHaQpa22i
p7aV21WuqoEUDJZcjuctWQGuOV5K7c73ncrkJwng5rtTTywO9rDiGQNZdUDTOd9ZOAyvFhnM5xJq
R08/KexOGckWKcd2lJ+0Y6AhGjK7zrJCPmDjLJ5DWjqvxEGMGLGK/IKHLbjZLAOkOqjbIzw475rJ
O6jRsQWOGG5r53C/y+645UZ/T0hAcU/akxgSFCvmUc4whsWo3ZxD/7Zdy8jVV8gda7oWbf8pd7ao
Zc1u4Q4HNXhNZpHJJDb3LiQwjImBNN6NzEahhWfS3coIHNdCDZ4GmlZ7eF17zhSMB7MHFzwCqxPZ
9WyI/J7uT3NrEFjx0ozyjb+DL2AsrRfVUsFUBBrdLlGFONETVnkZ9cL+qo1Mz0kDFvcGCZJ+Lu1p
Gk5Ypx3yEQoruHKzXobHyGy76LItQpEyXyZwYWIOnwKLbIPdRhxNcetk3W1voEO4Wo0h4LP2zXmU
10M0MYCycLzNREcN7Z2zuMZDgJdAJD6ksf5QREI+VjtC88Aoei2u2rLuy9SQnYdeMMss4xRMSm2P
a9jh8TztpYeZRsMCbKTmU+vnvL6s6RXge7Z2RE/itTqbbujiVDsg1co/zQGJC0lvQixFzJZZ6WxR
IkJS8/zxxSs5lUrWESlGz6dwyjvkThfT6AeXnr2YXfVpc9bMnuJ1GcxIX9osduY5dJlUnIZm7WRa
TMrTT794MiCImkjGEvcBERCGGy1PpYOaJ7bBUT/8wsHMHICrxAwGSDBzVC1dYkvmCzd/xb9U9kjO
kxXUl0SPLKq6a1bDj7BuT21nLm1K/6itd/WYsL32bhzdKhzT1YcwbNP4Vz3PQ8jYNdFwUFrcP7op
ruuCqXHcdrSfk21chi522pWBVKCr+qIrXa8/5LM339Ql7dv0T9hmH45zQKuukhbZZ1IwJtVesMb/
M6YZN7JDi3BHNAPRkO8T1qzUkfiYTn2fWc4BcIGt7YQSrjDIcVO7RG7GVOk/robbBxRmOlzLJmEl
HfmBHizjUn5nEQI4cihEgw0nHyxc5HVLEktxEMCRPO/GMiZfPzNkbrOLaoA5kk/T120r8ue8EF/z
SHg7xGtun2Y0J4eM0JuTyeZhskj4krFcsF01q93ckh2mj1Mho0QMYhNxgNhbxG3rtU9ke/iplD4x
NthSWF+xv3wf82w7Bn3DeDEn/4jJZ2gm1qLmId3YbNz7SBXOU4CwSablRA+K+4EbBrxwOb9bvagf
BKZvDMFBkF8TPtc/6UGN+UFjlsqIvGnzIDbaJTq3fTWkdjc0x3rAg9zVJkFvY9Ff1Zln3Nj14l7Z
gmEqgGmG6hHHotS2s+mt04E+bYtt74AXNuHUjKaBKBXL72/RNRLvJiRRKJGazQUSTl4lrq8mgY28
zVCiI9TUZ+Xz5g4rzfenDfTie8Y8fjhVzP1SyUNJlMlay1t2eTb/0idfpKyoL7iE7JFdpzxqYgMS
3YnipSpz6ysdweWImCg69WbUHgMRVPdGZUpSxfzii9m1z02FQi3n4HYM7Kx67Wd77GPP6ftXx8zk
pbadDF4AXmFw3zRtLzNh86Zzk857uUwJh3DnruJYcjnNVvm9Lpzga53l1pcaeMD1xEQ59cTQnx1a
2S8MBYhvY03DC+9U5nDjZ5lD3criuN+E7ne33g/pa9fuu/Ziq2/9hP/60PglA1qa3D2AXq/DgK0k
JBdmYFtPEzOYKytxGtaR2DfKyrtphLK/FUUx1jFOMKuLqwaaRFLzugltOe6JYhXeufW1HaQc4aeG
/EG278uWBJfPglNbkdTCccyvbLyzjCMjnKcLY6z9dIRscEESp/286xkgnk81GT4kZ9553lJ901Mo
2B44eR57naHS6jPPuWakKK8EjHtCCnNKmutFafGttselJGpLUtiWU7N8H8eVZ4WHknOaFnRX3yem
aVPMpHA6dNXkXNI8z5FyAbGmmA+86YeLtDU7tkExXrmET3KWpRwZ0yYbDO9gDC3OAXObvJdRNc1r
IKYlqZWj0sY0BvNWz4H1xNSPmEhG1XxY/ghk4jRTVF2y+nXzYRmKoqKUiyg9UZfg/nYI3jQSne0K
wbU1PXGQYkJ/j1KGmygBRF0QKzYd88lnxNPWMPMp0uRhP8aCPliH0qamdrps+9IpMgzu7N6aVcqp
IqtVzM3bk88jLZ1DLjFMG2jQna9Bh8e1NZAE1iBnNbpkgtmAdZxBXr2YN3XR+32UcNpesNzrrWiV
TqASm96aFszVQsheeELcNSV7LGvrqzXMaOkkSnMAE/cNBHXfiRfMIpE+Si2G8kue18StpTOPCuMd
XEJOJ+NpgUsyHnNqte6sC220P9Wglsk7FOiy2u7gDcwAnzLTZiZ0Ak0EDCGVq0ucwH2lyUb0XlwA
kyWhe5pEQqZKi+Tt/2iNKDD5HFXVrSnA6cX74knPLp5+NZENsQ9CxibaW7a2lS3iihztXVKAjmGf
z/AcbsF7jh918U/ovTeet8FSUfmqxVwYRdyFNOAMTrZZNftsESzH44sGsEnC1EhBudyStWiu8Jly
pYf6tDF149tiy6v66psTktnWpl4z6rW7cjRvj6CHHvWH2r3zQOyfnNETpX/wEdCWzqWp9bD26KPK
kRqHs0M+HD9MiTbywT4lMCq/sRGZUbqLiBVzjQhBHUP3VI5Bu66C7vBEh7fEy4x1eXYPeQforTmI
GSVQRO+g64mko/QLD5nR+BnTuSmLhI4td4jcQ7BujntiHtm+iFA3zwaqn3EHDpghyDqenQMqmPbd
7GqqLDw0ZLYeel9FRTpJ9DNLvNkDQ9ENU+OHV+cSU+Z076HavaA/XV73JqCb2vb1TWWta3vARoqI
bIoYUAujeaqiZQ7OAyVcEDudWN146ea6O8nRRF25hGImZwv26rvYTHzQmXQhXvjsozodnW19VKUx
LxQIRnOgAuWEmFXC807Sd8c2zdpw+WZs2bLuibHzYD2GNfms6Vx23XeJs51olmriaNBtxsRpRFZW
caCckIpIAq+e3nOC/ei4UFHbxMfVRX7EPzZlxrHVVohoyAaAl2QmcImDu5rqwoLg8dpMkNNUEmR2
3ic0FEuPE2oAubUNfVOntunp8QuSDOQcsRSo/xK0JgM2XW3Z6J1obt3mnLzb2B2ow28WBoFLTKJG
cAhqvyGRUfVI7LWHRQvNn2iRlNirVmnYEWCJi3ssTrif+GICogJiYDbDxSCaoUo0DbNvG0IK7o0s
etCG2e/RC+LoW2K5X/myIT1kYXSo0Hz8ID6OoqCuRH5tsAyrrxwu5+IhqFq5V12OXV5QwfiAGQOv
/MYS6RCzNLnVY08Ywg3yzfw9lxaffDhvCzK6DGQgmQ3lEovSnJ/DxdP3oFEK3gL2OqbWAfj5mXsa
E0XtRY8W7cOASMJ+Pls0Lcp0RrPzeXZc/I1erdwLnOoVsknpPQ1Z3kOt6cwvvlQWEZvoI8kf3HAO
qG2NcQetpMbadpnamnRiTigAAeKonKLpnPsS1ZzqNmSqeUZ4cAhQfJdscBpORBes9pHJFfNf08Hw
mOaTM7H0wiyiCzNCE9Sxk6uBoqBb1Y2jhb7ObQsgsunlIjgi0BCf5iUYUUOPHe8SlULw1ZVFmMct
BfjdYOwVrwrdkNw8Y12Jea6zCJlMPZQFCSRhhSKMdsn91tIBiDdfCP9QTwj/UsdsSwiJC38n95D5
IWdpRTo54uesiu5gZ2pJ5tFbXwNWi+mKTGEp0maYwkcFEk7z6zxv4EBQ0gVq7f7Ggcl9FRZNHSBf
yjB+SyuLrgyjsL8RmVZfLiR83KMhrBK0afYb3jrdMf8IojUpPVVBzyHrZE31vFZkF0gs2QddlGHD
+iud5qqy7NU7jv7svRD9JZZbOlc1IZNuD3iqEa31ShJyvsYtApHbHuWLeQgA/XEoiGzcFkNmeu0B
Pl/xqfYWOSfsm1R11Odp4cgh3D83/252QLfQd+mzW/I1nC8D6g9Y3Lp5dUg3+CJHOAhF2dF7ROmJ
gCufuOUb+Zobs5lTWy1GYlB53EiNSVDRd/na5do4y4qHOpVlHdyNeuwvRw+CDCfy+pq+QHBhZGb4
Qse4DLgNcv+bsDGzL66pHie52uda9aOdVFM479Wa2SLp6WjxBEqFF8opOj8lsJHCiSSH5QSFYmoe
cfGWqaS5lUpudTcZHE8fKF8In1r7As3ibH0psnX5EgEYj4XSJsZCrz60YZP9RO5spq7njs8h5f7J
cmFL9ijjv8CPWHe0EB8cVoQveIHCmwXxwUnAvomXUL8hnB7vhTbXDEt9b1o8BxvZGKSUcDe47Yn9
QIL8DJWTgue/ootmXM+DLT9XNDvScOGgMpDZTiIKCU4vRti4TxUpTW3i0tUn2KOzGNGhAK0d5/uq
6f7LQy3oB8lvbFCkRqfM5nFXfeFE27fiUbqqd707kjYHVnkVhrtmSg74shEvLBA1B2YNDEL7O3dF
4rPC28VDYqdOby5jcTZ10VbbGYH5Oj5n5TLDxyGkpb6o+rAd3SRzpTkaaTh57ixZvGpUNsza0G1U
kVX6Zoog0NooG0MCgRNJDry5nPW60MWMYWp6R9ft5vCr33Uji8og6mZpWMe8wgSQNHXoJ1Jj9fMc
oY2L9guZNGU8aq8VjzYPDfJ6MBTrVIj+h7knwKuUQSsCQrK757UumKSWeY2KSeSkpNsEaDUDY5C8
yjdzeJgcEmLKY+ksvpQvPTC0qUoZEIec+7AyQaa8raqeTOyUyJUQUIopHK2Gb7reJmuNeRVRrsnc
u5Rk8QZ9YpguMkyEVZTQsd7fievnJgnpRb5MwfBZG/lmw/bKwpo/Q6Mf+MuVMSoOzFfVqrLGTxYo
L8F0/Nfjud8n5EwNA0zVjA53PykDWPcvYgxaZeFo4l740fZi9zZNvzQuBLpKBuUqKFyNJG0yFwMD
Rlkxovs3F/D7uHm/AIQCWEjBJjIlZCj0u0Sj9Fa8UXlJ5OmvC2h/KU/aOiJO8ETurfojPu0/Yhz9
s+y/P0f//T8lDe5X8/9ZiKDnRehj/sv18t/YmMkbJn2OKSUD/H+wHH79rb9jjmAZWQ6OIHM3+3qh
xwv+gjlA8nb/5ppILniIPix1zKf/Dsi0/2ZazHAhcO2kFqb9/8AcgYBweEFSHX5BkKz/BOjwlxk4
ZS+IABsRHBIbE8vSznT6s96HZCZ6spqcHqhZGH5ndkJILkixkxru4YNveOtltUxdfTDNenyFPjc9
165a0JVF3fD5T5/e/+AZ+muk4X41LsCC/RY3d6r8PrH/k/rI7VZRR4WebokItW7zeoNrrIOeAz15
syijp9nVrwFYljKWbQiWGbEVWwHC7cBl9wy692gczTteg3Agu2msZwQqoXVafS/7YaEbX/7Ns2j/
Ra/wccU4bxAMoZAzgUX95YpLWhMIG8dbnBF5nvr4O54nl13jOAZr7wE0WKwqLQPOwFvgUxqttemc
WvZhUM9TP74Xi1JWUhrCS2lF95yG2sJkVia9Gsl0D1C51nSWOeColKFI9KKK4QovCHFs8C78G9I9
pvb0r7+H35e4/abYcw4CvgifewMb1+9vKlgNDjCiUbfgCqKXPg9hBZOszK0h9pjDeZHRk8is5su/
/rW/L2yeSRsSaUtAjgf3Iv/ZL+tP3z7NrtwVKu9uu3CzblG661sG+HgHsuLlX/+mfYn8k77i4zdF
GMV23RheqfAv95mAkbQN9NZvGde6b1id4EhnY7jacS2Kg0l8w5Y45hr2CYO4uf13N81fZV+8S4yr
HogOl7QZcGW/v1GENiUbCBObYKg9ABfae6ub/RqwX6gDB4A+Xk2++tPcDDPDuLoPftBBwDkTre71
4tMDSJyZzLqkYsL+TNfYdtIiXNcfwphEahqMHRLQW6688Bww8f9OOPPfvyhEVSwbyIGw+LEX/n79
pq89mLqZcWPprH0rKZzz2DLqsXNjZ8WVfAn4v/6G2J5Z6zYgSmZTLxOOIcHPMdi2Pllhc1OCVdOP
Einr++SJIvgVfMsmkf8g5b0hGbj7M1sXrdpfv2TcgNxEJNJgV+bp3B1zf7qdfBmWJrp05wY+l8ii
MB2jAoz4B3FpnDR8bsYVD1O7ehrmRBHQuOpOyobb2LiAm2qojI8CKs0SB82cf56rFgKmorAS4K+e
mZOFaYbSNtEfVCi6JRyNskp1t/OOjRp2gFSeW7CkOPEjIrKnor1gntI82lV+nzMfg0uvg+F2hEk1
ftCp/B1UZZUrAWzS1Rss/DmsrpsdagWtzL0sdtDVRvkTJTPhnS1OCVBYxgcVa94BWdYMKmurlu9C
MYvUyHw5ObZjQEzooM+wNuxPAz5hHGiBAX1rK+rsW/TB5Cq7wfiqW+bogvbrGR27OFtD1LxD6fZ5
7ne4V/nB+Zp25Jfc4V8rnwPVvB3dMS9YDtSsgOs/eGENZD8GdjMmpmTakWKtcoCLieiuyBgUp8ix
xwu2GntOMGPA1huD5svSmsWVLSPx5NGROumoMmyEvu32Fvq9PCgC7LbjVIf50aCofqO1Pv9EAgUN
DcESZLTug5K27MA0Z0enrfkERU3uQLVmdNqLjh9FvLrz1iCtTQzmPjhsQTYj7fqgs7k7qM35YLZJ
6G35LnN8mB2QbqXa6W7VB+nNGXfq2+IEy7VPA6HJEGcOY9vGTGMYdr0XkJXt7VXNZHnTPIgkS3n/
3V7banRA5o5aC/N2rEc0RTSnhu2EfGrM0KGUSBEqu+mfPgDz1eqAONV8BxkDGTOigVIw20y7bEcR
j009Dwc4CLmZyGa0srtiMH2UBfUazDDUlyYar301OtxRc9Zbak40e+HRN4oqu5t4dPw8AbbJud9y
wDgcu6aUpLfD140wEzCdgB0bQfyO1wxtOWKzPRcARDCJlnMTEImpMqqCo9flJJ+Gm8eK2dk1U/22
kAYgPLXm6p5uGJrtPi/Dn4aegtJMzd4eEd+EOrz1mABml50TjIFXJd2ihm29UCarG8OqvAiQ3auJ
wJxIqq48ro3fEtanVCsSz6YBkASLtzYnienOSPha7c+GaPfAHccnb5V/TeOO8YiBGoJYw89kdkbt
2YGi2xxqBN2Pmx4JRwFSR2YrySoq6Biu2cV4yuQkuic2Y+eSk41dH7XgCg79CH/0EFrLxoGkWsV8
04boZw4Gj4pEmWXpSwm1qyHn0Ml1GqDQBBj4kajbwWTafnDIjHzmJyOzJezHxXC24LddUMnXfoJ4
aXBS8hizdNNZzal4liLCnzhXLgTrgfTRFq2scWVmjXu0RIaCICiInztYIJD6c1Fa5FPUkVuAO+Dn
YiuifcHtkyO2XeaSpi/zCuOr5Ly+4oThObJvSXwtEcuFk2s4n9ZmtvWtL6K1TzvOtTdEOLIl5Uge
+QvRnrN0xCxqda9MQohTGDDQwYGeva28wq8+/opMINCPhmhocfNinEHndlD+BhmSBiV5E42DUT/h
aHgoMUu+NvNMZUFs0PTEsW3+JmThMBkhohdUt0eyRhdmvI7X9NhlOzlZt8yeHPdBjR55CyMThvhX
IvKIyXA5YM2qygvJCI9ROvHC9l1pBNFLZw77zVlVgzoFjSJlZ1ldUhXMYUddFnPHhfVoLqwrdrDo
hcM1d3fLKgmF24qIHh5VlNn3FWzz+tEOO3jti1vN+mZcxr343JOSvdrwl0M/t/zqvt+IcyUajxho
8yNwpd0vfWZ94rpoLN26Xse70APOmrioewIdonri0RFNXpcPHV5ShqaaqiDnz1hT7bEr7gbLXel1
OKKAxFzgVtc3rVHQNyxNPTAmRNfvHGAfo6Pj/xlq845YQBiS7HXy2LUvjE0IRZwwZsbYMWvuC6bP
b3O3B9kukpAYZ1xIjsgpcysIp+iKn0J2i5PqTCKtonx4hQ7ik/zhFqV92Yd5pAH40slJVxkMDDcR
jp+Ezce6j+7X73VTe/eLVrR1B4BC9ecZEqi6YFza/sRutq8h5UBIBOeA0DmUqNHUUQDE+myYWXts
Z5HTPnZZ5lY5F48lqscrZlKVl3q2tPHBNJ4bxEzJoxcJFCw/NHbHY7IZmROd3a63hh8tC/J6SUwB
zwZKF+6RymPAcmTkMh3YZObhypLa9sFtN+PETutMJqX3QPZthIzQWCnTL7dolNY7srZVAZmzggnV
jM1LLa21i6Fm1Mpn6PZMQQ0aNti6p2m8WcjEeKomNcAbURduS1PjYpt3kSPzaNJMRFP3/U3nL+61
MdKwPxRD105XOb7kIgk9cjA+UYmodxP9KkrHoFQThHYFOT6ap3BgF1iHp4YBf/nF6jcnJD+YCmx9
FiNaCl4MARCsTvpkl0Ym5m9APo0JL6jy63OJ2vthgf64nSQz9PJQbju7tbTHyrlfSFn2blsS2xjU
wy73b1yrQIG4Ut2ow4yuAEkukef7RDGAgR0q1RysxVlkOjUIck4bln4uFah+kK4ZQ4gkE4zFP39k
pFQFUMuYnS564V5v1X0XwbY8altEuOHaAoHDol+xO88hdPF6Cp49JvlzOqNtdpFaNUAZhgyoGps7
d/RBlA7fJgcHYKylM5LrE0hROPeoUhqyhJd93lQui5Hf1NIgeKYl1MuOqcb0eNM0Gdcv8RceVRHW
BbJX0zyvg8tzv5IDWIJ8KYKbj4PHf9RJ+dS3/PO/fut3fGRc/Ff343/flN9lr/qf47/8qX/Wkvnt
lYnL+OPq9vbFb/9z+MBPPugfcn38oXQz/j1pY//J/9s//KPx8e9o0agYqc//eSvlTKY36kD150YK
4JT9L/3RSQmDv9F0o9+1w50ZJe89kT86KZH1Nw6tPjYpQg5suJm/dVJovTAcxCfBaQ+Xxj86KXA2
sYkhr4/8PzDTf/8A/jhf/KuoERoVv583aAfanF09zuBMmPDP/OX4WvqE1TSWKi6XweLumQXHfwBU
/hWB3VQhNALcdJ+mPZHqPDTxiPQ0S8wp9JY0V+BgLiRKkiwJ+8a/3LbAzQ7N1O8OUtMEGk/T2j1Z
FWfzhxrX/ecBw5+HustBiLLS7GSRsBVL2NySbtSgpLZjTY6CG2cId/BLUxuCOJLbebO20YXBSyzn
hmNEHia8lwUlc59dKpWJifmUMXwDcBx8DxmHpSNjiQMtXjSwPP4j0Bxk6l7KANO1ryN7LFIVtf7N
jLMsbif9qIh+OAbKchAlN5OJhMS3yidRVevDUpjjLayA9rGtjKU7gPQEdF2Fux6y88ycqUklHhtP
TKd9PnqwkKVd5DNZvjYJLVdWEZ4A+UsjLvqyp/b0KJxUUfNhEjJmpYuXDUd3DOzPTYQWvISS8GQR
XX+ICvdrPq3IPPoVBsnmOPfaruR5IjIEkYF9X/iMNrzOx3W+ln68MAq+dwIDF2w3P2KhRjPXNDii
ocsU3/3MFic36J1EElt2RQQXQh5/GZiuwD2EclbmNwrJ9u1cdCi7R73pa5McBLvHeiFk+7Oa/IiT
jLselVeGSS4D9Wj70Xcvy/rUggKcUKZjjaDVExfe9jlyDWTuQdtRIXhIdaBcBlR3T5VUzqOzRMuV
g2XgvlS04UWNRt12ijev92fyr5arZldSoCutmBFkpC/4wniY+qV9amQNcbymz2M7NUcKPhE2wvoB
df94ayy1TqhH1XO9bIT8Knu5XTG7pmLx7IPlcaUGtLPUnLL80xYGRhs3eAg02VR9xMuSBEKHX8Dx
52ByuZr6veHnSe5C5AcHnW1/XbLoMaB7/hDa6GQwJVdZLPJtu6UcHSGCTsapxlh/2gzdPaJsthGZ
6fGaU4Z7taLgE9KhFOa2v+kXZ3udJIPfgzGOxaVbFVYqXI7wscMMOB3qej7pKuPoOOgrHzs9IC//
ZmJ/Dphhdux1fVhR1i/GhdNh5YQjQKDDwgwt1hmcJH8bXwzMBAUyy7BczWOG8nPiTKaG7ss66+qe
od+dMTYv1ioByTTuozWYDcG34rsSQXBuq/4F6zKB8kyuW5xEx5oNd03aEsU3JCfyH/im1neUlTRg
rVHEmzY/uzpiprhG2YWYJ+NmDiMybrXICQR3X1kM1Z0t2uVoKGbGTZ17bF/KfXF9Y06WivFNm0kT
/T7Ru5VxGWSFFwOcfZ2CbDjooJUnUJj2uVKXwEyvx5aZ2zDiAuiQEmeK/c+HwILAIW2Xil1/FuWx
xrvCpLNSj1TmzYMIvfw8YcmN1612zpgrl4d2abZTN9Y2nQRBPVAv1BByusS0PJ/R02Q16lI1P8wu
KhZ6shcG1LbbmTKD40YM4mU2nzoCaJooHSxpV/f4TpwWFjtliQy/9QMYJ9/fok+Vg9jEtUkEKsIy
u4cfU97hEn6DbOOeGYgS8lZab76YPFwIDNa+KslbNttCpHg47Ku86dojbTpuaTNv0NS5zaFBun+/
suzGxcJ6R1MO92vQrV83jcxlylif6RyN1+W6rF+jldQWpqTm8EQcx1NnUhuTUNTe9W3h0qyOGi3u
c6jeZwclj6I0dgNCRTxqTLVV/RlNUdYTTjM2KdV29DhWwU/Rm3OS24tFYlDYgAoPOSjFhj+GsUDk
iF3ILVs0j0mvPSxN6HYMZGzFdgztEddHMSw84p2AgaZfCviIlksSTPehCCs0e4sxfK+NCuJRQUIK
/Ipitv27WmJyiitwTBe1DqvtenGl/0Cacf/kyIxHpJ659c5ynLwvCn7HZbG1FMMMD7xvI3d/mVgc
NMncMLLA5UgmgkfySbF0ZJYpL3vbDDktolIZo6pDOj6MZwRl+R1wieYJoC9iBgytwYluFDdutM3F
qwhdxXnObS+sMi/eyGo1MbqFEoVFvo4uTB9J/ypwReDH26yz8yRCng9nmtB7LZvxIFjaf6IRQnPJ
2GO+GVFI36/4CM2UNvwiKZc7hPGVB18hdpdNf0YXNLwN0ixf2ZPzjr6ZvlHO1t5luP5/wo7ViDia
zHmE2DZ9NqiTb1szOAeW3/xoW8d/9wBglXFZOINGmDQ1hzxyy7PHnLVltU0U9cNKuJ0MiR7K+BRp
JxXhi55W77rxVfOOsrMi606jzCIboZwfssH1X9hHogNa5Pyo19VGaBoEIkusGnrHGRnl8r0uy8hl
Mcqzl6jupvsFjwh35VoY92XlKxHbTitfK2L4bp1G5KgPgJsFiR212zlCL/bujkP9iK7pqaGjBk+T
ocu5JqkzpQPPw4qocrjbBmfIEo4fgBJtVWbtYYUMeiPQfr7iU5l/4K4ZvhISPB07o0LebeRRHsXL
sBqX0qqm+w6Ljoxx9xjfXXOFqi87tJAOSbcXOliF/D/sncly3Ua2rl/lxJ1DASCBBDC4g7t79q0o
ShMERUroeyAB5NPfL2m5ylKdssvziqiyLJPcRJu51vq7U4D9wpcoWWqkZjqe8C8dxbzLs5xEsCio
8k8dXGJvEzZivM89Q96xFtFdy7Etz3jnMvJLXZvIsdUDm+LIo70IevtzHI2xt68zdOw7R1mMFUsv
u4dvZh8hCAWoMqYajmTo5UeW5zzEu0FVW1G4weU6j925w6gITN+zd6uC01QCmTAObvUWIpa372wY
KzJ3kWmlzAU2ztDeOdMw7gZAwsvSUlO1CeJm3C1B3p4BUtHAEyLSfy76fCQIIpnAfvAjbZ4L3G7r
/ehFKwIaLBm/SQqoq9ie251w5VcvSaOPQVpXL9CWm4NIDf+DJT5m6qiKxtrOUcGKiNDPPstwDb2K
tBd8UeRjntq0XZOtm/ga10Gxiq/BTBjECMX8CVo0rKGwEou36XpFxHHjYk2BY8YANWpCeJGLdIWk
FncKfV3qvMBQcmEh+TDFvXi886ORIVOO8+jnSVNA7hN7nniW7AG9Xx04b1HndrDIK5lY52GTx89Z
NNYfVyz5hoOo0+ViGqb1qHJYPTvdM7RAWFyc5Ulxa9OUPnd1cJ2satekldpCJqb1nKCnobS888YI
DmyA/jHBCSojaaR1b2RJbRhiE3DsJIUFUZPK+xoF2pUbr2mTJ3AfCPlQkT0GZJZw1q0zZPaR4LTk
ehhdvZ9dHZ+5sGuOiOvHnW5FeZhse7p0rHQvp776luYu+D5+SME3SdwSjg9Dne4KOfYfEyIuvkqv
iQ+qsXFJ427qYQudZLpK3YUkWMqsAeteH6J81ickYcFTzd9aiOY1jSj/aK20ZGkR81UTd+mnMl7K
xwyO49HOfLxynXi67FskKjzgMrwoeuxOEpsasZoTZH+Vhe9+302nMItggNVuUjxjluCQ/xTPhJGl
mQ8Hqm1due9irS8KiwDWWXrOJWdYIhXOstdYZyOSyXE8VW0HETgyEbAlBnpuoT+16zJPW4Ch/oWx
YnALjdj6xhCzP/tvl/zea/9llwwf5U+75GZ++blDfv+BHx1yZH9w8IOhbfZEAGb3e3csPzD9xjbE
DYwvJJqdf/IMBI0z0zXgXkzZ+DmQXtThY/p//49nfxASkVuIGwZsA/NTf6M7hvr1c3eMrwT5FEK6
OPVhwciw+Gc0bq3GUdVBFp7bXQVPBx3mbi7c4n4RfvFW1Uqfze/7Eh5j7FH4N7JdvW9c73tYHAzW
Le81OxvLmbr1cM95KjT9zEVnNsGUzLXkDHEbu1RcT8Ladu9bJozBPS9R8LT643w39a0YNmTIlPE5
a335pszmq7opfEqXJqcoeN+dx/edmtzoCpU/gcRmG1dmQ4c6xt4u3/f52mz5aJpJZ6EKSErKAbjD
6tOYdd49hQzVwqTa+Dus4Oomsd7lVpT/FNf5Z21KDS9O1KclgbjnrkP63RKCeiRKfKj5/RLcIlGJ
qt2yiuE295PlSge9g/Vf763fIYlbd0RLkFgZqCq5VpaLAua9FkqoMhg9NMK7dNO8QEOF3pJ9eJ7S
F90m9QnC9bD3VZx+ZkSfLFsRVuFxMPMMRvyyfFidNL2Z/Im6BVm6MdNNjomOkJLTox1twoTETleV
fKjSRGMXjHI72Kwr6xtdi0sGcVrUDjGUUL3fVoxBW6YFfWBv2bBovKIeF9+46M6BOPJ9PuBDD7W7
kduyW6KLHjnG+8SkxvGxDREsNhE2lMju7lVQdadkTcG3LHv4mlpxOKIErcqGKE/ZPnTlPJ7DqDGR
EAsXJyrR/VltXd44AYnPG2yg8xvSsZoJe89APZdQCjdyAgZgqNCAkqZ6XVDKJEF0Lkw8wy6p5nxf
DnV/UyM33KKtohARyCJ23ryQb2xnw3g+5hXMP5kuyW04tt8HPmU62aPukOeRmv4d5V0JJj5jToqx
oSbKsRfSOsXE/j3F05KfKYHlAj5MuThra6lesDULEbv2bHnssofIEj04pejEwWkI1yIC2ZlvNHh7
/tTZRbyoO22FWcMIVtP4HgNCs+/nNUhvK0TTTvnG3XVnj2itHsRnQ85Yag2XNur+JrsGLqxiqN1d
tKscBMyON6rPs08CYLg67sck5HeAG+9wfH2A8cMEvSajfjs6jqpPxF+2B2JdiGPKc7lVcEnOKcyL
w1AVFa+30bYRA94mBZq1mi2IcIgGDLetwCKcGJ/KYt1Y5Bzus4Xc0T4RoEOFc+FiXHoF0TPYLI2H
kWp0KlGCXOoWhSwJBnQsdr2eGLZw3SeMV6qNwphgV4c9TyD+Ffa1xYxH7oZhElual+iAf9V47lZ9
tc8YaZ0xLpkvJ6Hhb3dVcewIfhw3TaW7Czl0aBfzqbong8OrEUlI/yhz8lStaLjTKS9m0eTfcej5
aATZsgyLt7BvvF0uUUU2WT48WhOE0xJ+9Xao2YGzxXceesKeSFSrGDJE1PIbW9JCx7Bp4J0mIfC4
N0IILm6FVz9FHhpNXAlJsW3EKR+TeynrdF81GDvANaDUymzYkctQhqdey2pLQp252s38aAuRMoxZ
I4wEScV1S0lko5u797I1dWupi/3q9f5Z4HvVXpI0sGwSnHqv/Kiw94S8L5drxahJlJ73HFRoEdOC
dnxp0/Q8mMbgEe+06aKdZbmwSA2sKcy/6GQyaCCvNm7pLW9+om+MuoaWNsmJVGdtLJI2PDUae/LJ
ivJL1EcR6oghWQ6xq6ftCPt4i71fgpy/6K6rSWXHAGYXpY37YsOr2kzoXslurPQGMcEIj0DZ2Jlz
Ue7mMi32sWZcs5XEk6EXFDkvamhF0WuWrWwiocCNi5swLltoB/UlwofhJh/C+U1hFbIHviYgfXTt
vU2O3i73AvRDQ1g9MwsKb8nHoZtIuP3P2G3BuZ+sa79Y6huHpDvauMR+dCO3/D6AJX6G7eA9BAh+
7rouTfYrs59D2VL3KT2GZwxrEFWXhVXsySYpWXTTbHrIiBE4D9NBvAigpZMQ3XxJf1pfhU47nLA/
dm4GXEa3y9hNvFXz+pA4lQwxC3ey61EB79uEK6BOK+OTnYKgq3wodsjuWTLL5MaJhvyUxVZ2axVT
gAJLYUGasObvRD66gCBjqnF/biFvF3l1nbll/DHFzpogDoISvqyZi2gPGUp26SIwOA1ujBWEdpav
Fc7SWy1a/SiUoBmIc2QrTPdJdg+64WOXzO6lpuC8pCEgmQ//0JznrUvvfTk5D26iXCCyvN2tkCbw
hlrH9BMKUpj8Wi63JIDEyYaFidikLF9e0qIrH0XqBaD40lkYQmHqYLuehvmEzyi6gbtxWhH+Jr1w
xvHZ7tBRuhhozTilPMNjK+tTswR99snz3bgeCUOSEztRYYf5jW5SBcYspmo/ObLbrUItYEq4Wb+F
o5L7uMA3A9tFlmA44w750EYAinXvdJxtPDCWpTuSCIgGNcniM25luZvqurwTBBsyTA7Op8QiSVf2
2fa/9fF/Vh8TGfCn9XH9lr38EjqKfxI/8zuI5H0wNa2AX0ol+scqOQw/EKvGhBKrOfyupEsB/Tsb
1/kQQIm0USf6jmfK5H9UySL4EPAF82M/oKe/VSUbNOqPxEQwJOFwFGTC09WH7q/5ahNoRqbTxTqL
hV52oivLF1J2eSWmzCYOJ9XKyOwHVCjDZKkZKa/rXEpQ1SstY2BajMFYFO1MvQWTU90gNau/ROQN
NZsEoBOhHrLH3dLE9Hi1rr/g/inOaBDcmz6b5bhBiyWuoHeEesuikADQR5iMZzJ8IECwvIdzoG5s
9VI1PT0lwMsTPPf+M0ZnCm9nVdaagX27vAwEKy44YyJdYfqcuDFeOYbuJsYgKfat7AoquIJyRvRV
gtzc7XFzd6GyFQvMhU1cRtNVAjwAhcSOtbfzezf09pjE4Evfiyh3MCXBdaODz4dMBL7VJYxlFe4Z
6CB5sZCfI/GzIF21Q9t+bkZbX08Ej24nUUJvQMH9Glaq/uyNmc/cN0xIiJiL7m5t8+TFhby1ycgp
3uCie2CAgw0DkyVcjsL5WvtLc4slKFTkOcSxBRHtHOADlRXX2MEud14pNN42eAwMzVlAKjs6IWAU
VU/9RnpGDpIFt043RLBeRPXKPu4wrqwo+XynPYvJM33AFHmAbjYM8OlWQSZli+64tor63B+B1PNV
TxchhJ74TA9Od6402yCWDH6UsBd3wWVoV2gDexQTT6JqpwdkLEwaJ/IYNlOhnGfYRvHzaLXLWTv7
HT7wEYoZTXgyJsVy02h0pPMSa2iGzvSpLNa2g0la9Zdz3HcXaRiq71FPgtOGMaxV7IbSS2+UVyPv
RHqY49kZIR9zIElcAff0aN/kVLx0a840FNK4f8S2p6k2LmSCL3mOUe52jruu3UB+Sm7rEDbAyXAa
79O2EJ/cpMruIu3z22Ar9w9O6+It3KXehePmDNHTqUlPQEUY3qxNu3NHRZbg6qj7JK0oCki4/WzV
SU9BX0Xf5n4O+gP+VAljOjGH2R45dnQPMKrn7TAmjfWcJ3icpVjVEEIQUjBQr+ni1WsbEQHquRAC
bV3tIn90tl3l1I/cx+IjWEZ6Gyz5cDXAxDoPepfoXKeZu8s0rsmClaSO7Hhcm8dQdDb71NgMOwsf
tkunSbwr+HYT5A/ERdcYNAG3MXfmLX9eaicnerz8LYi8WPAXbM/xu7X5o6HDgoa6RGrN5f3QYAOP
hb9tLzVCWVxe9QnjfriomPTH9+usxHqe+ml+6mZ564Q5I10vgN8sAC8oCaMHbCgDtR8WVGlxTM3l
lGjqd8HkRQNCerfZ1tXgP8BHmlo4jg6bKJ7D25Sh6rUH/HRpXEGOXpfj3NsMxOEUa7KnNCn2oZh4
FHlf7tH+gQ5nSpUfl3c4ByAPXTW0Fg3O47WAXQ+eHuaKmjOQtX/tOp11mqf+yWPEfGcVYVTsFoMg
4X15TqKCvGoMulQZnAltEISaqVrvqNzcs8ngUY1BpsJ1KO/mXvT35Q/citpIROU+aLmRsJvxfwLn
crr0Gl0WeDkImA0UpvLzds74JGF1x8mgZRGwGRk8BtC3zvMckJdsiA0+jQMfY9A2g7ul8L3PMGpu
to5B5QKDz2UAdZFB7GaNvqIxKB4deXxKzGq9Tvan2mB9ECF5B9a3flAXo+YaxqN9kb8DhA71+YHc
pY/LO3oIjBgGtDEVwKLPHcOB3L23DeYYAz4Ci9zIOc9vR2BJL6bGd9eLwOCVFaZeKhMVMWvBCHsY
YNOeC4VRhkE7p4UyHS/8YrsaMHT6DRcFISXQYIDWOFyMBjw16QhH1wCqzrAWeAq7AXBKVKTnfRJ4
GafX6s9G0HCFitrDi9rZuDxGF9LAtnbSE2r/DuWixD+SeGAdoeHzNK2Nvl7f0V8cWdQmNJBwt67R
vdBYTO4SzNjuCgMeMz94C5rUPi9wx7hAgdrtrWEOq23rkwzCMtuBQoc8fo+B3Sc7H3HfrjNwtTbA
NTyt9bo0YPaqHII5imTaWr4H+h1ld36PDZUwMHgPKgzSCDTek+r9oMo4vqN29DbouvC1IBpvJ7hN
EbP5XWGA9nKJX1IDvbsGhHcNHJ8ZYF4aiH4yYP0o5Plg4Ptl4tHJLfuTb6B934D8KcbX0Fc5UrcI
XrEVAFrFUWCrp2U9CGhyh2kOyu9ywD5Iz/vBkAnm0YNX0BuKAWuMdZmPGbwDMjG7e79My11naAnC
EBR8Q1UgWjJ99d75C1GD/U9QTPc8hOU1ySXEVfhGPWioD5khQTiOfRtg3L4zdICzylAlylBEhDwY
+sTsfPFVz/wYstlDZUpt39AtkAVhzPvOwWA5NHwMmGNbxwvqA40EM3lkCEfHUDhwn4kwR5zXUx1m
y5kc2SKXQsszq8T5ePffOvk/qZMjR0BO+vdkK+qHsc9ex/9pvv8PGoGp+vqzgu23n/9RMgfQpExM
ApJvpECMPv85WQ6CD2zl6KoYLphMOPufk2VB7nDkRRTFFLRmfsyXfkyW+RJoLcmBUUjGMSkjf2uy
/Evcrc84GQ2dx+QJ8Zqgev9FgcWsBix0XewTTtUkpX8vE+tmWeOz3HDl5/oEPn8+2DE70vTsFPgU
46Dyh4v3v0hNol+UJu+HgCTTEYJzdnFP/nm23fhStmGY2KemX+3r2HteUb4MbIAQDJKCut2mh8cb
BFTZK/E+apP8GGDaA9z0GbOMrU53dQtJ0Ya3nTXhYYzwjgrg3JoMc89XG6fNdzBc2Z3aV29h6tIw
/aqJ7y2+5IO7N/+6Ao4id/84kKhCeOZmsParj3Ml6C1mAIW87GxVrxttj0D9eNMJsbMpTVdRP61h
AfzkiNNixguU5bgCXSQsO9TBGqANDDksww12dVe+D0QqRjHsh+LSs6a7Mq2n/YKFjGtF452MPjvC
2g9J8KIHjqCiVKd1wikp2FYds6803U9NuaPP3kKnvifW7THvZkTXAwb5Y/tlilz7iFPRbTIEKPTr
r5pFesyLbSfn8ig1hzGPI7kwGGZUKNqP2EitiKXm19oggXIaLmso6ZvSxixBDvwyfcDJ8SYxXjr/
XVz+k8WFZdiFX/nvV5eLl3p4+ZnI+duP/A5TeR981ozAt0Pf8yLXhB3+Lom1Eb76ngvmRCuM2hyU
6PcmnPf69wWEFQlGJ+F6rkDxBED5d5puOvifm27WIjROBCs6BKghOv3Vv7tD+UdI8yIvKhf34C2p
As68kw60BpzhBqsdoaGDC1NSY3CFk0NTr8zBcUa2KLs0LjnOQ4lNulXBn5SiX/aWXnovPoUxYyWa
TuXjjYQGob0m5QAHtQN6gMqbr0e7yNKF9jdgRO8h5iT1D6unSl4qrxteCT65Gz2koyCuFnK5VAaH
kiUX1mCX7PB0WB+sUGsUYWOKWWAXOSgdsMt1c30Eoh3syxpXV3+bDzY7cIAR+XAqu3DqbnMrLsjy
iKPPQ6kFJQ+Tb4dJl8rbC1n3iFqgST5bAiybX7FKvV+i0sWWgVkICgQcvvaiycKboqvl544+d2dF
zfwlw23lVlMQ4J61+lvA8d6MFNyFAbtIrXAzNlZ7LEhVOstx2vsiB797dgfcMTaYq0SvTRS+lst6
HWJ8A9mqqNYz/hFfqUmKm4wM4FMUBc4emnq0XYzbyEaJqLub8hruvb2u9m6cEwVvrQ2iCr+6hrkk
sZ3rZnZw/6lRRd6S/jE8LWkFyN+v8xGa7XoXDe56znTatPMZ6BEIvZWd0jLP3nge/LucWDqxV41r
3aRVDQPVl/1paBaHnnisH1MdgIOFE6JFOBdbhfs7oFQ4Yg3qK0RJTTl4OARhtNZ46IKwv2SbQgF9
pvCOvSgxRFG7bPKmveOylGIVh6jFipeDmIUmNT5nV1uJnvli4Rl7CLPSOnaIxs7I4dKv9PrBWTo4
7YPGIuN6srrmsrGSqTp6JIPeLJOWynGQO3ijK8F/fvxJ0+Sp9Mry3baF5GnDn8CITUVe3Z/nKHDn
+pzGaC6bXYA4MY8OlHBUpY4xDMGtcpj1HusOx37974r6H62otuGS//sF9f+VL6SX/oT7v//Ej/XU
caMP4PrQ2Jl/2Swg/yDGO4H7wSO2BEm9z3tPEfeP5TRwPhD0wLdDiicowTGkgB/Lq8+XiBrhq4xC
3+ekf2d5FewNfxhpmsNhv/Ch37NeY3Twa8ZFGKi1qibb+5baus2/lxXot72bZ9fCO2Ucc3d9yone
Gg/DKkpocgPRF69LXLYExDV+07mH1jImWwUu4k2xqWm88IEKyyJdPvZ2ZREJ3nut1BIrELwgrS2O
SDh3Yyk4YSWGw+KEEAzleQtMkditNX9Mxwl1DI7wCanQHv5luLAxgPDDoxgS3AFBWXMT9AOQZ4Xx
oQZYabMtIH1MOvUfbuT/Ujr+kgACg9ZUwvgv8H/oEexnv5SO2FCja9L+t3aYIYxusLHE8QgXInrR
K9gAkQnEdrK6+m5whPXRM7kB5KWBSXM+NaK/5eOfH9K7ZcE/xfEcUhBE8EgQVPsSWsivsQhB7i7E
lfbJmwNzvLhqPUxfzrU3IRU6ppZkVIqxe5Y6OYIkLNqw5FraApTabgmRxf3WBPIGk2/l56WtBjvd
6zjR006XC7diP46wVZ9IIiXUj1SvopPXWhcO31ZFHhsCs8wBG8y/kKwzof/jQ0iDYp5BOg7bdyLJ
u/DzZY7TAvFjUdbf7BkHnAdcKK3mHhpIo2///Or9THPxTCcEz4VgCR/NGgzsX7uRkjIXICt+M+J0
XFzbMoaEunFt3nAEaLl3Mw+ND3iNJUUJsbyF1KLuSQoh1/fPj4S27JdTFqCJwpjzGxH8rykhyC9W
RMO5fFND2Mtrv11zhoZ9ZYlAnCeoMn35dy8y/VfIUiICDHK4Cr+cu+UkFgavgXgtp64n9LNbsSMw
s1RtciT//Ox+rtnMdWbh8pyIWBKX8cOvcbduVpdFm/nu2+IkQ+Z9QxEcpOlZ3E48d0nTmUtcrnIi
K/vPf/G/PEkwonxp/ucic8Gi5ecnCUnJ0JOgMLxiLjSFepMHRpQWuxacub84R+dfbyFdF+xoSW/L
4m3/ckFzMmOLGVXrG2N2vwpOCPDrjyWexx00DAJJk/ZmiXRsV5dN1tcmoVGlhX7Kh6AlkLgqWRBj
fMbjKrqDpBFg55iq2i0vC5X04XqaZo/89tOfX59/uTEw0n0UUDT9jo15yC8LGuPK0IUPWr/C0oRu
temtqMi/K4j+5L82lWwENogYn/xVnrjzrzcm4q6AmhHT5bnOr8tWbBm2Ue9bX5G5Oy6SWtQgE8Ou
sIX8v3UEwovyxGtSBC+Q/PEi33V9j9vAlmRgVz1mxEbCziWfWo9fE6bvEQRVyfjUr1ZvCP9iZMB7
8cvryQHSAZnXJCJ60fn13vrJjBJo6puviBdcXkX62FHfDlh+81Dp1Yb2eoyGdpDXpMtmvE1DjbuX
hQMuhW66jwovWV95AKuc2SAjErP9eQVyMeVgrPH9twWYGA5WF+bEiXwegBIIUSeOu+BJVQi5uDt1
P0q2YYg9ijtCXWyWaGtIU36hi4lAeIdLw7h81qspIfCS1THXws2hJHUbW2cmLNL1Op/3u0txtoW2
5uXVNzlPTga0NcaDvuX1j/znGliFKHmgf46ReUZU4/iJxeQzbnRtXu8nyRT/iW4qUI+q76S6H3L+
y0w6dM4KgkOHbLhnbrqA2zClwGFkxZ2lNYky5P81nExjw6hnSo2DHTkVw0xeACIqJzNhIhlRcZU8
+mpJoQzg7chmtkJ7YQkeSDAjdj1PIn717yGJyOH4bVaytvJaYM3cfYZ/ThcRe6rLrkqvDkHznGGp
L1Kc0qbzCQ9rnqUFv2wuXUZtv16EajBh7HY8mj2TXDVYSKc27Ea80xqvbol+/HECfg4bA5PFgEFc
vrPt2MT8+nbN4wfxyixiPzI40fVKQnGyoF2rfDuY/ODfP6NrO6vfiwxZIQpil2BNANdUGz7hJDLi
Y06QeVgcVxyf5HXy21X1EEZx5fwQ+KQ/zfOYFud12U8kajspWWA0elZA1ba2scnMadeg4/RY6M3j
0sDlzr8LvEJ4aPJY5tV9PfoIFA65YF4nN3iJu7xTiswZnpqESFHumVhsPhBrMycODvgGFKE4t/CH
WV8hhiquYbPABy+3PgujEz+EpS25JjqYwnI+i2WtTJqmrk3tliM85murpFrkJPKolUTqEoJbk7tM
fAFHHLiKVWDfa6E4mcaNzfPbi87jbwmInFDn0aA8PqVZGWKPuykXIX+zkjFg78Lhd+SQVs6e/4jO
yxyLF0EHkVu0pbyCa9gxeNzBXiFlXqFR5fDyKgtN3RZDVsquB2Pl9kyLx1+2ERg1h5V7kbnGHT71
+fdpmTEA2SCiM89cSQnowf1aCBHHrRjl1rg1pbV6bMOaf3ZOWPICB/nI2kDpqKkyvDnjPUetrs3i
YSwFXvJO9OaVJt6cD+0xGuNOADtM/DG2jlCPQVYQrQT2GLTDelJI//PqynjF8oFdj1Kj3GpqMfNU
iwyTnx3eXNrxT0tYYniJBO0xSsnJVjuH+a9ZmdIyxaGF/KODj696iwUWUAzKCZ5t5H6Jslt966/r
wuMfDgxivH1UzSj0KRTmRl5L31dg1UhEy87eSnI1shtC07MY907mBWa1ytRqO7gJBoOyzpA7ltmK
c0EHpLpdSgaOMybvQ8AxxtbAvekgQzU+4yqil1HYYbuYNA9R1cUeUQwGNw23EguOudyzELPc7EfU
tECbSTs1EZgvdTs2z7Erx/QUwy4zzGTEEF4hXzVOOyRWstiunDMRBYXOUjJllzRNLosmnZzgelyi
wTw8GfFQPInjvHbtAWazeS5tVB88QzHWHkVy0ehG87XOVRPpsNonVPgJZSFXaVcV3I96s9iWM3XX
WCciqDjkNQMbwt4cRmkpwxoEDQSjdLZZBScuPk+unZEwrA722M58Jy1Mx9fGPjbrUmEryArRmJuK
EL/ChOWp9RaAzIsxxbD6WnEVeRcwnhh4oFTXQ3k44+6j1LsIMY3wTmEJNp5cQFWZ+NWeQxYWfNCE
Vem7WlugJ7SHPszDfeiVZpMdx6njcVykn6FWCbAsYn1Yw9TyblBZEuWODXvle6cWpwpOKUR4Bx27
ck2JRSRhsb6ia6Yb+dGHsOqbi0M6oWiiY9Gzqkb7JM1nYYH/ak1cBe55ya6L5zree8TodA9xt3Dy
jM5LVnu1zgFHHOSzxVVCsBfwYueTppxGPjGZK/jjsa6y2Xxt9TBWZFSP4yhHLhvLLPcDjqL6ybF4
KsVeBH3UzyCucAN5P60k4831whgvpM1MVEh77WYsuztYA/3IQE47K/G59Vz2DzaiycfIdaOcZ6hn
vnMu61YVGGepqX1tK/aYiz6pLO8q5kjFFsuZrPuSsebqQxHUTfmG9Fz391Ujq/5lBtuDJUz4lc0o
qRybixYXs7behDnUdSaFnoD5eZhnH79mAuzjpdnIyq6cS1GyrRL6MCooDtyjnkV+wdAhZxdWPYh1
sjAMo6TX/UyerhcgwyU9HrbJ+JlB7+Q9yHJcvWSbY6PAJI2p4YrEsY04fzNUjBO8ttPA5m0M4ERr
vYvIZLZ7wwadm4uFlwNi7VhczTZZSQcVBShPfAo0/ZjkLlkoWSDH4HxY8WpF1ze6znbF+ws5o0zG
AZCycQOTGxK4BERhVH4KXEHcOZpKfRFHUCSOzuyk7oEIXgeyBK5TOoMbKnzrti2ayvuIIWmfN0e7
RZMG6o9t6/JoHMPGK2sYa+ves7xBP401TzXiIimBkQPYCM2mJA2lb4+4SCd62dgqaOUuwgwQq61s
xL1GQ8ysGtKsG+Gm2wA7/i786lTkcLylLjFri5EQrd23KPcF1mRT0DYBjNbBH+3jGNedH+6mwvZh
Y8UVCQfXWCRYRXFUsqWsTb+lYS1gTm+bsJhcNOT+uGoc3UFqrOS6dzmZ/PZH9W2vZSyd+zmpGjLN
5gZieLZtK8hC/sd59dvW27Xx3OPL3th2Qo1C7o1PNQbezQtD+LCpNcmBzKmgerEos61ELCS83F1o
yseeDZzXgVG3WeEqBCgsJZm1oms/5LgMJaU5sXYOL3SXWJSkftopth4fc1x2mbH2E1cf1yDgMw8T
+kmWANzWTOcQ5I7maFdPVWV0nLoqk89+PdQcCiEqQREdiURn1tBOnc8y6Q8DlX2IN0/rHj3Xpwqe
bWo3/KLwWWEty0NIavMFstN4Zg+H5mJjh1BLLU4AfSUlUe3S8VtnFV4KnCh1CdZPJlUMBv1ZUZUu
e/RMyCulybxGIxcIi26zc4bdvHCkPT5W/O4p0EGjH5Tnd3wNM+mFD7PzBpIMSvOG0fxxwNSBFaXw
gpJvcXMn4ohqvFMQW8G4MvUqnBpWG3ecevl1JuS5OUgXA8BLXCIV2+LYtqaWqtvAlCxpNJprNDa1
HJ3vkwVhI9oR0IT39Ib9kLnBBiHpwrWN7N7n8rOGm7zF5n3cI4fK7FI/djAPeYB6LGALsKLJCP9H
OF4ChpQFwd/Lo+a4QutitgfJm8I1ZF/hCIBOSFY4/X4ldMcrtJlaHFuYD9Upn9hUoyQIqXDq1aQ8
WFBRMsbR1AH32O7F/nOJW3YBXcDcRjZMx3mi/ZvGx7CLF85Y5LXDPZoGhcjtuk4KNae3mtgHkA1V
4CpWnHCER8lx5lGOqkeNOoqzcnRrhk99D908PWsRFPBZ9phnlOAzNEQ2xVB2PCwV8zpn2WYzORLj
zitcqhTYjKaaV03b9/7JbpNBhbcgMG6TXUqkJhzPqtFWD3uBTSOnqgqKzEdAAPOKoEo3A6867/iG
WOH9/JI7Ja1x1iGVBluJp6xzj50bkPS0I2Ta7K6EkkFPw2dwplDdohOiCgRnMvXmKM3zGJd5TmVt
cwXy77GG/bHiZbCa76YqwTF7LnEhCndOynHhSpwGpjQsCKUzxbxozdH+9noUo8+lLmGtcFP7gYWv
IvxTqOQLbuFJhp8kYUsBbzXmBjym2UpNkB+8HhpZuy1rN6qvqtlJFPqZEikSTu4j2miK2ployWwL
Z7Xid9W65xTsVmVmWIHNZL6LVEPLh/wm619UPxmm0lBM7cjiss4e2YKzMxY1YWEuz1llu6YJzFuk
PI82UVXcEKQVlJc0ntxn4kL0eiFml/4Jjdu6qOPiYj32olJn4aJAtDSVz5DYilpjaMKes0WHUlAY
/OiIQ11HFAZLkth0X3XSCf6W0LNgPWSR/Pcq1NTpW1yVbLw40zalHVFpnwzWKZQYWz+CVYsJ9/bZ
4fpbaWSabnxkTRXWL45p8jGPNoV8Ar9QPcZDnHDXRpSclOtLaOEyl/XKr6lRyDTUT1x1s+Jqp6Pn
PeuCtsaUhP6Bx0lin8kH9bE2S2XLmixPbeDjOL4nEINH/wRRLaVVKeBGvf726tWqNKVVaVURSaRr
B0rV7UaoT+bBILuSw8RH691wDNvbub6xvWWpcc5KtOm4/cgauZAzwVK84lrMSXslZeFRvK5znhzj
tF6mO7kEmrzJCRjyFA4uPQUbm+VRH4iF0I/gIHHB4mMib+xZq/KuNpWoi3CVdWb+rWtcCjzR0rMu
x6amuqLgnyTcZ6xnyj1u+aYL/K2xKGHKctCNXmbkzrxlK75ZY6jpeD0F/XJFt5X9f/bOpDduZcvW
f6Vw5zxgH+SgapDMXspULzcTQrJs9l0w2P7691H2qWvL9WRcPNTgAm9yDgxbyoZkxI691/qWzt0P
lKXkkiZGt7x1GHXshHAQulCpDUwaOzuJhXLDP5wn7qgJ4yv3muIygqoZszZJXoOK2pnJQGyV2ZNV
jcsJffq+ciC2WgrdwsiWu/L93tr/0DPyIOMyrfZBfKO3+bX36I0V6Dw/H57HUC3nzD7WgIOuCbRr
ch9tt+Tz/uEl33bVaFNBsXcQ0dvk51E4/fqSEzGunq5c9ey4wzK9+X5r5J62dHbf/3S/v9TCxTV9
axkYMZp601k146iee7oTz4kdLutT5dpWT1HIYs3a9f5rvXYDfxpyCIPWsTAsx8T66v4+lSKGD9gB
RMbn0So6DjKQ+U3uREfZMY8hgnqDvXAmEid76krbgePWQbv38qBWJuduuhDLZMPnyLusPd9X5h+z
j5IglaVEEk7LniDcZuBP77/9374qi7Ywha2hIy4wTH35+5/QtqMMCxUNwnkivHDkfbBBLcdCNleO
UO+/1G/3HC5gvA3QtXz6qt7bfjdlVGKWFFBPfoycd9qHExEgj8YslkfEDaPhj7fc2xGKwYURr7R0
uqbmbx4I2bSWF9G/f6rteFmj1IhK+LrDcs8GYfrLnhX61PsUExN//gqTQZdXrHaFc3j/s7/9mpma
Os4yy2BM6hjG2ztyKNXYD35kfaYnwdFxgpYwfYFrsBzn33+lt9+y6eAqZRALpFEwQXrbvM4oDNGn
pMbnjuDv7ATUYtmgkpST2h7C4VI1vv+CvxpNGJqAWqftzJAXmhpF05s7SKXezGIySYCgzIniDZGp
yzLHojhxXdH656MBMADLrY9e1InZGd9/A4u1/Jf5FKUWGkDdwrHuCT7625UFpEVu1KL83MT6FJUb
Zll4FOl6xH5KhtVStvQoSNjzXNte1u8fTXHNUUvLq3AxLMSH4fuXU6TIielXOdrEU1zZvsVpAbVY
yZbQZkPlEUdkKYLgVomRKVZrMTjLZtlPXdVX6zjUefBXFqsTtYgSHc0jA8Tm8CpDKdONRzFvqkPC
aBnMckXINC/T9u1SdmnSFJxiFpYl1wxyC7WNaK1li0eiXvO2xPcGfUtpz6pJTPVSNBFF+VrxmcZS
LIcpGSp0bRBf8P17USrpTJr92C9NljKjLfv+1//bDSeA/evoLwHmWb/f2h0ni1jT5+lTFTfY7PdR
rZYjkI+3mKX3R8v6/Zdc1u+fl9xlqUW3xYwG6DppLG8mQwzKJkVc3fDJj9ylx9glvpudHDIuMu2s
Yw3mhaE+dRyiRiNcikItL5Z38/7bePvJkaraOisnglX+470l9pduU6LtV/GnDEVPcUwKqYoHMxtM
eWm26vz+i729ycEAAh6nU+QS2UAKxJubnCSRKInrtv3cN1B5Hx28ktwWaVovldX7L2W+eaT57Z7A
nIZtm8kbOtg31UEEvzLPy958KFulwyanfYmgLKKNykk3AVjLs8DAu+B/goYN9+XoWP4jpbAjoUvR
1qUFw5Fnmd/XRFNThxo4d6mwk4gTSixYBL7EYOmXttaoLW0AT7kVD2HvuUubGK0W/7rXDIsPp2UO
e1EUacukCKbOsl5zIMDhdQD2kkz5tqx0DDDvfwlvvm++A591Rec5tQWS5LffgQMnFIxBNz50Rbrs
zGHFqCIDplxxcn7/paw39/NyTVm8XAQXxGewjr65n4eqpqdq2OG9Z1evr9U5tE6zvllK/Y6lniXo
++wdT/VyEizHcumS/viT7LulQ6AN5KR/dGyx9DM5C9asdCacUjoKWpZ22nwJkzHGYJ7UBRC7yeo4
MG0yKOAcGvGicyz5MfhjWrQMkbQ8NXl2Zk+f+bu+KpYLPuNbcT5qr9Nx8b010Rt0QNVaW9KBGD8a
VC1Y9XsW/mqNenxpLP8YofFEcu+mzDzY98KQLoe1mgwcydUf9lvv18uH6G0hfOomgiWHvRCU5q91
TcMn6D29Dr+Q6ig+piQck3bGeHTvZl5t0+OPCXC0QUVMCOFCfEwh+m4zyx/7CGM8uOiuZGgaWWR+
Th4UrVg1DyHn1/Y6H9s+DmKvN/eJn94UjNq+9LWNtNmVWjwFzHLcqx6q4UUM2eHEjhTPnNbjPltr
bWp9mJkj98dQDric6tzX7TVdw+xRmzXUoSqHoxaApb222ZWyrZ1r1klMUBxUPUGx9HmHuIPtY46K
kuFPrWjnVdnACE8Z+WdUE87FRDheQvxlo4Mwr6W4N9mfn+q4MoD2STemhRG17Y5MzfJ+EFb3mFgW
iUyertklqU5O/YmckBbIYi3vXLttKYvCbp/iONkyJpjqoGReNIIC9xNt1dlFf8zLaqMG4qehQafp
h85Dxb5Cs5oho5TV/Uzq3pryc0mg1DQ70F39xlaT/mxOqv1siNl+iLGEBfEIgiATcISRnycX7z9k
vy7W3BCMlVnMHEoFzERk3vx6Q1S0f0TjROUL12u89rFwZxs3rxQsS6m7D++/2K8P9PcXEwjllm2e
Gu5tRYLTlNJO+uWLq4sCjdCo3wOJM6E+F9mpty3QU2NUFQhOLfJx3n/t3+7814+JVoeRDYv4W9lE
57R+ldmyeIHywMEVUls2bgsLIuwftonX3/TPbfj1U9qmifBgicWw/LeHSLjkmUlMXfxiDBXPjGWy
XawqDjzJegTmcluaRXibtKGGbSF3fPhjfZ3kO2Ku3PVI0gDWz0S5V9KV/rHUGvHAfouJjr6ieiwK
ihdo5QXUOWXYN3qflt+KzvIu8TeIm96czA8+lAaF4NdAoh9l0ZVVkNYDCqRw6d5kzOKMwaexJv3p
Ja0iOKBNJ7dG5OhPZKhZwcz1+0Mt9EaEx1eylAGUQXwvFnv025LA0EQ72t40v9jd8uWTghrvrCrN
9+M8PhGGSVof3Ip1Z0YMPRqpuXuSipxy/f4t4Cw38y9XRixizUUPAuWFbfzNhmJkYcH4ICYMtmNw
QDtNItn1HOGvW6Ykat2DEd+LQo1kFms1DF06+vuKvtWJjI6eFEmB9WUGRbG35onGGfSTz6C8SrTq
mXZKphKmHaGY8N6te3qg+VWlcdFWLoOxKZjVyNiFgLYwELUvbikb+2pLguK3Cc7Z2RJ1grmblmcS
VfVV4ahcrauw7Z6nPO4edMfMbrTSY4NwR2PYWqYaSKKUSXQ/5H6cBkBg+QDxCDikVxEjAJE2KYMQ
9sQ7m4ymyySe7A8GXW0ICxmJin+47Zfv7u13S6IUNajLaRZzza8LCT5yxmu6CF8aEtzPWmOlj8DD
p2mNhl0/GwNniT+84ptoLe4qwTEL1S16JAsJnr0sNz8d0g3dzGXB1vk1rVP7SNsMc2LYTdoFjcp0
yyBCsdI7kXypLT1/TKIRrChs9hut963t+7fWq4Xh149PqcnyaXpAwECBvfn4ciicFqhl+TUaGTBw
bq/Cz5WcoTs35N+sGhKD6XCAF8W659ArXKex6+xj5LBYvAffDxh4FvFaVq74iB2zX1q/tNBLrY1P
mYuxoLGs8ex2QCnhK2GxrkiXGlYtICHcR7VegPgxiFPyitmpdxpfyzbNlHYinQwwHa0MjbCSeILQ
ObCdpU5Sb6OB3TuojCS7LBjzUlFaxcITafISScmQMsNl6Pno9BxNqUXaO2WO5QHnNyErUhRAn9yR
cVHg0vW7tvykZOSKog5O1chcSbl5HgXE49anofbbFn5P7aKr9cwKXKsHI3Gnu5H5Qckq+Ujcs/pm
vxJR2j4l9vf9q/P7+sOd4iOaQ7q2QNreLsmWySQ0G4fsKzFtOiCuwU+fUXlMTA25ZJypxMvcAjl1
S+156lMiiCe3B330h7fxq1L79Yb1FgkyW5/n2/QGfr1hUUq1RTuL/Cu8xqlbv14Q0qPi/DLJSc7W
ZyIRGll228nFIlKTBvQp9mRfc5/Mxv0f3sz/8MAuGDsdtaWJ1vKtYncuugFIdZZ+jYTu3jWu0d6a
uaatobcmF+yL3bnLG3Ws7bI45KNlnFQp2MhErsbrJZQNQXI59JeJ1lnfUM43zsprkuzuD+/yt5JB
uOhdHR5xNNMcKt98ZX1BLq3f2N1Xut5N9EBl4bQBnUTARa1OjJ3bw78a2tn11p50qm/xrAuwOrhy
hx0G3fbRgT15qYshezDhRDIhYRfYyhQ+tD5HKa6fhnHv9wv9A/N//f25/86u/+9IgTd//H9Kavw5
qPG//o1CCGglLg6I/7vR4vz1Wb61Wvz4ob+9a85flAkY02wfBbCDWP4f//Su2XjXgMEsZ0Gay5Sy
f1vXrL90BOjoxlDW0+pauns/vBY86v8CVZHV55dtDQedTfDBUsYhiHbRnb9Z15cRE8afuL+0itnH
0jMDzlqcPhY4hqm8JDeE0r84JAD/vsad5oEwg1h076AIP7SzCu/ygnzWVcnbP8Hpda8Y0riXY0ru
G6carQ4WdUHPvF5q23JOuo92WxRn6YkmXfem32195SVnc/QArjgyIhutn81NbcQA8yfHOquocAKm
os1W773iOsv08loNQ3fro61N0fxE2SNGrOFoaxIrwSjdEobTED52eqxhafcq/zaPveJWmorZbzYf
mCqOOxrI0bXbOPOtbuTydoyscAsXxgV4o7DfDZY6ZrUPpHfBRfXMcDf2K0MKyFh+3y1gKbEgppJX
2hQAwfG6aUBQUZLFH6DCdcxSF0SVFQGr8mNh3IlXgNXoppseJV600vRyvJQRqCsP5hVKa+hXNOqx
ZNi9ZQb6gscijxpWFcSsbBxlu1pyuvfMC5PLJilTjCy1034mmhjiFuk44UO+YLg8OK1bEtPnI2HI
ZCPFC7ArX9BdaZl53ipdgF7mgvbSYHwNWZoiYRqz9bwAwFqi8Pb6UMERw5V7WS6gsPiVGcZYcbqj
+9ZtM6acgXIz88qTY7ufFuCYaPTh0l4gZJgtrSeaztWRwGF1R9kMraxYwGWlWSvkkLHpHYoasBlz
SH3bIEJBo5CXN2TYWHcof9Qngh3zb5PZgkdbQGnugkxDV6GdrQQ5o6Mr6ocIshqwNP+admDxkSqx
3xoLgq1UwNiGBcsG80/baHgpX5qhba9gZFSX6QJy81+Zbukr381fUG/WK/WtkUA8CNpbaHB0CbKN
vSDiyldanLuA46YFIQcEo996UBpX7H9PoJS8i3JBztmWU59ttAZBtwDptAVNR+1DqNIrr65f0HX1
ArHLIzgZ+gK2A2SeXuu1D+xuwd5lTloT3rbA8CBUw8ULXxl5EFfg5dEL7S6g64j7acHpJQtYj8wl
9GZaThPHKPQPcgHwgS7Tkc203Ql9LxUwyaz9jSTm+FOT10Qda3k9XtQONbVvZ86V1xDm4NXRru9F
eU2Vo27JGDQ3mWMp9p9+zgruyVLArGgWMKcaHfZ0xf7TDqVGJ9xzw4OVpnghfUMenCklONhrDHsm
y7rhkOEyZnpkGamvpzKf9wzBUcd0hbPh9KGfBFFghCr0dR2IJvE2Mp6aK5hR0ZWMbXPtNq71OU8I
4ljxbI8fWsJ0QD143XTHoNiKoEjn2mZOjXjvuGFx7GYCqoHbiQHEvtY4gMTrSb9KQ7rXYDrKrDhD
gYkehVHCCxJuFdZsjk3ISpLUM0zS6iVHZe+tOrcYT9YsSHFPMifJQCb12mME/93fpFgXwiDXItha
iUFQ4IyS0twCcpuLVe3V442Z68YHCWwDUGhNAlOzzd3K0ccTR3dvTLhwEfh9c0vZEy305WFyvQgo
Jdv9XUiI2OQ+RKKo1a2yyLHdVwg+kvI412arzYHy0mKs13ZPu/lOpmPkfbGjjFl5EItcH5yHguKu
ERuvdrRsq3WdSl8mvBxGtmM6JyUeQTa3/18H8Bx9/c9/PL0USfk36uJn96RpsHS+VwecEsrqtlK/
eC5//NSPQsDz/1oMkoImNoQLJgrs6X/zlsVf7PUg5DyXzhXCIl7r70rA/4s5AF1jugwshExf/lkJ
WMQb+cs0jsn39/rhX6gM2FvelgYoADnvMVujIcJZ8/XQ8dPx04ozn0z5Ur8odY0hD9xuckHW6B7D
faKMsd5ktqUImqW9I7cjMHRr49bK+jqCS6blNSNzqEErnmBpoLBccWKePyBotO1HGiIWIR6tQcSr
GT0UYyeCJHKdD71tq1OjRwoRlq+F26QCXbyqYk2cooG/ZCtGNbvTgL/upUrLC/YuYFWjc5NLZT1r
gx1OF3rbjB7ZI6aCw4Ql+cHKwk5ctnMzQ3DLUfgUK7uwupd0nnBAmi00VRcYk5/W23lqybzJWhA9
Urd4qqzuEx3bAZd91xfaKbMSh7auLARCbK7tXRRitw/ogVVw6fIweeDsS4hHPJRzIBNyeg6kLLUv
QlYNXdXOhOGv4p05pi9540/IUZMkaPUmSVd9b5q71Ezup8zKrl3Q/AC3/Mk6TQID1hoNabJXiDQ5
nII92ChDexozm81BB0d/kK2AoFf6KO/pKJD54nE0n2N6n5vZ1tpbg1bcqQfaujFUJ4xD5/tNBSrK
Dx/nwhN3yH3Ce6kmtmeJNkRbY1l18gtUZzD1BWyljz3Uf3ZUUwQZZSrfQd2vmm4sj65f5RdqcceW
XcHA0wQ1pAOjmhCDdwpCrRbV8UYAB7pFn2ODyw8jBoaZQZmpqN3o9A37KR3mci28iSa7jWV86yFz
Bz5SmB/rmbDL1cz6d+8THEpdyXE/2duaDgQ5oeorQQ1zONXBmNjY7zfDEnVMp7tLJ709xJGDQKlI
c4cwl6idZcSVA5tH0qYPDtYOzKa2kcyHA6twWG5cGHLUu8T0xOFr8NMCJKuGNEioT0kBgLcduz5q
qQ5t+yqnLQMV0TGHTT6HfSBHr6bdLe4zNsvCMQ9RJ08OkgdSRlBsJdXZbmaoEE62g8MSHkVWbks3
ax+Yad1wCiXJhJfZogFWq6KfPhkoj7dCJCEY6+lOz9P2QO40lliMU5cc7fRD7QBNxmVvHn0NSXLW
GrBVCGldFfaYHO0upwnnVYCT8mk+6A2Ppunm5oM/mZ9L5dlBg4F0lcZKC2yVomQvhYKLSlV0aJPh
GRV9fpSJHV00rsCDOxf6RtbTrtL8oLXrbmvPzO0yrVknhVYGUaP52qo26MxFcfzVmZuPYqTj64fw
fd1GRyxqy4zoTNsb1j7yi8vSGctVm0z1jojSO5UQdAbLwSCMzCGqRqbGNe8+vUidSZOUFYpUYcvq
vtZ5Pa29GFqi4GHbN4QtZYKxUhnNik2zOZSDc9dY+W3mJZfw0na+7PQgNef7xFW7Sm/9o4iG29ZP
DiUugbWnTxuOy3CkycYlz/ShbZqdN42n1NQAFjvduCXzR216ouJXsNceXQjQqwGw3doo8q+5rUt0
Z4ML7DoGzatB4W2oO3zltqtGOSyCiXcCdgdKsYATrrMdrzit0eHu4nJTIIgNBJMU7q0acS3Xw92Z
NFMChH/EMcj8C6CJZNWYun90WS6PHXqLFYDL9IxON913NE7XPBXGTRQ3N5g1Nkt6DhKN8jwSTfKU
L6tZ1oXEB3lpq12Q4WDfJmbjHqtaxZiIU7mtx9r/JJr4o66RFZmb47dYFcY+Em33qk3ACechXSbV
99gRv0N+r+3fwLevV9Hs+ocsFbehK2+GXum0b4V3UaXaAMgaXfoH1pVubZIb1a9qS6VnMjB6ON6Z
2ulcqK1OgXl2Iie+tUa60XLUb2epoZhNi09tZJpB6ndX00jIMHjk1ZjWhG6V7W3rEvai0fwPOx09
hJXBK9Mq+wkE4zmzYnYHaP5jZvi7JFX3eZm5WxN6wB1TglOtNRJjvEofhJY+OBHpTIgrntrZ/0jb
7mB2zDRro6u3RU4FHpsDeDJ5qNx0Bx+FgNq0sWEMRs1u8OSXkrPqxkGTv9eVeV+HIuMGzirMN2Dr
L5xm0DlHWbfMuC/Jj33k9AS2PgeCUdHoYaXduJr/2fYRZDJeAJnIWlpr3rXXWruWw+btyKWjvuyj
JmAZ9T5nYWR8zB3PxYkmeNQ0O1yZIDPF1G8YHx+FZ6qt0zfmhXThLTUMYBqS2ao4yKbcgzfazYeY
BG1Vp8c+CbOdynVMcT4jG0isDNYzpDChL1beYC8kFLuzv9jgFliwK807T7Nu38QFGSgzWaenvCNA
GUxktalTJ36uRxcEqNldQrxnTxjyB8OGnhJWJ7+f2VhTMshMqe76qT03iSi+9GO5973pYyqyfMNk
KXBHDGiB7YjkAj3fwWC2tLXj0DPxZDjzeXTsvF8R1Vevuzk2LpzEwbSpWRMKxsj6RF5hfWvpBmpf
TaqyJgqYlakvrPKaWT4g7UrGbqDY18hIKvdTBavcMIx6W3Z1d2lGJLInplnv/U5PVqGlPcTasGzP
ZNVVEB81j7AxXZiPYGJRtUY11gt7ym3guBMjz1uix7yD32bzceytB3vU62eNdCpiq4qyI+9aDBZn
+Rx10Mq2q6nfs8+am175XwqtvzZikYDHHNRt65TXHLMIosi0G9KYuisQBB9aYJTbbnSrYzO7H7zW
zu+Bxx5NzVCbxVW58Bibzyyv9n4wpvApnQ25GZxQwq3XzE1a9fHOzV1Ce7w642QOFZ9kWBQ1Eapq
3dNOUT9kj7WviIpAe/DN7ZxojS4BTl9s5U8QdKc7MWjuKuu8T1aGGajwCvEoBDx8LXT1wBRxel9G
pU5mhN7ufJEXROgtkmSAM8OWCwaMdbSyLXZYFmROJZtIAu8qyLGR2fOka4yO/LL/YLX9Bod8fM71
zCE8iS2bDCSjCLxE2nEwE4uzqnWZX+BgrPZp19nUCGV0Msx8r7Iw48xHuDXC2urWK8wGwJgXdzcM
brz9LNzmAwLpfaWm8b5vI1IA/cTHXIk55LJU6qXJvC+szvm2wVa/7mTYPSSpAdvI8ne1L4lDHLRk
E9bYRVNUSGvFsCuIcZyWgVal5rkEjhpUptNcpoT1Yu5pp0uITf5+qIxxLeLmC+m1S3JTnhjXdd0b
dyyQ7bixIAyTYamGON/ZZdRuCe3M2LxarYST5ENVcydnS7s6edThkk74dXJvXCHgtQjUsIznMncI
e0rguTWzIkArhBCpGTkFQ8d3bi6T0pmDKAVwfxTdgovrdNzb5lXIQQV//1DKjmwTP18XVB7oHRKo
cUERotaIL2Q3iG3GEOWOXAkyjU8UWgHRK48AfQ+uObxUoevumlrM60LV46YLI0J0yYRazaNDNryt
77hqRye11cpP+nqdV1VKqET3uVc2wR5z3dHVCnFs5RUB1gDjSUSu9jFW59UU1jQHPSPfW4reYizT
/lgSihlK65zGqfWQ2C55hLXrXSRxUV1giC6CTPh30xxvcxyItzLu7Z1uPEOOomBKw2qTFuGDEUmC
Jxui5jTbWrtxXa9bRxJpTpSadCciRpt8P2MTCQr6XfR9sIxVWlkHqPTWHq5FlpPEWSF87clyBD46
Z/HnAbi+S4G/1dGPrwq/fhgrxBK4s4mUSoqLwU2YkBleseaoAqRXkVa4ikTNnphX5H/bt/5AWqsb
gcIou4cKq9GV5s43quCcYkJ82o5DaQeyxlNrT+gOa0eeaJL0W0Tm5mM+0C5UeVE8jKolHgYQJ1Hd
mr2IdLSVVeVBGtMggKJcVZdZMT8wThu3VUtNl1Rh8pJJY20gvb+ZE+7yMcdoqdsF4zAvfBBGftnE
nX2Wtq8ICi+/UfyS9hW3GyOdqwAut8kl7a9G+N7bGXbkA/b4ZJ3jEt02dulvbELMKLo9ZzVpaX4i
4QHe/pAVW193yGPzwmcdeMzaJ/dxhyxqBOUqtK3funj1ckHVY9T+FRbwczlO3dnUoWFVzRDMLdPu
2Nans5n6R1hTeoD82grEEulHW324ZMb6UnHeyA3tk+nNT1Ht0ghuu0uOuaTSpdl2yOdD6GX9Zta0
XU6mjtcAGQCPcGm0ab1vMnndJNZFOcYsj3HjBTT/9G1dc7ztTWntLAXetnIAF6TphYdOmTpBP+qZ
9+CI2FpZyfw0iu5L2EXPVQU8l1bfTadOogofqn5G9AUI8bOmmX3Q2flBJfMcRJa4JD7no1djwvax
mWRsjisz8upzGNIB18hWv7Tt+iYdqM6QGukBebHoKeh16ecsrAbKM+26c5ueDIdinNkS0pCPy07Q
4Iwlv2HyvPYguYM/TzL+amUD90g4kPBoma1cDTbJ5qTIFp/yKi1wUNJvPLNl0eUbKyunwKukAKsg
y5tBmWrfa2MT6Kmb7dJEi0hwMaUeB1Wm6k/mYCS01AkgkU7dPAw48g99H/cHqurs4BNPt7P90t7W
0xxdDHrnbhkW3k9yhoJe+Ve+R0wq4B3jm5O03cUcJ+6xtjy5N/MpO3ZVOG2dwZb3aCsqpmXmE2f4
9JSV2E7DSL+a54gMuLaKMCRhge0AlZ4QeBLCN48jco0R+VzPaakX9pI0KbD5A7gOIUXu+tKyFzMV
h6oG3jx0VPh5TOLJfoDIbXfYwOvU2pjEO165hnL3SFWfvaKDD22KJxHlfGMUtaeyI05CptPBkf28
kkN/NoqKsqKNwVtmPqR9PVk3nrDWKcox8oeckjJIziRd8etbfwhw3wcReCBu12LY2qi56AxAgxjH
dBvjrztQNx4gBadBnhf0qukhbVjNJy69U27yLNmlMRjeSfNuu1SzdxyF6bhYY4rfzfeppIEMnNiq
F04mp4Xz1PoX+CORd2apvcat6ECBp8Pdc/wgr6m5EFPLoDzKk32LeyeQsgbrpFr9QmVMV9vK+tbM
3WnycwnCMP5ozsnZYHXfkK5VXKeSy1hlqAf9jEzgPB+QMxJVjChUIazwtIsBImBiFibJOcUpcsVj
5fntjvq6CUZo7qt2HJGn6TuG/f0aFh5nGSeeth3mmUDzOkj8ifo6V/WNW6nTBMKI9K6QVGOQB+Th
rFLTKuG3FKR1EkNthjntGqsN9HhkVXb0cB9XudzMWe1QtEzHgSc16MIcgXOH+ALpmVxTAD73In1O
hHPw7OZ6VNUIWmAy1xwhL1iiH2t4Elu7GzcctbiTDVIjVd8y1jUS/TwbnYnrd6CNMrPp2so6yNq4
nVLtgBl2M/cu7NLGKH0OOnP5Ae4EbZNhGLytmRv3rJ235hShbccyt8ncRTjjkf8qOQ4qTV/Nc80g
Gci4genwGGOcWTl2+VyqCqJPpHEhPWfXDE28dklAfkBcdi1mn7jJ2jChVOtb1TpiZUtJRBOFsrZ2
c/IPOeCk9wUTQc+AKDCbF5nnPlkGoLX8SRnFrlPeN9lP6L+8BEOcMTNaKkjjTcvAQMuynpv+W60k
CiX4s1jT401jE/zc1lqARRIv9EKhEHPqkwNW0guICahdsWp9Tqv0WsYs0Di4JGLEGt/FFaE/5lGj
pq9XY0Sq89BzKO+bSfKP2MmxwZOXquPGLqGtyHWsxGpo3Iu6MC6k7gSkKRUUYlnebeniREe2LIfw
SkMQXGVMTXepVbPc2a2JQwr5tDwkeRNee6xqqN5aQzoFpXETe7iXZ1fda7ZbtNvCI7tiK7VskIFl
xLTaXM4IE8uH2SVb4B1GY8LOIT0ObruMOgAAl53w7Oc2G8HrXIak79CxWP2v9Ov/jSbyaE3MdwMP
P0wVTfzo5+79j5/5G36oL1N3+hGu7mKJMhaD2t8wWcNYBvI+bXrg1b8M5J2/gCIuA3nwhy4Evp/a
8DpsWSiiTIpQ0AueqH9lQL+M3/8pu2I8j4Z5mc47WKdsBgWLvPWnHjzIWIOArGY4d8VLRDxQnD//
NJf4oeT4D/qu1xUx0O1//uNXzf/vL7CoaH56ATmCTKxHXsBLXdhVpJX7T0l/Tnwi317ef6lXr8Iv
HwaQt8MyYFmIH9AdvNHiTkYLTRY8zCl18klPa4Z14OfAqyJozBrnMwAVBlpxBT5Ch6DwOvGqcmdi
/qVbehMVL2R3eyJaMuBj3Re7UEb6bvLK7mvisdQUl52Egmtf6G49H3IM8aG8pwDDw2uTNHc/NWpL
g905toq2YtpUQGKnlG2AoweWUeK+pEMARg/GBK5Bb7EOOuD44uyOnnrUy8C1y16A/aq8Am+Vy5Ca
lrd5lEadPMC66i7ysGGUgQkxH7ZFn+RWcSEU7QVndOezZ2TO8FmrdA7PGskkmB+gTOjkqVlXtkai
BGcWP9bu0PMnoL3xTIc0ZAKVpWoMdyKXSbv7X1kPTskX6DXVN/U6GfxvRdDrdOmff/o3WjVQ6hrv
rhrnr8N/HL/K9uv088Lx48d+LBzCAmsPKci3QWn+0Ov8WDiE8xfxzIj8EITq3PA/KXlAo7qwQj3s
c8jRrUVv80PJswDv+XW6zt/oGHAQ+fwL8zsmib8uHTDlocMhB/eJrxI2x51fn2wToR1DLkfu/V5L
rIDgSEQMUSWzi5hA8otRl01/FzlteKz0JO6gCZfqJq4x2MNEN6aMUq6nd8MUMAlE2GH9WeIrzJro
+IgGeHJDf0inEistoqGaNJhHbThHoPStNY2n8H40S+cjtK2nnJTkiF913zehc6eyar6BgHhPnDJF
KhAztJ5uDqMJMgDZqkwJT91gOwtsxjNo8VZQh2qlf/Qz5EUrTSOupCyH7NhKKp6q8BJqb35wcIW2
oWU4nouRgBxDM4zbcDZByHOs/YZ3nJMzRvkRvl0xy0MEMIQG3JjVT1ZP72weWj+Y7TZlV+aLwrJN
+S/iZ64/Fhut5acHo0fkkMnZ27Hq+xWUru4wUxYHTAn5wdYZWpP+21JkuoVf+B/6FEBJUOae/hHV
9Xxy694P8A8wstSZW6qhlYde63h1wxugt6XUDG2i/GBIKqtDcOFLOgtJYlLxkSTPycHrirVZR9qn
rrOcO0+lBcfyzjIupdf6+m5wjPxxynLOLn0EGk8WHp6QbNT5bXkRj1denWvf5nhY+NdNeASBG79o
eTuea5pCu9f31y7vijtb0pnmvweTqrpclcXcB8IV5bD9P+yd2W7cSNptX+V/ATaCM3l5yJwHKTVb
viFk2eY8BGfG059FVTequw7Q/+n7BuqiAFuWlJmM+Ia91xYtJplhWEaGTw10fFxwW2Lde6gM47Bi
qlLjEuPUwnI09ODhLo4RJfCvCj1XB/QjrblLbJdOxFQmxV4WMSKpIPOCiK2PYwuUJ2ARNez6NGb5
x5bP2enN4jE7yi11GPqSzwLDyxPQCYKuaoOxHTmHuEfWfSxBnMVrq5nFU9K0yzfZJN0FtA3R5mr0
dnS0rYNiWUI5sYf4HEkrecuWxgwKH4+b1vBmA2+jIYFjgT2e8WyY4Qnd2sroqr0N9DjIbclwlA2g
sy4i1LuqpmXvWZ2/x5xj/p4cNiL4X0tgPbqpZrhlRpbmEL5En9zlRc2/5QMjA83ExMwIsajzDgdj
W7vZto/z7hHa5nIFJZKHJsFo8OFFdC2dMmWpG0/eHrenvmuLxHwFwJDvS2/WalAc68hu7lPCeGHh
omWurW9I7Jlt2OKt8uYlC5dRIhUDUaWp7ZgX1zKOCM/pdMfZpSAWQ8ToMFcEQWFx5Fl0ToPX0jQX
9Q3Wa/nQgXPfTctS3uzU0k9DXPkBDWC8LamK15Fqv8VUp06JJclvyY3JDKfCNl9m3REBDEzGlNiQ
eFCB1QXkWfJgGPDYQvQ6+a7qx3kLKo8xmIgyFQ5TB6acsOXrgCzvHnlgfkZyZN962D5bRgZEOAi3
E0MQA+HNAhJvrEvhy3TY4GJ0v41KS6+RrsefS5tlv+h3jsConI1qiIGqYPFNzMJqRtEE5zpVKPia
DyV9Hnota1lH4NKR3PpMmbbTqJM5kYyseQlRUy+zvQhkR0Q+jdisTko09avm2MvekK4wtuai1SyH
kaxr22pRerOSMumckwqgy1AxG5o4KPRgKCaxGR1nOU9RUz8ks+refH5/82hFas6OTVm73cZRxI8N
EetUqMNosPLJy1kMVzZCIiHhPLHir3VcEE0btoWRPDsuGWMo2GiujLbMziPZF0s4trgTBLa+NCCB
uAvJip/3iYircFrKj1oJuYUNbRwJjXfv6mXQnvOc+UEwGAlsumnOGKNVRd+ENGbtrfVyVkzViAVt
4jBHo8yp1DlD9P51smBfjH77c5mfCsKCNoaudAb961PUOBxaM3CxV/wE3sbRBMfquE6iAnfhhmlr
p9oDCGnJMmbAxOMwGY86PutN3SftvEGrwU8C5EfB95pGjDaT5ld33PbLHdM/jI91rfptN1Tq2kKZ
/cNL9l+50/8qd6L9+Kdaf/PRf/wPz0zaL3cfJUKpK3GC9dCm/1IsMfzgi/5UO2HJxFO7psev9dA/
pE428ZcIUgit+KciSfzNYeGGaJ9MDWMtoP4skhyU0BZlFX+BBou27D8pkuy/Fkk0CS6yLIBQwPxw
tP1Vft/qDu4wGScnhURPkkIbO/igrCwymHI41vgu4tIlEdquH9NmWQO0kDdIrxR6WPlDttXdVDxl
fa6WbWvM+X3ClZwHjlYheXDb/eyn5qkHUouWIyX52/Y4yQLwXbACopxlykKu3nnEN026GXqsoAau
DG44v+H99fal8JN9RP743iIGvA8B+EWbbsidL7zBEf2VcyWXknmW6hIthK6BOqicPOPszsRp5Lgw
CL1zI3A5aAn3mbaOZ6s6eqylZaHf1Kb5OIgfea7qD3avHupvM1rxQl7PlJ5c2gm91Y6UcOd+imZk
irrjF0SxR7U4UuNZB8Ti2udUt/I37i7/HpyWxxlStriEiPulhWz0G/b1Yd+bZvtIKNh0ynJK5mDJ
s6UMzcz4lXEGhJlNeh6SDpNl1RLDyIJEde4apX1WDoGHgd7Uxp2mZHVcUvlt9Gf5mE2Gs8/x477A
F+6ffL+f2eNoqv0B9jT+xugl95HZMNh3nDgb0Av4BPR51ZF1ootISaTtMSG72mU9AiFNYhwaQsOa
3iBEM7obquIHouz+4CuSBXSu6E8lBowskEI0FdunvO2bE8QkdW6iYgwr2+127gykaNOy3OG0XQaj
5f2M82+sFlEt8CoN/Gul1u2MzizOC8HyYQvQml909ikf9Wi40O1rh8wWyX6WUfFcV9QneZ8mOYu5
xmRPMtc15Ao709m22oIT0DDzLiB1JEcXhKx6sHzVQfoSZo7Feox2CTchKZAoocKpq5INeS16DH5p
nn4TUkredTObVRpU4Dj3TZagA3ZQDlvsXC5xW6sNIKwhMFqvvDa9ll0MdH4LRv2J5T/iBYaBNoX8
a+Qqwwn8IbZ+SBxYZBE2NsuVgnVTjXnroBpF9iiTdYbdXgXkqbT9hzhaknDyuBeSku0pMSZOa9+h
+B0/K9fMj6JlRz9lKKM2YzcsLEST+awUkppdBjn4xa+z6JtWOrF2Qv4ks61fuTp6b9FROws8AiNM
yGg7Lrn+3vtFxOQc7OmDPlTye7sII/SbSf/I2aizF1j65bEjKM87WGxAaEQ8vz6kxtIFfmnO1hp3
nWCvjnTz1QT6dZYisX6wVSHPRrf40IYgGYsDCV3e9wwP1hUH4iKOiOX9Z4UUBIEEij6EhwhCig3Q
t3rnJVX5gV3Tf0Ff9UMTU7Nxmta8Ujkvv2yqV8lnQq8rcJpRRbYoc9ywaDPGlwgP2vfeZY8WIA5s
jl5U9xvUAwgbexrTS0JizoYB64PeoVMPEFf3W0adMly81tp6RaOwGLlOQL3esZdv0o2FzIgeqJen
vNbdky06xhhmgnakRT60r4eBE419sxtqfiP2Y2GlaMU1e1+nIp9J7+kjiwK8Fe9GnvhIDjlMR0Mg
04cOlhJWBpDmGC+mvENxAEDQr83+sfVSMscit8ze8jSTC6Nx5EQcZtFwjOIZbY+nTc33EZRmi9zP
wyQo/DiCa7109xZ84c/aduniOj0bb4tcCNbMVeIHtZb5LUIza9xpXiK/OwQx/ZKAlt4Xq9KvZpdG
5Zbmi+Av0wZRGvqRKe+TxY/yjWc0JVvgKTomhkZ5jsn4iaK82Xi5P6GmIYq7LHK5cUjnttagXkTn
xYO/RneDECA0bo3zrnVL7mdRPsd0GftuDf1OMcKzIP7KAtfWWHDgcKQg0gb+hCxNavioEyBO11ci
ClojfApBwPiMO2UczlYhHYZUVjs16Zv6yiRfXKvKxTdvyRETsQ03dcLLacpIMofZrwWQYJ17PZui
HeVW++iUhXhkMBHjoPGxv6xGGLqJV5YB1aNkhPA46F1EvCZI2NdpNdGYX36aiobvlKwmG+/Lb9Ot
1hsvbaqbGObyhquI2MbVotOnuXXnxyjWWGSiM/ny8ujcduFcLundsFp9WGzh+jFXA1DmC35cJ9d2
YLTYdHWrVWj6cg3pLQYiuVqJ0EAaBMZV+Iva1WpkraYjeqnpmYG5R/LlakoyFTlF1VdkUb+mFy1r
jpFPtusTsj73SHsgPlE/KfCarb2fVwvLvKYh5V/BSDAl1SEGXMlMfmFvjTh2C31t2NL/cR4Na8KS
0SsyklJCmcopu8mCKGZbksYUfQUzLfjtHicVrdIwLFBzHRN3q8hxWtZEp3jNdlpfz+d2zXvyM9Ue
OC7cfYYL/D7PR4KhDGNCv+yr5GdEWtchZY6iBa2cG76P6JfTgvTvwcjbae8vvn8c9aF7baO6vI2U
xgeeJyao1ZpVZX7FVnVfEVbqK83qK9iKDko+TOYad0X57IdEq+lbwNvikMnCumedF12V68/Hjosx
DRpjuqt871OsiVp6t4Zr2Z0t4Y+TuCVo1o5dTQpXZa6BXOlXOFfSJlzS9C52uM7Ed+mY5TfkZtN3
Ar8IOe115x28pXdvLCR/9Vi52bd9BYKpabLVtsVzVj9VRIaBCos5sRMvac6yk4SKicqDdzuWk/+e
rqljxLN08uZ8hZGZri/RoGEHsUOSAqW4GA5LcxQ6+ppktnzFmnHx88rXa9pZS+zZzNxu2ZlrFlrj
kyoIzM+JwiyeHpQOGvIMSLArmTJoyTe7Me30g/amqsLFyIW9bSfkwwwHnHXXc9X1eR4Rk8IXFMOJ
j6zR0heNlaN1HzJS75S98xva2OozG2fj1Ud4/azLuDlJmT7LysV2bMry6MoOB8wwlqFbz49OwUgh
GnALJx9Z77y7wzT8MOuOCsJqEcN39vDu+lp2cFyvuEm92E5WqV14c4zAa5v8WOW9/G0qe1wx7TJn
dITkKaWbT4sD0QL9g2lDww7RS7H/b1qUX8+eM7TbUhnqIVHUO4j8JpjJwX+Hzf9f4Vwsb/5d8/R/
2vz/zTv8+po/eyfHwiyK+Q7TwuoL+bN9suiUiOZxjHW4heuDcfLfnSKm8zfAyAyZGQQDpfjaXv1j
0oydVNf522Srst0iyuE/aqL+6iGlE+M/aDswERGJ2X9lA0AbN6zGGKyjXXhIYmwNKDgDnb2KkvlU
xNI+KERxaNWmaflp1517sXMLQZ6n69NjXQ+CFXWjfaDtF5RNlg/eNjKfnSxDfuE0TrWJO8u9o3Dq
WIuP6TNuwGKfI705lrGjf6+byCOMy81ORAJs+6WTP+CqZQeyt1o+9xm0YYShDWF3Ta6FKZo0+HRz
bjxxhuQnn2LqHLlmsR9WXebcV9faXmeKBaYLDRnGSWdXf6zSskQCpjnmxtBi91TKoSmCqJjv68Yr
9k3h+ZelY6rMjng2HuDu+nfkI4irvqTiCjVDG0H+mnJnIKDag0OOv62Swztdy2/67AzXyNCflUC4
ojsgzCtp0WgKJmC/YUwkwVQuTujphO+ELbyxmw+1PNAz19wiGEaW1hbpsLcJLf05TXwTs6X8l2lb
7LkY8hdpZY4MZrIA9+SKZwe/6/vNZE3lRriLDkLIGN5qL43u+4Gs9L5O1ScY5uUbWkDzIc5J+jGX
rL1zzGx+oL1PQ2EY6Y5p/nAWsyN/sGeYKYRijtSxGNFU5fwa8UwbkVcFHeeEETe3hp+abwZpaxPh
4TdnTnpGXTAgOJiwi4i62nQ2k84cu7Hmaccid/NNLGv1ZhHnspdytH/HflZzifXpuXesac9mFu9h
mZQ3cJIKp62W5VQroGe2JlLcM9q47DVe0lXW7pTbLHWaE5rN6akZJ/nss8S4KqhE16kT8xggqU/f
uIK7SzaI4smqrWZfggTxOUFrcbCxNSFtKUzzQS1ueo1jS+2AjBcFOh0P7E3aUOFVPTPEtDPHizOl
4uaTa34CQrNeMcoqPod5RrflOMVhmQfz7FAW78vGSd8Hz03XabUOhbqxH0piAQ4zqcR3AqnNmQqh
PrRDHd/3Vt0xy+Yan8uuOJbawKwsosD0K9u7w8pivFe+7lxlbOXHVC+aQ5YVaPfKvCuAsST2fdFM
ZyOZLD6Osj1oome4GfcfkDIFQbio5bcG+o4PaU6/bDmXVO0YfUqyFY41uRc7MFbeZnEr49W08s9l
MpsYg49lvLte9VyPJrkTHf4QJSrxUCeOQ/JEEmknW+tEEnD3ooSnbtFDNMTyo4va7ObGmKoDlmz+
Zxp5yb4a+aJYpcULCuEyHKlEtwIRxzmLeRMnlLVHBxvXBoR++eSaXf/D9PyxDfpcf4ZWfoyNCVvD
JPeQZ+FXO6ihgrTI8gfmhMWjHRUHZ5n6kxOp6mjlZb3pmoEEew7Ld2Qx6dG1y4jUcVNu3K5naF3N
2WPTkT+oiJ0PzZxhrEqWPMgaO/9GFMH8wvhVe2iMsg55Q+GGtElubCBONDc0mYgKHXmWLQzh0Pd3
NjubPdmY4go2t9jL4mGMovGbtsITc8fUHzIRm4eKfV5HfiAIiEqM7aeJUHnVZm0mMbv7Wp/mLYLo
QdviUPO+9S7BIIihVYElxV1qNjFLfK+6Ot9rc8+Fviy2G7bj7FD9gbLDwLJgllJdFyhaO2/j++NL
rBYL0VMOsKloY8kxBzQo8JtWnONGNtelisRW17VvGbWoF8SxMrf06i6RHKSt+MSHIedJ33JvEsxY
OrElTYk02SyvfxROQnxCnfgPdunBDehsZjUKRvND2mv5xnWrEE5194Hpbd5nwvZuonNKsu1KU9yN
HgMiD/c11H+vcKiZav/V59a4U1aSvNGfpheWU98hTzoHbkRFp92Nd4i6Uz5KU3bpMib8/aL5l3Kw
2hvKX3nNyCJ41aK0uOvysqFh62Ik4EjxlJE0W7uT5ht0NePg9PyWbeTVOxRhxi/lxsN1sv3mwzLl
erkMyvoGMSZ9IUliLAInzX2g8n68R+eek1cRo0LTo+Sm6wzgJ9+yAzwc8xNuX6QDia02y9I32242
vLOHaCIDkFUn98T8TXzQ9Cn0NcCuvLMDeQaxOeyrdO7XHJXmpRiifaqznyDyQt3y0bS2zTgyEVp6
gd5q0CorsHGgO7JGZTjGxsmHhfZ9kgbOS4Oc7pF0xmvKI36m8WsOrg4dOshl67/njpNuymoS34qo
JYWYrMZj1BubheHuTSEb/GzI1zs1vaftyBrq7omXLI62hWHTseLuoVgm74VVVbTThRRPCRpZvp0b
MQNZNIfa223vmG78qDq1fAo1cPxD9FKk9MxWvJ/NSd8ogEgBApCzXQmDiWzVpkwUANivdSmpXzgz
SqruBzQ4axBnlsXPg00hwnpLFkvIwq9/kDHK7TrhkQ7mxqUQVnTiVeBGnvztr5XyuNbM1jxpFxSG
W3QktFRjlR96Smx7rbU5aym7vbUCzynFycX6EJTmhH68e5TqCNsQ0CnWfdVax7drRU/2yjNLsebU
JK77PDa58ZrD2/k0116AceG790d/wIwQAdyp+aN3aOh16CSKP/oKSq2KLkN9tRzpuhXbrpTMy4wf
eDNM8+DdZC8XEtmc6PeQLjgaCtyZ/ru2EAWy00ZWtYxo98NC1bMvk6a+MnzW6veGA5Taa01cmlm6
SdKVypOn5e1mBTVuKPLysx4vFe6y1H3H04SThOlxdosAu53dBLnj85CoJNoXKi9UFc4k+ZIBEqNx
+eklc6e92AQr2Fud1rxiDpPmNaT51NxUUEb2QPKr3eh0bx3WO6bMcbERC+9kH1tvmFOmg5M29M1l
P9DAV/MOtyflZAHwoLUug294MXrlGnFezC2juaN2oBZ5qVRSbBOwSCduEO0p0dL4MmPwZNjHWmhM
YnmHpdI+Kba2NITTh5X7y6n1HQ3kvzbsdWTk9M9ruWUqY8DrZ7bnND2C0QGZv2zGOupJK8IbgSCV
mA3HFsR5WQ+lSrpNJrX4qCxSaYYowjBQGumpF/HFQcuKtEdvLphI+80Su/L7YDrEerA+3KdyRATY
wxPQYhGxemMrPEVWA7EhIcCqj1jRkbnnHQZUUAj5jZLVcyR+W2wCl7Aht3JOEU2Z+k+HsYz3xh4U
dtHnYLkyt19Yaq/YO2jCaVn8t4n7Y5H1v63ATFqsf9fF3dVtn/zP5iP/q+n/jy/8eyvn05SxABO2
zqYTgPK/JNejQyTsmG4NDO8fXd6fpn8huLn4Y2Gsqp5/Uhvaf1vN+bRxghTTdVf2n7RyQMP+RTRE
jhyIZddBDUnaLcD+vxIsQQs2QD5d46KEbcVqn5KC1keb2hCUgN2VzAZ/25RoxoPRs7nekU2qd80o
8GYYqX7oxka7RLSh20Vq5S4mFoKhhuqudVwdGFIOJ8Jc3I1V+M65HirtSVbMPuoq1s596ulkiJXO
0whG4yXzmPBz4GfaXm9kHZRdJkOHbOeAf48EN0YoFQ61yGSSBpGDnxuTph0fiHq4OmbZntAisB2R
0cOk5P3ckUTO64jtqdEPzFvMwAMGFLqFcwLAC+qYbBtOip+DrU8k+PH8lWObha1ZLVdUhmzCerGZ
R/G55hcHsui0bZRl+m4RSu3Bo8QYj429VtnVmw9gbUuwIsqNwtoWc3vf5ovFk573H0CIzF3hlh4q
dWbaZunw/UudE3SRFsFFnn9YuiF9xNNcb0pdVwcuEORABF8FEzaxQ9xn9+3ii1BiMNyCBkFIwJgp
sERDYJKwzQ2hYTbt4jBT3xfdKU/da6L7EVqU8tEX5bTtWSf65XBorBVvXBjsEPy6DS0zFgjgxV7D
6Eai0vJq9yPKgX79JZqcWKXBjDbFMsQhGanOtvCGHyWJWRh2y1NT6em5QUIACWHe1srdaSkSF5uN
HalTnLQpEPdA2s7Bxz3cL2tFlxuYTVWkvS5mWgemGOxtRy8d0EvOO8PCu4YUbTkaqDSeWXIAbtK9
kVpxYuI86zZLNG3ZdDMgXTLJHBIoKR0Gh22HueYC6tl3/MzWWWKHoHLFBGVT0A9UAHgv431iDmDy
JCvZAohMnsnnunNevVldMmNyg3h0rJ1WpRS8QiV7tyk/lJ19z2Rv7QldahlVTxXuxEw7SQIELEJC
Nj10hQ2fCZJ65sCZ1vlGGz+wo6p3w5rMYoCKCHMO5tEDKmh1VD16bx+lAbR/sZQe5m13nrX8B3X4
TJ6I19CwZsuBWqAMlcKCoZGVFoJ+ojGJG+uQEGW3tegRQ7AAkhCk9hsBSSU++DliP9Ehkq8XuYcD
aG1rOK47B8nbLjKzl9Zw4ispeeXO9H7EfidOMxdUaDeO9ow+lyE+4i1r4xZp+liO2PWrDg1PlifL
njVv+wy7iiwg188foRpbm65TV2Rdxc5j+7FF7OXsVI4kxGaPv61m1o29oQkWi63aCqBCW9ZSCXMi
mqSkNzNQj5lz1A0WMWnsjQfDiI+9PRrnThPDRqMgfxlsk1fRwxloWDDtnNifcGCWMhB2DT/DzsQL
V7IIek0nWmiUatcnlBL+oHRWB3n1lOMOvpHtLE563012wEgtSelB8wRmCSiCuYfigTknR7/T5Tt+
1OHiakgbKRMuVQ2+FpfKnWblP9IRQAB7bpxLEh7R4I0gBRWvZ6M6+0D2OvYgU/yeo8TbzFNtn1ag
WZA5/RMK5eNAc3vyWAqsw9xHIiol0RtmjUWH8lbRKW4sC/KDIf3PoS8e02W+RfpwKwbIDiJLdXKy
tF+lpZZd0apz27uXdOLvd261n8j1DSr2OTsori1uRZZWSzR2wdoisqNMP2RN2RV76qmrDTiwJAPQ
7rlaMHkDCaHCW7YGcrpNW0k+UrHTXhfD3Q2l8eFLE25AivYGa4X9FJG0Epauv10dUIJHbT9b8tcI
5xPTBtsXu83MvSh0/RR5Rb7LCmOkS2k6WpO82Ux+6R0SfFN1YXx3HKYtsQVrwp5fvalzQWQ4fVgs
poMyIa2e6Uzf6EKmTdO4v9jLTeFIHl5IBtwzcYFn1+rbu8YzTikAYlbRdXEtWGxWor0VSVTB2E68
MJLyd9vic019fPK2Guq9ZYEWiyBWbSW0kAt6bSweJCcHthn5hyIDSWEm3/3F858XaznURaWflZMN
OwjEctd7xUjEEt+xUupZIuC7QTnA6sslNGvRjEyLKL1cj4tdO9h2IEr7qcnBnzq9TM+L7I5xS8PO
8kejdsakBJZcbBKimN6LfP42RcNwcBfMioOB8y4ukt1g9NMe+ru2w55uh245+vd9Md5E7OL0taz1
B4dpQLpv2NvI+CAwk5NMVemku1mmiF4dDIV6or0NPgYtqc0/zZTa0iyG4eiNquWsSUmmiiLnwPmb
nvDKTvtY45RjQW9jO8Ma4KFv3KfKtMmxmkz8Rw3bPavR97GbvU3wnY9K856Be587+kgIBvFvU2tc
OOFFtNPomgKrcfQdAb/eVrdKcfIaYaAi4CZXnKo7tqv1BhcjEDZGBl3Vv1gpAdA5n1lN+tWBTi21
CJNlxFZPr31EEjWPonS6DKgyn77Sw8Xc+gAp3ITQJR4yDIt2Zx4ky6cRlVyDEvXFHKbKxEO1LC1E
W3r9mtObaalqphSonhHZj6aFprF9J1SxUtWpNcfO9cOs9hAxIdItUi0p8Cm3qm3/SB/4r8Lsfyuv
LRhT/668vs+Lj6Qu/5Wn9ccX/aO0tv5mMcADv26SzIQgn3L9Hz4ewcJDOMSlI1tG7rWmBvxjS+Ku
f2Ja7t9laX9uSBx2GQA0DAtNvk3F/R9o8e114fPPNh7iCKjQDXjp/AS6iQ3mX7X4LXdoNTu6PFm9
BjkOrkCPhHVnlr33YCdVUh9tP9ZY2IEWtLd56wxQJ9ammsPMoMGetbah3S5LP4322gDX8HlYZHH2
wJZkt96p2u9IPGnZlVOdEs6dc7829P7a2kuRpuXJWBt+Z239e5Dql+xrHlCtowESbNYpwcJjPDE4
iNU6Qyi/5gnj12zBE7gW26+Bw/g1fFjWOYS7TiSyr+GE6awbUgKbvfRjXBenw9cOlQTePN41q17t
0iNpIkuEPBZhrRrjNJkRqqWeOd0VCV2Ru/NkoRpClTt+XSYJrYvidMms6NB3RBXOWzzegrSVigUU
UY/SAMdtb/LBLaM7z2BhOlHL8npKkKCQf6Gd2L6glB9JdiSJPNLF5zQVjCu2eZLaEwuHqrMVeBIO
HjgYA755lGJDBSaahTPGyLnnsiiwRClp6RvojJYKc4eo1oZMzsZIoCDiz6xV9lNFy9LZQDHLeLFR
gdSpFcAPH+O9kc9Re4f0XzsKwAo3kXmkdMNOwF1kQQLqEnjTBKHtYwAb1CjOgD63A5JEhOj0QAav
vXP8ZvkgQD3fTsVQhEu+JGjeO7mDhppfWpwd+7qzSpgB/bDPq1H2AbmeToDKaD3YZxbL0A7KsiKK
wUnie9vwYaEkxbxhVJdvrN42KU7i+gD4Jnpoy6l8iyqtR8AVYQFW2tjcF5nzgvs2fjBj2d3w2boP
NATje4L0fINqkbFHk8wPfB7q3TLW6SsFcHQrjHp5y5NGIwdvAPYTuUa0wc3m3vl+Hr0myM5YcDja
vTZDdUIZo/m70W3NS0QYO4Q3LVWUmLROr82KCnCjwnlhpF49deuOIsB9Gs8hLahJvGbZunNYL0od
K0pbdGhQDyB/VP1xmvFuEtMWv5qYP86+cpMm0Bt7esaCSTPpNaDNaFHa4rc+WQ50Rlchf4vBZm+x
oio0dIZ9a1MUIO1kP2fS3XTZYJmsK2b3oi8Ngd7EfhYES7bDeD/EsXFGFVAfMPMN2Big0qD07tqH
pHCq1xYD6p7YwubHZCRvOjuBsGdleuKdZv7YMGJaugYV5lLMDxH07BPW9fY5xkbwbTBVCSFhmo3P
rGYkr6mKbZSUpnuaitnfWVnza/RldNBtxNwJaeK8g2725Ofe8I0M+OJtIWD8zZz61A5t6eVvUqvI
c0U+cnC0Hli5qxtb3536HRzz81Rj+MVbU+wzVF/3Fdul0zRjQA8qpJsN1AFfQ17EhalsReY0M4/0
Rj76fJq1Zm5DNBEmn2K88gma1yJgzt9tIAgt23oaUPpEOBF4XcBtu8XKLxI0xN2EE8mvNuZiG6+W
q5n3vda+pKp9ysh++DnbNUon4Y8iD+yJfXdogMF/dtvMOpeIfi6ip+Mn4zLauGl89K3OvS5TK3k0
hu6JKK9iY7ei/nQGptENc8sbpZ76IVf5aqBrQJ4Ik2/OMeXoS5yAYXIkGnRaaYm7WvnxlXHO8N7j
gSYuOw6jvAQwQba6CrMZjX7axB/UjOmvAvRR2I3yYgwg5WxnmjfJOJjfjCRKD6bmGjiFWYRfjJlF
GknwaA17+iOeOEyNd7qkxmvrNTTFF179kGfdCirqdX9bDLN+N3YpAQeABgWVIXqk+WDAZX2sJ6vz
6C4n82nsI+8HywuNQNx0MMyQWCZ/G0XJ8siE3rvUY2V/4Aurz76DIYOiXOecG4Q532LYjvjFvQRG
3GRBaCUB63nRte7OjYG1BfGAPE83bbz8HTsBzFcjeqFF9y4a2pm7LqV18llVhr2YP0HoVI86XcmR
jOYu5B/FOJZFHRaqxt/30povWr8u2lkoflp1a/+uNesng2rjortj14eLhMBa+JTobcbeHoz5daIt
vvpmnl8Sgd4qyNRnIgwJ/7iomeTPL7Von9DmMF7Q2ySk70d5Ry+7S5Eu7EWq/Aept/VWc4zEpAef
ukOsQRjKxxiDfhrR+7T6Wypt2vzYFjue98+M1vtRGt1EBEVRP8cMdQM9aZvTlNHKtm1kF1e7Bv1r
d9V4rSsRH9BVLykeMKffWyg4H/jklptK+NMtXer2p2RQDsal0QvKHst7jZ3IOvETkttEyHpY2wyH
6Mzs8lZGGrQfg5wk0sahQrOn3iydSC8ae+XAqap63w/zsLGGuX832hZ5r1cTbuDm3/tO/5FJGE+K
6/ECWS6Gx9sRb2x5kr6F3eBmLhMjXMy5+63Dlt4O+jI8ZUS+ban9220dewQReUDMYHdHTxTQ3Z0j
3H4/+UxSli5t70eywfRtpthyB5bBVAsXvnachjOC1oSVHvhAYRXfUQQPpDF4+U9Ik/oWehjvq+d9
T7ziV5un3ZENr8u0PM830ub/CLz3g8VmWjSmvTgKFtibMQUvYJBWeVGNln36mYfm8P+yd2bLjRtb
Fv0iODIBJBLoR86kRM1DqV4QqgnzPOPre0Flu6tk33L7/b45oiyCBMHMPOfsvXYaGnvMaQZ2Ij+9
jdvUOuEQiXZlG1cQLgPwT+SaHizmOGizOXkx+1T7xAz7C+KmoTikIx0gSJoGgwi8UCM56ltLN/nn
Vg2oHOz0IeoCME1T6BwwBENfU+fZHspDbmdk7ZWeuSuk+lyJ8pYxKkcHujNrO573LNEGZFTjg4Sf
vgpDyrAIk8DKSYWzRetwpcv6Vgv4WE21n2nXUSMmw0aE+Z1rtHjbijnY5TXtMExIJnPFnEkV6Odm
ToOdb6dnKzOMO68ZB4ZGnXdA6MDs0spusSjdTLh9dtjkIqa7kM+cdMKr2ckN5PZ030DC3rQzsGw7
KCgbw07uc8b2LMLaujaAiaxY2/VDa5vRAeZCsUar9LXyHUxwU5ytIpLMV2ZUKjayBAxObnW3A43u
z1FGUpU2ePwACR2csc9vHQPmjNcCb+jVIuXzyu44ZrV3AH5N5Uv62Clrp9s0Uh8R7T/+V2/2/9Gb
mYT7/qO5+fCalU0Y1V9/sux8/8vfCyr95sJx39DE5v85drSJt1mbJoZ6LDM/zynINhDUTeAPlowD
rP5/+nZs8zfHo4yiMtNMFhhU/JuCinrtx3LKhubKCzkEIkJZcOEk/1xOgUAZA8TE8yHJAb5YswMO
xwmefigw/4aMwEf860U8l7et+Jwo6X6+SFv02EE9F8dpwg4z6mbehLrXjN/sdvvrS/08dSEbmc9j
c1u0soWmSf/uUkXmj1XMUPMwsuChVYmSC4Km6NkXZLSkpGUdMsBd+3FWNmM/9B2/vvxfbid2Zd4E
sl92QUuqdwwIQJSuGhyz4mc5PJiZfnajZvPrSywv8QP6gfRnLrFY3j3B90Yey883s66NiQQlWR2Y
rzyMynpqPFmsOxPLk5irr7++GEb7v14Ok5irbPgc6CbEUo//QLWgULGd0Wuag40a7hQkmWTK5FE+
JgpSfAre1fYHtkE7qFrMqUR1ZQx1POrBLEFftyHWIaKGCwibwgORHOHeeSiRCk7YeCvTABEadImc
Pq0sh1WG56BGu36EyWR9MmMaZ5xfvuX2Yr6uW2E+QVEq18bk0RRHDmxdhVXH5CRMrE0npvEJCEV9
GTnBEJCmptnF7crLHhyVBs/RpAsOprV16weFulakA945ChAVBST+zKANrro+l9hgPcZ0blehGVdU
hx3FEASwM2qNnj5D9o3Upjsq08/gQ2/JJMrWg+0yuBHjx4DtnkvEztZQvGZmxfMmKedqD5MjWtc5
1W8TD1/r0KuOOg6vywkMeMTMaMue322Ji3CuRoiOiFUc/2QG1pNG83KKQ/q0VQNxNur7rxaE04cx
b6LNJOP4avaq4KGlJ7nGw8zG0Ac0FLB2jIPfH5B++dtYjOGZGn3dhUucrAtNWgXCoQ4GDAtQYJgC
7wgPHzBvRFbUQ6WxiYYuyjLTjfRlKeIYcnkpfbnLx7p2HsnmM57DpK+v8wL09NYdR/OhkEl/AVmj
OwhL4aOq65bdrcKU52dVfS5SRN9mXlFB07ZeYRzHAFAU05rxj9zSOTF3UD7Ek10kiOJ6+uYkk5rd
SxcJsMprMclLA83QQxRW8zaPCrnynczehPQs0WVH0qNjWvuXHM7rWxo89Q1d+0sf6PdLNbvtgw2z
8QAeSZ7laDkHMifBqM+cJbo2H/fgHV6QCyjYXpxSdohBx4PdRN4tuVPx3sCcfEZjVdx0KQdL/FPn
YCQQAtNTKnbEUFYvhaMoXxFFEj0yqgh9ht1dRP4yFpxDhxCkZuf7VkEWRavlCvnQx7hLOPY76nns
g5Od+RWgqOG2nJJHMJeEmvSMa22AkBc0bZJVFDJ96Duk9ajb5N60sBzgp0H7CHDvqMqmumASSPEh
AlVcEyPmmjzRizbJgNd2a/nV9NrAS1mn/GguOWwyJUa8u7dGj1Z6SqYDmDTSMhNcy7S5Kq5G2QlS
wDMMa82MA2h2GU6UpK7/gm86X/s0zPaB7w8XI5ohRtPdsHY8I9w3vfD57SMuIvSYw6zfEVuCUmaF
ZmM4IQqTl4txYOfHjvdUQK0E10Z2gKPDVxyTz57EABq0rbiLcH0dzN76CDP90nDT4D4pBFJdzZ0G
/3dCv9kxwkDlAZa93fgD+aCVK2HezvHZaCo4fhj/Nnk1f2EYBmA8FAltCj/ojz4ml600xC3Yw12L
0eQQGx3TM1xs+znhZQPfqR5rwggzlqfB2JRVzdTMLKzXpk/B3oals23GXVUG1oNSpbfOZVLnx5xq
66YzSgurg3CPUTYwvZEhOShLGEgYwjsDGlbOV36awGaw/HJ6LJgqXrIgzUc50hQoTfVSF1Sypucu
8yROjWnpY6MUISiIfB+yAWCBFSi5goCaLM1kftVk7jHtzUcGI1RDvsSe59Ynu3YN6m2Mrn5iuOfA
T7762CPXc9VsdWfar52wy09xZ/XXpQ1VbKVSfnssCc51NMXjJYFw6dHJTKbrLtkdxTAPH4pxsAhl
rLkyM9tpWpNGlkNNRdn5jRlu+iyHSjzgYbRv0Q07GytlfCPTLCbVTaXWnh5FuwVlApp8dMYvWTbh
3anylNucM7bV8ZMKFSRhLwKtWdXpEpUw2usY4zFz8gpp+azBE1jRUGHSmXvybFzjgMTTWVdUmFpa
AYIKj+8dTXUM983VyxSZgzmw0G1t2sTL9lN0MBMbSp7jhYcuKoqLYuzUQeH4u3YIJT+ERhB8dNU2
C6JpnyIF25BYOz5KVi7Gpp674yalD5ZLQaOERL1OoWHe25WzdYYse26nxP44Mt28cmpnfm5yi4TZ
aIjQudb1VSfLFvQrE7AWy+EBP3K9IkrB2LB5fsuTxlz5VU2HOaDAZ38cjj2lIRP2sdDOBUy4yUw3
Ztp0388V/x2Y/NPAxGI/+uFU9BdL/tXX/vXLz+OS73/y++leSuRGFugiukgEmf8YPyKX+NI/pEcm
8xFtEXBq2orpyiJY+mNGAgNNKGc5ghN7ysb6r3hF0mTe8+MRkcKBjAbHZBCEFtL8S7p72NqUjHVp
nbXf6KcJBNBxsqSBCW5OxWZiOrrsNsXJkV4lYU9W4KFnqNWDg/+iM5vqUvmiMz+ocE6uCqzHeHRH
ZLG0CSuyGECDTU+wVvoPbcIJrw0mEo3KySQRqncJ5KJnAPbQCfN+3w2TvMMNUrzkvd9fzzVBheim
c7glyVxr8j8YSO8iyMwHuo/AA+uk71YaN+je8XiLqzIkUgtKUmETQU+D5caeJu0gIXaH4EAlMHcb
ggkFq1hKDxp4afKl0kZ1HQWqz4A7ZuO17xdsqBWaEbHJymyRm8P51sdiqrEdzLIbyz2MSf7Vahge
nDo3mG6qUFVLuy1HSMwiNRonlzdYXEAUITqU5IrMujVdaCOeHQd3c5z01xVD+zJG0LUZ6OfT1mwK
QAFDrQ+Zl+YVaxidCDyJ7Qj2o0tIirbrsS3PVmI+tmXZ6pmJvi+Ktjr4UmFCyXxOgHrvErgU7HQd
iRnhFMKTXKwTODTkwM5Zjudk6o2j3cgC6X0ZVKGzjh3bzRFgRG5KM/a5KVO7se76JCc1DKYWAgQV
+f14lTBv9/wtouvag+gEvnlH8BLa0M6Ch0AbjuwL/9qXk7HrfYTdA4251gLvVnW9bi8bDBUweSrh
6OIgmkH6F2YNt3VT2U2/PDiUlfBX1LwzxpijEBCFIe1Pbdt1Je3ZKYtbiwiWpukHIp+SwRwa+SHw
Q9OcX4h3mvL6SztULVwmlQDP8W/ffsX/XfD+YcGjoSAp8/9z9OJ90f2tAPP3P/xjSuz8hhhCOopO
BF41Z5nE/jklZkXkGcMw9Tun5P9WQVSWtsXZhaUJRaNm5f19EaSvYbuKEbFj4aoRS+38LwbFtGre
LYKUqqii8NOxiiH1XCh1PxaunkD14PuVcWFjF7+lwM3w0tfqmCG43uoSu76Ye/POSp1+7xb2vJX9
5B1d6fJIE1JDdhBZ6lZjZmtZtS5qSAFsGaVivqbo4cBLqB3W5uAuKC32cLjOvl2na9vOn4YuuRlM
wOwY2Gnk0iQFfB1DTm5sj+pwOezYCUfjyk7N+zZHF1+WZAHNxJld2UPfPKC5DxEiwTqamP9+EUa3
mlzrEWTrN6tkLgtD7nbypvYupoDYVwPWczDZXXYXxXNHDIlLNaCZisNRzZI9HcmILBVCEqfB0ccs
wCIfx3PL+dD3dm3TWWucJbMDXUuIq9oxzBFSNSiUHodVttJjRZL0JIgknEUttqIk6KBUlboUNWr5
1LwrBb0HC5YWjjN5kftjtolHZnYBVEZmxBy6qwoHQyvKbM0DU2zBVtQsyAncFMbLFBrwZfM2u5hb
8ne0MvAExgzNCEamLrfJhxrNAJLUmNNxYQkagy2S+ftK5dVmmMInHHzm45Ap50igcv+SywIbf1N5
dKKtwr8q64koQ8wgrHLrpQQUFz2uyPk+x9qXdNtoKFzjc5KOkv2oSDtj3nUIYepVlxfNvEYXZ8OP
tlvmwegIpjvyj138+R5UqsFlaAoGua+GfWY24LO1AgmQ5cTnRRKg7pjl7Z2hWwC3yM2ysAVqj6MN
nX6kLnVSw2uRbEZbI5mByKN7RGbOUDS5MnBNlcbGIOEG7XDxXSFDDPqbYIY4lEU/wwstapryu7ZG
+3m7KG0W1U39XYHjNUW0CHLqtqjj4dZnu97n37mf7B3EcOw8P1wMMfZc1i098GnJzIMW3oh7o39L
0yNuMSVbzwyQwZo7/ERvwXvJ9xy+IconUvmQShHRhwdGYn0kt29gbJSBA1vi/JAyE+2XLCl/Ee1O
f23g1/G2EXvWU/gWCWjOSzxguyQFgltjoJh71Rc1B9W8KdAm3OWMJso1Kwkyrzgpwyf/ewBhPJly
nZXkEs794PS79C2usKtC2uayzfPTtOQZFkuyITNnQg7R5uFbf4s+ZEqCnRzLFfPPimzEKiQlkRiJ
4Loic+zaWTIU2540RSdcghV5AwJ7Y7MUBOQujksCIxHu5Y3T1PkTekMCGnW1hDUyPCC4kXRiYH9L
mmO45Dq6pSbika0ToUOwJD9CVGznlZDkQbZv0ZCxwpW2In6bIlE07R3ba35TLXmSuiKgQfbq2ov7
4MF/S518C6DELTG//HdD/P+0+dkf3F9Kpi6LLmqi1/ynIuD3v/p9N3Td39gL0SXZhAq+SaD+3A29
xY1A/h89ewcbAO3bP3dDCzUV0VQCaBfndGRNbFK/b4cmL7ikkHsMCGDVsyf+m+3QeteYph1t2SZg
FKUV645aHBg/7obRVA8dWWBQN3MfpGUcG/JO0Eo7M3cud0UVu+1KYbj81Bjaf9ChVx+nLPeBgUf+
qamJUdCphv0gwMrBjuzXJqY3dIwEAj24JZRw1CCAIwsBclNyZr+WudF9jWuTbg+yyyfbJPi1XBCj
QQgkg0ZOuEDodL+pK5Z/GQigHG0GQoSztXPf5d149cMZ5m+GEO/65twBG88/adGkPWrTet+ajwH2
0HUuy+NYy/HG8aFMBlPH0ta2y+fiff/6epxkfizC3q7nUSjaFITMYt/z0IgREmOQJOVxMGprwal/
CuahxzTPPfj1ld616JcraYv+PmcT5VENvhs6zJ0jgZY56XEg5mXDugMGelLG3rX86L43U3s/cY6/
+/VF/+bjaRsoDQdAcxkeLf/+w1wgFozxsxzfNJoASipjIdo2gv1v040K4Om/v5qyJXMq6dqOfq/6
CzyXvYbgwSMhfio553U270anlsN1l3oPv76WfHdyXO6ntwgVCYeAQorI8eePNibIhLNERMcqHFNr
bYU+SKKqwt7s1pJSd4L+2tWdvByahBZ7qvGdRo3T/OvPrNjutGaQBVuPReXnt5HKRqO/IzywgisT
bsZmAmJJx/XBc0pgj7/+0H99hmhUcWCm++C6NhOfny9WV+SItiScHUs5z7eFWzeEHvALLsOSPjUS
BepgnSOB+ofr/vUxwoQFgZAjv+NpR7xbl5IgHqKAxA9CBisolD3f5oCsmGF4REP215/x3bUw/fL6
KEcFi6qSYgFG//jI2kD62GKxpUegYzbVOLEfl6KeLgK894+/vtbyWj9O6d4i6aXJrXS1oN/z7suL
s9YxaoNnaJ5mTLgFaK5TGlm93Pz6Ou/nnW/XYQ6Iy+LtcTV//kydgyLOKcbo6AvV43keYj6UPaFx
8HtL3YcIVikDOACiYCBPxN+KLAi/S60/j/8TfC3+ZmV99+ws91VS0FFHOZq+9vtnp4fbhM6n5T2Q
/7UB3UAgA0E5wdknbRRkg6tAmlrTP6znb7fw3S1ekCyOg4GZPXSRIv/4dfbwJYvZ1xGHLOYGdexk
J+TJ01UJqmlfW2WOGswoiMQcJjw5a3+As3wcnHz8IgmUqj+XnLZPiU8Gb7DIYX1QZid/jo3vbYb/
eHf+7n1CM+ZooDkdgJx599NK8EEMszYM5mLa+TRNOOfXPSNSviLavs4hN2JCGKfY0HprFENyFjgj
kE/mvn/sksK+8FrYHCMK3yvGgo3eOX1YxBsYALrf//pp+utT6wrupgDoyonEef9WkQy2Bep/aDCe
AFueBC7Nt7xp/mlK/9dforugR1ncFvGDfr83RgYWMh8owvGNeutFC1gxTwq1hOSq+19/pvfLOY+n
KzSYeHbHhdPjvrv/k9uoxh5jlnOI7ZvA9fuNSMtuDecm2eHXJ/58HKYL+oD6hfgavG+Fav/hxkqh
ll/iz48rPQ80CZie+aIXUtBPj2tao9/ll+EfwFDV01GnJotp641WSbBtOd/ChBafFMrGdRR1oPjI
p48D/nshRDiZUBcgcfyT13XTDXUi7uqmYpywrtK2i9Ym0WPnNIRAH4IQuptTy//Wj1365E7pfJ7T
Gli7V9XOva5GIg4zV130tWDBbTK4wApd+T15beLQSldehrk9dRtRRsYDNdV8OwW+BfQ8D5m21KJ9
Tf1JfKIN6p8bg3yplTfm/jfw6Ko85VmVzau8L/3D3EgbuqQOAZlbul7OCEWCsYyqkFhRz5efydqw
HoGQlGhCcKAYa8TO9re0b+1hkxHSHG4bNw7PgcUv21YsLbLuo09dyOJNRxeEDQGa5jrPODaiTxS0
XIfIC7qdCB17j+iSw1Cux+aLy7Bri9dPv2CZrd072jc8b/z6AwaezPygQpS1ceuaDWunaDr9Mtu+
oq+MUlUvf9uogrcxKcAQGICIG9JRajwAXpzO7DPpU1VNw/Xb7fWdAXZ3Horb0iLt4oR/M4X4IAMH
PZ3IQiLaMIwSkxXG5Va/rVZoBXGfwfREaDkaHwkM5YksxAjpOU2xrSKH5d4x0Y2ATQsRPpBFbD93
tUgNynKR39A/1oxvbV5ngK13BpwSbBpYAUgGPSgNfl1Pwd6bvcU1pNgU0MdYj27e1+bKMLm3mWVG
n6h+zR2CTvs1VhWCV340zKX8KJtv1QD6hPCMerwRDOYZDtr0fQlKiD4y/WNpmsFQywmN39ZansMM
VOiJgLEhWE+h2+LeHSUHGPK55l3epzxLbwh/dAfoBn1KL8r/pp9vM2UIhMC4ozddCPlmHfMBiD+P
YQKuGXEaW9GE5Ws4BOJQjC5PL/ArmumwsYpDF1IxOKowHhw6TnyPgc2Y3kjjU+KmW4/2ymasbRhT
RorrLNak8SJc3tK7UGs44/VtANHgKNw6vxiCwUYkm0Ybx2zATln5fOroch9oQvgPQau3hd0lr4Ak
k/PE1dY+MsvrbNb7JCLCuaIDhkA2tl5oljASsLO9ABYH8ryzNjBu5rVJzbeWWE123oh8BPhomqy5
q+aTF/WMLvLpFEtvF4aVtRu6sDgx6MGBbXQom1FPIJ7gYzGrrdchcHHUEi1c2QZDXqvsl1o31plM
lGuGC7BCegue1EQ4NRuOtQPs8eggnNiijjcviJBZiw7iX9nS5Ug8ZNikNYWrEJTTxsOmsYq88K4J
p09eab6WndFsYyOzNhPpLSuT7unREO4HFBgQKnqrxFMxojvwu9L8mFn2CfLIEj4dXaHZBF1oOw99
71+Qih18aEtz3ob2NJ7CNGMBtpczUmZOV05kWWcAJtWtjPBcG71KGGE7l4muJuLA7SzWjYe3rDKD
5mslkvIwyQImce73PpjCwIpPsrAXdQhoscsOjBq2uNS2gKNP5vyoZtsi8DEFS9n2psc4VVbXHJRs
Ip8d1guIyukjodzBY2eK4X4qFOeHAicBUy0Sd8+JBmLjZxAPafm6X+Isqo8jrJFjiMyIi3KKPpOk
c4cKbLjTIP6hZ3Xddtl/FBl/JZHsyLKzG3pB81rzSyMlzbA5CpgJcWjkqR1ghI3shbnTrJEIRyxF
OU5TGxL0CuW4PpQxpU/H80fA2ZTvvFnYTNl6zHw12KTrRrRP2AOrjRzIHiIgHVRSkBYupmoHTudO
xWZGOAPq8jxO1A3o0WZHGnnw3MJtvMAwvmmRrZzioaNlSf6Z9xFSWYPVE2A8KQ6sk8fcq8OTVXFu
R9oOSXbuMx7MmLMDJUJqwKyp9Tab6g954ZJHnbX9S2fn7jemkrSCnVyaKOOUfh4HCIl7oZbEY1As
K8KGOY/lY3UoMQlcjUbl3OJ+wghfFEi+2kofqKC9AwxKk/xS2dVfS9N1t+UQT6eqZdqZIbT3GCjS
hvdIclT4c5Ig1/tOp94tgUI+qHA0JhT/cWjTpqjlgxFh8JWEr574Ur37UXVwmkMfKkNu9Pbnka7f
rW4NugbwFQiZJN3UdXgEnPgtSDVQ+0Eb6c5x255ucGQ/JlMDq7RtLHw1Mj5iSzbP3MFoYwFmrnpf
7nuleLC9/OzQPlgTUWHegNdBflBp63JJD17hUMMarCq5ydyh2KdiLnfp3LivXctHYqGp1n0zkETj
0tgllMRX7j4EaIeVclgICI0fPOVitK7wZxTXYvY59nsWVqayMeJ8OyUke0Pz69N9muRY3cAKPPDR
Ajzzyi02PqroI5Cn6WtLOX7ZWkN329rGCFCgJKmGiUbOnm57BLLlRa+uqNjLfZJpTQEgixMhNS2/
LiabQ5ylN6Wj2mu3GceDVTUhrnvPPZCdWR8HF7l5L33SzavRP8dd7u7toM8+JXmlkXaXXvVsByjw
HGJEvnkqi5g76LI4GtiRyMdO6yfdlB8zXhpWUIEAziNbJF03/ty/MqWI8bEZjXEMyo6zrCsFGrow
VyShz92F9CdU6UW85RuPtklmfib/oNxEXenTE/YsIpyDYMK20RWftMz7E4NMY+N67IFVaIGQUgxI
bJRQN1L0zacYd9UJBuyCifG9+o1NYL8hZNrvQBnHplZcCZu802+hMVVQfqH18sMGkuhbrfGtYl5+
Hpk/X0WD6h6NwO8/2XXkvgQdQLBVjpKcVBKBvpRtb8ogX8AvyPKD4djTyTQBZQEz75+xoERXIsmq
jeEuOc9xBeYvGhK55hQVXNHg15s2rehqmJV/VAX5x7yrFrlbHouzPUTpJk0G9ozCJJ9kjafZcThd
FiHhrXE1HqQP703WWdltkLWTgh4RMHrvgp+f1qMyO9yXI9uIpDu0+N5QGwXNbDzQahc7D+LLtmRT
2FuibE/lHHWfS2ojKowQnZaRcRdqN/roEyGGpIYjzjnUJVQNbdbjwRGW/4SfyXo1zNL4ZjrdcImW
MXhQOZAuWfCyoz16j5IklBWZ8/VHv7QjjpOCqU8TPXIw9iF2QF8Ik+rOsZ7ArgHsIHOGOsznocqe
gEWJFcndd7ofUQnonOmPdncwKZwVGM5pzdguW40cToBnEP8sc9waLjU20n0bdf8YfUpIDiG4mjp5
1YVtwVYZHEyITIyUhq8Q0Lw9tbyNssn0dol0Nfx3B6cF2GeJLWSVqW6HsI7RO87JjfZ5nEU8yotJ
EQU5y9e55IXDonP3mOeTFcoEwq3baLyvsOGsTaQL5zjvvzGvsJA3Qutz+h5HP43dLfytEfzTlB48
QXvAHHuY3WXd7Usc80C5EOhS47PrcBA62V1hE5IaVag12wY/2BhfJnLcJ07AaZ4D15qimqzuYbwe
mOWuQnt0DqquwrXIMCogvtsQqROyQRT+zSgbeBJpXO7ctvna1gbp9iRB7qUDrSSrPAjyEG7qCbMc
mF0SrgNxjIfmtrOM1wh6SIHhinOKd5VnzSkzqpchm2Et+6e2cB5xHZ5ZcmkYkTFwARfjW1wFT9Lz
7rSZ70tO02t85q+eiBZpH01K3XqfcPY1a/jDHb5eqR4LBBCwws1PIwSGU2oELPKheUydut0wW97F
XXkxhnpAUul8znqSp82MrvZKGVQEAZ7M59maP6M4P8I1MHcVtI9hzYA2eBZlE4DcJuaFaWvZ45Sf
VlGB01QSHFRFH8Z+bA5M4y9V9Sjcvnuo3Mrbhk10z8QqPOjBIzys6rsPhlm723HoSZ2ghrnsuto4
1COsEsOdxElZkf7gNHa+jyAfuJsmHAjXrBzao0O8lBPaC8d9MUiO0FFNTNgsnfmy7ZVR78JsvGMs
731BxgH33ShTGjqrxGuIiTJ7socuWjdrCOWqwn7Ei1ovr2dWSfw60XQeaFxIvwUO3vJE6yEBtb3I
nOIFspFKmOTwdwhQVsNBW502rtqu1dEGLSrII8OjaYqTipJziUarOxNxaZD43xrf4QfIVRkxKMgX
NUcRCqmN6RaURQGPfYeiDuIOzhdmGlNBYE4H2mDrGwBLSElXF1hJx6uKPe7JrfzpDPyPKjki2Kyd
KkdcxYaK+m3rTZQdnWZZGpY8nFwu1YmMxv5rPJvDdewgOxaEbe3INoeHmgz+C8khNLkDW8s72SjE
jKqmEgnmXhBEPTjqjB99KXm9FnFziDT3uULuSL654ZC7Ja36yNmelzacHOZkQYG+UVMw77TU1FeD
03500szcRDXHP4xK5Q2hxQAwetSlS8zbzJZ/NBMi1kCj+icrVDQFGop8t9P0CJZJzdv1+tI2tlPh
1EffsZjZJNBkhbazD2//i+dm5h0ScOceYoy310rNB9Miwa3JWmqwsTbpErjWcD3MHHsMik1mPXPu
YILlZkZ1CIkjbKvdW6O4xDW7Nkfsbbh/m02aRaUgLDj09lBq/VMWEjHnzG2+d0BIPJNHzAeIGCuv
WEfm24bGCzlYqfyQdYJvHRY/7xnS8LFW+XiTjJx3ZyMUB0A483kswTyuR8HnQjTtP5SKsq/qw7JY
46mq9hzVqO27LtX1pk8WAXY00xWhecli0EmqE1F7Gyb6qgJLJzACh5mYjUuAleUrzb9oL5KYjqI7
X3h1jRZTpl5LS6YitAIw1Vzs2mQYUKDidrjCgaEugIMwIZsVzSuit09vz50R5fOuj/kGrLlNn9I6
nW9DhNyUSSOxe2wNpf/NQMNFU4Qy6zbtlnuS4u3WTJFv+a5G5FM9t40m5dqW5Xw2c5njT6cV95bJ
pCd/uJ7TgTwnGMPAInkCWpu4S0heywviNL8PTM/YeiFi/pL4qE2rccmOuRYf8LPNO8K8CadboqfK
ouVuSWfkgSVofTr3vBDewhoKUzUY4kMoFfK7pE08KGY896HB8Vpq+qybt8aTNEz/2yxtmkoxT5M1
86IxWWqvtBLRvrKd91A9F2i/HPxTT+jNK7qD8WbyQ346KDL4Mq2O2eTQ+lCFZfGa6KY9InnF8z2h
uBY9WGZf3lEc8Alz06H95QcIR6CZDvney8nJo26pn1v06vAsRbqEmBNdRUa5eTckbcxJizduNkn4
JZuz8hX+IJceu6Y/pe3kH1tarohNXHjzAF/XgaAjh+KD7KF6sRDV7qdOgYEKJa6isi0/58L11iAk
3H3T1/5JtHw7LYSV52rkF+h3k0fHIsecu0QrBoUznS1a4Ocy6/0X7O+TWs/OLC/SwJTXMFT8E+Jo
3nlL5aM2OcvhXliK5gdjUXejlqdgKGnNqVLRUlDkcawTt6UmHLyOp0TP4lNADOwro0gDTlxY8pvG
B4yPhep01wnWR8/mTgUkvDyQCuJ/037JB/ba5RmsBeF8WpX+iZxAlN2uNc0HQ0Oz1a6m7HOdsP/q
OtTJawqM8QOykhF9MzRZVEolxDP29gDlQg6HzCzj6lI2fX4VDm33EInB/VL2tv8tKkbv1KuQ6OZg
YGey0f7sJqWnAOAyT8BiuX+JHUIqIBhYNdbzggb3Ji2jYtq+tYT/q/z7J+UfCj5a8f9Z+ffwdXxt
fvQxWt//4g/JnwUInzaRJ4lz0LQnmR/8KflzfgN2aNLLl6j73trbf4BhEAoiQ6ap5TALhzTD/OgP
kYP6zV3Eg669TDrfHJD/QvMnERL+3GSXi/sOrj9MECkY9pjLuOyHqbRgZtnjKhJH4Lz1c2/YmjyU
6bM7munVLA1wDgYF8pgVCd0Z9wxfu//g9HF1XxYQFEXdnDo6esSS6fmMvcQ4Tj4/zn1fxOENWUfG
a6cXE5lTiOpguz7EKKXoRN3kWk3WrW1HiZlhhkilPs6yds0rYhxF8diklck4E5VXYZG9idr3DC5D
6Hgt0L5Cd4cm02YE+PhkoO5mDsC6X5VDXVePqZu3YDR0nqXyBNvMAQAPsaXd6lDQXw9T2yxPrR1E
HIbiPGFSvxop3ZBYZfEsT7qYIEBMQUO1MBeywOptkz+2d009qSPeB2ioq2SKdPzgTwx8e/w1SV9t
wkIVr3Huu18CJyZvajabsSHaMCxEDz6/0ZEgfrCOy03LW2j2yViYFwyXlsQsXBUXfiwRiQytVs2u
x0DWb+cCCQYdlPiQBUX5MuYR/rA0t1q8N6O7HfAgvkw9tkx3Ofmix7kP0rTky+ric2XmxQGc4FO8
nJ1jiDwrmXkgKocgREPOSPMZjitxQRNncO2O58KuL8LlYE6iTg6Nrrmx3k7s+XJ4Z3L4mRxouLnd
8DLHqlkDiVsno3UMxuRp7KFlTkshwKD8UwANbWv5SXc/ux2gacYe+45balg5YS4av1CjQ5A71BpM
AInJip6c1PxGRdFeQA1n6pIEV3NYacA47UuxFDB9kR8IIiv/l73z6m5cObPoL8JdhUJ+JQkmUTm1
+gVLLbUQCqGQw6+fjbY949vjMH6fF6/ra0sUSaDwhXP2ga1h7aalkJt2bX00Msp9Uy93SUzeqZLq
RfM4R2xPu6SK4SfGdZfw0iW6GwNGOa2YDFLC+ggZYLRTc68O9mCbmwlPjCSJczcMIGtigBRbNKXJ
haio5trvRhmu1tmTV6Upbr7F2fRGDIW9rf0fIC6GQzE46Q+inqbz1DC+1LVjIHGdbfA+8U+mZ9Wt
Y3SPbHunx3LtPhF18kROdXosgV3DySCT26qQn2xKetkO3e2JcyHZE0wT7OPCsQFiGsFhoB2uHFWc
urVLjtZ+WcV9iq+MJrpau+nBIeAmjumwYW22lDkWXqy1CXfWdtwRQ46DqyX6W05P5tq4N7l6Mejk
ATxiJG1Z6zid8cqcRmwsNWXnpHaCLeVW+mWt0wGMRIgvOzSFo602UEYAXvazUBcwjf2V63bc8bDa
ahhTi/FVQYYCw4I51wGy6It412QMhEEsTwZmItE/EBE3eo+5rZAFCknrjbUhXYF6YLoJ7AnX8MEW
lWSfPbUrkb0T5hIf0qyS57JHeg8+ouPVuLAAzjBl+ejXMY2IhuEO8by5HQYuizhYhzr4LefPWnOo
hrHH+Kfv0vIoO7K5KDi4tPBOzq6YtrjhHMxq7dh9mTUDWx68EWm5U98nXwgVA+61MajZColajzdI
Q9q31uFqQT5rk1ZqDoW4SsqgOICX0jA7DHkQEnllrcaTN2ek0iUVp8REuFclYqgGFuYNXFnApXXN
kDRYoPLH+H+lv3ybUN28eKmebvLMwOqnXuWSsg7MVQV9tTsTOWXfICtSO9JXMyJq08+o9ZtdKnX6
UjQZWBIXidm1RG7LoKRfrN0C8PWuLqJn8DIsU4PACi7azquzGUAE80iOGNiePeDcMR4VEJt35s4p
6m6sx0sRMAvo44TbGBKQDKMVkz3ns7h2I2zhXdS1O2yI3U3eJlXI7yn3lbGSt9e7FtSPC7V6sPZR
7UyhQSIazrYBUKKdom1tj6MpEnqNlddQ+4u/mSO3vB+t+Y0QEedoD0Xw0Ugmy5OdjJtWWcPR8rtv
7i8qhKD4ltZwsnPTB8tlWqR2Yxn7iirbZv/SGVdz7yR7pgUmJJQlCDX6D1Yf/oqzMDkP/JkZoq9u
F0MM10R2EMQ9994uLSdiuVrkuIMn2X/YEnhrYE8bMUp/G2RsUbTZHGYjbjiDu+ug59RayEzZIG7g
Suym8tQpuPvuSJZ2TOBM78PjVH4Fnn+FePDegmM9TQfmm8GJ9XK0rcxJEOMSFB/zCgQRhtVt+xUS
wgaixnK6kkMCFq9PwNewcftqxjySB7u2q0+BEQBLM/TXVHvPRepV4RJAPxGtBjc6E05g2GjJEyaq
+74vprOh6s81zzYndOzKxFu+WUaC+nK2o7eSygRM0JrnIOZsP64wFFo292g4AFJqjTMG8BqVbkzg
MiOVedMrUIiyUJx3tft9WUErJTK/MFHdd1kpdUW5DFZgRs0fWSMRp8xBLlwD7aFdiS2jUl+Ic4L9
pJfvsV5jnH+xXbKZYBa8NJHcDBlHPzvmH4CUR8CzXXMXKRltkxUPg6V84OFOQe2K+A0yyhfj8J+M
+vJ97lAwDJP9WjR9gnm2rV9y2nn0PYDQdD91X01vy23WZkDJOEQ33sqqwX2Z3Qey0uw4V4oNPdF+
BG7TF5HYcZjCDYbs+AoSgQdGZz2mKVEPQ4yyOZt8znU3zX/IlZzDlq469dCl99ngkQ8QGOW+zZbi
Ik0JEnle7O1gzT/aJJpZ/rkeLQp/w8imkiVE7b8gEiRkAUsYHyjNDuNMr59IT1aaP3/oVPbGba+6
624sfazoDj9rCYTbfXRy84kQiDyI73tUKndOF2VvHo2u47rjFpLUDRPp9mgxBYWmuW7YnTbig2Yp
bj8HjhqZULsIKzo/tJeI6CIs9THf9DCCpVoJSak74FaNK/nJ5IFNwcz3TENjVreDuXRHsUze0Zsc
//uoWvHGtOIj01F3uwjLyMKBKO1jpjvr1mEQH5pLxurQZtA9QIYhvFEOmDoix+GKEMVD7QfOwziD
IdpyajInQIgitw4s4y+6H1YF3Kgx36knRLWZvcY9aG063DKl25Ff0wZLD/OBxzwrz0edzv0Wk8EF
wkdGlEEgfpRxfc7HJFp2WQVito6tz9xtncfSTeUHMDGwfIvtskk10n466XEld6UqybDTOfP0IVbG
l/5F+xrhfkUcntdDYuS02u4dZEQiSLyOFFIeB+wEjCXjcnYH7zOK2UskCClug85JXx3d2IRwps4O
HF4eOngatrrSS47q1yvCqrOqh8ZizUGchWhvJiWZGYuIYAI0lT0YnoYmFx9KCzdtJajFZpPtIw+y
Gv5KGWr+Ljps1ziQehsVh3Xw+spppl55xPXf8nESjyrroqPIkIkJZ6TijWr3zIAM7ENqtOx6Zjxp
LzHzqPlqMGY64iVpzgEc9gq/+KhCzeriLOuG3r+YTLWZ7JJw0SEmuFy0zX1HsuKr8Jf+09HjcPTb
KmAilHW3dpw0z5XlNIr7r8IQadXuThUO0Dyqq+UlAI9QZbQPLRmMaM2DLX0SKIsl0BYQ8lzPQ8iK
rlNX+KiKIvRXat8Y+Yv7LVYr0W/wJ56sfm8H3Ijs+jeEsuOMsdmzEy+lkrfBG8GFV17/SL7EbDIU
Lo1rbEDpW1Q45Z4oFvgJxTIh4e1Lscv8LPY3to1VfFUFFa+C9Mv7gf/rcSo4XpsieBwLauO2rPsf
rJ6qnZF42Z5cl/iq+QVK/MVM7IqheDITqHSooeRh9IErZitmEVRBsqtYdW61seTtxmm0sx9XPGNu
O01DPC52H0LJVDhkZn8pyoVwe5mVx96b4juprWh+8L2sqW6nOMFFEcSTqF02e1hhKRYKnQQzLv++
l1K3n5Sbqd/HG4QDo/1YQTtQLcfYXPle0x6zIMHvzuJ4WK6ISjG2GH7MEGxm2eACTThHJx+MHSRz
69glUBogYRT9bhlj7R0bxb34A01/tBNGFsUXqBzkpXAJN1lItMaIbqQfNK4Xj7iuBETIZWAueewh
tTxMdUcvYNbGYXFc0nhJ0zkz0denhmty13dWetEZs+pI9t5XgR7nQ5QI7jdN2nTQoQv91KogSt8Q
MffbgiUsagnmin67LM7ObX3/Jx6c+Oj2qGnwwZBlTXiZ97JkowhTl9M5ZFqs9q1sl3dBYX01ztrZ
5PTHlacFeUh2D6Sh7u61TvW3ZLKLh3E0yfzQ7DRkYWvW4yZqFDMprDBWcAfhTlAd1Ko9TAo0cINN
9sa262IHY9Z+bqkiw25iQryUZhbGPOsozqEXTrIhLyv3ToYuh11F4/6AKyrYN0rIdwfT/xGAjCbb
m5Mpx9OG6KpKDmlsYRmoHP9ipcQVbxSrjh95APgTwuCtNSXsMUpwavwl2J4IJtZSzkeyHaG69318
UbS0EwYdewy5bmqCK8lYqfHrs+/HHM2SM00IECmSMMh5jEdQ5L/j1tOwIbziaKSRBfmMJ0mJkNQH
49yxDhcGm8HMslhU2fDgAs+47axlftAjdIFJ5deT6ollikvcrvFo5CFEgeSn1q59HUUpG1ddx8eo
Mrh3Ww7+XmfbOQcasTQ5yAKshTx0xpkBsghuhilWYVam7lG5KUCVnCgw0VbVORXmne8X5L+27QQP
aGUoemUGYRFUOIVd7d8oo27IOhMqNPPI3mR5YL0BHcW7R5w1iXxpUrwhDXmDhKk2jI0PtoMKjdTp
4VNMPFjJEFtwhTSrwamHrzo46I6mMl5ZqhbTBy92d+6Sv7M+T8KBb2sjy+mb9mkiYpguS/3JJu5b
m+GjzGUvqhD2iqo2k2WFeONBd6cBrJu0dd4VSsBNAaNmS83MxmfFS+RhAw2SWOypvgAsLLlaWu9g
EkG+lQ3BVTnz4DvmD0LsepvEl3DQguyqjno7EwMhYuv4Z/JbzVy5zkloHoirzXzxc2SeTIRMNhwL
u+t3o1FLAHgY69hlfXTJ1J09cpfZCyvvzFxrlyQzOdHarXkAG6xJvGK4X1QS7+O0/kG/Rik2l+m8
s5esOJW9HvCvD+38Ck2See4wXltWEb1QSj2lRl1vPdDzV4lrjdt6WigcK/SCBG2A7u2NZlcO/ffA
rK9Hc4a7kcmX0uDIywbb3mu38bejY/mvCfq6jVU35S5gicgaOHKelko5+P2VvCrn5JIa5VunvZZM
jOSxcc0vQFDUfzPVESF55WNSyTcrAfdhDaX9SShksxNxY+20UbxMnm99aY03B2K67wIaBfm5NSbN
lmtxiwd/JqZnU8UEqXfaj74PSMqGzTQMgErIPnyoAXtWUAojhuUMIMY9ctwZR2pRmPQ4ExTB3goe
EIM6jNYtp8K/Dti1J/Mh6ZAGcQ+4QpFCgltuXNJ4otWJED/xdq5V5ujbwbUZEpiIWtCkqdTcuBKK
bDj4OCjCXiT6RmIsOfEP/E8Y579kLB/srOLw8NPkHGihzrPDw9W0xo9I6R5ck6HikChJ6MNeRvpC
Pp2X1FPc6uZLwyNpm5twfXu5zgJ1icwxIAPDM12CKR32RBFWx4NEa4b4QXIkuFMzjMesAkU/1N+J
DThPXPDbnD3ZScXGdRQgbl1ypw4RqZ4R0Hf70VJe6Ck3P2uH8R/ownYLG4RkCbq4bWTXlyYe7oOs
/RRFyhUfzU6IDve+tsERMpjxTqUN49UzuoQAQRLvYAUYt7iSX/GltlddZAAbaFzsWDnbwUQwv0+r
wjyicjF2jdO3p7KLBZOLrtoI5XzqMQrue0MwhovgOSbV/F3FJpOzbrb2GFlhm3TWj8gZzMfRR7Pn
TjPyIKjORB+23vDI2Qd70XWarSfq/tzUDKMENmozMuzrHFANc5Y0lWEjlDoGbnltd3m7jRbL7ncy
ZcsRerFZeJtMoKpdYVpmwC5OpTMrS7Oq3ojgsVYi2LJ84LcGMmGicnqv3KK5RdJnHDMeeMQ6e950
9FXW4L2lRSLRNcNYk8bnxrDj0Crm+Qd1FrdWTExJmpn+bTVaRDp3Sf9hpO5X3MAp3gSJ0Z5rxtD3
y4QX2km9sdxqNh3PPmqiOykTe7lpJr/Sm9ErqgNT0AIGbWdppIyBuzcx4nk7V6XTTsu0bLbpMmtY
wfjEbREZN2baOMPW4WFwBNPwNMfOMxWC81jDLdvH9dwduQ/mkOBmk+bKfxl9CFE6KeVjjLB92ybW
rW+20XsxlcY2KyJ/a3qkjO4Ir1TG1Sgpai45IYGbuhuSK2qIbtqTUVFtG2I9+7NNCOaycTuhMwBP
CPMYEiFVQjldU9MUrrkhrQ1QsTVWmvwEt2peGm2Ty1j7PiRdtAaE0AlmfDN+k+3MufCGQyWwbsbU
EU8Dv4DAybpfXnvV5RtuY0JaLQbUqKFKgpGsXvcXj6un3go9doexLlNIpUi0dzywgk3X9DEVE7mT
G3SAuFuabq2EOGXeCuV63+0mQa2p+qw7ah/tAQENNUWrDxJjgx542MItmB6dXncMnxCQuvhDBEtQ
aQQvuWzjTycBXLwjPBvPMjO1+WFWyIG2a+p3uOAaAmfX0nhPkkc0JWihd2hfv0bKa4Ig63vExBn5
eC6pfoq8Mkf3QOzSqL6f4kG+EiFaTjusbqQ2No5519aVmW7yevAfWqfhecpZVt3lizG8Gnbas9+v
mcsUS+Bfo5LpXpU2xA3ZQ/NBsg8MaF5b6751fO8hMCLal8aMgivDSOSPGfbhuWv94VHKXxJ7SRTd
pio5VpEZ+UiA/DaBgA6RjptytHliQWuB02QRZJ3dMOHveJ4EjZVfZaacnX3njg7fdJGFUdfEeI1U
ewc1hqRLd9YyhAo+PYnFi8+ZzVGJbXv+ynVhvkVmS6G2uJ0PfsVsbpIgQDoaZ2n92iPY3o8GT924
snmYcUntaHbSUMQtAbvG6IsNo9GrJpq80zASsKqhoV20WWLuUZ4pLtVSjc9dVnYEBU1psUsMtNtu
QxCVBSj7Xqta3ziEKB4LWP4hKnN9IKLW3lpacZUYzdhd+3lhfWN6a/AQG/WToL67NFU9goaj+mec
6TGlMZIHTJTD1g9i8krYZWxj3RbXCDI/jME0Qw4n6N+J00GpWczrYODWQBSXhGltnarE9O9ILZhO
4+wMZ9fwlnEDm31nd3QdPRXjlnlzc0Ye2V8D8FUXQEM/kAcAxsNrsc/8+T2eCwRetqIz8DPGimZU
MCtr5he49RF0GDMJ0VRbocGFjhhUt9sB7sFJtRUzm0qVs2TQBnfTmsydayIt6ZyKWlYszVua2yz+
u2Q5zs3kLjzI2v7O9yrmwGaQo8xz5JA/TE4CcTDhYZM5qoLmsgzqYnggGBzWN8xYQT/MVbI3lY8l
pFpugLbw70V031rTfDt2JXPgQb0ErfxmxRzWjlGGKaFnOyYl70HZAJuPWXiMY4J9wQDHA2Ww2ktT
2Udy2ZGGZg+Lr2kVbMchjwi2Pwq+Wzjh1obQplcYeNmdG/fHyJBHCqvuMCz28N1AYrWV4IMtYYq9
WKiQVxHBQQ88qCe/fy+CrL4f+/q+ryS7aVH5PNrNtRFMcuPWt4J5GwmZnGriMy/2YHzabMavK1mC
ruH836SswRj0BPa3DuEm9MjpMmg9nZq8fv3/tfX/xZ9vOUKy6P3na+uXn01Rld2fFtd/+Zm/Lq49
8w8s0sCw+JKRsv3C6f51ce1ZhJ3YnvBc+y/UGV7pb8QusFy/LLES1c3/gtV4kjW4z7WGctixvf/E
nf+b7U7CxUWQ6PEX2pa37sj/vLUmjLxfUsTyR9+nny6SxN9kcW1t/u4z+Qc2zdVg9vcGtJU+wHsE
TwepjE/iNwNa1OM+syCDHvusBHOKLpYGdoqq7wTMT3fI360TxgFiTqql039BS/xTE+T6ff2vF8d+
C8+Ajw042W9vEXc6SmNFKF9sBxWQl6YdmethxC8coR54wFTvOKN0wHSJ/QpptunPyYDiQZVDTny+
+q7nPksPHWX91qqN+ow1MrnFILbWODkmnm5uiP/lSLjuWy96KKBN7v71B/gP34SHqMAk8MThQvrt
ExSNrclFWVhyLJMMJ3he+8Io7BMF4PxcWwLhj6kIkjcK9DTY//UbhSvynSpG79OlAdiBUk53FVMa
GsElPQQBa7bBV/lpCgbFSmc0n4q07/ZzuaA9wo2Y/hsj4u/Oy/UiYLAREJyzcip+9+q26Kz6GVnp
kVHsuGvIuaZTa2bUQtnXv/60Vofz75cb82a8M74Dl+B3yz6dQLsuNoLjYOHXmonrOnSuX5+bzqrv
hUMS379+vd9uInt9ZwFybJt18rqQWq/Av5N+SLMtS5IaeL04be45UUjk7uPg8q9f5R98frZAeOLQ
9PoANX4zkwaNJDl7NPxjI8cUblT2pa0gParWf/rXL/TLD/rb5+dIvOoeNx5Km98PhSxGZzNyDR4l
9rrT4rWwYQKumXnmi5sLax3DJOhniatRDwgn/IvOXTY+yHEfEhLJrwrHqe8bCMPkJwwQebW5Jl0M
RKAcY5CiZ5LYyM/l2nweYgKCgH8LG5Q8brsGmjMvQugjjEwfeH0r3fZ1dJf0+K/fpPXLfPund4kg
BTaJ40noKEHgoA36+28tklFODDLy/nGFXKIMYbO8gi8ZVal9pRBgulAxp7wBj7mCMrl4syM4UeLj
2InuGdEQWveLrdmhNKzdUryaUqU3TjDb370RGCfruxBQhHw0g6LON7iDmFFSfD1JQcJ4ssCepQ2a
npO4lFT96XyAtmdC2/nOcaaObgcUNO6lc2SiVV3xdEmOBUDW0Ird9Eh4y0zKBGjRBEnSobUq/4kY
i+yUGcwNSrOG+MQG/CPBcL0tWhWfoL8OtzoHk7oZVpRpsUJNh4ioCD1ISlcbZ7Lbu2zhOpMsIUXy
00sHGzVfIak09satE+j5EyF5y/gRmGqsOuvgRDaVe+aSQrHQ0uyoMO17J7HEE6Cz4pUQVPWlzaRC
aSQCqK1YuMg+GStsAlWZTN88vyQ8fkW9gqTPT9kM/nWpA/fWXZGwnZ+W8HuLFD05vLIfjPGcd+y1
obHiZBO4ssYKmEX3ZBCFkMah4TXnomCBSJptTfpPcJoGo7ypIg1efipp3eKG6ZBB1iJd5mX9PHcV
IsIt0DiypFf8rQmS2Vn15faUiBPc8eJir7hc4xc510S0e2P2BjzdeaUmCZ4vtLrgdmUV+Kcem997
Q+7PHYjalrU17oFtjTHySdl7orq4IgYwvn1tWe/VivZVCXYLi6E/bEcqu2ca0Z6qeRr5aibAJisi
eIQVnCTWvYxw8HK2DacuZ4k5Y471N00iP62G75zhmr6fm/w6jQDqGyuUeIjzngmNaoiZ6frVxHvW
MkMkEdtMYYMpfkRbcx3F7vdkRR4nK/w4WjHIWeNi6FHIFsqSaU2bbY0Vmtwhid9bTcO+eepHcryA
K1fDAmZZWLAbCdIGK4Wsy6Nr4Yjqx61Z/ArTqKYrY8U2M14tMb2CcjZWqLNe8c7E/NnYSVfmcyPq
gYsLOcuOxxARnrHvYjAeU9RIMdDopl3T5JequsBXENuGjeE7fg1xj5XXg9/1iz4tZKZvl19MarM1
AdLNpn1iWZ8fzRVe7VXcLq4BtFphTGdu14eSJCeWwQnpnV0SofHOyo9msONvGbmdn67Xzt+soRnP
BWOGkxoCOL+xti/Eg+hD3SkGMZEYTj26s1tjZmIPrJvlKDYErzVPZRp4qyuyxvtaiBgXj7FMz/Yg
yr21VvdCEXGCdATU8IymKrD69GC6dXlJmXwzJ2DOQDZxecnKnuDN1J3qX4PDnVv188FwfYYprQAn
kA3z19A1Y3UjZkLZI2bQ22WYUSdVKFs0zvtdGvPkMJfI30jR65CJsAx5x83Zc+HljTjldzIRMzQ8
0b4iebBvcdGImxkQer9TUYc+USCm+GlmZHkGmAOPc5Y1Hwlbsj3h9t4LtPjyUjoe7kZBfcHyJLlV
CvZQNFDyYVIQG2JfM/66fKrrTW8KihnMAA95bNffssxSOyWWcZca1IW4+kEgK9M6jTbwdh0H/UvV
tfmpZnLw+UuYn2c2Z0/Dm4SHvVy7OfbvBeHjcZ4tfWMl6OO9tuHJNVokyLkW48GsKnUYNAPvnAC7
2zVNeef0lgzrbpGhTWD27eJp5uWsvvgZGeTta8z4EECsxV+i+kAchqHjLRnuGooLzi7GoZ45IehE
59bkYGDf1NLmdXJh/UtcfOD10ZlaBbdz5AZIufLmPIAa2pgWkwpq4OElxRIfWphbztlM6tuG2kay
YSjqA0FuzhWLPONh5gWSncEyfQN8pObPnhPn+xg5zKAjN+kehKf5J8RsD42Q9a7xEvMb2kaCPEl3
Zf5bHdpM0v9TL1pXziTIb+JQMJveuhmsmtkj2rtToaS7HfIs2Ve4rcKq7J+YlJL/1nUprvfRCRFg
4nwvg2HD6mE4YC6akwMfv6c+Gtuvk0vTFvXA1cxUHeVOj8ceeMOusQgHvgRsgDFTTzNgXDL67OQG
DRdGi9Ovx/v/66z/rc5ayH+jsy7Ln2378+efWlYOGn7qb0A58w/X8f6n8fxruxqIP4BcAoqBI0fY
MP/53+2qhQKbXhRGlhTIn6ko/ltnbdl/0PVRXzHRdmj/YOX8BzprWuffa3u0rC5LUmFariC55bdG
yJsby0hGpzwZg2pNfRi8KEbiGxkjC2/ikvD9r6yg8dIhRabuIffNbCfo73HkHevCThHCRAQLSg6p
m5aEkadJsZZ0U1Hu4hidynZsLGCL7vQNACa06tlyrPcgLs2T1IKki8BhXZbEdoio8rMvdXcarDY+
OGkZ71xf1ewVFKrWpesP84AkmhAcuyIvEre7k9T4Wkuark02V99sMhHfS26WUw9pcy9S7BKt5+0E
j9DtkKXxrYlS4ljOKRVjYpHSNrR2t6aLuBXGGJZFcjCWMyYVkhRi6bo/It/TjJYKndebgsD766qZ
u2d0KP5lyhbxAP6FQjP37hHwBdciIwLML+DNg29hS2CtSDGvH4iYqqFjZKJBchiVxzG1t6qx5vtK
VyQolrLcuwZ++qUfcJB4wTmmgnOqSd3xXDdAxEqFOm30wzxuK9RstfPYCIsM4toWW7HY9iXAln7q
cecyMUMpbqvEOOct5zIhPcs2McguaTNRXeNM9pKw9g00M+PIQZRqO5SQBi8xx8jB1maxlzXeELG0
yz1VbHvtpQaq8l4+uVMxfcyqd8N2ZGUQeaplVxrxi2YX13xfESSmJ+L00sz70bO20eX8nUF7ezC1
lR37ISajQgbRy+Cn1R6ipvvpp66ar9FgZ9exg+owBznKNH7q0MgUhEmnmLeOrds0ezyxTCyZCIWc
+lgFfdYNzdwEP4B8jF8xGsL9suavb+uoKEPuG/vensc2v8yZfibMK2OfU83vPGEok8vFEdcQbIYr
31ijlgvBlwweQ4c65ulPHDKZKYvyzxGIxFvLHKrrfDSfk8nQoD8suz76faXup6oGJV4SuSBJ77qy
a0qJDXxuZvCpaRTesTf6dN43LeNV5N22InWun8azi2Mrw0cVbJapsfaJrf2tBGOGvrSSxXHu4Tys
cjqYDHYvKLwlATnWCKNjl9Xo91sTmfYkl+LOMJxj4GAHoEmsrxtXvld57UWX2sqn5IokvVcXwchD
QbxbZPimcWrT3o7kIe+sTHlgc8Yy+FjsuU7DOJoX6KtTe9f20i8+gtKKlotdguPwu/7Z0ZN1B+o8
afqQdPQnO2ozHvo90/K8DM5j5WGWCIDrzTuduPpBTwasFxzlQ3zU7BCaZ5mjzWZdIlSJdqiEM+6d
CbLxW2NXQLIQtxyUfO7FoJf9imRw16y9SLwhuB871kdGfFPPXuG9CvzUdQPIZzbvS9jE0WcGK5HV
3RIgsCSayATDEYq+euTKRTPtQ+lBu9/YpiK7g0XtRnRB9sNjx2IcQecIYoYr5gAbcoJAcQw9lv9N
NCW9fT2SH/RSIKp5V6tIDXnMbMYnE/XGALZknO7KzrM/Z9vq1EFG06DJJ68B+AxGihyPBMkoCCnp
eUkC6hp3U0zCfLJwHhZb1ebEgIpRpwfOPl6RqpcOSAYteB2yKjIU6mlQVreeP0v26DM0XKu7Uvno
CAT0A929N3lxSDaee0s+xbRH7c1/FfmQbXBbdmSnAEZ4wlYor5DVsTFVCANXJk8wHjKY8NdlYGOc
TAPu+wl7GT253SE4sIBsmDI5EIDiH6qkUXdY+C/LL3VJYzoVENA1CEhrb1+NnZ1sCGv0uKmAj9Y7
YJ8mAa+uXBn7B9YCuPX8Dm4x2KQ0ZB9mGXtQKOLRy3UWwuRZoBmMyJtcoyxvAExVD/7guTedWw9v
CAHlvJFWcDVDOmOz1pDWN9kxOkGwMptl6VH5FAwYP+q5/sEzqkEtZ7toYSOSMYcUALEUtXiMFzPa
04P4zxSjLdYeI+LhUOZEcnjtbdX5BsRhrNdDKaKPRboObkY0dp4bnzg6o2PBr/rGigqvcxH4bwNp
pNWmQ+V5zJx6uvKW1WHkkGAa1xONAZu37wl53GenruC2xNO+M0rEQJ0AbtAhzYCwMuA2z+ZouXMR
ayNEDg4ta9znxau60+wO/cFsyuVA7oFTbzJzHHF1GHhwIF/felDSsl0zSf8qtdbSW1rOTjdENI+8
/uMUIOuWZsoKVkbJHfybcTssiQptuBLYdkk8QbBNRWyOdsLRuNjfLPQmqwQo0O+DL7tr4Nnmz4GI
nL0D5iBUpEUd3ba2Xo2J15P4a3caM/g+S7UOgSnkN0qM9UvPfXjdN2if1xn5BYV1uV2SEtpAMqWH
2kqGG7hwy9aRuXvMl+F77aP1mQlwfI2qXtxEkRnwS1qXSqBgmNn7dKRVYYmbdqLb3qbc+XdO5k2H
QLrNu++VqH4Zk1nT0t03rTORXFb4LsC7NrhXbrJcmcDQf4xtDBUMrVSoaFFPiYhfo6Z0t2YJ3CIv
PW9jkEYRpnKlswnT+AYCTYTsbvW1k6biysKZkq9Pf4I2iI/a2WbCnnQyu2dD9ixC+zZu243tTWFA
kCbuk8llQAEqc8umlw1zGUtoJQUuLRf5BS0Ovw0nJUQlbmospQAlU+ddTj41hZ1k7OxExknQNECc
uKvcOfEeGUf4MY88WFBxgudk1un/Jyj8/L8spKTjrpkr/3whdfeTBTQt4nuZ/okZ/dcf/NtWyibJ
ca3jQXf+skxSy/+1zPfFH1zuYFGl+5d91d9tpeQf/Cv0QYLjILBwAf9PmR/84bGwcj0ofSy72Fn9
J2W+/IV7/NNwlmWURU8uJOboFb775+Ese/EWr7SYj45X4szoV+EKYqjRuuHBVQWcIplpbdnXExwy
cvoGG0Q2eLlXSsN+qUlG2yY5ShBuuS53dglqf6Z7tMa7JvhgARsBD3HnqwKJ3w6xw2RuFsiEjIGN
FtKYOdu7BTMdDnGrhVzhoZKBSUUAPTKhLFkOBlujl6adG1DvdXIDOViEHgqg50gaVoqGmrK1CRgw
glko6sdYNYQIiBoTwg5biofd32JEqcwqIfrLtZg1Ch3A1eqnCABdeUy9Jf0v9s5kO24j3dbvcsYX
XugiAAzO4CayYyaZJJM9J1iUKKHvmwDw9PeDZFVJLB/7+I49KJeXlygkE13E/vf+9hfNMMLPatbi
q5GfeRYTtDGoIZ59GeUZC1nDaXWAdhau2lUvQnNTakrceG6YHQfLS66xQXZXg2q1nREkM6Nk4Eqr
shvGjauCFD4iGydf8KWwhFU9jgSEhSzPvRFnGcm1IRPWA9hhy6eMjC1LjzR0KBhzbwqGbHvTrEMe
rnzzdmwbB4ha+U0HSRKzxpzfMt0pb5Leba6jgF0jI7+0OCDFV37igtRLFclFE8BJ5zduflU4ULg3
tOtg3cbizHunEPoTw7zusi/t51aE3Z1BTRcuPooj6KDSkrAiiOWmuwL14nHMUhNUiuXuckAVIy+Q
ICBEm7IGt/TUZ4I7XwkxtGcsQy7vcRmIg6Up/WsLCmNj5wbYnZulKmfdIjUx79dvbGympU+G3zqR
9etfcF+FD01ujddDm2ACyClabN3OZx/Alifq8p2FwnjwskXjgAN7K/TOvsLq9RQrG/s9aiNEnn7a
Fojyd8So6o3URL5Xeg4Myuj8NE2Sc9DX+jWwO2cdjLa6CGW5SxPL3eQ279QI4+o6YDW2kBbKACd5
IID75BCqlPqM+0bbktMKSA90mXHmIg9Rj8f6gkULlh8cTExUBDQ8y7TXshC3JVcb/ixSAzp4MqYB
iPdR+zznsWCp72gIsziuxOTyKdtI+GFPt6PRG/EhI5DxbDtOeFFlUX0WWVVdTUDPDo7bEhTRoom5
xzj4GY6okzXUXDdctmo1ysncVRNdkH2BpSPR7SD1K9mLDXHB8YyxSqCsxnbJm9/Op9B4wBM3xlvc
6wrjtzAIjvTIwVEYuWclAQxUiMme22M0SoW6E3ifhL1iixEZj4bNtbDRRRIfZaM7t50bBdHTaM8I
quywMmtbeCUTqkziaGMQHp94/5lPHm4iHVsHxE+/CayIgkyj1MQzNrIiuVClSYwiKzG1r8aEzWyx
Q5prhrshjm1111HiiLwVhlpinVLGsslLmnbNXKyxrBSUfESipa27kh4pipZU2JrLLAxfciPGy5zA
eOD8aGXO5anKib4HHD1stMDC8Ou7anLCdZYUkOfqnEV8yGzTtV/ATZDZdFLPSOUL35FHlBqsB8Zs
BlM4OIuAOQ3/J4P0gl01q9wV1RtdcF+wOwZvVCMo4KZszIAbyxg3/yhx/5s3NWR840/f1Bfvb1H5
swr3+0/8/oo2DIPyBmwZYOAtXeIR+dcrmgq330wLMQ5DAC9wlLsfthGPNjfd4/0s0RXsb8VIv/MO
bOM3Zpye5NUtBMNO/W91NzOw/1WH05e/QedjIe4ZNoP9D9NoFtl1L5xAnkRkA7oL4KMcC2eaTGxg
xiSckC1/nlrFYaSCIrub40p4nwzT+RKVs7hji41qY5TWvZQGfSiOFh+RHokSZQy5g1VVSOZh3tx6
RH0INHRnLTNZF0ehUvWDXtToTOzgMis/gm9qEeQz+mgdk3bblaozdxvjibzIg8kCddnXPu95fJU5
FfQGz8BtRA+9uUm8/hbUX9dg7VUBzY5VdYma0O3Y0dQH02vUO/PvVzsHt2l7rf6SoRswNYyr1wZI
v2+TtruQVvvGcpdJwOhGE4wvk8q6GU7/nkmJveVEaaci0YJx7TjEKtEnG2ibnhkOWB/BAuXDFtzt
QlGNVXKtRZH5NEzjJaWx1ZrbHk9tHOlnJonluetr9uqd/pSJ2HsYBda2sUDarEzvaSQpuRl0DGPW
kN/aiQYkom/MU5PnzUVPHQMwtzgmYM6Um/BPfAXT783ramxjFZskUcn0SGOTt8tKbfjUpk4Af0JY
oHqM7MvS0raZE9f4YhmmW8NgaMq9Z8ZfCDw1G0/F47MwXHi/6AB0S4EsZQORua+m2acbQdsw3035
lMf5Ex1I8VVRV1TQRGp4CTqNsQk8A/InseOLyiG8jqWZGWAGDcCgbNXL7xy8bhJ6UkSAlCvygRGh
3LpGwJ4RtAD1fWZfx4zvnI5PPzA51EDP7vTBkqg75DZ7vPdGeLZTI71hJjtfByrS/WjGyR5ZpkZh
sD4KjmKVG5xS9s6G7zixErTiOyXR5EReTZfRJK0rViykzqJA3eARbrbgycfPPIEzan/0JV6cEhn2
AJbhxVMMGXMnUZfNHMT7URTtZUeEjsyJVOF7ZIJQ5q0p9hGFQSEGo8o5GpWHaTjuHP2kCkZasiHF
Dv3PRFSryYciTbT9I45G9KHamsxtaqU17EMEirUZRsOWcbQg+pWjlkK09Y4D4bkEm7NNBojpD8xf
NV7GNR/KqWUFOWpqH8IGvsdqwLn+teyhErsuPhYnTuVlI7R3ifS4sqIowRHElBiDrobMPs5YaKzK
qrZOontP8TCRYW6cYxUU8Q0z0mibhUL/NFDiuqWFSX5O62A+zGMOg1YOkdypRhP4hTv17JW2daOl
Aaq3Q1EXby0IhEUKFL1UGvqOSwvtAZO5qtZ5oEWbqSfCC0aCRHYNkFTKEQ/FaJkXLfvhM0XPYodJ
pn+kyrW8jeMimlYJFbSo8GF8pB13WgkkhRwzLb+SxPlLaW3mtX7uKIa/zTBtGOISduuCiXYud34Y
xprIs6qNbSTwahP045R0dnAVuTQ9S8lgN3Cb+zjV5JnR7b4prPkahC2p4NE5iJ7bmriTOV7A+Fd7
V0mWxbmpbQzFWGLlVu50h7ZWXeXtYN6zpk5eiVPBYpApiyTVqAv25FFwUVAscQd0z/S9svUtgrxX
OUQ5vSjVLaPTZhGOE6RXF/WBTCXGkCKCTx5bPBSoIwstReq8Nt7BhskTlvniwjSAKOdtL6kLa3Mf
qQTZnpO8Yx0QrYO4utecagpWk2l1d7MXTV/QnSt/1pyJqW9u36IdshLF/TusLQsEpBGLdEegmhl1
wIOcrHV3jKN+fCgy3d4SdA996Q7ySh8LxEtmwRdeGCkKgtGorFKP9riLMsI9mbdpbLKJ66QV8oWX
4LynWkNj6Iy7YFSR5QOB7r8mgUbYT8Tlua2lAcc5X3Vlrb+Fcx5uSN2xSygH+vWGFsxuFdTRizmH
3WWTZ2dCaz1AG3ZgWBmqo5mF3c1cLH7w0Z1vdCP2rluExHrV9cG8sQko7HK7BOJnjQAOU3dY905k
fwmnAvKuM4LLiIBi8cwkkM/OBo+P0C4jza4JsAn1VI0QBm1IamdJnmFN8li+QKjk3rAkuQzh0i0T
p+NVQeyKB1aoVkrE9isoNsKVTh2fjKAoiNKUxpvKQ3s9duwzex7ppprMvRgkVXk62jHBeYNcB6BW
NKXsPOvGBasHHS3ZMoDa6hMnuDCFB/1luFVVGiKQidynva8li1xENwnI42Kl1aF61EOJzcAiExS6
EQlILkdvz3MTUj5h79bRrDN65k0fAiWrMz07IrWnbCb7/p52NNosaP3gloh3hWcUl3IOowv8Ned0
8rjUVFO6K8sKQt8uQpdeUtlvlxHJprV6dkNucJmkVborZdtTLpLg65h13NkVfkduKJgLeRnvwg6s
kTlmS7IuyC9D0fD4VoF6wyde7bRBl8d5aJ3PhpNln5q20k6ibTCE5+Judu0HfbLbE3HW+lLhDbho
Om3ewTEEkC+c4QFVuz8Imb8lc9JdRGyVt3Ual7sBnu++p3dH4uII20NsgvO249A+t2FR3sw1BgOS
kGJYJcmtEVbmi6YKxdDbGkitGMHwZMSxtqiJAutRnBzMWDBnTwicMFJIpf04kiIg8Jdnm5iRBuDt
IbtnS1/t0O7q68rtDH9sK2ur18EXF8Q00NQIq03rkfiJ2mzfltl8Gdm2OlYiDZ8HD06N0w7lmuh7
vbalmL+C/r6P8PUA102cuxQ5b9sZaefz+YBkJ9bVwFN1U0XGa9Biy8tLO7pOqvKSocN0RZTgErnZ
fshqdvR1gjBss//ZxU3kbeMxDV6bfhqR6OPmddQKCTem9zYY+ocLR+Gdw73wSqIQn4ueG9tQYSKw
w3yDFe9N68W0btixrxxyBgfPm1YOhUjHsTs6JRTjlV3mCNRZGfqRq5d+pDvZwwKzvGNRlR6L2uVV
L4zAWUEddpNr7InGznPC6oS7ZJtLq9q5o95cKcsmqDZSUxUldk5ngxleQhTksWMm/T4MEva/g0rk
Tc0Y6SIChrLFrd+s8bowHbbVK3PnxC+dRpDoUMZ8XSlwWqloDEoXmmIrXDW+9S7wUGi05CUC4t9i
lWYhYSA51Taz0nn8XKRR9Spx6+osc9/y0AvWfJCveZ/X2wR+X+lPhQZgtNVdP09SDQJ5k0ofsnOO
9GOnxVU1mmSDCN1v1JDDvyVI9k4+xlzbxax4pckG55Cnj2ekhWvWvfiA9WyLsZNZc1DxBlWBQbga
/YeXcLVmeKnvA0vTv7qOK1bUjA+rviMWU8ou3BgxyD+WHkyysvRWOHNqrVrSfccgACRRF2ZyoXOq
X+nqDfe4uoKNQwAVIvjUpoem7Vva17R2Xaust1cM/ZznOtIbb2vADgWUqd86hA9NhrMEgAzVGZ/H
ysmuAZTxQKBIzIfaY26DgnilcYd1HPF+HQyErD7TWEIMc0W3qZffOyOwD/sAlRx0Yje6XnmvJqhh
zCneR3RzeH+slHEM0VuGYQ1Y2kCeOhFr4dHLTMYkpBsZtsdi8JrGL5Wsonfl8QlZI4hnfqZ81SAZ
bSdzqC6CKRiblQENYa23bnzoB7e+qiv+NOH98sXizrPSqdlyRO0q9TzGTSH6R+wI2qXDaizem0A3
riAauhfSNGbuYDZzJ6eX93OEylA3Qr6DY4CBz8imOgbCUxsBy+Xc5Fj0ExKGBy2vENsUviDMqvAM
y0j1ezvDFsjTYFqz6sPeaLOEMVWbo0vE2EqbDPNCJsyjXrT2odGZ9BGPszZ4Ohl4Sgy+hDc5Hgm1
8mGMB/upNVJ0hDauiEGih8KBA3Pp63xzZ2W5wo8BWb4oEVyTauZr1TOPwY7ywvWQkD/zu37Wr9DP
IMN0bYsRCPPXilmqXFCalXvt8hZO4MrU/UXSLondtiryw0gT631Izv2lY+nJnqkdTpjTw7tczC2G
db5swvIJpFfsqith5tFJCwbVYCsdh43sSbiSKavvgiDXuzViaALH2hPkkpolwe2RiK+N+rGBxf9s
VG5NaUD4GOSOfmmbFcSqudC1vWVWFTNlpFzybvrR8fLqDstuW4Cqrwrnqh8j+7aI6jeHyDxRyBlA
BFhRffZdpfPaj+cQ3UvPAnmdZlP2lKAJP7iJCsDgeQbxXWaXO7ZCuDSaXr0PGnJrZdrhsc3DigR9
WGyTJuEmHBmwrRoswdOKrQdrnZq2nXUQCfVpZtXHil/DaN2U43RTO27KyNrL4nMT4lXU6xmQwQAf
etO6mrExndnDyGZTXzXPyaWIINflNBeeMsHOwRlhQ0hd+5S55Yw1mT6aFblJfjkLkBJ6Wjo9pTwq
SGgNivls4syYHssZ6nYV7DqTvFaxrJOsmeuqmekiNmo9PGAKif2Kla8fx165L3BW0v2Lz5j957KQ
NURzKSwW13GhA8rnPG+8qVZOxGWX5PVz2YHzuDbSpLWAGNDMdVUbvAVWQ9lGrt9jR9cXOqmc37Wp
0NWN4WkJqbgy5y+ErvLUFWM13s9KS3i/ah0b3u6m11vLMTd9j0WcbK3VjOrIV9K47hZYSCR9xP+l
2vz/5PbQRnanjac5HPEmOPV9luXj40+Dmj9IySxV2D/nFoioCNoMXQz+iCuGWFxUPzvSq5oOtcwy
1CnUWrHWPEyphjlwRvILzXXXQfhq5tZuSMyDlYqtZjc4igxgEsFV1c8b4nYbflXqdgDmEnn48w+H
qPSfn43QhmFLMhzexxbP3BhIoQWmOpGGPTkVa8VgT83H3z+IYds2FDvqypyPX4BIupFN76BOsQnG
mf9JCi4Kp9x+O8w/5sC/MgfKb4O0/3l4+BS3n0u8qcXPsqT1/ad+mAPlb64uTcGwj2jvN27qj8mh
Z/4GhFBi0LN/b6L9tzDp/Ka7zBUYDjLtIW7GPO+HMEn5umct5WQs4UAX/73J4XKL/HtuaLtLjkPg
ZsQQYsNW+FhISqolSkHUyaMXls2+yYl5CboS9vM0pbPfMXZnavqvL+gPbto/OqDD/NKzDfb/0vgw
qEz5rSuzysXRwlGx5pEY7xDgiVtlbr1n8WP8rVvk+y/ocA/iffQsYLcfdFcvkYiilBOyJI7kW+Jx
ACtJjPtWDH91y//6OPp2KE4155onEe1xC3L358dRA0gp7FPDPtL8JN7gtDZ7DBa4g6QZGqeFF/3o
pIlxInUynv/8W/31afP90IYUXA2ubnjgK349tKpTjOtaYx9bM7EvCrfCzaSJYvFbhfBi/vxgBkr6
x4uGK5CJN22SLqL5h190LLM2d8bYPqpSciCnAiAIoUnPqB3qHCTNwkqq6IAftMUE0URD+8xMiFKA
kVJ0dm7F34t6Lb++hEosSfkwoSf298HkmhgRwmYY2EdX2fy6pIfina6l/OP/71gMFAimcglz4Xy4
oMLE0snLT/bRog3h1Nta++50FDP0iflXUczle/z15pS8P5bgqsNrThcfcnJxR4cTqQX7OATRV6gY
3qY3KdD787P5n5cOB2G5vHyHS63sh5PJyM12OjOzjzMB9GPiAuhfubLSfGMGXrb684N9aHj8fqYs
QromTi2+wo92ZOo/jWFm0XZMzDjF9gj1/YhdHt5XhuZA618q3myqHE4o2Qw4ow7S7xBY393u/2PG
9Q+uYPpleeyhb/IvBAF/vV8C0zCDgJat4+h2y+qgMDQgsJ57WVFDxITPA+OWpiYrsmnuAbJ9u3kp
iIh3PEGa/Z9/KX90BnBv0Di6nGlH/3BFpZmH9xam4rElwXRmYIWgBaDzaFeNt/n7h1paWIXh8Gox
P15RY+U2ZePU1jGm/OfseSG3rJaNPOpdyZn484P9+qjn8U0UklWJZ/NmYYXy8WCU1WBXrSvtABgB
35OmNdVLYWXVy6zc8WYguOX+xbX8cUXIIQl7shhkzrac4I8LoiqdyZwyoj/oEH13cESWesSmHc9S
aeM5bgPOqyXm8SZyE/M+Drml8rErj45WkKLEr1zv55rX37cnSAdMDKVvNmMovxHG63UMv+YvviTx
7RX777ucPDptZRa1HbAeLQsP0YfTDzsiscelhK/NdNSVmRxQGUttGxpt2uNJzacxpF8Smh6Q1qSa
5GZZCt+SyoO3NCULeDvIA05kgO3jfSb2/I7QwaVLYpn7yqQiMlrDuzOgWxoKK6oRevZbHbnjOZN1
Q+SGH2uIoV84KJ4NTnKT3I6Z1C/d4JRHN7StQ5PwBa6mNJlu8LdpzQbAPOm2Gf+kT0FobeyNFvls
BWGbpFPuRZCvMvrorRWkaEvusqLmGC7ftKSj8KauF/i5Pdis2MH+EiygJndeVYi+LxO4SgxDAfid
g6qs8th2YY6Y1BhFdEiJUb6De61fnIoKgwM+gOmMxYrwk9lpw2pRZ+JXY6KnFoySJYGCKsw7jzXJ
qpeiS+VbihFwhgFnirfJ8Np3tKnlDT0M4i2fUvNzNQcmxT1OfWbzmO+EosHNQbCkqKr1wKEpD06r
b0wGkS2r5iZdjH3YMjSGDDbfKN3Ej9RDxrvAskAbtjgItdI07glL8f0guDrnlqKhR5Oc73vl2Zyn
XCrv0Rib9j3NQ3OJ0XbehioUtrYuHvjHvpr4U/iZrQsvKPhb8mQy7kn+GycM5ICmvr3l4H0t1k+Z
0cORR02yD+0RS+HkOFzZNj2rjOiKaXYOkCCbvYbPki673LvUExPFq5zkuMEApsm1gIl/YrfMVYMj
Q7w54I+I9CcAU/2BEhxmY3rgyEO1PC+1wanh6NoD0VhzNPkwBIhTWHgd70VZwiHlCg4nGs9m1zhF
Wg6ujIaszvWD0iWS5eAPrX43RxuFxbU8JNB9Wh3P9w5nOjUomjXeVIbLu6jrnHQhP/NeXnWgTtj6
47a+oriVSBmCm3gbylq8yainprEtGpxPuMibu9Cazf0MEdJh7ift12IYinsXMNMVNB/64smMUr+m
AXHeErxuDjFj0YswmzhMm42jr4oZmJxO1RHb2JkBFckeMMSOSKaTyy4VMFMEQYpxMFU/ooVoKzQb
OXKe7lPwBJu+jKrqwEABtyjXJCw2vS1uu6qFc5QEfQ5evem+uvaMVd10+pMnBSOpaUxIWfQpTyZ/
xme2UXqFj7fTpuoZeaFpt3jk5eeR1N26hb9wWbZ6E25pjab+yuureG2Q3aMQoS9PXjIALi7mNnoN
LWaJ6Hs4kCSjxbqYgiM1gE6NKK7kS0ULOUwDUMgyVOXBsnO4u6Oy59cCBXtDOmP2W2PgNLogxJji
qOKVUZrTwb+jbI1GILpVWYy2bMPr1lw3Ta5tataAKxzH+RafbLc8mIJVgYvq3Ke0/hVpXV0kTdTS
MdJPX0BnKcofYu128sr8OU4HGlGnAuJcEVP1Vi8Cfdq8OZ3N/RHP2jpAyvL7oTG2OZWDCYSy05JE
5vEPAx8+f4Mney2dDEKan9aeYzFLJU0YlsuZrxjuAg+hUgkXxppCOmLMoB5pZs9QmG2w4xfQwVof
fGS0nssJ4Hde9g8Ao0BsDUW77RF4fGqEP2fAY58RkUyyJsa4bTUAlEy69J0XdPktb6WZXgce75fS
rumaDXXOqBOaySUYruJG7/rqJms7LmpNsiJ7m4LOOGlmwi3R0nw7bsqqA7Yux4AFNpO1rvZ52nbv
YaPzQCpnz7if9JlLljiU99gwWAw3bj8KfNFxBN94GfYNq5yhG622QiuBPdmUhEHY8Z0pa/Zd6/E+
dnsBqhZAZ3ksm2z524yxojOCJig6Ka2ShRnwqBttZB/F4J4lnBxm436obG79PhLYKEY7GffCSKuX
it4aPpqD5oScX2QvJs2VrOciBvIG4c1y4SK0Vf4qksitvk7VYOOvdrpgkzkdtY6Jrb5Qq1nTsZdq
4smTAazyyGv3hLmRDYsxjCm7NpLoUzt0b0klrI1guBT6KM11+wyaq9fu6Pktrb1rRu5pgJrmS2Bb
mwhbzJ5RyLyd3MWX74UotZ5jq4dBNPlZhtVXMwOEDyngOu3MjpRS5mSEW8nH2H1lvtO8F77Pcazu
QoZg1Q13fLKpBzqjATLQxL0aopjIV521zkGKuEWQVCC2/FbyHPdTTOVqT6O4frTrcrrCdGud5TzG
2gqnTA/8kLOQ+Cx2vEetGJgu4UcHTto09vUcz9l1Dfv1nMd4SxoGCJ/tAVRpiZn/U+nJ4djJajZp
YzNjyidcK/bTCJKY6mflUeKX8bjACQnV0bUPkxo+BdC77lQXprdG3+tXTRyK11RJ5hxNFtFplRRw
z+rJCqlImeIrQuTWQfOUBw98CNs3JvbVMcdWuyliAc4dLTRY2V2bNwRyp3jLRI+M3IiDKFjFduCM
wNILjExpVe0Hpv8wsaPgUp96apwiENreEKqXPuvqfqO3rR0fxngchU9agDIJSqTc9CRHXVU7L+pb
qPCFdommWj5QlweamepmPDGm5ugMHrl4Too3/FfUuPaqr6phN/IiPBZJm8Ny9SJiywDeLdLuGShJ
OzDQXFlZaGBAneE2NAdF8iUJsCiSGmxe0rGzyKVl4nKMTR6jlj55mP+roVBrQmJ9QOCgNK86Z6Kt
Y/Jqw2VIgEMGxC0dGvRgBltvqb0Lq9C+ALxLhDmT877tnfjcQhp+6I2pfXSzyd4M40yeLKEuIMU9
DG0wipbGkMSBfaAcoIrBHAGU7HgPdTpTsUDD3oU1e2RlPbNPKbLZaXxB+ODa1J3xQW+URuChY9wQ
W5RVu5rVOKuiKsS2bh0ymqUZe+2u59r9GjDYeKooFvjMjMJ5V7KT8VbHd9r6bWbQRJ2UlLatAhfe
x9zNdbxuonkCmdlVX0UEAbpNcou3XNx2+DJHTDplWVBUM8b1RJKiaYhHQf7VMgWEWZcB1Y3hEouc
J3D5OlhCunp6u3OPaQ/Ln2ag4TmSNAf6Tjgn1zrDMH3FNCG7RrNf6n/NUbuNNIuzliEgQSPGGDH2
j2NEWa39fQf7jxb6F1ooeJs/dWf+3+zt01uOGPg9lnHx/t//9f1Hfuig9m+LVokczuQUtJXObvFH
gsIF+WWYKErusjn7Jgr8KKSC64WuTeZCJ9nFRglb5e86qKX/ZiJbImBKaAI60Lq/k6D4VWoRZKok
oVE+BX5PkyXSB0EgMRgitZat7WmlI/4DY37e957d3v/5lvjXrf73wyy7PWyolu7+h+4wGy2VKPOg
7dvZNu7TEjCg1evuda4GLf8LreXD9nv5lTx4PVRrMYuSqC2/ahyci4QdixXsqV33rnXZDFdSGNaB
misW1BKG9F8ckJHLL4LV8uvxmJcIu6hW1A/qi3D4E9gJzCRN2E7DpGNqAlKWddldlkBAeQBopFRx
kbHTQcizzK3eh4NFQiVLpp0sFaVMtQh7XwwD8z9aJuBBJDEb8XJk4T95DT0JWCQua8JfO+iq3g72
UbzLMcj7RTAWB/aH+W2GlrJje9o9GJQAHbyhqbZakMenYOpionqJKNZWWES7qdbzC7b/ExSLNr81
NXv+4tEH+RilNl3VVXil91PM+iyjkqrKaLQ0rfQKoUO6fpRY/a3Z9vlXqmTL69lSyYOpg51m3pNt
BcXVy15k8Beb+V4vA5aZc21irOLd1tST2hjRiCW+s9qjY3TlqalcReduar3pWYjXRaqaNgVN7esp
wxZMUXJAjZdmlp9bF7QOaZHxFmgjNc96rSBjNq691VsTOGTKWzldj1HjtPXKmVSo2hePucTUXkZF
lWwdwufUdwRc5z6PWWa0upUXn/rGqV4SSlmfEi81z16oe8Ct9dZ7T2BwY57w8DyuljIRDG9JPG6b
gVYlTDdW9CmNsmWeXdjZNdFUqoekHZaXTq96qm8K9ehOc+ZjmWnWpplx7SVgSAnAJOI6tminHGNq
1cdkOkcQjDatoTcvOTTLbTnqHSNrEh+rETLwO7bcaBcV0eepoccsROA6hsQYoD/OIso3LV8OlKTs
qs7y+cnGpHprFfF8SZ86ge92NNILSRJYI6mfkNTRaJCzYbJTlqHb+0EV7caa4pStcNi/h63sPqUG
wspmDuH1bzRwcAe+gnYdBfJz3WW+Moii4tKDT+lk77pFz+OiJQYaaNM0DR+8FmplTWvjToNru5q1
fPTbEfJwaZLopxJAopl3xwTB3iI3Gk4+ynbyhgSMc0FzXi3catS6Scj7gO/PgcrMSxm1N2LEPrNy
Xcfm0ubuGaF9XmFowZptDF9GDI5b0WjdVWoW86eOQLzPmRWfqjFNrwkbm+t07rpzTdeWX3Tuua69
eNOL+VkD1XIyZ+BM5jS3J4hU84blnbqjyrynmMwbaIRgbE/ThMOWytzHqatYq3cs5afP9JSArw6G
vi/Xsqe+C9HBhZoEWTeBjRDmqSAJvBS7T1lNl7Grsmm8oGUcTqofhTVKUKBpSCIpYaJh8cH3rYJC
q5UYQCbSQ/f27/FIIxlBHd07Uwfz36ARhu39YqPTghQLkqjpM6MlE+8fwHjpPI8YfNytg6ojLlgJ
tvoa6Wpyt23SxrVN2LKT2zBVc3geUsGftKp4CE9IYtDSyxzwwE0otZBkciXrNjp6LLFw6bWBEi9m
FfWUUunF4rFVzeiZj0mvNNZSI8/Id2w1nKiIwjTtkGLk6Ju7NA8K6DRITukLoJ70zhvyeMfejcdw
mTswy/Que3QIrTd40k2cZaqX1kGMA+ka4ACLVUujp1d0lnVQJj48g1Xx3sw1ALEjtYATBSHsAc0I
vDs+quU/EzcgOoX9+bM0KVNY0Utbbe0ULE9JSgjpzS4muhYy+6Jq9eIQY0HZdNR1FTCa6TekXUmV
x9petnbO4NAQjUYM4DGGwEAMgC54nYIGbYpyzkDgvY4N/1YThr6b0W8oTCm0HuLyoPLb0bKrL7a0
3Us+SBxu02WDWWFunNe9DDPCf5MqL1yMMNeY9eVbxgQHA2A2GNugdfJbQL+AilM357Npkg0DX0aX
fzXdJnu09I59bMqgb+3OeXkX5hGKXssyggVzmRKAiuD3fnuP/7MK/ItVoPNtQvyvee/6rXv7fcF3
esu//Pd/Ud1UNm/vv8R0vv/Mj5SObi4pnWXubEkmEAsU5/dloKGTxmGozSKEORE8GdZgP3I6RHtY
IBLHIWnL0tFk4fFjGSjJ6Rj0mEokdJaQuve3loGL2P6TGK8zoncdRsUOxEjWM/aHdaCeRxVc91k7
ul1QJ9jtQOpM/XMzeHbRHBI9d6iPwYHt4o6i+JiXyKXlZbnagJKwhbOgxyZydAfbC9zUuio0k6wS
exjkAkp/wQA2pG8oLKPUckenAQn0SxGqAaL6zH8NQCLXM8d60AUe+hn2dp9jmbo0hlxM6EfKdbRV
5Gp0aw1okPkBSK3V+6mlshi1IQgG/QUoXtD5mBCbarpL6pk14sa1Q+XcutHYR951HHcb1Xk29mvk
OOqlUBvBC2R9M+P4cyYep34IQs2t/tk7/a9C6A77l5/2CX9w18CY+tzFn/vu5/3T9x/7/caBi7y4
RxYWk8X62DXMf904jvWbw+3CBg2kKsMtScz8x43D3QbV1XSlzaYD+wOf44ePRAc0hZK8tPqy73H/
5v7pm7vhpztngYBYHtsnVv4OtizzwxhLmBMzOXrp9mURGmszirNNNBd0ZXXd8yTTTy6T5lUFsHhT
9FQM8bymMHac0oOLVOjrnXuPRTE9aFmXXo19djn8P/bOZLluJcuyv5JWc09D52gGObkteNlesZUm
MFES0feO9utzgRGZKV0yyVLUtAYhixfBJycAh8P9nL3XdkHVOcK+ggYDHETDhekkhGtPRMaQpUVq
OzES2qYOK9JW3NrbVZ6I154NPtLxjGPFq7DRooAKu+USo1M7I0GIjClCOH8JX8K1Bjxkk6TtE0Co
uw5nBFas0ljbMnm2RaVtspwfT/G3rHFJNWdV3zzpiPvXs+xRk85SbPPAeRCD9iUx9ee+YXhbVk9Z
Gb+UoWJnV1KnAQ92RHjXErDD9djVqLZaUz/ZerLkI7CvHgSXV4TYXMecbK9eIK5v3LOwUGobtNya
3gu2oUJkOifpi5EK8PnkIIOzadqNVvOXZj23AMbMPZfAbdCwM8TIRoOGn+oxO62pzoptFBjtqosM
YkEsjkVk8GUbuyZWpE+t4+B2APv5NxOLfULsYRUAlIJBbeIWVJmptlLp8zEssyOGnn6bIalfZeEs
z6WFtLYY4AF2Nb+QiTFuo83hfdriiycbxt14ZfEyFXXp1wSLQH4Emjikk0EzLAt/BJkAKNN4d5g0
1dYsllAMMohJcEt4wAr6comced3Qdr8L3CDlAGgHpJJl866imO4PLnfPXDAhg3TOYCDdvU4SCk3E
GFl1u6kc5gGJPMccLhVAT+9uwLuMlJ8/ck0ee6qG6zBJrTNTLPLqpCPAFjL8wfFAPPbVMosUP4uf
6CpG17upS/C+Th8lazsACDUbTKwuy6s1EN8r5vPL6CH15ujvrrIhfqbowLOf+SfKiDijdAEfVLkt
O6qSf2ehB1CgdDeGU82XWt1666Ztnl6fdx7SH+ozppUauN4wYso4SxZqWfO96Gw3O2h6+MJLzqzm
a0BaHbPTdZgq5fIuhLWa7rOIf7Td5NkEf8DBGqxkD4X3quN2OZZzh76Br0HNe+I4Q3BANDpfRg5v
h+e0Tw6a+7WNXoAXjsnk8ja+3gzaQ9BqBD9apflzzvF9G2gOMYZGK7c0Q6t1lrbBYcLM8iVvgcUi
EAYkRu1jbaqq2s05dtIGj/8mbyxuqdbzO4RRew4uatwDLtUvzDqI2UyCmEwdXkqAlBcYPosluZRZ
xiZyzYEqvXQNXlTyPrQNwpUMBEyYbTXeEw6j8bGP5NXr62UmM2hJHUHvaGUgXUr2rWWXkJeT87it
yEsPYaQV+1EzibTTl9eQrNT167MVi3ZcBJhyUGewhDAFiooQanPg3rzOckCOtOwRa+xbUE/bKSdL
1DajjHwqpvPrBFhmOK/4MbbmYm9OLGOkiCuyLb2ZjG0eneqoNKuGaUSyolpi9YLvVSyFLyMuFXZn
tQa9BP/NM1m9yH2OJ/7LoKcvYcrv57EJ3lIfj9f43L21UejBQWu64gIW03glSW5yh+RZgEyG5DsU
F5gDUposvBFIzbFKSN5TfMb6xeRgS3FsJlmRm8WFaNFkzwXLF+FK34uWxUGfC4IULKrvBANqIIMu
Ah1gKdUzbANKM+n4IayujbY5G+zW3ThFTxM3zjVqITRoRBayKIY6i9vAo4OU4e2DzjhGoBD3sw7n
ulIsJpXVw9qouWxIqITIdmTB84qUPjsW/qCZ94+1yfDAu7++tH1s92sRCiIayYOmiwNBU1pHY1oK
TODRiJgul88OCchTPVa71o55fiXhFVGtFRf0BcarzoENYUluDR3Q9eu9JqIAxmq+REzrPFersEEt
jSQOC1eyBFoAnJxMBDf4EeiFlbTB3aB+QT+wcvIu2b72DsKY9cQSWbzTm+aHq2HiLQRi9rJ2HnAL
ERouohsxYGUoQcmbFHUOUzxyjBMZ9XYO1ZANjBSyLC0vwXlmzuZvqcTxu6KNiZ3Fc/VWwMtqkmcj
gdOH3cajKKMZd5KQ3E3rDlVySbB8d4gHjUdoagFkiiCkibRNtDohCShWhJlbNkU7TKihs0Mz05Nt
l6qFqeA17XamTw8RtoaJVwXdd6HK8iflxR9WrJXYd80xfXFrU8y0aOC60CjwRjpcBcBmL09H3FaN
qOnXJ4BN84R+1SbkU7QxdDe49IZyBtFlFgMOM/p0BGJRec19AmqVeJrQXoDywNd1EUSeSYgQfUl7
TRAgTj/MfMa0DTlUCmLJ2D5Ejv1JyXbZ8Z/saywUU0iKHNr6b2D1BBYas0URE5PvRKb0HL3Q2EOu
T+Rt15Qm04q3zoqZ6b9tAW/+McK/EZV2U8aFav/j/5yWb9lPcSDWMQYAEHJM7WQ/BRTdoLlUdb4+
vC52vINmnP4sBkGyaZW+fDzaaeX2dTQHXwIdTY84iZPR0EaQYTQXnZ9NTJBlJ+ClgdgirNf+/9H5
/+oQsCSQcFf/97Pz5fe4+PX7/v+f/8Y/DwA2B13TxpGBbI/ugfSs/zkAcDxmjlB+R5iq/wG4cP7d
QnZucKbVDKTVSw/nv/b/JkcDh606ZXoPDSStlb8Azb6dP7Q1UPu9RpYwjfjlfq/8T0BbTTzIs18G
28nbyukSQ+Fvd+OdF+LtEPSNlgwXTufYW06V48HQZSI0+GCiByXSyKXyxJbH5pb+9z3/F0ZZfovf
Whjgkiirkd7gO8W3Vnwrx19KfqJS/OxCljf/tyEIR7WKsmcIOt6OdiRgsZ6fP74KHcnj6brl0miD
KWTQ3rV0/VTX22aiSsIefR/8muZH6djasCX4jr3rwNAySLMv7JvYJmTAts1W63Zja45bOxn1/TT2
wz6umubBiGZTx5XVgiRUztGQmHU3UT/i0SWSkBhV1nNTjf1O74Pglk8OtdPlw3c3peyxnMRJzlu7
d+jeV99ytyK62G23Wan3RNvQnvYwNa6ER8wcCbzRJYSHaZXWXbmy4watYNMlAP0y55zYZvsrzFXC
cCJqvmyUhX3OCWZas31pUQtJVA8hpZIVLfpsQy2lu+ioLt7Hin+MKsIWEqemDJo7hyAmDpcUw37T
krS4t4z2gvxFdT8WEwehoNP3onOQU0ApObOIYKUwols7bOx80sdKJwwRfRs+3pFK9dh/MVF/763U
VRfOnEzbcnaBWvb0oUmMJb+jBMtITnkXHQHODz88lU/HfjZppdskpXEKSBgvnok2tYOnqKKqjHwy
m+/twZbmZoDU2DSjyLCKW+pF1Aib1lTY1QM4EbgRo62sY88hD8cmN1ha2CMnicQqV2wl7UnaBLkF
6iKzA76c8eIcDmThQIHiKLP2JAHHXZaIqyS0fqlWWPhJVfczWXj7s/HLKzz5dTQkvvNOxE+K2v6Z
RussJUOh1vfFYP2aVdnAZKVW5Se1NoJuINYe6cmsHjqNvy8f+T2S0UkPuSfbh1hMzhrNkXOeA5u9
rPIhQI/b6HtK/tGRPkfCwZfYYK+pGpy3LinHBokDK3rAIY2TKdi65C4k6OHYI0k+kf6sw7SC0s6O
oE6IIMwJAklk0t+m5dzdqirgh7FCMjGoth2zcGLTnwVUHZbkdkuU3bbHn3PtEkENoBdLN0eSytig
HHeu1OAl5IMYdr6DEE3hb6xjPQBsH+hfrC4Ij1MI6nTJGQAMTGTitYEYCd5rqO11qwmeA1wEHrNE
BFfG4CHfTYGukBuog91NgsC6pnthEAs/2WsQIYhxqqa+qIWjf9HzuT+zvcq+CdA17NsqMm8cPQ8v
BkviuayRyjhROyA07DW/i2rbOKsb1J5dN2bjGsFXQP+nywDTDaVameig9uUUuS9WkrovIqQ+2Ip2
OG+Qvj1HVJ22YVdbOrFzrgamTXmrgGwO7kcA0XKjz+PPrG65k20/UtUJKw25rz6xF/eMJczXutOQ
kG+DiZM1g0l9D7wTPOxgDU+uEfTfCgI2jlpeaySzGJmNrG7E6glWwVzlbIF+6ClKkRor91VHM+17
A+LmsiAR6HrEQnyXeQpgStu6YjvWuiQWM5xuzJ5DV1g17g1t4uI7ZP/h2EzTeDMmkboaYVzQIHGm
y7b25HlakZyq1+gVq0nZt9VkkpQyT7NfD4IUXqkZDFDry+KVGYE6NrNGZWbWAijKBeqDTYzUZdcH
EPCsGFnwKoLUekvSfPJTznbrk0jYsonP2z1TQ24ghMpdNaGbUyWM4U1bxS3NusjadhrpmxnxPMue
u47uZiNny83elr9TBpG9STwHToVTzAd+2/DO0Mv5MKVTfQ5DeVpnyMLqdUJ0Dt2VPPHO2LbCQ0gS
e+NYoXcm4T/tlD2W1HJCsW+iNIYxauMfXrucgXfsEjgmToAfRaNlXEbtTrsgYqNHsmfQIMbJvHUf
KO7DiOeemhVC/SJr6uehVoplrE+PBG+4gABAJylWgW9x7M3gChzHR53Y/3I0CnNGSH+WMyiNuDLO
iC4TCdmvaak/KwcYJ+bwOHhpvS57mGiLXnskQx9ef9wobHmbRxY2/jEknHmWznA9oIK6boku3lIf
LCdAtzx5nqO7sXSU4fBUGRKVH8HgNkLkNbxxj71yprRnWHLtI5SsdtPTJiYrqTHFNiZb/bKAdbcm
QpR44WIMviYIeB/6OM/3yuuKvSTgfhvPJGonAt7gUGveWhu79IAb5ztnBHXmOrDrqc5jhacqpfnJ
sEjNp6a/8kiwQZsYUR5sdC++tNOxv9QFBuoVQozRL4U3EehZEdPRGCb9Ts3t8wM+7hFFMVX7jlwo
qhWqqPiFNUIefaz29q0+ttqTIhWTGkLLo6tyDu+ycou9Myy5UXPVMWycUsMZZ84KetNRt3RqcVfF
9jCsBB31rWvOOnJTE8RVZkY/PY4WSOoT+zYHwXIeoBOh+ELpEFQl/A2gYe6e3WhzZlYifRi82NsX
RW3ferUtUFo23tpVqtiHIMUW9B9CNrqySASQlg82JmW8Pt669FoKtJTKbsxmsr7rCBC3yM7mgx1Y
6WFmRq/x0imQjVrxK+Ebfma0WnvXpjYi+dANb+xIhNcq6Tyyd5BV2BYKkLipCtiWpv2kAK7BJwQs
Am+joJXewoKA1i3GG6XS+TgLrf/Vcz68z0kpWdMAJ/x6KWT94zmlNGJeJo1fdrTMYadZiOolbeK7
MEhZZOARHKARdVshx/hr0bUu0ot+3Amtk49mN1mPlH2tR7Ktpyu+VPYuqiOxmWCWAMu3It8JgvJy
DkXzpYQgsjWaIt+K1ByvXu+6ksDAy9Z1r42UwMuiKPnwtck5aBYdWHxUUvOZUeYxEXejLLHTIy7Z
Fh6IlXxS5raqc+gmjWbxEjvedOiMKbsO3IVhnkf021/nMrr7+egJCy8gJ5Tz2Y3HK6ctgm2OumSt
W6qvV1IW6TWFgPzMnkb7yaOPtFeBBmnajfkYarPF45/r+RKL2HypL1XKcPBMUBNTGrEE6kg5RPzc
pNN4xaIwnRmgra6dZp7hCMgOXldbTQ8k00sJmwbV39xN7c7RU+8i84DAdamTXJukGuwIlkkPFgHj
54SbjTe6M4ht0FTjde20fLqdqFB7py4F1fU5d4jfAQ8Xr1w98lBMZv2Z14TzsAqstrocFOyLdeEU
5R3hBcWuY8FhD1Q47bluGeq6DiliNh1VozDK5stp0KtDHdjDzjR0+mDgWsRdq2lls4ZQw47ZMpdS
O8sGibe8mljiF4lDDKzb7SnBLSrQvdKL7EHrmE45RpIDeXP6M9lR06WVU4sGSqo9T55rdKsxpnQg
LIqkUcuLGWPMO8zjMB+b1EExPFggNolJhGYFOWNFxbAioQJt77hSfclKV7TmfNRs+nkgd5FDQ6u1
xzsLFhHy+iDqLzqFNSfgR29oTiASLec68Fs9sfaxZs5niRuAFcMmuVzRtRONpJF5EjLvHBvtuovz
W2NMQfQT2ridq0jslSwB/5lyMr5NxeSCEirqW7NfCARpLM7DoL/Bp+KsgGcgHkrEL7dWzk63iiez
y3T4oFNwwWWkm4zYVjZ0YdvsXLcZtjQijD2Ke5D77EvOwSc0HRFqmoN6PYoO1QxySeEZMir4spBh
8h9OIX60s7zGbmLujHHIl31bfeZGDl7UOb4bymgGkytCn9UKDhBkdV0DYUMGRrPzUvdJEHG+VskS
oBW3dbBxh5AYarNRG81V+BEkqRkZCp0GfayEAdwZKHDdqrgcK9ABRRSuU2y1ZKDQ6lmVJjh3uBA4
K7pe+umoZ0sAJkgN4FjlbWWRcU+rhNI+EqroPErs6qYo0upJhCnNKWPKv7ai6n5UvWPfOnpjjRty
MtKzrp9mcEdeureyqPNFBFKEzkRt3VhuM98kod3cVvBJtn3eOVDtxob642zbaIYgJgYNlKMMtMGu
r1OO5HhzD8R7T91KV/Wz18z5OcQH05/TTHrNZighnlU7/AJpet4Wz2zv9a+jXbiXutcpgsMM8HB9
nZAEZ5BSdhPMU3mmJvQowGvbnXJJVjBygGev+cto0hqe4mYM5LMV4XZY9+iDry1dJceCMuyO3Izm
K5BZNCajHhlXk+upr3i7nAOUjeIxmByUUHUBqVhbvpC2niNVi9zIH4uiO49i17qM8lY9FsqUPk6I
4ZDJsD+Ht5T+UFYCnTfCqUeJXwU3vVPlP/PWISLG1q3vmBZK8pWDyjnoqFAuGhXB6xAcsImnKyzO
ui1VUfK7rXuzcHCBBlgZVnHfR1elmH6lveM+GaVTbMEQueswpDEDjzJZJ32OT0YSUrhGBoM4rxPj
sLGnhpUsyRI/qWDyV9QYebx8bQ8Tp4pNGZnzatDdTdhWRLjE+R1FYgD1qgYDBVSHwo0LmGTiUKxX
j42ZmJuUsNR4pVkOCWOSnfEexX9+V6Y5EW9zZtA7DNhKIUeYgtBc42B0O6gsLc0an+OSLX5NCvAI
vRh5ptNCelACyhLnThdVAjo2Q8TBfWYKdcFHMbthq5h8H/Fq3Cd1Wj9VXTU6+0rgqlqRkx6nuIsk
vJOUfh6HKVUcLXAcBRjoePyGBREYRwda/NAb3a8QI96qo7xzQQ+qODfZ2f4oKo3oiwBpHQE5V3PZ
Z7BsTJHtVYrtbuBRXaR9NZC1U1fqCt93eJWwGaKlmyUt6EVJKkpIP7BtEuML7/9PVWiLrAkHzApI
CQiWQAHGKtvuJqW1vrGQGj2MDQ4tbXL0LREBRF7jank2RfWNWMbhmzWNt3NntBZNEEB9ohj0PRoK
VvZKmGtetezW9RwSS6Kobr5IDSf8OrBbIJcdHPW+R6XFjPeFW1r7KLKdCyO1wQwBq3HOotzjbJoY
4bOcaJEgICxX0hThzg1H546jDt8TknW/LUydDeltj1hphnOtgnjD32Js6rFWt8DDfzqZ21z3pZqe
wzkAY5kOLro0c0ouPW8mB7FBQO+VrruvgXs31Fe4KWbgPNK1tO7iHrBl0sW8sI2HK6RgTzVFtreT
Qu6JrzBuOIM8LBao67Ga7UNd015Ug7K3VVYE30sP+2TWDC7B3WaCEyOgHyThIK4MYDr+iAIY88RQ
fMFsFrLDFcc8z9WZcqf8GMTCvnGg22xsIkSuICGaL3oIWK1MBpImIDsfAqB+14VE8pLJFO4tnQw4
iNMciO4r+cH4cNN2n7Pc0pqFwTWrUTsGQUfgxEAaJ/mqJSlSZnarWHHpdi75GV6v7Zusuws7XGcj
Rf6DGZbTXg3Nt8grHD8BCLce2AgeWEiFD9mnv2Ar5xwGvG9XpEuk7H/pYXcq6eNNpqpns06qry3u
RKJ54N6kzyUta+1cr7rgHLdpsqFagueSht9dZ4hxWoOmkd5VnDUgnXBCgJcyG1CHu7oYZ45mUeNd
FVOT3RW5h9BWTt4+iltSOChh3dlG+4vIJNS+M1uVhib6gcS/H47k1CAzA3+VlByS6p6AKXA/9P49
fctxwheGkRx4/+WTk9sPxFZNa2DnIbajLttQ7vjRGnG3IfNmYd3yfZ2Gwe9GG2MdK3cyX8hGO7KH
sqmcUSYSnav/sLxsOLeWNp5dmxRSUlwcIekhvSeCl4i4wBupCePYjt5LPVriIeTVuzcMp4k2si2B
znoNwP4WBclKwI/ca95ImGQMphdkWr9yaZd8gv94WwU1XsE4KLkIUiaD489aK8hzA8aP2/iDRf2u
FxTj4qpkTtZ7zuP530F/LAQ2i+FdR9tvU5I6JYA4oxzZJzmNP5WhXGktf8SQMgj2qv6pQPxfEQZv
isgMtXgmSIkzpHyDvNBapCTGqHNhkRveYSHnk4HJ8xL3X/qJrv8EXf16VZAuiFCGG8qIJ/cQlpk2
gVlq/KIpuosUgQ5MtIQtJ5OXyNwx35fQ3/62SM71GbqJfwH+BYick0FlTHaEKOPWn1LuIoQvvtIo
3ZEK88fHxXLkUX92+Jah6LI5wIo19Icnmr+UxX+uKtH4+RSBkMwCSFiidpOz1KCimVH+uKkmnQpi
NkeXHYbgT8ZfeiN/dBiX8U2UerhClh7Nae8ktKqIUNPWd3NBAb7gAu16uP/4It+0MRnERGzoos2i
V+QYf74Io87nQnmkBitF6dYZInYRIWruq8xARjNPBtqUzsNl2rBJ/njo9+aPadjSoK/4qt/8c2hP
WqMeGmazFEmmbWVKghaSpRDsCI3gPTNkBwbpI9h+POwyQ05vK6nf7M15shiLTvwvZosczYkZ1qmT
7AA4/N72KPmFNrPWc5i/Hw/33gtpssbA/XEX98vJDQ6bmnAh/Po+slB5Vxv1nsP/uK0xq32yyuhL
M/bNlWHcwJ0gWWjetIYJS/zHs7RntN3t69ycgu7nqJibAsnAJSVlbW+7s/Y9CpZi0kAp/uPLfW/S
IsmwcRaZaP7evDSOqWgaa41vOqF1lFjcL0nXqz8Z5b2byiNc2lcAKFA+/jl1LPx7nZWz9LyuAn2y
IHC9aYTniajo7y/IeuVpEVBJi3H5VX7ryqVjV/RTNrCgAsTfkOP7zXbLb/9vY5xcTiyVYfOhbnzd
UJczmGTLzY8fD/Hu5GD+6TwcpscbmoznJe7QGKrxK/aul2GnGQejJDN+BrX1FAlWmBorzHXY0GYB
n6CdweT5bEV7++qhV0BZiqVO894yhSxZdaYoPYBeepPhPFf2IlWqLzKREElXecXm44t+OxkZD3ks
nD0Ja+b03as5VrlTZdZ+XoAkhB90JMrX+WQr8XYumvTQAblR2jXMVwHu7xPEQ1cEUTar/VhhVGur
Ml6XVQ8Jl17Gx5fzzkhcBFxDzJISfdjJNAFBHMNfc0ufpQ0FoGjPzcm5q5rk4eNx3nlMugNETudZ
sXK9Zlb8NuXtisAJjE2lP8fatsm+Cxdrb1qs4zo4fDyS8fYbi77wt6FOvrHUqOwgtxmqI9gaXKUF
xWRwlFqNXg9Dui/m+0myH5P0P5pNjfITZE0dfIWXI7aoANU2ofu7BzDS0qAzKYDn1pwepJtUB2WO
JGoM0XwZZJwDgbWbK9xsYsu5Sm0zQyXq4PTZeDWUHRXsqSNimjIbgkSiOj+50CVl5GRt5gtOXw9M
E2ZKuUg+fp8l8EGE6SFS9GFtqEcPSe8VxNsvEDjj7/ncOYcuAw3aZMHXZkzDnYM9iJ41uRiknceS
zqxeVykxjff4hYq1sqHSl/mXanAvZ8gNwKXTetumiAXr2HRWQZOYxKUOZb9qesM5iER069EqLZ/e
9rBRykU7O6YJqZ3CuUgttAwJEO/1yHqN6RqwiBOOG4sr9LhbhuDciHfn2QmG4pOP1jtzzQCYhoKD
bxZb/mWT8NtcC/K+ZvcxcV8S0V70xKWd8dRHPwTXSshDYA7+x1Pu7YYHij6paLg4kL14pxueukRB
CAKd4A1XWWfUW/NtHTbqwjYrtQ+I27uIKL3eWbEXfoZ0ejsF2M0tJEC0OG/PHE049SLq7MKnzDU9
9fagE4VY6XdSt5Nff32RCDxYjah18J/TrSN9Uc6bGC39vEd+Gvc6TTw6QagTk6I5s9s0dtctDXbc
ZAZF+48Hf2eZYl8FsgqLATf5VPEPa7yj7FQUfgu9fl8PxV04hkg9kqn5620A+dW8T84rT0yeYr2o
AbVhSQSVj6r6cZoW2oI7drxFpvnX05TtBoIphFGcPjT75PWtlqiDsO8ydAXdsJltCq9mcj0M0t5R
ePr5tzfQ0kwuzCARiC7y6WcLklaFcbbmsmRu+qKaipIeIj2dNjPT9pN7+PYFZDC2NmwNJA3txT/y
+wtYow2J7C7nyoR1F5nisZ7dn8lo3oWD/ckeZHmX/9yfMhTHUptLY80/Bb/BfohhsSPEMKtsa1Ir
9UqZIZPtZyDR/YEy5We70fdHhKOKjG156U4/L1bluOUyYq33h5Sg0xJClrlEUkA6zshPNi7+/tGx
8TZfdx2MuNzt35Yz2XLuUGRk+6LrDjgifMvCY2trnwzzdmNjwTheTFwINLmZy///2zD4rEdy0qzU
74Uh7oRTYNUc+SJ+fDFvl0pG0TU2G/BRSag6mfSjMMYCJmrqNyYVLSo96yzpXpzCPia1oqHuzmtz
+gx8Z7z9UjIqCwe+Paj6wDv/vDYyYJXHsS8l4nqiCk4oO986CH6XJMeJ7avovJ28DJBpSeD5Ggh3
RdtLc/ZqhCKEQxQ2P9uieZL1F69L001YVWwOlm0BFHd5jizOvveMwfZD1cpP1vh3HwzOCmac7nrW
6YNBkhBldDYyn+p0sU0mLzmIkTrnxw/m7QrLLUJXSUkJRu2bLWdu1XxGMN34BFEDUit7X0v1O9dR
n+1a3nlhMVeyt2Udgul68igkcno8DQUL0VgRCCyC6Gy0tXH38dW8twKhaKYMB+eDYsfJZJ4TzRjD
TqSIh1qcSQ6fqVHiPmnb7LlPrL/fRXNmRCZKRY5YIrTbf84vV2EIQHCVcnYMfi73rontY94Ejx9f
1XsvzyLSBhtG/eYNvnFsgYfOJS9PFpNfnE46LbZA/qTZUu6aULo/4D4lZ1QL208+Ve+teQtJhX01
lbI3hx5Kp1pkWn3qh6FxrQpBSGq4q5KHKplvWa4/Ge29Cc+xB58gzBVMBSd3M+MaHZtkab8Kq3Sf
29I5wogUm49v5iuo+PTTwU3Ez2jpJjLnk3XV64yRaNY69d1u0B6Icit3wkVEFyRmn9Gbc4b7RMea
05HLel1PRXolM8fcRy6aznmqbBrLACL0mpgZotHRY3Rd8tnpVn/3zpNWuLyZJgHDJ69LQ4KHHPKc
r81o0SZQ9XddLfkjptuexY772I1UJ5wqoolRmPFDOvTtWeCV3yIUHbNdqUM1EM1DFYlE+0lA0o+4
jo9v5DvvGj1ttqCwwykunn4QM/BvkDrYbsMu/FnNuoLfhJgywL9XTt8/Huud26G/aoyB/1EgPt3G
GPqkaZar2NoH+k+NgsMml9p3QpcLH94I8bHSVp/sMN556XSdjh07Gr5Yb8r6fQNCgrR5Li+RT1Ec
irWBaoc+RjOvTGOq7+sGigpqjN7/+2slaRKwDjubtzGOloAS07ht6XNWu6pt0jOIBzlSjQ9XURo+
TK4M/37fxoBLGcDQOf2eOtJ5VwbVQonzhRbW60nvUSUUpjoOQIr9HNzKJ+O9881hPPZQJh82Nosn
b2AeNFYUEzfmj31I58KC56rVoDhMFLH/ylC4TUzsyTCXTj+ilWPFKi84oul4RG9kVpPY4Sj7PO50
/ZPl6705avJCLT6EpdJ/svvtkcQVM5UBv827uy4qf0lJJkXL84vD+oidWP314YgFDNMF5H+DTs3p
C6iP9NqMdi4gB2Hj15zhS0MkEvRe+5OB3lmYQSJo0jSpPGPjWJ7nb1vEah5QgAUcAckQfAzHce/O
9d3Hk/4VFXWyKv8xxsmcIBokTSxSEX0E/Tr4npgwRNnKL0Zn4yPLBiIhQ6jVcmiqTWsn4X05AJcz
Jb1aIq1Tin8dasgiptML6ngrTF3fDu6U+bGpmsNsWdHR8MJxXUx98DWocGLmLeIsTrcTRKgwOIuk
S5NCA24n9QatbkL7/gsJ2oitCjDJuzJvm73Wg/DmADWG1wkRazvEpwBX05hM7dGJ9nrTTmeZRKLZ
m1F+2ZPC5bupdxeXabvmDqe7nFpRs4oQCvqIE/NVOczVNoBqiVg4HS5IfcKJGBPK9fHtfW9u8hXH
hE/ncIFi/PkEgctg1LWZm8iEv9ej+o7J/Noyxc7My20ghvJfeO3Yc7PZo3xPQ+hkPBnhxjYJ4/NV
HS01p6vBSM8GVXyyeX1b8iPiga4hhT9qBLZ3Mow1phEJMV7hIyI/VlXcoBl0f9TpPU3oSwQp604a
38Km+OTIZL4/LlVa7iiH69NzhVflNQBASU2knOanaNRwCTWWOGJ00bItmhnOOLXMg61K+3qTFYgE
RVewkNdkrklU/jIZxJmpdWKnK6tYBwhDmXDVnn4nHWwveZZ6z0Edg+Y6deZwQ56STe3FmTehHtwa
qdWu3VmCCVGJBZ1xrsJtwu+zUVn1C8+HfpO42byvxqHe4ejif89nuY5alWwd4RgPtSk/exTvrekA
92FD0IbjgSy37Lc1ItZamRdpX/gaXFma2Ktp0PaprvpPZtZ7a9Fv45xujHDL51npDYXvykwDimt3
6zyKth+/Lu9tbWwTr6IEbKfbp+kTWm1UZW01hU/TiXgJWaw4jD+WaYSmvp0+MZ29O9gC6mPji7vt
dNtrNyxGBW5g9Hd2zkl03vdWtUMBipZafZaO8N5CYFP252uBZe/N5jebJtNOUFH5TdIcjdaxoXxO
j2XW/FIxmoXI/uROvuH1Ed3B6YEj/1ImpcO/PM/f5sXcVhn3l31aMmYRLi9DP7gzGaoGtfhNaYrI
t6parcfKM7/EhN77U4ipIcTReumGbrojjXa6d7AEYc8IQmv+ZDq9N215ziZlJOq3b6y3wxi0Io3Y
5gx19cv0wofI6G8zEx3JxzPq3XFwSi94FdjKp5uDlryrqEKP53MSrajmqO/FJIZN2TWffEjf27a+
AoaggqPccE7eQ3PwcHCgvfQVnpGoReI6FMemlIfE1a+zsr4DHfBJoeK9CfzbkKdH+2S2MjR6Wu6L
AbJCV/7yrAxxu31oys/SqMz35u8SaEQt2qEjfPr6q8G1qnl0cpYZY/qmoupliD173QNWX1O+Ddei
AkuRsyJv43rxGgh9UWY2iP68vn2EGx09BrXb+p2BYwFXGz6jSDW34UysuVtk2ToPWnc3OoP74EpW
zZVdtAimRDtu5nQpbZbGizaQFuyUMAcq7VtCPiBSnGqr2PLFwONW+WQCvcsnA+ywLvnYG/KT2fTe
XfAWpy4lDubtaXc+I5ABum3Fzq+az8DjwjfRrEdZvUYePap4Gj4Z8L1HvDizEMo4FFtPb3tFmPpU
sxny49oT6OI68C4zp19QlwHZ8O2iSf/4hXnVTpxsCP+TvfPqjhPrtvYvogc53FJUVA6WZN0wJFsi
wyZs0q//HtThs0t6pdPn3L4X7XaPtkVBwWbtteZ8JooZnRPkcWGbebQDjhTQlPBHip0NdG5FhqJ9
Y8ZQUkpjsk7iKs/vhF64QbrgLt7sAm4M3Q60XLfukPRtlWFAuf75h/rgulNsLBZoD2Pguy2vZ09u
0elGvsu8yFzHzWSTEEzZOKVVe5822rxDF/n8+TG1D5qYqBLo+iyrNgQk/fcVNBqtGdIQT3Q7Q+mE
kW1uEKQamzZsWrJUbeA0toVy0srXXtTERDG3Gc4LUws+/yDGB2vY4gtHjrHQ00hA+P2DqEgj7KJL
CnzL8En9N19DYuTzFdrq0jrhyjj7LkWNjMWKlNGcJrJGGgNxf7D5LwdjUDfTFKoPsUnhrXez+kBZ
XBK1yC2FYyrbIOqDIiLjlwkxNkt2vzbtNF6jFTaDRim7XWzXznqMpRO40YleZcZNZpTjBY8tJjRQ
DvN97ErvkKvOd+Cq2Rcb84/OnwkYHnRnmdAfN45ot5HG3Bmcf56NNzGytB3Ru8l9oinx5vNr/dGh
EF6jNcCNzmvj6K3J0Kmui+W15FVGHIjaXdx8IBkOIFGi+8+P9fa9HT9pS/cXji9dxndAulKxczkU
CZuD3oLMQAIGKRIz9OAtkbR9UDq5dqIRpXDZjYQN6roSXemdArWdoJ2tKNVm//aB/ks+/IJ8yK3F
s/8PSeAdwy14yZ9wpr78CnD48+/8DXADZQ1QEAWeST7bn5S2v8iHjvWHw5OLlstjm20vdMO/+dfe
H5SBwN3oW7C4G8vt8Tf4EGo2zXSLyQlRS7TBjH/Db2C+zgLx641GEMmC5mbQStuHeczRkp6lIK20
Gc3OZE/xA5qJUgS2MOCO4rSqVrhKCAYR9XSZVzqmtCXCHU2OB31ZFRuU0SXqdeyFDyEBw/gfS7KX
E08dXsbOVhY4U7pCaISZPuouS1ch6EDmjyRh85YiAWhTRsDnJ0ON1mwZASZyEZNdCFLrJu3gFSGA
ns/z1OoGSFToFQmdCc1VmJLoyxAyg+gEm0lx8tjvYrJbgVQ3J2MNxcgujBzvo5VuBz6cju7aFntM
QuG+AhN9XfKqODRt8ggdQHlI8gLjX00It1mP5ZYUmWhNuxsALBxkspVhvBRje9W70U+LwtQvydMl
wUK/AtVCMeyRIjsh6PdT4G1bNcpeRWMsaTFeVwWlyrvPEgnu2LoTGyJmu+u4169sYyS60+nOyOdA
tqLDiNLcW2i6Z1qIGJzkjhvM9ZgmYPj4eVaSQwR7l1+K02oqTk1XPIQs7itavCOs2egRPtrerhGE
sE5dZVP2iJGYlNqquhlTZcZlA91KGAQgZ66QG7lkByQ0ZrgFb0cjXIdOavsZSTd8hNq3UaytvHo0
ts7sqFj0FGWDwBjIauvldxUsvjttxFv9Bm6rI158TJdGH3Zd7cdq8drO4hLJ7bwLTeXQmVP9VJla
cws9tvfjJCTsZBkRD1C8LvPB2oXujFvY6uqLqY+bB6gKt3ZLjHw1wvrW2ik6tbFkr2fmZTtMqC6i
JfdbPgul9tmkfyN7NzqYRdUiLcWjR08plD8UtW5KYsBV44qYO+O8SGriYAY9HmHLxfW8zuPyxlC0
cW00JUJ1vTKu27zzNq0bQgs3YptgLZt8oAT1f5xjJuuLsfa2KPFxaUVC03ywWpWfMl31O5jV1bmu
jfIkipROboZGsb455pCcmIWtPpqceNACI18VSaongcW1rDaa24R46yAbnAxTbXX7KlXhGRPvOr2i
k58VrK5VhU8V58lZrpNn40clpLF8kbf68JpWoki1m/8u9GWXdNMXC/2iZmFt/M8r/RkesacfZIu8
dF3763L/19/8m9fj/UEdypL6N5eWMuHv9d74g2Ub7iY7JUwC1vJm+f/ATjb/vOsXiOaivGcL+Tew
R/uDQQ5dCFrzf74o/s2C/76IWdQ0jK80+KBQc4/qRc+YsFwJRezcJH+FGU1N7lYEtLj0cX+5Opd/
vkJ+BVl9dCSdCRDDMiS879qbeYnabx41jsR7w8cj+CjKavSHMJarf38kjsFYjmEJMuzlk/zSzog6
UuMakQn0zplchVK9aPuCd0A9f7H/+eCUELeiSV4qTfVd36Sn6PKqZha7qc1eszx7DZXkNeXf//p8
OIy1NGn4xt99R4j/EBFao9jRBPagvNWkwCNnWWVj8r+4dNyrlJeOZyE0OJ76REItTGyzJPJgkj0d
VVK8mV+4p02ZfnFS9lGdQeSxazMSoXlnML0+bt85feEqnTeIXTwMmQ/b7nqKxjsc13eihxT4+RV8
33DhYAaaBnR4pHAfC8cUzapgRleCt8WCIsS3vUvdOiSOInlS3ahYJSAhfI2srX9/KzLUWpTkb/vj
48fLbiqp82IRO1En1Y3kZeFbHhAFBNDGF8/Xst34tXB7u6A02lkVaDbwVP9+188yJaqiKgRSpBoP
Cy7sdaqr4c3nV/KjW56h/j9HWTbCvzxbLnvOXpE5R/FG4B7NeNcXQ3l4Y03/3450tDINWRFXPSDY
XZzLKbDH9GmuACD9Dx4v9f1JIWVwKbs9UkoRpS736i8nVVFgukUlCjZXwAiF2sPWm0Q3Xs5mMa29
UK0Cwi+0DQwZa6c2YxWQN++tjdosD32NpmM1VNi7XGQtBHGVuPLipFg5KYlSC8Nss/AkJ9ckw3bW
+jPhtKHfiHkJ5fSq2q8Ef2SKw2KtZlApwf1bO2esiytCH/X7zNGJAwzT8LEv+ikYCmj/4ZIhV4FV
3Q4p93PmjGCR2kmSHZOVoxv0NblSXYciSVLnrdnzlzdwAMwDZuXhx1tsirYEo/Q4qq+mFAb/4LZw
HmPHjav1ZObqcwqFAZ0Fn0dhN/pUhJx01lOxVl4kLiJ9roIOiS9dPSOE8a/JHIJtDXQUyCZ9p1rF
85LW4ERJe1Ug7HJ2c8HCVeAihA9a6qvQYXGJI1IEbFyzABpGbUOvsCJdkvkY9RvB3MzxyQVWqZvd
JcvZ9Yg9dnLa/FHcWydjpKWPkVvld/ZAyHPdGuJ7bRf6fci5C9+B5PBdFKac+Uw9lPPYWeIKDGPi
WR9tE1qKYhIc0A5galyFQlFRku4x5NJgz6/FhS3TV8i6ciWxqd4DWnkd2yG86WwCGodlaYxJFziZ
cpocmybHusWz7eUxJCJ7vMYOQLaXxtmGS8JDH4EqpQwgsgCOCCELhJdAa5ZRch4ZwrtI7ah8tUGg
nWugwra2zJkU6crguv7bbZ/DlD1AInJPY5tLliVcBEaSUK3MeCKnQUQkWeLaxsyVZI8eDAm/qIcq
gLiUFrhV+2oGINLY+TYpdVWcabIXXmDHIZlaBL95a13ryf0rqyXk01bL5hTX3XzvUnfejmVGxoIT
VwfOcVpjSw993GVk/KWad0eeGRpLSHbpCquohe/dpJxFzBL3OPxHokUb1GQMzHS+gi4cM7JcdEEW
EOAD8mdSm5jPuuGxM9VZWRH7Q+gpcAw8yGKxUWPoje+QNUU9M+QyffLo6268kucIG4FGipnX59u3
xOSh8fqHuZmzLb6Tjrmv0ujJJsVoNq/n1EUE2rQR+1h7zLRnVITtT33m2TJJ4tMCth3tt57ksu9R
alonb1GIBbERZERKxTjYqkmyBvU7edgZ34QVR+yoAI4exhAERDPC7c6alCSK2AOES2IHH4SkDPz3
gTK1JJzGhR2fg8gZ1zIinSgFC+BLg1cfFpl8FbvsgOENhjdp3wBRiMUYv5TCs3ZsoHt/ieicT01N
Poh26rcMhCGPeJIbYR7cEody8tqChPJrBUhDq+Vb+CcvHYE+QdyON2Wt77qqf5bxlByK0obRHQr7
hFehcxVLHkqt5GOpWt6f9R1Z01HGc46SJ/R14WT3ribmEyy6m4KE1VU0jwTAFkPWZhA/0sQ3upyb
mlWRNOVcTEEpU+/CoKjc1GQurckVmYK+F6FvtHDx5obVrRi6fqst711hct56kT4lreJeACe2nnL2
11dGT+plFQ3aLSRy4zBK7iisGuGj9EL0PflUBT06grXVzjxGBdx3pG+LCU5p8sYHo6CsYraNV5pN
G8BU8yfLYqFcQkhXcIScqzkBs6Q3zRSETl2G+O+lewUmpTnVBuyP2Eu5DaXX1FvCmGWQTimLmL4k
2wwcml1YswP12q2wrA0/Yga1xNCBSfda8BIoy9dNkl9gMKg28WC4fAmFuGjrpa4m7fIkJ2uYlbyO
ZeIXmsn0mKuThB6JybbU1m+r7hAn37vM1V7UgdWqX+4Ri1jP8ywkwSq1xmjTT0w6nYFKgkjtzoLd
Z21amFGE8y58dWNmReyqcdXPdvUtYat6MTvsZEeVPEDS6gf0vB0rd642DcpYuyS8MwpXrl2Wh3CW
xVUrWXuUiNVj8Hjos77gmnuV3BgpQ+2o7JNzI9TVZ0+T3UmvEAeYVfLCzdp819pqv01jRjuFFyln
XZNcGInRPyhp2l5MY9ydhel8D4BmuHcXiK47YRwwZ83azSQ2r8u4Li4w4obEuXx3aoAmiRHD0l9c
f13yjef5runVaKej9QZDV9SrTjWQSkytjjp2irYs7s+KBY9Yd3jpLXOAvZLE+R0okfLQlKw4auFq
t4mqiUWJN+C9eVtkYUoxMuE72LD3GvzMhszIe5uk44kgwR0zIrPZlrHn61osCOtqPUjkU56zmKVs
8mpukdQjFTpSs305QAuDFuMs2hPMtMHU0+zxc2HQBjeiulMhvQ31QvDSv7WFXhyG2igOFexssapc
WR+MvJWB1JhR5UFYkyJgn0yDPhYzL598SXErILVf1/oAZEDNUuA8ZtIX8WFIPQNAEEi53j2YPflj
fmhLwzFW1OIMBPwZs9drO6UxTZY+K16EhWxNSyJnP7oOdOfhjfRs1GTGkoy78J/dpd0M6K2jaWcT
RtakJhilVetGKYOcuDEDUJaEk7D2tI9upmYEj4z5zZAaI7QTzYZhTXFtJr5wpv5Q5mkWJEJ9Nl25
E2kK4HoyCt8k2GijE/AYsHD0V/Q9lDPNKJU06JyCth7dtS3PqQ7WPoUeJ3O32+k1wuGxDp+yGFy3
g4IFeB1DP4hn2gP9sPFc8o4mACgCUFqaulRWXm7M5zyu0Y8od1DpZgs0O3fIokhzRdkno6WSFhUV
rG+mzfJtRlQn7JbIoxsAH1iB4IR3Gd34glxuq99+Xva+7/QTccDeX1WJxiFt+M1Z9ksx2s4gIGWr
5ruaF2hg60N/htGQGCe3oU6A95icT4zkY9IEqCsyD0AqD7x1wtAjSkDFfLVRezdPWz4PHQIUArhG
3nkPiCaOeAb4PE2hAfOcTpqMNZXs0acyl9fhxGvu8yvwbmfI/J3uN0fSqMeZsPxejbdmbxXRIHLi
1ynCSoiEvKBIJi7LuDpRTIhDnx/vvfxhOaBjLbNTZKvG8Wy8bChwTDtbbEWAIBfgUBUkbdmDqW2K
pw4H6zpr0WLRuR8u3147kMrR+sT6oG1iLVdWUHStJ9Ba5MpCMvxiY/d+psfnQz6IxNjBTvZuUy4w
rUE7kNkuLgrzIPu2eK0MmC7+0JFmVvj0O1FoEqHI/CnVuvPeptbUyGy4EBqFdsJJUMqUB1evScPQ
2Xm2iSAsOp+kdUJGvXdaojQ5zeyW3K++Tghil6G1ixY7lwHrtFqbThHeYPI1nwy6uL3v8cvWVTTn
ago1XsDhNCLBS5L08e2tWJYgAFbDDMX9i2uhLbvY33a5y7WgokTIb1seZrffb45IwlXh7ZXtOvSF
AGfayu9GJAWDYT7UCdwWhbLRd9NY31gN9Husfv/WJOExNnABtah8JdymR58Aid5A8piW7Dz221tL
iUgwM4evloF3HQuOQqMCXx12WRRsR1tSmcg+tMsq2dkmxbONXwJTjE3IsO6xz7AzsHFTyuYhzih6
P38e9PfXmBLFWPo/S3DoO9/xpGUmyuoB1Q8BfOEuNyvv9C3ZrZCUxm01WNOFp1jeXWlOd5k31a+K
sIZ1N/UggruqjJNlvW06Yq+laxBaQ9QH5qVmR/3tnRJG3/6sQy3s9kqIYPrPjst/B5Nf9KvRwS+q
g//cr94QyZb8fPq1U/3X3/mrU+2qf/AjFgcYLStmjb9ksrnOH/RseeBgzdAkNhYqwt+jSaDzkONN
unjY4HR61v90qnXzD7R5GMlcFT4EjTfr33Sqj58Ij76HiXiReDd+y8N39OQPozq7opI7XZdRR7KM
xwvY1NlvmdKA9OpYaEiJ+UvKwIu/7CAetYhwSi7xWXStUWxh9Th+6msokV4/j5Clpd6vnamw1xoM
42By0Fr88rV83Sj/81DwfBib0rx+Z1gC79ZrWmF1W0ZkgBl1bWDrFIs1ls76i77oR2fFpUSmhGyF
PuXRKjMDmxWTaXZbaDbJdjTmOqDGgxg6OvKLt+yiaftl4X47K4NzerOEGu8W7rHv6EXBRdoC/fUA
o+tXJbXo69jbQVTClHbQGS7JddlKqGb1RRv2qDf618GXpYy7WHvX/+3GGAi76LotHkLbJz80Xpea
WX8hOX5/NWHbQEhCTmkzojluI7ZkhLZoz+W28UybTZZetgQBQjnv16nA4PDFSR0VZpwU3mSeLYpE
hE7vKFNW3etGrHVyC+Wlw3bSvGAOe3WjqmAWWJzYIUGDn9+Z7y8jsjJa9suoyHwvqQa6lg4QsOWW
uaTFxN/L+bK8av35UY7qv7fzwlXjIYxUSdl5K4d+KYAhqgMqrTO5NRJgZoainBI/cjHhr1iNavEv
ZXrvjnb0COBIierIyiXBzIPGsIMOWl90vkgzQXyWR85Mlj1/foLHlte3Y7pII6mn0cPbx0vZFGe2
Oww8dlixzQswDfldpErm9aQG7GQVIWSor51+cld1brY/7U51D8IydjJqqi14pn4tUfn4zeCIH+No
KPsJn6UPsby+mfH45w5oUjgr8xcLk/bB97/M1JDHInjCu7n8/1++GbclkqvqeIySQSJpN5c4VsL7
rH6tKAbyhVarV8KthsDg6q31fDQf1RkKtNRcce50s7GK4BleUDH+9db/zxi0Dz8a6/PyhFv8c/TR
Ui+3s9nKu+1IKLAe4tVA0DauatfGWFpH7bcxMUD2DraXB1U+07crKXlbeBQZYg5kCD3+ACT7qY+b
UEXYJsIgLF2iltj+nERSb851e1b2GEDYnxLaFQyOJUgma7w7SVvwruvdcOUZcNkbU3E2SAQT2jaN
uwY6fOiypiXhL5erLrSIAshRR5rZN0nb/TwzJ2o5Y6aHjAQmGJTuovIcmPSJA0DWpJQfkW+eqvGk
3isNW4y0pG8aWtNrNhnXndvRa3WipSCOuwt+crn5/G59v8y4gAIMHEyLkvWdKnqEXietYfnS2/hc
ySQCcVfda8l4C0hRrKUstC+WmQ+PaLFYWwxWl/Xm99sMOGDvenPWQdEP91oLhFeLfnglkFajpFvm
2V8UvO/XbcT2rDaUuwDmIBX8fjyK0r7ku+m26ZQLX6cFvY+qgXAQnf7g5xfz/W3KHBfFLFp7D9Pi
sfc5kohwBpCdW89lgFEptbavBvmVoe7Do2BSoExhP8s1/P2EmLYoBbNvXnd2ozZ+7XjKTtaRe/n5
yRyrXlnHOBumxOyGHA2v7tFxAD6zDRYotka4ckGltenGHguwni0EC5PEZkoKbnzcs9Ghce8bPdri
4U++WpYMTuf30sLFHb9gC/BHakjnfj/dGsbLjO+m3Zpj7hBi6OWbcEi7jTl0cE8Mczb3Wjl660at
XvJqcK5x5AzbyFL7MxCixsHK6Mx+fmn0Dz8TpltEdLhT3qFKIlNRsM8b7baMZLlXG2vtqXKAe9HV
52ELozR2pPgO3FQBcq1MF5KW8MpmqhNAxa1Iy8tfcm3sz4nPCeZ5eJSpoq/qpBM3U0nbWHSJtbOi
eDiUU36uqN1XxcXHJ7Ds/2gMmjz/R4PeUGu8YiItfct86TpqHLGRgxl9i1nFVqJ20iBsNXVVOHbH
G6spDlM8P7mJc9s2treXIgQu5Db9Gue2d1XNTnXrmvMLmP/yYDAj2QwiogWe4Rw3UmY1TVJ/BXI7
bhW83Z1sWP45g6O7E2YpH7ia0BMqKUTZ2SsPnTWWAVkOQZc0LPIShSHE1r1RoX5rBVa/z+8C48O7
AJCGiiQbb/7x4+5OrCWTJdsFj92JpWVpPSO5vHRM/Aq5p/6s8n68x/Eb/2hBkcs+WoGlRpNnxAC/
onajq0StN5hV/CHRIJw7uhQMi1R1i5YxXZlppL1MJTbZJnRuHFIrLTWlaah498JN4cv1lnpKEMti
iaieiEC9sScOFDFJWonBa7+KtHpfurk2u0E6d5i51XcaH3rgThaS0boFtXhfhltijfJAmeEOkypp
fFEnfrBs29TA7DyR+VArur8/9m2e2eQKau1WMDoFZMuESUPiaI6z98WRlp90tMBwJJTenmkirjgu
7BmYS+GEFndSE91mmhHdpzkYLkwk7CasKctzX7UV9xDa2lcNrw/ehcwWF6yEsSB0jm3fXZTUepiq
GGid6XvYuZejU1+rZviaO90zW177ixfUcft5eWpwMRCkrtF7stAU/35VPTBzsGa4ZdmGl9fSoO6Z
QiOYSoS+Rj+/MMm/Jc1lDKJJUNyYxI/0bdQEKtXK50/PhzcTwjjeLDTB3iVJJ7IjrYUEre3gViD5
hYMeN4bpriRVtGKs/fr54T54adqo8ZYEbPbebPJ/P3HbS7MlOYwveWqwSAkSnmbpxl/sET+8vgsQ
jjuJy/tO9wSRGYSViX2OPTKREv0YM8lMPWLAXGU/tCQSRL0pGRqTjzKEjEjpBuTrsVdOZpgRX2wh
32/KUXuxK2RTbjoElR592QMN4DlusWczb1UZpTnRpm3IwOgnwsoKTVkJYlS2sdPpfpVJ9YvH6rjx
/navUQ0tnDxsQvB9f7/ksJ6R/uJN2E6aGT8LB5GsPzRRd9HiySr8wa6Q1lSSH8CEiChjv7drBjBq
KjIdeYMTYylXpuGsj7E4+XrXSW1lRVb78/M744OFBsSPjatGpRP7rhcbK26CvdSut1DOm42k9702
yZNaU8snX1ySDw5FX9kkgAnTMoqkozUtSbVW1I1Tb7s5LF5NeI9Xc7lEFim2+r84LWpQ0ISkKYIo
OF7VBOnNnXBNCNh60lxhQbY31eSEJ2nT0UX8p9H4QUfrg0WMI9EWoUREB3e8b9TnMMKBx5ESlP1B
iKXgpohqnVFdO/vqWJDAVsXTF8vHh5eS/TXwTAIdgPL8fnORvlZ2XmzV2wlpy6qwmMskaaEHjap/
xVRjMscPO3pDUGmoi4CM0TAr1u8HczMTXtyscYuYjVpv7GnqmlUSm8McYDEv85XdtDrigazLV7XR
D8qGnaMc1/PoGMVV4Vo8XIlBj3EfAky500mJiIOmzFwZiDy3E4QzdfxE5105y5CKtqSA5wyA2lJD
e1FySsbKsUH9B15vMZQaDNWYTpinAgOcGodkLrNBLRBlsXZrS31G72KOlr5JtWK014ZHMOKDN2hJ
8WKntGYiX7CDiU/GuDHCoEmyJv7WktYIN6GkuwaVXivMtUIkwaGYx5FgOpn17TnmcumemZ2cwisb
FUq54b+VYVMMTUs0njS9rAwQEpjRGcFwlhNIy6jSjbTq/AYkux0ym1eggDQZiowpanQ0LnFyV7R4
zf1RmlW6d6IhIttcVkiupiyZIgJ2JsRKac92MlnZnhhQA7WDlwVjb00kpfS42U6whoYqfYeCFCNR
WEtxlSC6fkKJR7/ECbtxNbuk+94IK1GcbdUhVbkcQqe/KVGGduSA1J5zrVaFG63l1EdyTxE7bmp3
9BKyoCNb+KaI5nkF0Qq0aMMrap2HS/sPDr4HZ6C13G9pXOerMS8qY9WacY+VQAi0MK68os+7kb0l
7kOh5w+54qrXXWmTX1Sk406ZUuh5yDcQ0mzKut2MsVNeE/Tk92YcrbO5TLa6mQ1B5mXFJpL9wein
YaWL9inNCKyxpB4G0I+MTWEYP+FJDOu+nEhmNhtna7eDuvYIs9ua3lyRVI95O8UNc9KaYnx2iFQh
pI9kptLpn+batna9Mc5+P04+nJ07hnRrW7HrS8srmrWmlsllZgzzSqqJduIWeXxmDHwf7BbIpUjC
u3E2LCZm2lWSoM+LpzGEh2RmJFlmkqICv0bOWyJogZZeZfm4rzuTpCbIbvySXWR0l8bBbA7ZOOrB
rEJAHTu4wikiNjQ0WXEy4MPDnuFehq55XSjxuNYG0jFntFgrolxkEOqTvp0pXa/DKBePBJqrp2Xs
MBXtahtpTNegwavLldIx/CXMJt9imLH2DQk6vlOGIziIRN+3k4PlZOwPGDw2iSW0TWZND4Uq64cy
CXeOZd4kcnqwxrBcD6pHo06GD4WtRCiTssLd99IpN71C4tBsKbeZ54aHNjSSwI4ql9R6EzkCXh/f
TL05iNk3XCeN0l9CLXWvWwR1/mC0px1xKX6+kCgmpXxBYIauHhIBqqSi2JWF27+aLWERUzLMdLiy
PiHnEFpWXc4ENlBpNlG4rhKvu80qN559nZvnvsBcNgZOzT6ClymLRMq49TtepewcqidqzCmEoZFp
e1UiA1Qq5E22Nrsn/KZajzwQhIrq1tSeutMQDe13Yi2dtvYnPTSHLJhbvfmuaMZGTYlz8xWdz7x1
FL36MSJnFTsjQxgZFG7joHerNMc9VRSbHPTMcZvIzxkuKgfas2pLk7ZOdk3DlfK7rCTmlWCu25iu
/qUO+Pc2hHGR7IfUbtaWl9Tn2qC7myrph9kfa5pxZGqoz7YaUk/S3xVrZ1bzE8FL9keHoMVe51NU
rdLBSgz8Zi2O5j4LXz2a+3JFFVCw+Q57NZgnd/zGnKl4JaPURgZUtNpjiT0uYItmXXilLr4nHojS
Nm5JGaFiuXUnM/3et/ycSclB7Hd6fXjTHSUjQEfdNNp7unCLcayNZ/xVkjshNrz6IYao/qMWZrbJ
RqV+cGo92aVN2OV7Y+yyTTKp7b1V1RP7w2ogbSi0ii6Qc8vDkeuKtcpUEyyibUP9peDay5ose4cW
8ppdqddsMvZNMKREtUC6k6i/q8MhmteuhQXNhw5MNF9FYKWHjBdcL8FX2IUH1pED4UTxjVrEqK6c
Ruqblsup3JHazik6IvPiE4TCfFQ76+96iG7DWRSG0UXiokOoVDGfVZ3rnhKUw081BBIwNbFv+k63
ZmRcTn2wYaddpEMrHmnd6WsaZxbAch7VNTDkeTMTUwXdZ4QXTaZDdIHlnohhYcXWBQ9RzUPFt0sT
vj5kBdmuThyL56aPmitzbrTbNuF6J2k2bWeSzLZuzEVVGnM6Ubg1r4TViGdr2WGuSnsWfZDVaYKO
2Ep2Flm2LHuSWLrGrA9CS73TuW/Fc0dw60Mfc11nh5Rh1KkIZWYZc1lrIoYO0ZI3I72u/ekNrXVh
zrUC3gBB9cWYWKguBrsopp9zii2IIFkdSUPuGwPsj1OIwbpAh7ewE+LF/xGVcVqyQsmwJSFQ1W6F
NlkXiVWF34QdR+c2UJRHO7KzgBDPGa2QApTNhyPa/rSkoTOTd+vDBDAqiBTZnzQFJw+ic/y2ZHQ+
ksCWAG3lbwuV0EWJx272Y9eiAi/xtQIlqvN9k4VF6GPhACv9ljcZFx1/IATs7UfRkHdBOgs0eDPP
OW2ssoXYS9Padfr2J1kB1ioMp3yvNd1yl0uip5i56NZNUsT9nVl10kFUz4fMLTW7drtGPBlpbN8o
3lwjKSuH+GKyC3KgW7NsHkCGjZeu3co7VYzZdbJ83XqDWNpKNSRyZs+BMmXa4NJQdZ8iI74wW64a
OpHpkojU6VWdEbsoowlGhqZ9eI0m1dzXalwCih74idWcXVOyj9+gw7Q/56HHyDg3tMTXChmLr46g
zYfVKA7RNVtaC5zNVkjAshUywljJZ4SnpB6F12bMlssHzUw6YtH3NhFlkjtpVuqGpRexB6HHOBMv
8iyttFUBbvES8jBNXCSIfNdq68YkAhuVW668tnutsNBazC6KdFUXA0KMKtXuzEgMQT+02ovdp1Ku
ePTqK1aL+bXSU9GsbL0kFbJJLfmiuxJ8RtjjslWE4LLYvMnbrTpkGiQkSl6iaXPlmpBMVjPH7l9G
4dZXXUigkgTAc971k/g+pmF9pXVudBHaqPQJFnLRT7nGnnXMa9ZvzgcE3N19jcNUvWoUt2WNJ6vM
2ldTxcVzDeeMPXG4ITmpYRGD9EfftINfUIeG+zijtD0PCxFt+3xB7NpQE2tem6dGY2ZIxJ0ouXyT
boJRbr81osdeMcevXVSJjWiFEEHYC+PZ8lDImiKfUR0jMtSNEbtrb9hbjevlM9E0gwypKuono5iu
taIZLylCBr8kSe5OzyNzlSvVTeeZZ73DkjiqasJepiE1T3rpeU3/h8TX/pAWZFZDyLQv1KHQzmMH
lZ69qHFHNVHOoPaiaZus8MYOEZ97WLgiFt1iXkTYKGYwegOf6g79NOVBwrN5pkZDc1pGTnmI4nLy
KfUpAT3Gf7RQn8hqJEnBKcfrrOqNn31uHupE1VjSXH4x2npd2ppYjZ15MhIOdE+9rfoTCZzP3rDM
mapuE9NZ3tchBpZVHVOQ9mk13bvjEF2rZTxsyDrf2VVeB96gJMjtIRC6w/xE/6/4nhXYgXnncJF0
xYxY6NnhrJxpMmP48lm7zxQV8XKoqBdZAS+plQjOYk2KgAp1uDRRim4NNME3khx3ljovupYtB5FW
6FxKFd8zjenJZ1NqPpE6a9/ZbQcsLnHuxlQttrRLY+pASjm/WKy3VTLEZ4lL46bS9D1BtNpzrIbD
pncVddvp2hy4iSRMvedhJEq784eMVmE0TfYJxQXxraa1JXOs2vA4sQCjMp39yMbj6+We99pnUr8f
hamde4U3o1oozFsRj+lqpIbdkMsMXSNs8zuwFMjier4lq2/HeuNQF/4/9s5kOW4kW9Ovcq33kGEe
zG73IhATg2SQDFEUpQ2MI+BwzDPw9P15ZFaWxMqSrPZViyxliowBcLif859/WDVdE29w5aveFkZN
ZljF0LjrlGUgYKIiRCGijG2tmpOVnactVktpEzJAwIcf5XXvuRT0dpw+pfMkDzHOWp2sM8KfbQ35
dzrdLchBOqHlWx7FrbAWeMlM9SjIvP6Y2w5ZfrIMxWQPW3JFSY2usMU9+XqzrGVu+ZftjPQ70pNN
4pBKQASmc5NXTlli6RIYDC2y5WKeSyjHDoby1Gia5IFDQFTFU3qTpVZSrup0wWSmaQraUvI9eIyY
oQ3XQdSlj7lpuzvHAIAHWis5sRYVatwLwnmDyKqvZsBsujpvEMghmhQHjVHoJyi3h4YQ4X00oAny
W3mdcZeJpRw9dv0yYzg6dqtibLsrcN955bbp3pi04BGGLzpw7QkpljIec5awrshMSz18YFYDyoLH
aSZbujS9Z2Nx36KmrL9TsWbfSfEr2bRa7YuXOfjuDX286Ty48LNLxZLNjcHQO+iWMJ6ipKIcmvaD
iU7poFnlaK8HT2+9vScxDWXTcMsbbYwh6xWzV94A35T6yvRTuOJEP7AJlYaTfs/ztLiDlpnfuQIc
eSVmNtA0GbvXrIVbX7RpAldOX6rQ1HjBGhbAwSEp4fNso/9/bKh4uG+CJgdbMJQPg+ZaF1nlc6IE
U/WN0xLsbMkMswf056/KSJj31Md0pujr7EMsp/Y1l2X32vYtIAIisvxd2gWoQrt00Xe9TY1nmTSc
9Hh8TbdtPUXfTdnQhNvE+AUh8bbtq+ZUSM/MZQgQ5Uun+JzVExtDm0xjCZUa8dHWDkYQjX5KWB6J
2VPglEVWfk7cHolNEJfRd8dw+J2gmrJm7aWBdIgH0VlGeAl1cg3pVZabFD01SZiwtDyamIk3TYVd
tJdicTr6Rr0YDDL8qlHEW4pXXnnR/AmJzwj8uE7sYNZ2BE5RAnRMSKPVWZ2UJioU1m1yitYscrlL
2sJRF8L4R3PXDDCt414oTUjsIIPqlcqury00Q6NtBd//uJjOoMX9Ch2oIcIFTi7qP2OZyhX9RLmz
AniRFvmJEuMqBQrA+i4+O/DHil0mUuAemAWCBlNO+CoboEA3Zu0oOZyzOJdz05WfnRFGBbeQeWs4
krgZ8xw74CH40sn0soXFMOxyzJiS62DohvfBBRtd9aZTJdeuZiT3ch7MHeqH4msO6fpOekEdhVXl
6/djgqQIjxzbiG5sUs3g1w06n5GqnE8tioibRxp0QSbziH1/yD3h2QX7TxBlWjZXcdA6fn4pzPZV
0L0I/D+piOd2aN9E2qaIkdC9MsAI8DrY6VKYU5hhIke9y+1c9gX432FE/6OvWIdUdATy4ZStuw0g
CkE7GbkgtXCgk8LfN/hdjfMrzHuVGlvg2JqH5jIt2Q0pknpYqxIy8wqzW2VwA78YmI1v6qzUD8yk
yXTKe+suj/3pCi6TeFiWZPwymvbwB6z+Xw7qbzioKGfViPMvaPhf3HFOSfn69j8XbfZUgMG/nX0Y
Ll7/7//58xf/YZFjfDJMoilQbAe4yGFC80/LBOOTstknTQrnHP8HGqptfuI38LxylRf6H+Y5/zRM
AP+F5cjTh6fO//vfn1hF7Yd//9HCgPSen3FeRMKY+eBhwGfgc1kfcd66ifsmDwJcmMlOxw00KT8H
0uzEJkabuhGm8zhS1V9nWiVWaV89YsarXeijdzTLPuPxXxJ6qtbO74IhL25xIn1wIp3zv8rqdFva
mLUtyA0vGgOlnT3DI+LAx+um9Y5VhgSOpMfbdBqbJ0LXr90xu6YL39HlRuuucYKwH6HHZUPPKdeI
917vxTHnOoa1VxWrvkBrrGs+KIhD9Sj05bIM9FvXaBFnNuMTVdy0cgj7nm2cdZsOSaHS6eRYxCof
vaNnTbtRkEx0HrfK4no0hlNE1DFGwP3WNuV1Py+3djpf6jE/1aTaakrEEzpqqCH18uJ08pANxgs6
psea2PcyQ8nX5ImF15+9x03bXY06CoSyjRZaNP9odNajHLInD93blir4pDfyWl2BLqfBsGX2nlYF
lVzcpVtLKQItVIkkPpF6O4zDPUnWJ7+Y3JAJFAm0WfAyRjKAcmfjlD9fUs2VFwumZKE2AlKR4xTa
jjiYZISEk5zuXWgPY2U/JhYF15Q9NXWKwsM5erjZuivajY3NF1LKSxIVb+2MezVb3bYOSGjXbImb
MboVyGi5YpARk15yocykwSdZbWVkFeG5K5Ej99pQXnawPzaxpq5lkj/1Bt6A+ozGuxuJdFfvVSE/
3Wj1covg47Yzxx1d/eVZQakN+mXllShnZfJuUSFtOFiupZwuTW7O3icXmkOSb8j5/bBEiDqzzqW1
IFxjLVveCLw0XScoOq4aJz2UM+I6G4Fv4kz3ue6sp7kYsXAlFB3w7akY0EVm5vTil8vlYMYiTJNG
HGXtPYpJf/Zr64bazQhdhhCz2e0Xp2/29TTcL7VD4V51LFRrH+fcI00nZkx2Q7fq++XSLedkM47c
T4jm1iHwWAnTQjBYbeYYL7X6QxEbL4FFxZdPTbHqYrIcveG+bvp7aD/vOdm1oe4yKO7z6d6KGMRL
2DJbxNnoiV0tCQ1DiPB83Y3CPQaB/QgaCmHJdo4VZLRtp36P74nXEsjgaLmPwmvmvUo2XmELdKxM
wqHTiJrHAzVYN0qjZim1Wjahm5xrEI0ZW599rSRudekMF23u+hdMbrUbmczZRlW9NwXxPls9yYZD
ntQtVV1mvXSI5uahca8MX6LBXE2lqDHTQ8CTroO8ttaeXManyCuJXY+ZELi7FAvzB6YkD/mkuf16
sdsAKalJU5pER7uQ3xsLRoucGBwnLpl/gMtVNzeb2p4wPWqYdaYrgXP+gck6xihefcy05LYo7XJD
RORDqRn4CfSOsxl652kik/ilKMyep1I5/bn1yveYCVRL4G5zgTzWnMvo1uicDlyK5b+kJuBXWa1a
HJhXyaCH7mQaW8tDicinoO6itKS1N/T1BO3+xta9fjeZLLpZeo+e5h57wOGLaGjetbG5RJr1GwmP
Gv39MK1jFydGhdBKKP2uB3Xtw2hQpK7dp6Ms93hZEA7e420b+dNRODXpaob7nw0iz+8GPHketdrQ
7D/Q0wJ77At39op9zKO+Lgx5wH8qWbkWG/oPh+nfzFk/8FTUO0H3g8iIz87fWI6OnjdZKX6Ae7OT
T0HEbqi249QY59BqV215wZ/07a/f8wOF4I/3VOlmyA8C9f9c6x84wbFVBInfRsV+7pwEPfZwX048
2Jpl70clClbfl3bnsmnZ3X791h/pVX+8N3k1aizvoE/8MC2vZDwu6ewrN//GWqeM527nCEiN7eIy
LVO5R7X+MiJh3cpxAJkZWp7bgFjAJplfEjzr42K5JOeLUxdVeqDcJdK+2dBZXY4u2zcGNlUobdZq
mV4XbrPNneEEwfFBd5J87U72sfdR/00lSmfHKfEOgAgY2qo0/vU3/TDLPn9RCPeECKB8g4P/YQmZ
mQjy0rSLfWK2W7vUbzHyuM0X4OXfvM+HOfafb6SiEbAbYil9uKLMgP2Jv2StBpl90aLpnw1hb/SM
TRjddLpufYkcFduQbJhv0Srnd0nMGWov8Xs9sC+rUgVMXa4Mc7qEtx+tgrG/Z7h7tJqBfBa2e9zv
8jCOE3dXE139GDvoevPYrDaTmMVlrzftiU7oYWo49ntT2AdYnPlmdLvyksb0PRKOuyokPX4z+eVu
0tL3qFwe/LjfLh02DJhN7JPZ2SdJISCxEPZuVdOl9OAtmv1y683oH02T1w587XvjyJlWjRrr1xfy
b3YYxajBhBS9kOl8lJQunlbWtmZh/jsa53JiYmdzMJdeaaO1//V7UWF/3M0s+l7yFAm0QDKo/v6H
J7AxZ+FlNt7kjhxOdovFQ/m7DfP8JH3YMXHgRpKr/omf2Yf3EEkNc0HXi30ZDOB4YjLp/5cXtdOL
xWK+1UQHadr7QDOPYxQkGwisJGFFX9s0ffbdoUCOTmKJD1YEwMghnjA3WFVzfm0Y8TsSfGsDpkp4
ksWkIXUQ32Pv2F5lwt0MfvXFx3MFfMePL+wZnmzmULdA/EQOGdTV1mzQmTInM3c93hQgpOLdAeGm
a5TXA3iZdIgl992UAhUt1eQAiKIlhremd6eyMJONbS2/sdu2/+aJ5V5gpIW5GoEcH6lNTP+6CWPG
Ym9kNApDkotQoIACJ5V8ZwAeDHedFEzJP+YOvK6ohZC6GPlNl7KWI1lsNLfANzDCK61zYVf3if44
Ymay9hXTTg7uMQIWDBHqHpPATNdOw05UlagTyLR+0M3xBRwCR0nxebKoDoOaL9xo004m+sNMIcYU
M6l2Vjbu4EycYsftV2nD+rTB4FetO4yrQLPTdR5hVsJA7iGosBz49cL9m4eEM0P97xyRYpg/L9wx
rr2sG4kjwMNkTYkzrbyRj2Pr/SqqfpfGSXjNvz4neJET/OIAwEFc/7CJ1rCpYMKRXtKYbbExXJi1
fpQeIk6qwOD+LCVLEuAcfoPJNpWmVIBxdu1KCkCMRV0Qq6AKBQmmm8BdcEzGaBhwz39upXGlDf5N
FuRtmARU+1NRWmural/ydDlN2XyJVQOHMcsstuRTNKoqFWuldNGv6x5G8lRiHyO6zdCl/hZa2fHc
Xi72ZK2Fww8GjTy4GkhwWo3Dtop64I2lS/BrmG7PTVBU4M80drI84IJyLzoaSZ9cznDBHmLlLON9
08UA/6iE8Ia4N6VxW2viYFlUa4bXr0Uh57X6g5bzX6JBLciqH7aG3bQb9Ri1k3MsvfHejVUDoVjr
vovHSlZTLelRej3VEl+1ip9uNOcRYJtHDMrSVeBML40Sy/Rc4DQT15Cc8pCpB0dGZj+myXBizOmG
VsngocgP2pAezj5RTcwD3HXZgaZ4RxhRQbQMc52Wp8Mdu+vMcL4nLcZj0nCOQzusLbQaoWqMJqZy
uxFDoUuoJMessx/NBreV36zcv3m8qXUcROCIjZSZ789LN5uttDZtB79vb34p2uHU6px7A21WhG/F
WtVf51a77AJgvIBK7/zMF0m3ncd2BC3n1+rcYuJEMlYgg7U/NJaHURPhTsg6yMqc+nmfKW8KUPGc
ia8tSOzGtaLWsuC6agJGHzHnYreggC3Yy8nwtY6mxh6TdvPDYFFu6Y1Vha6OS+AUIxPKfCrrmMaQ
8zCxyK1OY8psL+3vu4EdlLTwU+PTkgZ9dj30/cl2erErM3faiEZa63pcLvNkvE8jLN0hhy4rp5xf
XLxdt03VnTy6g70U7lFRsWgy+3vLnW5VNd95/zhf/4uw/QZhU5U9Z++/R9h2b2UTi59V3n/8zj9V
3srcOUDGR94sRR5L908/Ut/55KK4BDynmleKYP7qHypvHoA/4TRL/4SkyEbNrToN1Ez/CaLGcfhh
V4YxCcoXUMAgG0C6p560H6qXwCwLPyr9bG/58bdRJhO2OiD90PAfMT3/3AzavlDMKj83HhkaKjO9
eUtJf+gUC4u5uXlhjfkM5ghHqzBG54IQ0GzXzHq19hSXqxuC5n1mT1uXCUyvUnG+NMX+4tHWT9qZ
Eaa4YRyFTIZ9IbaRVky4dHkn7Kz923ERa+l3+WWB0Q6v1itSRk36tmaa61nx0aCNhfWQ3+A/5Kwq
xVlLIa81isXmtJGDGc3ohWA6/T1eGzKMFe8tUQw4GyrcqDhxbRd/de1crAi8gHOmmHOd4tClik1H
2SVuOa6gMymuHcPyjQ35roeE1ys23qx4eTkEvbI3yNOEXbpuFHtPKB6fVIw+S3H7gBgZwim+X6OY
f6PiAI42PKQMWmCn+IG2YgoSb2yvGBs+mcxoFRHuwCwmp8+HCpgqruHSFfGGu7oaFQ8xh5DYQUyE
x3QTKaZir9XTvrJgvU1eaZwCxWjsFLcR5ds2D8Y7HKrzk6SYvRKZ31B1oBmRUCey66ay4pHuC8Cg
Lmr52MPJuEMKY19YraaM+wr2kSoems+1pZGwZBvYl8h5gR2eO2cTqxpcvxLHpszGxyhgIBE4bvAw
5ZYsiE0lydkt4ZUlA1htO0pYBChy7ig6mCQQtQzLzBycfWf51TdPpFRXKXnxD4UkOMHJ4NLqZmYA
r5xnakYGBTXWq+YKOpa/roRlcPECszdWZ0+11qzwmmqVOeJS6sWh1hbmwLVfeDWVg8RnxihzcdTh
zl3OUIq35uil3z2TCd767CkHKzt6SE2GZL6Fj9qUYyBqyNI4sq3SCakZCwPl9HtV4Tq7AjBnKCQk
fU2Ot9ymg8p3izuROPadjEF/Y3vatKLl/o24n1rdiH7FQWC9bmrffsIWO6MsnPXnpvesC82y+jSM
246r2pT8TDJMt1xAUMZpxiAQyyDjHjYWMtqOl0SVNPdrvYjnWyDB7MHpo1nuwQL48vUczyc8G/mM
eanDU3B7Zril48rQmrkPlZ/xgriWJ/Uma7B0mwdMl6Yur74lPH87gSOuEhkD+UaTwDPTUxEiGNtg
g1RDxRE1VjRGb1VvzgRjI+rL6ub8yVL07/526A1ePsP08y5elKWl09CiW1Hi39mTIp9pXf6eqVFo
4RT9fZvaY1i6M7oDob74mQqCSqL74k05P5hFqXnhDGwia4Tw80YPWgS5o51+P680nOl5twVBKemv
M4wAMYGX+nZQ3owVjoj4XaawCKEwPTAQNb+CdzLk6nLbu2scXMpKGU0nulE0Xw3Vnhn3no0pqWqE
e7xGNbrZDJ33CK455t3r2Qyq0Ev3hqHIfAmiZp4iPfVPY63lm4QVSUEbONH3wFSWTU6OMwssVl5o
wPqv8chN3WZxon0+WxctLnPlOobvUOJ7vjnfrXzMy88inrGGbGVEOiJhYYT4pFy52bOdK6NugUeI
gEkG6Ku8fD8iHfGyiVW/8A9Y1t98SHWhWVNvUL0d2yI5DsQH9Fp7j09puRqc8nsh4IzlIJWBf212
PcyZ+BbckJKlS/Z52rw7Y3AZWMz8O/DXwvROU2sxn092NIYPcdO6a0ef/CsXCi2NjYNfk7Yyq7kE
/C/KU8c5hhmchXOBIQz3xHzxS2ukxtEd2MMlOPra9SorNDz0xSKfj2IK1uME2hGVB6vwFLipTTfG
ZKZbv4zBPsmUTXZuKdOVHwz2Zq4ktCWUG/thyKqww2wywfnUeC1IMxxq860uQPlpwarLdOnbTWHm
xgVC9pfG6PaF79zBvQMMH3qLyW8cfdNi8xFDxJe5x8xhKdp8mw0ZyPdcILXPrXkNNQWiBo3vEFau
i7OwZdsh4QrLaz44DERhuCtlz5Yu9HPBIApAXUK16ZLQcRZusHCN7VTT6aXjLHFNMb64M2NxxsIX
cprzC50MYDJja7nW/R5kppBYfgY9hA+qPa0sv9V6Dye/KPWrWereoWHhww929bVDdKNu4MmnUbQy
yXi35upUCd97EyYsM3us9e8etLi1IeU9yHf6NM+ateFZJz3Sqv1Q7wsovlBJD3YQ2fVqWBb2A2J/
93G6WIyHfd2mV1vj6v+5ztvXZO6ijV748xG5wohNSgzZme7D1OdVsTT9ZhnM4qo03CM5n/KOZdVs
dDcybq1ltjcjZqwl02RVuxayWtutNhCVZFZvrYOZ3JKbFzN4ChhS9dQTebEmlypYp8bwqEck5Ogl
p33AtB6pdf+C+cm3OrF2JKFFX3Cfxb3CkgPmkrCiSuztrhvb+RLhLxC6PIaMZYr40U85h4vWWndA
SVejD+WEIsF/tT2wRg8WwxdJFgA1BNkgcPbdmaDhaITzZwJZoxVLv6TKSNdmqPjWktrwBiMtOwRN
7q2KuI0QQGjAn649bpn2HMaYgGRCePSjF6XlHa0NQr6kprKylPaqavxjNVTj90Kfs+8jLu5Ht8ON
xaHCWjWuWNYZTxE7eSfgZyaFU2N9lqv8Yjy4rgbIyMahNSNjwhp3cY9mUPdbP65znUcifujcSbtx
jcYPpWVONTex1MOoiQmrkml/5TmNzYoponhV1mBlK3sZcfic+vJY4pN/oN0il4LIxk3U1tFDgBr6
BINLpJulrQtGC0GhHbvYdy6oFOTO0Mt6I6YsCvF2LVUS1PRe5KZ5Y+Rx92VsxLivEq/+6uKSiWXG
XKwhXsAe8cZ2rdmVCMFZLmROFcZEVzvoJRtYZZj1vkQJGlZNl8KmniOY5YbPx8oQGtnZs9dm/qpt
ovFGupp+3URFs82sstnVJgLKfpRRSM1wPaF7QSK+w1wPpom/fEubpsRvriDdmkDIhhwPaaxE0mbb
3NZxU2ykvVvK5XoSybxrMMJemT0xG07WDreLpMaTQ9lycgFDzCN6mjptRxQBUvtmdcHRKKr2Dcs+
ChB37rZB5cbbPouqlYaPHKQtIdZ9A1KqcpYVS/jECVreYMkMKRebs1Wrj84DMOqOGXG8bq3l84xx
2XESJqlmvp/u0CDvXEgcYWY0m3Io47d6mndWx5E31GW2GYhL3UwEtx7EYLQYKrfRxVhHV6Tunmxa
5rUX+enFvLjTZZSiD4c8rCXS2ECcPAWS3dW49HrNFcpJJ8E/dSfzMY2Zv6U1GR49PmWQ5kd7iEGt
tJgjIa51+CSBHs9QcUZioi8m6t/lyqFUkTS+uXQ2c5sO68mvTIh0vZzSbMW5jfdf7gr0hW08qCmB
JGbFZliDDT6+tflX2Cp3mh4M27zAAROrxvEzdtzLxpiX9hinTkkIjmNfQ915rJm7bZbKPYkABC5l
mnlK0AWss8BJb5jJO88tGGGYmsXybLRGdz3mnrYVxvAG+gHd3TGHa38YmP/5UOHsie4Hckx7C5XK
vBo9tz7FlCobM4LUCFfgO2Ako4q8T5/GDsRTwGYHtY+iQ64JdxWnjLhl3eJmOogJfMdnUBJVGY4p
tthhAXkfaJ1iANiXi0WhDfHm1TPHYWXXeXN0DRlmpf2SZGYL61UEhzle3GKTGqrojyEpPevQ8V49
6aRXzHFb6vjW3luuQD6TBp91bGv0VU0tw9h56OTFskR+qxKs5isbfctdleXL16zRs+s2yV9oQON8
U2LvCU2oUyyoIsKUsUhe6jzn1Nfq/NUbXLVnYfa97QsxbBtDb75RvrgbE27vqYuCJaQGOlkidW6s
dIlbhhKZddDtoF5788KT1hfjg9uP/WVdWcXVkoE1h/XcZTeyqD0HTZiVPCO50mOC5wUGyEbCUaAH
DZxuWsOSOiAL/Fc/1tk4htgxTrB5/a8dbgnfFisvnpcEmQMEWMvGd7ggBT3s9bG4L5RgxlHSmUiJ
aFo2xo1vLBdCCWwqJbXBe1sehZLfGEqI4541OY4CrZs0HUuIhCVLKKYoSc/6nUJJeaDFKVlP96fK
h+pZiX6mPyRAlpIDwcMa3nEjJh5NiYUaqPn7Cf2QVEKiVkmK4K1eyabHljZGbuTm+nAbJ111spQY
SSpZ0qIESo6SKjVKtJQq+RIf7AuNX7T2gqTcaikiJ5Ll0DudoYz/oj6/Q30IBwQ8//eoz57MMSF+
ZFQZf/zKn6CP4difmAtAWIKCCJHSBWr/E/QxXP0T9FviAgn9clS22F+gj2mSNIOWFXAG0a5iYv0F
Ahn+J4JIKLVMck9A0wPjP0GBHAWX/nO8ZOOR4uPjwMdyET1DrfoAAuGWky2pE5uf27ZSQpAlx+B3
MACnwiXDQb6yUe0kImteMCQ375NEaieKi3lX2NpchZnwnTBrJ2RYOjHka801wi7QKoqHofrW6jqv
w3JE18oEXtymGNLLFZ6V8GETJEQ9mRCbs4zH1HRczJVq6ywMKsnzOqHHWfZB7LWrxND6t2LRsHFG
2WvfaBzGN1ORCaIF2m58IhlhfvIsXNapqbhsYRIPtL345S5bOuD64Mxa9dybSfrUxeN8q0lIpFCC
529zszRhUMXSoyleurehiQ36F0awMY5zd8xK0VdoxJiX0IK/KNRH/gbRPkv9P9wCpXDnruqYsxrK
/PFHHC5fbDtVfpw4iFnBBT7LxFWaE1SnoJwUScKsO28lzDy4Lb3KvCqw4Ye25vqlEwqJ3feS4O7u
QUq9CJZ+gEfhJEcTze6rIaT2taid9pTMABOOSBnEOR0EnXMYKC21v4sTMiP61ipvfL/50mVM451q
vELta96bibnzkuA1rd36+YeH5G/4EsHPwnTWHdQStYBx0VNDun8hEMAmjCO9Kj7bZR59M9Tdj8vS
eGQSOt1qHqmJfWo1FzkTy42dUD0SMtst25bT5HrqITxV0lDgizNONzFRXIextJzP0cyfahy13oio
NpiCm+NN0rvGFbbfJNf70QNgjIkRIlCJLMYhxHtY34tixGpBa7SdRJSynkt0x4ues6atTh8u9cV6
Ldz+amxMY98pf97ZbxRPF3MOMc1yMzEo2uigDFCfv2VVkB5suxxfRIJVbNZZ40vFfn1xDjZoOmNY
RQkFaTX0206M04mHUh69QeNhanFoktarDl0XDVDUuO1aphzBPkdyKOg6mBedCWWwtHf6gtm8KUBn
vAIVylRwl1ZdIdJrmH0w+/3M/Doj+H/zM8oI2Pr06kSakS8IQ9zYFkRo7GGqi8us6/TrCE3wra/C
HRwqlY6Wvc/yTZ0s6X5GwB6QdhGbJ1I6ppu2M7igpgK9FtJdR0c9m5pc7nKUT1/tpK2fA9j3V7bd
BKEOUnb89dr5sGfhZOmTe4vnKXS0gHt5DlL8Abg2GUdF8eBpp6TTlztET8VOM1pQtInhW+P1ZG8G
au005fKCAhVteNdWc4ghUPKaViWEMteMDvjA11+92q7WWZLpu9qvHick0eu6d/Mvec2ryKFxEDkP
xOtl3PurMkIWoncINFsnnjZ0p+ZpghpprzwCY0JSYOZrfFJEyHY1bwdG02pDhRLQOFVnbJxOMzcC
RJ3XnIbp2MhyuTsv2ypF4knG63zd1I5xhTd+9F5mvv7oa3n7NcCa4muhLfUREJFExRzFbLKm0xLP
hS53NeS0POynoGcU3/foyeEvehvpJ8Q66DVQ2a8v/0eTYi4/bF4f1x+XXEwmEerR/uHyjzWjsXhp
UOo1FcmSHb4dq7mptc/pEvANDLKPQrdutft0FkOCDWcVVNcwB5Np5+uC48XiGQQUyuro4MuhemKk
jhdAQElEjp7RRN+ArfgyCvO9qEWvbf/zL2Cr49VwTc5ldL0/f4FikW1jYLlyylwiIacUimFdxfG2
diOEHG3BPhPVI/uF6bLFFImjbVy/qJ70SHcujdGN0Cw25ApDvnuyJs+4cke4DonJ/H5bZ350n3k1
7PykiOlIf/3Zz+fxPw8LtfZht9gec3R4dCYenT9/dhBk0Sz26JxKSILFamzb6J3VHPlYPJOoYyxi
uU6xQr/JvKHYdQiGGG0UhXvhV2I4wNMS4QgmeZE5IzocMjfvOzdHZzWS7xA2jMRvFr8VV7Qf0+2Y
BxmCjXZs3wmDBFMJhP3cRmN/oS+LD8tRaT97FObFzhvItqhSBJaTAjw75LFfTYThe81HnddipbSJ
sG3dZq0Vb6ssmb6h3F52zThE1N5Js1kKr/AZI5vTm0FyZANrxSbpsa1MY7MQ07O1SvmMMnDfJlZR
ryxZVReZDeJVeDzq1ATT7fnRiwItfm0iLRk2ruQ/9uBnh2VqzBPtE1B5nloDXNQ6edWrdtmmehJ9
Y+UNb3aWqx1EXZrUiw6YGS/XKhdHIAtj56uUbdls5vJer8wlpjVzxaOXpy9WiXKpjpPpggipNmwU
MKjZtIlIcNq1AyB7JNWVs+TXC4EikTv900rAfYuaAcsk5cbOSPHnlcBenfetHOoTXXlHWgaawWl1
3puzcQISwbYk9BI1oUCGHG8pxaonF3MBxkDsSZs4by8SrSanJkszpItAdCjpdSHDAQ0Z1vZxse1q
kCs0M57+PJN88YXtv3s2afbfeuHZ2hqCYO4hs/dR8BaUY9dD0Tmb3INBvZrsguDXzIJrvs2MCHFP
sOT93qdzWs9LReKFnX8BbzfwT0GnD2/RFDvkztodSMiMeB8S/StyebZIWeDIUiJ/nIwFVzyeWjKm
hSo51X1Fc9R9bdHvkAjLUGUyyTEJrPmrUVWkh5Z45PN5IIMDORQ7AklYrKnZ2qELqesF+6t83QyD
PJQIVghByWYNyGGpd/A3khLSe2Qjtepl8sA5IB5aLcVybKlGi+xSkadfW0YMTDlk7cZ74m2UPsZi
N0CBVSWvGiy1kzaMqsBBfnfQfUJtibty1w3eEPHKSsjQYP6S63xd/D1XWam0au3Y8Oeo65XcJ8HD
B8pHa9vrbDGK+zju2osIWwEb0lJqPSdWBC8rxg1SXmo4SFP+BPMdIkcSWhawmOc8K9lXuxrqgJp2
6aFWkGYbO6M8zCwE4P+RQRjpDgloI5Z+j0a5YN446/1yhyFJxDzFS6dTQ2257zQmm6uWpIx305X+
BRpmbZP1uXRhbEZkQqFrHDf2MASh35K4hfkOnS0RrKxCUVNlKnv6dRdAY4GMGOlrBJPZu+eNJ1pn
yIwOZWuEONQrgA5lfvS8PLk1ofCEHAagGG0wL3fnB+m/ne3vOls42PCw/n1ne4lIqH+R80+97R+/
9A9Cg/GJaTPKngDDWGqBvzpbP/gEtxvTWs4ozM3oev/qbK3gk4HDtIGqg1RIE+Omvzpby/1EX0D6
gsNmh4chv/VBIfQrxdBHy2QY5rglwzb7/+ydyXLcSJp1X6Xt3yPNATimRW8QczA4k5LIDYyiJMyD
wzE/fR8wK/9WKrsqrfa1STOZkiKJABzfcO+5CLOpFv+i3LVdLAU+/KvzQOBBwg7b9O5HLH57eyQc
OlVecB5I2zPG6dQoScYM85yA8evQHVuvJOpLAZUSXcrs7qfL+H/0PiD9/nx086PxyxFmI+DRruLi
XzRMk3ZmJ7d89+Sxnq9vgyAXt/7COCykEXRQLPWs/kxpSOQ/gB5iO6BnHvSmpMiLvvlVZd5r9CGq
3TWzV3qfyV+Ob+ZEjd2G8tt8KWHXwGAphgZUB7M6HLS4pMVtqR1fG1vpdoZ/ZCC+bKXIqy7ZmuCH
cpBN0svb5wTM0pHWk96L9J1CPfiYq0nj8TRRQUZeBWfEAyYjwjnbTW3wpPw+YdkTjL59h0uyfw5q
HNVjq0riSgrs+6wmM/W15O3CxBkffDjItsmAdNUsivx89VuCo0uKc8eeEagKwAVKZBZr90wAGX3F
456Uy0/s5o1Dmy7tmQQW89D3tn5PRdLeBiDGtm6mrwD8nZva1U9elcIICRiEe5qMLOr24TwZg7GF
7KyIggoy92ZVJeLuT/YGEwfMEr1ZPxgyeBF2pkMj1XW9XfIi+UJx1Xih6J3xmsQR437piZLjnTXr
3ZgO0yX2lkewPMVtO4OHBYFZ4b8dXTPe+7khv7aaAFwwXxr5qyMhNAEych8EfpMHItttfKl+eecM
i7dSHrE5X5Pkre3nLG6TcKLFvV0WtZNzZGFwKsanWQjSvamBTpPbOIeiKKt943Xw+MzWJRfKBgxF
LWUeJxtEtLcERmgvAl6TaHDjLt24MVXs3nPV1ZXv5u0+Yz5yjum0zoHp+ufEFAWguEoUX+hZ9FPt
1dkPNZrMZPPeaB6VTpcbu7Kmiz0I7xuWL3cvwZ/v6JgYuCDf3AAMQsmf1p1LpzvIPRiSSYWkAidv
Obc9dXM7bTrutHAhFfBBeMN4Q6k7XDmj7neFTIODVEmx64wF8fKY2vxCnU2zV4IAFIsVxm2acEuz
aIv240CJgthSul8c/pGNMRVGGPlBv3OQ1L9hAEs2ZTbP39ft7rVCbrD1p6k9ykYOaIqQmr5oa2YG
FHmJebIGN2u3EKjnZLN0HnCaobZYUniO1n5oqdIj3y3A1cq+Jpi3RVzEqzo6Mp6cSSOWkEbRQZZo
zasAE7/D9lYUp8FbQDGXZpFcYrA2sN1Grh4mtWUjh2yX6SHZF0gWYH35kXwvRzm6CFXG9mkZm+qy
IhC4fIvKrxE4RhTCQbSxfNSwIf4PJcO4kNFwWKOHCuSP6Hw8nMLOwctr9wRW4zlIxuWrNywwCUYt
TwFig5BeMyi3jWnUN5yE4wsLF78NG59ddFjGS2Vuc5SHwSYeq3EOa916rxXgs37rQEvJwhoy9XBj
l408UZMxFS+BfJM0NnRJeZlJUrPCYB6GU40JG3c4hwg0zcgvbiEbuHjl09i61YUc792WpRR7dlQu
4Vzp4pZhSHOgaYeZN7LNMvatNiGzNC1LTZfjAB1kUCB2iIryEzhDxdzf7mBgsR29pmlTF4Olot56
thLQjrL6yatxem3NPpVbUfP3LvcoQGpzTs7D4rTX5NAnd6k15s9NSXnlMx9DJ9aX27IZgfo2NYev
o/P8PYupfsJUothlede6dzqdC+MLyqll3ExKBQ+WPfrpzhNlzIcCmqrdS1EG39sFDtJcmuNL7CfF
ZphxbyLmYA7D3nExXAM4WV8nR2Flgwg7lcirJECy5Y3oreD0LVmINSq5J53J+lwPZfrgzVNpHjWh
PndSyoY9B0Z9TBYU0q81jQCJbuwdHaR4bIgijP5vCXJ9VljmRKQZzK46jNHrJcDvfdAH+dwljFQ7
I0dDoPl2BeAAiDVz8BAYgEiU5+pXyMZ8izgQpGFyNmOPtTHB59a0U6OjdpwN0ymDQfwFQ7zJf7jp
OOd5yHM28YBPgA7gPkMHFIjSqjaZo7yLGUOGYXhiYZkX2lTnYBrT6DR0qr/qGD98fGy0kMlVKVoj
QXTHLzmY3k4n7ntmi3E7+hKfkJrsT6nZNaes8by7wE5Mvmv5bikdcCM6uX07Gc0FQAdHjlNcSFWL
3idMWQGEiRCyBtt8szTQ9wPXaRqZ3cxO7R1kbTR8wTJZt3TyfKZj6o83Ts94w7J6awt9yAKawX/A
8huv2NrUfcv+60o6ShYr56R6gY45vA92oa9ypJ3btqynw1qXfC2MvH7nLnVs3MZeytGB4s3fEUac
XHQ9MDfhddpe2b6aNDKGhAxBUy+eBIJozHLLHCCw93OLiGk7LZiZ3azrqp1yVf5VdoQS7Oagsie0
yzHKwkwbdGRdgdGS0a83vlXaL5ZDk6eDsemRZbyAU8o/MfTn40recB8MtwYtxsMs3Md8ipxDlpVs
BW3kiwuSicS+1im2oBDTlHWLZUKeKLHqV8yI3b7rjXJbd4LPC0UUcBgoStWr7aiSfzMdvllkjKwy
ELm+RNvy2lfavGiOM54iPUP4QDUyAOYRVoNuukOT4HlW/gY84UUbJnKj2bTlBhFec878yPDQhPqG
DG20ncmG1TrKBSxA5cOYiO6mzrL5Hk4pXoxiEDZ8fBjSYQubjaG3foiDlWji+M514tTJdqp5xC6p
5ZrONpi0XmWaqY2gp5QIL1elVZTN3vuYTeqrj/9lgHZkBGdP6nEtMB2r3ZUZrtfZXDpJSEi7nPyM
sFwm+b176UqxyLBJi94KJ2NBjehl2XBR5uKwauUcyTYt8BL2KUHWfrYybzbuB1uW8tDz0me6WuNI
IdVDRrsAbfh5yFreBBKykzrmiuu5ncYoiXi1glpiX2H7j6QDSCzgnqFXP6J75bc5B20S2M3Br90i
u8aOl0/kyXjlTVb506eW3c6DaY/eq0IWcKhdoG/YeXPjHUqFgWmVzFbintup3BhxCWIoMRdeGQCB
+0NaNuYdY+GkPDNsCm6R0DU/gkrIFOpELE5w0QtBzvFghJD4ECxNPZKd7sr1Z6t2fy+y/9PW/U1b
x1xzXTD987bu5vv4X9ffp/S9/rmx+8eX/bG0FDbRYtxqzNcFYAlB//bH0lIEvwnHdoX8o+/739bO
44sILcCLanoe2QXI5f9Qrpu/2TR9LvMFTFmr+v3fae0c/qE/jb5I8EBhzOLSwZYZwFH+8+hLZbJY
xrjKLq3Vp/ObROGlw0p6HX7JJGBGwZnQjtl8TO1alwa8oaRxWPM52CtrAEcH19Dzt9aOe25j0Thg
UOdhuZpIWP2u2sLbpqSqtYs6Vh0gP9YmeTHO8tEADolKLBx6y2r0N2An8AXFHGPpBAa7ZElwC2is
8+6Huh9Me9e4wPPmR5vmpdu4I6Dvl8IeAQWEizTgArU0QDhvUki9RDZ46CaH0lnhA/Hi5FNywbyn
Gv8xsTwMUkTowMewdvB/O9agWdWU+gnUm2vu/EzahfhMIdct/aFqBt8iD1aUlbgiLTFHhyfUe2Lo
du+pZr5zrKLyNss8ZnypOxvLa1MJL/3dYvafB/DvHkAhfTYi//wBvH5r579QWH7/on88fp7zG1lP
BI7ylPFE/YnCEjAj4fnDAiKICVxnLryVu+S//x+DFRJ7fIzo63OL4ITNwB9Pn/cbs0zmGy7iHUjq
/NW/MVjh2f/54ePbQ3piD8G6muT4v0RRYQnJYIfkzGBjuFFY1mSFHD6en0uqS9zF5JP9dHn+j3nJ
L0/7+g092/OFY/GTE/D2y7SkK4KEVtAFlTRl7b0wBta2KN4O//q7/DqT4btgGrY4tRwkGX8ZF3WO
FoNykgk3PSCwEZXkfV63w4ZBd7MTxliEpm5hMqvMeNAjvM5//e2d4Jd5Pr8mQy/SH2zGQ/zh1+yl
vp99Jh9ed+TdXkz7aYREC1ZKHFkk+pcJgsl5yiYQkYiFCH5qIhsqZdukBupuwe67ZhCHfjPy52vK
kZUCZ0Ix9ZcRXreV8/8WuGLLjV0YxMhCuWN+7oA8dxCIzvMP1SG4sDMfWvDEUhcEFXgzhG7n0nXU
FxLu50MEvQ/hQWxCu62VDQvV5WQ6CjWBNrdBUrZjbj5ZrDbvOruPzqOrmze/LFOxoaKdUT/xGw1V
MXwqejprnU3VJTIxh7cR6ECYo4iFk0jUr0kK2pIob75wnMjIBX3GuefC8AwGD77uoBtRn7hUEKhi
tLsmDAkp7cO6GF4zj7TF4CO1niBcshyfYGs6akGILIMVyxtb4P68tL0nAYZacPCYmmWdh3bUTZZr
BHjpMRIlSWpRCvAaHsa9Ljt2SL03HVxlFrCxF34cuxs+gUIE2Zst7iOfDuxZzflcWaAXendS7zMU
vk3sgcBPsfw8J11UvzC/4JNRHLhHdwx4hkbs23ZXBReXWc9RKYimY9/Mz6LlS2bR6s8ucPlLNOFR
UHFnPvXFoj9n3VhdVvjBpSx9rkiQKUn+SjlCSHP7Bf0lRN6dbuD8jNVg7Wpl5Q/gaQNUvsheM6tu
32XEH+PcZAETZ6y0jsaELLCSvaI34nH2jW4+uGlfnGqfD3f2QJtOfQZLTvNGqyjhdXFqNFH1qASh
Gksszga+h4d4NPO96yfqBg3IWs3Gw/dcUCVWrCf2JWZ2Dg2zfk0nNXyKAqS1gRr4p5DvHBrGYaE5
8RsDvWxuonx92A3l3BqxGFjr87u40LlRHCcl3J2cW3FIquG7CZH+MKeWvI0ln8QHCldWzbwtwWGU
26Lpua553Lx5SEDR+UYZ2eaTQWJpTUDlA0xq9Y7ldLkGbzs/WyPk0KrmYShale+ZeXbfROaSWy9J
fAe7sOxNg2urYz7HrF8v9XqLFtU0fJ+Z4e2XfEbypBY+CWiE80Ga3P/U3uROxSwXEXq8jIbuAWK3
5W3s/xBINIcQiiQIDZLxrFOinVdhzWqdPvafYot7czWww5tfM9alLF4ljPzvnfSaG9au3JQTe8cp
4YNyPaNjfy2b26a05W3Qjc4tuQDmU5Xq5qV33PrV6ORKSs6XfWtF9atN1YHhzXAeJ3/2kSZnPvub
aqzfKG1QraY2S7Gghez/8cv5BG+fdK2Nh2luqm47pWhyRn/Wnxtt0DPWHfDqIeb6mJ0ZnaciK6l+
RHrs4D7CZMBMdHCmFEVZgSiNuzZH0T4zyvpCsRJcMjF79s61bHXTuVbsW5/9PDBz92Woq7F7T9te
vqRmVeYxSPylAmDVLUa1s4UY++tZjZGD1t7u5YOdz3MId2d+Nv0ZIbfb480w8SptlVpYRZMdxbgF
fQkOtYmd/9BXN33NxKDjDjtLSJud0MZ9LYoHw+lvZNmUe7pn535p2bw7EF9usA49Rk50UxqwglCt
x0ew28mptPJn7UhzRzvak9Qzf4Wj0bMX67/liVWejCrGYCKTU7K4UCrBsl5q+t9d4QzTRkdxh3QL
gGyc6qupUxGWo9Y8ozwLtubcgur3nHgbN2RQE7A2XxtBM8wbRORnN/PPRt6obVqAm0dAHqmTtARj
QfjKGyViB1wrcvWwLIofMSEkPuDEyjv0Gp9QIKuHufLSnVUawVWWxM21drNx7yY8sCpDB45IFndm
AAtimfkgCfcQJ1EZAxZIxNQN7r1dPRKW1tg+j2VlZge0eCs/sxRXo5MGpGiaj3YZBaCfPH0Bu2sX
O4tr/66bcXQ3jgqwNpfMi+HDFACdrCb1AN1jiqij9gImE6iNJfpTPAbmlrrAzXmFuWo7R5o9/Ege
K1YunEoqxX6W8JpLrKnbZQTIPNiOa4Zml5PfMfQsytExMpb3p1cfd2Q42vl0VU0x+eVFnr8EBlDe
jTu5M1KxAe+p5zYEfDg+G/VB2lSItrqnOvMxbhKwc2o4X8V25hBJQpU3lg4bnqtrWejmalwiQkAs
YZ2sqdFbO0l4qvQujnMVVjV34NyZzrlx2+l5GQnKbLNyYHkKmqHY2oNRn5nrL29NIZyTNZfLU4OC
iYxRHSDjcoJTieHvLs3tZTtE/Ypbb9hsW0XJ7Y7/pQCDutOSTYqniQ2to9nsGZ8TZyZw6CljKHcG
AlAMajibEE1lXzwXJp4v5pGp/jyEJJ4SmJIw8O5jyDPo9DY6FeMpTe0J1OswQDGPg0+FH5uHIuWO
B5CdnPxhYkYxRvIazrFMQzyXD2U3AZZTy3xm0jwUIZOxRDKwasvvMlY3SbR4l2DqLCg+I0lEoA4s
Z1vKJL9Gp2Ge0Dx5ipWR214RAGa/9IxH0F05WDfZETBfS+Y49zcZW/zvTVmWBfuqyp1ILBLDaWE6
u2lKoz30ZuG8jEWP7WLJ0+wiuxhUhJ254trUckDYYVZMJV+CQYjjmOQ6DZlckk0KJjjfe4kzfIXz
XW9IuFvrgkbdT1NXoBIfqnrnM5u9YgGBPyyavczj9iuTU2sP7SVQupablpkSm7EalP3ErF9vshSu
PikN6RHfWPPVanwDCUkz5+tnw7p7LZGyzOY9VJjLMXM06wArcjicm+6bn2JHZEJvYYcVueaF03AK
/6iKAlPsbEQPTe6tz0BOmeChtYQ476xqwQQI0Mqbvl3S1Hgw6qbh103tZN8z6PG3sUDSW1LkJSwK
p+br1PRLA56YD8nEORDOPVXh78WXwoXyhA9Bf2syL/O3Fh4J6mTIJaDUZowUlKHu48RwCvIwBWO1
sxgJb7PEIj/Bc6tL0S7LUQo9bst65DBuMxAeRMWgZ08czcsd+JLxUMVB/ym17Pg2Lqk0KqgtN1gg
1p8iUF9sJujA75VaD+WlnH9A8vDDFI5dcQqUMu84BqtvduPWw9aIoRFjL+GojDmIwhKM+XZGHHhY
FcafklTw2ZkAxauNKNv5sDojr8SQ8fv3mLs/YgRqiq2XRqPIJI2E8jdw6xevm4qThcM7tGMJ3L6c
wO3P5CpMS1TvqiwNQjMd0dKAH8fsVzd2ccoZtf2uZfgTNfNnSuZfQCtrD2G6Hlnwnoey+1euC9O7
vI5jowN4RsIFdGzmE55GTaEy1d4Xa0XDMsLfDnwwr3puIfpiNSSkpnP+rqEx/6wsR1TOz7L+JLaH
agSP3NpH/iQT7GuUUQgbu6PETIUSZOmdW8/t1gSEMTrPkoIwCbiy4FGAVZCdzSaMpOWlq1/jqOLG
rFibaHuYsf836gs2XHk7gLB9Hqm49/+6+zJpjn9pahlOMTmDv0VeFVm0f/5hfc/PkeDa+mikxCkP
unIfZ9ysG2FmrEZ67jpeRdxg5sAdn5NWshW8p8458Jc3zM469Ega+BtIz69CS64gOwEwfOsPtdoA
fml8415xj6SxPpalrexNEBAJpf1eXZbRGA4tIqEtR/Oym22bF0/UU0FlDc0rqi8eU8JTHvBHq7O9
CqaQLdffmD17974bN7ugI6M6MlBVhapzjL+RtIP1+cv19MjzY3hBUw3Q4ldKiwNKtSnmsT1Oinca
C44m26kymPf1PK2WfXT+QWJ7PwZrHo6pjyjQMK03P2swZsf2LnUolwxnjLd9U9bXQ2vJlwE91zXI
q/xKiNJ+tSTEiusmbipCNJLEP0UYpbYMm5d9OvFAlxwlxzhInVthJs2OiTX16upooIBc9tVkz1cy
oZpH8zhu6/WEgVBkPBBS4j4ajjf/KDEXOWgnJaYbW3PGwl2n7h3r4tT3HGAETlCz0yzTl8Q5/9OC
cbQK27jkJP6o1adqUfdVodYzJVjLdvykXxArMIxf41YkIsYdAjMyOmzTv2S9ogY1GTlgfxs+xYsR
A6FnWPfa2n3unkmR8NgWEBDDRUph9RuT7lD1Ey0mNn1jR4VxtG1Wc+3GsTpDy+2KXLI+1ZEkq0PZ
TX7y3KWIT2x9iE9AVJmfIgr6aCs0JvZNhDPZxzJLxX31EbXhFfYEbHykpm/FGnqCjILfOK7InZ84
hJGrTZTy3mQC7p4p8mmnxZHumyPWl/ozaUPuxqpMZ6MdAx9IGTRo91saNz+Rzdc56wneTnEv9wPV
lchH7kgQF902QW3/qUuLV69drWCT2bz4Y4HjqUVQTFPJtQtyVq3nZeHi89IxHtqMdB2TFwfUCtAF
UQ4hY8Mutzh1jl+/TbNRv8nZpDa0IBKEPLb53u789o5OFEO9EiwnR5p+tyAtpSrpZVid2CcxcRp1
a29XsXbekLPClkouxURQUjH2e3OJS3AjACEydKghtZN3X9otYShmT8heZdVvjoaKJCQdVmPSPRMt
t/AG6EhPZcXDQEmpgjAPNoA8wZLThIQPf2v7HZ1RJFnlbWpn4RnRmLNNBCH8JaJ3Im6qiatSLgVu
SepNJ5XwvBPeiapRTOWQTRB2Hqyv0AQS1t6ZcdEUpaW+jMBbLubImIUFJSALs2nPKYzMi4t7+9Dy
Aj1U4BA35JwMnxA30t6Pc3rw1wkQS/7mpsyZD3mYYZ/9sVp++Dylyy71l+Yld8u7YfKI4+k72m3h
xLcmuSBhOSbuBlWYs6lwvd5//NSTDBhi+WnNjVEX62fAZPxkro/qtJ7vIidXrWFY8uqoqd9PbZlB
0xUYLfohZTKyNq9wb2ngk0mqe1G1fDI1ju5vH+/ipopJsmPWA27YhhiwFr3MdWyXS7UOJWpsx1dL
jOKesDr/8nEbWqvchttbieP0IeWPmXjYelb3HxOfyub2KUdoAa7J5EQh6FhD+dIjipUSJ7HrX/qI
7d3HeMCI8Rt1UtHZMnDk0q+DPGSV8z5vGAiNSfIDcdp8vfC4VZtpjilGxolZmB8zvRJrlI5q5MQi
P8kD+hRKsp6ckDvVDwznUNmSj4Ei9zQt/EaYuAgQiBcewRrRy5MFiZPxXy4clKtGvWOdyDiDwd24
q0qemHgqnVsrd51HCh6B4t0d9OcuW7O0FpmrLwt7XhAl3aje44yJixbd/FwZPOaR1RYnY80ZIt2S
Y42OPiIygkmN4fM+B0G5pjYtqza3hMS1V8SL7WxC9g4f85uPl+SUM7utatgyhjC+C7HiFCLP4OMr
SoolPJ/5/vdbM2V02awJQlVNlpAg1vDS1BYODexEF7/T6kttMkMzdcxMjZy96jKWdnI7SDqtTSw6
DncDEk1dBPUrulO8IUIF2Hc5Z+uRcApIy6p9FxWK8DHPkbRp2qeddinPEQYFwBnKO9WuxzA0Cn1V
6IKJZJB61Lx5y5fzEp2vUpuCL1mn3tQl61uABu3V9Lkl5NLrbz35Lm+JSfaW16PGM9v1/sklDQAn
UVi4/DrROv36KG/9gAlpDA3hoUTXtF8kr0loUdbTx7vB7BgB936c3Hoc+cydVnmS4chb74NfHYzk
8qiAMkTNOPXGFg5xUELYd2sqYUk7vEnczHxqXIi0ac8HGTAgPs2FwH9r9xUGbYrYcv0MEsrDF7Ic
sYa1rJ625UgGGCkow6d5pExucuZzoi6sJ6PEMRtxjn2ptQ82xi3WQD2O/Y+R4NAxtPSthvwt8mxg
7VF+4tbDNkibA8LHxwFILBzFSUezU/JgHzrbZgqK96VCgDzUrx8hat3IzNhOI1qFjsLZdgEiWQyX
gTF9sDjWY3ZaxVpMjuartpbxZ7r6uVn1+ms/oSemUC1UnpahzTMSkeVoIFqaNwPSq1vU4ekhGXiO
8oBcMuEODT2ezb1miOhhGpmXWQUMoFOFruM8NgVDxPWotAUXBTpbjmPCgpeC35qpl6F3tgp4PySM
THgmW6bTVefN1whpzSdbef33Nc7wAK2mCKF88OCmq+uoQaX9Fd8DJYeCMHJCeU0T02BztLzqdSBR
s9nANrVPSKN4VIacawAXlG5oGNUXqhIi+eBSYVAqyH2nbumd9GY0BIfsqCgn6jqigiReeDv0fOCz
ny/XucVI/eOPHw/mTCKKGRpm3747I+9UEjnlqVq66W6y8DOVCTFsUC55oFOqythzOGQGhztbNh5R
VouD9aRxFzqyEVDYpPMfvVxqd5doGtiPQbFHnpy06EzHtQqYyQRE2WWxs2SQwG8MEa/IxmPvy5el
XQOG1k0MHgQSrxyPb5bXvX/uIqARH9X/f1aVf7eqNOHk/tQo/SU04rquurfq7U9Cgd+/5v8LBSTh
D/QnKL0FaLvVjvSHUMB02WKyVUMrYOJitlAl/GNVKZEQYHWFlE1j49DX0Nj8Y1Up5W+2y+iH7oHY
L6QH/5a7Wa4W6p/7uhUk52LIxrYALs8Huvfnvm513zFBn3nKmyYwSTApGfuNCaWIo9x8Pnp1blcM
PmJubiA4zTXbIeCaiFi+6ciH3eZRznNeiURNTGtVyaxYe+473ks4TcCTCFAmB/dSq7wtPqeLVJda
L+JbZscTPX+fw/EQjumtiwh4EgeS6Opnr+s8skxVABl7stN2hL8G0CHp8ok0S6uYUeS5zL1ACW7M
PoLbPBsX0TNPYN/nM/zLqgUczty+okRAaot0+iSHScybOfOJnnMQKyPtiyWg5ShhGzJWTrKRbpJe
F0M9nvqi9whc7NvTUJdZE8L+mu4HZRysDFlbbQU0YZONIxbB2KaM6/Wnmpfs8+ToZmP3drPt5+mS
BGbaHrPFbE0CeXJE9tu+LvCehZ4NlIhB2toH1UWrN4sRgUcL+eS5ymLpTQSXqXOmZdZ3jH4z92oV
GL9zRSjXdJBFSF/dZjl1LVAgeeW18ZTvspalJ9LYqTm0PigSWidrvObcY+5YYAiaTWJw9+4aScoy
USZJZx9BRyS1YqaeN0S/Xi39VLWwKUyNv27aMd/r4aASgtSyPTmZZW4Gw1VB2GOKtm1CeuLnp9g3
PK/hmHJoQW3LfNAap2zBqHr6FlRek/1Y/ZlgDoU1QgGttFOaj14ZmXu3S72aUbAXeV8IR4baRAc8
XBjJgpSt+oYLRZJjspmLPjulEr3eri3ye9OswSStUT8k5Yy3ei6GUKRpxm055fUW4BVRlASynP0M
WiNh22j80zQ/5Ow5zbQBv+H2kgaPsLNtGrQJVhrVkTfgowvbSJurvbEQzh1FJYYOBOHsnEpcrPsl
WPRbjfX93eoUYbEBwhcnbBUZlp2Pdjck7QPXY6UDSEN2N4bSJgkiw6tsHmXVvyaZRPy9oMW5M7iC
DrEXTfwat1JcxZmEYzg5xgE9W8VKVrTXhYsIzVzM6b5iYXRIxtzPbhGZecTL+2Mf5pbIrywTTmo4
WmBmfaTTp4Gm4ibtQMGFjF3lxfWz5VxFCwBn1kZbLFRv/IygwnjvgdkhjTPBWLXtpXsRnqe/wByI
XpM2CfakmA6HhsDPXa7y6tybXvMM2uuGdYhzv97Zt5GpxdYTdrVj63u9MG8OKYu6jW83zt5PG6vl
CjTiB+Hc4rZ28vhLTGDvVavkeKmHvDjqgnDqOXVj1JNDfohSkOyRQjiE2FgfmPgHj7GEo+LavnVh
/vRpwaJRgbfdeEbkXvJlcC5NqowjOX3jZ0dRs4ZZPo2XKbWtF3Z2E8neWLhiWCjCfsBq0u9MeFY/
DM/n9dpxNfb5knWnviveXVq5TZtGTK6MflYB1CJXPjZ41RJ0w0P9Lv05fnIyGQvyIVvna1eupr5A
a/6NxjgV2MmRODZGSAtSnEbh1ud8QtbtZ1nGvjWb9nYV+8fJAe4/MpTxQ5bg2b5zYgTeXt+lV2aQ
9E/UsCvOZsifSOgjjTqrH3xrZtubGBsnj4KjwZveD30qJWwmBl0sQ0z/G4CJ5C4o/PQ4RHX1zUtF
sC0EuoawKdGr7OZaskkRJlOg7KErW/8028O0zbm7HxG5N2VojrN1DHo72kC1efZFZm4Jv4sJUfRU
epMVAyd7L+zXuojHsEx6AzWlCYZ7Eq7z4vhjsLXNZnmoyR3fSK8dP+cJeHHHzjAJFk2uERJM72wJ
ht1g2d2PmJ3HBpMFu58i0YcJQ/IXaEPl7WIijRwYG93NFcgiE631ndW2zVVkjOLRM9sl32jV5mpf
1zre6VqJN7/p260Ex/VAh1F3m3lM7E2S9QY67y7+MS3MXaqh8l5s/J3GduHW2uFRZGDRzQPWvJjq
u6o5+X2seKHnD+61pZZ4wxMJezQ2rWfgPc2VjyT8XAdtc6dMtK6dEgNXNkjm70TZd4/OECvCTq0I
BQCQMoX2U5ebaFJuaDIXPS3tPPcbaanvaD7snTnV6PAcq76eMtw+dP7tZanq8b7wDFTMeXCtBssh
fG1Ok4ii3sivE2GqLaCvjDzAga5HF8211/jzoxhNPYUGAoYHyZLoOPjddKqnKJXstOBGMs8Wt+3Q
5J/LoFaf6anbu4rlK61KRLDBpFj4jf7ybOIs3yWiBpvVDvMuQutD94ygeSv5bWvSOi3RnQhdHOif
vf6ZPCwsSqnU1dZIHUJlHXJalEjEndIec0oPgO65Iril25T5OF852Vzm8CvpDPxa2lzHbvwiJ88J
nSFxD8j2B/I5VbScVxriO9R/YWzqCMps3CXjxs1E8HleHH0UcuFF7yO2Wgc8Ot0DxnIvjFGbJ/b+
rMcMp2X7GUc+vgYfP0mv6pa2mYnf7+qr/xTHf1McUzCulut/ruP7/KYTMIFdXf1cH//jy/6ojymC
QexTyDrMwal1UQb+UR9b8jcPE6L1JxXfR2nMx76O/pHWkZv2v6Wx8xuC1xV5YVpsA/BI/jsqPoSC
PxXGcH4IcSO6G2mvKbBh/spfAWin4ID2LrJy8F8b/HL9fQtW3w2B4OnXny7M3e+m9J/3Un9eBX18
syBYlb8wrnEEOLQCP6+C/oe9M1uOG8fS8BNxguAK3uamlFJKa7Ns+YahKtvcN3AD+fTzIV0901bV
2DFzPd3RHbbDMpNMEDjnP/+S+NoDABu8hxTPoNfaa+BmYQ79gvG+ItHLsclvoYV4Q/Wijv+HS8P9
wN0Izi4P9edLZ1YhwHCF93BJ5awjZUV77JVDvQ/xhXl2pSYytLfRbUC8WMH/fn1588//t0jf3DkD
HFSuEmErX9z7yztuBlyel+5DWcHeAfeYhm5rD0xUbwi25nK6Akv59TWdn5uevy7KUvGMxYWglfr5
nuu2jsekjZwHHwT6uXbJg3YqGvND6ETRSwsijvGby8VHev3+KgWu/Rq0uAmXFrSbbRdw8rdhkutj
bxlbM2B27y2QTo/npD/Z4jS1EAl2Gc7T7E6tYFKsy9p1f8P7ND4i758dXoa0gaTv2O57lrdEADPq
MHUexGixVkY8mXRJR3WQPYzDSyKtLvz+66+f3s880B8PD055FMA45cLvJ4FYR4a59pV4wGkUzhSJ
pFcd8bXfbUQfDwg79KPvteLs47eGAXiKT/+vr//3FxOmLrPbEEN41s37d2WKopqKVIuHwAr0Y2Ze
mCUacUeaOvEbI513U7rLvULI582SEGvDv2UOQVIYatsexQOaS/1oIVgqDlMmcDqOXbf/qgvPe5vs
wLydNtTRNgQHhB0GDp0X1Gv/+xt34fXjkhZCmnm/ah0qm6jDYuVhHDpeEi+My+bWQTQDMa6GF/br
q/3TS4JE3byX/Df032f3iDaHq+9OzgNWTozBFwapzPHw9x5DuzlVihB6d+qxDu4yVjkkGXGupkgn
9NjCIgMnXzFNCCb9mHS+TvYFKu/boUBaKAbCF3B4AqCrl5y3zCcLcb6JUs7y342t/2F7CR2+P5uY
TRep/TshRF4mTH2XSDxgdm53hzVU6nhZNxcXb6WI1SrlzJZLuXVbUcTCKVvxWegXbKDIAMKDIiu8
rsSafCX8V8R2/1UqvMJ//bD/6WNCrJYefHa8qe13H9PC7mdC8CUeyBnmgVweM3MnSL42vMSuVL9b
2c77tyiwmZibUDZsBCAAv79iNSRObhdL/4Cuqjn5Q+W/xZE2/+fm6NGNRbtiGIRCOYtj2u0phxs4
z0v0lMGCaTduvQxf3QYqcw5j98q2eAlA+tk4zZq4PKKeU4PKN2OI1k8hVvLClbcYXXjXTsgNrThI
/ybaiDt4tyVyWKMHgN3BtMwL6dl+3tlXmJB0K0vy0LCRYluHcHmXhxaGlG654GfN4Hg21vn5ABfH
KrFSn6o4PURpkqHqNON6UNc2AgBwpr1dDeEByhN0kTToR3BqkSzuBgcCjAFsd0Waaaez9ZGE6WSA
3ciobjMnS+rDw0VpurMdmzeD3pS2kwxs8Nkcnpgn2/phxFTgJFG+3zqVbM5THofdTjaKfKEWgO2z
YH73QTRL+SfEJbErqQPgty4raduLntKv6C8XJt5LWu9wHBtwTon8yoVDlNOb2GlTQXWNaDS9hh4d
bFhiVh2GVvsy1iDIULfD8AnVdGqIi2iujS69mzaVnyimNkG0YEo4OPIPAl2wRK6rfiiOK5mXDs3t
6Klrp1sy6zqWwrvFCB7kuYUxxJQtelrmSYzbELtb9UCemPCIzBpqf9v1ToHQHNJkC5elKtUWL7E0
3sl8jl6SdOTYLVgj4QLUuIERHMGGSOdkT2kQ7UMxwNOqGt9/65kFZNtasttQArIRTy2nAEpjfowR
LuTr2CWpk9i/EhNwkZehQQ6KkZNZpAIP1bUe4VzeMInPlzvIeAiiNaaDh2RpEG2gPtTy2kuy9DwR
gfqnrIsALbCT2ld2hvKdcNvkDNlCHRSxlljutK8zE7rPomfa7kxS7xhzOn8suKhufQxdrvCoig/O
6jZfqqj3PzfGy7oLsL5hoehvyRjn5FOnSb2zR76ebYpk+4oIc5h9IsQnCVGpDQefDCUNY8WysIMg
EN3r7IDeNEvaZ8uXWXGaajLoyQmoyXl6DkEA7IgFQPBsuKtCLK4YRC5eiJ2BYRXGONNgNzs7JCEx
aLOwO8zQzAYVEJKI2s9YQwUuH7fIa7VbuqWSB8s2xc/q68emKHjScFobsnQlxRA7OBkNcoaS3Jdz
u6COj8uP2ur5xpZ44FBYFuLLpzBiX4HLTmzCwqrcpBKZ68GrO/4NEiKg2Cnc/RgdmxwBUA9ry+RV
7maAD4LWk56v3tDDVeYlD2MoV5C0JfDeYn+eN0lmU68OpYmcqmZiQeM1epkdRpv9yhg1GBk9Wx77
EGZGoNIq7aDb8YbKLcQh/nlczPlwdBzNibIufhkDchehzjcnRo3Oc0emIn+JMentMEzsz2xnMcNz
JvTJThj3SwRpmnuaMgofx7b5A8jjMCikz8NRDic14mKkdqQ7ivw8olqLENvxqRIQz9sobPSj4wcc
6pnFjnrZI6nhUDX4HKIh1LQjOTT9V+BfHmWkGKj2/cgvL5+2GkeGeC5E7nvDX0Vy7WfLPaYF/LIo
A099gAuuSBaexJl4U3GevIXd2GEQPok1Ah7Pl8cxo91wyxxQIXY4ngfNbH8x1ePi8OxFtXBTvJJc
qUgnsi0aFgPYcP91UgtIbZJTfdrF5L9J8GH8pSiP2pLTtouS7jUvKqpfMjKWx0uhsBZdvaDWKYM3
x2gZDJDxCpJKsC6mo19R6xkua+jigtpZ9tlOeaWDJrbPWLgVzS3LiO/OMZ+W5GgOnr7B9yzmE8Fm
pQhvmi7CxLhoX8lu4TRn3GupfexEVOn9anLhG9Jxr5Hp8sknfmYigmUGsu8shWTmUuCMplQx6ODX
H80P8woeWh7liCV87NS38N87jC9awOS72V/Ibql87y0F2y+vOHb4gK2j83UjrXrO920l4j9IsuXi
9eUVErEPJDhpjI53NSfPsFPzg/RmZJNRz3fUxpLijt9GieAAZrbK3taYVqVIEV8I0HwWZuBeB3zT
Z1DN8JrbaU5QooPHbBmh9lspygLGmUwhYAyL82CWp18TFGMnOSdTgcWG2ufgcveezJfxrp0TKz1W
eKJRpZEDAOcHQae7l/znFlotC3jwCp4ZAoboRU9ZyKBfdjiRdDbzXidijeAV6b+l1cwz1S3Mmh+b
AJmY+nHJkNVvywLFUrD47nUHefXUBuby1TzATTZvfTnAZoJB3JyihG+Vcr87drHLt5o5YLMlBznP
AXrOKapJobGMLSf0kOBNSVI4C+JAK7xVcI2AzMsbrxSyNQKGWIkeRob9ac7YAnxBjb4XyNxxF0i6
pL+PdOwA/zXmC0IrxNbkNHF3rJSIXtBPMKsaaEf7/RoMFEWOHKmBHCILnhY799/cHN6AY6Hl2kJ+
5WjSUjzPruIh49UmoInHeVSCdUftK+xCXvROzPr+coecRNTIKAmQ3TcQQS4NLwRGfLqFyyua0KJm
bN32ZqalfR47/rAJkcntL0E6q5z5ni4V4+XYXFabFdWWTMJdaehoiOdJYXOkhWOQg5fbONLJmKem
2okskXwW5bpT5uNc2A9FFntv7QjPgGjtJLotoXA+2usCtTJ0V/cw9pCRMPxI2I6ygpcLfia7Y9or
H7E7S54sZhMVk2Zx4O7nKeyOS+ZjleqT3eY/ajUbBgxuSuvWYpj/hvyEVcPfjl5qTXRPyRzouuga
Q8uJYLXdVBi3VHiopU73hFUUqHFJsEO1JTBcnPHuN3sf6SfWVZMINnlKkcS05B50QMNHa06XB/Bj
LzKN+5Q77AtmY1VJyIlzWbsxA7SEkUkLITPMlj8Ux9DDZX16hBlc5QABV4iNveIuHCVLRNojC4pU
05sUg3mcby4Lopor+b0NMfjYVmpSRwuSwr5cWv8tCcBSLqsi0DjWMryJiXghM/ZKdLU4EyvKQyAZ
JmswY68FiRF+zU6E1tnaEuIECEEkJ/k9mbkhC/VVuyGkE2WgNxvBI4WQ2rHfi7PwuAWWnHj20wBm
ioHP5TaMO04YxJ3uAWo1po95w27vZuID/Nr1gU6dRW3DMB23w8yrctkBvWIoMKpATMmsJLbM8T3k
PCU3nHltzAHE2DNxieJqp4FNoUnUhL+nJSO2q9F82nwceM3cDv7tAQNq/Vgtngo2La3aC95TFH5+
wn2PC7kODLG8wdrlntJio6iF1ieYh5nGUHiqGdz1OZJGNN3irGxjDehLGCKc/A2r3Rbxqp4Hn3wo
ouqL6MWeoZbXrTb3G0bzvTc64dModfXBcX2U3jGjhyjvj/ju2AwZ2dnRvuXfE2ism9CkfRMOUGP0
2ODQ6KJ9f8yzlhNpwa9+S8bYEFGhLMFLkS88Z6i766bx5xV5H57MBxP4Agu0a4iSnXR1DSad37ke
I9Utp2Z1TWevj7Voa9JiWyi7MUTw75E2oV2Bo9kMKTLjjeqdQe41FFb7hgD3Mr3JYyKDt0Q1UVNh
A0gHU9aQzRoI1zUo27jt8PawntAq8vUoRAIgVQzqyFjzsSEFAZyZGsE4dpXZ/LuJGqcyJV2XSrKv
MES8KnWH3Uk3886YRhnrZx6MG/GqRmkHXdBWfDx0KIBNTkN94MUzn1RfDpM4Zd9e/awpvjXUmJwu
URvtc3OGCyuPX2ICTZPNpTFM7KRuSd7OW7a8gT2tCXQYMwTFdipMEWNkuFBek0olzon2oxdhDcwE
V7SqgUsyGj0Y32sdOJyfKudwG6uE3WoNULROXJmAErbIiEng/RpxYO6XruadKE292cZwwJh+ZdUu
boGvZu1ByyzJlGgG9j3V8QoNJYsni63ixmr8Q5CYnXldG04gerv0CJ02++ZNgd2f/HbkjRss+KqY
Qke31o8KowMjsTiZq6KW3jVsKju8pmFjLNPT32zkOKqrZujHQwkpRNKrDP6bzfz/WUrRnLhjdiVw
Hh5JmKM+2sQxRj1XFVNWUqGW4DkFsd6tHWFoLdZwZ7Uaet+Pktm3q+9B4ugNKFllQ5WrSCIkV8U5
cOX0OVWj/qhTwkZS0oo/tmMC4Yw3hN2Zbge1Y+mMDPzIVnC2i9da9wo6BoEceLbJvQtD7OgkvvXn
2Lr+1zwa128lVSVOzLqn3J4xsqOuck6CkPNbBHoN7muS8Q4fV+3GOC4Rf3V13u3htOE4j5D4nDG9
2iV5kH2q2iF5Cqjx9XascNMret++WqS/nDFjiT+mVlj82XQL/5KPe1dPpYzT5v1aW3SsuKfMYkvk
N+bPKpqC1ws68/8Tnt9OeCCc/BuQ9Tf600umkqz+OdKTFAfzQ3/Nd3BqIMGBP4L9ISEYGcHNX/Md
6f5HEGK3ABbiY1XCm/hf/CesGnAuYV0AuAQMX372wORfc6Udgj87jhP8rzwww7/pWpjqGy0Q/ySf
giHIO8CISW/TNEsijlIudTnTGcitAkwBJ1i622x297qOvywEoVEMMyf+aI+YxXo2oFmWJuPZbYIM
6e9E3lEYi3gPIV/ep0vSnmALl89NTTrMBpj1uouH53iKNcaxY/dmIy5Q8PV5wB97ZdUvjgFF28rU
chPNylc/rptTYwowjyn8W213lDPatGJuiwv3Bt+J6GUIGutboUP9sUBLpL9hRhqF+U3We/M5bcK9
IvRZJjo/2Rg4yqtgimuqUg+eyiaxRo/8RQdqEja+1rPl+QRvI7Kb9tgQYSnFhH3TV1nn7Sgb9Fko
DTW/SOWXsigRQPSE7fFYMP87EgqY3OYtsA8qDHQ2tuM2mFnPs38QnU1iZ4/lVrXWp2Rmn/Ll6u18
ZGWfVU7WtS9ib2dhzEFV584vl14UoEcQp96biN+2au9Jy7HDK9yr6DD1ZL0O8Ix3Y6/1x9RmMo1M
EayHrMUufGFIA8cmJM2LAb9aKUx1HgP8xlFCqRpSFTofOjx1u4PlU5FdAibHFu7vJgC8ePUSEMwg
onrSM3qRDWnUPAuOJM6Twmebv3TNSYaD3qZsDSoA35YaWzXUoj2mI0BfQ08t5LY1RSskW3pwSWoH
Njqq4/yZa0DPH33H5ZclCNVK4FFAWYS3uCn50oqfQW5ahLet0TA42EJXWxBaIjc9ydHgGzhjmLxL
s5UQwXM5JCVEvREmLXU046CBk1Vi1crSBCxwhME3LvzhOWzGlVyliPYg5dxpdcnZ4g1SwZ3T/UpX
ZSCEpeIkchLB0Z97Kzd0Yec6nfLy01CsVCPw2fkAs+jA9hmF8XSrKUa+P0OQZuw+UTr6C1Qj3CTD
khF82ATOOZ7KOSZUKLaT66GdTAHX0GFfGj8CQvn9X+1A09FFl3lOp9RYNTTkDXMnrufJ2lQcgbl5
MCAKr9UpeIIKbQCgizkTvaBiDqYvrU8/mH6LbFDParmJeHTse0xEAjSjDYgC6XS04OaonkuYYdRE
Ds83n4GAZlVQN7seBJidNzsTVuxKeG/2stDC/ui2bPB56gVwLgYc4CtkOXkPST4CGyA3a64zmIu9
cRekOOmcjH8/cUsDDpiJZhqXwSdvyBfrZTWfEru5MTmWC+6JW8akfFgfQSY+qxhTnbHlwFOxLPCV
2PTBzPdcVFO3Pg2zAZma0nylP2An2ni7Pw9LRHscAMQvquH30ZLRJcmILnNjGQiuaC7lfGW0cHPJ
DnXBmLzKFssh69ry+4rzI3KSwDJrSpD0uuHcl9UVvk1Uh6Go9LhNW5zRdFggIxgiZz32a4BZ6QwI
N+UM5VxWmksK4Ui7WKY1POvIi9rbQY7bpvXlsvEdqyPQ0Omj/Vghatsuqg/Pgal78ojmgC8zMDEO
WITnJClyzCv8GQZv7OMDDuX6aWIVk3AqqwPhi87WJubqYcyG/s/cwgQMbzxqxzIq9ZMMLKLWHFgn
GwfTOW6GB3CLuZDF3VUFKSQrgbG96X1Kd+dHNbUejwwlicYS6zgzuf+zQ8ELZwfTC3dP3UsF7QC5
XidQ965JmuD5LjqNXxS609sAssnEBav5wyx8D18DAn721uDOWKTGIjKy2vaa+sclz1SmKUZXjCxM
S/AI/xRtCOw4PEhRMTh4Ba/hwUKs8M0LK/cmVoRj5ZMUX0s/XF9kwgQYLRBK7Y4QxG9up+dngg+W
67aqqz32lvG2yayPlPzqJXW8fgel3oQKRjKjbYTr6yCquRW6JlUt0vXBltWyr+FMQmkyenFER/0J
CVOIKTEMPw/3AcTlS4GZMCpVeiKIz+J6XFVxVxlBOnAs5JsYnhCzFSNZN7JoZUTs/kXPvkqjbdfA
yjf1gOC9RPmOtSRkU1jAKPMKOeF2WMLt6x5Wz02vJzu6GqZA49PsTrsesvvdTC7mprDG+L6e4PSQ
tr2pM6sdH0Vdf3YpBXFzj/o1uQL6cm/boradjzFjrpc5LdUTTs73yNS7R8hxMAOTXjzGQoRPNSbB
m3LUg/zQMQ8+ZiG2JXaS2p8TZ8azMpbPa+IEn8Z+ca4a7ROc6M91Q+arQPJwnJQ2L/58ZHwEhNg6
931P4mtAGIm/L2FE3c4NuW6kDgz2Q5+SsqahjO9Lw9rtSfKBgIU5bLsvZ3inO1wu5y9xqys8QrBQ
yA82KG91XDrgka2FLGU/uR0Rstoenp26kK+ZE9lYQSPO/TDm3ripbKu9BsdnVWOa8EVzvJ+g2I5n
CFxfZiU74xqwQEKedRtsUVwMt32w5rsJz/KnJYJUvACXPRQiGL5PnlZfFsCq7k0Pdjk9ZLjWJ6cB
Jt51Aj60bTv1meFU/EBvGu+KgERWSkF9Ow1456AKYvYUoMzpXeuDUkOw75GqI/UOq2/lADWrM0GZ
sb84D3k2TK8yC1DiMzC7p4P0P+hxhoRIxAGhrQw12zPkz+IOKwkHadtoWw9egYVuSNohQdQlMXFe
oG/avqq/ZOPgbf2m/RiPrX1T2Opl4Egkz5V1CpzwKpzkOp/z/tZafO/zPKN4551j9iXiXuyJyEhP
Pf6gH1zZjHdjqI5ynDF7DB0aexve+SZsWu3dzilelhNmZFsnBbnGeMQZBw4/C4CHpWJn6W01y8Z0
oJ/i3Aux7ggqJm74HeDXUuwCDBF2gm6UvbAlDFQH2A65ETPGhBCNTR1whB8iz8XX2nFa90EmXnAP
yDI8NcrDbU8R4Mv9pMO2WPXBCofpjkxOf0N39zGwO3GqoYnuhNGqJvXiH6Khqp5oFyF04gZRHlCg
ZjsNmt7vW1tbm3EI/G6z9Gl6X6EKOhSuvTzbSk2npXftT5biByfSjO/YgdAma6K7d0MVPbgDWVtt
PTL5HByvPbkIwB9TvyqnLc7F835s6iyFZtiImxGHXLitWFyqmOQVDAlumwJLJbsvYzKYKpwGxvRz
HlcxocBCUlDoKfk4tfg8h70eOHF79yZoK33UdkIaKz7PB6Y8fA84JGAOXVU2LHYJg0kdliL1eROq
odi22u8OXjZyOpKZjv8QcfZX7ezJlzbixqdWqyeyZ8MD1Ns433McElSa99muK6NiI5n5EKghHtMY
RuRG5Vhlr0vSnxpv8VxGwct40sprDkyeiKznZ/RdWOkU+I39hpCwMfhOGvW8h6noI1KMYB2jteqO
OAfF+9KUVlgWYr4+LR06Q1E1CP7yYJ9ZXYtHywQ7apTj3dwKZxcvJSxXZra7AvPXU4EnypmZSOt+
5Hwr7gYy47FLryJd3edDBlpX+M3jWOkkeCwjy123vhVhM42KbyMBY/8ohGMnhwjskRfIphYsEIt/
AEh4SqZS39ZF3+8ZzeLrnvcyfugpAwyrF9/3Gh3FZ+IAatzgjTE8cSCvibGKX+MZ6USFf3xXjMut
3/v+uatTLIYxnbCQQvjjjUuc90mLbrmSF0N6f+if07m6waf61MpV77rI6XDlb/o/sVKzryCHqRuB
pooZqXyhUJsPYa92U6i8h3wyrvg+nlfFIdcV1Hvs1GZxyCJSmsHOjaN+U9a461dOsD5iM491R1EB
WrDlISFo6wqwrwafqd14vS1GUqP+XCbdw9Zf1g9WuqpsD4PdH/+QQ/vcjktdhEhDRi92riqLze06
1sEVjq3hYyPKT1hY6PSEuj2Mb93afhtmk/LkU8hhu92NpOFkMd9zTj6aLPI0fMSd3ceksuJXaiaa
r47vm7bvyEwrN0wStsTOfWKc2aBRUDIJ7xOn7e45/a6HihN0/g0v8GdKinGngKnpws0UaIz+wVsh
msfFSQwipxRgnEsn6mep84yzETMpJX5L6/qZkWIuiDoJOpfnhrZHqfCOlId58IIwp2+ONdbNt0NK
UYwrs/9WWAP8OacZCXi1Pe+cTHJ0r5Ui93bZ9oKR2l3u5xgCWrzYSBFqBp6g74CkVgCLUDlMcKaU
1PipaCgAvbWOKduqoP+K564b0dDjF/rkBBazsE4zKM3GkTIT07C3xp/m4alH1tUfGJyKmTjsIHC9
Lyv9RIGpnqZhS2JGWRnmxKD67BjPVehCCigRWrNk6u/YH9RPLvmLTM26nr9/YXPaladJRqA3Ih+s
4ujehBimPTBhGvsD4hBAfWnGXwt/UX3wmlYEV8yOCWPthWxeL73wBRD8N/jmH3ioBu34b0ah+Q5C
w6plnIdnLOCModf8myVJQYUcB73dHP3F9MsEItIbYAlEu/brC/3M0/nrQlHgUQZg34HM7ecLSUUH
1wEvHy/jQsAJpnaY1fP98O55b31mZkpJY0IeV07ZH4De/2gD8/erGz4fJiYQrkyciln7/3abrbUI
RK26Oaq8dZ6DmVS8DNYQ9WOpTLAHVw2GkCbgx6Tl17cufmafmnsnBt6B8YoLsBv97d7n3Mc9K1bN
sRctTeE0J0yQw6JjmJ0jsN55wqjTL0P6IUHMBOxejzR+dRKWR+IZxfPlA/0/vPkbeJPOOfglgd04
Qb9SKv07ff2vH/oXvCn+A9NQsv6kJzDwgSb5X/BmiN0sdqUe59IPESc82n/JO7GvNe7M6G4AJKFd
s9X9S95pY18LEZ59F2prBCj5f+ewg7j6bEZwRV3f9iPiAN7RCsUUdNh0Jc31BAUo2xZ1Qtq0mtvz
WrLkf72s358X5lpk7do8i8gj3eLdGz31trV2cHoYb82Q+whxOGO1Er0shvWHn2C0//X13r/DXA+2
JCF/NtJZwON396Ys12F2YHO9Spg+zsYZk9hIeGGD9txrgDDGz+5lDm8GQ7+++M/M68uDxQUDiNWQ
5s0W9vMGAieFePRe1Uh6huFrVVYAK6WYMOkw/OcL/Sh27N/d8j88Ynpg/G8DApuIlXx3Qg49+sJZ
hhiqVELfE70zfJ3qCtAsyhT8ZxvS3K9v828XxMfftrmcF5hy4P0+mduWbp1eRQS3xaA+klnNYk7S
SrrWFzf+16Dlf9yXxd+ea+iD+EtY5ZwNEXrkn5/r0gt7TWI9HUcmRAUCubh3TL6Pje/g7Bl0dMzE
WZbkKYRLIR67ya9fasrQGeuGgjScJOzDx2FxiM9Ukz9S1REsBLwR6c+LI3+zCvzwHz6vEA7vPvt5
xMv+7vPWpLokeTWMRz9ETYzbg+PH9IwEKh/olpmvdniK3IgmXSgzGfNhjVUnyyNDPQaSdhoEYPUw
eqoLRcDtOXdwiGAt9bEDxXqV4kyOc0UQC+lu1R4LF6oax+Y5dIUP8Ds6PbiTpTJng3hvlYfLPNBi
eq72lxE+J50mSoXRQpyZmeyqpsb/Q04uxq/4t+uJ0rNz8pNyfX0P6Q3WTCYhPh6hRFmfsLKN4sdO
OYolF+cd6GPYL2Q8bfDwFOIbq1RjsyQQKeq7Ae9Z70HXy3xb2ynFQ+DnjFMiz3PgAbARqAubWk89
BLd5gPxSdHBLNYJPvAodZsfKhsw0FUC+eoLpJyt3urf7Hi5rhE1KttV2zkBZKChmCspMo0rKhQvo
DJINp6WzGMYPGPhla+a/kQnp1Nf1EunXoBkA5ilzwVMvLDEorNxpW5BpVpU9F7xQiZy8KJhTIvJ7
AwZima1w8WKDn48RX9oqO0iF3eq//RAeJOCWnTv7pIw0GVgxHSTHds+I5/HHWk1zXFa3qZthu5oV
GmIXoDMQts/N4urV9lf9PIFdW4oW9SYK46yC+GJ11YDiJ5LjfvCc9FM6QZCVLfvpDsEqdIofHIqp
hvzYXDxFkpaX/8IjXBQ0WnpGWpoLIqmLFujbENeUvfD1u2T73o/o5OfdhLFKBkMNRBXXcAYMSVMw
FZlGxWYapVg7jSj+TeyGEVnMHmPoS0F6ef6eHnx07hKwgvZzF0kr7bddHdnny98Z4rjeVhCj2DfW
9Ghxrw8psMRuTqLoMF6qYFTnjPOHYm6PfZ/H8Un0k91iODKPu6LTMnp0CcdW7maQLqRouJ12fh66
oG/9jaxI1XnCEcA2UCMqx+lQom5Gk2HxA4SeC/t6FkNIkkdSWXV60/dDZl0R2Aj1uUusBefHtmag
l8IohlyajkN866zR8opP0Px1WsClyU/p1+x+XkjI/tTz+NOrvq6nq95JgUpXuyC2RRIO04C9ojWc
4Hwn/TMmY+lek9cKYxcvN+xbt50xRphhZx6Yq7lnHyxpO03zMY4WfRoocZ+DamwA0+OMr91azrCK
gm1P2NZn3LK7XZsuAexdLT6g7hwIben6ZDPEk/8FKh7+B6nbz3gbRZk+TZgEHT3ZJBUEfowFNnaz
nqUak6+EksEdqLLwBggmOLc2sZWEDXkLHrNzxRcOX7ehF00Ma2YdvkYZWXm73hqTbMfixuw3HnS9
iyD3Y9oQhvELwOJQ7yBcfRzSxELR2b3VIszRCdu+d+xmly2b8pdF94Ouc6GSpoLfbNiX9SPHHGvZ
ies0Q5CByGGmvb5azCjEF0P0UqEcgl2ZyMpIQ1GRrAZdJxlMnFsPpsnSFxpcsZjfdCOTlxzX5hNx
08Vzbtn5p1ytvFiRIRnGhrqcGRqKbCMbwzjMLqFayuY58Ks9yGO9o4n0koNwK+nf+OWKxHRFtPWl
Upa1XtNxj/LardTqEg3X9si4lVAYFECm+mNNJj/Yq7q4KaM2voW0l9zjdpZiihA9h2navZSDelvA
Xdj9M/HSVySE5SPPSUM/AulqRXZDGqDzZbTiEYOndLbv2mgO6Uehre+yab723dGadu7cCVg4IgSI
bpQ8RLVTA41Ct8MFyXmpUtnuGt17ZErBm98BPHbhxipxqd9Ublyf65CovRIQcDy0nFjqI+RIJ/4D
hl2mYGW0cXNYSallqpEUo7ct+sK6rcqM0BqsGtrNikz9M8ZozTHzavkhTF2b0CQoQ6Fo0avj0Nq/
NlpSi7RGPefOGQwrow+buwg6WFb2HpuFVybqrGS/ID7P5dkyFDASnyCpIsWgHy/xlPJjM3kqgpV9
CLGBfuwTG4qIxk58w1Im6TZJG3H+QTbtAoc9/TItmhw+TTAYsQn0NGBnQoLMzNPw0EK5zHgFeWaW
yzQAZqqBMwJ4PtUucQr2ewVbb0kn9sHJT/r+6kLOjtrS2uay4co5hwnRACHDLQYJvEv+jCgoXEy/
yETm6tK1rkvOhn/ZAon7AU4ILWLeNws+ZOk9hvSy3oygjbfzONpXYekzOVT4EH6t3YKTg+kHK8JZ
Ox8Pds7HPgPw2VWgP4aFj0h+Vw5+SMWw0Ndc/fhYovYZKHZpTiURWxbHV2jIbAiGYM4uiOIGDEGf
L7omsZZQrmH9G+xyXMAf7gRMISZ0KmpeZ6drcVLyJz41MUXc6zwx5d3VCuu7R4+RYM9pAcDaVAzz
ko5QtFnaSErwSvOCm7HocWXIOn95iiFNvQYpI0wyz638dm6VBk7EwqPnyBDJ80xYy8K+WQa33urK
nn0xFE9lY9k37Zha3wfVRVfpOEd6w2emysksCGeOnlkWslSG5xYNCFNVZyaqSjNVV6GhkyY6M0+0
a/jGoWhzrI+t9DkwFVsVLuRMzbEK9t7WsTIk7p6v0RImh3xwVlshk+lbK9szNYxtKGeL52MYtVBa
PgVuZo1PzKDwqyCqIE1S+VgWMgo4qtoIn0iORgQxIM2ZlYiPuaRaTq70PPigOhDswDl8cu29GMio
rLIddl1YQATMBjASpwYJkZfcFJ5KCQwcCEOAnbvnf92OqU10U+Zre8fX3z02kp2lmFLrM/SG7IYh
P0z23siNFllhrI6B9wKgdCjHmZGT7IJdbeN3ZYfRyVv6eNtV7kMi2dJdlWDNaCeCmGXBKELr7ppY
1wQHk1I8YugZN3D9B0J0JqBgUVCRDEFVfEe7hbPH1MTHaG2qDECLyQNv4LxlV/heq+67VS4fIu3N
16xrCoORkMFoaO0PfrVMu8kG/cJxEfdAAvGojeMnHYzLIecQ3eUdyLjGwtazB+8OQVz9wLfNuVzr
8oaTr7rCBx9vBsvFYaQK9klU3o0F5okuj+qDvbQJOqxgfFWN454JAcybLcxqCkiivhkC17tguncr
8Ujlh8syVhLfMeLwb1x3IiAMSDjK7XpThzNzPni76zfsj/hCcDxNioPvu3O6q0abOTgVwdRuLU7g
Hqfn/2TvzJbkNrJl+yvnByDDHMBrJnKsuYpkkXyBkSKJeYrA/PV3BUo6V6JOS6b3brOWukVSVZWJ
BGL7dl8+6jtIanKH2JKuos/x/nW2cfGdpYMPj0EaDVzbeNiZcUWuo0Y/xzPIi8elmPJsP+qsyd+P
bXrq+KOKh3wnGDg8hAULCeLnsZ96uBwIn9Oe282IyTEW54rU8Yi//zp/mX74QhZChUX6GCXN+UlG
C2OC0XnTt+ey9jnYDkJY78hUsBpHpGpufFePLtvt8O+/7l9Gf/0DmqCrtNbqMin+eUpkJC+hiszt
eQuQ9Aal9yDsUIAnwL7y0FT18uz7KffiN0PH3391dJufX12kO6ZiPuB8E9ZPP/WictQTy2/Okxcz
gLDQtt8F+q6bC8Xd/jfJrpU4IPTJ+80ev30L/1Xs/lGx87Wa+p+RE/e66ul/9l9kU2Y/Ydmc7Y/+
rtt5GAxtH4GbxidMhFrZ+N2WCGCNjw3cEsv1SeT+0Zbo/0IEHAXGQz5+8x7+rts5zi/8VlIvNnLy
G+ftXzRICfMvyxDyqw5BVqL9hHMJe//5EheaHARtIoeCqZVwK4TXG9EGzKncHmVI2G2k4ocYAvXC
l9he8EtzIAwDKOIKwok9+ZijnXWuikPjNUl3NsrGmiiwRTAyWVWSzqoyDmrwEF3aGXCvNR4BLsw1
XNKLDcC9BIN5ecu6T3nJZ3pzSVcr/ukQsvMnojztp9Zc+cCNrEiZFGsgtRYeky9vOkXI6LVvapIP
u6Gxg/Zkg7iQIET1omV0Ys5aRU5Qze447g8OOgvDpvZ49Qo/+uZpqzJrfiMX68QHrvx2FpKtZF00
18aTTXD1Q7ZRKmDtUurCk52lk2IWbaScVjBOPi7lzG2gGLT40YY6fGDbiTyb2iFuuhZHLRtLe9MY
w9kZU4eGCU54taPjZI7J0dKvyGIlNjlYMGXYwnJf58mIvLPOIdHISZEDgPqWS23v2rgdmY6yObGW
rGZH8tu2eyGWRu/Lkugjy5DwDXgWgQOwVHw18p06dKczuwOGJ5yI4cxP7RZ8zaBgl8Rsy88ebufF
YTIdbAVZdVOngvMCJR23wRiTmJiy+S6Ps/FC/XFxqfWxnYelfj39WTvvK/jePqllm3/y9oay1eHA
mOjkjT3od3g7MfKWKvWReBxxuGnDWMyFzXmJ1XyRPaFw8SM0i47tt5xEcOGpklHLKwdelynX1Vkp
jiLONwvoLkBdgpmyI14+ntuiSs1X6SvXOYJUMRpWH+uPNNaJX3OskYrL6blflXdcADW7GELJd622
yp8ErhQXmDbpBGAa7Ek4oHzaZkHyFFzoxUyS7cgRgH/TGmtbDw8Cvrd0xgG2paRSf+L/o0FwNdiS
ffIudHr8XNuIiLjPBqYUggd0myguPsPm7BuPtCLuxESTBCZmsshmT34unTo+hCKceYMbBGj8nZuv
rsgJdFzrXJv3i5Da8QNSG9ebxcfytml5ip1FHjsXA2AwVjdMOfMxWwfOqpWOSzlkIogGThVXTGzB
xZ05RSWHetVGvVFfJyhZKGX6UB84PZqhx5YysLDSvCWYkLsISutEEb3S4WEbkll5xx+2S3g7Qy8F
jsBGf9i3vGXsM1ZjJuQlmexkeZwTPgrVivLoAjMnAIdE++FtzupJDTn7tgy0QKbxD29P/O0jQbsT
g1emz9vbGajToURqFbtPW4ik81rWt5gzrHfu1BDY09LirmVIbgjaURJRSh2P3bJrK63dpzL1pnG3
xfSECSwgUzqa1W0CFkB9LjBDJ7xJCvD6bPLcNvot5sodBJ3WuWwZEjD04e3a6VVav6XD2aGyoi2N
ANVxECp1HvNuxN1pSHiFlCysYWSWrTj7njSPb6NoNxsM3in90+DQuX6cWeI4WBVRikPIhwKbkwST
t2OMIdtkw597XtQMI1ObQLMFd6UDg+650HGWoC7wJMPE5t+zWVSLgoNfDiD6nakhDz1hEl5B5rLn
lgs929H53H0q8DmdQwDOJ/qD7XfbbsUvtIk2SBE5XlQYIregA2DnXfmB56LgijJCmzcKNLD1LjZh
BlyTRjAIOTgc0msV59lpgzYMrs3YNE4Mi6VO/anM5tZsxQvXFIVxXOCLD2J2LxWRTnOiVnw/13ij
u4HYU+4tEykNWaEKV1TAFEdLsRrYsOtTODLKbvvpTHunK1Y0cBiqlmDeGOqzorAo24Nvqc/EdhKr
bzgykWlSj6tb26/JGCANZOQ0b9yWqN3AwrY7bte8a4Mi25s9P/OeXAx/HYRPslkHmDEL6cCZqW97
I97kHmqnh8eXwAj3N+ZAAqSpo6/HUPt4244YK24Y3si3W1quLA70zHxcSl6MdHbJA9WB9BvdSR5a
y7AeXZ9PFw02Yb4fJl5eXB7H7RNXjYH7YcLUSINX58n0uN1Zm4at/WkCwPDBoim5/jAlyVK8ehQq
0frr6ruUNcL7drUZO9TR6XzoqicrHWyUhPpbnc7hRbatfhh0AJWJ0+q0z5ainladyC05P6A6NEEL
/j5Na4s5fkmXM7cfB2C/lQwcIdilwwgnQ72GNxXSHTAJQWUeL0kWlk9rXn6H9lIK0rm9kXzY8uIw
1CveotrUxgath1MMW8ko5RaD9jnZXr6HWOd/a+rqA9FLeQ3jeSBjtkBb4xziyHccfS9NqB9ESmch
MJS2NzxjgkerFmbMZ5fUhOwccuWE6O/ZDDU3CiblftQ5i0x0KLSkJz53VKIYNqAGpXMZshd7CER8
BnbDm++lxwKj0qElLRXKKn40tUcmDPvXukPs0g4awxfhI6D0XY65Jt5sNgvqj8Fzoqn8+AJRtOKu
CnuVTRjRKhRnO2rZKEa2b6/1XrC6gUrRufkevnp1tqwO5nnmtsHecAsccrU9hjtBs4Y5QLLx8rQo
9oaYiAHaNQLucfGXUpxDLku5T9Tg4eQTaXjTO+76EMy9uNKQwGOOwj/8dAZBDIDi711rbO4M6HsP
2VoEV2HHXL0WE6+fBnBN6QJhtm9n1iuFGG7kPJp3bKFMZ6cMb/5Suk1OC0D1nt70rrzF5e8+dUVK
93evJizsqwwZ5Z3xBy034dc06CFVTXS7rVxkh84TWRTIBfeckYdnc8Rotsx9xeavhYfpujnLOUfl
d4FMwWjwevnf8j6oj+swxTzHMxOOzvQ+pL7mWGRCnkQ8fWYzoh0l4mvSzQvGwAX9uOzso1NgLrZ7
Tz4p7LYcf2r/4M3V/Gs+AFDPBfmZSam7IEvXp2qlj7MRQ0VPiuGeYvoub9swcw9Jp9514YChWfqc
jA6q6pq7fo25RRWkJuF1t4eEc8N1INJ9ZalpnL2wUZciHNzbxlnNPS9ajUeo8xAlmmY3d11wMELK
hnPuWDuukOKRbtNIcOo01sJ64CGwcOQbazjthn8ppbM8JY2zd2qnPtuGkqdAPyGcpR2jmfqUs1fw
hkEqMT4pmJBR3soQaqq2rFd21Ne1+VxIbYTE2vcedK9xu1QtEEkjEPw5/Gv+136k6jWKbXu9Isd3
J+yyzUfqzlBuqqEaM65vFHBbImGIyTHuTb+j+QQCWlQE7nEQntZaigo4qRBfjKJCR9JKniVKdE8p
FeZRLhuMuROs0LUfTiY9IXuPHeGem38SrV7JgyhJ+8tYe9/aNHEPdm9pWdzUxQy1dVly6XyJpUnF
Ho0A80dIdgdO15KTYGbWACXM4tB3rv+OQDKojCSW1SFrLFYomS3OiDXOqYJbEil7WXjTSmu6hTQq
ABs7A4FDbiSM2l3Ue+bzOBWldUi8Ui6cxbt1zp+z2CJ+buWV5h2vaky+cfNPjhh+u4hlagvzd6xx
wdKlJokrO/Gp91ODG5PM/HNQDNMHo1A2oBUfRsouG6w0km3PBJJ2BxzMzV2m+FxkTj99aP2gvKw+
m56Q9d1xXfv1MKR6v5ALYJR2ab6fkjngEneqxjWumacPftxIqyz8FQdIotEf91i+1auRhgM8reDO
L3Br8/CKXyqCKh/DSflyNzC79NeiQ2B8VX47mMRK/bC/Gp212sOZu1Z4dEKH1C67UYOTU8LgFj/E
fThxmtURoJlQbvAppmUHjEiea0aLMS0mGyAPmKpzEoRhVg+chmuYu0QZ5pTsE88cnE9Qcnnq2gNZ
532wlRAJ2iOrmw65tDsWDUeuyPQqlp8juG958AbOoNCDOa/Vk+Ig4o8uzyadKFmuprZGbPkp9Nxy
X3WaOBDqnekfJv7/w8P2szoUWq7HYG8zQNsaA/WTN2MgWZO1fZaDTAmRzqumcebXVXdNfHQBKGEA
Bm0jo4YFIOCjSZdt/P03sJWI/VF/4zugx93lb3SM8V38pE9R5mI1q90nZw+ykIb30L8RDaEV2/cW
FekJh824PREPSjHRt/FaH1pfxfdJjawNWAB8BLvY8d+/LLhkcAJxbKc98mfzSE3hcAOBOjm/Efso
GU3YVDacSbfMdA9wvIqGauVwZIzJPznuNlXsp9eEL+/r/3IEt35mFdbwrIYalhbOQpA059zqlpYn
ThdUOW9IungUgzgADd8VIjYult4E1W6JJXpk+WA/uP4yFuvOLPokPfd6gm47+u1/bOv8qdaB+X/9
JmL3sJBR0frYNP/8eo1hAv3OCMpzTa0znuVlHpQ2mejMOt6Cbg+LAPL1rLovFb1Vz12PVtGlzPIZ
tsXnqu7+Af/3l6hqaOF/dVyiqq5wLB7Df9aEDK8zVjgGKa5FCEG7zYWwgVgUEo+CM6PH3416hGGF
bLgO+NNRy4LIonAdpp1q9QzGK/v3L5Wjxag/v7cIaKwifD9Ab/6LIipY3MtKdum59RNOqAkdGOWw
C0kCiZlTkaPqF3D0gXsBocQdYwaEVFxH1x6fB3cMQUFpiwMcYaZldzsXWz1j7GbnTdyV43umvRZl
rGmaUms9OA34ZBuQ2ziasvGi1hZh8NvbUJpV0/w8EAvkJrS0gEhiHc4acxgI+hz3BbAD1xZm+YJy
VNEyAf39y2H/LIvzPglbuL6FbuD64c/mMIoS8ZKyiz85KY0fEP5XLAjBoEedjXCyeTVwI43GS23r
PfVcpXxbSzasLzOpvfolceCJ7b0V0zfRVv4nLxZ/JUi5JIdNHnJsbQydZI5KM0ys6c9NggIGMwn8
yQEUpjyvi7aGeTbZgIgmB9YVAQPBt+2H/a8S/U9KtEs8+A/XxV+i8Q/yOyPVn5yjb3/kNwXasvxf
uDggm9nhG+X4fxVoDGW/aDOlNmGHAYuGPzhH/V+YOADwgQoW3EZtdOPfnaPWL2EYcmPnDkuoHjjq
v3GOYsH+84cal4ZeIOHDN0GiIGP95K8s1LAW0xBmkExBQoaEUs2520lggQ9h3Lruk+t3uNQb2pHk
MY6hG3u7acz8fRFToTHfdwjyqGegWrX1oeid5zRAZJxfPS78wqTjSVZaji7OyVqb02MPiuVbZbYT
I6RQFIfspZWChbHJkjAVNKlNNPDUhG5yqKgOuuounh8OfoBmF/IY+WpoP9PsB8lVAOyE55XwwepF
+QyaPj4l8JwjJyzNBwQSspm14w/DDrBOVezWspW08ziu8V6YxtdgJnVacVzb1Qj0FCSM2SVb1xxt
xc0uAvfK54nJ5OCaiHqEr/z0WdKOCfO9mZfHcVjjkDKMqZIHp+UnBvexAnJRtNhF+E/Smy6m2WnM
yCgmk/81m8b+vRr9NL/3iGJGKOniIZMma+GFbg40AlBZ+x4vCZ6icA4JzJroWS/C6/Hf8E4sH+Ol
qXeGGY4D6984eRGuE4c71Szsmxe+/Qt5uvRmnWaO41lmeSffnc1LQqvXgYJo6stNTszWUXAWZiDO
nPZ1kTNzKjB78AFirK6Gqlk2gBpsh30Vr8FDUExi2DmlyyWRr5mNU2dO1RrlniKO49Md96mnRMF/
5Cexzb1djNUchWU6RxnnyoMyudVTNJP+ELLEF5JkxVll7nAkgudHXpcNxINS8dStLhpFzXkyskEq
PtE3Jq80GZDDqjrryfBCCtvGCu+DK2hgl9Lzv01gY6KZD80929EVMNUb1zFZQiCPXW20tzQ4MLOa
bxxIGxMgVMiQ+G8QHPTo0BJkp2v4kaI3QtxrncGwNB3Ei3qXEk3kRF4pPBxxQWxuh9wSBFAjLSqk
oenw6j0NKuG9Wq1RvGCkoEBTAJhsP2AxEd2OBzU92KlGc8oN0+nMs1ARNe6queakArCltEn6reoE
fVbQK4kYlcFSGbcjuEelIyfNvTKC7HbUBFE/rqcvdChrtqjGjFI3Xy2XeWOQqsauJRYg30zP5IDt
Bv3BLa1db1GovZ82rKkpK3Gskyx7zGasy/u0G9N818i44pMdB4zeOEUz0HR5gzupBZkz3q5rNnSR
bbjOvkl5N6N21IUy9JxDYsk3KgvOPAgtkplU3M1rNd2XGuYikSmiNCH6yRXnGiMcVgzFpSGyewNc
63gcN0QMy2YgL5Umx9iaIdOHc5dcXVNhASPw/8SQ/6uxAWnUBqcJ6BTw7vvGUeux7yB+HZNhaT7O
QDDdXcCU/m6lf6w5uXEr6xP/EEE9NOq+P3MnWl7cLpyby2/0xbK0/RNhXVBwm1jvNK38QXvB+425
4GSegkpV2GN7norUanDFLhA/W8O6caDd3q30rjzRScfnkRhcTmFvwt3MG3AW0Gyan9bZCa455ISC
SgKDANBs6TQ9B6Q14isVp4DO60NpJTGOOt6rBmoWmVybIPST0S7meHSGlDLtMLdvGh+2mBMACDoY
mZbY3ZRkSLvSbIMmafM+F26Sf5WdyL/kZm+8h0s4flLmPMoDDXAunzV3pvA5Xx1Uad/oLzJJWLow
Z6sDrTCJvOE3kCS2DC0+sk1tFzSwgAHhSumQZ2PGJnvQmrt8KV0kjsGnKEX5JmguXyb4MMd2PBud
1DCQvpqSfseyhj1LU7cD/SXQBd9Z4MM+sAR6ZQKgUOhN6Q+Ja599gKJP9AwCt+jRcHo77S4iRDZk
I4IcWBrUqu2bmZNeHSv3nuJOvN6VJAtwR76/uWMc9/NT0DXOx66fP7LZQKDr/Yzjp5XFJSeq0ezx
QY05h8dKU8XWxVLPuEZy6jZ5fiVP1owZCnHNLZd1OVeO6AWSp2vESXxFTJuCe2gc1vG/56m6z/rl
H85TTIQWJ4z/vNl/aYb/sNn/7Y/+vtkPKIGwTIE3BF8K2KH/PVbBG+JE47F9Agz99iu/5XEcIEWM
LRSgOewVbE8gGfx2qnJsOtoC0wMORBbCxm7yb05VXqhntD+NSgQcPJPzGex8GBQ/Y7eHzC5qmGXN
eR4FbaNhCjFgX9cZjjegsEe/tl2QFEkePIVQapCPwS/dT/7cRGOZBhR0YqFjWZw5r75Kl0eYKvXL
qPz4M5kcrImM0C3S3+qdW6ln4pDX6AambBOJogbkNc08QqPemAnqklMNnVtOKOl9YTUggjGLOtdh
7UoAXWGWrDvqasBqFXyw52gd8/qHqjT2UoSLeyzoT34AZksOJY3dvdHMo3EwO8O5ck+sydH7Xp1H
hpPaIBxmRZ4NYPUdZKO43fc2e9ABIux1gi56CWekwQMcmvETvdUijPDk9d/5KhZuPremlS4e4Jvu
grYjPy78cnlb284x0fh94fdNQUZ68s4ZmTtxQMutfmS84WespKQaavp3D9aaxd9Wcu3drkBNfm1X
RMV9zHf26rYejcaTWTyHBUXrMYmLh2mAlEQjY/PQK3pwbuZuTrzIRZXjFJYK6szLqrRinmNdQ7VW
2gZPc8H31fktL2RuxXGlzwzxvHPzWTwBtqHyNAmCR5D9E9oyWQcrikPWtZyKpuYoggrgyyouM7yj
h8LqwkePcpX0NndD76x4/Y4jTNtbOjS705qmWhUN7eO8OVbp3WleWEkETwa7mXuaB0hMQE47Vxbr
1SqWbAEbUCUoz87VoAzuMg+ieShkxwS6uvA+fJFb3NSnCYQg7t8oYyxQ59Woen5mms7gm3Rfp7Xq
PkmsHK+tSd59H66d5++9BESwZVTBAWcO5SjBtIRPM0eY3bK44Ysts+RpxoiSHMKZapG9N9JMHs+K
aZSbOLp3akxfAvYbWI6t8LZtHZEch8XkiT/nNY3EoutX+sQXezll8WCAodVNuJMtKvZ8CKxI6k6Y
95fUKzxI0FM7PAtmkeI2dWaWPoEBCcaSvv++thb3Ln2TNzm5onXSzKWFT39TQZN5k0SN3wTSTS1d
NuUUkyM7501PTTdttdh0VjCNWnQNRBAcE7mJsTizjf7abyptuSm2dqvQaj3+I3e1FnVFnBhA0un8
s4sYPEA13kCsUq8pajDs/eS23BRiMqJaLrbfxGMg4IJWOC0qe46Z4RtAdza15Bxr8dnUMnTvmOWF
zqoJXK2dRUaYNncs2buDQsGGX5pGWdnaPqQfGyBPwTX0wfdpoj3z8Tbegd+JT42U6OIDKkG7N7Vc
nmnh3NcSutETNfrm1XwPZJLpwtmNgz1ESz/PNwbRjAvVYF60hPVzswa3fa7iSz5aah8GzXydoLQe
xJyVB7fnaAz978SZyvjmrdxpylju6Xs6zYFF6VTGwWVpe3HPTv4FL0gSiWQ6AYjwPlhSLiSJGNt0
c8AD9uNnWi3t3SjXeGcoFiPgMrRXArt6gBJ1RHfdq9yrb8y6Vd/zRdybqx1/6mQBpAX79kuN9fIh
HxsFIBrjvEun1iNYD9ANWmmasnQ5uf56n3XBcipds9+nqSqPi1WwaDX4U1ax6C4r2bTsV9ZPkFI9
ugrFw9rKO9BMMfEaIAyg2eSpi5mSc98w76SMpwdflZTXquZryN32xIgRHLJ4iY+oWPm+jj21J6re
ndemYQAcR0O3CFo3S8lCcRDJ5wYUcpRYTIeFYItmhwNEn76Rr1PeTWeTNoL3OXoTF8ZknBI5/xik
D3eKVd2hl5P1DipZ/NkpPKPabUlyP3crcmSBbV4GoLHF2alc76bGrXTEvY/W2Ca68Qa77TWIEaVm
wxBPQ5uGpwzuOYt9Iha951ZcFf4q7hfV1ZphpLEuQZf1zwzo8YewI2/heFVMZduQ3mMk677WDQCr
3TpnxceWJdTRGkZaHTM7OFI5EJ6adcRjNsXmaygTA88b1raGTvX7mgP9zdJNGD9JbTw5/MKdAvr2
oMiCCAQ2c2+FbH8TmFTg+lkL7QD7FNbVm/PkNiyqAMRKjYhb9hkN5IXtNGyhOR5G7lRBpsLnvh9t
y7l3YgzUHHlnJimGuZNgKjqJVsAGlQlAvDZBRTAG40PfmuqVK67uomyY2hvTkc8+LJEnWhPMeycv
6ijoNYq+5DJwp6MJy28/W6l7ttnXYeN2DaYJkX93lFt9Z0mJaIdTAXtGH0+0TCKAX2vBE3ufQ6uP
9NH4fZMO43MaFrT/BUNygI5C0ja2Pxvh8COjmeujb/uUwi21uVeu9752PYOVqCr2tlMQw7FYBK1L
F79PpHuagQSBKvs1sDvvREclLMCYQmzm3o90IodUKTd2JIT80lXUkY+OeSnoijwADGi/JzSu0W1h
4AVnHXUe8W43e3td3MPqx9YjgUZ5YDwtnmrLv4eeW99WqxwOVW8T2rLRQnr63uVEs7hVrffJ0sfg
0mkGz9N3SxNxlOJ8kYH42k3OyGIPG0+ER9/uEH64uRYeNP/U6YJ970oFWspwDmkdZ1/sonhn2H6j
szPm59QWiKRZIL4T33keRutHDFAI7B27TUN8gopuRp1HlGMuTHENFxAgLWgIulq7T2hJLfWfw3UC
bc29s20PwKAZ4pKRCtV5qS7O2F68BTNY7lvvs2kpbkuuebBUvnW0pAppju3TfWvmJ/BX7bXp5xd3
TdXRgri4K0mPkbZbv+EHcPe9MzQvzPkEAei5pvq9cpaoXAAzknHqcUSo6kjTIbZ9I/g1TuyPmBHi
T2bnOQ/oVSzWAu+ps3quK+/Xyq4sxKsBsk+atTctpCBtT/8uqmnPuQDnJCJHRF9li2lSTeegjfOd
cqEQZYRKdmPgpydOLOKZPEQSpeUEiIrT44Ndi/hRUu0nedNpsMW5Y96niwK3JFouUStIUDlmO5JW
bt07bf6eKKL/HM/pAG8HhAqZhxogTUryLVe4+ulR9EAK7Vwe6bdGp/wIGtWHHqeSPmx2Vv3QiB7u
5hTe2G3zAy3k3NkVCT7DfIgn9UBnD7mUHtFBiV3eVp9lGda7Vc3vJjU8tlb/0Bv1Hac11iD+Cni5
x4xAGyOJjHHQlUV8zD3gPGPkMeVDGKSl57bOAfX5VVez95E7exEePD7cBNRR1sVbdc1/hfR/GvxY
BzJu/efB7/W76v/n/wTNvv3J3+c+8YuwGfpCjMJ6TtO27d8d3fYvPubHgI0MK1ndWfb/SQzmL75j
Mi4G0Bv+TGJwxC8WzAR2f2TfIQygwv8LRzfIh58mv8AB9hCwmhYWq2EiWvz6H5gjyeICWsyT9KIq
3DpNUIPLrzke3jh4/qLS1UjRAhv0M2lE8JsJ6c1szuhwhUFVpCSpDnE8iKPsQ/mClGlgYC3DDxm+
nRNbdKjs0G9wd84QroYNdjVr7pUCwSePQz7EGvnkTv4uhGTr7dzC86MxRIjCnjlTsEB5DAYIBq4l
kaRmg+Q9NwQsAqMn433o57gRpg/WhudyY7W8X/uROjAwN8dsNMyod/PhKdFoL+ogmdJmDfwCGg/7
i27r7tnDDAmzdOVQKU0BJqwxnrK4zVWUzjTaS2B2d+u01LsZ3/XrqmFjucaOoW+Tr5YqfbRD5XPH
X/VPDg1THWjsw4uhAWasMUCSpdNSvSSp5x1tB9QZ8coswjRo3cBAf885w9slAWi0wF3wPUHPMugz
jRLO9mQzM7d/KQA8PsaN5TzFLpMFKGui39iMBraSZWCspJmQ1dHDMb20wNp8YHwR33MROQrOnNuE
1c6mCpt0j/M6FEV7pvqKxhliXtaQPiTEyUG2L2iwkRhTe+96k0tYOVnd2x6mGia5Gg0swHHJLb8/
h1gJ37tqgdBFa7J1MEZb7t18cbjxq9rj/fCGW4TNcw/JjoO6x20cuF0R9x/iejGv4STfL8XiMgqa
9Wc55cvVSuF1VUuQRl6xHBKr96IyT5Jn5WJZiqjoKu+wLHX35cbaC8sqFbu2avyHZFD+Y+EYcWSk
YvwUy9h+IpKYH7zEn2+Xtf3eb0S/eln9Q9xlcLmJT19nQuMy97FEBdbM7Mqzs7Rg+w01qCPL6T8i
eteQbUVx4QYLUXDa6ILzRhpEjVSfzanjKMMk8QRH0bvJk855KShJjwyvHkCKqc7f92PFSza1lbxj
wPoM0X24N1rbONiT+R1mxGcxTRzWK6/uLqNGI5Yaksg53VJRJZfgE27D4d1q6EcR6SwIUjGMxbXS
vEVzYy/GflOX+7Keps8piyQzssBQcFrhOTVz7gHgSJLaPngCg1xWq9F8GjXqsdDQx7Zj/cdBb4mf
RpiQk2d9WlX4yZQAKkyqraQwq/Yc+hmNQK6AjnYaNV8Sqp3/igP1HU6R7yYVFIw+mkcpOQ3RWsBq
/yEtXSIHcDz3eerb54R7zjP/BlY4jkrvVZfdYMeYLrNFfRcXM/LwfkjUZN+pjY0ZxJiZ9wMxpWpj
Z0qN0ZSmOuYarMmButlJDdtc8AhGLKjm4wCJk8GfCOJG57Rxa1fnIbaqEDDdkt/ACcxRYhTo491M
5PFOeU58EE6TXmhVsQ5d2087XxhGZOGeenVltXi7fr2pTWGck16lpyIAkxGTgj96MaNOaC7TsXax
ZSZzWXycgSJHFRPOTZCJo1v37A/pOwLYptxih3fOeyJEUWCm4XTrT6ggoCxc2oSr7poXDhI7YK/T
6JJkHa0quZtGlKH9kK8rDXumd/GAIN/NnG/w6EbpUN4MJosnABEYVbKkoYzBcKpj3t74y/wRDcOP
Gqnsy8xB+eDxu25Kz2zurNLpqDR0DUaGrulscqVM1OJSMGxyp5LdkxNK5x0Zo3Tv+yxAUs+i2Xhp
1+UUExwVWO2K4tOq3W7uLKYb5E7N+BgBbwc5XokhnfEthPLIzoJBdB3vyzVZftDUQ/SCRO4x9RK3
ZJHXDjCz1a9u7DPEYzctgIvUVtTY5nCJq6VE547lbVYOn3mw+MepL8dzvXYTn1KsFuuub6fJpyEr
638lw+CUpAuEunWrODyOifWSwD06O0Zl3mSmaPeyDvITzdXVLl1Jz5CM2Fk8YA+1IO1rURh25tRk
XsxF627EmS7+5M4oT4F54/f4DdFqg6NqTft2QL+5mWuRQUgtn2N9XBMqESc2eyrYxTL7MdBvpG2K
ATjalnvvZI1lFDp2R6UQI8SOSrsuMmfnUVqNliZtvIR8RO/SNsnuM46Y+wL3r25XCSPPzqwr4YX4
OA3dzVxV3cFcgXXAd533SdViqytLsMUONWzr4KYXuYZfAxial8ST32i3Gg5DMX2tKsrlTVqZDsPA
48aS6SWQKjkPE0ThKg7uRyt+7lXNSFnZNUvh0XuayPEcpaEYefLnwVTG05TmjzOv6zWePSKbZnmf
iGo9zn7BaRbWimdiqVP+0VtZs7rkCihYH4d+L8Fmv8eFBOdw4HV97oYs8a9r3i9YY3DVNgco4hZn
2GwmrdybzoJARxxjMQ8+XXrmIY3Ddn2pMjM0Pk7KnpcoA2S8ogQqDVYuarHu5sIq2dYKQHgL0dLs
xRPSz1GGV44yJF1dKvNAm++htzs7m9b7ZmdagH+Xxpq9nYmy/GA3tpFGLcmFV6cd5teqMecroVmL
qaRWp26BDLMfKzH7e2spxqvpFxO3/rLmNRjT/rxU5nqwKu6YQWH4X5Y8yFm7DzmAHJrrWVKJ6jlY
h+xamZUCHe0dGJmnI2YbGBj2YJxUP3mPagm64xR01tFBbyG+UHN7LTqHFwhFZz6mZpJ8cJe4jQSo
hJ2kvJ5DR+W450yurLrMlQFmAmw9Me45K90hbuvcyHao0kNvy9ZSDAtDiMKTj+bRY/ylMGhJgxys
xwClHHLTFdRRjaE2UONw2cihZVoYF6PrfA5+sTkU6Mdu+GB5ht/vm37tsiODLvmKIKTSkmyrHxVJ
Z35SmM3Zd+dm/hSksnvGRz4RbvKXDAkp9E4KEfqIaco/r1Y6A04t/h97Z9ecqLaE4b+SmnstvuTj
YnbViTGJySSZSTIn2fvGIsoIKqCAIP76/SzQjJDvjbUrdepwN6NpoO3Vq7vX22+DEz8Ea2UAmo3y
5G4GquRoEFvyN38iyDZm/Pj3a9XTjvW4c6Img+Xi0AMLzOTBIGPCJPOhunGopqfg40Cbtrx4DM1W
y7/UcjEohQhoQQ5KW2Nf8zTpjvrJpDue04feHS9VkwksuRYAYpgmEqWzJLnHea8pC8X6OZ0iD5oB
KotES6J+Try1gPQcor5Di8kDvYxu4xwOiI7STRKdSZia7vpXwSKGeVefuvDldNyLeSejaJX5CSwL
RqcPVH6eg/YgJ45n0XLai5l/dqJxcNCz+NGAZcVA2+GTykergen+BY2K91PJdeN8oLkBFNYAueg7
IDQ7GozlsXXhSx3aTnLjPvHV+A6IBWei4452PGutx11l1ZH6kZKvIwqPE/1PlZ6DrEujJKSS9Hiy
lyjWxWyS547CMSJ9W55s40+9My9ryYyp0fT7NJ3GeRdsjDE4BkfmmkcJVUsa832w+AEoGuAwKrly
FtCyYkx7YFKsE2hel0Dm05S5PWlG/W2cXcfGlP79IIOxtTNVDkPA5zYVMwAbShhqx7IXUq2fy3NI
L5U06fohLA3qIFn0oJnRj5VUMkYMx159Y6LC+tJcrOc384y5xF38+eQXPWTxLQe1s/uxLM3GR518
Yp0xRmNwBmu2dCbNB8zSxl7PpcVY/6GuEyr20pxj9rXEDdaAPaHUmvfywJCJ/SWS/84AWngYuKe4
Zj84zvR554S206C/kojF55yS3IJkVI9bUtRL5ovJlTdmIupE8N5OALue4yRS4KuQIIdGqhCw4PlU
Rmx0XcGeOxU8unlBqTsV7LqhH7PWC8ZdjxhlBsyZAAo+Xreg5jUKll7B15smYTbSCxLfueDzTRUF
at9MsPz+/+D3XQe/ECSSCr+c//9MbHcXRkcHjviDLYxOstpSRwIrJ23PZ7dpP2l2W4L+wAIwUuDo
wGluDnw1TnWhdJcLvsbtSa/RZtyMpHIQDHkCg2o+xLxYMNXtHPTCh2CpKi6aY15RPKhzIzAZ1nPD
3MwvLFo419Oumc3z/NjXQboSKjDEcbUSvXdjWqLijsYRWp5TevRgaiumVUViCBeVLgaa0gDQKxqh
3TzvfPfZXWjxYeSSNwB4pGbSkjEFvq8zk+C6ZeS0hXSXVgpH4093sLLYKZc+8Cx9nKViNMts0Lqy
fA1MVxhNqEt2FXqfzF/q3AB+eppxfL5K+2NjCUiiPzBWrQm8ZOYivSHhlbSbVhAaCq2lNHn3xpMs
Wp+jS00FDkY1TeK29JnNJZ36gTJeHILdzWme8DUam7OZdznwffdkwbw5tZsF+uA28BWwOQB3Tnmp
8IgBGK0Honbv1pxoEb0Lvjv5sQqB9qyiRZ/JYjRyhIOlbckSo0pi2hgZzc0C16UJh5FhSkYHB9ua
wuLZhJpyxyBem2YrpZdl9C+dK8baD+TuJDBXl+54mrb6q4yZn7QHtcb5DYywy7V0REf0hIMjjoQV
44RgiXJlOpDCZHEKW8pAhh7Jn6Zsodf6TPKiizk4M8omzE1WFD/t/295hE1pUyBfe8VK/7F0ovza
oUUvibelMvHp99ALktvwn33pdUEHznt8DDZs1X1M8VDFE78mY2aDXVmOnK9fNK1tkt9g7TIBERf1
xRnsBZuPW2anbaiSxYClzeflDXeU9JIaXn/DUp+vf+e1NygV1B99/aIAsQGOUvG0H9aC3ibqBMwI
Lrm4wEDvasHSRNEUv6eUd/r3X38YLoNEmCGTH2vwa9pw3vPyNQm/TYCpZPRf0FsEQXlx0QdReXm2
Ipkyr2pB4Suu8ob/vg5suDuY+x4nkTdMdvdO+pKeFNs/bAJSG4C6eM/NW4JO39WCabW5jQ5mHBLX
4tp1e6/5g9eNfH8Lgcczmy4EbEEsdBiWNwuhZgsmQH0TSmiKDqWtcByA8X0qW7BMIqL3rIiaPf1e
ESKOotWAJQFdjrhqWrBUVgws18QGxcfSp3OKsi4r9T6Oj64I1WzDEyT6ODZ+oe4UzTb01DKcQZsV
Uar9E9kC898abw1ogRMulgPoy+Jiie36BUtpi+YUA32XbuHTrQhFoSDedEXIbUJDmYmSnByKq64F
qw2fE5RTNGIW16dbEYqqi4bVZn7BaDMxBAZ7WX3cA3ZtAQsRzU9ECRtbKNX+mVYESRvOrJEWgBUz
QQVFbH5qqe4XDLwjwRLN9o9a+lx7hIBW1w/nP+odCZxpWRU92Zu3xPvVbUFRydDhXCsU/omsQEUB
pZsqKewfo5cPJA6qjKmrpgZTYrni61ZgtVVgimweSmkFpcI/kxbo623sETSAFnARqfQlllfVCoga
DZTADEDWg7jKxfcuLbzjS4/5aNf1ZqMiE/Wc+LmE9aUvbIPTp59vsq8ixdppDyi+KMAv5b1/J6p/
VMKpIiTc+XAbIu7++eYFn9762Yfa/uep50R2NIQrtsiRN495aftks/+Z2Q+2b1dyg0Lnv5/k65fK
c+74wjcEx9OaXNHr31hu5K3DKqOjbIm12Vzw1A5iO95KEj8j5yIs0qaSu/bM+xVGtfHYWDibXWPZ
zHSN7FG4lSSe2iiKjM0lB4EzTLzhspI54rzxS02FHzkzO7MjZytJPLYJVcb2389ixR734Nfsbpvt
HoS/DpjitvQfqlPJLXptmt/lGK17o6p5w65FjNdUMydOyCj1qmQyR9xuU8mnaNzztnIK81YLvtOm
gvsj260YIHQngrOisVwYNIPQq67IsnDRWHQw8uyaFymLAY0lh1n1x+PEgUCnqdjzp76pTFgbC0bA
cjjNt49Y2AV0t3tYJN/CpRc/UbMF9Ht7s3++zC9g56h4D6qN+9heLmwYUOxgtH1CoQ6Fxr89/IQX
dhzbQ3cZO0lSsWk60LR9qMQbut7YrtY6y4J3UyO58NgL4jCpWPamjNxcdsxcWNgM5hXfRCVCpMz7
kB4uo7poUeRoLDoMkpoPUWRmnjWXfOk8RHYtetrUJJo+9KWT2tV9i5RL3UP4JEbkndqQ0rpedVtH
vrWH1SPknzlR7FQ8FUP4xOiw5lrJDi6clTesbGMI38eO/trwwJcPrd4V7Fy+yXK+lxsc2dP62i9r
Q031fuV6VY1D1baHjedqOiMiqWY1sMCJOk7jJ36Rzaehpr87QRDns9SupQlgN5U9PPe1G46cg378
ZG+jP34PseXNm035DdVT3uCpIW4KU01/1lu078SxUwkpgG2IDpHmslfVrHJTTGoq9yU8TENN/9dh
0FJQyfkEV+AeNsxne3coBO3B/u5s9h0aBqsnvRw9anLzH/DNxqOGGr/z4mEYxF4lclPLWltTI7mD
1AjFbJUgwlmV2XVv7pnPVZoeTy2f1p+2Z7LP/Vm1uCa+MZw5dvTH3wAAAP//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microsoft.com/office/2014/relationships/chartEx" Target="../charts/chartEx3.xml"/><Relationship Id="rId4" Type="http://schemas.openxmlformats.org/officeDocument/2006/relationships/chart" Target="../charts/chart11.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464820</xdr:colOff>
      <xdr:row>1</xdr:row>
      <xdr:rowOff>99060</xdr:rowOff>
    </xdr:from>
    <xdr:to>
      <xdr:col>11</xdr:col>
      <xdr:colOff>7620</xdr:colOff>
      <xdr:row>16</xdr:row>
      <xdr:rowOff>99060</xdr:rowOff>
    </xdr:to>
    <xdr:graphicFrame macro="">
      <xdr:nvGraphicFramePr>
        <xdr:cNvPr id="2" name="Chart 1">
          <a:extLst>
            <a:ext uri="{FF2B5EF4-FFF2-40B4-BE49-F238E27FC236}">
              <a16:creationId xmlns:a16="http://schemas.microsoft.com/office/drawing/2014/main" id="{788C63D1-50A7-B111-47AD-D2CDE80F6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426720</xdr:colOff>
      <xdr:row>18</xdr:row>
      <xdr:rowOff>171450</xdr:rowOff>
    </xdr:from>
    <xdr:to>
      <xdr:col>13</xdr:col>
      <xdr:colOff>251460</xdr:colOff>
      <xdr:row>32</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AC4DB92-CCEF-6E43-9F4B-5543FD2761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77740" y="3493770"/>
              <a:ext cx="4701540" cy="23888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815340</xdr:colOff>
      <xdr:row>32</xdr:row>
      <xdr:rowOff>152400</xdr:rowOff>
    </xdr:from>
    <xdr:to>
      <xdr:col>11</xdr:col>
      <xdr:colOff>381000</xdr:colOff>
      <xdr:row>48</xdr:row>
      <xdr:rowOff>7620</xdr:rowOff>
    </xdr:to>
    <xdr:graphicFrame macro="">
      <xdr:nvGraphicFramePr>
        <xdr:cNvPr id="5" name="Chart 4">
          <a:extLst>
            <a:ext uri="{FF2B5EF4-FFF2-40B4-BE49-F238E27FC236}">
              <a16:creationId xmlns:a16="http://schemas.microsoft.com/office/drawing/2014/main" id="{031AB0BA-1996-37F7-A689-7EC3718EE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487680</xdr:colOff>
      <xdr:row>58</xdr:row>
      <xdr:rowOff>57150</xdr:rowOff>
    </xdr:from>
    <xdr:to>
      <xdr:col>14</xdr:col>
      <xdr:colOff>144780</xdr:colOff>
      <xdr:row>74</xdr:row>
      <xdr:rowOff>38100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53EFA6E0-0899-1001-484D-9FCC22A892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838700" y="10755630"/>
              <a:ext cx="5143500" cy="2907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91440</xdr:colOff>
      <xdr:row>103</xdr:row>
      <xdr:rowOff>99060</xdr:rowOff>
    </xdr:from>
    <xdr:to>
      <xdr:col>9</xdr:col>
      <xdr:colOff>365760</xdr:colOff>
      <xdr:row>118</xdr:row>
      <xdr:rowOff>99060</xdr:rowOff>
    </xdr:to>
    <xdr:graphicFrame macro="">
      <xdr:nvGraphicFramePr>
        <xdr:cNvPr id="7" name="Chart 6">
          <a:extLst>
            <a:ext uri="{FF2B5EF4-FFF2-40B4-BE49-F238E27FC236}">
              <a16:creationId xmlns:a16="http://schemas.microsoft.com/office/drawing/2014/main" id="{96FE4E5F-EA7D-7E9F-5219-51EDBE207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95250</xdr:rowOff>
    </xdr:from>
    <xdr:to>
      <xdr:col>3</xdr:col>
      <xdr:colOff>160020</xdr:colOff>
      <xdr:row>22</xdr:row>
      <xdr:rowOff>106680</xdr:rowOff>
    </xdr:to>
    <xdr:graphicFrame macro="">
      <xdr:nvGraphicFramePr>
        <xdr:cNvPr id="2" name="Chart 1">
          <a:extLst>
            <a:ext uri="{FF2B5EF4-FFF2-40B4-BE49-F238E27FC236}">
              <a16:creationId xmlns:a16="http://schemas.microsoft.com/office/drawing/2014/main" id="{65F5E390-AC49-F342-AC09-D4F740E64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388620</xdr:colOff>
      <xdr:row>17</xdr:row>
      <xdr:rowOff>57150</xdr:rowOff>
    </xdr:from>
    <xdr:to>
      <xdr:col>7</xdr:col>
      <xdr:colOff>91440</xdr:colOff>
      <xdr:row>23</xdr:row>
      <xdr:rowOff>45720</xdr:rowOff>
    </xdr:to>
    <xdr:graphicFrame macro="">
      <xdr:nvGraphicFramePr>
        <xdr:cNvPr id="3" name="Chart 2">
          <a:extLst>
            <a:ext uri="{FF2B5EF4-FFF2-40B4-BE49-F238E27FC236}">
              <a16:creationId xmlns:a16="http://schemas.microsoft.com/office/drawing/2014/main" id="{25C01176-11A9-55AE-6051-1D59B59DA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373380</xdr:colOff>
      <xdr:row>17</xdr:row>
      <xdr:rowOff>41910</xdr:rowOff>
    </xdr:from>
    <xdr:to>
      <xdr:col>10</xdr:col>
      <xdr:colOff>510540</xdr:colOff>
      <xdr:row>22</xdr:row>
      <xdr:rowOff>121920</xdr:rowOff>
    </xdr:to>
    <xdr:graphicFrame macro="">
      <xdr:nvGraphicFramePr>
        <xdr:cNvPr id="5" name="Chart 4">
          <a:extLst>
            <a:ext uri="{FF2B5EF4-FFF2-40B4-BE49-F238E27FC236}">
              <a16:creationId xmlns:a16="http://schemas.microsoft.com/office/drawing/2014/main" id="{CF7B56A4-5FB6-73DD-50AD-A8D089C49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289560</xdr:colOff>
      <xdr:row>16</xdr:row>
      <xdr:rowOff>163830</xdr:rowOff>
    </xdr:from>
    <xdr:to>
      <xdr:col>15</xdr:col>
      <xdr:colOff>22860</xdr:colOff>
      <xdr:row>25</xdr:row>
      <xdr:rowOff>22860</xdr:rowOff>
    </xdr:to>
    <xdr:graphicFrame macro="">
      <xdr:nvGraphicFramePr>
        <xdr:cNvPr id="6" name="Chart 5">
          <a:extLst>
            <a:ext uri="{FF2B5EF4-FFF2-40B4-BE49-F238E27FC236}">
              <a16:creationId xmlns:a16="http://schemas.microsoft.com/office/drawing/2014/main" id="{1250CE35-2111-C134-16EC-C1E87DDAA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474133</xdr:colOff>
      <xdr:row>0</xdr:row>
      <xdr:rowOff>124460</xdr:rowOff>
    </xdr:from>
    <xdr:to>
      <xdr:col>18</xdr:col>
      <xdr:colOff>279400</xdr:colOff>
      <xdr:row>5</xdr:row>
      <xdr:rowOff>86360</xdr:rowOff>
    </xdr:to>
    <xdr:sp macro="" textlink="">
      <xdr:nvSpPr>
        <xdr:cNvPr id="2" name="Rectangle: Rounded Corners 1">
          <a:extLst>
            <a:ext uri="{FF2B5EF4-FFF2-40B4-BE49-F238E27FC236}">
              <a16:creationId xmlns:a16="http://schemas.microsoft.com/office/drawing/2014/main" id="{CE3CF1A6-636F-449A-95DB-D34C52AFCEC3}"/>
            </a:ext>
          </a:extLst>
        </xdr:cNvPr>
        <xdr:cNvSpPr/>
      </xdr:nvSpPr>
      <xdr:spPr>
        <a:xfrm>
          <a:off x="4741333" y="124460"/>
          <a:ext cx="7086600" cy="89323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b="1">
              <a:solidFill>
                <a:schemeClr val="tx1">
                  <a:lumMod val="85000"/>
                  <a:lumOff val="15000"/>
                </a:schemeClr>
              </a:solidFill>
            </a:rPr>
            <a:t>Ecommerce Sale</a:t>
          </a:r>
          <a:r>
            <a:rPr lang="en-IN" sz="2200" b="1" baseline="0">
              <a:solidFill>
                <a:schemeClr val="tx1">
                  <a:lumMod val="85000"/>
                  <a:lumOff val="15000"/>
                </a:schemeClr>
              </a:solidFill>
            </a:rPr>
            <a:t> Dashboard</a:t>
          </a:r>
          <a:endParaRPr lang="en-IN" sz="2200" b="1">
            <a:solidFill>
              <a:schemeClr val="tx1">
                <a:lumMod val="85000"/>
                <a:lumOff val="15000"/>
              </a:schemeClr>
            </a:solidFill>
          </a:endParaRPr>
        </a:p>
      </xdr:txBody>
    </xdr:sp>
    <xdr:clientData/>
  </xdr:twoCellAnchor>
  <xdr:twoCellAnchor>
    <xdr:from>
      <xdr:col>1</xdr:col>
      <xdr:colOff>60960</xdr:colOff>
      <xdr:row>6</xdr:row>
      <xdr:rowOff>144780</xdr:rowOff>
    </xdr:from>
    <xdr:to>
      <xdr:col>5</xdr:col>
      <xdr:colOff>203200</xdr:colOff>
      <xdr:row>14</xdr:row>
      <xdr:rowOff>152400</xdr:rowOff>
    </xdr:to>
    <xdr:sp macro="" textlink="">
      <xdr:nvSpPr>
        <xdr:cNvPr id="3" name="Rectangle: Rounded Corners 2">
          <a:extLst>
            <a:ext uri="{FF2B5EF4-FFF2-40B4-BE49-F238E27FC236}">
              <a16:creationId xmlns:a16="http://schemas.microsoft.com/office/drawing/2014/main" id="{30739A6D-B22F-467E-D8C0-531866BB3C1D}"/>
            </a:ext>
          </a:extLst>
        </xdr:cNvPr>
        <xdr:cNvSpPr/>
      </xdr:nvSpPr>
      <xdr:spPr>
        <a:xfrm>
          <a:off x="670560" y="1262380"/>
          <a:ext cx="2580640" cy="1497753"/>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6</xdr:col>
      <xdr:colOff>160867</xdr:colOff>
      <xdr:row>6</xdr:row>
      <xdr:rowOff>159175</xdr:rowOff>
    </xdr:from>
    <xdr:to>
      <xdr:col>10</xdr:col>
      <xdr:colOff>524933</xdr:colOff>
      <xdr:row>14</xdr:row>
      <xdr:rowOff>110068</xdr:rowOff>
    </xdr:to>
    <xdr:sp macro="" textlink="">
      <xdr:nvSpPr>
        <xdr:cNvPr id="4" name="Rectangle: Rounded Corners 3">
          <a:extLst>
            <a:ext uri="{FF2B5EF4-FFF2-40B4-BE49-F238E27FC236}">
              <a16:creationId xmlns:a16="http://schemas.microsoft.com/office/drawing/2014/main" id="{4C40F277-41B8-43CF-8C71-1C1E298F2DAD}"/>
            </a:ext>
          </a:extLst>
        </xdr:cNvPr>
        <xdr:cNvSpPr/>
      </xdr:nvSpPr>
      <xdr:spPr>
        <a:xfrm>
          <a:off x="3818467" y="1276775"/>
          <a:ext cx="2802466" cy="1441026"/>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576578</xdr:colOff>
      <xdr:row>6</xdr:row>
      <xdr:rowOff>152401</xdr:rowOff>
    </xdr:from>
    <xdr:to>
      <xdr:col>16</xdr:col>
      <xdr:colOff>575733</xdr:colOff>
      <xdr:row>14</xdr:row>
      <xdr:rowOff>84668</xdr:rowOff>
    </xdr:to>
    <xdr:sp macro="" textlink="">
      <xdr:nvSpPr>
        <xdr:cNvPr id="5" name="Rectangle: Rounded Corners 4">
          <a:extLst>
            <a:ext uri="{FF2B5EF4-FFF2-40B4-BE49-F238E27FC236}">
              <a16:creationId xmlns:a16="http://schemas.microsoft.com/office/drawing/2014/main" id="{539899F5-7022-48E5-A14F-77A9405D5124}"/>
            </a:ext>
          </a:extLst>
        </xdr:cNvPr>
        <xdr:cNvSpPr/>
      </xdr:nvSpPr>
      <xdr:spPr>
        <a:xfrm>
          <a:off x="7282178" y="1270001"/>
          <a:ext cx="3047155" cy="14224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533399</xdr:colOff>
      <xdr:row>6</xdr:row>
      <xdr:rowOff>129539</xdr:rowOff>
    </xdr:from>
    <xdr:to>
      <xdr:col>22</xdr:col>
      <xdr:colOff>135466</xdr:colOff>
      <xdr:row>14</xdr:row>
      <xdr:rowOff>118533</xdr:rowOff>
    </xdr:to>
    <xdr:sp macro="" textlink="">
      <xdr:nvSpPr>
        <xdr:cNvPr id="6" name="Rectangle: Rounded Corners 5">
          <a:extLst>
            <a:ext uri="{FF2B5EF4-FFF2-40B4-BE49-F238E27FC236}">
              <a16:creationId xmlns:a16="http://schemas.microsoft.com/office/drawing/2014/main" id="{DAFFFDB9-55F7-4440-ABE5-E2EBB20B5E5A}"/>
            </a:ext>
          </a:extLst>
        </xdr:cNvPr>
        <xdr:cNvSpPr/>
      </xdr:nvSpPr>
      <xdr:spPr>
        <a:xfrm>
          <a:off x="11184466" y="1247139"/>
          <a:ext cx="3158067" cy="1479127"/>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541020</xdr:colOff>
      <xdr:row>7</xdr:row>
      <xdr:rowOff>68580</xdr:rowOff>
    </xdr:from>
    <xdr:to>
      <xdr:col>4</xdr:col>
      <xdr:colOff>190500</xdr:colOff>
      <xdr:row>9</xdr:row>
      <xdr:rowOff>68580</xdr:rowOff>
    </xdr:to>
    <xdr:sp macro="" textlink="">
      <xdr:nvSpPr>
        <xdr:cNvPr id="8" name="Flowchart: Terminator 7">
          <a:extLst>
            <a:ext uri="{FF2B5EF4-FFF2-40B4-BE49-F238E27FC236}">
              <a16:creationId xmlns:a16="http://schemas.microsoft.com/office/drawing/2014/main" id="{A4D5A11A-8706-33C7-AADF-0434932BE4A9}"/>
            </a:ext>
          </a:extLst>
        </xdr:cNvPr>
        <xdr:cNvSpPr/>
      </xdr:nvSpPr>
      <xdr:spPr>
        <a:xfrm>
          <a:off x="1150620" y="1348740"/>
          <a:ext cx="1478280" cy="365760"/>
        </a:xfrm>
        <a:prstGeom prst="flowChartTerminator">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i="0" baseline="0">
              <a:solidFill>
                <a:schemeClr val="tx2"/>
              </a:solidFill>
              <a:effectLst/>
              <a:latin typeface="+mn-lt"/>
              <a:ea typeface="+mn-ea"/>
              <a:cs typeface="+mn-cs"/>
            </a:rPr>
            <a:t>TOTAL PROFIT</a:t>
          </a:r>
          <a:endParaRPr lang="en-IN" sz="1200" b="1">
            <a:solidFill>
              <a:schemeClr val="tx2"/>
            </a:solidFill>
          </a:endParaRPr>
        </a:p>
      </xdr:txBody>
    </xdr:sp>
    <xdr:clientData/>
  </xdr:twoCellAnchor>
  <xdr:twoCellAnchor>
    <xdr:from>
      <xdr:col>7</xdr:col>
      <xdr:colOff>123613</xdr:colOff>
      <xdr:row>7</xdr:row>
      <xdr:rowOff>74507</xdr:rowOff>
    </xdr:from>
    <xdr:to>
      <xdr:col>9</xdr:col>
      <xdr:colOff>512233</xdr:colOff>
      <xdr:row>9</xdr:row>
      <xdr:rowOff>59267</xdr:rowOff>
    </xdr:to>
    <xdr:sp macro="" textlink="">
      <xdr:nvSpPr>
        <xdr:cNvPr id="9" name="Flowchart: Terminator 8">
          <a:extLst>
            <a:ext uri="{FF2B5EF4-FFF2-40B4-BE49-F238E27FC236}">
              <a16:creationId xmlns:a16="http://schemas.microsoft.com/office/drawing/2014/main" id="{44C51ED9-EEB3-402C-869A-046460188E68}"/>
            </a:ext>
          </a:extLst>
        </xdr:cNvPr>
        <xdr:cNvSpPr/>
      </xdr:nvSpPr>
      <xdr:spPr>
        <a:xfrm>
          <a:off x="4390813" y="1378374"/>
          <a:ext cx="1607820" cy="357293"/>
        </a:xfrm>
        <a:prstGeom prst="flowChartTerminator">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chemeClr val="tx2"/>
              </a:solidFill>
            </a:rPr>
            <a:t>TOTAL QUANTITY </a:t>
          </a:r>
        </a:p>
      </xdr:txBody>
    </xdr:sp>
    <xdr:clientData/>
  </xdr:twoCellAnchor>
  <xdr:twoCellAnchor>
    <xdr:from>
      <xdr:col>13</xdr:col>
      <xdr:colOff>35560</xdr:colOff>
      <xdr:row>7</xdr:row>
      <xdr:rowOff>33020</xdr:rowOff>
    </xdr:from>
    <xdr:to>
      <xdr:col>15</xdr:col>
      <xdr:colOff>378460</xdr:colOff>
      <xdr:row>9</xdr:row>
      <xdr:rowOff>40640</xdr:rowOff>
    </xdr:to>
    <xdr:sp macro="" textlink="">
      <xdr:nvSpPr>
        <xdr:cNvPr id="10" name="Flowchart: Terminator 9">
          <a:extLst>
            <a:ext uri="{FF2B5EF4-FFF2-40B4-BE49-F238E27FC236}">
              <a16:creationId xmlns:a16="http://schemas.microsoft.com/office/drawing/2014/main" id="{0C475CA8-264F-40A0-AB2F-F1B20403A879}"/>
            </a:ext>
          </a:extLst>
        </xdr:cNvPr>
        <xdr:cNvSpPr/>
      </xdr:nvSpPr>
      <xdr:spPr>
        <a:xfrm>
          <a:off x="7960360" y="1336887"/>
          <a:ext cx="1562100" cy="380153"/>
        </a:xfrm>
        <a:prstGeom prst="flowChartTerminator">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i="0" baseline="0">
              <a:solidFill>
                <a:schemeClr val="accent1">
                  <a:lumMod val="75000"/>
                </a:schemeClr>
              </a:solidFill>
              <a:effectLst/>
              <a:latin typeface="+mn-lt"/>
              <a:ea typeface="+mn-ea"/>
              <a:cs typeface="+mn-cs"/>
            </a:rPr>
            <a:t> </a:t>
          </a:r>
          <a:r>
            <a:rPr lang="en-IN" sz="1200" b="1">
              <a:solidFill>
                <a:schemeClr val="tx2"/>
              </a:solidFill>
            </a:rPr>
            <a:t>TOTAL ORDERS </a:t>
          </a:r>
        </a:p>
      </xdr:txBody>
    </xdr:sp>
    <xdr:clientData/>
  </xdr:twoCellAnchor>
  <xdr:twoCellAnchor>
    <xdr:from>
      <xdr:col>18</xdr:col>
      <xdr:colOff>314114</xdr:colOff>
      <xdr:row>6</xdr:row>
      <xdr:rowOff>185421</xdr:rowOff>
    </xdr:from>
    <xdr:to>
      <xdr:col>21</xdr:col>
      <xdr:colOff>236220</xdr:colOff>
      <xdr:row>8</xdr:row>
      <xdr:rowOff>159174</xdr:rowOff>
    </xdr:to>
    <xdr:sp macro="" textlink="">
      <xdr:nvSpPr>
        <xdr:cNvPr id="11" name="Flowchart: Terminator 10">
          <a:extLst>
            <a:ext uri="{FF2B5EF4-FFF2-40B4-BE49-F238E27FC236}">
              <a16:creationId xmlns:a16="http://schemas.microsoft.com/office/drawing/2014/main" id="{AF6217DC-AB40-44DB-AA15-574E527D7626}"/>
            </a:ext>
          </a:extLst>
        </xdr:cNvPr>
        <xdr:cNvSpPr/>
      </xdr:nvSpPr>
      <xdr:spPr>
        <a:xfrm>
          <a:off x="11862647" y="1303021"/>
          <a:ext cx="1971040" cy="346286"/>
        </a:xfrm>
        <a:prstGeom prst="flowChartTerminator">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chemeClr val="tx2"/>
              </a:solidFill>
            </a:rPr>
            <a:t>PROFIT %</a:t>
          </a:r>
        </a:p>
      </xdr:txBody>
    </xdr:sp>
    <xdr:clientData/>
  </xdr:twoCellAnchor>
  <xdr:twoCellAnchor>
    <xdr:from>
      <xdr:col>1</xdr:col>
      <xdr:colOff>327660</xdr:colOff>
      <xdr:row>11</xdr:row>
      <xdr:rowOff>7620</xdr:rowOff>
    </xdr:from>
    <xdr:to>
      <xdr:col>4</xdr:col>
      <xdr:colOff>419100</xdr:colOff>
      <xdr:row>14</xdr:row>
      <xdr:rowOff>60960</xdr:rowOff>
    </xdr:to>
    <xdr:graphicFrame macro="">
      <xdr:nvGraphicFramePr>
        <xdr:cNvPr id="12" name="Chart 11">
          <a:extLst>
            <a:ext uri="{FF2B5EF4-FFF2-40B4-BE49-F238E27FC236}">
              <a16:creationId xmlns:a16="http://schemas.microsoft.com/office/drawing/2014/main" id="{D3B4FD54-59AD-4AA8-B066-5A777ABF0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545253</xdr:colOff>
      <xdr:row>10</xdr:row>
      <xdr:rowOff>160020</xdr:rowOff>
    </xdr:from>
    <xdr:to>
      <xdr:col>10</xdr:col>
      <xdr:colOff>27093</xdr:colOff>
      <xdr:row>14</xdr:row>
      <xdr:rowOff>53340</xdr:rowOff>
    </xdr:to>
    <xdr:graphicFrame macro="">
      <xdr:nvGraphicFramePr>
        <xdr:cNvPr id="13" name="Chart 12">
          <a:extLst>
            <a:ext uri="{FF2B5EF4-FFF2-40B4-BE49-F238E27FC236}">
              <a16:creationId xmlns:a16="http://schemas.microsoft.com/office/drawing/2014/main" id="{8C49A502-1B4B-4D09-974D-238828542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477519</xdr:colOff>
      <xdr:row>10</xdr:row>
      <xdr:rowOff>151554</xdr:rowOff>
    </xdr:from>
    <xdr:to>
      <xdr:col>15</xdr:col>
      <xdr:colOff>601133</xdr:colOff>
      <xdr:row>14</xdr:row>
      <xdr:rowOff>33868</xdr:rowOff>
    </xdr:to>
    <xdr:graphicFrame macro="">
      <xdr:nvGraphicFramePr>
        <xdr:cNvPr id="14" name="Chart 13">
          <a:extLst>
            <a:ext uri="{FF2B5EF4-FFF2-40B4-BE49-F238E27FC236}">
              <a16:creationId xmlns:a16="http://schemas.microsoft.com/office/drawing/2014/main" id="{1BF4F8C6-DD17-4570-9A21-65EF2CDEE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76200</xdr:colOff>
      <xdr:row>10</xdr:row>
      <xdr:rowOff>67733</xdr:rowOff>
    </xdr:from>
    <xdr:to>
      <xdr:col>21</xdr:col>
      <xdr:colOff>397933</xdr:colOff>
      <xdr:row>13</xdr:row>
      <xdr:rowOff>173566</xdr:rowOff>
    </xdr:to>
    <xdr:graphicFrame macro="">
      <xdr:nvGraphicFramePr>
        <xdr:cNvPr id="15" name="Chart 14">
          <a:extLst>
            <a:ext uri="{FF2B5EF4-FFF2-40B4-BE49-F238E27FC236}">
              <a16:creationId xmlns:a16="http://schemas.microsoft.com/office/drawing/2014/main" id="{B3ED5664-4FF5-42C9-BCE8-C1D41FDB8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350520</xdr:colOff>
      <xdr:row>16</xdr:row>
      <xdr:rowOff>91440</xdr:rowOff>
    </xdr:from>
    <xdr:to>
      <xdr:col>10</xdr:col>
      <xdr:colOff>510540</xdr:colOff>
      <xdr:row>34</xdr:row>
      <xdr:rowOff>76200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60CB551A-F053-43E7-A084-82A7575838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60120" y="3017520"/>
              <a:ext cx="5646420" cy="3276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91440</xdr:colOff>
      <xdr:row>16</xdr:row>
      <xdr:rowOff>76200</xdr:rowOff>
    </xdr:from>
    <xdr:to>
      <xdr:col>21</xdr:col>
      <xdr:colOff>0</xdr:colOff>
      <xdr:row>34</xdr:row>
      <xdr:rowOff>137160</xdr:rowOff>
    </xdr:to>
    <xdr:graphicFrame macro="">
      <xdr:nvGraphicFramePr>
        <xdr:cNvPr id="17" name="Chart 16">
          <a:extLst>
            <a:ext uri="{FF2B5EF4-FFF2-40B4-BE49-F238E27FC236}">
              <a16:creationId xmlns:a16="http://schemas.microsoft.com/office/drawing/2014/main" id="{71AEE462-104F-4BDD-8656-04B62D4FF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464820</xdr:colOff>
      <xdr:row>35</xdr:row>
      <xdr:rowOff>83820</xdr:rowOff>
    </xdr:from>
    <xdr:to>
      <xdr:col>10</xdr:col>
      <xdr:colOff>297180</xdr:colOff>
      <xdr:row>52</xdr:row>
      <xdr:rowOff>160020</xdr:rowOff>
    </xdr:to>
    <xdr:graphicFrame macro="">
      <xdr:nvGraphicFramePr>
        <xdr:cNvPr id="18" name="Chart 17">
          <a:extLst>
            <a:ext uri="{FF2B5EF4-FFF2-40B4-BE49-F238E27FC236}">
              <a16:creationId xmlns:a16="http://schemas.microsoft.com/office/drawing/2014/main" id="{F4FC575E-2C07-4060-827B-7B6568C47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495300</xdr:colOff>
      <xdr:row>53</xdr:row>
      <xdr:rowOff>121920</xdr:rowOff>
    </xdr:from>
    <xdr:to>
      <xdr:col>10</xdr:col>
      <xdr:colOff>152400</xdr:colOff>
      <xdr:row>69</xdr:row>
      <xdr:rowOff>102870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642229A4-D8CB-49C5-9300-6CB3EA91E0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04900" y="9814560"/>
              <a:ext cx="5143500" cy="2907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320040</xdr:colOff>
      <xdr:row>53</xdr:row>
      <xdr:rowOff>121920</xdr:rowOff>
    </xdr:from>
    <xdr:to>
      <xdr:col>19</xdr:col>
      <xdr:colOff>15240</xdr:colOff>
      <xdr:row>69</xdr:row>
      <xdr:rowOff>0</xdr:rowOff>
    </xdr:to>
    <xdr:graphicFrame macro="">
      <xdr:nvGraphicFramePr>
        <xdr:cNvPr id="20" name="Chart 19">
          <a:extLst>
            <a:ext uri="{FF2B5EF4-FFF2-40B4-BE49-F238E27FC236}">
              <a16:creationId xmlns:a16="http://schemas.microsoft.com/office/drawing/2014/main" id="{E994DF4A-0F32-4527-AAE1-1DA7EF85B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53340</xdr:colOff>
      <xdr:row>36</xdr:row>
      <xdr:rowOff>114300</xdr:rowOff>
    </xdr:from>
    <xdr:to>
      <xdr:col>20</xdr:col>
      <xdr:colOff>541020</xdr:colOff>
      <xdr:row>50</xdr:row>
      <xdr:rowOff>121920</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2E5BC2F7-C202-7DD3-928D-53F130224E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605260" y="6697980"/>
              <a:ext cx="1927860" cy="2567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68580</xdr:colOff>
      <xdr:row>36</xdr:row>
      <xdr:rowOff>129540</xdr:rowOff>
    </xdr:from>
    <xdr:to>
      <xdr:col>17</xdr:col>
      <xdr:colOff>464820</xdr:colOff>
      <xdr:row>50</xdr:row>
      <xdr:rowOff>121920</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08D6FF66-52E7-2328-25FE-68ECBA4D7B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12580" y="6713220"/>
              <a:ext cx="1905000" cy="255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36</xdr:row>
      <xdr:rowOff>121920</xdr:rowOff>
    </xdr:from>
    <xdr:to>
      <xdr:col>14</xdr:col>
      <xdr:colOff>220980</xdr:colOff>
      <xdr:row>51</xdr:row>
      <xdr:rowOff>30480</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AF5805C4-5687-2C53-8B78-36840882EE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36080" y="6705600"/>
              <a:ext cx="2019300" cy="2651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165100</xdr:colOff>
      <xdr:row>9</xdr:row>
      <xdr:rowOff>96520</xdr:rowOff>
    </xdr:from>
    <xdr:to>
      <xdr:col>3</xdr:col>
      <xdr:colOff>533400</xdr:colOff>
      <xdr:row>11</xdr:row>
      <xdr:rowOff>0</xdr:rowOff>
    </xdr:to>
    <xdr:sp macro="" textlink="KPI!C16">
      <xdr:nvSpPr>
        <xdr:cNvPr id="7" name="Rectangle: Rounded Corners 6">
          <a:extLst>
            <a:ext uri="{FF2B5EF4-FFF2-40B4-BE49-F238E27FC236}">
              <a16:creationId xmlns:a16="http://schemas.microsoft.com/office/drawing/2014/main" id="{6F8FD4DF-A8A9-CDD8-D416-F607345DE074}"/>
            </a:ext>
          </a:extLst>
        </xdr:cNvPr>
        <xdr:cNvSpPr/>
      </xdr:nvSpPr>
      <xdr:spPr>
        <a:xfrm>
          <a:off x="1384300" y="1772920"/>
          <a:ext cx="977900" cy="27601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835EBCD-DF61-475E-B70F-BC794FDEC78C}" type="TxLink">
            <a:rPr lang="en-US" sz="1100" b="1" i="0" u="none" strike="noStrike">
              <a:solidFill>
                <a:srgbClr val="000000"/>
              </a:solidFill>
              <a:latin typeface="Calibri"/>
              <a:ea typeface="Calibri"/>
              <a:cs typeface="Calibri"/>
            </a:rPr>
            <a:t>286397.02</a:t>
          </a:fld>
          <a:endParaRPr lang="en-IN" sz="1100"/>
        </a:p>
      </xdr:txBody>
    </xdr:sp>
    <xdr:clientData/>
  </xdr:twoCellAnchor>
  <xdr:twoCellAnchor>
    <xdr:from>
      <xdr:col>7</xdr:col>
      <xdr:colOff>537632</xdr:colOff>
      <xdr:row>9</xdr:row>
      <xdr:rowOff>83820</xdr:rowOff>
    </xdr:from>
    <xdr:to>
      <xdr:col>8</xdr:col>
      <xdr:colOff>584199</xdr:colOff>
      <xdr:row>10</xdr:row>
      <xdr:rowOff>152400</xdr:rowOff>
    </xdr:to>
    <xdr:sp macro="" textlink="KPI!F17">
      <xdr:nvSpPr>
        <xdr:cNvPr id="21" name="Rectangle: Rounded Corners 20">
          <a:extLst>
            <a:ext uri="{FF2B5EF4-FFF2-40B4-BE49-F238E27FC236}">
              <a16:creationId xmlns:a16="http://schemas.microsoft.com/office/drawing/2014/main" id="{9C6A7474-1230-498E-82A9-E553C7A0A949}"/>
            </a:ext>
          </a:extLst>
        </xdr:cNvPr>
        <xdr:cNvSpPr/>
      </xdr:nvSpPr>
      <xdr:spPr>
        <a:xfrm>
          <a:off x="4804832" y="1760220"/>
          <a:ext cx="656167" cy="25484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6ED4AF7-CE26-40B4-B148-739FCB415634}" type="TxLink">
            <a:rPr lang="en-US" sz="1100" b="1" i="0" u="none" strike="noStrike">
              <a:solidFill>
                <a:srgbClr val="000000"/>
              </a:solidFill>
              <a:latin typeface="Calibri"/>
              <a:ea typeface="Calibri"/>
              <a:cs typeface="Calibri"/>
            </a:rPr>
            <a:t>37873</a:t>
          </a:fld>
          <a:endParaRPr lang="en-IN" sz="1100"/>
        </a:p>
      </xdr:txBody>
    </xdr:sp>
    <xdr:clientData/>
  </xdr:twoCellAnchor>
  <xdr:twoCellAnchor>
    <xdr:from>
      <xdr:col>13</xdr:col>
      <xdr:colOff>482600</xdr:colOff>
      <xdr:row>9</xdr:row>
      <xdr:rowOff>64348</xdr:rowOff>
    </xdr:from>
    <xdr:to>
      <xdr:col>14</xdr:col>
      <xdr:colOff>423334</xdr:colOff>
      <xdr:row>10</xdr:row>
      <xdr:rowOff>135467</xdr:rowOff>
    </xdr:to>
    <xdr:sp macro="" textlink="KPI!I17">
      <xdr:nvSpPr>
        <xdr:cNvPr id="22" name="Rectangle: Rounded Corners 21">
          <a:extLst>
            <a:ext uri="{FF2B5EF4-FFF2-40B4-BE49-F238E27FC236}">
              <a16:creationId xmlns:a16="http://schemas.microsoft.com/office/drawing/2014/main" id="{BFB795FC-03A1-45B8-A044-DE5CF5A85879}"/>
            </a:ext>
          </a:extLst>
        </xdr:cNvPr>
        <xdr:cNvSpPr/>
      </xdr:nvSpPr>
      <xdr:spPr>
        <a:xfrm>
          <a:off x="8407400" y="1740748"/>
          <a:ext cx="550334" cy="257386"/>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82585536-4206-481D-B620-CE3A317A69BB}" type="TxLink">
            <a:rPr lang="en-US" sz="1100" b="1" i="0" u="none" strike="noStrike">
              <a:solidFill>
                <a:srgbClr val="000000"/>
              </a:solidFill>
              <a:latin typeface="Calibri"/>
              <a:ea typeface="Calibri"/>
              <a:cs typeface="Calibri"/>
            </a:rPr>
            <a:t>9994</a:t>
          </a:fld>
          <a:endParaRPr lang="en-IN" sz="1100"/>
        </a:p>
      </xdr:txBody>
    </xdr:sp>
    <xdr:clientData/>
  </xdr:twoCellAnchor>
  <xdr:twoCellAnchor>
    <xdr:from>
      <xdr:col>19</xdr:col>
      <xdr:colOff>152398</xdr:colOff>
      <xdr:row>9</xdr:row>
      <xdr:rowOff>11007</xdr:rowOff>
    </xdr:from>
    <xdr:to>
      <xdr:col>20</xdr:col>
      <xdr:colOff>64345</xdr:colOff>
      <xdr:row>10</xdr:row>
      <xdr:rowOff>59267</xdr:rowOff>
    </xdr:to>
    <xdr:sp macro="" textlink="KPI!L17">
      <xdr:nvSpPr>
        <xdr:cNvPr id="23" name="Rectangle: Rounded Corners 22">
          <a:extLst>
            <a:ext uri="{FF2B5EF4-FFF2-40B4-BE49-F238E27FC236}">
              <a16:creationId xmlns:a16="http://schemas.microsoft.com/office/drawing/2014/main" id="{33998D3D-AF00-431A-9DE8-D92B95DD92FB}"/>
            </a:ext>
          </a:extLst>
        </xdr:cNvPr>
        <xdr:cNvSpPr/>
      </xdr:nvSpPr>
      <xdr:spPr>
        <a:xfrm>
          <a:off x="12530665" y="1687407"/>
          <a:ext cx="521547" cy="23452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9F67442D-D6AD-4BC1-8763-73F667F9465F}" type="TxLink">
            <a:rPr lang="en-US" sz="1100" b="1" i="0" u="none" strike="noStrike">
              <a:solidFill>
                <a:srgbClr val="000000"/>
              </a:solidFill>
              <a:latin typeface="Calibri"/>
              <a:ea typeface="Calibri"/>
              <a:cs typeface="Calibri"/>
            </a:rPr>
            <a:t>100.00%</a:t>
          </a:fld>
          <a:endParaRPr lang="en-IN"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wnloads\Ecommerce%20Sales%20Analysis.xlsx" TargetMode="External"/><Relationship Id="rId1" Type="http://schemas.openxmlformats.org/officeDocument/2006/relationships/externalLinkPath" Target="file:///C:\Users\Admin\Downloads\Ecommerce%20Sales%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combo chart"/>
      <sheetName val="kpi"/>
      <sheetName val="dashboard"/>
    </sheetNames>
    <sheetDataSet>
      <sheetData sheetId="0">
        <row r="2">
          <cell r="D2">
            <v>41587</v>
          </cell>
        </row>
        <row r="3">
          <cell r="D3">
            <v>41587</v>
          </cell>
        </row>
        <row r="4">
          <cell r="D4">
            <v>41438</v>
          </cell>
        </row>
        <row r="5">
          <cell r="D5">
            <v>41193</v>
          </cell>
        </row>
        <row r="6">
          <cell r="D6">
            <v>41193</v>
          </cell>
        </row>
        <row r="7">
          <cell r="D7">
            <v>40703</v>
          </cell>
        </row>
        <row r="8">
          <cell r="D8">
            <v>40703</v>
          </cell>
        </row>
        <row r="9">
          <cell r="D9">
            <v>40703</v>
          </cell>
        </row>
        <row r="10">
          <cell r="D10">
            <v>40703</v>
          </cell>
        </row>
        <row r="11">
          <cell r="D11">
            <v>40703</v>
          </cell>
        </row>
        <row r="12">
          <cell r="D12">
            <v>40703</v>
          </cell>
        </row>
        <row r="13">
          <cell r="D13">
            <v>40703</v>
          </cell>
        </row>
        <row r="14">
          <cell r="D14">
            <v>41745</v>
          </cell>
        </row>
        <row r="15">
          <cell r="D15">
            <v>41614</v>
          </cell>
        </row>
        <row r="16">
          <cell r="D16">
            <v>41235</v>
          </cell>
        </row>
        <row r="17">
          <cell r="D17">
            <v>41235</v>
          </cell>
        </row>
        <row r="18">
          <cell r="D18">
            <v>40858</v>
          </cell>
        </row>
        <row r="19">
          <cell r="D19">
            <v>40676</v>
          </cell>
        </row>
        <row r="20">
          <cell r="D20">
            <v>40782</v>
          </cell>
        </row>
        <row r="21">
          <cell r="D21">
            <v>40782</v>
          </cell>
        </row>
        <row r="22">
          <cell r="D22">
            <v>40782</v>
          </cell>
        </row>
        <row r="23">
          <cell r="D23">
            <v>41618</v>
          </cell>
        </row>
        <row r="24">
          <cell r="D24">
            <v>41618</v>
          </cell>
        </row>
        <row r="25">
          <cell r="D25">
            <v>41837</v>
          </cell>
        </row>
        <row r="26">
          <cell r="D26">
            <v>41177</v>
          </cell>
        </row>
        <row r="27">
          <cell r="D27">
            <v>41290</v>
          </cell>
        </row>
        <row r="28">
          <cell r="D28">
            <v>41290</v>
          </cell>
        </row>
        <row r="29">
          <cell r="D29">
            <v>41169</v>
          </cell>
        </row>
        <row r="30">
          <cell r="D30">
            <v>41169</v>
          </cell>
        </row>
        <row r="31">
          <cell r="D31">
            <v>41169</v>
          </cell>
        </row>
        <row r="32">
          <cell r="D32">
            <v>41169</v>
          </cell>
        </row>
        <row r="33">
          <cell r="D33">
            <v>41169</v>
          </cell>
        </row>
        <row r="34">
          <cell r="D34">
            <v>41169</v>
          </cell>
        </row>
        <row r="35">
          <cell r="D35">
            <v>41169</v>
          </cell>
        </row>
        <row r="36">
          <cell r="D36">
            <v>41932</v>
          </cell>
        </row>
        <row r="37">
          <cell r="D37">
            <v>41617</v>
          </cell>
        </row>
        <row r="38">
          <cell r="D38">
            <v>41617</v>
          </cell>
        </row>
        <row r="39">
          <cell r="D39">
            <v>41270</v>
          </cell>
        </row>
        <row r="40">
          <cell r="D40">
            <v>41270</v>
          </cell>
        </row>
        <row r="41">
          <cell r="D41">
            <v>41270</v>
          </cell>
        </row>
        <row r="42">
          <cell r="D42">
            <v>41270</v>
          </cell>
        </row>
        <row r="43">
          <cell r="D43">
            <v>41893</v>
          </cell>
        </row>
        <row r="44">
          <cell r="D44">
            <v>41473</v>
          </cell>
        </row>
        <row r="45">
          <cell r="D45">
            <v>41902</v>
          </cell>
        </row>
        <row r="46">
          <cell r="D46">
            <v>41345</v>
          </cell>
        </row>
        <row r="47">
          <cell r="D47">
            <v>41345</v>
          </cell>
        </row>
        <row r="48">
          <cell r="D48">
            <v>40836</v>
          </cell>
        </row>
        <row r="49">
          <cell r="D49">
            <v>41446</v>
          </cell>
        </row>
        <row r="50">
          <cell r="D50">
            <v>41446</v>
          </cell>
        </row>
        <row r="51">
          <cell r="D51">
            <v>41017</v>
          </cell>
        </row>
        <row r="52">
          <cell r="D52">
            <v>41017</v>
          </cell>
        </row>
        <row r="53">
          <cell r="D53">
            <v>41017</v>
          </cell>
        </row>
        <row r="54">
          <cell r="D54">
            <v>41017</v>
          </cell>
        </row>
        <row r="55">
          <cell r="D55">
            <v>41620</v>
          </cell>
        </row>
        <row r="56">
          <cell r="D56">
            <v>41620</v>
          </cell>
        </row>
        <row r="57">
          <cell r="D57">
            <v>41443</v>
          </cell>
        </row>
        <row r="58">
          <cell r="D58">
            <v>41443</v>
          </cell>
        </row>
        <row r="59">
          <cell r="D59">
            <v>41443</v>
          </cell>
        </row>
        <row r="60">
          <cell r="D60">
            <v>41443</v>
          </cell>
        </row>
        <row r="61">
          <cell r="D61">
            <v>41443</v>
          </cell>
        </row>
        <row r="62">
          <cell r="D62">
            <v>41443</v>
          </cell>
        </row>
        <row r="63">
          <cell r="D63">
            <v>41443</v>
          </cell>
        </row>
        <row r="64">
          <cell r="D64">
            <v>41237</v>
          </cell>
        </row>
        <row r="65">
          <cell r="D65">
            <v>41237</v>
          </cell>
        </row>
        <row r="66">
          <cell r="D66">
            <v>41237</v>
          </cell>
        </row>
        <row r="67">
          <cell r="D67">
            <v>41237</v>
          </cell>
        </row>
        <row r="68">
          <cell r="D68">
            <v>41029</v>
          </cell>
        </row>
        <row r="69">
          <cell r="D69">
            <v>40882</v>
          </cell>
        </row>
        <row r="70">
          <cell r="D70">
            <v>40882</v>
          </cell>
        </row>
        <row r="71">
          <cell r="D71">
            <v>41430</v>
          </cell>
        </row>
        <row r="72">
          <cell r="D72">
            <v>41536</v>
          </cell>
        </row>
        <row r="73">
          <cell r="D73">
            <v>41897</v>
          </cell>
        </row>
        <row r="74">
          <cell r="D74">
            <v>41025</v>
          </cell>
        </row>
        <row r="75">
          <cell r="D75">
            <v>41025</v>
          </cell>
        </row>
        <row r="76">
          <cell r="D76">
            <v>41025</v>
          </cell>
        </row>
        <row r="77">
          <cell r="D77">
            <v>41983</v>
          </cell>
        </row>
        <row r="78">
          <cell r="D78">
            <v>41983</v>
          </cell>
        </row>
        <row r="79">
          <cell r="D79">
            <v>41983</v>
          </cell>
        </row>
        <row r="80">
          <cell r="D80">
            <v>40873</v>
          </cell>
        </row>
        <row r="81">
          <cell r="D81">
            <v>41438</v>
          </cell>
        </row>
        <row r="82">
          <cell r="D82">
            <v>41438</v>
          </cell>
        </row>
        <row r="83">
          <cell r="D83">
            <v>40828</v>
          </cell>
        </row>
        <row r="84">
          <cell r="D84">
            <v>40828</v>
          </cell>
        </row>
        <row r="85">
          <cell r="D85">
            <v>41155</v>
          </cell>
        </row>
        <row r="86">
          <cell r="D86">
            <v>41957</v>
          </cell>
        </row>
        <row r="87">
          <cell r="D87">
            <v>41788</v>
          </cell>
        </row>
        <row r="88">
          <cell r="D88">
            <v>41939</v>
          </cell>
        </row>
        <row r="89">
          <cell r="D89">
            <v>41939</v>
          </cell>
        </row>
        <row r="90">
          <cell r="D90">
            <v>41370</v>
          </cell>
        </row>
        <row r="91">
          <cell r="D91">
            <v>41535</v>
          </cell>
        </row>
        <row r="92">
          <cell r="D92">
            <v>41535</v>
          </cell>
        </row>
        <row r="93">
          <cell r="D93">
            <v>41535</v>
          </cell>
        </row>
        <row r="94">
          <cell r="D94">
            <v>40939</v>
          </cell>
        </row>
        <row r="95">
          <cell r="D95">
            <v>40939</v>
          </cell>
        </row>
        <row r="96">
          <cell r="D96">
            <v>40939</v>
          </cell>
        </row>
        <row r="97">
          <cell r="D97">
            <v>41950</v>
          </cell>
        </row>
        <row r="98">
          <cell r="D98">
            <v>41953</v>
          </cell>
        </row>
        <row r="99">
          <cell r="D99">
            <v>41808</v>
          </cell>
        </row>
        <row r="100">
          <cell r="D100">
            <v>41524</v>
          </cell>
        </row>
        <row r="101">
          <cell r="D101">
            <v>41516</v>
          </cell>
        </row>
        <row r="102">
          <cell r="D102">
            <v>41516</v>
          </cell>
        </row>
        <row r="103">
          <cell r="D103">
            <v>41516</v>
          </cell>
        </row>
        <row r="104">
          <cell r="D104">
            <v>41610</v>
          </cell>
        </row>
        <row r="105">
          <cell r="D105">
            <v>41226</v>
          </cell>
        </row>
        <row r="106">
          <cell r="D106">
            <v>41226</v>
          </cell>
        </row>
        <row r="107">
          <cell r="D107">
            <v>41226</v>
          </cell>
        </row>
        <row r="108">
          <cell r="D108">
            <v>41967</v>
          </cell>
        </row>
        <row r="109">
          <cell r="D109">
            <v>41967</v>
          </cell>
        </row>
        <row r="110">
          <cell r="D110">
            <v>41967</v>
          </cell>
        </row>
        <row r="111">
          <cell r="D111">
            <v>41197</v>
          </cell>
        </row>
        <row r="112">
          <cell r="D112">
            <v>41999</v>
          </cell>
        </row>
        <row r="113">
          <cell r="D113">
            <v>41582</v>
          </cell>
        </row>
        <row r="114">
          <cell r="D114">
            <v>41582</v>
          </cell>
        </row>
        <row r="115">
          <cell r="D115">
            <v>40780</v>
          </cell>
        </row>
        <row r="116">
          <cell r="D116">
            <v>40780</v>
          </cell>
        </row>
        <row r="117">
          <cell r="D117">
            <v>40780</v>
          </cell>
        </row>
        <row r="118">
          <cell r="D118">
            <v>40780</v>
          </cell>
        </row>
        <row r="119">
          <cell r="D119">
            <v>40970</v>
          </cell>
        </row>
        <row r="120">
          <cell r="D120">
            <v>41004</v>
          </cell>
        </row>
        <row r="121">
          <cell r="D121">
            <v>41438</v>
          </cell>
        </row>
        <row r="122">
          <cell r="D122">
            <v>41438</v>
          </cell>
        </row>
        <row r="123">
          <cell r="D123">
            <v>41438</v>
          </cell>
        </row>
        <row r="124">
          <cell r="D124">
            <v>41438</v>
          </cell>
        </row>
        <row r="125">
          <cell r="D125">
            <v>41438</v>
          </cell>
        </row>
        <row r="126">
          <cell r="D126">
            <v>40903</v>
          </cell>
        </row>
        <row r="127">
          <cell r="D127">
            <v>40806</v>
          </cell>
        </row>
        <row r="128">
          <cell r="D128">
            <v>41949</v>
          </cell>
        </row>
        <row r="129">
          <cell r="D129">
            <v>41949</v>
          </cell>
        </row>
        <row r="130">
          <cell r="D130">
            <v>41585</v>
          </cell>
        </row>
        <row r="131">
          <cell r="D131">
            <v>41585</v>
          </cell>
        </row>
        <row r="132">
          <cell r="D132">
            <v>41673</v>
          </cell>
        </row>
        <row r="133">
          <cell r="D133">
            <v>41673</v>
          </cell>
        </row>
        <row r="134">
          <cell r="D134">
            <v>41673</v>
          </cell>
        </row>
        <row r="135">
          <cell r="D135">
            <v>41561</v>
          </cell>
        </row>
        <row r="136">
          <cell r="D136">
            <v>41561</v>
          </cell>
        </row>
        <row r="137">
          <cell r="D137">
            <v>41561</v>
          </cell>
        </row>
        <row r="138">
          <cell r="D138">
            <v>41561</v>
          </cell>
        </row>
        <row r="139">
          <cell r="D139">
            <v>41561</v>
          </cell>
        </row>
        <row r="140">
          <cell r="D140">
            <v>41561</v>
          </cell>
        </row>
        <row r="141">
          <cell r="D141">
            <v>41561</v>
          </cell>
        </row>
        <row r="142">
          <cell r="D142">
            <v>41523</v>
          </cell>
        </row>
        <row r="143">
          <cell r="D143">
            <v>41901</v>
          </cell>
        </row>
        <row r="144">
          <cell r="D144">
            <v>41901</v>
          </cell>
        </row>
        <row r="145">
          <cell r="D145">
            <v>41901</v>
          </cell>
        </row>
        <row r="146">
          <cell r="D146">
            <v>41996</v>
          </cell>
        </row>
        <row r="147">
          <cell r="D147">
            <v>41159</v>
          </cell>
        </row>
        <row r="148">
          <cell r="D148">
            <v>40838</v>
          </cell>
        </row>
        <row r="149">
          <cell r="D149">
            <v>41614</v>
          </cell>
        </row>
        <row r="150">
          <cell r="D150">
            <v>41614</v>
          </cell>
        </row>
        <row r="151">
          <cell r="D151">
            <v>41614</v>
          </cell>
        </row>
        <row r="152">
          <cell r="D152">
            <v>41614</v>
          </cell>
        </row>
        <row r="153">
          <cell r="D153">
            <v>41347</v>
          </cell>
        </row>
        <row r="154">
          <cell r="D154">
            <v>41347</v>
          </cell>
        </row>
        <row r="155">
          <cell r="D155">
            <v>41060</v>
          </cell>
        </row>
        <row r="156">
          <cell r="D156">
            <v>41060</v>
          </cell>
        </row>
        <row r="157">
          <cell r="D157">
            <v>41060</v>
          </cell>
        </row>
        <row r="158">
          <cell r="D158">
            <v>41057</v>
          </cell>
        </row>
        <row r="159">
          <cell r="D159">
            <v>40603</v>
          </cell>
        </row>
        <row r="160">
          <cell r="D160">
            <v>41599</v>
          </cell>
        </row>
        <row r="161">
          <cell r="D161">
            <v>41599</v>
          </cell>
        </row>
        <row r="162">
          <cell r="D162">
            <v>41406</v>
          </cell>
        </row>
        <row r="163">
          <cell r="D163">
            <v>41271</v>
          </cell>
        </row>
        <row r="164">
          <cell r="D164">
            <v>41595</v>
          </cell>
        </row>
        <row r="165">
          <cell r="D165">
            <v>41586</v>
          </cell>
        </row>
        <row r="166">
          <cell r="D166">
            <v>40794</v>
          </cell>
        </row>
        <row r="167">
          <cell r="D167">
            <v>40794</v>
          </cell>
        </row>
        <row r="168">
          <cell r="D168">
            <v>40794</v>
          </cell>
        </row>
        <row r="169">
          <cell r="D169">
            <v>40794</v>
          </cell>
        </row>
        <row r="170">
          <cell r="D170">
            <v>40794</v>
          </cell>
        </row>
        <row r="171">
          <cell r="D171">
            <v>40794</v>
          </cell>
        </row>
        <row r="172">
          <cell r="D172">
            <v>40794</v>
          </cell>
        </row>
        <row r="173">
          <cell r="D173">
            <v>40760</v>
          </cell>
        </row>
        <row r="174">
          <cell r="D174">
            <v>40760</v>
          </cell>
        </row>
        <row r="175">
          <cell r="D175">
            <v>40760</v>
          </cell>
        </row>
        <row r="176">
          <cell r="D176">
            <v>40800</v>
          </cell>
        </row>
        <row r="177">
          <cell r="D177">
            <v>40800</v>
          </cell>
        </row>
        <row r="178">
          <cell r="D178">
            <v>41751</v>
          </cell>
        </row>
        <row r="179">
          <cell r="D179">
            <v>41234</v>
          </cell>
        </row>
        <row r="180">
          <cell r="D180">
            <v>41234</v>
          </cell>
        </row>
        <row r="181">
          <cell r="D181">
            <v>41258</v>
          </cell>
        </row>
        <row r="182">
          <cell r="D182">
            <v>40882</v>
          </cell>
        </row>
        <row r="183">
          <cell r="D183">
            <v>40882</v>
          </cell>
        </row>
        <row r="184">
          <cell r="D184">
            <v>40866</v>
          </cell>
        </row>
        <row r="185">
          <cell r="D185">
            <v>40866</v>
          </cell>
        </row>
        <row r="186">
          <cell r="D186">
            <v>40866</v>
          </cell>
        </row>
        <row r="187">
          <cell r="D187">
            <v>41607</v>
          </cell>
        </row>
        <row r="188">
          <cell r="D188">
            <v>40781</v>
          </cell>
        </row>
        <row r="189">
          <cell r="D189">
            <v>41472</v>
          </cell>
        </row>
        <row r="190">
          <cell r="D190">
            <v>41472</v>
          </cell>
        </row>
        <row r="191">
          <cell r="D191">
            <v>41194</v>
          </cell>
        </row>
        <row r="192">
          <cell r="D192">
            <v>41194</v>
          </cell>
        </row>
        <row r="193">
          <cell r="D193">
            <v>41194</v>
          </cell>
        </row>
        <row r="194">
          <cell r="D194">
            <v>41194</v>
          </cell>
        </row>
        <row r="195">
          <cell r="D195">
            <v>41194</v>
          </cell>
        </row>
        <row r="196">
          <cell r="D196">
            <v>41213</v>
          </cell>
        </row>
        <row r="197">
          <cell r="D197">
            <v>40623</v>
          </cell>
        </row>
        <row r="198">
          <cell r="D198">
            <v>40623</v>
          </cell>
        </row>
        <row r="199">
          <cell r="D199">
            <v>41950</v>
          </cell>
        </row>
        <row r="200">
          <cell r="D200">
            <v>41827</v>
          </cell>
        </row>
        <row r="201">
          <cell r="D201">
            <v>41827</v>
          </cell>
        </row>
        <row r="202">
          <cell r="D202">
            <v>41815</v>
          </cell>
        </row>
        <row r="203">
          <cell r="D203">
            <v>40758</v>
          </cell>
        </row>
        <row r="204">
          <cell r="D204">
            <v>40758</v>
          </cell>
        </row>
        <row r="205">
          <cell r="D205">
            <v>41991</v>
          </cell>
        </row>
        <row r="206">
          <cell r="D206">
            <v>41794</v>
          </cell>
        </row>
        <row r="207">
          <cell r="D207">
            <v>41983</v>
          </cell>
        </row>
        <row r="208">
          <cell r="D208">
            <v>41975</v>
          </cell>
        </row>
        <row r="209">
          <cell r="D209">
            <v>41975</v>
          </cell>
        </row>
        <row r="210">
          <cell r="D210">
            <v>41975</v>
          </cell>
        </row>
        <row r="211">
          <cell r="D211">
            <v>41975</v>
          </cell>
        </row>
        <row r="212">
          <cell r="D212">
            <v>41975</v>
          </cell>
        </row>
        <row r="213">
          <cell r="D213">
            <v>40948</v>
          </cell>
        </row>
        <row r="214">
          <cell r="D214">
            <v>40910</v>
          </cell>
        </row>
        <row r="215">
          <cell r="D215">
            <v>40910</v>
          </cell>
        </row>
        <row r="216">
          <cell r="D216">
            <v>40910</v>
          </cell>
        </row>
        <row r="217">
          <cell r="D217">
            <v>40910</v>
          </cell>
        </row>
        <row r="218">
          <cell r="D218">
            <v>40910</v>
          </cell>
        </row>
        <row r="219">
          <cell r="D219">
            <v>41576</v>
          </cell>
        </row>
        <row r="220">
          <cell r="D220">
            <v>41576</v>
          </cell>
        </row>
        <row r="221">
          <cell r="D221">
            <v>41267</v>
          </cell>
        </row>
        <row r="222">
          <cell r="D222">
            <v>41267</v>
          </cell>
        </row>
        <row r="223">
          <cell r="D223">
            <v>41267</v>
          </cell>
        </row>
        <row r="224">
          <cell r="D224">
            <v>41267</v>
          </cell>
        </row>
        <row r="225">
          <cell r="D225">
            <v>41267</v>
          </cell>
        </row>
        <row r="226">
          <cell r="D226">
            <v>41267</v>
          </cell>
        </row>
        <row r="227">
          <cell r="D227">
            <v>41130</v>
          </cell>
        </row>
        <row r="228">
          <cell r="D228">
            <v>41130</v>
          </cell>
        </row>
        <row r="229">
          <cell r="D229">
            <v>41130</v>
          </cell>
        </row>
        <row r="230">
          <cell r="D230">
            <v>40967</v>
          </cell>
        </row>
        <row r="231">
          <cell r="D231">
            <v>40967</v>
          </cell>
        </row>
        <row r="232">
          <cell r="D232">
            <v>40799</v>
          </cell>
        </row>
        <row r="233">
          <cell r="D233">
            <v>41737</v>
          </cell>
        </row>
        <row r="234">
          <cell r="D234">
            <v>41737</v>
          </cell>
        </row>
        <row r="235">
          <cell r="D235">
            <v>41737</v>
          </cell>
        </row>
        <row r="236">
          <cell r="D236">
            <v>41737</v>
          </cell>
        </row>
        <row r="237">
          <cell r="D237">
            <v>41737</v>
          </cell>
        </row>
        <row r="238">
          <cell r="D238">
            <v>41956</v>
          </cell>
        </row>
        <row r="239">
          <cell r="D239">
            <v>41430</v>
          </cell>
        </row>
        <row r="240">
          <cell r="D240">
            <v>41430</v>
          </cell>
        </row>
        <row r="241">
          <cell r="D241">
            <v>41430</v>
          </cell>
        </row>
        <row r="242">
          <cell r="D242">
            <v>41430</v>
          </cell>
        </row>
        <row r="243">
          <cell r="D243">
            <v>41430</v>
          </cell>
        </row>
        <row r="244">
          <cell r="D244">
            <v>41430</v>
          </cell>
        </row>
        <row r="245">
          <cell r="D245">
            <v>41430</v>
          </cell>
        </row>
        <row r="246">
          <cell r="D246">
            <v>40695</v>
          </cell>
        </row>
        <row r="247">
          <cell r="D247">
            <v>40695</v>
          </cell>
        </row>
        <row r="248">
          <cell r="D248">
            <v>40695</v>
          </cell>
        </row>
        <row r="249">
          <cell r="D249">
            <v>40695</v>
          </cell>
        </row>
        <row r="250">
          <cell r="D250">
            <v>40695</v>
          </cell>
        </row>
        <row r="251">
          <cell r="D251">
            <v>41619</v>
          </cell>
        </row>
        <row r="252">
          <cell r="D252">
            <v>41529</v>
          </cell>
        </row>
        <row r="253">
          <cell r="D253">
            <v>41529</v>
          </cell>
        </row>
        <row r="254">
          <cell r="D254">
            <v>41619</v>
          </cell>
        </row>
        <row r="255">
          <cell r="D255">
            <v>41619</v>
          </cell>
        </row>
        <row r="256">
          <cell r="D256">
            <v>41241</v>
          </cell>
        </row>
        <row r="257">
          <cell r="D257">
            <v>41241</v>
          </cell>
        </row>
        <row r="258">
          <cell r="D258">
            <v>41241</v>
          </cell>
        </row>
        <row r="259">
          <cell r="D259">
            <v>41241</v>
          </cell>
        </row>
        <row r="260">
          <cell r="D260">
            <v>41975</v>
          </cell>
        </row>
        <row r="261">
          <cell r="D261">
            <v>41975</v>
          </cell>
        </row>
        <row r="262">
          <cell r="D262">
            <v>41975</v>
          </cell>
        </row>
        <row r="263">
          <cell r="D263">
            <v>41799</v>
          </cell>
        </row>
        <row r="264">
          <cell r="D264">
            <v>40805</v>
          </cell>
        </row>
        <row r="265">
          <cell r="D265">
            <v>40805</v>
          </cell>
        </row>
        <row r="266">
          <cell r="D266">
            <v>41432</v>
          </cell>
        </row>
        <row r="267">
          <cell r="D267">
            <v>41223</v>
          </cell>
        </row>
        <row r="268">
          <cell r="D268">
            <v>41807</v>
          </cell>
        </row>
        <row r="269">
          <cell r="D269">
            <v>41296</v>
          </cell>
        </row>
        <row r="270">
          <cell r="D270">
            <v>41983</v>
          </cell>
        </row>
        <row r="271">
          <cell r="D271">
            <v>41983</v>
          </cell>
        </row>
        <row r="272">
          <cell r="D272">
            <v>42002</v>
          </cell>
        </row>
        <row r="273">
          <cell r="D273">
            <v>41120</v>
          </cell>
        </row>
        <row r="274">
          <cell r="D274">
            <v>41120</v>
          </cell>
        </row>
        <row r="275">
          <cell r="D275">
            <v>41120</v>
          </cell>
        </row>
        <row r="276">
          <cell r="D276">
            <v>41899</v>
          </cell>
        </row>
        <row r="277">
          <cell r="D277">
            <v>41899</v>
          </cell>
        </row>
        <row r="278">
          <cell r="D278">
            <v>41926</v>
          </cell>
        </row>
        <row r="279">
          <cell r="D279">
            <v>41926</v>
          </cell>
        </row>
        <row r="280">
          <cell r="D280">
            <v>41926</v>
          </cell>
        </row>
        <row r="281">
          <cell r="D281">
            <v>41926</v>
          </cell>
        </row>
        <row r="282">
          <cell r="D282">
            <v>41178</v>
          </cell>
        </row>
        <row r="283">
          <cell r="D283">
            <v>41178</v>
          </cell>
        </row>
        <row r="284">
          <cell r="D284">
            <v>41215</v>
          </cell>
        </row>
        <row r="285">
          <cell r="D285">
            <v>41178</v>
          </cell>
        </row>
        <row r="286">
          <cell r="D286">
            <v>41178</v>
          </cell>
        </row>
        <row r="287">
          <cell r="D287">
            <v>41178</v>
          </cell>
        </row>
        <row r="288">
          <cell r="D288">
            <v>41627</v>
          </cell>
        </row>
        <row r="289">
          <cell r="D289">
            <v>41627</v>
          </cell>
        </row>
        <row r="290">
          <cell r="D290">
            <v>41627</v>
          </cell>
        </row>
        <row r="291">
          <cell r="D291">
            <v>41599</v>
          </cell>
        </row>
        <row r="292">
          <cell r="D292">
            <v>41599</v>
          </cell>
        </row>
        <row r="293">
          <cell r="D293">
            <v>41599</v>
          </cell>
        </row>
        <row r="294">
          <cell r="D294">
            <v>41599</v>
          </cell>
        </row>
        <row r="295">
          <cell r="D295">
            <v>40903</v>
          </cell>
        </row>
        <row r="296">
          <cell r="D296">
            <v>40903</v>
          </cell>
        </row>
        <row r="297">
          <cell r="D297">
            <v>40903</v>
          </cell>
        </row>
        <row r="298">
          <cell r="D298">
            <v>40903</v>
          </cell>
        </row>
        <row r="299">
          <cell r="D299">
            <v>40903</v>
          </cell>
        </row>
        <row r="300">
          <cell r="D300">
            <v>41576</v>
          </cell>
        </row>
        <row r="301">
          <cell r="D301">
            <v>41576</v>
          </cell>
        </row>
        <row r="302">
          <cell r="D302">
            <v>41576</v>
          </cell>
        </row>
        <row r="303">
          <cell r="D303">
            <v>41576</v>
          </cell>
        </row>
        <row r="304">
          <cell r="D304">
            <v>41576</v>
          </cell>
        </row>
        <row r="305">
          <cell r="D305">
            <v>41963</v>
          </cell>
        </row>
        <row r="306">
          <cell r="D306">
            <v>41033</v>
          </cell>
        </row>
        <row r="307">
          <cell r="D307">
            <v>40907</v>
          </cell>
        </row>
        <row r="308">
          <cell r="D308">
            <v>40695</v>
          </cell>
        </row>
        <row r="309">
          <cell r="D309">
            <v>40695</v>
          </cell>
        </row>
        <row r="310">
          <cell r="D310">
            <v>41745</v>
          </cell>
        </row>
        <row r="311">
          <cell r="D311">
            <v>41530</v>
          </cell>
        </row>
        <row r="312">
          <cell r="D312">
            <v>41530</v>
          </cell>
        </row>
        <row r="313">
          <cell r="D313">
            <v>41530</v>
          </cell>
        </row>
        <row r="314">
          <cell r="D314">
            <v>41530</v>
          </cell>
        </row>
        <row r="315">
          <cell r="D315">
            <v>40813</v>
          </cell>
        </row>
        <row r="316">
          <cell r="D316">
            <v>40764</v>
          </cell>
        </row>
        <row r="317">
          <cell r="D317">
            <v>40764</v>
          </cell>
        </row>
        <row r="318">
          <cell r="D318">
            <v>40905</v>
          </cell>
        </row>
        <row r="319">
          <cell r="D319">
            <v>40851</v>
          </cell>
        </row>
        <row r="320">
          <cell r="D320">
            <v>40851</v>
          </cell>
        </row>
        <row r="321">
          <cell r="D321">
            <v>40851</v>
          </cell>
        </row>
        <row r="322">
          <cell r="D322">
            <v>40851</v>
          </cell>
        </row>
        <row r="323">
          <cell r="D323">
            <v>40851</v>
          </cell>
        </row>
        <row r="324">
          <cell r="D324">
            <v>40805</v>
          </cell>
        </row>
        <row r="325">
          <cell r="D325">
            <v>41388</v>
          </cell>
        </row>
        <row r="326">
          <cell r="D326">
            <v>41388</v>
          </cell>
        </row>
        <row r="327">
          <cell r="D327">
            <v>41947</v>
          </cell>
        </row>
        <row r="328">
          <cell r="D328">
            <v>41517</v>
          </cell>
        </row>
        <row r="329">
          <cell r="D329">
            <v>41517</v>
          </cell>
        </row>
        <row r="330">
          <cell r="D330">
            <v>41517</v>
          </cell>
        </row>
        <row r="331">
          <cell r="D331">
            <v>41517</v>
          </cell>
        </row>
        <row r="332">
          <cell r="D332">
            <v>41517</v>
          </cell>
        </row>
        <row r="333">
          <cell r="D333">
            <v>41390</v>
          </cell>
        </row>
        <row r="334">
          <cell r="D334">
            <v>41390</v>
          </cell>
        </row>
        <row r="335">
          <cell r="D335">
            <v>41390</v>
          </cell>
        </row>
        <row r="336">
          <cell r="D336">
            <v>41153</v>
          </cell>
        </row>
        <row r="337">
          <cell r="D337">
            <v>41153</v>
          </cell>
        </row>
        <row r="338">
          <cell r="D338">
            <v>41153</v>
          </cell>
        </row>
        <row r="339">
          <cell r="D339">
            <v>40736</v>
          </cell>
        </row>
        <row r="340">
          <cell r="D340">
            <v>40736</v>
          </cell>
        </row>
        <row r="341">
          <cell r="D341">
            <v>41082</v>
          </cell>
        </row>
        <row r="342">
          <cell r="D342">
            <v>40646</v>
          </cell>
        </row>
        <row r="343">
          <cell r="D343">
            <v>40646</v>
          </cell>
        </row>
        <row r="344">
          <cell r="D344">
            <v>40646</v>
          </cell>
        </row>
        <row r="345">
          <cell r="D345">
            <v>40646</v>
          </cell>
        </row>
        <row r="346">
          <cell r="D346">
            <v>41263</v>
          </cell>
        </row>
        <row r="347">
          <cell r="D347">
            <v>41806</v>
          </cell>
        </row>
        <row r="348">
          <cell r="D348">
            <v>41829</v>
          </cell>
        </row>
        <row r="349">
          <cell r="D349">
            <v>41829</v>
          </cell>
        </row>
        <row r="350">
          <cell r="D350">
            <v>41829</v>
          </cell>
        </row>
        <row r="351">
          <cell r="D351">
            <v>41519</v>
          </cell>
        </row>
        <row r="352">
          <cell r="D352">
            <v>41519</v>
          </cell>
        </row>
        <row r="353">
          <cell r="D353">
            <v>41519</v>
          </cell>
        </row>
        <row r="354">
          <cell r="D354">
            <v>41519</v>
          </cell>
        </row>
        <row r="355">
          <cell r="D355">
            <v>41519</v>
          </cell>
        </row>
        <row r="356">
          <cell r="D356">
            <v>41373</v>
          </cell>
        </row>
        <row r="357">
          <cell r="D357">
            <v>41373</v>
          </cell>
        </row>
        <row r="358">
          <cell r="D358">
            <v>41373</v>
          </cell>
        </row>
        <row r="359">
          <cell r="D359">
            <v>41373</v>
          </cell>
        </row>
        <row r="360">
          <cell r="D360">
            <v>41388</v>
          </cell>
        </row>
        <row r="361">
          <cell r="D361">
            <v>41707</v>
          </cell>
        </row>
        <row r="362">
          <cell r="D362">
            <v>41707</v>
          </cell>
        </row>
        <row r="363">
          <cell r="D363">
            <v>41908</v>
          </cell>
        </row>
        <row r="364">
          <cell r="D364">
            <v>41908</v>
          </cell>
        </row>
        <row r="365">
          <cell r="D365">
            <v>41908</v>
          </cell>
        </row>
        <row r="366">
          <cell r="D366">
            <v>41908</v>
          </cell>
        </row>
        <row r="367">
          <cell r="D367">
            <v>40810</v>
          </cell>
        </row>
        <row r="368">
          <cell r="D368">
            <v>41569</v>
          </cell>
        </row>
        <row r="369">
          <cell r="D369">
            <v>41569</v>
          </cell>
        </row>
        <row r="370">
          <cell r="D370">
            <v>41569</v>
          </cell>
        </row>
        <row r="371">
          <cell r="D371">
            <v>41569</v>
          </cell>
        </row>
        <row r="372">
          <cell r="D372">
            <v>41789</v>
          </cell>
        </row>
        <row r="373">
          <cell r="D373">
            <v>41789</v>
          </cell>
        </row>
        <row r="374">
          <cell r="D374">
            <v>40747</v>
          </cell>
        </row>
        <row r="375">
          <cell r="D375">
            <v>40747</v>
          </cell>
        </row>
        <row r="376">
          <cell r="D376">
            <v>40747</v>
          </cell>
        </row>
        <row r="377">
          <cell r="D377">
            <v>40747</v>
          </cell>
        </row>
        <row r="378">
          <cell r="D378">
            <v>41546</v>
          </cell>
        </row>
        <row r="379">
          <cell r="D379">
            <v>41879</v>
          </cell>
        </row>
        <row r="380">
          <cell r="D380">
            <v>41027</v>
          </cell>
        </row>
        <row r="381">
          <cell r="D381">
            <v>41027</v>
          </cell>
        </row>
        <row r="382">
          <cell r="D382">
            <v>41027</v>
          </cell>
        </row>
        <row r="383">
          <cell r="D383">
            <v>41576</v>
          </cell>
        </row>
        <row r="384">
          <cell r="D384">
            <v>41576</v>
          </cell>
        </row>
        <row r="385">
          <cell r="D385">
            <v>41086</v>
          </cell>
        </row>
        <row r="386">
          <cell r="D386">
            <v>41240</v>
          </cell>
        </row>
        <row r="387">
          <cell r="D387">
            <v>41240</v>
          </cell>
        </row>
        <row r="388">
          <cell r="D388">
            <v>41246</v>
          </cell>
        </row>
        <row r="389">
          <cell r="D389">
            <v>41246</v>
          </cell>
        </row>
        <row r="390">
          <cell r="D390">
            <v>40871</v>
          </cell>
        </row>
        <row r="391">
          <cell r="D391">
            <v>41985</v>
          </cell>
        </row>
        <row r="392">
          <cell r="D392">
            <v>41985</v>
          </cell>
        </row>
        <row r="393">
          <cell r="D393">
            <v>40807</v>
          </cell>
        </row>
        <row r="394">
          <cell r="D394">
            <v>40807</v>
          </cell>
        </row>
        <row r="395">
          <cell r="D395">
            <v>40701</v>
          </cell>
        </row>
        <row r="396">
          <cell r="D396">
            <v>41821</v>
          </cell>
        </row>
        <row r="397">
          <cell r="D397">
            <v>41930</v>
          </cell>
        </row>
        <row r="398">
          <cell r="D398">
            <v>41930</v>
          </cell>
        </row>
        <row r="399">
          <cell r="D399">
            <v>41213</v>
          </cell>
        </row>
        <row r="400">
          <cell r="D400">
            <v>41526</v>
          </cell>
        </row>
        <row r="401">
          <cell r="D401">
            <v>41526</v>
          </cell>
        </row>
        <row r="402">
          <cell r="D402">
            <v>41526</v>
          </cell>
        </row>
        <row r="403">
          <cell r="D403">
            <v>41526</v>
          </cell>
        </row>
        <row r="404">
          <cell r="D404">
            <v>40901</v>
          </cell>
        </row>
        <row r="405">
          <cell r="D405">
            <v>40649</v>
          </cell>
        </row>
        <row r="406">
          <cell r="D406">
            <v>41998</v>
          </cell>
        </row>
        <row r="407">
          <cell r="D407">
            <v>41982</v>
          </cell>
        </row>
        <row r="408">
          <cell r="D408">
            <v>41982</v>
          </cell>
        </row>
        <row r="409">
          <cell r="D409">
            <v>41982</v>
          </cell>
        </row>
        <row r="410">
          <cell r="D410">
            <v>41982</v>
          </cell>
        </row>
        <row r="411">
          <cell r="D411">
            <v>41982</v>
          </cell>
        </row>
        <row r="412">
          <cell r="D412">
            <v>41982</v>
          </cell>
        </row>
        <row r="413">
          <cell r="D413">
            <v>41982</v>
          </cell>
        </row>
        <row r="414">
          <cell r="D414">
            <v>41982</v>
          </cell>
        </row>
        <row r="415">
          <cell r="D415">
            <v>41982</v>
          </cell>
        </row>
        <row r="416">
          <cell r="D416">
            <v>41947</v>
          </cell>
        </row>
        <row r="417">
          <cell r="D417">
            <v>41947</v>
          </cell>
        </row>
        <row r="418">
          <cell r="D418">
            <v>41815</v>
          </cell>
        </row>
        <row r="419">
          <cell r="D419">
            <v>41379</v>
          </cell>
        </row>
        <row r="420">
          <cell r="D420">
            <v>41950</v>
          </cell>
        </row>
        <row r="421">
          <cell r="D421">
            <v>41703</v>
          </cell>
        </row>
        <row r="422">
          <cell r="D422">
            <v>41703</v>
          </cell>
        </row>
        <row r="423">
          <cell r="D423">
            <v>40716</v>
          </cell>
        </row>
        <row r="424">
          <cell r="D424">
            <v>41932</v>
          </cell>
        </row>
        <row r="425">
          <cell r="D425">
            <v>41932</v>
          </cell>
        </row>
        <row r="426">
          <cell r="D426">
            <v>41873</v>
          </cell>
        </row>
        <row r="427">
          <cell r="D427">
            <v>41967</v>
          </cell>
        </row>
        <row r="428">
          <cell r="D428">
            <v>41967</v>
          </cell>
        </row>
        <row r="429">
          <cell r="D429">
            <v>40798</v>
          </cell>
        </row>
        <row r="430">
          <cell r="D430">
            <v>41914</v>
          </cell>
        </row>
        <row r="431">
          <cell r="D431">
            <v>41380</v>
          </cell>
        </row>
        <row r="432">
          <cell r="D432">
            <v>41380</v>
          </cell>
        </row>
        <row r="433">
          <cell r="D433">
            <v>41380</v>
          </cell>
        </row>
        <row r="434">
          <cell r="D434">
            <v>41380</v>
          </cell>
        </row>
        <row r="435">
          <cell r="D435">
            <v>41432</v>
          </cell>
        </row>
        <row r="436">
          <cell r="D436">
            <v>40896</v>
          </cell>
        </row>
        <row r="437">
          <cell r="D437">
            <v>40896</v>
          </cell>
        </row>
        <row r="438">
          <cell r="D438">
            <v>41438</v>
          </cell>
        </row>
        <row r="439">
          <cell r="D439">
            <v>41438</v>
          </cell>
        </row>
        <row r="440">
          <cell r="D440">
            <v>41898</v>
          </cell>
        </row>
        <row r="441">
          <cell r="D441">
            <v>41660</v>
          </cell>
        </row>
        <row r="442">
          <cell r="D442">
            <v>41523</v>
          </cell>
        </row>
        <row r="443">
          <cell r="D443">
            <v>41523</v>
          </cell>
        </row>
        <row r="444">
          <cell r="D444">
            <v>41523</v>
          </cell>
        </row>
        <row r="445">
          <cell r="D445">
            <v>41523</v>
          </cell>
        </row>
        <row r="446">
          <cell r="D446">
            <v>41523</v>
          </cell>
        </row>
        <row r="447">
          <cell r="D447">
            <v>41523</v>
          </cell>
        </row>
        <row r="448">
          <cell r="D448">
            <v>41719</v>
          </cell>
        </row>
        <row r="449">
          <cell r="D449">
            <v>41366</v>
          </cell>
        </row>
        <row r="450">
          <cell r="D450">
            <v>41366</v>
          </cell>
        </row>
        <row r="451">
          <cell r="D451">
            <v>41366</v>
          </cell>
        </row>
        <row r="452">
          <cell r="D452">
            <v>41366</v>
          </cell>
        </row>
        <row r="453">
          <cell r="D453">
            <v>41366</v>
          </cell>
        </row>
        <row r="454">
          <cell r="D454">
            <v>41366</v>
          </cell>
        </row>
        <row r="455">
          <cell r="D455">
            <v>41933</v>
          </cell>
        </row>
        <row r="456">
          <cell r="D456">
            <v>41933</v>
          </cell>
        </row>
        <row r="457">
          <cell r="D457">
            <v>41622</v>
          </cell>
        </row>
        <row r="458">
          <cell r="D458">
            <v>40587</v>
          </cell>
        </row>
        <row r="459">
          <cell r="D459">
            <v>41544</v>
          </cell>
        </row>
        <row r="460">
          <cell r="D460">
            <v>41544</v>
          </cell>
        </row>
        <row r="461">
          <cell r="D461">
            <v>41258</v>
          </cell>
        </row>
        <row r="462">
          <cell r="D462">
            <v>41258</v>
          </cell>
        </row>
        <row r="463">
          <cell r="D463">
            <v>41258</v>
          </cell>
        </row>
        <row r="464">
          <cell r="D464">
            <v>41387</v>
          </cell>
        </row>
        <row r="465">
          <cell r="D465">
            <v>41387</v>
          </cell>
        </row>
        <row r="466">
          <cell r="D466">
            <v>41387</v>
          </cell>
        </row>
        <row r="467">
          <cell r="D467">
            <v>41387</v>
          </cell>
        </row>
        <row r="468">
          <cell r="D468">
            <v>41387</v>
          </cell>
        </row>
        <row r="469">
          <cell r="D469">
            <v>40925</v>
          </cell>
        </row>
        <row r="470">
          <cell r="D470">
            <v>41730</v>
          </cell>
        </row>
        <row r="471">
          <cell r="D471">
            <v>41625</v>
          </cell>
        </row>
        <row r="472">
          <cell r="D472">
            <v>41263</v>
          </cell>
        </row>
        <row r="473">
          <cell r="D473">
            <v>40856</v>
          </cell>
        </row>
        <row r="474">
          <cell r="D474">
            <v>40856</v>
          </cell>
        </row>
        <row r="475">
          <cell r="D475">
            <v>40856</v>
          </cell>
        </row>
        <row r="476">
          <cell r="D476">
            <v>40856</v>
          </cell>
        </row>
        <row r="477">
          <cell r="D477">
            <v>40856</v>
          </cell>
        </row>
        <row r="478">
          <cell r="D478">
            <v>40856</v>
          </cell>
        </row>
        <row r="479">
          <cell r="D479">
            <v>41468</v>
          </cell>
        </row>
        <row r="480">
          <cell r="D480">
            <v>41575</v>
          </cell>
        </row>
        <row r="481">
          <cell r="D481">
            <v>41452</v>
          </cell>
        </row>
        <row r="482">
          <cell r="D482">
            <v>41452</v>
          </cell>
        </row>
        <row r="483">
          <cell r="D483">
            <v>40822</v>
          </cell>
        </row>
        <row r="484">
          <cell r="D484">
            <v>40746</v>
          </cell>
        </row>
        <row r="485">
          <cell r="D485">
            <v>40746</v>
          </cell>
        </row>
        <row r="486">
          <cell r="D486">
            <v>41801</v>
          </cell>
        </row>
        <row r="487">
          <cell r="D487">
            <v>41801</v>
          </cell>
        </row>
        <row r="488">
          <cell r="D488">
            <v>41801</v>
          </cell>
        </row>
        <row r="489">
          <cell r="D489">
            <v>40845</v>
          </cell>
        </row>
        <row r="490">
          <cell r="D490">
            <v>40703</v>
          </cell>
        </row>
        <row r="491">
          <cell r="D491">
            <v>40703</v>
          </cell>
        </row>
        <row r="492">
          <cell r="D492">
            <v>40703</v>
          </cell>
        </row>
        <row r="493">
          <cell r="D493">
            <v>40800</v>
          </cell>
        </row>
        <row r="494">
          <cell r="D494">
            <v>40800</v>
          </cell>
        </row>
        <row r="495">
          <cell r="D495">
            <v>41404</v>
          </cell>
        </row>
        <row r="496">
          <cell r="D496">
            <v>41352</v>
          </cell>
        </row>
        <row r="497">
          <cell r="D497">
            <v>41270</v>
          </cell>
        </row>
        <row r="498">
          <cell r="D498">
            <v>41481</v>
          </cell>
        </row>
        <row r="499">
          <cell r="D499">
            <v>41481</v>
          </cell>
        </row>
        <row r="500">
          <cell r="D500">
            <v>41481</v>
          </cell>
        </row>
        <row r="501">
          <cell r="D501">
            <v>41481</v>
          </cell>
        </row>
        <row r="502">
          <cell r="D502">
            <v>41425</v>
          </cell>
        </row>
        <row r="503">
          <cell r="D503">
            <v>41425</v>
          </cell>
        </row>
        <row r="504">
          <cell r="D504">
            <v>41425</v>
          </cell>
        </row>
        <row r="505">
          <cell r="D505">
            <v>41425</v>
          </cell>
        </row>
        <row r="506">
          <cell r="D506">
            <v>41425</v>
          </cell>
        </row>
        <row r="507">
          <cell r="D507">
            <v>41956</v>
          </cell>
        </row>
        <row r="508">
          <cell r="D508">
            <v>40984</v>
          </cell>
        </row>
        <row r="509">
          <cell r="D509">
            <v>40984</v>
          </cell>
        </row>
        <row r="510">
          <cell r="D510">
            <v>40984</v>
          </cell>
        </row>
        <row r="511">
          <cell r="D511">
            <v>40984</v>
          </cell>
        </row>
        <row r="512">
          <cell r="D512">
            <v>41970</v>
          </cell>
        </row>
        <row r="513">
          <cell r="D513">
            <v>41970</v>
          </cell>
        </row>
        <row r="514">
          <cell r="D514">
            <v>41568</v>
          </cell>
        </row>
        <row r="515">
          <cell r="D515">
            <v>41995</v>
          </cell>
        </row>
        <row r="516">
          <cell r="D516">
            <v>41995</v>
          </cell>
        </row>
        <row r="517">
          <cell r="D517">
            <v>41662</v>
          </cell>
        </row>
        <row r="518">
          <cell r="D518">
            <v>41662</v>
          </cell>
        </row>
        <row r="519">
          <cell r="D519">
            <v>41662</v>
          </cell>
        </row>
        <row r="520">
          <cell r="D520">
            <v>41662</v>
          </cell>
        </row>
        <row r="521">
          <cell r="D521">
            <v>40990</v>
          </cell>
        </row>
        <row r="522">
          <cell r="D522">
            <v>40990</v>
          </cell>
        </row>
        <row r="523">
          <cell r="D523">
            <v>40990</v>
          </cell>
        </row>
        <row r="524">
          <cell r="D524">
            <v>41663</v>
          </cell>
        </row>
        <row r="525">
          <cell r="D525">
            <v>41416</v>
          </cell>
        </row>
        <row r="526">
          <cell r="D526">
            <v>41416</v>
          </cell>
        </row>
        <row r="527">
          <cell r="D527">
            <v>41269</v>
          </cell>
        </row>
        <row r="528">
          <cell r="D528">
            <v>41934</v>
          </cell>
        </row>
        <row r="529">
          <cell r="D529">
            <v>41934</v>
          </cell>
        </row>
        <row r="530">
          <cell r="D530">
            <v>41155</v>
          </cell>
        </row>
        <row r="531">
          <cell r="D531">
            <v>41155</v>
          </cell>
        </row>
        <row r="532">
          <cell r="D532">
            <v>41155</v>
          </cell>
        </row>
        <row r="533">
          <cell r="D533">
            <v>41220</v>
          </cell>
        </row>
        <row r="534">
          <cell r="D534">
            <v>41890</v>
          </cell>
        </row>
        <row r="535">
          <cell r="D535">
            <v>41424</v>
          </cell>
        </row>
        <row r="536">
          <cell r="D536">
            <v>41424</v>
          </cell>
        </row>
        <row r="537">
          <cell r="D537">
            <v>41466</v>
          </cell>
        </row>
        <row r="538">
          <cell r="D538">
            <v>41886</v>
          </cell>
        </row>
        <row r="539">
          <cell r="D539">
            <v>41246</v>
          </cell>
        </row>
        <row r="540">
          <cell r="D540">
            <v>41250</v>
          </cell>
        </row>
        <row r="541">
          <cell r="D541">
            <v>41250</v>
          </cell>
        </row>
        <row r="542">
          <cell r="D542">
            <v>40576</v>
          </cell>
        </row>
        <row r="543">
          <cell r="D543">
            <v>41470</v>
          </cell>
        </row>
        <row r="544">
          <cell r="D544">
            <v>41261</v>
          </cell>
        </row>
        <row r="545">
          <cell r="D545">
            <v>40674</v>
          </cell>
        </row>
        <row r="546">
          <cell r="D546">
            <v>40674</v>
          </cell>
        </row>
        <row r="547">
          <cell r="D547">
            <v>40674</v>
          </cell>
        </row>
        <row r="548">
          <cell r="D548">
            <v>41963</v>
          </cell>
        </row>
        <row r="549">
          <cell r="D549">
            <v>41963</v>
          </cell>
        </row>
        <row r="550">
          <cell r="D550">
            <v>41228</v>
          </cell>
        </row>
        <row r="551">
          <cell r="D551">
            <v>41228</v>
          </cell>
        </row>
        <row r="552">
          <cell r="D552">
            <v>41228</v>
          </cell>
        </row>
        <row r="553">
          <cell r="D553">
            <v>41380</v>
          </cell>
        </row>
        <row r="554">
          <cell r="D554">
            <v>41894</v>
          </cell>
        </row>
        <row r="555">
          <cell r="D555">
            <v>41968</v>
          </cell>
        </row>
        <row r="556">
          <cell r="D556">
            <v>41820</v>
          </cell>
        </row>
        <row r="557">
          <cell r="D557">
            <v>40605</v>
          </cell>
        </row>
        <row r="558">
          <cell r="D558">
            <v>41436</v>
          </cell>
        </row>
        <row r="559">
          <cell r="D559">
            <v>41436</v>
          </cell>
        </row>
        <row r="560">
          <cell r="D560">
            <v>41436</v>
          </cell>
        </row>
        <row r="561">
          <cell r="D561">
            <v>41964</v>
          </cell>
        </row>
        <row r="562">
          <cell r="D562">
            <v>41964</v>
          </cell>
        </row>
        <row r="563">
          <cell r="D563">
            <v>40800</v>
          </cell>
        </row>
        <row r="564">
          <cell r="D564">
            <v>40800</v>
          </cell>
        </row>
        <row r="565">
          <cell r="D565">
            <v>41250</v>
          </cell>
        </row>
        <row r="566">
          <cell r="D566">
            <v>41250</v>
          </cell>
        </row>
        <row r="567">
          <cell r="D567">
            <v>41981</v>
          </cell>
        </row>
        <row r="568">
          <cell r="D568">
            <v>41914</v>
          </cell>
        </row>
        <row r="569">
          <cell r="D569">
            <v>41914</v>
          </cell>
        </row>
        <row r="570">
          <cell r="D570">
            <v>41914</v>
          </cell>
        </row>
        <row r="571">
          <cell r="D571">
            <v>41914</v>
          </cell>
        </row>
        <row r="572">
          <cell r="D572">
            <v>42002</v>
          </cell>
        </row>
        <row r="573">
          <cell r="D573">
            <v>42002</v>
          </cell>
        </row>
        <row r="574">
          <cell r="D574">
            <v>42002</v>
          </cell>
        </row>
        <row r="575">
          <cell r="D575">
            <v>42002</v>
          </cell>
        </row>
        <row r="576">
          <cell r="D576">
            <v>41582</v>
          </cell>
        </row>
        <row r="577">
          <cell r="D577">
            <v>41170</v>
          </cell>
        </row>
        <row r="578">
          <cell r="D578">
            <v>41170</v>
          </cell>
        </row>
        <row r="579">
          <cell r="D579">
            <v>41170</v>
          </cell>
        </row>
        <row r="580">
          <cell r="D580">
            <v>41841</v>
          </cell>
        </row>
        <row r="581">
          <cell r="D581">
            <v>41841</v>
          </cell>
        </row>
        <row r="582">
          <cell r="D582">
            <v>41162</v>
          </cell>
        </row>
        <row r="583">
          <cell r="D583">
            <v>41975</v>
          </cell>
        </row>
        <row r="584">
          <cell r="D584">
            <v>41975</v>
          </cell>
        </row>
        <row r="585">
          <cell r="D585">
            <v>41975</v>
          </cell>
        </row>
        <row r="586">
          <cell r="D586">
            <v>41975</v>
          </cell>
        </row>
        <row r="587">
          <cell r="D587">
            <v>41975</v>
          </cell>
        </row>
        <row r="588">
          <cell r="D588">
            <v>41093</v>
          </cell>
        </row>
        <row r="589">
          <cell r="D589">
            <v>41093</v>
          </cell>
        </row>
        <row r="590">
          <cell r="D590">
            <v>41354</v>
          </cell>
        </row>
        <row r="591">
          <cell r="D591">
            <v>41354</v>
          </cell>
        </row>
        <row r="592">
          <cell r="D592">
            <v>41354</v>
          </cell>
        </row>
        <row r="593">
          <cell r="D593">
            <v>41354</v>
          </cell>
        </row>
        <row r="594">
          <cell r="D594">
            <v>40553</v>
          </cell>
        </row>
        <row r="595">
          <cell r="D595">
            <v>40553</v>
          </cell>
        </row>
        <row r="596">
          <cell r="D596">
            <v>40763</v>
          </cell>
        </row>
        <row r="597">
          <cell r="D597">
            <v>40763</v>
          </cell>
        </row>
        <row r="598">
          <cell r="D598">
            <v>40763</v>
          </cell>
        </row>
        <row r="599">
          <cell r="D599">
            <v>40763</v>
          </cell>
        </row>
        <row r="600">
          <cell r="D600">
            <v>41470</v>
          </cell>
        </row>
        <row r="601">
          <cell r="D601">
            <v>41472</v>
          </cell>
        </row>
        <row r="602">
          <cell r="D602">
            <v>41472</v>
          </cell>
        </row>
        <row r="603">
          <cell r="D603">
            <v>41472</v>
          </cell>
        </row>
        <row r="604">
          <cell r="D604">
            <v>40617</v>
          </cell>
        </row>
        <row r="605">
          <cell r="D605">
            <v>40617</v>
          </cell>
        </row>
        <row r="606">
          <cell r="D606">
            <v>40617</v>
          </cell>
        </row>
        <row r="607">
          <cell r="D607">
            <v>40617</v>
          </cell>
        </row>
        <row r="608">
          <cell r="D608">
            <v>40617</v>
          </cell>
        </row>
        <row r="609">
          <cell r="D609">
            <v>40686</v>
          </cell>
        </row>
        <row r="610">
          <cell r="D610">
            <v>40686</v>
          </cell>
        </row>
        <row r="611">
          <cell r="D611">
            <v>40686</v>
          </cell>
        </row>
        <row r="612">
          <cell r="D612">
            <v>41393</v>
          </cell>
        </row>
        <row r="613">
          <cell r="D613">
            <v>41393</v>
          </cell>
        </row>
        <row r="614">
          <cell r="D614">
            <v>41529</v>
          </cell>
        </row>
        <row r="615">
          <cell r="D615">
            <v>41529</v>
          </cell>
        </row>
        <row r="616">
          <cell r="D616">
            <v>41958</v>
          </cell>
        </row>
        <row r="617">
          <cell r="D617">
            <v>41958</v>
          </cell>
        </row>
        <row r="618">
          <cell r="D618">
            <v>41870</v>
          </cell>
        </row>
        <row r="619">
          <cell r="D619">
            <v>41870</v>
          </cell>
        </row>
        <row r="620">
          <cell r="D620">
            <v>41870</v>
          </cell>
        </row>
        <row r="621">
          <cell r="D621">
            <v>41870</v>
          </cell>
        </row>
        <row r="622">
          <cell r="D622">
            <v>41870</v>
          </cell>
        </row>
        <row r="623">
          <cell r="D623">
            <v>40903</v>
          </cell>
        </row>
        <row r="624">
          <cell r="D624">
            <v>41242</v>
          </cell>
        </row>
        <row r="625">
          <cell r="D625">
            <v>41242</v>
          </cell>
        </row>
        <row r="626">
          <cell r="D626">
            <v>41242</v>
          </cell>
        </row>
        <row r="627">
          <cell r="D627">
            <v>41242</v>
          </cell>
        </row>
        <row r="628">
          <cell r="D628">
            <v>41898</v>
          </cell>
        </row>
        <row r="629">
          <cell r="D629">
            <v>41779</v>
          </cell>
        </row>
        <row r="630">
          <cell r="D630">
            <v>41991</v>
          </cell>
        </row>
        <row r="631">
          <cell r="D631">
            <v>41991</v>
          </cell>
        </row>
        <row r="632">
          <cell r="D632">
            <v>41620</v>
          </cell>
        </row>
        <row r="633">
          <cell r="D633">
            <v>41620</v>
          </cell>
        </row>
        <row r="634">
          <cell r="D634">
            <v>41620</v>
          </cell>
        </row>
        <row r="635">
          <cell r="D635">
            <v>41907</v>
          </cell>
        </row>
        <row r="636">
          <cell r="D636">
            <v>41907</v>
          </cell>
        </row>
        <row r="637">
          <cell r="D637">
            <v>41186</v>
          </cell>
        </row>
        <row r="638">
          <cell r="D638">
            <v>41502</v>
          </cell>
        </row>
        <row r="639">
          <cell r="D639">
            <v>41502</v>
          </cell>
        </row>
        <row r="640">
          <cell r="D640">
            <v>41415</v>
          </cell>
        </row>
        <row r="641">
          <cell r="D641">
            <v>41415</v>
          </cell>
        </row>
        <row r="642">
          <cell r="D642">
            <v>41627</v>
          </cell>
        </row>
        <row r="643">
          <cell r="D643">
            <v>41851</v>
          </cell>
        </row>
        <row r="644">
          <cell r="D644">
            <v>41851</v>
          </cell>
        </row>
        <row r="645">
          <cell r="D645">
            <v>41801</v>
          </cell>
        </row>
        <row r="646">
          <cell r="D646">
            <v>41842</v>
          </cell>
        </row>
        <row r="647">
          <cell r="D647">
            <v>42004</v>
          </cell>
        </row>
        <row r="648">
          <cell r="D648">
            <v>41366</v>
          </cell>
        </row>
        <row r="649">
          <cell r="D649">
            <v>41366</v>
          </cell>
        </row>
        <row r="650">
          <cell r="D650">
            <v>41620</v>
          </cell>
        </row>
        <row r="651">
          <cell r="D651">
            <v>41620</v>
          </cell>
        </row>
        <row r="652">
          <cell r="D652">
            <v>41620</v>
          </cell>
        </row>
        <row r="653">
          <cell r="D653">
            <v>41571</v>
          </cell>
        </row>
        <row r="654">
          <cell r="D654">
            <v>41810</v>
          </cell>
        </row>
        <row r="655">
          <cell r="D655">
            <v>41810</v>
          </cell>
        </row>
        <row r="656">
          <cell r="D656">
            <v>41509</v>
          </cell>
        </row>
        <row r="657">
          <cell r="D657">
            <v>41509</v>
          </cell>
        </row>
        <row r="658">
          <cell r="D658">
            <v>41509</v>
          </cell>
        </row>
        <row r="659">
          <cell r="D659">
            <v>41537</v>
          </cell>
        </row>
        <row r="660">
          <cell r="D660">
            <v>41537</v>
          </cell>
        </row>
        <row r="661">
          <cell r="D661">
            <v>41145</v>
          </cell>
        </row>
        <row r="662">
          <cell r="D662">
            <v>41145</v>
          </cell>
        </row>
        <row r="663">
          <cell r="D663">
            <v>41145</v>
          </cell>
        </row>
        <row r="664">
          <cell r="D664">
            <v>41145</v>
          </cell>
        </row>
        <row r="665">
          <cell r="D665">
            <v>41360</v>
          </cell>
        </row>
        <row r="666">
          <cell r="D666">
            <v>41583</v>
          </cell>
        </row>
        <row r="667">
          <cell r="D667">
            <v>41799</v>
          </cell>
        </row>
        <row r="668">
          <cell r="D668">
            <v>41799</v>
          </cell>
        </row>
        <row r="669">
          <cell r="D669">
            <v>41799</v>
          </cell>
        </row>
        <row r="670">
          <cell r="D670">
            <v>40901</v>
          </cell>
        </row>
        <row r="671">
          <cell r="D671">
            <v>41800</v>
          </cell>
        </row>
        <row r="672">
          <cell r="D672">
            <v>41800</v>
          </cell>
        </row>
        <row r="673">
          <cell r="D673">
            <v>41800</v>
          </cell>
        </row>
        <row r="674">
          <cell r="D674">
            <v>41806</v>
          </cell>
        </row>
        <row r="675">
          <cell r="D675">
            <v>41979</v>
          </cell>
        </row>
        <row r="676">
          <cell r="D676">
            <v>41979</v>
          </cell>
        </row>
        <row r="677">
          <cell r="D677">
            <v>41979</v>
          </cell>
        </row>
        <row r="678">
          <cell r="D678">
            <v>41717</v>
          </cell>
        </row>
        <row r="679">
          <cell r="D679">
            <v>41717</v>
          </cell>
        </row>
        <row r="680">
          <cell r="D680">
            <v>41717</v>
          </cell>
        </row>
        <row r="681">
          <cell r="D681">
            <v>41717</v>
          </cell>
        </row>
        <row r="682">
          <cell r="D682">
            <v>41598</v>
          </cell>
        </row>
        <row r="683">
          <cell r="D683">
            <v>41598</v>
          </cell>
        </row>
        <row r="684">
          <cell r="D684">
            <v>41598</v>
          </cell>
        </row>
        <row r="685">
          <cell r="D685">
            <v>41948</v>
          </cell>
        </row>
        <row r="686">
          <cell r="D686">
            <v>41948</v>
          </cell>
        </row>
        <row r="687">
          <cell r="D687">
            <v>40729</v>
          </cell>
        </row>
        <row r="688">
          <cell r="D688">
            <v>40729</v>
          </cell>
        </row>
        <row r="689">
          <cell r="D689">
            <v>40729</v>
          </cell>
        </row>
        <row r="690">
          <cell r="D690">
            <v>41999</v>
          </cell>
        </row>
        <row r="691">
          <cell r="D691">
            <v>40715</v>
          </cell>
        </row>
        <row r="692">
          <cell r="D692">
            <v>40715</v>
          </cell>
        </row>
        <row r="693">
          <cell r="D693">
            <v>40715</v>
          </cell>
        </row>
        <row r="694">
          <cell r="D694">
            <v>40996</v>
          </cell>
        </row>
        <row r="695">
          <cell r="D695">
            <v>40996</v>
          </cell>
        </row>
        <row r="696">
          <cell r="D696">
            <v>41043</v>
          </cell>
        </row>
        <row r="697">
          <cell r="D697">
            <v>41043</v>
          </cell>
        </row>
        <row r="698">
          <cell r="D698">
            <v>41043</v>
          </cell>
        </row>
        <row r="699">
          <cell r="D699">
            <v>41043</v>
          </cell>
        </row>
        <row r="700">
          <cell r="D700">
            <v>41043</v>
          </cell>
        </row>
        <row r="701">
          <cell r="D701">
            <v>41043</v>
          </cell>
        </row>
        <row r="702">
          <cell r="D702">
            <v>41043</v>
          </cell>
        </row>
        <row r="703">
          <cell r="D703">
            <v>41885</v>
          </cell>
        </row>
        <row r="704">
          <cell r="D704">
            <v>41583</v>
          </cell>
        </row>
        <row r="705">
          <cell r="D705">
            <v>41008</v>
          </cell>
        </row>
        <row r="706">
          <cell r="D706">
            <v>40798</v>
          </cell>
        </row>
        <row r="707">
          <cell r="D707">
            <v>40798</v>
          </cell>
        </row>
        <row r="708">
          <cell r="D708">
            <v>40798</v>
          </cell>
        </row>
        <row r="709">
          <cell r="D709">
            <v>40879</v>
          </cell>
        </row>
        <row r="710">
          <cell r="D710">
            <v>40879</v>
          </cell>
        </row>
        <row r="711">
          <cell r="D711">
            <v>40879</v>
          </cell>
        </row>
        <row r="712">
          <cell r="D712">
            <v>40638</v>
          </cell>
        </row>
        <row r="713">
          <cell r="D713">
            <v>41886</v>
          </cell>
        </row>
        <row r="714">
          <cell r="D714">
            <v>41779</v>
          </cell>
        </row>
        <row r="715">
          <cell r="D715">
            <v>41779</v>
          </cell>
        </row>
        <row r="716">
          <cell r="D716">
            <v>41779</v>
          </cell>
        </row>
        <row r="717">
          <cell r="D717">
            <v>40725</v>
          </cell>
        </row>
        <row r="718">
          <cell r="D718">
            <v>40555</v>
          </cell>
        </row>
        <row r="719">
          <cell r="D719">
            <v>41907</v>
          </cell>
        </row>
        <row r="720">
          <cell r="D720">
            <v>40696</v>
          </cell>
        </row>
        <row r="721">
          <cell r="D721">
            <v>40696</v>
          </cell>
        </row>
        <row r="722">
          <cell r="D722">
            <v>41318</v>
          </cell>
        </row>
        <row r="723">
          <cell r="D723">
            <v>41624</v>
          </cell>
        </row>
        <row r="724">
          <cell r="D724">
            <v>41624</v>
          </cell>
        </row>
        <row r="725">
          <cell r="D725">
            <v>40823</v>
          </cell>
        </row>
        <row r="726">
          <cell r="D726">
            <v>41463</v>
          </cell>
        </row>
        <row r="727">
          <cell r="D727">
            <v>41899</v>
          </cell>
        </row>
        <row r="728">
          <cell r="D728">
            <v>41899</v>
          </cell>
        </row>
        <row r="729">
          <cell r="D729">
            <v>41612</v>
          </cell>
        </row>
        <row r="730">
          <cell r="D730">
            <v>41612</v>
          </cell>
        </row>
        <row r="731">
          <cell r="D731">
            <v>41612</v>
          </cell>
        </row>
        <row r="732">
          <cell r="D732">
            <v>41612</v>
          </cell>
        </row>
        <row r="733">
          <cell r="D733">
            <v>41612</v>
          </cell>
        </row>
        <row r="734">
          <cell r="D734">
            <v>41661</v>
          </cell>
        </row>
        <row r="735">
          <cell r="D735">
            <v>41661</v>
          </cell>
        </row>
        <row r="736">
          <cell r="D736">
            <v>41661</v>
          </cell>
        </row>
        <row r="737">
          <cell r="D737">
            <v>41661</v>
          </cell>
        </row>
        <row r="738">
          <cell r="D738">
            <v>41661</v>
          </cell>
        </row>
        <row r="739">
          <cell r="D739">
            <v>41661</v>
          </cell>
        </row>
        <row r="740">
          <cell r="D740">
            <v>40794</v>
          </cell>
        </row>
        <row r="741">
          <cell r="D741">
            <v>40548</v>
          </cell>
        </row>
        <row r="742">
          <cell r="D742">
            <v>40548</v>
          </cell>
        </row>
        <row r="743">
          <cell r="D743">
            <v>40548</v>
          </cell>
        </row>
        <row r="744">
          <cell r="D744">
            <v>41514</v>
          </cell>
        </row>
        <row r="745">
          <cell r="D745">
            <v>41514</v>
          </cell>
        </row>
        <row r="746">
          <cell r="D746">
            <v>41514</v>
          </cell>
        </row>
        <row r="747">
          <cell r="D747">
            <v>41514</v>
          </cell>
        </row>
        <row r="748">
          <cell r="D748">
            <v>40690</v>
          </cell>
        </row>
        <row r="749">
          <cell r="D749">
            <v>40690</v>
          </cell>
        </row>
        <row r="750">
          <cell r="D750">
            <v>41354</v>
          </cell>
        </row>
        <row r="751">
          <cell r="D751">
            <v>41915</v>
          </cell>
        </row>
        <row r="752">
          <cell r="D752">
            <v>41915</v>
          </cell>
        </row>
        <row r="753">
          <cell r="D753">
            <v>41915</v>
          </cell>
        </row>
        <row r="754">
          <cell r="D754">
            <v>41915</v>
          </cell>
        </row>
        <row r="755">
          <cell r="D755">
            <v>41372</v>
          </cell>
        </row>
        <row r="756">
          <cell r="D756">
            <v>41250</v>
          </cell>
        </row>
        <row r="757">
          <cell r="D757">
            <v>41536</v>
          </cell>
        </row>
        <row r="758">
          <cell r="D758">
            <v>40906</v>
          </cell>
        </row>
        <row r="759">
          <cell r="D759">
            <v>40906</v>
          </cell>
        </row>
        <row r="760">
          <cell r="D760">
            <v>41844</v>
          </cell>
        </row>
        <row r="761">
          <cell r="D761">
            <v>41901</v>
          </cell>
        </row>
        <row r="762">
          <cell r="D762">
            <v>41152</v>
          </cell>
        </row>
        <row r="763">
          <cell r="D763">
            <v>41947</v>
          </cell>
        </row>
        <row r="764">
          <cell r="D764">
            <v>40947</v>
          </cell>
        </row>
        <row r="765">
          <cell r="D765">
            <v>40557</v>
          </cell>
        </row>
        <row r="766">
          <cell r="D766">
            <v>40557</v>
          </cell>
        </row>
        <row r="767">
          <cell r="D767">
            <v>40557</v>
          </cell>
        </row>
        <row r="768">
          <cell r="D768">
            <v>40557</v>
          </cell>
        </row>
        <row r="769">
          <cell r="D769">
            <v>40557</v>
          </cell>
        </row>
        <row r="770">
          <cell r="D770">
            <v>40677</v>
          </cell>
        </row>
        <row r="771">
          <cell r="D771">
            <v>41414</v>
          </cell>
        </row>
        <row r="772">
          <cell r="D772">
            <v>41670</v>
          </cell>
        </row>
        <row r="773">
          <cell r="D773">
            <v>41670</v>
          </cell>
        </row>
        <row r="774">
          <cell r="D774">
            <v>41670</v>
          </cell>
        </row>
        <row r="775">
          <cell r="D775">
            <v>41670</v>
          </cell>
        </row>
        <row r="776">
          <cell r="D776">
            <v>41670</v>
          </cell>
        </row>
        <row r="777">
          <cell r="D777">
            <v>41670</v>
          </cell>
        </row>
        <row r="778">
          <cell r="D778">
            <v>40723</v>
          </cell>
        </row>
        <row r="779">
          <cell r="D779">
            <v>41142</v>
          </cell>
        </row>
        <row r="780">
          <cell r="D780">
            <v>41142</v>
          </cell>
        </row>
        <row r="781">
          <cell r="D781">
            <v>41142</v>
          </cell>
        </row>
        <row r="782">
          <cell r="D782">
            <v>41142</v>
          </cell>
        </row>
        <row r="783">
          <cell r="D783">
            <v>41185</v>
          </cell>
        </row>
        <row r="784">
          <cell r="D784">
            <v>41185</v>
          </cell>
        </row>
        <row r="785">
          <cell r="D785">
            <v>41185</v>
          </cell>
        </row>
        <row r="786">
          <cell r="D786">
            <v>41185</v>
          </cell>
        </row>
        <row r="787">
          <cell r="D787">
            <v>41052</v>
          </cell>
        </row>
        <row r="788">
          <cell r="D788">
            <v>41716</v>
          </cell>
        </row>
        <row r="789">
          <cell r="D789">
            <v>41255</v>
          </cell>
        </row>
        <row r="790">
          <cell r="D790">
            <v>41086</v>
          </cell>
        </row>
        <row r="791">
          <cell r="D791">
            <v>41086</v>
          </cell>
        </row>
        <row r="792">
          <cell r="D792">
            <v>41086</v>
          </cell>
        </row>
        <row r="793">
          <cell r="D793">
            <v>41086</v>
          </cell>
        </row>
        <row r="794">
          <cell r="D794">
            <v>41415</v>
          </cell>
        </row>
        <row r="795">
          <cell r="D795">
            <v>40806</v>
          </cell>
        </row>
        <row r="796">
          <cell r="D796">
            <v>40806</v>
          </cell>
        </row>
        <row r="797">
          <cell r="D797">
            <v>41904</v>
          </cell>
        </row>
        <row r="798">
          <cell r="D798">
            <v>41267</v>
          </cell>
        </row>
        <row r="799">
          <cell r="D799">
            <v>41267</v>
          </cell>
        </row>
        <row r="800">
          <cell r="D800">
            <v>41267</v>
          </cell>
        </row>
        <row r="801">
          <cell r="D801">
            <v>41240</v>
          </cell>
        </row>
        <row r="802">
          <cell r="D802">
            <v>41691</v>
          </cell>
        </row>
        <row r="803">
          <cell r="D803">
            <v>41691</v>
          </cell>
        </row>
        <row r="804">
          <cell r="D804">
            <v>41505</v>
          </cell>
        </row>
        <row r="805">
          <cell r="D805">
            <v>41346</v>
          </cell>
        </row>
        <row r="806">
          <cell r="D806">
            <v>41752</v>
          </cell>
        </row>
        <row r="807">
          <cell r="D807">
            <v>40848</v>
          </cell>
        </row>
        <row r="808">
          <cell r="D808">
            <v>40848</v>
          </cell>
        </row>
        <row r="809">
          <cell r="D809">
            <v>40942</v>
          </cell>
        </row>
        <row r="810">
          <cell r="D810">
            <v>40942</v>
          </cell>
        </row>
        <row r="811">
          <cell r="D811">
            <v>40829</v>
          </cell>
        </row>
        <row r="812">
          <cell r="D812">
            <v>40829</v>
          </cell>
        </row>
        <row r="813">
          <cell r="D813">
            <v>40829</v>
          </cell>
        </row>
        <row r="814">
          <cell r="D814">
            <v>40829</v>
          </cell>
        </row>
        <row r="815">
          <cell r="D815">
            <v>41774</v>
          </cell>
        </row>
        <row r="816">
          <cell r="D816">
            <v>41774</v>
          </cell>
        </row>
        <row r="817">
          <cell r="D817">
            <v>40988</v>
          </cell>
        </row>
        <row r="818">
          <cell r="D818">
            <v>41533</v>
          </cell>
        </row>
        <row r="819">
          <cell r="D819">
            <v>40722</v>
          </cell>
        </row>
        <row r="820">
          <cell r="D820">
            <v>40722</v>
          </cell>
        </row>
        <row r="821">
          <cell r="D821">
            <v>40722</v>
          </cell>
        </row>
        <row r="822">
          <cell r="D822">
            <v>40722</v>
          </cell>
        </row>
        <row r="823">
          <cell r="D823">
            <v>40722</v>
          </cell>
        </row>
        <row r="824">
          <cell r="D824">
            <v>41811</v>
          </cell>
        </row>
        <row r="825">
          <cell r="D825">
            <v>41811</v>
          </cell>
        </row>
        <row r="826">
          <cell r="D826">
            <v>40672</v>
          </cell>
        </row>
        <row r="827">
          <cell r="D827">
            <v>40672</v>
          </cell>
        </row>
        <row r="828">
          <cell r="D828">
            <v>41873</v>
          </cell>
        </row>
        <row r="829">
          <cell r="D829">
            <v>41873</v>
          </cell>
        </row>
        <row r="830">
          <cell r="D830">
            <v>41873</v>
          </cell>
        </row>
        <row r="831">
          <cell r="D831">
            <v>41807</v>
          </cell>
        </row>
        <row r="832">
          <cell r="D832">
            <v>41807</v>
          </cell>
        </row>
        <row r="833">
          <cell r="D833">
            <v>41807</v>
          </cell>
        </row>
        <row r="834">
          <cell r="D834">
            <v>41807</v>
          </cell>
        </row>
        <row r="835">
          <cell r="D835">
            <v>41479</v>
          </cell>
        </row>
        <row r="836">
          <cell r="D836">
            <v>41479</v>
          </cell>
        </row>
        <row r="837">
          <cell r="D837">
            <v>41479</v>
          </cell>
        </row>
        <row r="838">
          <cell r="D838">
            <v>40794</v>
          </cell>
        </row>
        <row r="839">
          <cell r="D839">
            <v>41948</v>
          </cell>
        </row>
        <row r="840">
          <cell r="D840">
            <v>41341</v>
          </cell>
        </row>
        <row r="841">
          <cell r="D841">
            <v>41233</v>
          </cell>
        </row>
        <row r="842">
          <cell r="D842">
            <v>41233</v>
          </cell>
        </row>
        <row r="843">
          <cell r="D843">
            <v>41233</v>
          </cell>
        </row>
        <row r="844">
          <cell r="D844">
            <v>41586</v>
          </cell>
        </row>
        <row r="845">
          <cell r="D845">
            <v>41586</v>
          </cell>
        </row>
        <row r="846">
          <cell r="D846">
            <v>41586</v>
          </cell>
        </row>
        <row r="847">
          <cell r="D847">
            <v>41586</v>
          </cell>
        </row>
        <row r="848">
          <cell r="D848">
            <v>41195</v>
          </cell>
        </row>
        <row r="849">
          <cell r="D849">
            <v>41195</v>
          </cell>
        </row>
        <row r="850">
          <cell r="D850">
            <v>41641</v>
          </cell>
        </row>
        <row r="851">
          <cell r="D851">
            <v>40582</v>
          </cell>
        </row>
        <row r="852">
          <cell r="D852">
            <v>41446</v>
          </cell>
        </row>
        <row r="853">
          <cell r="D853">
            <v>41446</v>
          </cell>
        </row>
        <row r="854">
          <cell r="D854">
            <v>41423</v>
          </cell>
        </row>
        <row r="855">
          <cell r="D855">
            <v>41324</v>
          </cell>
        </row>
        <row r="856">
          <cell r="D856">
            <v>41324</v>
          </cell>
        </row>
        <row r="857">
          <cell r="D857">
            <v>40758</v>
          </cell>
        </row>
        <row r="858">
          <cell r="D858">
            <v>40758</v>
          </cell>
        </row>
        <row r="859">
          <cell r="D859">
            <v>40758</v>
          </cell>
        </row>
        <row r="860">
          <cell r="D860">
            <v>41740</v>
          </cell>
        </row>
        <row r="861">
          <cell r="D861">
            <v>41740</v>
          </cell>
        </row>
        <row r="862">
          <cell r="D862">
            <v>40703</v>
          </cell>
        </row>
        <row r="863">
          <cell r="D863">
            <v>40703</v>
          </cell>
        </row>
        <row r="864">
          <cell r="D864">
            <v>41279</v>
          </cell>
        </row>
        <row r="865">
          <cell r="D865">
            <v>41279</v>
          </cell>
        </row>
        <row r="866">
          <cell r="D866">
            <v>41279</v>
          </cell>
        </row>
        <row r="867">
          <cell r="D867">
            <v>40554</v>
          </cell>
        </row>
        <row r="868">
          <cell r="D868">
            <v>40554</v>
          </cell>
        </row>
        <row r="869">
          <cell r="D869">
            <v>41547</v>
          </cell>
        </row>
        <row r="870">
          <cell r="D870">
            <v>40639</v>
          </cell>
        </row>
        <row r="871">
          <cell r="D871">
            <v>41521</v>
          </cell>
        </row>
        <row r="872">
          <cell r="D872">
            <v>41521</v>
          </cell>
        </row>
        <row r="873">
          <cell r="D873">
            <v>41201</v>
          </cell>
        </row>
        <row r="874">
          <cell r="D874">
            <v>40887</v>
          </cell>
        </row>
        <row r="875">
          <cell r="D875">
            <v>40887</v>
          </cell>
        </row>
        <row r="876">
          <cell r="D876">
            <v>41877</v>
          </cell>
        </row>
        <row r="877">
          <cell r="D877">
            <v>41291</v>
          </cell>
        </row>
        <row r="878">
          <cell r="D878">
            <v>41291</v>
          </cell>
        </row>
        <row r="879">
          <cell r="D879">
            <v>41291</v>
          </cell>
        </row>
        <row r="880">
          <cell r="D880">
            <v>40803</v>
          </cell>
        </row>
        <row r="881">
          <cell r="D881">
            <v>41974</v>
          </cell>
        </row>
        <row r="882">
          <cell r="D882">
            <v>41974</v>
          </cell>
        </row>
        <row r="883">
          <cell r="D883">
            <v>41191</v>
          </cell>
        </row>
        <row r="884">
          <cell r="D884">
            <v>41997</v>
          </cell>
        </row>
        <row r="885">
          <cell r="D885">
            <v>41570</v>
          </cell>
        </row>
        <row r="886">
          <cell r="D886">
            <v>40662</v>
          </cell>
        </row>
        <row r="887">
          <cell r="D887">
            <v>41024</v>
          </cell>
        </row>
        <row r="888">
          <cell r="D888">
            <v>41817</v>
          </cell>
        </row>
        <row r="889">
          <cell r="D889">
            <v>41927</v>
          </cell>
        </row>
        <row r="890">
          <cell r="D890">
            <v>40886</v>
          </cell>
        </row>
        <row r="891">
          <cell r="D891">
            <v>41811</v>
          </cell>
        </row>
        <row r="892">
          <cell r="D892">
            <v>41811</v>
          </cell>
        </row>
        <row r="893">
          <cell r="D893">
            <v>41817</v>
          </cell>
        </row>
        <row r="894">
          <cell r="D894">
            <v>41817</v>
          </cell>
        </row>
        <row r="895">
          <cell r="D895">
            <v>41817</v>
          </cell>
        </row>
        <row r="896">
          <cell r="D896">
            <v>41589</v>
          </cell>
        </row>
        <row r="897">
          <cell r="D897">
            <v>41589</v>
          </cell>
        </row>
        <row r="898">
          <cell r="D898">
            <v>41551</v>
          </cell>
        </row>
        <row r="899">
          <cell r="D899">
            <v>40795</v>
          </cell>
        </row>
        <row r="900">
          <cell r="D900">
            <v>41942</v>
          </cell>
        </row>
        <row r="901">
          <cell r="D901">
            <v>41375</v>
          </cell>
        </row>
        <row r="902">
          <cell r="D902">
            <v>41955</v>
          </cell>
        </row>
        <row r="903">
          <cell r="D903">
            <v>41955</v>
          </cell>
        </row>
        <row r="904">
          <cell r="D904">
            <v>41898</v>
          </cell>
        </row>
        <row r="905">
          <cell r="D905">
            <v>41373</v>
          </cell>
        </row>
        <row r="906">
          <cell r="D906">
            <v>41373</v>
          </cell>
        </row>
        <row r="907">
          <cell r="D907">
            <v>41373</v>
          </cell>
        </row>
        <row r="908">
          <cell r="D908">
            <v>42004</v>
          </cell>
        </row>
        <row r="909">
          <cell r="D909">
            <v>42004</v>
          </cell>
        </row>
        <row r="910">
          <cell r="D910">
            <v>42004</v>
          </cell>
        </row>
        <row r="911">
          <cell r="D911">
            <v>41885</v>
          </cell>
        </row>
        <row r="912">
          <cell r="D912">
            <v>41885</v>
          </cell>
        </row>
        <row r="913">
          <cell r="D913">
            <v>41885</v>
          </cell>
        </row>
        <row r="914">
          <cell r="D914">
            <v>41060</v>
          </cell>
        </row>
        <row r="915">
          <cell r="D915">
            <v>41971</v>
          </cell>
        </row>
        <row r="916">
          <cell r="D916">
            <v>41971</v>
          </cell>
        </row>
        <row r="917">
          <cell r="D917">
            <v>40709</v>
          </cell>
        </row>
        <row r="918">
          <cell r="D918">
            <v>40709</v>
          </cell>
        </row>
        <row r="919">
          <cell r="D919">
            <v>40709</v>
          </cell>
        </row>
        <row r="920">
          <cell r="D920">
            <v>41339</v>
          </cell>
        </row>
        <row r="921">
          <cell r="D921">
            <v>41339</v>
          </cell>
        </row>
        <row r="922">
          <cell r="D922">
            <v>40882</v>
          </cell>
        </row>
        <row r="923">
          <cell r="D923">
            <v>41010</v>
          </cell>
        </row>
        <row r="924">
          <cell r="D924">
            <v>41010</v>
          </cell>
        </row>
        <row r="925">
          <cell r="D925">
            <v>41010</v>
          </cell>
        </row>
        <row r="926">
          <cell r="D926">
            <v>41533</v>
          </cell>
        </row>
        <row r="927">
          <cell r="D927">
            <v>40799</v>
          </cell>
        </row>
        <row r="928">
          <cell r="D928">
            <v>40799</v>
          </cell>
        </row>
        <row r="929">
          <cell r="D929">
            <v>41187</v>
          </cell>
        </row>
        <row r="930">
          <cell r="D930">
            <v>41187</v>
          </cell>
        </row>
        <row r="931">
          <cell r="D931">
            <v>41744</v>
          </cell>
        </row>
        <row r="932">
          <cell r="D932">
            <v>41744</v>
          </cell>
        </row>
        <row r="933">
          <cell r="D933">
            <v>41744</v>
          </cell>
        </row>
        <row r="934">
          <cell r="D934">
            <v>41885</v>
          </cell>
        </row>
        <row r="935">
          <cell r="D935">
            <v>41446</v>
          </cell>
        </row>
        <row r="936">
          <cell r="D936">
            <v>41446</v>
          </cell>
        </row>
        <row r="937">
          <cell r="D937">
            <v>41446</v>
          </cell>
        </row>
        <row r="938">
          <cell r="D938">
            <v>41446</v>
          </cell>
        </row>
        <row r="939">
          <cell r="D939">
            <v>41949</v>
          </cell>
        </row>
        <row r="940">
          <cell r="D940">
            <v>41256</v>
          </cell>
        </row>
        <row r="941">
          <cell r="D941">
            <v>41256</v>
          </cell>
        </row>
        <row r="942">
          <cell r="D942">
            <v>41445</v>
          </cell>
        </row>
        <row r="943">
          <cell r="D943">
            <v>41622</v>
          </cell>
        </row>
        <row r="944">
          <cell r="D944">
            <v>41622</v>
          </cell>
        </row>
        <row r="945">
          <cell r="D945">
            <v>41058</v>
          </cell>
        </row>
        <row r="946">
          <cell r="D946">
            <v>41058</v>
          </cell>
        </row>
        <row r="947">
          <cell r="D947">
            <v>41058</v>
          </cell>
        </row>
        <row r="948">
          <cell r="D948">
            <v>41116</v>
          </cell>
        </row>
        <row r="949">
          <cell r="D949">
            <v>41972</v>
          </cell>
        </row>
        <row r="950">
          <cell r="D950">
            <v>41972</v>
          </cell>
        </row>
        <row r="951">
          <cell r="D951">
            <v>41972</v>
          </cell>
        </row>
        <row r="952">
          <cell r="D952">
            <v>41972</v>
          </cell>
        </row>
        <row r="953">
          <cell r="D953">
            <v>41972</v>
          </cell>
        </row>
        <row r="954">
          <cell r="D954">
            <v>41733</v>
          </cell>
        </row>
        <row r="955">
          <cell r="D955">
            <v>42002</v>
          </cell>
        </row>
        <row r="956">
          <cell r="D956">
            <v>42002</v>
          </cell>
        </row>
        <row r="957">
          <cell r="D957">
            <v>41974</v>
          </cell>
        </row>
        <row r="958">
          <cell r="D958">
            <v>41775</v>
          </cell>
        </row>
        <row r="959">
          <cell r="D959">
            <v>41775</v>
          </cell>
        </row>
        <row r="960">
          <cell r="D960">
            <v>41775</v>
          </cell>
        </row>
        <row r="961">
          <cell r="D961">
            <v>41174</v>
          </cell>
        </row>
        <row r="962">
          <cell r="D962">
            <v>41958</v>
          </cell>
        </row>
        <row r="963">
          <cell r="D963">
            <v>41240</v>
          </cell>
        </row>
        <row r="964">
          <cell r="D964">
            <v>41519</v>
          </cell>
        </row>
        <row r="965">
          <cell r="D965">
            <v>40808</v>
          </cell>
        </row>
        <row r="966">
          <cell r="D966">
            <v>41739</v>
          </cell>
        </row>
        <row r="967">
          <cell r="D967">
            <v>41739</v>
          </cell>
        </row>
        <row r="968">
          <cell r="D968">
            <v>41739</v>
          </cell>
        </row>
        <row r="969">
          <cell r="D969">
            <v>41739</v>
          </cell>
        </row>
        <row r="970">
          <cell r="D970">
            <v>41739</v>
          </cell>
        </row>
        <row r="971">
          <cell r="D971">
            <v>41739</v>
          </cell>
        </row>
        <row r="972">
          <cell r="D972">
            <v>40560</v>
          </cell>
        </row>
        <row r="973">
          <cell r="D973">
            <v>40560</v>
          </cell>
        </row>
        <row r="974">
          <cell r="D974">
            <v>40560</v>
          </cell>
        </row>
        <row r="975">
          <cell r="D975">
            <v>40560</v>
          </cell>
        </row>
        <row r="976">
          <cell r="D976">
            <v>41918</v>
          </cell>
        </row>
        <row r="977">
          <cell r="D977">
            <v>41918</v>
          </cell>
        </row>
        <row r="978">
          <cell r="D978">
            <v>41830</v>
          </cell>
        </row>
        <row r="979">
          <cell r="D979">
            <v>41647</v>
          </cell>
        </row>
        <row r="980">
          <cell r="D980">
            <v>41425</v>
          </cell>
        </row>
        <row r="981">
          <cell r="D981">
            <v>41252</v>
          </cell>
        </row>
        <row r="982">
          <cell r="D982">
            <v>41551</v>
          </cell>
        </row>
        <row r="983">
          <cell r="D983">
            <v>40858</v>
          </cell>
        </row>
        <row r="984">
          <cell r="D984">
            <v>40858</v>
          </cell>
        </row>
        <row r="985">
          <cell r="D985">
            <v>40858</v>
          </cell>
        </row>
        <row r="986">
          <cell r="D986">
            <v>41912</v>
          </cell>
        </row>
        <row r="987">
          <cell r="D987">
            <v>41912</v>
          </cell>
        </row>
        <row r="988">
          <cell r="D988">
            <v>41912</v>
          </cell>
        </row>
        <row r="989">
          <cell r="D989">
            <v>40978</v>
          </cell>
        </row>
        <row r="990">
          <cell r="D990">
            <v>41781</v>
          </cell>
        </row>
        <row r="991">
          <cell r="D991">
            <v>41781</v>
          </cell>
        </row>
        <row r="992">
          <cell r="D992">
            <v>40997</v>
          </cell>
        </row>
        <row r="993">
          <cell r="D993">
            <v>41527</v>
          </cell>
        </row>
        <row r="994">
          <cell r="D994">
            <v>41513</v>
          </cell>
        </row>
        <row r="995">
          <cell r="D995">
            <v>41513</v>
          </cell>
        </row>
        <row r="996">
          <cell r="D996">
            <v>40684</v>
          </cell>
        </row>
        <row r="997">
          <cell r="D997">
            <v>40684</v>
          </cell>
        </row>
        <row r="998">
          <cell r="D998">
            <v>41210</v>
          </cell>
        </row>
        <row r="999">
          <cell r="D999">
            <v>41210</v>
          </cell>
        </row>
        <row r="1000">
          <cell r="D1000">
            <v>41210</v>
          </cell>
        </row>
        <row r="1001">
          <cell r="D1001">
            <v>41210</v>
          </cell>
        </row>
        <row r="1002">
          <cell r="D1002">
            <v>41592</v>
          </cell>
        </row>
        <row r="1003">
          <cell r="D1003">
            <v>41121</v>
          </cell>
        </row>
        <row r="1004">
          <cell r="D1004">
            <v>41121</v>
          </cell>
        </row>
        <row r="1005">
          <cell r="D1005">
            <v>41121</v>
          </cell>
        </row>
        <row r="1006">
          <cell r="D1006">
            <v>41148</v>
          </cell>
        </row>
        <row r="1007">
          <cell r="D1007">
            <v>41226</v>
          </cell>
        </row>
        <row r="1008">
          <cell r="D1008">
            <v>41219</v>
          </cell>
        </row>
        <row r="1009">
          <cell r="D1009">
            <v>41219</v>
          </cell>
        </row>
        <row r="1010">
          <cell r="D1010">
            <v>42000</v>
          </cell>
        </row>
        <row r="1011">
          <cell r="D1011">
            <v>41853</v>
          </cell>
        </row>
        <row r="1012">
          <cell r="D1012">
            <v>40871</v>
          </cell>
        </row>
        <row r="1013">
          <cell r="D1013">
            <v>41808</v>
          </cell>
        </row>
        <row r="1014">
          <cell r="D1014">
            <v>41808</v>
          </cell>
        </row>
        <row r="1015">
          <cell r="D1015">
            <v>41264</v>
          </cell>
        </row>
        <row r="1016">
          <cell r="D1016">
            <v>41264</v>
          </cell>
        </row>
        <row r="1017">
          <cell r="D1017">
            <v>41169</v>
          </cell>
        </row>
        <row r="1018">
          <cell r="D1018">
            <v>41096</v>
          </cell>
        </row>
        <row r="1019">
          <cell r="D1019">
            <v>41096</v>
          </cell>
        </row>
        <row r="1020">
          <cell r="D1020">
            <v>41096</v>
          </cell>
        </row>
        <row r="1021">
          <cell r="D1021">
            <v>41096</v>
          </cell>
        </row>
        <row r="1022">
          <cell r="D1022">
            <v>41026</v>
          </cell>
        </row>
        <row r="1023">
          <cell r="D1023">
            <v>41026</v>
          </cell>
        </row>
        <row r="1024">
          <cell r="D1024">
            <v>41026</v>
          </cell>
        </row>
        <row r="1025">
          <cell r="D1025">
            <v>41076</v>
          </cell>
        </row>
        <row r="1026">
          <cell r="D1026">
            <v>41991</v>
          </cell>
        </row>
        <row r="1027">
          <cell r="D1027">
            <v>41285</v>
          </cell>
        </row>
        <row r="1028">
          <cell r="D1028">
            <v>41285</v>
          </cell>
        </row>
        <row r="1029">
          <cell r="D1029">
            <v>41285</v>
          </cell>
        </row>
        <row r="1030">
          <cell r="D1030">
            <v>40735</v>
          </cell>
        </row>
        <row r="1031">
          <cell r="D1031">
            <v>40735</v>
          </cell>
        </row>
        <row r="1032">
          <cell r="D1032">
            <v>40735</v>
          </cell>
        </row>
        <row r="1033">
          <cell r="D1033">
            <v>40735</v>
          </cell>
        </row>
        <row r="1034">
          <cell r="D1034">
            <v>40735</v>
          </cell>
        </row>
        <row r="1035">
          <cell r="D1035">
            <v>41599</v>
          </cell>
        </row>
        <row r="1036">
          <cell r="D1036">
            <v>41599</v>
          </cell>
        </row>
        <row r="1037">
          <cell r="D1037">
            <v>41599</v>
          </cell>
        </row>
        <row r="1038">
          <cell r="D1038">
            <v>41387</v>
          </cell>
        </row>
        <row r="1039">
          <cell r="D1039">
            <v>41073</v>
          </cell>
        </row>
        <row r="1040">
          <cell r="D1040">
            <v>41964</v>
          </cell>
        </row>
        <row r="1041">
          <cell r="D1041">
            <v>41964</v>
          </cell>
        </row>
        <row r="1042">
          <cell r="D1042">
            <v>41354</v>
          </cell>
        </row>
        <row r="1043">
          <cell r="D1043">
            <v>41524</v>
          </cell>
        </row>
        <row r="1044">
          <cell r="D1044">
            <v>41524</v>
          </cell>
        </row>
        <row r="1045">
          <cell r="D1045">
            <v>41830</v>
          </cell>
        </row>
        <row r="1046">
          <cell r="D1046">
            <v>41830</v>
          </cell>
        </row>
        <row r="1047">
          <cell r="D1047">
            <v>41925</v>
          </cell>
        </row>
        <row r="1048">
          <cell r="D1048">
            <v>41342</v>
          </cell>
        </row>
        <row r="1049">
          <cell r="D1049">
            <v>41342</v>
          </cell>
        </row>
        <row r="1050">
          <cell r="D1050">
            <v>40690</v>
          </cell>
        </row>
        <row r="1051">
          <cell r="D1051">
            <v>40690</v>
          </cell>
        </row>
        <row r="1052">
          <cell r="D1052">
            <v>41093</v>
          </cell>
        </row>
        <row r="1053">
          <cell r="D1053">
            <v>41093</v>
          </cell>
        </row>
        <row r="1054">
          <cell r="D1054">
            <v>41093</v>
          </cell>
        </row>
        <row r="1055">
          <cell r="D1055">
            <v>41003</v>
          </cell>
        </row>
        <row r="1056">
          <cell r="D1056">
            <v>41003</v>
          </cell>
        </row>
        <row r="1057">
          <cell r="D1057">
            <v>41003</v>
          </cell>
        </row>
        <row r="1058">
          <cell r="D1058">
            <v>41003</v>
          </cell>
        </row>
        <row r="1059">
          <cell r="D1059">
            <v>41984</v>
          </cell>
        </row>
        <row r="1060">
          <cell r="D1060">
            <v>41984</v>
          </cell>
        </row>
        <row r="1061">
          <cell r="D1061">
            <v>41603</v>
          </cell>
        </row>
        <row r="1062">
          <cell r="D1062">
            <v>40991</v>
          </cell>
        </row>
        <row r="1063">
          <cell r="D1063">
            <v>41015</v>
          </cell>
        </row>
        <row r="1064">
          <cell r="D1064">
            <v>41015</v>
          </cell>
        </row>
        <row r="1065">
          <cell r="D1065">
            <v>41015</v>
          </cell>
        </row>
        <row r="1066">
          <cell r="D1066">
            <v>41015</v>
          </cell>
        </row>
        <row r="1067">
          <cell r="D1067">
            <v>41015</v>
          </cell>
        </row>
        <row r="1068">
          <cell r="D1068">
            <v>41015</v>
          </cell>
        </row>
        <row r="1069">
          <cell r="D1069">
            <v>41549</v>
          </cell>
        </row>
        <row r="1070">
          <cell r="D1070">
            <v>41911</v>
          </cell>
        </row>
        <row r="1071">
          <cell r="D1071">
            <v>41115</v>
          </cell>
        </row>
        <row r="1072">
          <cell r="D1072">
            <v>41233</v>
          </cell>
        </row>
        <row r="1073">
          <cell r="D1073">
            <v>41393</v>
          </cell>
        </row>
        <row r="1074">
          <cell r="D1074">
            <v>41958</v>
          </cell>
        </row>
        <row r="1075">
          <cell r="D1075">
            <v>41591</v>
          </cell>
        </row>
        <row r="1076">
          <cell r="D1076">
            <v>41591</v>
          </cell>
        </row>
        <row r="1077">
          <cell r="D1077">
            <v>41591</v>
          </cell>
        </row>
        <row r="1078">
          <cell r="D1078">
            <v>41547</v>
          </cell>
        </row>
        <row r="1079">
          <cell r="D1079">
            <v>41906</v>
          </cell>
        </row>
        <row r="1080">
          <cell r="D1080">
            <v>41906</v>
          </cell>
        </row>
        <row r="1081">
          <cell r="D1081">
            <v>41906</v>
          </cell>
        </row>
        <row r="1082">
          <cell r="D1082">
            <v>41242</v>
          </cell>
        </row>
        <row r="1083">
          <cell r="D1083">
            <v>41242</v>
          </cell>
        </row>
        <row r="1084">
          <cell r="D1084">
            <v>41335</v>
          </cell>
        </row>
        <row r="1085">
          <cell r="D1085">
            <v>41335</v>
          </cell>
        </row>
        <row r="1086">
          <cell r="D1086">
            <v>41335</v>
          </cell>
        </row>
        <row r="1087">
          <cell r="D1087">
            <v>41335</v>
          </cell>
        </row>
        <row r="1088">
          <cell r="D1088">
            <v>41499</v>
          </cell>
        </row>
        <row r="1089">
          <cell r="D1089">
            <v>41502</v>
          </cell>
        </row>
        <row r="1090">
          <cell r="D1090">
            <v>41502</v>
          </cell>
        </row>
        <row r="1091">
          <cell r="D1091">
            <v>41795</v>
          </cell>
        </row>
        <row r="1092">
          <cell r="D1092">
            <v>41795</v>
          </cell>
        </row>
        <row r="1093">
          <cell r="D1093">
            <v>41249</v>
          </cell>
        </row>
        <row r="1094">
          <cell r="D1094">
            <v>41249</v>
          </cell>
        </row>
        <row r="1095">
          <cell r="D1095">
            <v>41270</v>
          </cell>
        </row>
        <row r="1096">
          <cell r="D1096">
            <v>41270</v>
          </cell>
        </row>
        <row r="1097">
          <cell r="D1097">
            <v>41661</v>
          </cell>
        </row>
        <row r="1098">
          <cell r="D1098">
            <v>41661</v>
          </cell>
        </row>
        <row r="1099">
          <cell r="D1099">
            <v>40719</v>
          </cell>
        </row>
        <row r="1100">
          <cell r="D1100">
            <v>41440</v>
          </cell>
        </row>
        <row r="1101">
          <cell r="D1101">
            <v>41440</v>
          </cell>
        </row>
        <row r="1102">
          <cell r="D1102">
            <v>41440</v>
          </cell>
        </row>
        <row r="1103">
          <cell r="D1103">
            <v>41440</v>
          </cell>
        </row>
        <row r="1104">
          <cell r="D1104">
            <v>41751</v>
          </cell>
        </row>
        <row r="1105">
          <cell r="D1105">
            <v>41751</v>
          </cell>
        </row>
        <row r="1106">
          <cell r="D1106">
            <v>41569</v>
          </cell>
        </row>
        <row r="1107">
          <cell r="D1107">
            <v>41598</v>
          </cell>
        </row>
        <row r="1108">
          <cell r="D1108">
            <v>41598</v>
          </cell>
        </row>
        <row r="1109">
          <cell r="D1109">
            <v>41598</v>
          </cell>
        </row>
        <row r="1110">
          <cell r="D1110">
            <v>41598</v>
          </cell>
        </row>
        <row r="1111">
          <cell r="D1111">
            <v>41598</v>
          </cell>
        </row>
        <row r="1112">
          <cell r="D1112">
            <v>41598</v>
          </cell>
        </row>
        <row r="1113">
          <cell r="D1113">
            <v>41598</v>
          </cell>
        </row>
        <row r="1114">
          <cell r="D1114">
            <v>41598</v>
          </cell>
        </row>
        <row r="1115">
          <cell r="D1115">
            <v>41992</v>
          </cell>
        </row>
        <row r="1116">
          <cell r="D1116">
            <v>41992</v>
          </cell>
        </row>
        <row r="1117">
          <cell r="D1117">
            <v>41992</v>
          </cell>
        </row>
        <row r="1118">
          <cell r="D1118">
            <v>41478</v>
          </cell>
        </row>
        <row r="1119">
          <cell r="D1119">
            <v>41156</v>
          </cell>
        </row>
        <row r="1120">
          <cell r="D1120">
            <v>41156</v>
          </cell>
        </row>
        <row r="1121">
          <cell r="D1121">
            <v>41156</v>
          </cell>
        </row>
        <row r="1122">
          <cell r="D1122">
            <v>41156</v>
          </cell>
        </row>
        <row r="1123">
          <cell r="D1123">
            <v>40564</v>
          </cell>
        </row>
        <row r="1124">
          <cell r="D1124">
            <v>40564</v>
          </cell>
        </row>
        <row r="1125">
          <cell r="D1125">
            <v>40564</v>
          </cell>
        </row>
        <row r="1126">
          <cell r="D1126">
            <v>40564</v>
          </cell>
        </row>
        <row r="1127">
          <cell r="D1127">
            <v>40564</v>
          </cell>
        </row>
        <row r="1128">
          <cell r="D1128">
            <v>40564</v>
          </cell>
        </row>
        <row r="1129">
          <cell r="D1129">
            <v>40970</v>
          </cell>
        </row>
        <row r="1130">
          <cell r="D1130">
            <v>40970</v>
          </cell>
        </row>
        <row r="1131">
          <cell r="D1131">
            <v>41377</v>
          </cell>
        </row>
        <row r="1132">
          <cell r="D1132">
            <v>41377</v>
          </cell>
        </row>
        <row r="1133">
          <cell r="D1133">
            <v>41377</v>
          </cell>
        </row>
        <row r="1134">
          <cell r="D1134">
            <v>41615</v>
          </cell>
        </row>
        <row r="1135">
          <cell r="D1135">
            <v>41431</v>
          </cell>
        </row>
        <row r="1136">
          <cell r="D1136">
            <v>41431</v>
          </cell>
        </row>
        <row r="1137">
          <cell r="D1137">
            <v>41620</v>
          </cell>
        </row>
        <row r="1138">
          <cell r="D1138">
            <v>41591</v>
          </cell>
        </row>
        <row r="1139">
          <cell r="D1139">
            <v>41591</v>
          </cell>
        </row>
        <row r="1140">
          <cell r="D1140">
            <v>41591</v>
          </cell>
        </row>
        <row r="1141">
          <cell r="D1141">
            <v>41591</v>
          </cell>
        </row>
        <row r="1142">
          <cell r="D1142">
            <v>41591</v>
          </cell>
        </row>
        <row r="1143">
          <cell r="D1143">
            <v>40815</v>
          </cell>
        </row>
        <row r="1144">
          <cell r="D1144">
            <v>40815</v>
          </cell>
        </row>
        <row r="1145">
          <cell r="D1145">
            <v>40815</v>
          </cell>
        </row>
        <row r="1146">
          <cell r="D1146">
            <v>40815</v>
          </cell>
        </row>
        <row r="1147">
          <cell r="D1147">
            <v>40815</v>
          </cell>
        </row>
        <row r="1148">
          <cell r="D1148">
            <v>41003</v>
          </cell>
        </row>
        <row r="1149">
          <cell r="D1149">
            <v>41003</v>
          </cell>
        </row>
        <row r="1150">
          <cell r="D1150">
            <v>41003</v>
          </cell>
        </row>
        <row r="1151">
          <cell r="D1151">
            <v>41003</v>
          </cell>
        </row>
        <row r="1152">
          <cell r="D1152">
            <v>41003</v>
          </cell>
        </row>
        <row r="1153">
          <cell r="D1153">
            <v>41037</v>
          </cell>
        </row>
        <row r="1154">
          <cell r="D1154">
            <v>41640</v>
          </cell>
        </row>
        <row r="1155">
          <cell r="D1155">
            <v>41640</v>
          </cell>
        </row>
        <row r="1156">
          <cell r="D1156">
            <v>40897</v>
          </cell>
        </row>
        <row r="1157">
          <cell r="D1157">
            <v>40897</v>
          </cell>
        </row>
        <row r="1158">
          <cell r="D1158">
            <v>40897</v>
          </cell>
        </row>
        <row r="1159">
          <cell r="D1159">
            <v>40897</v>
          </cell>
        </row>
        <row r="1160">
          <cell r="D1160">
            <v>41458</v>
          </cell>
        </row>
        <row r="1161">
          <cell r="D1161">
            <v>41820</v>
          </cell>
        </row>
        <row r="1162">
          <cell r="D1162">
            <v>41820</v>
          </cell>
        </row>
        <row r="1163">
          <cell r="D1163">
            <v>40787</v>
          </cell>
        </row>
        <row r="1164">
          <cell r="D1164">
            <v>40605</v>
          </cell>
        </row>
        <row r="1165">
          <cell r="D1165">
            <v>40605</v>
          </cell>
        </row>
        <row r="1166">
          <cell r="D1166">
            <v>40605</v>
          </cell>
        </row>
        <row r="1167">
          <cell r="D1167">
            <v>40667</v>
          </cell>
        </row>
        <row r="1168">
          <cell r="D1168">
            <v>41215</v>
          </cell>
        </row>
        <row r="1169">
          <cell r="D1169">
            <v>41982</v>
          </cell>
        </row>
        <row r="1170">
          <cell r="D1170">
            <v>41982</v>
          </cell>
        </row>
        <row r="1171">
          <cell r="D1171">
            <v>41982</v>
          </cell>
        </row>
        <row r="1172">
          <cell r="D1172">
            <v>41982</v>
          </cell>
        </row>
        <row r="1173">
          <cell r="D1173">
            <v>40612</v>
          </cell>
        </row>
        <row r="1174">
          <cell r="D1174">
            <v>40654</v>
          </cell>
        </row>
        <row r="1175">
          <cell r="D1175">
            <v>41204</v>
          </cell>
        </row>
        <row r="1176">
          <cell r="D1176">
            <v>41143</v>
          </cell>
        </row>
        <row r="1177">
          <cell r="D1177">
            <v>41516</v>
          </cell>
        </row>
        <row r="1178">
          <cell r="D1178">
            <v>40904</v>
          </cell>
        </row>
        <row r="1179">
          <cell r="D1179">
            <v>41610</v>
          </cell>
        </row>
        <row r="1180">
          <cell r="D1180">
            <v>41610</v>
          </cell>
        </row>
        <row r="1181">
          <cell r="D1181">
            <v>41389</v>
          </cell>
        </row>
        <row r="1182">
          <cell r="D1182">
            <v>40715</v>
          </cell>
        </row>
        <row r="1183">
          <cell r="D1183">
            <v>40715</v>
          </cell>
        </row>
        <row r="1184">
          <cell r="D1184">
            <v>41654</v>
          </cell>
        </row>
        <row r="1185">
          <cell r="D1185">
            <v>41654</v>
          </cell>
        </row>
        <row r="1186">
          <cell r="D1186">
            <v>40871</v>
          </cell>
        </row>
        <row r="1187">
          <cell r="D1187">
            <v>40871</v>
          </cell>
        </row>
        <row r="1188">
          <cell r="D1188">
            <v>40871</v>
          </cell>
        </row>
        <row r="1189">
          <cell r="D1189">
            <v>40871</v>
          </cell>
        </row>
        <row r="1190">
          <cell r="D1190">
            <v>41697</v>
          </cell>
        </row>
        <row r="1191">
          <cell r="D1191">
            <v>41697</v>
          </cell>
        </row>
        <row r="1192">
          <cell r="D1192">
            <v>41697</v>
          </cell>
        </row>
        <row r="1193">
          <cell r="D1193">
            <v>41697</v>
          </cell>
        </row>
        <row r="1194">
          <cell r="D1194">
            <v>41697</v>
          </cell>
        </row>
        <row r="1195">
          <cell r="D1195">
            <v>41167</v>
          </cell>
        </row>
        <row r="1196">
          <cell r="D1196">
            <v>41167</v>
          </cell>
        </row>
        <row r="1197">
          <cell r="D1197">
            <v>41167</v>
          </cell>
        </row>
        <row r="1198">
          <cell r="D1198">
            <v>41167</v>
          </cell>
        </row>
        <row r="1199">
          <cell r="D1199">
            <v>41373</v>
          </cell>
        </row>
        <row r="1200">
          <cell r="D1200">
            <v>41373</v>
          </cell>
        </row>
        <row r="1201">
          <cell r="D1201">
            <v>41373</v>
          </cell>
        </row>
        <row r="1202">
          <cell r="D1202">
            <v>41474</v>
          </cell>
        </row>
        <row r="1203">
          <cell r="D1203">
            <v>41474</v>
          </cell>
        </row>
        <row r="1204">
          <cell r="D1204">
            <v>41474</v>
          </cell>
        </row>
        <row r="1205">
          <cell r="D1205">
            <v>41474</v>
          </cell>
        </row>
        <row r="1206">
          <cell r="D1206">
            <v>41474</v>
          </cell>
        </row>
        <row r="1207">
          <cell r="D1207">
            <v>41853</v>
          </cell>
        </row>
        <row r="1208">
          <cell r="D1208">
            <v>41470</v>
          </cell>
        </row>
        <row r="1209">
          <cell r="D1209">
            <v>41470</v>
          </cell>
        </row>
        <row r="1210">
          <cell r="D1210">
            <v>41470</v>
          </cell>
        </row>
        <row r="1211">
          <cell r="D1211">
            <v>41470</v>
          </cell>
        </row>
        <row r="1212">
          <cell r="D1212">
            <v>41470</v>
          </cell>
        </row>
        <row r="1213">
          <cell r="D1213">
            <v>41470</v>
          </cell>
        </row>
        <row r="1214">
          <cell r="D1214">
            <v>41892</v>
          </cell>
        </row>
        <row r="1215">
          <cell r="D1215">
            <v>41892</v>
          </cell>
        </row>
        <row r="1216">
          <cell r="D1216">
            <v>41892</v>
          </cell>
        </row>
        <row r="1217">
          <cell r="D1217">
            <v>41892</v>
          </cell>
        </row>
        <row r="1218">
          <cell r="D1218">
            <v>41892</v>
          </cell>
        </row>
        <row r="1219">
          <cell r="D1219">
            <v>41892</v>
          </cell>
        </row>
        <row r="1220">
          <cell r="D1220">
            <v>41892</v>
          </cell>
        </row>
        <row r="1221">
          <cell r="D1221">
            <v>41892</v>
          </cell>
        </row>
        <row r="1222">
          <cell r="D1222">
            <v>40736</v>
          </cell>
        </row>
        <row r="1223">
          <cell r="D1223">
            <v>40736</v>
          </cell>
        </row>
        <row r="1224">
          <cell r="D1224">
            <v>41613</v>
          </cell>
        </row>
        <row r="1225">
          <cell r="D1225">
            <v>41613</v>
          </cell>
        </row>
        <row r="1226">
          <cell r="D1226">
            <v>41613</v>
          </cell>
        </row>
        <row r="1227">
          <cell r="D1227">
            <v>41613</v>
          </cell>
        </row>
        <row r="1228">
          <cell r="D1228">
            <v>41613</v>
          </cell>
        </row>
        <row r="1229">
          <cell r="D1229">
            <v>41613</v>
          </cell>
        </row>
        <row r="1230">
          <cell r="D1230">
            <v>41950</v>
          </cell>
        </row>
        <row r="1231">
          <cell r="D1231">
            <v>41950</v>
          </cell>
        </row>
        <row r="1232">
          <cell r="D1232">
            <v>41950</v>
          </cell>
        </row>
        <row r="1233">
          <cell r="D1233">
            <v>41213</v>
          </cell>
        </row>
        <row r="1234">
          <cell r="D1234">
            <v>41213</v>
          </cell>
        </row>
        <row r="1235">
          <cell r="D1235">
            <v>41425</v>
          </cell>
        </row>
        <row r="1236">
          <cell r="D1236">
            <v>41576</v>
          </cell>
        </row>
        <row r="1237">
          <cell r="D1237">
            <v>41576</v>
          </cell>
        </row>
        <row r="1238">
          <cell r="D1238">
            <v>41576</v>
          </cell>
        </row>
        <row r="1239">
          <cell r="D1239">
            <v>41576</v>
          </cell>
        </row>
        <row r="1240">
          <cell r="D1240">
            <v>40766</v>
          </cell>
        </row>
        <row r="1241">
          <cell r="D1241">
            <v>40766</v>
          </cell>
        </row>
        <row r="1242">
          <cell r="D1242">
            <v>40766</v>
          </cell>
        </row>
        <row r="1243">
          <cell r="D1243">
            <v>41516</v>
          </cell>
        </row>
        <row r="1244">
          <cell r="D1244">
            <v>41320</v>
          </cell>
        </row>
        <row r="1245">
          <cell r="D1245">
            <v>41320</v>
          </cell>
        </row>
        <row r="1246">
          <cell r="D1246">
            <v>41774</v>
          </cell>
        </row>
        <row r="1247">
          <cell r="D1247">
            <v>40889</v>
          </cell>
        </row>
        <row r="1248">
          <cell r="D1248">
            <v>40889</v>
          </cell>
        </row>
        <row r="1249">
          <cell r="D1249">
            <v>40889</v>
          </cell>
        </row>
        <row r="1250">
          <cell r="D1250">
            <v>41992</v>
          </cell>
        </row>
        <row r="1251">
          <cell r="D1251">
            <v>41992</v>
          </cell>
        </row>
        <row r="1252">
          <cell r="D1252">
            <v>41992</v>
          </cell>
        </row>
        <row r="1253">
          <cell r="D1253">
            <v>41992</v>
          </cell>
        </row>
        <row r="1254">
          <cell r="D1254">
            <v>41094</v>
          </cell>
        </row>
        <row r="1255">
          <cell r="D1255">
            <v>41709</v>
          </cell>
        </row>
        <row r="1256">
          <cell r="D1256">
            <v>41709</v>
          </cell>
        </row>
        <row r="1257">
          <cell r="D1257">
            <v>41709</v>
          </cell>
        </row>
        <row r="1258">
          <cell r="D1258">
            <v>41709</v>
          </cell>
        </row>
        <row r="1259">
          <cell r="D1259">
            <v>41633</v>
          </cell>
        </row>
        <row r="1260">
          <cell r="D1260">
            <v>41633</v>
          </cell>
        </row>
        <row r="1261">
          <cell r="D1261">
            <v>41633</v>
          </cell>
        </row>
        <row r="1262">
          <cell r="D1262">
            <v>41936</v>
          </cell>
        </row>
        <row r="1263">
          <cell r="D1263">
            <v>41576</v>
          </cell>
        </row>
        <row r="1264">
          <cell r="D1264">
            <v>41828</v>
          </cell>
        </row>
        <row r="1265">
          <cell r="D1265">
            <v>41549</v>
          </cell>
        </row>
        <row r="1266">
          <cell r="D1266">
            <v>41549</v>
          </cell>
        </row>
        <row r="1267">
          <cell r="D1267">
            <v>41885</v>
          </cell>
        </row>
        <row r="1268">
          <cell r="D1268">
            <v>40901</v>
          </cell>
        </row>
        <row r="1269">
          <cell r="D1269">
            <v>40901</v>
          </cell>
        </row>
        <row r="1270">
          <cell r="D1270">
            <v>41906</v>
          </cell>
        </row>
        <row r="1271">
          <cell r="D1271">
            <v>41795</v>
          </cell>
        </row>
        <row r="1272">
          <cell r="D1272">
            <v>41386</v>
          </cell>
        </row>
        <row r="1273">
          <cell r="D1273">
            <v>41386</v>
          </cell>
        </row>
        <row r="1274">
          <cell r="D1274">
            <v>41386</v>
          </cell>
        </row>
        <row r="1275">
          <cell r="D1275">
            <v>41421</v>
          </cell>
        </row>
        <row r="1276">
          <cell r="D1276">
            <v>41421</v>
          </cell>
        </row>
        <row r="1277">
          <cell r="D1277">
            <v>41421</v>
          </cell>
        </row>
        <row r="1278">
          <cell r="D1278">
            <v>41421</v>
          </cell>
        </row>
        <row r="1279">
          <cell r="D1279">
            <v>41397</v>
          </cell>
        </row>
        <row r="1280">
          <cell r="D1280">
            <v>40794</v>
          </cell>
        </row>
        <row r="1281">
          <cell r="D1281">
            <v>40794</v>
          </cell>
        </row>
        <row r="1282">
          <cell r="D1282">
            <v>41523</v>
          </cell>
        </row>
        <row r="1283">
          <cell r="D1283">
            <v>41739</v>
          </cell>
        </row>
        <row r="1284">
          <cell r="D1284">
            <v>41739</v>
          </cell>
        </row>
        <row r="1285">
          <cell r="D1285">
            <v>41739</v>
          </cell>
        </row>
        <row r="1286">
          <cell r="D1286">
            <v>41249</v>
          </cell>
        </row>
        <row r="1287">
          <cell r="D1287">
            <v>41452</v>
          </cell>
        </row>
        <row r="1288">
          <cell r="D1288">
            <v>41094</v>
          </cell>
        </row>
        <row r="1289">
          <cell r="D1289">
            <v>41601</v>
          </cell>
        </row>
        <row r="1290">
          <cell r="D1290">
            <v>41601</v>
          </cell>
        </row>
        <row r="1291">
          <cell r="D1291">
            <v>41601</v>
          </cell>
        </row>
        <row r="1292">
          <cell r="D1292">
            <v>41589</v>
          </cell>
        </row>
        <row r="1293">
          <cell r="D1293">
            <v>41589</v>
          </cell>
        </row>
        <row r="1294">
          <cell r="D1294">
            <v>41148</v>
          </cell>
        </row>
        <row r="1295">
          <cell r="D1295">
            <v>41148</v>
          </cell>
        </row>
        <row r="1296">
          <cell r="D1296">
            <v>41148</v>
          </cell>
        </row>
        <row r="1297">
          <cell r="D1297">
            <v>41054</v>
          </cell>
        </row>
        <row r="1298">
          <cell r="D1298">
            <v>42004</v>
          </cell>
        </row>
        <row r="1299">
          <cell r="D1299">
            <v>42004</v>
          </cell>
        </row>
        <row r="1300">
          <cell r="D1300">
            <v>41617</v>
          </cell>
        </row>
        <row r="1301">
          <cell r="D1301">
            <v>41186</v>
          </cell>
        </row>
        <row r="1302">
          <cell r="D1302">
            <v>41632</v>
          </cell>
        </row>
        <row r="1303">
          <cell r="D1303">
            <v>41632</v>
          </cell>
        </row>
        <row r="1304">
          <cell r="D1304">
            <v>41171</v>
          </cell>
        </row>
        <row r="1305">
          <cell r="D1305">
            <v>41824</v>
          </cell>
        </row>
        <row r="1306">
          <cell r="D1306">
            <v>41824</v>
          </cell>
        </row>
        <row r="1307">
          <cell r="D1307">
            <v>41470</v>
          </cell>
        </row>
        <row r="1308">
          <cell r="D1308">
            <v>41446</v>
          </cell>
        </row>
        <row r="1309">
          <cell r="D1309">
            <v>41446</v>
          </cell>
        </row>
        <row r="1310">
          <cell r="D1310">
            <v>41446</v>
          </cell>
        </row>
        <row r="1311">
          <cell r="D1311">
            <v>41446</v>
          </cell>
        </row>
        <row r="1312">
          <cell r="D1312">
            <v>41446</v>
          </cell>
        </row>
        <row r="1313">
          <cell r="D1313">
            <v>41618</v>
          </cell>
        </row>
        <row r="1314">
          <cell r="D1314">
            <v>41618</v>
          </cell>
        </row>
        <row r="1315">
          <cell r="D1315">
            <v>41542</v>
          </cell>
        </row>
        <row r="1316">
          <cell r="D1316">
            <v>41627</v>
          </cell>
        </row>
        <row r="1317">
          <cell r="D1317">
            <v>41627</v>
          </cell>
        </row>
        <row r="1318">
          <cell r="D1318">
            <v>41627</v>
          </cell>
        </row>
        <row r="1319">
          <cell r="D1319">
            <v>41984</v>
          </cell>
        </row>
        <row r="1320">
          <cell r="D1320">
            <v>40725</v>
          </cell>
        </row>
        <row r="1321">
          <cell r="D1321">
            <v>40725</v>
          </cell>
        </row>
        <row r="1322">
          <cell r="D1322">
            <v>41674</v>
          </cell>
        </row>
        <row r="1323">
          <cell r="D1323">
            <v>41674</v>
          </cell>
        </row>
        <row r="1324">
          <cell r="D1324">
            <v>41702</v>
          </cell>
        </row>
        <row r="1325">
          <cell r="D1325">
            <v>41922</v>
          </cell>
        </row>
        <row r="1326">
          <cell r="D1326">
            <v>40814</v>
          </cell>
        </row>
        <row r="1327">
          <cell r="D1327">
            <v>40690</v>
          </cell>
        </row>
        <row r="1328">
          <cell r="D1328">
            <v>41074</v>
          </cell>
        </row>
        <row r="1329">
          <cell r="D1329">
            <v>41364</v>
          </cell>
        </row>
        <row r="1330">
          <cell r="D1330">
            <v>41928</v>
          </cell>
        </row>
        <row r="1331">
          <cell r="D1331">
            <v>41418</v>
          </cell>
        </row>
        <row r="1332">
          <cell r="D1332">
            <v>41793</v>
          </cell>
        </row>
        <row r="1333">
          <cell r="D1333">
            <v>41793</v>
          </cell>
        </row>
        <row r="1334">
          <cell r="D1334">
            <v>40591</v>
          </cell>
        </row>
        <row r="1335">
          <cell r="D1335">
            <v>40591</v>
          </cell>
        </row>
        <row r="1336">
          <cell r="D1336">
            <v>40669</v>
          </cell>
        </row>
        <row r="1337">
          <cell r="D1337">
            <v>41411</v>
          </cell>
        </row>
        <row r="1338">
          <cell r="D1338">
            <v>41732</v>
          </cell>
        </row>
        <row r="1339">
          <cell r="D1339">
            <v>41730</v>
          </cell>
        </row>
        <row r="1340">
          <cell r="D1340">
            <v>41730</v>
          </cell>
        </row>
        <row r="1341">
          <cell r="D1341">
            <v>41730</v>
          </cell>
        </row>
        <row r="1342">
          <cell r="D1342">
            <v>41642</v>
          </cell>
        </row>
        <row r="1343">
          <cell r="D1343">
            <v>41642</v>
          </cell>
        </row>
        <row r="1344">
          <cell r="D1344">
            <v>41642</v>
          </cell>
        </row>
        <row r="1345">
          <cell r="D1345">
            <v>41057</v>
          </cell>
        </row>
        <row r="1346">
          <cell r="D1346">
            <v>41057</v>
          </cell>
        </row>
        <row r="1347">
          <cell r="D1347">
            <v>40619</v>
          </cell>
        </row>
        <row r="1348">
          <cell r="D1348">
            <v>40619</v>
          </cell>
        </row>
        <row r="1349">
          <cell r="D1349">
            <v>40619</v>
          </cell>
        </row>
        <row r="1350">
          <cell r="D1350">
            <v>40619</v>
          </cell>
        </row>
        <row r="1351">
          <cell r="D1351">
            <v>40619</v>
          </cell>
        </row>
        <row r="1352">
          <cell r="D1352">
            <v>40819</v>
          </cell>
        </row>
        <row r="1353">
          <cell r="D1353">
            <v>41362</v>
          </cell>
        </row>
        <row r="1354">
          <cell r="D1354">
            <v>41764</v>
          </cell>
        </row>
        <row r="1355">
          <cell r="D1355">
            <v>41764</v>
          </cell>
        </row>
        <row r="1356">
          <cell r="D1356">
            <v>41764</v>
          </cell>
        </row>
        <row r="1357">
          <cell r="D1357">
            <v>40729</v>
          </cell>
        </row>
        <row r="1358">
          <cell r="D1358">
            <v>40729</v>
          </cell>
        </row>
        <row r="1359">
          <cell r="D1359">
            <v>41400</v>
          </cell>
        </row>
        <row r="1360">
          <cell r="D1360">
            <v>41756</v>
          </cell>
        </row>
        <row r="1361">
          <cell r="D1361">
            <v>40812</v>
          </cell>
        </row>
        <row r="1362">
          <cell r="D1362">
            <v>41932</v>
          </cell>
        </row>
        <row r="1363">
          <cell r="D1363">
            <v>41932</v>
          </cell>
        </row>
        <row r="1364">
          <cell r="D1364">
            <v>41932</v>
          </cell>
        </row>
        <row r="1365">
          <cell r="D1365">
            <v>41954</v>
          </cell>
        </row>
        <row r="1366">
          <cell r="D1366">
            <v>41954</v>
          </cell>
        </row>
        <row r="1367">
          <cell r="D1367">
            <v>41954</v>
          </cell>
        </row>
        <row r="1368">
          <cell r="D1368">
            <v>41954</v>
          </cell>
        </row>
        <row r="1369">
          <cell r="D1369">
            <v>41954</v>
          </cell>
        </row>
        <row r="1370">
          <cell r="D1370">
            <v>41829</v>
          </cell>
        </row>
        <row r="1371">
          <cell r="D1371">
            <v>41267</v>
          </cell>
        </row>
        <row r="1372">
          <cell r="D1372">
            <v>41267</v>
          </cell>
        </row>
        <row r="1373">
          <cell r="D1373">
            <v>41706</v>
          </cell>
        </row>
        <row r="1374">
          <cell r="D1374">
            <v>40634</v>
          </cell>
        </row>
        <row r="1375">
          <cell r="D1375">
            <v>40634</v>
          </cell>
        </row>
        <row r="1376">
          <cell r="D1376">
            <v>41166</v>
          </cell>
        </row>
        <row r="1377">
          <cell r="D1377">
            <v>40759</v>
          </cell>
        </row>
        <row r="1378">
          <cell r="D1378">
            <v>40759</v>
          </cell>
        </row>
        <row r="1379">
          <cell r="D1379">
            <v>40759</v>
          </cell>
        </row>
        <row r="1380">
          <cell r="D1380">
            <v>40759</v>
          </cell>
        </row>
        <row r="1381">
          <cell r="D1381">
            <v>40759</v>
          </cell>
        </row>
        <row r="1382">
          <cell r="D1382">
            <v>40759</v>
          </cell>
        </row>
        <row r="1383">
          <cell r="D1383">
            <v>41521</v>
          </cell>
        </row>
        <row r="1384">
          <cell r="D1384">
            <v>41310</v>
          </cell>
        </row>
        <row r="1385">
          <cell r="D1385">
            <v>41310</v>
          </cell>
        </row>
        <row r="1386">
          <cell r="D1386">
            <v>41310</v>
          </cell>
        </row>
        <row r="1387">
          <cell r="D1387">
            <v>41310</v>
          </cell>
        </row>
        <row r="1388">
          <cell r="D1388">
            <v>41310</v>
          </cell>
        </row>
        <row r="1389">
          <cell r="D1389">
            <v>41310</v>
          </cell>
        </row>
        <row r="1390">
          <cell r="D1390">
            <v>41310</v>
          </cell>
        </row>
        <row r="1391">
          <cell r="D1391">
            <v>41310</v>
          </cell>
        </row>
        <row r="1392">
          <cell r="D1392">
            <v>41310</v>
          </cell>
        </row>
        <row r="1393">
          <cell r="D1393">
            <v>41310</v>
          </cell>
        </row>
        <row r="1394">
          <cell r="D1394">
            <v>41310</v>
          </cell>
        </row>
        <row r="1395">
          <cell r="D1395">
            <v>41824</v>
          </cell>
        </row>
        <row r="1396">
          <cell r="D1396">
            <v>41922</v>
          </cell>
        </row>
        <row r="1397">
          <cell r="D1397">
            <v>41922</v>
          </cell>
        </row>
        <row r="1398">
          <cell r="D1398">
            <v>41603</v>
          </cell>
        </row>
        <row r="1399">
          <cell r="D1399">
            <v>41603</v>
          </cell>
        </row>
        <row r="1400">
          <cell r="D1400">
            <v>41603</v>
          </cell>
        </row>
        <row r="1401">
          <cell r="D1401">
            <v>41603</v>
          </cell>
        </row>
        <row r="1402">
          <cell r="D1402">
            <v>41580</v>
          </cell>
        </row>
        <row r="1403">
          <cell r="D1403">
            <v>41580</v>
          </cell>
        </row>
        <row r="1404">
          <cell r="D1404">
            <v>41384</v>
          </cell>
        </row>
        <row r="1405">
          <cell r="D1405">
            <v>41384</v>
          </cell>
        </row>
        <row r="1406">
          <cell r="D1406">
            <v>40639</v>
          </cell>
        </row>
        <row r="1407">
          <cell r="D1407">
            <v>40639</v>
          </cell>
        </row>
        <row r="1408">
          <cell r="D1408">
            <v>40639</v>
          </cell>
        </row>
        <row r="1409">
          <cell r="D1409">
            <v>41520</v>
          </cell>
        </row>
        <row r="1410">
          <cell r="D1410">
            <v>41520</v>
          </cell>
        </row>
        <row r="1411">
          <cell r="D1411">
            <v>41543</v>
          </cell>
        </row>
        <row r="1412">
          <cell r="D1412">
            <v>41948</v>
          </cell>
        </row>
        <row r="1413">
          <cell r="D1413">
            <v>41465</v>
          </cell>
        </row>
        <row r="1414">
          <cell r="D1414">
            <v>41465</v>
          </cell>
        </row>
        <row r="1415">
          <cell r="D1415">
            <v>40724</v>
          </cell>
        </row>
        <row r="1416">
          <cell r="D1416">
            <v>41668</v>
          </cell>
        </row>
        <row r="1417">
          <cell r="D1417">
            <v>41668</v>
          </cell>
        </row>
        <row r="1418">
          <cell r="D1418">
            <v>41173</v>
          </cell>
        </row>
        <row r="1419">
          <cell r="D1419">
            <v>41173</v>
          </cell>
        </row>
        <row r="1420">
          <cell r="D1420">
            <v>41173</v>
          </cell>
        </row>
        <row r="1421">
          <cell r="D1421">
            <v>41178</v>
          </cell>
        </row>
        <row r="1422">
          <cell r="D1422">
            <v>41178</v>
          </cell>
        </row>
        <row r="1423">
          <cell r="D1423">
            <v>41178</v>
          </cell>
        </row>
        <row r="1424">
          <cell r="D1424">
            <v>41178</v>
          </cell>
        </row>
        <row r="1425">
          <cell r="D1425">
            <v>41178</v>
          </cell>
        </row>
        <row r="1426">
          <cell r="D1426">
            <v>41178</v>
          </cell>
        </row>
        <row r="1427">
          <cell r="D1427">
            <v>41178</v>
          </cell>
        </row>
        <row r="1428">
          <cell r="D1428">
            <v>41213</v>
          </cell>
        </row>
        <row r="1429">
          <cell r="D1429">
            <v>41213</v>
          </cell>
        </row>
        <row r="1430">
          <cell r="D1430">
            <v>41213</v>
          </cell>
        </row>
        <row r="1431">
          <cell r="D1431">
            <v>41213</v>
          </cell>
        </row>
        <row r="1432">
          <cell r="D1432">
            <v>41970</v>
          </cell>
        </row>
        <row r="1433">
          <cell r="D1433">
            <v>40896</v>
          </cell>
        </row>
        <row r="1434">
          <cell r="D1434">
            <v>40896</v>
          </cell>
        </row>
        <row r="1435">
          <cell r="D1435">
            <v>40896</v>
          </cell>
        </row>
        <row r="1436">
          <cell r="D1436">
            <v>41635</v>
          </cell>
        </row>
        <row r="1437">
          <cell r="D1437">
            <v>41811</v>
          </cell>
        </row>
        <row r="1438">
          <cell r="D1438">
            <v>41811</v>
          </cell>
        </row>
        <row r="1439">
          <cell r="D1439">
            <v>41197</v>
          </cell>
        </row>
        <row r="1440">
          <cell r="D1440">
            <v>41197</v>
          </cell>
        </row>
        <row r="1441">
          <cell r="D1441">
            <v>41742</v>
          </cell>
        </row>
        <row r="1442">
          <cell r="D1442">
            <v>41742</v>
          </cell>
        </row>
        <row r="1443">
          <cell r="D1443">
            <v>41993</v>
          </cell>
        </row>
        <row r="1444">
          <cell r="D1444">
            <v>41857</v>
          </cell>
        </row>
        <row r="1445">
          <cell r="D1445">
            <v>41183</v>
          </cell>
        </row>
        <row r="1446">
          <cell r="D1446">
            <v>41418</v>
          </cell>
        </row>
        <row r="1447">
          <cell r="D1447">
            <v>41804</v>
          </cell>
        </row>
        <row r="1448">
          <cell r="D1448">
            <v>41804</v>
          </cell>
        </row>
        <row r="1449">
          <cell r="D1449">
            <v>41804</v>
          </cell>
        </row>
        <row r="1450">
          <cell r="D1450">
            <v>40656</v>
          </cell>
        </row>
        <row r="1451">
          <cell r="D1451">
            <v>41030</v>
          </cell>
        </row>
        <row r="1452">
          <cell r="D1452">
            <v>41109</v>
          </cell>
        </row>
        <row r="1453">
          <cell r="D1453">
            <v>41605</v>
          </cell>
        </row>
        <row r="1454">
          <cell r="D1454">
            <v>41605</v>
          </cell>
        </row>
        <row r="1455">
          <cell r="D1455">
            <v>41605</v>
          </cell>
        </row>
        <row r="1456">
          <cell r="D1456">
            <v>41605</v>
          </cell>
        </row>
        <row r="1457">
          <cell r="D1457">
            <v>41803</v>
          </cell>
        </row>
        <row r="1458">
          <cell r="D1458">
            <v>41803</v>
          </cell>
        </row>
        <row r="1459">
          <cell r="D1459">
            <v>41138</v>
          </cell>
        </row>
        <row r="1460">
          <cell r="D1460">
            <v>41543</v>
          </cell>
        </row>
        <row r="1461">
          <cell r="D1461">
            <v>40667</v>
          </cell>
        </row>
        <row r="1462">
          <cell r="D1462">
            <v>41244</v>
          </cell>
        </row>
        <row r="1463">
          <cell r="D1463">
            <v>41345</v>
          </cell>
        </row>
        <row r="1464">
          <cell r="D1464">
            <v>41513</v>
          </cell>
        </row>
        <row r="1465">
          <cell r="D1465">
            <v>41513</v>
          </cell>
        </row>
        <row r="1466">
          <cell r="D1466">
            <v>41625</v>
          </cell>
        </row>
        <row r="1467">
          <cell r="D1467">
            <v>40763</v>
          </cell>
        </row>
        <row r="1468">
          <cell r="D1468">
            <v>40763</v>
          </cell>
        </row>
        <row r="1469">
          <cell r="D1469">
            <v>41045</v>
          </cell>
        </row>
        <row r="1470">
          <cell r="D1470">
            <v>41983</v>
          </cell>
        </row>
        <row r="1471">
          <cell r="D1471">
            <v>41983</v>
          </cell>
        </row>
        <row r="1472">
          <cell r="D1472">
            <v>41983</v>
          </cell>
        </row>
        <row r="1473">
          <cell r="D1473">
            <v>41176</v>
          </cell>
        </row>
        <row r="1474">
          <cell r="D1474">
            <v>41832</v>
          </cell>
        </row>
        <row r="1475">
          <cell r="D1475">
            <v>41244</v>
          </cell>
        </row>
        <row r="1476">
          <cell r="D1476">
            <v>41598</v>
          </cell>
        </row>
        <row r="1477">
          <cell r="D1477">
            <v>41598</v>
          </cell>
        </row>
        <row r="1478">
          <cell r="D1478">
            <v>41718</v>
          </cell>
        </row>
        <row r="1479">
          <cell r="D1479">
            <v>41592</v>
          </cell>
        </row>
        <row r="1480">
          <cell r="D1480">
            <v>41963</v>
          </cell>
        </row>
        <row r="1481">
          <cell r="D1481">
            <v>41611</v>
          </cell>
        </row>
        <row r="1482">
          <cell r="D1482">
            <v>41611</v>
          </cell>
        </row>
        <row r="1483">
          <cell r="D1483">
            <v>41611</v>
          </cell>
        </row>
        <row r="1484">
          <cell r="D1484">
            <v>41877</v>
          </cell>
        </row>
        <row r="1485">
          <cell r="D1485">
            <v>41877</v>
          </cell>
        </row>
        <row r="1486">
          <cell r="D1486">
            <v>41562</v>
          </cell>
        </row>
        <row r="1487">
          <cell r="D1487">
            <v>40874</v>
          </cell>
        </row>
        <row r="1488">
          <cell r="D1488">
            <v>41216</v>
          </cell>
        </row>
        <row r="1489">
          <cell r="D1489">
            <v>41216</v>
          </cell>
        </row>
        <row r="1490">
          <cell r="D1490">
            <v>41216</v>
          </cell>
        </row>
        <row r="1491">
          <cell r="D1491">
            <v>40876</v>
          </cell>
        </row>
        <row r="1492">
          <cell r="D1492">
            <v>41760</v>
          </cell>
        </row>
        <row r="1493">
          <cell r="D1493">
            <v>41968</v>
          </cell>
        </row>
        <row r="1494">
          <cell r="D1494">
            <v>41968</v>
          </cell>
        </row>
        <row r="1495">
          <cell r="D1495">
            <v>41943</v>
          </cell>
        </row>
        <row r="1496">
          <cell r="D1496">
            <v>40894</v>
          </cell>
        </row>
        <row r="1497">
          <cell r="D1497">
            <v>41887</v>
          </cell>
        </row>
        <row r="1498">
          <cell r="D1498">
            <v>41887</v>
          </cell>
        </row>
        <row r="1499">
          <cell r="D1499">
            <v>41887</v>
          </cell>
        </row>
        <row r="1500">
          <cell r="D1500">
            <v>41565</v>
          </cell>
        </row>
        <row r="1501">
          <cell r="D1501">
            <v>41956</v>
          </cell>
        </row>
        <row r="1502">
          <cell r="D1502">
            <v>41956</v>
          </cell>
        </row>
        <row r="1503">
          <cell r="D1503">
            <v>41956</v>
          </cell>
        </row>
        <row r="1504">
          <cell r="D1504">
            <v>41603</v>
          </cell>
        </row>
        <row r="1505">
          <cell r="D1505">
            <v>41603</v>
          </cell>
        </row>
        <row r="1506">
          <cell r="D1506">
            <v>41122</v>
          </cell>
        </row>
        <row r="1507">
          <cell r="D1507">
            <v>41122</v>
          </cell>
        </row>
        <row r="1508">
          <cell r="D1508">
            <v>41998</v>
          </cell>
        </row>
        <row r="1509">
          <cell r="D1509">
            <v>41535</v>
          </cell>
        </row>
        <row r="1510">
          <cell r="D1510">
            <v>41984</v>
          </cell>
        </row>
        <row r="1511">
          <cell r="D1511">
            <v>41895</v>
          </cell>
        </row>
        <row r="1512">
          <cell r="D1512">
            <v>41815</v>
          </cell>
        </row>
        <row r="1513">
          <cell r="D1513">
            <v>41815</v>
          </cell>
        </row>
        <row r="1514">
          <cell r="D1514">
            <v>41870</v>
          </cell>
        </row>
        <row r="1515">
          <cell r="D1515">
            <v>41870</v>
          </cell>
        </row>
        <row r="1516">
          <cell r="D1516">
            <v>41870</v>
          </cell>
        </row>
        <row r="1517">
          <cell r="D1517">
            <v>41985</v>
          </cell>
        </row>
        <row r="1518">
          <cell r="D1518">
            <v>41984</v>
          </cell>
        </row>
        <row r="1519">
          <cell r="D1519">
            <v>40578</v>
          </cell>
        </row>
        <row r="1520">
          <cell r="D1520">
            <v>40578</v>
          </cell>
        </row>
        <row r="1521">
          <cell r="D1521">
            <v>41682</v>
          </cell>
        </row>
        <row r="1522">
          <cell r="D1522">
            <v>41746</v>
          </cell>
        </row>
        <row r="1523">
          <cell r="D1523">
            <v>41249</v>
          </cell>
        </row>
        <row r="1524">
          <cell r="D1524">
            <v>41249</v>
          </cell>
        </row>
        <row r="1525">
          <cell r="D1525">
            <v>41249</v>
          </cell>
        </row>
        <row r="1526">
          <cell r="D1526">
            <v>41249</v>
          </cell>
        </row>
        <row r="1527">
          <cell r="D1527">
            <v>41249</v>
          </cell>
        </row>
        <row r="1528">
          <cell r="D1528">
            <v>41478</v>
          </cell>
        </row>
        <row r="1529">
          <cell r="D1529">
            <v>41478</v>
          </cell>
        </row>
        <row r="1530">
          <cell r="D1530">
            <v>41220</v>
          </cell>
        </row>
        <row r="1531">
          <cell r="D1531">
            <v>41220</v>
          </cell>
        </row>
        <row r="1532">
          <cell r="D1532">
            <v>40994</v>
          </cell>
        </row>
        <row r="1533">
          <cell r="D1533">
            <v>41883</v>
          </cell>
        </row>
        <row r="1534">
          <cell r="D1534">
            <v>41883</v>
          </cell>
        </row>
        <row r="1535">
          <cell r="D1535">
            <v>41613</v>
          </cell>
        </row>
        <row r="1536">
          <cell r="D1536">
            <v>41681</v>
          </cell>
        </row>
        <row r="1537">
          <cell r="D1537">
            <v>41577</v>
          </cell>
        </row>
        <row r="1538">
          <cell r="D1538">
            <v>41577</v>
          </cell>
        </row>
        <row r="1539">
          <cell r="D1539">
            <v>41898</v>
          </cell>
        </row>
        <row r="1540">
          <cell r="D1540">
            <v>41898</v>
          </cell>
        </row>
        <row r="1541">
          <cell r="D1541">
            <v>41898</v>
          </cell>
        </row>
        <row r="1542">
          <cell r="D1542">
            <v>41898</v>
          </cell>
        </row>
        <row r="1543">
          <cell r="D1543">
            <v>40613</v>
          </cell>
        </row>
        <row r="1544">
          <cell r="D1544">
            <v>40613</v>
          </cell>
        </row>
        <row r="1545">
          <cell r="D1545">
            <v>40579</v>
          </cell>
        </row>
        <row r="1546">
          <cell r="D1546">
            <v>40579</v>
          </cell>
        </row>
        <row r="1547">
          <cell r="D1547">
            <v>40908</v>
          </cell>
        </row>
        <row r="1548">
          <cell r="D1548">
            <v>41236</v>
          </cell>
        </row>
        <row r="1549">
          <cell r="D1549">
            <v>41236</v>
          </cell>
        </row>
        <row r="1550">
          <cell r="D1550">
            <v>41236</v>
          </cell>
        </row>
        <row r="1551">
          <cell r="D1551">
            <v>40730</v>
          </cell>
        </row>
        <row r="1552">
          <cell r="D1552">
            <v>41957</v>
          </cell>
        </row>
        <row r="1553">
          <cell r="D1553">
            <v>41443</v>
          </cell>
        </row>
        <row r="1554">
          <cell r="D1554">
            <v>40666</v>
          </cell>
        </row>
        <row r="1555">
          <cell r="D1555">
            <v>41929</v>
          </cell>
        </row>
        <row r="1556">
          <cell r="D1556">
            <v>40945</v>
          </cell>
        </row>
        <row r="1557">
          <cell r="D1557">
            <v>41887</v>
          </cell>
        </row>
        <row r="1558">
          <cell r="D1558">
            <v>41404</v>
          </cell>
        </row>
        <row r="1559">
          <cell r="D1559">
            <v>41404</v>
          </cell>
        </row>
        <row r="1560">
          <cell r="D1560">
            <v>40984</v>
          </cell>
        </row>
        <row r="1561">
          <cell r="D1561">
            <v>41374</v>
          </cell>
        </row>
        <row r="1562">
          <cell r="D1562">
            <v>40637</v>
          </cell>
        </row>
        <row r="1563">
          <cell r="D1563">
            <v>41888</v>
          </cell>
        </row>
        <row r="1564">
          <cell r="D1564">
            <v>41821</v>
          </cell>
        </row>
        <row r="1565">
          <cell r="D1565">
            <v>41222</v>
          </cell>
        </row>
        <row r="1566">
          <cell r="D1566">
            <v>40606</v>
          </cell>
        </row>
        <row r="1567">
          <cell r="D1567">
            <v>40987</v>
          </cell>
        </row>
        <row r="1568">
          <cell r="D1568">
            <v>41242</v>
          </cell>
        </row>
        <row r="1569">
          <cell r="D1569">
            <v>41242</v>
          </cell>
        </row>
        <row r="1570">
          <cell r="D1570">
            <v>41802</v>
          </cell>
        </row>
        <row r="1571">
          <cell r="D1571">
            <v>41970</v>
          </cell>
        </row>
        <row r="1572">
          <cell r="D1572">
            <v>40870</v>
          </cell>
        </row>
        <row r="1573">
          <cell r="D1573">
            <v>40870</v>
          </cell>
        </row>
        <row r="1574">
          <cell r="D1574">
            <v>40870</v>
          </cell>
        </row>
        <row r="1575">
          <cell r="D1575">
            <v>40870</v>
          </cell>
        </row>
        <row r="1576">
          <cell r="D1576">
            <v>40892</v>
          </cell>
        </row>
        <row r="1577">
          <cell r="D1577">
            <v>40892</v>
          </cell>
        </row>
        <row r="1578">
          <cell r="D1578">
            <v>41387</v>
          </cell>
        </row>
        <row r="1579">
          <cell r="D1579">
            <v>41418</v>
          </cell>
        </row>
        <row r="1580">
          <cell r="D1580">
            <v>41332</v>
          </cell>
        </row>
        <row r="1581">
          <cell r="D1581">
            <v>41130</v>
          </cell>
        </row>
        <row r="1582">
          <cell r="D1582">
            <v>41130</v>
          </cell>
        </row>
        <row r="1583">
          <cell r="D1583">
            <v>41130</v>
          </cell>
        </row>
        <row r="1584">
          <cell r="D1584">
            <v>41130</v>
          </cell>
        </row>
        <row r="1585">
          <cell r="D1585">
            <v>41130</v>
          </cell>
        </row>
        <row r="1586">
          <cell r="D1586">
            <v>41130</v>
          </cell>
        </row>
        <row r="1587">
          <cell r="D1587">
            <v>41130</v>
          </cell>
        </row>
        <row r="1588">
          <cell r="D1588">
            <v>41130</v>
          </cell>
        </row>
        <row r="1589">
          <cell r="D1589">
            <v>41130</v>
          </cell>
        </row>
        <row r="1590">
          <cell r="D1590">
            <v>41130</v>
          </cell>
        </row>
        <row r="1591">
          <cell r="D1591">
            <v>41407</v>
          </cell>
        </row>
        <row r="1592">
          <cell r="D1592">
            <v>41380</v>
          </cell>
        </row>
        <row r="1593">
          <cell r="D1593">
            <v>41380</v>
          </cell>
        </row>
        <row r="1594">
          <cell r="D1594">
            <v>41083</v>
          </cell>
        </row>
        <row r="1595">
          <cell r="D1595">
            <v>40835</v>
          </cell>
        </row>
        <row r="1596">
          <cell r="D1596">
            <v>40992</v>
          </cell>
        </row>
        <row r="1597">
          <cell r="D1597">
            <v>41768</v>
          </cell>
        </row>
        <row r="1598">
          <cell r="D1598">
            <v>41929</v>
          </cell>
        </row>
        <row r="1599">
          <cell r="D1599">
            <v>41963</v>
          </cell>
        </row>
        <row r="1600">
          <cell r="D1600">
            <v>41963</v>
          </cell>
        </row>
        <row r="1601">
          <cell r="D1601">
            <v>41963</v>
          </cell>
        </row>
        <row r="1602">
          <cell r="D1602">
            <v>41963</v>
          </cell>
        </row>
        <row r="1603">
          <cell r="D1603">
            <v>41403</v>
          </cell>
        </row>
        <row r="1604">
          <cell r="D1604">
            <v>41620</v>
          </cell>
        </row>
        <row r="1605">
          <cell r="D1605">
            <v>41974</v>
          </cell>
        </row>
        <row r="1606">
          <cell r="D1606">
            <v>41384</v>
          </cell>
        </row>
        <row r="1607">
          <cell r="D1607">
            <v>41384</v>
          </cell>
        </row>
        <row r="1608">
          <cell r="D1608">
            <v>41384</v>
          </cell>
        </row>
        <row r="1609">
          <cell r="D1609">
            <v>41384</v>
          </cell>
        </row>
        <row r="1610">
          <cell r="D1610">
            <v>41384</v>
          </cell>
        </row>
        <row r="1611">
          <cell r="D1611">
            <v>41384</v>
          </cell>
        </row>
        <row r="1612">
          <cell r="D1612">
            <v>40689</v>
          </cell>
        </row>
        <row r="1613">
          <cell r="D1613">
            <v>40689</v>
          </cell>
        </row>
        <row r="1614">
          <cell r="D1614">
            <v>40689</v>
          </cell>
        </row>
        <row r="1615">
          <cell r="D1615">
            <v>41995</v>
          </cell>
        </row>
        <row r="1616">
          <cell r="D1616">
            <v>41349</v>
          </cell>
        </row>
        <row r="1617">
          <cell r="D1617">
            <v>41131</v>
          </cell>
        </row>
        <row r="1618">
          <cell r="D1618">
            <v>41131</v>
          </cell>
        </row>
        <row r="1619">
          <cell r="D1619">
            <v>41131</v>
          </cell>
        </row>
        <row r="1620">
          <cell r="D1620">
            <v>41528</v>
          </cell>
        </row>
        <row r="1621">
          <cell r="D1621">
            <v>41528</v>
          </cell>
        </row>
        <row r="1622">
          <cell r="D1622">
            <v>41829</v>
          </cell>
        </row>
        <row r="1623">
          <cell r="D1623">
            <v>41829</v>
          </cell>
        </row>
        <row r="1624">
          <cell r="D1624">
            <v>41829</v>
          </cell>
        </row>
        <row r="1625">
          <cell r="D1625">
            <v>41829</v>
          </cell>
        </row>
        <row r="1626">
          <cell r="D1626">
            <v>41262</v>
          </cell>
        </row>
        <row r="1627">
          <cell r="D1627">
            <v>41262</v>
          </cell>
        </row>
        <row r="1628">
          <cell r="D1628">
            <v>41229</v>
          </cell>
        </row>
        <row r="1629">
          <cell r="D1629">
            <v>41176</v>
          </cell>
        </row>
        <row r="1630">
          <cell r="D1630">
            <v>41812</v>
          </cell>
        </row>
        <row r="1631">
          <cell r="D1631">
            <v>41812</v>
          </cell>
        </row>
        <row r="1632">
          <cell r="D1632">
            <v>41403</v>
          </cell>
        </row>
        <row r="1633">
          <cell r="D1633">
            <v>41403</v>
          </cell>
        </row>
        <row r="1634">
          <cell r="D1634">
            <v>41403</v>
          </cell>
        </row>
        <row r="1635">
          <cell r="D1635">
            <v>41403</v>
          </cell>
        </row>
        <row r="1636">
          <cell r="D1636">
            <v>41403</v>
          </cell>
        </row>
        <row r="1637">
          <cell r="D1637">
            <v>40873</v>
          </cell>
        </row>
        <row r="1638">
          <cell r="D1638">
            <v>40873</v>
          </cell>
        </row>
        <row r="1639">
          <cell r="D1639">
            <v>40873</v>
          </cell>
        </row>
        <row r="1640">
          <cell r="D1640">
            <v>41421</v>
          </cell>
        </row>
        <row r="1641">
          <cell r="D1641">
            <v>41421</v>
          </cell>
        </row>
        <row r="1642">
          <cell r="D1642">
            <v>41421</v>
          </cell>
        </row>
        <row r="1643">
          <cell r="D1643">
            <v>41421</v>
          </cell>
        </row>
        <row r="1644">
          <cell r="D1644">
            <v>40876</v>
          </cell>
        </row>
        <row r="1645">
          <cell r="D1645">
            <v>40987</v>
          </cell>
        </row>
        <row r="1646">
          <cell r="D1646">
            <v>40987</v>
          </cell>
        </row>
        <row r="1647">
          <cell r="D1647">
            <v>40987</v>
          </cell>
        </row>
        <row r="1648">
          <cell r="D1648">
            <v>41214</v>
          </cell>
        </row>
        <row r="1649">
          <cell r="D1649">
            <v>41214</v>
          </cell>
        </row>
        <row r="1650">
          <cell r="D1650">
            <v>41178</v>
          </cell>
        </row>
        <row r="1651">
          <cell r="D1651">
            <v>41178</v>
          </cell>
        </row>
        <row r="1652">
          <cell r="D1652">
            <v>40784</v>
          </cell>
        </row>
        <row r="1653">
          <cell r="D1653">
            <v>40784</v>
          </cell>
        </row>
        <row r="1654">
          <cell r="D1654">
            <v>41962</v>
          </cell>
        </row>
        <row r="1655">
          <cell r="D1655">
            <v>41962</v>
          </cell>
        </row>
        <row r="1656">
          <cell r="D1656">
            <v>41962</v>
          </cell>
        </row>
        <row r="1657">
          <cell r="D1657">
            <v>41962</v>
          </cell>
        </row>
        <row r="1658">
          <cell r="D1658">
            <v>41962</v>
          </cell>
        </row>
        <row r="1659">
          <cell r="D1659">
            <v>40675</v>
          </cell>
        </row>
        <row r="1660">
          <cell r="D1660">
            <v>41660</v>
          </cell>
        </row>
        <row r="1661">
          <cell r="D1661">
            <v>41943</v>
          </cell>
        </row>
        <row r="1662">
          <cell r="D1662">
            <v>41943</v>
          </cell>
        </row>
        <row r="1663">
          <cell r="D1663">
            <v>41760</v>
          </cell>
        </row>
        <row r="1664">
          <cell r="D1664">
            <v>41760</v>
          </cell>
        </row>
        <row r="1665">
          <cell r="D1665">
            <v>41603</v>
          </cell>
        </row>
        <row r="1666">
          <cell r="D1666">
            <v>41603</v>
          </cell>
        </row>
        <row r="1667">
          <cell r="D1667">
            <v>41603</v>
          </cell>
        </row>
        <row r="1668">
          <cell r="D1668">
            <v>41603</v>
          </cell>
        </row>
        <row r="1669">
          <cell r="D1669">
            <v>41603</v>
          </cell>
        </row>
        <row r="1670">
          <cell r="D1670">
            <v>41603</v>
          </cell>
        </row>
        <row r="1671">
          <cell r="D1671">
            <v>40918</v>
          </cell>
        </row>
        <row r="1672">
          <cell r="D1672">
            <v>41932</v>
          </cell>
        </row>
        <row r="1673">
          <cell r="D1673">
            <v>41356</v>
          </cell>
        </row>
        <row r="1674">
          <cell r="D1674">
            <v>41824</v>
          </cell>
        </row>
        <row r="1675">
          <cell r="D1675">
            <v>41254</v>
          </cell>
        </row>
        <row r="1676">
          <cell r="D1676">
            <v>41169</v>
          </cell>
        </row>
        <row r="1677">
          <cell r="D1677">
            <v>41169</v>
          </cell>
        </row>
        <row r="1678">
          <cell r="D1678">
            <v>41413</v>
          </cell>
        </row>
        <row r="1679">
          <cell r="D1679">
            <v>41413</v>
          </cell>
        </row>
        <row r="1680">
          <cell r="D1680">
            <v>40793</v>
          </cell>
        </row>
        <row r="1681">
          <cell r="D1681">
            <v>40793</v>
          </cell>
        </row>
        <row r="1682">
          <cell r="D1682">
            <v>40793</v>
          </cell>
        </row>
        <row r="1683">
          <cell r="D1683">
            <v>40793</v>
          </cell>
        </row>
        <row r="1684">
          <cell r="D1684">
            <v>41547</v>
          </cell>
        </row>
        <row r="1685">
          <cell r="D1685">
            <v>41586</v>
          </cell>
        </row>
        <row r="1686">
          <cell r="D1686">
            <v>41754</v>
          </cell>
        </row>
        <row r="1687">
          <cell r="D1687">
            <v>41754</v>
          </cell>
        </row>
        <row r="1688">
          <cell r="D1688">
            <v>41754</v>
          </cell>
        </row>
        <row r="1689">
          <cell r="D1689">
            <v>41984</v>
          </cell>
        </row>
        <row r="1690">
          <cell r="D1690">
            <v>41984</v>
          </cell>
        </row>
        <row r="1691">
          <cell r="D1691">
            <v>40771</v>
          </cell>
        </row>
        <row r="1692">
          <cell r="D1692">
            <v>41983</v>
          </cell>
        </row>
        <row r="1693">
          <cell r="D1693">
            <v>41983</v>
          </cell>
        </row>
        <row r="1694">
          <cell r="D1694">
            <v>41348</v>
          </cell>
        </row>
        <row r="1695">
          <cell r="D1695">
            <v>41452</v>
          </cell>
        </row>
        <row r="1696">
          <cell r="D1696">
            <v>41177</v>
          </cell>
        </row>
        <row r="1697">
          <cell r="D1697">
            <v>41177</v>
          </cell>
        </row>
        <row r="1698">
          <cell r="D1698">
            <v>41177</v>
          </cell>
        </row>
        <row r="1699">
          <cell r="D1699">
            <v>41270</v>
          </cell>
        </row>
        <row r="1700">
          <cell r="D1700">
            <v>41270</v>
          </cell>
        </row>
        <row r="1701">
          <cell r="D1701">
            <v>40697</v>
          </cell>
        </row>
        <row r="1702">
          <cell r="D1702">
            <v>41103</v>
          </cell>
        </row>
        <row r="1703">
          <cell r="D1703">
            <v>41103</v>
          </cell>
        </row>
        <row r="1704">
          <cell r="D1704">
            <v>41103</v>
          </cell>
        </row>
        <row r="1705">
          <cell r="D1705">
            <v>40577</v>
          </cell>
        </row>
        <row r="1706">
          <cell r="D1706">
            <v>41342</v>
          </cell>
        </row>
        <row r="1707">
          <cell r="D1707">
            <v>41235</v>
          </cell>
        </row>
        <row r="1708">
          <cell r="D1708">
            <v>41943</v>
          </cell>
        </row>
        <row r="1709">
          <cell r="D1709">
            <v>41943</v>
          </cell>
        </row>
        <row r="1710">
          <cell r="D1710">
            <v>41943</v>
          </cell>
        </row>
        <row r="1711">
          <cell r="D1711">
            <v>41943</v>
          </cell>
        </row>
        <row r="1712">
          <cell r="D1712">
            <v>41943</v>
          </cell>
        </row>
        <row r="1713">
          <cell r="D1713">
            <v>41943</v>
          </cell>
        </row>
        <row r="1714">
          <cell r="D1714">
            <v>40938</v>
          </cell>
        </row>
        <row r="1715">
          <cell r="D1715">
            <v>41891</v>
          </cell>
        </row>
        <row r="1716">
          <cell r="D1716">
            <v>41920</v>
          </cell>
        </row>
        <row r="1717">
          <cell r="D1717">
            <v>41395</v>
          </cell>
        </row>
        <row r="1718">
          <cell r="D1718">
            <v>41414</v>
          </cell>
        </row>
        <row r="1719">
          <cell r="D1719">
            <v>41414</v>
          </cell>
        </row>
        <row r="1720">
          <cell r="D1720">
            <v>41414</v>
          </cell>
        </row>
        <row r="1721">
          <cell r="D1721">
            <v>41414</v>
          </cell>
        </row>
        <row r="1722">
          <cell r="D1722">
            <v>41414</v>
          </cell>
        </row>
        <row r="1723">
          <cell r="D1723">
            <v>41263</v>
          </cell>
        </row>
        <row r="1724">
          <cell r="D1724">
            <v>41263</v>
          </cell>
        </row>
        <row r="1725">
          <cell r="D1725">
            <v>41263</v>
          </cell>
        </row>
        <row r="1726">
          <cell r="D1726">
            <v>41262</v>
          </cell>
        </row>
        <row r="1727">
          <cell r="D1727">
            <v>41262</v>
          </cell>
        </row>
        <row r="1728">
          <cell r="D1728">
            <v>41262</v>
          </cell>
        </row>
        <row r="1729">
          <cell r="D1729">
            <v>41759</v>
          </cell>
        </row>
        <row r="1730">
          <cell r="D1730">
            <v>41312</v>
          </cell>
        </row>
        <row r="1731">
          <cell r="D1731">
            <v>41312</v>
          </cell>
        </row>
        <row r="1732">
          <cell r="D1732">
            <v>40814</v>
          </cell>
        </row>
        <row r="1733">
          <cell r="D1733">
            <v>40814</v>
          </cell>
        </row>
        <row r="1734">
          <cell r="D1734">
            <v>41466</v>
          </cell>
        </row>
        <row r="1735">
          <cell r="D1735">
            <v>41466</v>
          </cell>
        </row>
        <row r="1736">
          <cell r="D1736">
            <v>41850</v>
          </cell>
        </row>
        <row r="1737">
          <cell r="D1737">
            <v>41850</v>
          </cell>
        </row>
        <row r="1738">
          <cell r="D1738">
            <v>41850</v>
          </cell>
        </row>
        <row r="1739">
          <cell r="D1739">
            <v>41155</v>
          </cell>
        </row>
        <row r="1740">
          <cell r="D1740">
            <v>41155</v>
          </cell>
        </row>
        <row r="1741">
          <cell r="D1741">
            <v>41155</v>
          </cell>
        </row>
        <row r="1742">
          <cell r="D1742">
            <v>40764</v>
          </cell>
        </row>
        <row r="1743">
          <cell r="D1743">
            <v>41943</v>
          </cell>
        </row>
        <row r="1744">
          <cell r="D1744">
            <v>41943</v>
          </cell>
        </row>
        <row r="1745">
          <cell r="D1745">
            <v>41943</v>
          </cell>
        </row>
        <row r="1746">
          <cell r="D1746">
            <v>41943</v>
          </cell>
        </row>
        <row r="1747">
          <cell r="D1747">
            <v>40700</v>
          </cell>
        </row>
        <row r="1748">
          <cell r="D1748">
            <v>41500</v>
          </cell>
        </row>
        <row r="1749">
          <cell r="D1749">
            <v>41500</v>
          </cell>
        </row>
        <row r="1750">
          <cell r="D1750">
            <v>40658</v>
          </cell>
        </row>
        <row r="1751">
          <cell r="D1751">
            <v>40658</v>
          </cell>
        </row>
        <row r="1752">
          <cell r="D1752">
            <v>41235</v>
          </cell>
        </row>
        <row r="1753">
          <cell r="D1753">
            <v>41927</v>
          </cell>
        </row>
        <row r="1754">
          <cell r="D1754">
            <v>41976</v>
          </cell>
        </row>
        <row r="1755">
          <cell r="D1755">
            <v>41976</v>
          </cell>
        </row>
        <row r="1756">
          <cell r="D1756">
            <v>41976</v>
          </cell>
        </row>
        <row r="1757">
          <cell r="D1757">
            <v>41251</v>
          </cell>
        </row>
        <row r="1758">
          <cell r="D1758">
            <v>41251</v>
          </cell>
        </row>
        <row r="1759">
          <cell r="D1759">
            <v>41103</v>
          </cell>
        </row>
        <row r="1760">
          <cell r="D1760">
            <v>40674</v>
          </cell>
        </row>
        <row r="1761">
          <cell r="D1761">
            <v>40549</v>
          </cell>
        </row>
        <row r="1762">
          <cell r="D1762">
            <v>41157</v>
          </cell>
        </row>
        <row r="1763">
          <cell r="D1763">
            <v>41157</v>
          </cell>
        </row>
        <row r="1764">
          <cell r="D1764">
            <v>41157</v>
          </cell>
        </row>
        <row r="1765">
          <cell r="D1765">
            <v>41491</v>
          </cell>
        </row>
        <row r="1766">
          <cell r="D1766">
            <v>41491</v>
          </cell>
        </row>
        <row r="1767">
          <cell r="D1767">
            <v>41491</v>
          </cell>
        </row>
        <row r="1768">
          <cell r="D1768">
            <v>41491</v>
          </cell>
        </row>
        <row r="1769">
          <cell r="D1769">
            <v>40624</v>
          </cell>
        </row>
        <row r="1770">
          <cell r="D1770">
            <v>40624</v>
          </cell>
        </row>
        <row r="1771">
          <cell r="D1771">
            <v>41701</v>
          </cell>
        </row>
        <row r="1772">
          <cell r="D1772">
            <v>41701</v>
          </cell>
        </row>
        <row r="1773">
          <cell r="D1773">
            <v>41606</v>
          </cell>
        </row>
        <row r="1774">
          <cell r="D1774">
            <v>41606</v>
          </cell>
        </row>
        <row r="1775">
          <cell r="D1775">
            <v>40661</v>
          </cell>
        </row>
        <row r="1776">
          <cell r="D1776">
            <v>40661</v>
          </cell>
        </row>
        <row r="1777">
          <cell r="D1777">
            <v>40661</v>
          </cell>
        </row>
        <row r="1778">
          <cell r="D1778">
            <v>40661</v>
          </cell>
        </row>
        <row r="1779">
          <cell r="D1779">
            <v>41237</v>
          </cell>
        </row>
        <row r="1780">
          <cell r="D1780">
            <v>41237</v>
          </cell>
        </row>
        <row r="1781">
          <cell r="D1781">
            <v>41590</v>
          </cell>
        </row>
        <row r="1782">
          <cell r="D1782">
            <v>41590</v>
          </cell>
        </row>
        <row r="1783">
          <cell r="D1783">
            <v>41099</v>
          </cell>
        </row>
        <row r="1784">
          <cell r="D1784">
            <v>41099</v>
          </cell>
        </row>
        <row r="1785">
          <cell r="D1785">
            <v>41905</v>
          </cell>
        </row>
        <row r="1786">
          <cell r="D1786">
            <v>41905</v>
          </cell>
        </row>
        <row r="1787">
          <cell r="D1787">
            <v>41905</v>
          </cell>
        </row>
        <row r="1788">
          <cell r="D1788">
            <v>41905</v>
          </cell>
        </row>
        <row r="1789">
          <cell r="D1789">
            <v>40954</v>
          </cell>
        </row>
        <row r="1790">
          <cell r="D1790">
            <v>40954</v>
          </cell>
        </row>
        <row r="1791">
          <cell r="D1791">
            <v>40954</v>
          </cell>
        </row>
        <row r="1792">
          <cell r="D1792">
            <v>40816</v>
          </cell>
        </row>
        <row r="1793">
          <cell r="D1793">
            <v>40878</v>
          </cell>
        </row>
        <row r="1794">
          <cell r="D1794">
            <v>40878</v>
          </cell>
        </row>
        <row r="1795">
          <cell r="D1795">
            <v>40885</v>
          </cell>
        </row>
        <row r="1796">
          <cell r="D1796">
            <v>41523</v>
          </cell>
        </row>
        <row r="1797">
          <cell r="D1797">
            <v>41879</v>
          </cell>
        </row>
        <row r="1798">
          <cell r="D1798">
            <v>41879</v>
          </cell>
        </row>
        <row r="1799">
          <cell r="D1799">
            <v>41879</v>
          </cell>
        </row>
        <row r="1800">
          <cell r="D1800">
            <v>41463</v>
          </cell>
        </row>
        <row r="1801">
          <cell r="D1801">
            <v>41495</v>
          </cell>
        </row>
        <row r="1802">
          <cell r="D1802">
            <v>41495</v>
          </cell>
        </row>
        <row r="1803">
          <cell r="D1803">
            <v>41592</v>
          </cell>
        </row>
        <row r="1804">
          <cell r="D1804">
            <v>41905</v>
          </cell>
        </row>
        <row r="1805">
          <cell r="D1805">
            <v>41905</v>
          </cell>
        </row>
        <row r="1806">
          <cell r="D1806">
            <v>41905</v>
          </cell>
        </row>
        <row r="1807">
          <cell r="D1807">
            <v>41634</v>
          </cell>
        </row>
        <row r="1808">
          <cell r="D1808">
            <v>41634</v>
          </cell>
        </row>
        <row r="1809">
          <cell r="D1809">
            <v>41634</v>
          </cell>
        </row>
        <row r="1810">
          <cell r="D1810">
            <v>41316</v>
          </cell>
        </row>
        <row r="1811">
          <cell r="D1811">
            <v>41571</v>
          </cell>
        </row>
        <row r="1812">
          <cell r="D1812">
            <v>41571</v>
          </cell>
        </row>
        <row r="1813">
          <cell r="D1813">
            <v>40703</v>
          </cell>
        </row>
        <row r="1814">
          <cell r="D1814">
            <v>41964</v>
          </cell>
        </row>
        <row r="1815">
          <cell r="D1815">
            <v>41964</v>
          </cell>
        </row>
        <row r="1816">
          <cell r="D1816">
            <v>41166</v>
          </cell>
        </row>
        <row r="1817">
          <cell r="D1817">
            <v>41064</v>
          </cell>
        </row>
        <row r="1818">
          <cell r="D1818">
            <v>41064</v>
          </cell>
        </row>
        <row r="1819">
          <cell r="D1819">
            <v>41256</v>
          </cell>
        </row>
        <row r="1820">
          <cell r="D1820">
            <v>40688</v>
          </cell>
        </row>
        <row r="1821">
          <cell r="D1821">
            <v>40688</v>
          </cell>
        </row>
        <row r="1822">
          <cell r="D1822">
            <v>41321</v>
          </cell>
        </row>
        <row r="1823">
          <cell r="D1823">
            <v>41321</v>
          </cell>
        </row>
        <row r="1824">
          <cell r="D1824">
            <v>41321</v>
          </cell>
        </row>
        <row r="1825">
          <cell r="D1825">
            <v>41321</v>
          </cell>
        </row>
        <row r="1826">
          <cell r="D1826">
            <v>41631</v>
          </cell>
        </row>
        <row r="1827">
          <cell r="D1827">
            <v>41631</v>
          </cell>
        </row>
        <row r="1828">
          <cell r="D1828">
            <v>41631</v>
          </cell>
        </row>
        <row r="1829">
          <cell r="D1829">
            <v>41313</v>
          </cell>
        </row>
        <row r="1830">
          <cell r="D1830">
            <v>41103</v>
          </cell>
        </row>
        <row r="1831">
          <cell r="D1831">
            <v>40681</v>
          </cell>
        </row>
        <row r="1832">
          <cell r="D1832">
            <v>41934</v>
          </cell>
        </row>
        <row r="1833">
          <cell r="D1833">
            <v>41934</v>
          </cell>
        </row>
        <row r="1834">
          <cell r="D1834">
            <v>41218</v>
          </cell>
        </row>
        <row r="1835">
          <cell r="D1835">
            <v>41853</v>
          </cell>
        </row>
        <row r="1836">
          <cell r="D1836">
            <v>41853</v>
          </cell>
        </row>
        <row r="1837">
          <cell r="D1837">
            <v>40715</v>
          </cell>
        </row>
        <row r="1838">
          <cell r="D1838">
            <v>41690</v>
          </cell>
        </row>
        <row r="1839">
          <cell r="D1839">
            <v>40756</v>
          </cell>
        </row>
        <row r="1840">
          <cell r="D1840">
            <v>40756</v>
          </cell>
        </row>
        <row r="1841">
          <cell r="D1841">
            <v>40756</v>
          </cell>
        </row>
        <row r="1842">
          <cell r="D1842">
            <v>40756</v>
          </cell>
        </row>
        <row r="1843">
          <cell r="D1843">
            <v>41474</v>
          </cell>
        </row>
        <row r="1844">
          <cell r="D1844">
            <v>40948</v>
          </cell>
        </row>
        <row r="1845">
          <cell r="D1845">
            <v>40948</v>
          </cell>
        </row>
        <row r="1846">
          <cell r="D1846">
            <v>41850</v>
          </cell>
        </row>
        <row r="1847">
          <cell r="D1847">
            <v>41652</v>
          </cell>
        </row>
        <row r="1848">
          <cell r="D1848">
            <v>41652</v>
          </cell>
        </row>
        <row r="1849">
          <cell r="D1849">
            <v>41893</v>
          </cell>
        </row>
        <row r="1850">
          <cell r="D1850">
            <v>41893</v>
          </cell>
        </row>
        <row r="1851">
          <cell r="D1851">
            <v>41110</v>
          </cell>
        </row>
        <row r="1852">
          <cell r="D1852">
            <v>41110</v>
          </cell>
        </row>
        <row r="1853">
          <cell r="D1853">
            <v>41110</v>
          </cell>
        </row>
        <row r="1854">
          <cell r="D1854">
            <v>41110</v>
          </cell>
        </row>
        <row r="1855">
          <cell r="D1855">
            <v>41110</v>
          </cell>
        </row>
        <row r="1856">
          <cell r="D1856">
            <v>41110</v>
          </cell>
        </row>
        <row r="1857">
          <cell r="D1857">
            <v>40707</v>
          </cell>
        </row>
        <row r="1858">
          <cell r="D1858">
            <v>41772</v>
          </cell>
        </row>
        <row r="1859">
          <cell r="D1859">
            <v>41772</v>
          </cell>
        </row>
        <row r="1860">
          <cell r="D1860">
            <v>41155</v>
          </cell>
        </row>
        <row r="1861">
          <cell r="D1861">
            <v>41155</v>
          </cell>
        </row>
        <row r="1862">
          <cell r="D1862">
            <v>41725</v>
          </cell>
        </row>
        <row r="1863">
          <cell r="D1863">
            <v>41725</v>
          </cell>
        </row>
        <row r="1864">
          <cell r="D1864">
            <v>40859</v>
          </cell>
        </row>
        <row r="1865">
          <cell r="D1865">
            <v>41561</v>
          </cell>
        </row>
        <row r="1866">
          <cell r="D1866">
            <v>41561</v>
          </cell>
        </row>
        <row r="1867">
          <cell r="D1867">
            <v>41956</v>
          </cell>
        </row>
        <row r="1868">
          <cell r="D1868">
            <v>41745</v>
          </cell>
        </row>
        <row r="1869">
          <cell r="D1869">
            <v>41085</v>
          </cell>
        </row>
        <row r="1870">
          <cell r="D1870">
            <v>41085</v>
          </cell>
        </row>
        <row r="1871">
          <cell r="D1871">
            <v>41513</v>
          </cell>
        </row>
        <row r="1872">
          <cell r="D1872">
            <v>40745</v>
          </cell>
        </row>
        <row r="1873">
          <cell r="D1873">
            <v>40745</v>
          </cell>
        </row>
        <row r="1874">
          <cell r="D1874">
            <v>40745</v>
          </cell>
        </row>
        <row r="1875">
          <cell r="D1875">
            <v>41965</v>
          </cell>
        </row>
        <row r="1876">
          <cell r="D1876">
            <v>40698</v>
          </cell>
        </row>
        <row r="1877">
          <cell r="D1877">
            <v>41344</v>
          </cell>
        </row>
        <row r="1878">
          <cell r="D1878">
            <v>41724</v>
          </cell>
        </row>
        <row r="1879">
          <cell r="D1879">
            <v>42003</v>
          </cell>
        </row>
        <row r="1880">
          <cell r="D1880">
            <v>42003</v>
          </cell>
        </row>
        <row r="1881">
          <cell r="D1881">
            <v>41727</v>
          </cell>
        </row>
        <row r="1882">
          <cell r="D1882">
            <v>40973</v>
          </cell>
        </row>
        <row r="1883">
          <cell r="D1883">
            <v>40973</v>
          </cell>
        </row>
        <row r="1884">
          <cell r="D1884">
            <v>40973</v>
          </cell>
        </row>
        <row r="1885">
          <cell r="D1885">
            <v>41592</v>
          </cell>
        </row>
        <row r="1886">
          <cell r="D1886">
            <v>41659</v>
          </cell>
        </row>
        <row r="1887">
          <cell r="D1887">
            <v>41387</v>
          </cell>
        </row>
        <row r="1888">
          <cell r="D1888">
            <v>40676</v>
          </cell>
        </row>
        <row r="1889">
          <cell r="D1889">
            <v>40676</v>
          </cell>
        </row>
        <row r="1890">
          <cell r="D1890">
            <v>40837</v>
          </cell>
        </row>
        <row r="1891">
          <cell r="D1891">
            <v>40837</v>
          </cell>
        </row>
        <row r="1892">
          <cell r="D1892">
            <v>40616</v>
          </cell>
        </row>
        <row r="1893">
          <cell r="D1893">
            <v>40616</v>
          </cell>
        </row>
        <row r="1894">
          <cell r="D1894">
            <v>41996</v>
          </cell>
        </row>
        <row r="1895">
          <cell r="D1895">
            <v>41603</v>
          </cell>
        </row>
        <row r="1896">
          <cell r="D1896">
            <v>41976</v>
          </cell>
        </row>
        <row r="1897">
          <cell r="D1897">
            <v>41274</v>
          </cell>
        </row>
        <row r="1898">
          <cell r="D1898">
            <v>41916</v>
          </cell>
        </row>
        <row r="1899">
          <cell r="D1899">
            <v>40784</v>
          </cell>
        </row>
        <row r="1900">
          <cell r="D1900">
            <v>40784</v>
          </cell>
        </row>
        <row r="1901">
          <cell r="D1901">
            <v>40784</v>
          </cell>
        </row>
        <row r="1902">
          <cell r="D1902">
            <v>41455</v>
          </cell>
        </row>
        <row r="1903">
          <cell r="D1903">
            <v>41507</v>
          </cell>
        </row>
        <row r="1904">
          <cell r="D1904">
            <v>41934</v>
          </cell>
        </row>
        <row r="1905">
          <cell r="D1905">
            <v>41934</v>
          </cell>
        </row>
        <row r="1906">
          <cell r="D1906">
            <v>41934</v>
          </cell>
        </row>
        <row r="1907">
          <cell r="D1907">
            <v>41934</v>
          </cell>
        </row>
        <row r="1908">
          <cell r="D1908">
            <v>41412</v>
          </cell>
        </row>
        <row r="1909">
          <cell r="D1909">
            <v>41412</v>
          </cell>
        </row>
        <row r="1910">
          <cell r="D1910">
            <v>40942</v>
          </cell>
        </row>
        <row r="1911">
          <cell r="D1911">
            <v>41992</v>
          </cell>
        </row>
        <row r="1912">
          <cell r="D1912">
            <v>41594</v>
          </cell>
        </row>
        <row r="1913">
          <cell r="D1913">
            <v>41824</v>
          </cell>
        </row>
        <row r="1914">
          <cell r="D1914">
            <v>41824</v>
          </cell>
        </row>
        <row r="1915">
          <cell r="D1915">
            <v>40559</v>
          </cell>
        </row>
        <row r="1916">
          <cell r="D1916">
            <v>41760</v>
          </cell>
        </row>
        <row r="1917">
          <cell r="D1917">
            <v>41760</v>
          </cell>
        </row>
        <row r="1918">
          <cell r="D1918">
            <v>41760</v>
          </cell>
        </row>
        <row r="1919">
          <cell r="D1919">
            <v>41221</v>
          </cell>
        </row>
        <row r="1920">
          <cell r="D1920">
            <v>41212</v>
          </cell>
        </row>
        <row r="1921">
          <cell r="D1921">
            <v>41869</v>
          </cell>
        </row>
        <row r="1922">
          <cell r="D1922">
            <v>41869</v>
          </cell>
        </row>
        <row r="1923">
          <cell r="D1923">
            <v>41185</v>
          </cell>
        </row>
        <row r="1924">
          <cell r="D1924">
            <v>41464</v>
          </cell>
        </row>
        <row r="1925">
          <cell r="D1925">
            <v>41464</v>
          </cell>
        </row>
        <row r="1926">
          <cell r="D1926">
            <v>41979</v>
          </cell>
        </row>
        <row r="1927">
          <cell r="D1927">
            <v>41708</v>
          </cell>
        </row>
        <row r="1928">
          <cell r="D1928">
            <v>41435</v>
          </cell>
        </row>
        <row r="1929">
          <cell r="D1929">
            <v>41972</v>
          </cell>
        </row>
        <row r="1930">
          <cell r="D1930">
            <v>41715</v>
          </cell>
        </row>
        <row r="1931">
          <cell r="D1931">
            <v>41715</v>
          </cell>
        </row>
        <row r="1932">
          <cell r="D1932">
            <v>41715</v>
          </cell>
        </row>
        <row r="1933">
          <cell r="D1933">
            <v>41606</v>
          </cell>
        </row>
        <row r="1934">
          <cell r="D1934">
            <v>41858</v>
          </cell>
        </row>
        <row r="1935">
          <cell r="D1935">
            <v>41858</v>
          </cell>
        </row>
        <row r="1936">
          <cell r="D1936">
            <v>41971</v>
          </cell>
        </row>
        <row r="1937">
          <cell r="D1937">
            <v>41971</v>
          </cell>
        </row>
        <row r="1938">
          <cell r="D1938">
            <v>41054</v>
          </cell>
        </row>
        <row r="1939">
          <cell r="D1939">
            <v>41464</v>
          </cell>
        </row>
        <row r="1940">
          <cell r="D1940">
            <v>41464</v>
          </cell>
        </row>
        <row r="1941">
          <cell r="D1941">
            <v>41464</v>
          </cell>
        </row>
        <row r="1942">
          <cell r="D1942">
            <v>41464</v>
          </cell>
        </row>
        <row r="1943">
          <cell r="D1943">
            <v>41881</v>
          </cell>
        </row>
        <row r="1944">
          <cell r="D1944">
            <v>41881</v>
          </cell>
        </row>
        <row r="1945">
          <cell r="D1945">
            <v>41881</v>
          </cell>
        </row>
        <row r="1946">
          <cell r="D1946">
            <v>41446</v>
          </cell>
        </row>
        <row r="1947">
          <cell r="D1947">
            <v>41446</v>
          </cell>
        </row>
        <row r="1948">
          <cell r="D1948">
            <v>41885</v>
          </cell>
        </row>
        <row r="1949">
          <cell r="D1949">
            <v>41885</v>
          </cell>
        </row>
        <row r="1950">
          <cell r="D1950">
            <v>41885</v>
          </cell>
        </row>
        <row r="1951">
          <cell r="D1951">
            <v>41885</v>
          </cell>
        </row>
        <row r="1952">
          <cell r="D1952">
            <v>41885</v>
          </cell>
        </row>
        <row r="1953">
          <cell r="D1953">
            <v>41885</v>
          </cell>
        </row>
        <row r="1954">
          <cell r="D1954">
            <v>41885</v>
          </cell>
        </row>
        <row r="1955">
          <cell r="D1955">
            <v>41885</v>
          </cell>
        </row>
        <row r="1956">
          <cell r="D1956">
            <v>41885</v>
          </cell>
        </row>
        <row r="1957">
          <cell r="D1957">
            <v>41885</v>
          </cell>
        </row>
        <row r="1958">
          <cell r="D1958">
            <v>41885</v>
          </cell>
        </row>
        <row r="1959">
          <cell r="D1959">
            <v>41885</v>
          </cell>
        </row>
        <row r="1960">
          <cell r="D1960">
            <v>41893</v>
          </cell>
        </row>
        <row r="1961">
          <cell r="D1961">
            <v>41893</v>
          </cell>
        </row>
        <row r="1962">
          <cell r="D1962">
            <v>41893</v>
          </cell>
        </row>
        <row r="1963">
          <cell r="D1963">
            <v>41893</v>
          </cell>
        </row>
        <row r="1964">
          <cell r="D1964">
            <v>41893</v>
          </cell>
        </row>
        <row r="1965">
          <cell r="D1965">
            <v>41893</v>
          </cell>
        </row>
        <row r="1966">
          <cell r="D1966">
            <v>41893</v>
          </cell>
        </row>
        <row r="1967">
          <cell r="D1967">
            <v>41893</v>
          </cell>
        </row>
        <row r="1968">
          <cell r="D1968">
            <v>41995</v>
          </cell>
        </row>
        <row r="1969">
          <cell r="D1969">
            <v>41995</v>
          </cell>
        </row>
        <row r="1970">
          <cell r="D1970">
            <v>41995</v>
          </cell>
        </row>
        <row r="1971">
          <cell r="D1971">
            <v>41906</v>
          </cell>
        </row>
        <row r="1972">
          <cell r="D1972">
            <v>41766</v>
          </cell>
        </row>
        <row r="1973">
          <cell r="D1973">
            <v>41766</v>
          </cell>
        </row>
        <row r="1974">
          <cell r="D1974">
            <v>40891</v>
          </cell>
        </row>
        <row r="1975">
          <cell r="D1975">
            <v>40891</v>
          </cell>
        </row>
        <row r="1976">
          <cell r="D1976">
            <v>40891</v>
          </cell>
        </row>
        <row r="1977">
          <cell r="D1977">
            <v>40834</v>
          </cell>
        </row>
        <row r="1978">
          <cell r="D1978">
            <v>40834</v>
          </cell>
        </row>
        <row r="1979">
          <cell r="D1979">
            <v>40834</v>
          </cell>
        </row>
        <row r="1980">
          <cell r="D1980">
            <v>41037</v>
          </cell>
        </row>
        <row r="1981">
          <cell r="D1981">
            <v>41379</v>
          </cell>
        </row>
        <row r="1982">
          <cell r="D1982">
            <v>41379</v>
          </cell>
        </row>
        <row r="1983">
          <cell r="D1983">
            <v>41257</v>
          </cell>
        </row>
        <row r="1984">
          <cell r="D1984">
            <v>40880</v>
          </cell>
        </row>
        <row r="1985">
          <cell r="D1985">
            <v>40872</v>
          </cell>
        </row>
        <row r="1986">
          <cell r="D1986">
            <v>40872</v>
          </cell>
        </row>
        <row r="1987">
          <cell r="D1987">
            <v>40872</v>
          </cell>
        </row>
        <row r="1988">
          <cell r="D1988">
            <v>41481</v>
          </cell>
        </row>
        <row r="1989">
          <cell r="D1989">
            <v>41222</v>
          </cell>
        </row>
        <row r="1990">
          <cell r="D1990">
            <v>41222</v>
          </cell>
        </row>
        <row r="1991">
          <cell r="D1991">
            <v>41222</v>
          </cell>
        </row>
        <row r="1992">
          <cell r="D1992">
            <v>41222</v>
          </cell>
        </row>
        <row r="1993">
          <cell r="D1993">
            <v>41695</v>
          </cell>
        </row>
        <row r="1994">
          <cell r="D1994">
            <v>41816</v>
          </cell>
        </row>
        <row r="1995">
          <cell r="D1995">
            <v>41816</v>
          </cell>
        </row>
        <row r="1996">
          <cell r="D1996">
            <v>41816</v>
          </cell>
        </row>
        <row r="1997">
          <cell r="D1997">
            <v>41976</v>
          </cell>
        </row>
        <row r="1998">
          <cell r="D1998">
            <v>41976</v>
          </cell>
        </row>
        <row r="1999">
          <cell r="D1999">
            <v>40581</v>
          </cell>
        </row>
        <row r="2000">
          <cell r="D2000">
            <v>40581</v>
          </cell>
        </row>
        <row r="2001">
          <cell r="D2001">
            <v>40581</v>
          </cell>
        </row>
        <row r="2002">
          <cell r="D2002">
            <v>41741</v>
          </cell>
        </row>
        <row r="2003">
          <cell r="D2003">
            <v>41741</v>
          </cell>
        </row>
        <row r="2004">
          <cell r="D2004">
            <v>41999</v>
          </cell>
        </row>
        <row r="2005">
          <cell r="D2005">
            <v>41999</v>
          </cell>
        </row>
        <row r="2006">
          <cell r="D2006">
            <v>41741</v>
          </cell>
        </row>
        <row r="2007">
          <cell r="D2007">
            <v>40908</v>
          </cell>
        </row>
        <row r="2008">
          <cell r="D2008">
            <v>40908</v>
          </cell>
        </row>
        <row r="2009">
          <cell r="D2009">
            <v>41855</v>
          </cell>
        </row>
        <row r="2010">
          <cell r="D2010">
            <v>40862</v>
          </cell>
        </row>
        <row r="2011">
          <cell r="D2011">
            <v>40862</v>
          </cell>
        </row>
        <row r="2012">
          <cell r="D2012">
            <v>40862</v>
          </cell>
        </row>
        <row r="2013">
          <cell r="D2013">
            <v>41254</v>
          </cell>
        </row>
        <row r="2014">
          <cell r="D2014">
            <v>41254</v>
          </cell>
        </row>
        <row r="2015">
          <cell r="D2015">
            <v>41536</v>
          </cell>
        </row>
        <row r="2016">
          <cell r="D2016">
            <v>41536</v>
          </cell>
        </row>
        <row r="2017">
          <cell r="D2017">
            <v>41536</v>
          </cell>
        </row>
        <row r="2018">
          <cell r="D2018">
            <v>40987</v>
          </cell>
        </row>
        <row r="2019">
          <cell r="D2019">
            <v>40987</v>
          </cell>
        </row>
        <row r="2020">
          <cell r="D2020">
            <v>40987</v>
          </cell>
        </row>
        <row r="2021">
          <cell r="D2021">
            <v>40987</v>
          </cell>
        </row>
        <row r="2022">
          <cell r="D2022">
            <v>41537</v>
          </cell>
        </row>
        <row r="2023">
          <cell r="D2023">
            <v>41537</v>
          </cell>
        </row>
        <row r="2024">
          <cell r="D2024">
            <v>41537</v>
          </cell>
        </row>
        <row r="2025">
          <cell r="D2025">
            <v>41537</v>
          </cell>
        </row>
        <row r="2026">
          <cell r="D2026">
            <v>41872</v>
          </cell>
        </row>
        <row r="2027">
          <cell r="D2027">
            <v>40981</v>
          </cell>
        </row>
        <row r="2028">
          <cell r="D2028">
            <v>41526</v>
          </cell>
        </row>
        <row r="2029">
          <cell r="D2029">
            <v>41526</v>
          </cell>
        </row>
        <row r="2030">
          <cell r="D2030">
            <v>41239</v>
          </cell>
        </row>
        <row r="2031">
          <cell r="D2031">
            <v>41239</v>
          </cell>
        </row>
        <row r="2032">
          <cell r="D2032">
            <v>41239</v>
          </cell>
        </row>
        <row r="2033">
          <cell r="D2033">
            <v>41239</v>
          </cell>
        </row>
        <row r="2034">
          <cell r="D2034">
            <v>41618</v>
          </cell>
        </row>
        <row r="2035">
          <cell r="D2035">
            <v>41618</v>
          </cell>
        </row>
        <row r="2036">
          <cell r="D2036">
            <v>41908</v>
          </cell>
        </row>
        <row r="2037">
          <cell r="D2037">
            <v>41908</v>
          </cell>
        </row>
        <row r="2038">
          <cell r="D2038">
            <v>40931</v>
          </cell>
        </row>
        <row r="2039">
          <cell r="D2039">
            <v>40931</v>
          </cell>
        </row>
        <row r="2040">
          <cell r="D2040">
            <v>41078</v>
          </cell>
        </row>
        <row r="2041">
          <cell r="D2041">
            <v>41078</v>
          </cell>
        </row>
        <row r="2042">
          <cell r="D2042">
            <v>41078</v>
          </cell>
        </row>
        <row r="2043">
          <cell r="D2043">
            <v>41078</v>
          </cell>
        </row>
        <row r="2044">
          <cell r="D2044">
            <v>41184</v>
          </cell>
        </row>
        <row r="2045">
          <cell r="D2045">
            <v>41962</v>
          </cell>
        </row>
        <row r="2046">
          <cell r="D2046">
            <v>40772</v>
          </cell>
        </row>
        <row r="2047">
          <cell r="D2047">
            <v>41473</v>
          </cell>
        </row>
        <row r="2048">
          <cell r="D2048">
            <v>41473</v>
          </cell>
        </row>
        <row r="2049">
          <cell r="D2049">
            <v>41473</v>
          </cell>
        </row>
        <row r="2050">
          <cell r="D2050">
            <v>41101</v>
          </cell>
        </row>
        <row r="2051">
          <cell r="D2051">
            <v>41101</v>
          </cell>
        </row>
        <row r="2052">
          <cell r="D2052">
            <v>41101</v>
          </cell>
        </row>
        <row r="2053">
          <cell r="D2053">
            <v>41101</v>
          </cell>
        </row>
        <row r="2054">
          <cell r="D2054">
            <v>41101</v>
          </cell>
        </row>
        <row r="2055">
          <cell r="D2055">
            <v>41101</v>
          </cell>
        </row>
        <row r="2056">
          <cell r="D2056">
            <v>41610</v>
          </cell>
        </row>
        <row r="2057">
          <cell r="D2057">
            <v>41996</v>
          </cell>
        </row>
        <row r="2058">
          <cell r="D2058">
            <v>41996</v>
          </cell>
        </row>
        <row r="2059">
          <cell r="D2059">
            <v>41996</v>
          </cell>
        </row>
        <row r="2060">
          <cell r="D2060">
            <v>41996</v>
          </cell>
        </row>
        <row r="2061">
          <cell r="D2061">
            <v>40847</v>
          </cell>
        </row>
        <row r="2062">
          <cell r="D2062">
            <v>40847</v>
          </cell>
        </row>
        <row r="2063">
          <cell r="D2063">
            <v>40847</v>
          </cell>
        </row>
        <row r="2064">
          <cell r="D2064">
            <v>40847</v>
          </cell>
        </row>
        <row r="2065">
          <cell r="D2065">
            <v>40847</v>
          </cell>
        </row>
        <row r="2066">
          <cell r="D2066">
            <v>40847</v>
          </cell>
        </row>
        <row r="2067">
          <cell r="D2067">
            <v>40847</v>
          </cell>
        </row>
        <row r="2068">
          <cell r="D2068">
            <v>40847</v>
          </cell>
        </row>
        <row r="2069">
          <cell r="D2069">
            <v>40847</v>
          </cell>
        </row>
        <row r="2070">
          <cell r="D2070">
            <v>41012</v>
          </cell>
        </row>
        <row r="2071">
          <cell r="D2071">
            <v>41012</v>
          </cell>
        </row>
        <row r="2072">
          <cell r="D2072">
            <v>41477</v>
          </cell>
        </row>
        <row r="2073">
          <cell r="D2073">
            <v>41964</v>
          </cell>
        </row>
        <row r="2074">
          <cell r="D2074">
            <v>41605</v>
          </cell>
        </row>
        <row r="2075">
          <cell r="D2075">
            <v>41951</v>
          </cell>
        </row>
        <row r="2076">
          <cell r="D2076">
            <v>41951</v>
          </cell>
        </row>
        <row r="2077">
          <cell r="D2077">
            <v>40878</v>
          </cell>
        </row>
        <row r="2078">
          <cell r="D2078">
            <v>41895</v>
          </cell>
        </row>
        <row r="2079">
          <cell r="D2079">
            <v>41895</v>
          </cell>
        </row>
        <row r="2080">
          <cell r="D2080">
            <v>41895</v>
          </cell>
        </row>
        <row r="2081">
          <cell r="D2081">
            <v>41267</v>
          </cell>
        </row>
        <row r="2082">
          <cell r="D2082">
            <v>41267</v>
          </cell>
        </row>
        <row r="2083">
          <cell r="D2083">
            <v>41267</v>
          </cell>
        </row>
        <row r="2084">
          <cell r="D2084">
            <v>41694</v>
          </cell>
        </row>
        <row r="2085">
          <cell r="D2085">
            <v>40870</v>
          </cell>
        </row>
        <row r="2086">
          <cell r="D2086">
            <v>41449</v>
          </cell>
        </row>
        <row r="2087">
          <cell r="D2087">
            <v>41449</v>
          </cell>
        </row>
        <row r="2088">
          <cell r="D2088">
            <v>41449</v>
          </cell>
        </row>
        <row r="2089">
          <cell r="D2089">
            <v>41449</v>
          </cell>
        </row>
        <row r="2090">
          <cell r="D2090">
            <v>41449</v>
          </cell>
        </row>
        <row r="2091">
          <cell r="D2091">
            <v>41208</v>
          </cell>
        </row>
        <row r="2092">
          <cell r="D2092">
            <v>41836</v>
          </cell>
        </row>
        <row r="2093">
          <cell r="D2093">
            <v>41836</v>
          </cell>
        </row>
        <row r="2094">
          <cell r="D2094">
            <v>40864</v>
          </cell>
        </row>
        <row r="2095">
          <cell r="D2095">
            <v>41012</v>
          </cell>
        </row>
        <row r="2096">
          <cell r="D2096">
            <v>41238</v>
          </cell>
        </row>
        <row r="2097">
          <cell r="D2097">
            <v>41410</v>
          </cell>
        </row>
        <row r="2098">
          <cell r="D2098">
            <v>41410</v>
          </cell>
        </row>
        <row r="2099">
          <cell r="D2099">
            <v>41410</v>
          </cell>
        </row>
        <row r="2100">
          <cell r="D2100">
            <v>41890</v>
          </cell>
        </row>
        <row r="2101">
          <cell r="D2101">
            <v>41890</v>
          </cell>
        </row>
        <row r="2102">
          <cell r="D2102">
            <v>40612</v>
          </cell>
        </row>
        <row r="2103">
          <cell r="D2103">
            <v>40612</v>
          </cell>
        </row>
        <row r="2104">
          <cell r="D2104">
            <v>40742</v>
          </cell>
        </row>
        <row r="2105">
          <cell r="D2105">
            <v>41723</v>
          </cell>
        </row>
        <row r="2106">
          <cell r="D2106">
            <v>41723</v>
          </cell>
        </row>
        <row r="2107">
          <cell r="D2107">
            <v>40816</v>
          </cell>
        </row>
        <row r="2108">
          <cell r="D2108">
            <v>40812</v>
          </cell>
        </row>
        <row r="2109">
          <cell r="D2109">
            <v>41213</v>
          </cell>
        </row>
        <row r="2110">
          <cell r="D2110">
            <v>41213</v>
          </cell>
        </row>
        <row r="2111">
          <cell r="D2111">
            <v>41213</v>
          </cell>
        </row>
        <row r="2112">
          <cell r="D2112">
            <v>41213</v>
          </cell>
        </row>
        <row r="2113">
          <cell r="D2113">
            <v>41213</v>
          </cell>
        </row>
        <row r="2114">
          <cell r="D2114">
            <v>41213</v>
          </cell>
        </row>
        <row r="2115">
          <cell r="D2115">
            <v>41213</v>
          </cell>
        </row>
        <row r="2116">
          <cell r="D2116">
            <v>41213</v>
          </cell>
        </row>
        <row r="2117">
          <cell r="D2117">
            <v>41213</v>
          </cell>
        </row>
        <row r="2118">
          <cell r="D2118">
            <v>41194</v>
          </cell>
        </row>
        <row r="2119">
          <cell r="D2119">
            <v>41537</v>
          </cell>
        </row>
        <row r="2120">
          <cell r="D2120">
            <v>41743</v>
          </cell>
        </row>
        <row r="2121">
          <cell r="D2121">
            <v>41743</v>
          </cell>
        </row>
        <row r="2122">
          <cell r="D2122">
            <v>41647</v>
          </cell>
        </row>
        <row r="2123">
          <cell r="D2123">
            <v>41953</v>
          </cell>
        </row>
        <row r="2124">
          <cell r="D2124">
            <v>41905</v>
          </cell>
        </row>
        <row r="2125">
          <cell r="D2125">
            <v>41905</v>
          </cell>
        </row>
        <row r="2126">
          <cell r="D2126">
            <v>41975</v>
          </cell>
        </row>
        <row r="2127">
          <cell r="D2127">
            <v>41975</v>
          </cell>
        </row>
        <row r="2128">
          <cell r="D2128">
            <v>40717</v>
          </cell>
        </row>
        <row r="2129">
          <cell r="D2129">
            <v>41186</v>
          </cell>
        </row>
        <row r="2130">
          <cell r="D2130">
            <v>41186</v>
          </cell>
        </row>
        <row r="2131">
          <cell r="D2131">
            <v>40683</v>
          </cell>
        </row>
        <row r="2132">
          <cell r="D2132">
            <v>40683</v>
          </cell>
        </row>
        <row r="2133">
          <cell r="D2133">
            <v>40683</v>
          </cell>
        </row>
        <row r="2134">
          <cell r="D2134">
            <v>41233</v>
          </cell>
        </row>
        <row r="2135">
          <cell r="D2135">
            <v>41243</v>
          </cell>
        </row>
        <row r="2136">
          <cell r="D2136">
            <v>41243</v>
          </cell>
        </row>
        <row r="2137">
          <cell r="D2137">
            <v>41243</v>
          </cell>
        </row>
        <row r="2138">
          <cell r="D2138">
            <v>41274</v>
          </cell>
        </row>
        <row r="2139">
          <cell r="D2139">
            <v>41274</v>
          </cell>
        </row>
        <row r="2140">
          <cell r="D2140">
            <v>41960</v>
          </cell>
        </row>
        <row r="2141">
          <cell r="D2141">
            <v>40700</v>
          </cell>
        </row>
        <row r="2142">
          <cell r="D2142">
            <v>40700</v>
          </cell>
        </row>
        <row r="2143">
          <cell r="D2143">
            <v>40700</v>
          </cell>
        </row>
        <row r="2144">
          <cell r="D2144">
            <v>41519</v>
          </cell>
        </row>
        <row r="2145">
          <cell r="D2145">
            <v>41519</v>
          </cell>
        </row>
        <row r="2146">
          <cell r="D2146">
            <v>41519</v>
          </cell>
        </row>
        <row r="2147">
          <cell r="D2147">
            <v>41451</v>
          </cell>
        </row>
        <row r="2148">
          <cell r="D2148">
            <v>41451</v>
          </cell>
        </row>
        <row r="2149">
          <cell r="D2149">
            <v>41451</v>
          </cell>
        </row>
        <row r="2150">
          <cell r="D2150">
            <v>40889</v>
          </cell>
        </row>
        <row r="2151">
          <cell r="D2151">
            <v>41730</v>
          </cell>
        </row>
        <row r="2152">
          <cell r="D2152">
            <v>41963</v>
          </cell>
        </row>
        <row r="2153">
          <cell r="D2153">
            <v>40871</v>
          </cell>
        </row>
        <row r="2154">
          <cell r="D2154">
            <v>41235</v>
          </cell>
        </row>
        <row r="2155">
          <cell r="D2155">
            <v>41470</v>
          </cell>
        </row>
        <row r="2156">
          <cell r="D2156">
            <v>41395</v>
          </cell>
        </row>
        <row r="2157">
          <cell r="D2157">
            <v>41481</v>
          </cell>
        </row>
        <row r="2158">
          <cell r="D2158">
            <v>40716</v>
          </cell>
        </row>
        <row r="2159">
          <cell r="D2159">
            <v>40716</v>
          </cell>
        </row>
        <row r="2160">
          <cell r="D2160">
            <v>41934</v>
          </cell>
        </row>
        <row r="2161">
          <cell r="D2161">
            <v>41521</v>
          </cell>
        </row>
        <row r="2162">
          <cell r="D2162">
            <v>41409</v>
          </cell>
        </row>
        <row r="2163">
          <cell r="D2163">
            <v>41281</v>
          </cell>
        </row>
        <row r="2164">
          <cell r="D2164">
            <v>41712</v>
          </cell>
        </row>
        <row r="2165">
          <cell r="D2165">
            <v>41561</v>
          </cell>
        </row>
        <row r="2166">
          <cell r="D2166">
            <v>41561</v>
          </cell>
        </row>
        <row r="2167">
          <cell r="D2167">
            <v>41561</v>
          </cell>
        </row>
        <row r="2168">
          <cell r="D2168">
            <v>41561</v>
          </cell>
        </row>
        <row r="2169">
          <cell r="D2169">
            <v>41561</v>
          </cell>
        </row>
        <row r="2170">
          <cell r="D2170">
            <v>41667</v>
          </cell>
        </row>
        <row r="2171">
          <cell r="D2171">
            <v>41667</v>
          </cell>
        </row>
        <row r="2172">
          <cell r="D2172">
            <v>41667</v>
          </cell>
        </row>
        <row r="2173">
          <cell r="D2173">
            <v>41963</v>
          </cell>
        </row>
        <row r="2174">
          <cell r="D2174">
            <v>40756</v>
          </cell>
        </row>
        <row r="2175">
          <cell r="D2175">
            <v>41486</v>
          </cell>
        </row>
        <row r="2176">
          <cell r="D2176">
            <v>41120</v>
          </cell>
        </row>
        <row r="2177">
          <cell r="D2177">
            <v>41563</v>
          </cell>
        </row>
        <row r="2178">
          <cell r="D2178">
            <v>41563</v>
          </cell>
        </row>
        <row r="2179">
          <cell r="D2179">
            <v>41563</v>
          </cell>
        </row>
        <row r="2180">
          <cell r="D2180">
            <v>41563</v>
          </cell>
        </row>
        <row r="2181">
          <cell r="D2181">
            <v>41402</v>
          </cell>
        </row>
        <row r="2182">
          <cell r="D2182">
            <v>41402</v>
          </cell>
        </row>
        <row r="2183">
          <cell r="D2183">
            <v>41402</v>
          </cell>
        </row>
        <row r="2184">
          <cell r="D2184">
            <v>41402</v>
          </cell>
        </row>
        <row r="2185">
          <cell r="D2185">
            <v>41402</v>
          </cell>
        </row>
        <row r="2186">
          <cell r="D2186">
            <v>41402</v>
          </cell>
        </row>
        <row r="2187">
          <cell r="D2187">
            <v>41853</v>
          </cell>
        </row>
        <row r="2188">
          <cell r="D2188">
            <v>41470</v>
          </cell>
        </row>
        <row r="2189">
          <cell r="D2189">
            <v>41862</v>
          </cell>
        </row>
        <row r="2190">
          <cell r="D2190">
            <v>41862</v>
          </cell>
        </row>
        <row r="2191">
          <cell r="D2191">
            <v>41862</v>
          </cell>
        </row>
        <row r="2192">
          <cell r="D2192">
            <v>41451</v>
          </cell>
        </row>
        <row r="2193">
          <cell r="D2193">
            <v>41619</v>
          </cell>
        </row>
        <row r="2194">
          <cell r="D2194">
            <v>41619</v>
          </cell>
        </row>
        <row r="2195">
          <cell r="D2195">
            <v>41619</v>
          </cell>
        </row>
        <row r="2196">
          <cell r="D2196">
            <v>41619</v>
          </cell>
        </row>
        <row r="2197">
          <cell r="D2197">
            <v>41619</v>
          </cell>
        </row>
        <row r="2198">
          <cell r="D2198">
            <v>41610</v>
          </cell>
        </row>
        <row r="2199">
          <cell r="D2199">
            <v>40875</v>
          </cell>
        </row>
        <row r="2200">
          <cell r="D2200">
            <v>40996</v>
          </cell>
        </row>
        <row r="2201">
          <cell r="D2201">
            <v>40996</v>
          </cell>
        </row>
        <row r="2202">
          <cell r="D2202">
            <v>40695</v>
          </cell>
        </row>
        <row r="2203">
          <cell r="D2203">
            <v>40695</v>
          </cell>
        </row>
        <row r="2204">
          <cell r="D2204">
            <v>41158</v>
          </cell>
        </row>
        <row r="2205">
          <cell r="D2205">
            <v>41158</v>
          </cell>
        </row>
        <row r="2206">
          <cell r="D2206">
            <v>41089</v>
          </cell>
        </row>
        <row r="2207">
          <cell r="D2207">
            <v>41528</v>
          </cell>
        </row>
        <row r="2208">
          <cell r="D2208">
            <v>40738</v>
          </cell>
        </row>
        <row r="2209">
          <cell r="D2209">
            <v>40738</v>
          </cell>
        </row>
        <row r="2210">
          <cell r="D2210">
            <v>41143</v>
          </cell>
        </row>
        <row r="2211">
          <cell r="D2211">
            <v>40861</v>
          </cell>
        </row>
        <row r="2212">
          <cell r="D2212">
            <v>40861</v>
          </cell>
        </row>
        <row r="2213">
          <cell r="D2213">
            <v>41606</v>
          </cell>
        </row>
        <row r="2214">
          <cell r="D2214">
            <v>41965</v>
          </cell>
        </row>
        <row r="2215">
          <cell r="D2215">
            <v>41914</v>
          </cell>
        </row>
        <row r="2216">
          <cell r="D2216">
            <v>41914</v>
          </cell>
        </row>
        <row r="2217">
          <cell r="D2217">
            <v>41914</v>
          </cell>
        </row>
        <row r="2218">
          <cell r="D2218">
            <v>41914</v>
          </cell>
        </row>
        <row r="2219">
          <cell r="D2219">
            <v>40806</v>
          </cell>
        </row>
        <row r="2220">
          <cell r="D2220">
            <v>41849</v>
          </cell>
        </row>
        <row r="2221">
          <cell r="D2221">
            <v>41849</v>
          </cell>
        </row>
        <row r="2222">
          <cell r="D2222">
            <v>41849</v>
          </cell>
        </row>
        <row r="2223">
          <cell r="D2223">
            <v>41249</v>
          </cell>
        </row>
        <row r="2224">
          <cell r="D2224">
            <v>41249</v>
          </cell>
        </row>
        <row r="2225">
          <cell r="D2225">
            <v>41249</v>
          </cell>
        </row>
        <row r="2226">
          <cell r="D2226">
            <v>41852</v>
          </cell>
        </row>
        <row r="2227">
          <cell r="D2227">
            <v>41353</v>
          </cell>
        </row>
        <row r="2228">
          <cell r="D2228">
            <v>41850</v>
          </cell>
        </row>
        <row r="2229">
          <cell r="D2229">
            <v>41850</v>
          </cell>
        </row>
        <row r="2230">
          <cell r="D2230">
            <v>41549</v>
          </cell>
        </row>
        <row r="2231">
          <cell r="D2231">
            <v>40633</v>
          </cell>
        </row>
        <row r="2232">
          <cell r="D2232">
            <v>40633</v>
          </cell>
        </row>
        <row r="2233">
          <cell r="D2233">
            <v>41817</v>
          </cell>
        </row>
        <row r="2234">
          <cell r="D2234">
            <v>41830</v>
          </cell>
        </row>
        <row r="2235">
          <cell r="D2235">
            <v>41257</v>
          </cell>
        </row>
        <row r="2236">
          <cell r="D2236">
            <v>41979</v>
          </cell>
        </row>
        <row r="2237">
          <cell r="D2237">
            <v>41167</v>
          </cell>
        </row>
        <row r="2238">
          <cell r="D2238">
            <v>41167</v>
          </cell>
        </row>
        <row r="2239">
          <cell r="D2239">
            <v>41471</v>
          </cell>
        </row>
        <row r="2240">
          <cell r="D2240">
            <v>41750</v>
          </cell>
        </row>
        <row r="2241">
          <cell r="D2241">
            <v>41594</v>
          </cell>
        </row>
        <row r="2242">
          <cell r="D2242">
            <v>41594</v>
          </cell>
        </row>
        <row r="2243">
          <cell r="D2243">
            <v>41605</v>
          </cell>
        </row>
        <row r="2244">
          <cell r="D2244">
            <v>41965</v>
          </cell>
        </row>
        <row r="2245">
          <cell r="D2245">
            <v>41965</v>
          </cell>
        </row>
        <row r="2246">
          <cell r="D2246">
            <v>41965</v>
          </cell>
        </row>
        <row r="2247">
          <cell r="D2247">
            <v>41965</v>
          </cell>
        </row>
        <row r="2248">
          <cell r="D2248">
            <v>41965</v>
          </cell>
        </row>
        <row r="2249">
          <cell r="D2249">
            <v>40954</v>
          </cell>
        </row>
        <row r="2250">
          <cell r="D2250">
            <v>40954</v>
          </cell>
        </row>
        <row r="2251">
          <cell r="D2251">
            <v>40954</v>
          </cell>
        </row>
        <row r="2252">
          <cell r="D2252">
            <v>40954</v>
          </cell>
        </row>
        <row r="2253">
          <cell r="D2253">
            <v>40954</v>
          </cell>
        </row>
        <row r="2254">
          <cell r="D2254">
            <v>41380</v>
          </cell>
        </row>
        <row r="2255">
          <cell r="D2255">
            <v>41180</v>
          </cell>
        </row>
        <row r="2256">
          <cell r="D2256">
            <v>41180</v>
          </cell>
        </row>
        <row r="2257">
          <cell r="D2257">
            <v>41535</v>
          </cell>
        </row>
        <row r="2258">
          <cell r="D2258">
            <v>41535</v>
          </cell>
        </row>
        <row r="2259">
          <cell r="D2259">
            <v>41807</v>
          </cell>
        </row>
        <row r="2260">
          <cell r="D2260">
            <v>41807</v>
          </cell>
        </row>
        <row r="2261">
          <cell r="D2261">
            <v>41221</v>
          </cell>
        </row>
        <row r="2262">
          <cell r="D2262">
            <v>41221</v>
          </cell>
        </row>
        <row r="2263">
          <cell r="D2263">
            <v>41261</v>
          </cell>
        </row>
        <row r="2264">
          <cell r="D2264">
            <v>41677</v>
          </cell>
        </row>
        <row r="2265">
          <cell r="D2265">
            <v>41593</v>
          </cell>
        </row>
        <row r="2266">
          <cell r="D2266">
            <v>41593</v>
          </cell>
        </row>
        <row r="2267">
          <cell r="D2267">
            <v>41593</v>
          </cell>
        </row>
        <row r="2268">
          <cell r="D2268">
            <v>41925</v>
          </cell>
        </row>
        <row r="2269">
          <cell r="D2269">
            <v>41900</v>
          </cell>
        </row>
        <row r="2270">
          <cell r="D2270">
            <v>41994</v>
          </cell>
        </row>
        <row r="2271">
          <cell r="D2271">
            <v>41994</v>
          </cell>
        </row>
        <row r="2272">
          <cell r="D2272">
            <v>41976</v>
          </cell>
        </row>
        <row r="2273">
          <cell r="D2273">
            <v>41173</v>
          </cell>
        </row>
        <row r="2274">
          <cell r="D2274">
            <v>40974</v>
          </cell>
        </row>
        <row r="2275">
          <cell r="D2275">
            <v>40974</v>
          </cell>
        </row>
        <row r="2276">
          <cell r="D2276">
            <v>40819</v>
          </cell>
        </row>
        <row r="2277">
          <cell r="D2277">
            <v>40819</v>
          </cell>
        </row>
        <row r="2278">
          <cell r="D2278">
            <v>40721</v>
          </cell>
        </row>
        <row r="2279">
          <cell r="D2279">
            <v>40721</v>
          </cell>
        </row>
        <row r="2280">
          <cell r="D2280">
            <v>40721</v>
          </cell>
        </row>
        <row r="2281">
          <cell r="D2281">
            <v>41943</v>
          </cell>
        </row>
        <row r="2282">
          <cell r="D2282">
            <v>41943</v>
          </cell>
        </row>
        <row r="2283">
          <cell r="D2283">
            <v>41943</v>
          </cell>
        </row>
        <row r="2284">
          <cell r="D2284">
            <v>41521</v>
          </cell>
        </row>
        <row r="2285">
          <cell r="D2285">
            <v>40973</v>
          </cell>
        </row>
        <row r="2286">
          <cell r="D2286">
            <v>40973</v>
          </cell>
        </row>
        <row r="2287">
          <cell r="D2287">
            <v>41400</v>
          </cell>
        </row>
        <row r="2288">
          <cell r="D2288">
            <v>41961</v>
          </cell>
        </row>
        <row r="2289">
          <cell r="D2289">
            <v>41792</v>
          </cell>
        </row>
        <row r="2290">
          <cell r="D2290">
            <v>41801</v>
          </cell>
        </row>
        <row r="2291">
          <cell r="D2291">
            <v>41648</v>
          </cell>
        </row>
        <row r="2292">
          <cell r="D2292">
            <v>41019</v>
          </cell>
        </row>
        <row r="2293">
          <cell r="D2293">
            <v>41019</v>
          </cell>
        </row>
        <row r="2294">
          <cell r="D2294">
            <v>41019</v>
          </cell>
        </row>
        <row r="2295">
          <cell r="D2295">
            <v>41214</v>
          </cell>
        </row>
        <row r="2296">
          <cell r="D2296">
            <v>41997</v>
          </cell>
        </row>
        <row r="2297">
          <cell r="D2297">
            <v>41214</v>
          </cell>
        </row>
        <row r="2298">
          <cell r="D2298">
            <v>41214</v>
          </cell>
        </row>
        <row r="2299">
          <cell r="D2299">
            <v>41214</v>
          </cell>
        </row>
        <row r="2300">
          <cell r="D2300">
            <v>41214</v>
          </cell>
        </row>
        <row r="2301">
          <cell r="D2301">
            <v>41214</v>
          </cell>
        </row>
        <row r="2302">
          <cell r="D2302">
            <v>40861</v>
          </cell>
        </row>
        <row r="2303">
          <cell r="D2303">
            <v>40861</v>
          </cell>
        </row>
        <row r="2304">
          <cell r="D2304">
            <v>41291</v>
          </cell>
        </row>
        <row r="2305">
          <cell r="D2305">
            <v>41900</v>
          </cell>
        </row>
        <row r="2306">
          <cell r="D2306">
            <v>41900</v>
          </cell>
        </row>
        <row r="2307">
          <cell r="D2307">
            <v>41632</v>
          </cell>
        </row>
        <row r="2308">
          <cell r="D2308">
            <v>41127</v>
          </cell>
        </row>
        <row r="2309">
          <cell r="D2309">
            <v>41949</v>
          </cell>
        </row>
        <row r="2310">
          <cell r="D2310">
            <v>41802</v>
          </cell>
        </row>
        <row r="2311">
          <cell r="D2311">
            <v>41802</v>
          </cell>
        </row>
        <row r="2312">
          <cell r="D2312">
            <v>41802</v>
          </cell>
        </row>
        <row r="2313">
          <cell r="D2313">
            <v>41802</v>
          </cell>
        </row>
        <row r="2314">
          <cell r="D2314">
            <v>41802</v>
          </cell>
        </row>
        <row r="2315">
          <cell r="D2315">
            <v>41841</v>
          </cell>
        </row>
        <row r="2316">
          <cell r="D2316">
            <v>41841</v>
          </cell>
        </row>
        <row r="2317">
          <cell r="D2317">
            <v>41841</v>
          </cell>
        </row>
        <row r="2318">
          <cell r="D2318">
            <v>41841</v>
          </cell>
        </row>
        <row r="2319">
          <cell r="D2319">
            <v>41841</v>
          </cell>
        </row>
        <row r="2320">
          <cell r="D2320">
            <v>41841</v>
          </cell>
        </row>
        <row r="2321">
          <cell r="D2321">
            <v>41266</v>
          </cell>
        </row>
        <row r="2322">
          <cell r="D2322">
            <v>41719</v>
          </cell>
        </row>
        <row r="2323">
          <cell r="D2323">
            <v>41274</v>
          </cell>
        </row>
        <row r="2324">
          <cell r="D2324">
            <v>41274</v>
          </cell>
        </row>
        <row r="2325">
          <cell r="D2325">
            <v>41274</v>
          </cell>
        </row>
        <row r="2326">
          <cell r="D2326">
            <v>41274</v>
          </cell>
        </row>
        <row r="2327">
          <cell r="D2327">
            <v>41167</v>
          </cell>
        </row>
        <row r="2328">
          <cell r="D2328">
            <v>41167</v>
          </cell>
        </row>
        <row r="2329">
          <cell r="D2329">
            <v>41167</v>
          </cell>
        </row>
        <row r="2330">
          <cell r="D2330">
            <v>41906</v>
          </cell>
        </row>
        <row r="2331">
          <cell r="D2331">
            <v>41268</v>
          </cell>
        </row>
        <row r="2332">
          <cell r="D2332">
            <v>41542</v>
          </cell>
        </row>
        <row r="2333">
          <cell r="D2333">
            <v>41542</v>
          </cell>
        </row>
        <row r="2334">
          <cell r="D2334">
            <v>41720</v>
          </cell>
        </row>
        <row r="2335">
          <cell r="D2335">
            <v>41720</v>
          </cell>
        </row>
        <row r="2336">
          <cell r="D2336">
            <v>40816</v>
          </cell>
        </row>
        <row r="2337">
          <cell r="D2337">
            <v>41984</v>
          </cell>
        </row>
        <row r="2338">
          <cell r="D2338">
            <v>41984</v>
          </cell>
        </row>
        <row r="2339">
          <cell r="D2339">
            <v>40778</v>
          </cell>
        </row>
        <row r="2340">
          <cell r="D2340">
            <v>40778</v>
          </cell>
        </row>
        <row r="2341">
          <cell r="D2341">
            <v>40774</v>
          </cell>
        </row>
        <row r="2342">
          <cell r="D2342">
            <v>41589</v>
          </cell>
        </row>
        <row r="2343">
          <cell r="D2343">
            <v>40908</v>
          </cell>
        </row>
        <row r="2344">
          <cell r="D2344">
            <v>40908</v>
          </cell>
        </row>
        <row r="2345">
          <cell r="D2345">
            <v>40750</v>
          </cell>
        </row>
        <row r="2346">
          <cell r="D2346">
            <v>41327</v>
          </cell>
        </row>
        <row r="2347">
          <cell r="D2347">
            <v>41347</v>
          </cell>
        </row>
        <row r="2348">
          <cell r="D2348">
            <v>41347</v>
          </cell>
        </row>
        <row r="2349">
          <cell r="D2349">
            <v>41347</v>
          </cell>
        </row>
        <row r="2350">
          <cell r="D2350">
            <v>41976</v>
          </cell>
        </row>
        <row r="2351">
          <cell r="D2351">
            <v>41976</v>
          </cell>
        </row>
        <row r="2352">
          <cell r="D2352">
            <v>41976</v>
          </cell>
        </row>
        <row r="2353">
          <cell r="D2353">
            <v>41976</v>
          </cell>
        </row>
        <row r="2354">
          <cell r="D2354">
            <v>41976</v>
          </cell>
        </row>
        <row r="2355">
          <cell r="D2355">
            <v>41152</v>
          </cell>
        </row>
        <row r="2356">
          <cell r="D2356">
            <v>41152</v>
          </cell>
        </row>
        <row r="2357">
          <cell r="D2357">
            <v>41152</v>
          </cell>
        </row>
        <row r="2358">
          <cell r="D2358">
            <v>41152</v>
          </cell>
        </row>
        <row r="2359">
          <cell r="D2359">
            <v>40619</v>
          </cell>
        </row>
        <row r="2360">
          <cell r="D2360">
            <v>40619</v>
          </cell>
        </row>
        <row r="2361">
          <cell r="D2361">
            <v>40619</v>
          </cell>
        </row>
        <row r="2362">
          <cell r="D2362">
            <v>40619</v>
          </cell>
        </row>
        <row r="2363">
          <cell r="D2363">
            <v>40619</v>
          </cell>
        </row>
        <row r="2364">
          <cell r="D2364">
            <v>41746</v>
          </cell>
        </row>
        <row r="2365">
          <cell r="D2365">
            <v>41347</v>
          </cell>
        </row>
        <row r="2366">
          <cell r="D2366">
            <v>41347</v>
          </cell>
        </row>
        <row r="2367">
          <cell r="D2367">
            <v>41347</v>
          </cell>
        </row>
        <row r="2368">
          <cell r="D2368">
            <v>40871</v>
          </cell>
        </row>
        <row r="2369">
          <cell r="D2369">
            <v>41681</v>
          </cell>
        </row>
        <row r="2370">
          <cell r="D2370">
            <v>41541</v>
          </cell>
        </row>
        <row r="2371">
          <cell r="D2371">
            <v>41541</v>
          </cell>
        </row>
        <row r="2372">
          <cell r="D2372">
            <v>41828</v>
          </cell>
        </row>
        <row r="2373">
          <cell r="D2373">
            <v>41463</v>
          </cell>
        </row>
        <row r="2374">
          <cell r="D2374">
            <v>41463</v>
          </cell>
        </row>
        <row r="2375">
          <cell r="D2375">
            <v>41463</v>
          </cell>
        </row>
        <row r="2376">
          <cell r="D2376">
            <v>41463</v>
          </cell>
        </row>
        <row r="2377">
          <cell r="D2377">
            <v>41664</v>
          </cell>
        </row>
        <row r="2378">
          <cell r="D2378">
            <v>40774</v>
          </cell>
        </row>
        <row r="2379">
          <cell r="D2379">
            <v>40774</v>
          </cell>
        </row>
        <row r="2380">
          <cell r="D2380">
            <v>41249</v>
          </cell>
        </row>
        <row r="2381">
          <cell r="D2381">
            <v>41401</v>
          </cell>
        </row>
        <row r="2382">
          <cell r="D2382">
            <v>41401</v>
          </cell>
        </row>
        <row r="2383">
          <cell r="D2383">
            <v>41401</v>
          </cell>
        </row>
        <row r="2384">
          <cell r="D2384">
            <v>41724</v>
          </cell>
        </row>
        <row r="2385">
          <cell r="D2385">
            <v>41724</v>
          </cell>
        </row>
        <row r="2386">
          <cell r="D2386">
            <v>41724</v>
          </cell>
        </row>
        <row r="2387">
          <cell r="D2387">
            <v>41724</v>
          </cell>
        </row>
        <row r="2388">
          <cell r="D2388">
            <v>41724</v>
          </cell>
        </row>
        <row r="2389">
          <cell r="D2389">
            <v>41255</v>
          </cell>
        </row>
        <row r="2390">
          <cell r="D2390">
            <v>41255</v>
          </cell>
        </row>
        <row r="2391">
          <cell r="D2391">
            <v>41249</v>
          </cell>
        </row>
        <row r="2392">
          <cell r="D2392">
            <v>41249</v>
          </cell>
        </row>
        <row r="2393">
          <cell r="D2393">
            <v>41249</v>
          </cell>
        </row>
        <row r="2394">
          <cell r="D2394">
            <v>41249</v>
          </cell>
        </row>
        <row r="2395">
          <cell r="D2395">
            <v>41351</v>
          </cell>
        </row>
        <row r="2396">
          <cell r="D2396">
            <v>41227</v>
          </cell>
        </row>
        <row r="2397">
          <cell r="D2397">
            <v>41227</v>
          </cell>
        </row>
        <row r="2398">
          <cell r="D2398">
            <v>41227</v>
          </cell>
        </row>
        <row r="2399">
          <cell r="D2399">
            <v>41866</v>
          </cell>
        </row>
        <row r="2400">
          <cell r="D2400">
            <v>41866</v>
          </cell>
        </row>
        <row r="2401">
          <cell r="D2401">
            <v>41892</v>
          </cell>
        </row>
        <row r="2402">
          <cell r="D2402">
            <v>41892</v>
          </cell>
        </row>
        <row r="2403">
          <cell r="D2403">
            <v>41731</v>
          </cell>
        </row>
        <row r="2404">
          <cell r="D2404">
            <v>41731</v>
          </cell>
        </row>
        <row r="2405">
          <cell r="D2405">
            <v>41545</v>
          </cell>
        </row>
        <row r="2406">
          <cell r="D2406">
            <v>41920</v>
          </cell>
        </row>
        <row r="2407">
          <cell r="D2407">
            <v>41920</v>
          </cell>
        </row>
        <row r="2408">
          <cell r="D2408">
            <v>41920</v>
          </cell>
        </row>
        <row r="2409">
          <cell r="D2409">
            <v>41660</v>
          </cell>
        </row>
        <row r="2410">
          <cell r="D2410">
            <v>41660</v>
          </cell>
        </row>
        <row r="2411">
          <cell r="D2411">
            <v>41722</v>
          </cell>
        </row>
        <row r="2412">
          <cell r="D2412">
            <v>40756</v>
          </cell>
        </row>
        <row r="2413">
          <cell r="D2413">
            <v>41067</v>
          </cell>
        </row>
        <row r="2414">
          <cell r="D2414">
            <v>40859</v>
          </cell>
        </row>
        <row r="2415">
          <cell r="D2415">
            <v>40859</v>
          </cell>
        </row>
        <row r="2416">
          <cell r="D2416">
            <v>41638</v>
          </cell>
        </row>
        <row r="2417">
          <cell r="D2417">
            <v>41096</v>
          </cell>
        </row>
        <row r="2418">
          <cell r="D2418">
            <v>41925</v>
          </cell>
        </row>
        <row r="2419">
          <cell r="D2419">
            <v>41925</v>
          </cell>
        </row>
        <row r="2420">
          <cell r="D2420">
            <v>41416</v>
          </cell>
        </row>
        <row r="2421">
          <cell r="D2421">
            <v>41953</v>
          </cell>
        </row>
        <row r="2422">
          <cell r="D2422">
            <v>41953</v>
          </cell>
        </row>
        <row r="2423">
          <cell r="D2423">
            <v>41383</v>
          </cell>
        </row>
        <row r="2424">
          <cell r="D2424">
            <v>41383</v>
          </cell>
        </row>
        <row r="2425">
          <cell r="D2425">
            <v>41999</v>
          </cell>
        </row>
        <row r="2426">
          <cell r="D2426">
            <v>41999</v>
          </cell>
        </row>
        <row r="2427">
          <cell r="D2427">
            <v>41999</v>
          </cell>
        </row>
        <row r="2428">
          <cell r="D2428">
            <v>41999</v>
          </cell>
        </row>
        <row r="2429">
          <cell r="D2429">
            <v>41437</v>
          </cell>
        </row>
        <row r="2430">
          <cell r="D2430">
            <v>41437</v>
          </cell>
        </row>
        <row r="2431">
          <cell r="D2431">
            <v>41437</v>
          </cell>
        </row>
        <row r="2432">
          <cell r="D2432">
            <v>41773</v>
          </cell>
        </row>
        <row r="2433">
          <cell r="D2433">
            <v>42002</v>
          </cell>
        </row>
        <row r="2434">
          <cell r="D2434">
            <v>40627</v>
          </cell>
        </row>
        <row r="2435">
          <cell r="D2435">
            <v>41788</v>
          </cell>
        </row>
        <row r="2436">
          <cell r="D2436">
            <v>41227</v>
          </cell>
        </row>
        <row r="2437">
          <cell r="D2437">
            <v>41227</v>
          </cell>
        </row>
        <row r="2438">
          <cell r="D2438">
            <v>41824</v>
          </cell>
        </row>
        <row r="2439">
          <cell r="D2439">
            <v>40865</v>
          </cell>
        </row>
        <row r="2440">
          <cell r="D2440">
            <v>40865</v>
          </cell>
        </row>
        <row r="2441">
          <cell r="D2441">
            <v>41838</v>
          </cell>
        </row>
        <row r="2442">
          <cell r="D2442">
            <v>41417</v>
          </cell>
        </row>
        <row r="2443">
          <cell r="D2443">
            <v>41417</v>
          </cell>
        </row>
        <row r="2444">
          <cell r="D2444">
            <v>41417</v>
          </cell>
        </row>
        <row r="2445">
          <cell r="D2445">
            <v>41417</v>
          </cell>
        </row>
        <row r="2446">
          <cell r="D2446">
            <v>41417</v>
          </cell>
        </row>
        <row r="2447">
          <cell r="D2447">
            <v>41417</v>
          </cell>
        </row>
        <row r="2448">
          <cell r="D2448">
            <v>41177</v>
          </cell>
        </row>
        <row r="2449">
          <cell r="D2449">
            <v>41579</v>
          </cell>
        </row>
        <row r="2450">
          <cell r="D2450">
            <v>41166</v>
          </cell>
        </row>
        <row r="2451">
          <cell r="D2451">
            <v>41584</v>
          </cell>
        </row>
        <row r="2452">
          <cell r="D2452">
            <v>41716</v>
          </cell>
        </row>
        <row r="2453">
          <cell r="D2453">
            <v>41716</v>
          </cell>
        </row>
        <row r="2454">
          <cell r="D2454">
            <v>41716</v>
          </cell>
        </row>
        <row r="2455">
          <cell r="D2455">
            <v>41716</v>
          </cell>
        </row>
        <row r="2456">
          <cell r="D2456">
            <v>41716</v>
          </cell>
        </row>
        <row r="2457">
          <cell r="D2457">
            <v>41716</v>
          </cell>
        </row>
        <row r="2458">
          <cell r="D2458">
            <v>41716</v>
          </cell>
        </row>
        <row r="2459">
          <cell r="D2459">
            <v>41716</v>
          </cell>
        </row>
        <row r="2460">
          <cell r="D2460">
            <v>41716</v>
          </cell>
        </row>
        <row r="2461">
          <cell r="D2461">
            <v>41867</v>
          </cell>
        </row>
        <row r="2462">
          <cell r="D2462">
            <v>41101</v>
          </cell>
        </row>
        <row r="2463">
          <cell r="D2463">
            <v>41101</v>
          </cell>
        </row>
        <row r="2464">
          <cell r="D2464">
            <v>41977</v>
          </cell>
        </row>
        <row r="2465">
          <cell r="D2465">
            <v>41977</v>
          </cell>
        </row>
        <row r="2466">
          <cell r="D2466">
            <v>41977</v>
          </cell>
        </row>
        <row r="2467">
          <cell r="D2467">
            <v>41977</v>
          </cell>
        </row>
        <row r="2468">
          <cell r="D2468">
            <v>41764</v>
          </cell>
        </row>
        <row r="2469">
          <cell r="D2469">
            <v>41764</v>
          </cell>
        </row>
        <row r="2470">
          <cell r="D2470">
            <v>41764</v>
          </cell>
        </row>
        <row r="2471">
          <cell r="D2471">
            <v>41764</v>
          </cell>
        </row>
        <row r="2472">
          <cell r="D2472">
            <v>41296</v>
          </cell>
        </row>
        <row r="2473">
          <cell r="D2473">
            <v>41296</v>
          </cell>
        </row>
        <row r="2474">
          <cell r="D2474">
            <v>41296</v>
          </cell>
        </row>
        <row r="2475">
          <cell r="D2475">
            <v>41582</v>
          </cell>
        </row>
        <row r="2476">
          <cell r="D2476">
            <v>41582</v>
          </cell>
        </row>
        <row r="2477">
          <cell r="D2477">
            <v>41582</v>
          </cell>
        </row>
        <row r="2478">
          <cell r="D2478">
            <v>41582</v>
          </cell>
        </row>
        <row r="2479">
          <cell r="D2479">
            <v>41887</v>
          </cell>
        </row>
        <row r="2480">
          <cell r="D2480">
            <v>40799</v>
          </cell>
        </row>
        <row r="2481">
          <cell r="D2481">
            <v>41810</v>
          </cell>
        </row>
        <row r="2482">
          <cell r="D2482">
            <v>41810</v>
          </cell>
        </row>
        <row r="2483">
          <cell r="D2483">
            <v>41998</v>
          </cell>
        </row>
        <row r="2484">
          <cell r="D2484">
            <v>41880</v>
          </cell>
        </row>
        <row r="2485">
          <cell r="D2485">
            <v>41880</v>
          </cell>
        </row>
        <row r="2486">
          <cell r="D2486">
            <v>41880</v>
          </cell>
        </row>
        <row r="2487">
          <cell r="D2487">
            <v>41880</v>
          </cell>
        </row>
        <row r="2488">
          <cell r="D2488">
            <v>40910</v>
          </cell>
        </row>
        <row r="2489">
          <cell r="D2489">
            <v>40910</v>
          </cell>
        </row>
        <row r="2490">
          <cell r="D2490">
            <v>40910</v>
          </cell>
        </row>
        <row r="2491">
          <cell r="D2491">
            <v>41191</v>
          </cell>
        </row>
        <row r="2492">
          <cell r="D2492">
            <v>41191</v>
          </cell>
        </row>
        <row r="2493">
          <cell r="D2493">
            <v>40890</v>
          </cell>
        </row>
        <row r="2494">
          <cell r="D2494">
            <v>40866</v>
          </cell>
        </row>
        <row r="2495">
          <cell r="D2495">
            <v>41528</v>
          </cell>
        </row>
        <row r="2496">
          <cell r="D2496">
            <v>41528</v>
          </cell>
        </row>
        <row r="2497">
          <cell r="D2497">
            <v>40710</v>
          </cell>
        </row>
        <row r="2498">
          <cell r="D2498">
            <v>41178</v>
          </cell>
        </row>
        <row r="2499">
          <cell r="D2499">
            <v>41178</v>
          </cell>
        </row>
        <row r="2500">
          <cell r="D2500">
            <v>41414</v>
          </cell>
        </row>
        <row r="2501">
          <cell r="D2501">
            <v>41813</v>
          </cell>
        </row>
        <row r="2502">
          <cell r="D2502">
            <v>41808</v>
          </cell>
        </row>
        <row r="2503">
          <cell r="D2503">
            <v>41808</v>
          </cell>
        </row>
        <row r="2504">
          <cell r="D2504">
            <v>41808</v>
          </cell>
        </row>
        <row r="2505">
          <cell r="D2505">
            <v>41593</v>
          </cell>
        </row>
        <row r="2506">
          <cell r="D2506">
            <v>40749</v>
          </cell>
        </row>
        <row r="2507">
          <cell r="D2507">
            <v>40749</v>
          </cell>
        </row>
        <row r="2508">
          <cell r="D2508">
            <v>40749</v>
          </cell>
        </row>
        <row r="2509">
          <cell r="D2509">
            <v>41092</v>
          </cell>
        </row>
        <row r="2510">
          <cell r="D2510">
            <v>41701</v>
          </cell>
        </row>
        <row r="2511">
          <cell r="D2511">
            <v>41701</v>
          </cell>
        </row>
        <row r="2512">
          <cell r="D2512">
            <v>41597</v>
          </cell>
        </row>
        <row r="2513">
          <cell r="D2513">
            <v>41017</v>
          </cell>
        </row>
        <row r="2514">
          <cell r="D2514">
            <v>41976</v>
          </cell>
        </row>
        <row r="2515">
          <cell r="D2515">
            <v>41590</v>
          </cell>
        </row>
        <row r="2516">
          <cell r="D2516">
            <v>41590</v>
          </cell>
        </row>
        <row r="2517">
          <cell r="D2517">
            <v>40791</v>
          </cell>
        </row>
        <row r="2518">
          <cell r="D2518">
            <v>40862</v>
          </cell>
        </row>
        <row r="2519">
          <cell r="D2519">
            <v>41762</v>
          </cell>
        </row>
        <row r="2520">
          <cell r="D2520">
            <v>41563</v>
          </cell>
        </row>
        <row r="2521">
          <cell r="D2521">
            <v>41563</v>
          </cell>
        </row>
        <row r="2522">
          <cell r="D2522">
            <v>41563</v>
          </cell>
        </row>
        <row r="2523">
          <cell r="D2523">
            <v>41563</v>
          </cell>
        </row>
        <row r="2524">
          <cell r="D2524">
            <v>41563</v>
          </cell>
        </row>
        <row r="2525">
          <cell r="D2525">
            <v>41563</v>
          </cell>
        </row>
        <row r="2526">
          <cell r="D2526">
            <v>41005</v>
          </cell>
        </row>
        <row r="2527">
          <cell r="D2527">
            <v>41005</v>
          </cell>
        </row>
        <row r="2528">
          <cell r="D2528">
            <v>41005</v>
          </cell>
        </row>
        <row r="2529">
          <cell r="D2529">
            <v>41005</v>
          </cell>
        </row>
        <row r="2530">
          <cell r="D2530">
            <v>41005</v>
          </cell>
        </row>
        <row r="2531">
          <cell r="D2531">
            <v>40840</v>
          </cell>
        </row>
        <row r="2532">
          <cell r="D2532">
            <v>40772</v>
          </cell>
        </row>
        <row r="2533">
          <cell r="D2533">
            <v>40772</v>
          </cell>
        </row>
        <row r="2534">
          <cell r="D2534">
            <v>40772</v>
          </cell>
        </row>
        <row r="2535">
          <cell r="D2535">
            <v>40772</v>
          </cell>
        </row>
        <row r="2536">
          <cell r="D2536">
            <v>41867</v>
          </cell>
        </row>
        <row r="2537">
          <cell r="D2537">
            <v>41158</v>
          </cell>
        </row>
        <row r="2538">
          <cell r="D2538">
            <v>40935</v>
          </cell>
        </row>
        <row r="2539">
          <cell r="D2539">
            <v>40935</v>
          </cell>
        </row>
        <row r="2540">
          <cell r="D2540">
            <v>40935</v>
          </cell>
        </row>
        <row r="2541">
          <cell r="D2541">
            <v>41106</v>
          </cell>
        </row>
        <row r="2542">
          <cell r="D2542">
            <v>41106</v>
          </cell>
        </row>
        <row r="2543">
          <cell r="D2543">
            <v>41395</v>
          </cell>
        </row>
        <row r="2544">
          <cell r="D2544">
            <v>40812</v>
          </cell>
        </row>
        <row r="2545">
          <cell r="D2545">
            <v>41526</v>
          </cell>
        </row>
        <row r="2546">
          <cell r="D2546">
            <v>41526</v>
          </cell>
        </row>
        <row r="2547">
          <cell r="D2547">
            <v>41746</v>
          </cell>
        </row>
        <row r="2548">
          <cell r="D2548">
            <v>41746</v>
          </cell>
        </row>
        <row r="2549">
          <cell r="D2549">
            <v>41137</v>
          </cell>
        </row>
        <row r="2550">
          <cell r="D2550">
            <v>41137</v>
          </cell>
        </row>
        <row r="2551">
          <cell r="D2551">
            <v>41137</v>
          </cell>
        </row>
        <row r="2552">
          <cell r="D2552">
            <v>41137</v>
          </cell>
        </row>
        <row r="2553">
          <cell r="D2553">
            <v>41963</v>
          </cell>
        </row>
        <row r="2554">
          <cell r="D2554">
            <v>41963</v>
          </cell>
        </row>
        <row r="2555">
          <cell r="D2555">
            <v>41532</v>
          </cell>
        </row>
        <row r="2556">
          <cell r="D2556">
            <v>41502</v>
          </cell>
        </row>
        <row r="2557">
          <cell r="D2557">
            <v>41178</v>
          </cell>
        </row>
        <row r="2558">
          <cell r="D2558">
            <v>41556</v>
          </cell>
        </row>
        <row r="2559">
          <cell r="D2559">
            <v>40992</v>
          </cell>
        </row>
        <row r="2560">
          <cell r="D2560">
            <v>41060</v>
          </cell>
        </row>
        <row r="2561">
          <cell r="D2561">
            <v>41060</v>
          </cell>
        </row>
        <row r="2562">
          <cell r="D2562">
            <v>41060</v>
          </cell>
        </row>
        <row r="2563">
          <cell r="D2563">
            <v>41268</v>
          </cell>
        </row>
        <row r="2564">
          <cell r="D2564">
            <v>41268</v>
          </cell>
        </row>
        <row r="2565">
          <cell r="D2565">
            <v>40985</v>
          </cell>
        </row>
        <row r="2566">
          <cell r="D2566">
            <v>40985</v>
          </cell>
        </row>
        <row r="2567">
          <cell r="D2567">
            <v>41995</v>
          </cell>
        </row>
        <row r="2568">
          <cell r="D2568">
            <v>41945</v>
          </cell>
        </row>
        <row r="2569">
          <cell r="D2569">
            <v>41945</v>
          </cell>
        </row>
        <row r="2570">
          <cell r="D2570">
            <v>41890</v>
          </cell>
        </row>
        <row r="2571">
          <cell r="D2571">
            <v>42001</v>
          </cell>
        </row>
        <row r="2572">
          <cell r="D2572">
            <v>42001</v>
          </cell>
        </row>
        <row r="2573">
          <cell r="D2573">
            <v>41837</v>
          </cell>
        </row>
        <row r="2574">
          <cell r="D2574">
            <v>41499</v>
          </cell>
        </row>
        <row r="2575">
          <cell r="D2575">
            <v>41830</v>
          </cell>
        </row>
        <row r="2576">
          <cell r="D2576">
            <v>40869</v>
          </cell>
        </row>
        <row r="2577">
          <cell r="D2577">
            <v>40869</v>
          </cell>
        </row>
        <row r="2578">
          <cell r="D2578">
            <v>40869</v>
          </cell>
        </row>
        <row r="2579">
          <cell r="D2579">
            <v>40869</v>
          </cell>
        </row>
        <row r="2580">
          <cell r="D2580">
            <v>40570</v>
          </cell>
        </row>
        <row r="2581">
          <cell r="D2581">
            <v>40570</v>
          </cell>
        </row>
        <row r="2582">
          <cell r="D2582">
            <v>40570</v>
          </cell>
        </row>
        <row r="2583">
          <cell r="D2583">
            <v>40570</v>
          </cell>
        </row>
        <row r="2584">
          <cell r="D2584">
            <v>40570</v>
          </cell>
        </row>
        <row r="2585">
          <cell r="D2585">
            <v>40570</v>
          </cell>
        </row>
        <row r="2586">
          <cell r="D2586">
            <v>40570</v>
          </cell>
        </row>
        <row r="2587">
          <cell r="D2587">
            <v>41216</v>
          </cell>
        </row>
        <row r="2588">
          <cell r="D2588">
            <v>41821</v>
          </cell>
        </row>
        <row r="2589">
          <cell r="D2589">
            <v>41821</v>
          </cell>
        </row>
        <row r="2590">
          <cell r="D2590">
            <v>41400</v>
          </cell>
        </row>
        <row r="2591">
          <cell r="D2591">
            <v>41400</v>
          </cell>
        </row>
        <row r="2592">
          <cell r="D2592">
            <v>41526</v>
          </cell>
        </row>
        <row r="2593">
          <cell r="D2593">
            <v>41526</v>
          </cell>
        </row>
        <row r="2594">
          <cell r="D2594">
            <v>41968</v>
          </cell>
        </row>
        <row r="2595">
          <cell r="D2595">
            <v>41968</v>
          </cell>
        </row>
        <row r="2596">
          <cell r="D2596">
            <v>41773</v>
          </cell>
        </row>
        <row r="2597">
          <cell r="D2597">
            <v>41773</v>
          </cell>
        </row>
        <row r="2598">
          <cell r="D2598">
            <v>41773</v>
          </cell>
        </row>
        <row r="2599">
          <cell r="D2599">
            <v>41773</v>
          </cell>
        </row>
        <row r="2600">
          <cell r="D2600">
            <v>41773</v>
          </cell>
        </row>
        <row r="2601">
          <cell r="D2601">
            <v>41753</v>
          </cell>
        </row>
        <row r="2602">
          <cell r="D2602">
            <v>41753</v>
          </cell>
        </row>
        <row r="2603">
          <cell r="D2603">
            <v>41430</v>
          </cell>
        </row>
        <row r="2604">
          <cell r="D2604">
            <v>41430</v>
          </cell>
        </row>
        <row r="2605">
          <cell r="D2605">
            <v>41430</v>
          </cell>
        </row>
        <row r="2606">
          <cell r="D2606">
            <v>41430</v>
          </cell>
        </row>
        <row r="2607">
          <cell r="D2607">
            <v>40893</v>
          </cell>
        </row>
        <row r="2608">
          <cell r="D2608">
            <v>41338</v>
          </cell>
        </row>
        <row r="2609">
          <cell r="D2609">
            <v>40872</v>
          </cell>
        </row>
        <row r="2610">
          <cell r="D2610">
            <v>40872</v>
          </cell>
        </row>
        <row r="2611">
          <cell r="D2611">
            <v>40872</v>
          </cell>
        </row>
        <row r="2612">
          <cell r="D2612">
            <v>40872</v>
          </cell>
        </row>
        <row r="2613">
          <cell r="D2613">
            <v>40872</v>
          </cell>
        </row>
        <row r="2614">
          <cell r="D2614">
            <v>40872</v>
          </cell>
        </row>
        <row r="2615">
          <cell r="D2615">
            <v>41393</v>
          </cell>
        </row>
        <row r="2616">
          <cell r="D2616">
            <v>40659</v>
          </cell>
        </row>
        <row r="2617">
          <cell r="D2617">
            <v>40659</v>
          </cell>
        </row>
        <row r="2618">
          <cell r="D2618">
            <v>41731</v>
          </cell>
        </row>
        <row r="2619">
          <cell r="D2619">
            <v>41731</v>
          </cell>
        </row>
        <row r="2620">
          <cell r="D2620">
            <v>41996</v>
          </cell>
        </row>
        <row r="2621">
          <cell r="D2621">
            <v>41996</v>
          </cell>
        </row>
        <row r="2622">
          <cell r="D2622">
            <v>41996</v>
          </cell>
        </row>
        <row r="2623">
          <cell r="D2623">
            <v>41996</v>
          </cell>
        </row>
        <row r="2624">
          <cell r="D2624">
            <v>40880</v>
          </cell>
        </row>
        <row r="2625">
          <cell r="D2625">
            <v>41935</v>
          </cell>
        </row>
        <row r="2626">
          <cell r="D2626">
            <v>41935</v>
          </cell>
        </row>
        <row r="2627">
          <cell r="D2627">
            <v>41935</v>
          </cell>
        </row>
        <row r="2628">
          <cell r="D2628">
            <v>41935</v>
          </cell>
        </row>
        <row r="2629">
          <cell r="D2629">
            <v>41957</v>
          </cell>
        </row>
        <row r="2630">
          <cell r="D2630">
            <v>41957</v>
          </cell>
        </row>
        <row r="2631">
          <cell r="D2631">
            <v>41957</v>
          </cell>
        </row>
        <row r="2632">
          <cell r="D2632">
            <v>41162</v>
          </cell>
        </row>
        <row r="2633">
          <cell r="D2633">
            <v>41775</v>
          </cell>
        </row>
        <row r="2634">
          <cell r="D2634">
            <v>41775</v>
          </cell>
        </row>
        <row r="2635">
          <cell r="D2635">
            <v>41775</v>
          </cell>
        </row>
        <row r="2636">
          <cell r="D2636">
            <v>41095</v>
          </cell>
        </row>
        <row r="2637">
          <cell r="D2637">
            <v>41095</v>
          </cell>
        </row>
        <row r="2638">
          <cell r="D2638">
            <v>41136</v>
          </cell>
        </row>
        <row r="2639">
          <cell r="D2639">
            <v>41803</v>
          </cell>
        </row>
        <row r="2640">
          <cell r="D2640">
            <v>41803</v>
          </cell>
        </row>
        <row r="2641">
          <cell r="D2641">
            <v>41803</v>
          </cell>
        </row>
        <row r="2642">
          <cell r="D2642">
            <v>41803</v>
          </cell>
        </row>
        <row r="2643">
          <cell r="D2643">
            <v>40959</v>
          </cell>
        </row>
        <row r="2644">
          <cell r="D2644">
            <v>41638</v>
          </cell>
        </row>
        <row r="2645">
          <cell r="D2645">
            <v>41382</v>
          </cell>
        </row>
        <row r="2646">
          <cell r="D2646">
            <v>41382</v>
          </cell>
        </row>
        <row r="2647">
          <cell r="D2647">
            <v>40793</v>
          </cell>
        </row>
        <row r="2648">
          <cell r="D2648">
            <v>40793</v>
          </cell>
        </row>
        <row r="2649">
          <cell r="D2649">
            <v>40793</v>
          </cell>
        </row>
        <row r="2650">
          <cell r="D2650">
            <v>40793</v>
          </cell>
        </row>
        <row r="2651">
          <cell r="D2651">
            <v>40793</v>
          </cell>
        </row>
        <row r="2652">
          <cell r="D2652">
            <v>41544</v>
          </cell>
        </row>
        <row r="2653">
          <cell r="D2653">
            <v>41900</v>
          </cell>
        </row>
        <row r="2654">
          <cell r="D2654">
            <v>41900</v>
          </cell>
        </row>
        <row r="2655">
          <cell r="D2655">
            <v>41900</v>
          </cell>
        </row>
        <row r="2656">
          <cell r="D2656">
            <v>41900</v>
          </cell>
        </row>
        <row r="2657">
          <cell r="D2657">
            <v>41900</v>
          </cell>
        </row>
        <row r="2658">
          <cell r="D2658">
            <v>41900</v>
          </cell>
        </row>
        <row r="2659">
          <cell r="D2659">
            <v>41900</v>
          </cell>
        </row>
        <row r="2660">
          <cell r="D2660">
            <v>41503</v>
          </cell>
        </row>
        <row r="2661">
          <cell r="D2661">
            <v>41267</v>
          </cell>
        </row>
        <row r="2662">
          <cell r="D2662">
            <v>41972</v>
          </cell>
        </row>
        <row r="2663">
          <cell r="D2663">
            <v>41972</v>
          </cell>
        </row>
        <row r="2664">
          <cell r="D2664">
            <v>41744</v>
          </cell>
        </row>
        <row r="2665">
          <cell r="D2665">
            <v>41396</v>
          </cell>
        </row>
        <row r="2666">
          <cell r="D2666">
            <v>41396</v>
          </cell>
        </row>
        <row r="2667">
          <cell r="D2667">
            <v>41396</v>
          </cell>
        </row>
        <row r="2668">
          <cell r="D2668">
            <v>41549</v>
          </cell>
        </row>
        <row r="2669">
          <cell r="D2669">
            <v>41549</v>
          </cell>
        </row>
        <row r="2670">
          <cell r="D2670">
            <v>41146</v>
          </cell>
        </row>
        <row r="2671">
          <cell r="D2671">
            <v>41146</v>
          </cell>
        </row>
        <row r="2672">
          <cell r="D2672">
            <v>40795</v>
          </cell>
        </row>
        <row r="2673">
          <cell r="D2673">
            <v>40795</v>
          </cell>
        </row>
        <row r="2674">
          <cell r="D2674">
            <v>40795</v>
          </cell>
        </row>
        <row r="2675">
          <cell r="D2675">
            <v>40795</v>
          </cell>
        </row>
        <row r="2676">
          <cell r="D2676">
            <v>41977</v>
          </cell>
        </row>
        <row r="2677">
          <cell r="D2677">
            <v>41971</v>
          </cell>
        </row>
        <row r="2678">
          <cell r="D2678">
            <v>41971</v>
          </cell>
        </row>
        <row r="2679">
          <cell r="D2679">
            <v>40715</v>
          </cell>
        </row>
        <row r="2680">
          <cell r="D2680">
            <v>40715</v>
          </cell>
        </row>
        <row r="2681">
          <cell r="D2681">
            <v>41661</v>
          </cell>
        </row>
        <row r="2682">
          <cell r="D2682">
            <v>41661</v>
          </cell>
        </row>
        <row r="2683">
          <cell r="D2683">
            <v>41661</v>
          </cell>
        </row>
        <row r="2684">
          <cell r="D2684">
            <v>41661</v>
          </cell>
        </row>
        <row r="2685">
          <cell r="D2685">
            <v>41661</v>
          </cell>
        </row>
        <row r="2686">
          <cell r="D2686">
            <v>41820</v>
          </cell>
        </row>
        <row r="2687">
          <cell r="D2687">
            <v>41524</v>
          </cell>
        </row>
        <row r="2688">
          <cell r="D2688">
            <v>41524</v>
          </cell>
        </row>
        <row r="2689">
          <cell r="D2689">
            <v>41491</v>
          </cell>
        </row>
        <row r="2690">
          <cell r="D2690">
            <v>41225</v>
          </cell>
        </row>
        <row r="2691">
          <cell r="D2691">
            <v>40724</v>
          </cell>
        </row>
        <row r="2692">
          <cell r="D2692">
            <v>41978</v>
          </cell>
        </row>
        <row r="2693">
          <cell r="D2693">
            <v>41515</v>
          </cell>
        </row>
        <row r="2694">
          <cell r="D2694">
            <v>41515</v>
          </cell>
        </row>
        <row r="2695">
          <cell r="D2695">
            <v>41296</v>
          </cell>
        </row>
        <row r="2696">
          <cell r="D2696">
            <v>40831</v>
          </cell>
        </row>
        <row r="2697">
          <cell r="D2697">
            <v>41312</v>
          </cell>
        </row>
        <row r="2698">
          <cell r="D2698">
            <v>40620</v>
          </cell>
        </row>
        <row r="2699">
          <cell r="D2699">
            <v>40620</v>
          </cell>
        </row>
        <row r="2700">
          <cell r="D2700">
            <v>40620</v>
          </cell>
        </row>
        <row r="2701">
          <cell r="D2701">
            <v>40620</v>
          </cell>
        </row>
        <row r="2702">
          <cell r="D2702">
            <v>40620</v>
          </cell>
        </row>
        <row r="2703">
          <cell r="D2703">
            <v>40620</v>
          </cell>
        </row>
        <row r="2704">
          <cell r="D2704">
            <v>40620</v>
          </cell>
        </row>
        <row r="2705">
          <cell r="D2705">
            <v>40687</v>
          </cell>
        </row>
        <row r="2706">
          <cell r="D2706">
            <v>41832</v>
          </cell>
        </row>
        <row r="2707">
          <cell r="D2707">
            <v>41807</v>
          </cell>
        </row>
        <row r="2708">
          <cell r="D2708">
            <v>41807</v>
          </cell>
        </row>
        <row r="2709">
          <cell r="D2709">
            <v>41807</v>
          </cell>
        </row>
        <row r="2710">
          <cell r="D2710">
            <v>40938</v>
          </cell>
        </row>
        <row r="2711">
          <cell r="D2711">
            <v>40938</v>
          </cell>
        </row>
        <row r="2712">
          <cell r="D2712">
            <v>41254</v>
          </cell>
        </row>
        <row r="2713">
          <cell r="D2713">
            <v>41922</v>
          </cell>
        </row>
        <row r="2714">
          <cell r="D2714">
            <v>41850</v>
          </cell>
        </row>
        <row r="2715">
          <cell r="D2715">
            <v>40658</v>
          </cell>
        </row>
        <row r="2716">
          <cell r="D2716">
            <v>41244</v>
          </cell>
        </row>
        <row r="2717">
          <cell r="D2717">
            <v>40881</v>
          </cell>
        </row>
        <row r="2718">
          <cell r="D2718">
            <v>41878</v>
          </cell>
        </row>
        <row r="2719">
          <cell r="D2719">
            <v>40793</v>
          </cell>
        </row>
        <row r="2720">
          <cell r="D2720">
            <v>41995</v>
          </cell>
        </row>
        <row r="2721">
          <cell r="D2721">
            <v>40883</v>
          </cell>
        </row>
        <row r="2722">
          <cell r="D2722">
            <v>40851</v>
          </cell>
        </row>
        <row r="2723">
          <cell r="D2723">
            <v>40851</v>
          </cell>
        </row>
        <row r="2724">
          <cell r="D2724">
            <v>41379</v>
          </cell>
        </row>
        <row r="2725">
          <cell r="D2725">
            <v>40820</v>
          </cell>
        </row>
        <row r="2726">
          <cell r="D2726">
            <v>40820</v>
          </cell>
        </row>
        <row r="2727">
          <cell r="D2727">
            <v>41951</v>
          </cell>
        </row>
        <row r="2728">
          <cell r="D2728">
            <v>41951</v>
          </cell>
        </row>
        <row r="2729">
          <cell r="D2729">
            <v>41996</v>
          </cell>
        </row>
        <row r="2730">
          <cell r="D2730">
            <v>41996</v>
          </cell>
        </row>
        <row r="2731">
          <cell r="D2731">
            <v>41684</v>
          </cell>
        </row>
        <row r="2732">
          <cell r="D2732">
            <v>41684</v>
          </cell>
        </row>
        <row r="2733">
          <cell r="D2733">
            <v>41684</v>
          </cell>
        </row>
        <row r="2734">
          <cell r="D2734">
            <v>40726</v>
          </cell>
        </row>
        <row r="2735">
          <cell r="D2735">
            <v>40726</v>
          </cell>
        </row>
        <row r="2736">
          <cell r="D2736">
            <v>40960</v>
          </cell>
        </row>
        <row r="2737">
          <cell r="D2737">
            <v>41226</v>
          </cell>
        </row>
        <row r="2738">
          <cell r="D2738">
            <v>41226</v>
          </cell>
        </row>
        <row r="2739">
          <cell r="D2739">
            <v>41226</v>
          </cell>
        </row>
        <row r="2740">
          <cell r="D2740">
            <v>41226</v>
          </cell>
        </row>
        <row r="2741">
          <cell r="D2741">
            <v>41746</v>
          </cell>
        </row>
        <row r="2742">
          <cell r="D2742">
            <v>41746</v>
          </cell>
        </row>
        <row r="2743">
          <cell r="D2743">
            <v>41330</v>
          </cell>
        </row>
        <row r="2744">
          <cell r="D2744">
            <v>40851</v>
          </cell>
        </row>
        <row r="2745">
          <cell r="D2745">
            <v>41080</v>
          </cell>
        </row>
        <row r="2746">
          <cell r="D2746">
            <v>41080</v>
          </cell>
        </row>
        <row r="2747">
          <cell r="D2747">
            <v>41859</v>
          </cell>
        </row>
        <row r="2748">
          <cell r="D2748">
            <v>40675</v>
          </cell>
        </row>
        <row r="2749">
          <cell r="D2749">
            <v>41235</v>
          </cell>
        </row>
        <row r="2750">
          <cell r="D2750">
            <v>41247</v>
          </cell>
        </row>
        <row r="2751">
          <cell r="D2751">
            <v>40702</v>
          </cell>
        </row>
        <row r="2752">
          <cell r="D2752">
            <v>40763</v>
          </cell>
        </row>
        <row r="2753">
          <cell r="D2753">
            <v>40689</v>
          </cell>
        </row>
        <row r="2754">
          <cell r="D2754">
            <v>41016</v>
          </cell>
        </row>
        <row r="2755">
          <cell r="D2755">
            <v>41016</v>
          </cell>
        </row>
        <row r="2756">
          <cell r="D2756">
            <v>41016</v>
          </cell>
        </row>
        <row r="2757">
          <cell r="D2757">
            <v>41016</v>
          </cell>
        </row>
        <row r="2758">
          <cell r="D2758">
            <v>41016</v>
          </cell>
        </row>
        <row r="2759">
          <cell r="D2759">
            <v>41437</v>
          </cell>
        </row>
        <row r="2760">
          <cell r="D2760">
            <v>41345</v>
          </cell>
        </row>
        <row r="2761">
          <cell r="D2761">
            <v>41345</v>
          </cell>
        </row>
        <row r="2762">
          <cell r="D2762">
            <v>40689</v>
          </cell>
        </row>
        <row r="2763">
          <cell r="D2763">
            <v>41925</v>
          </cell>
        </row>
        <row r="2764">
          <cell r="D2764">
            <v>41925</v>
          </cell>
        </row>
        <row r="2765">
          <cell r="D2765">
            <v>41813</v>
          </cell>
        </row>
        <row r="2766">
          <cell r="D2766">
            <v>41813</v>
          </cell>
        </row>
        <row r="2767">
          <cell r="D2767">
            <v>41813</v>
          </cell>
        </row>
        <row r="2768">
          <cell r="D2768">
            <v>41655</v>
          </cell>
        </row>
        <row r="2769">
          <cell r="D2769">
            <v>41655</v>
          </cell>
        </row>
        <row r="2770">
          <cell r="D2770">
            <v>41001</v>
          </cell>
        </row>
        <row r="2771">
          <cell r="D2771">
            <v>41001</v>
          </cell>
        </row>
        <row r="2772">
          <cell r="D2772">
            <v>41001</v>
          </cell>
        </row>
        <row r="2773">
          <cell r="D2773">
            <v>41521</v>
          </cell>
        </row>
        <row r="2774">
          <cell r="D2774">
            <v>41984</v>
          </cell>
        </row>
        <row r="2775">
          <cell r="D2775">
            <v>41601</v>
          </cell>
        </row>
        <row r="2776">
          <cell r="D2776">
            <v>41955</v>
          </cell>
        </row>
        <row r="2777">
          <cell r="D2777">
            <v>41569</v>
          </cell>
        </row>
        <row r="2778">
          <cell r="D2778">
            <v>41264</v>
          </cell>
        </row>
        <row r="2779">
          <cell r="D2779">
            <v>41107</v>
          </cell>
        </row>
        <row r="2780">
          <cell r="D2780">
            <v>41760</v>
          </cell>
        </row>
        <row r="2781">
          <cell r="D2781">
            <v>41760</v>
          </cell>
        </row>
        <row r="2782">
          <cell r="D2782">
            <v>41766</v>
          </cell>
        </row>
        <row r="2783">
          <cell r="D2783">
            <v>41964</v>
          </cell>
        </row>
        <row r="2784">
          <cell r="D2784">
            <v>41590</v>
          </cell>
        </row>
        <row r="2785">
          <cell r="D2785">
            <v>41584</v>
          </cell>
        </row>
        <row r="2786">
          <cell r="D2786">
            <v>41557</v>
          </cell>
        </row>
        <row r="2787">
          <cell r="D2787">
            <v>41173</v>
          </cell>
        </row>
        <row r="2788">
          <cell r="D2788">
            <v>41173</v>
          </cell>
        </row>
        <row r="2789">
          <cell r="D2789">
            <v>40879</v>
          </cell>
        </row>
        <row r="2790">
          <cell r="D2790">
            <v>40879</v>
          </cell>
        </row>
        <row r="2791">
          <cell r="D2791">
            <v>40879</v>
          </cell>
        </row>
        <row r="2792">
          <cell r="D2792">
            <v>40807</v>
          </cell>
        </row>
        <row r="2793">
          <cell r="D2793">
            <v>40807</v>
          </cell>
        </row>
        <row r="2794">
          <cell r="D2794">
            <v>40807</v>
          </cell>
        </row>
        <row r="2795">
          <cell r="D2795">
            <v>40645</v>
          </cell>
        </row>
        <row r="2796">
          <cell r="D2796">
            <v>40645</v>
          </cell>
        </row>
        <row r="2797">
          <cell r="D2797">
            <v>40645</v>
          </cell>
        </row>
        <row r="2798">
          <cell r="D2798">
            <v>40645</v>
          </cell>
        </row>
        <row r="2799">
          <cell r="D2799">
            <v>41933</v>
          </cell>
        </row>
        <row r="2800">
          <cell r="D2800">
            <v>41933</v>
          </cell>
        </row>
        <row r="2801">
          <cell r="D2801">
            <v>41933</v>
          </cell>
        </row>
        <row r="2802">
          <cell r="D2802">
            <v>41573</v>
          </cell>
        </row>
        <row r="2803">
          <cell r="D2803">
            <v>41214</v>
          </cell>
        </row>
        <row r="2804">
          <cell r="D2804">
            <v>41947</v>
          </cell>
        </row>
        <row r="2805">
          <cell r="D2805">
            <v>41041</v>
          </cell>
        </row>
        <row r="2806">
          <cell r="D2806">
            <v>41041</v>
          </cell>
        </row>
        <row r="2807">
          <cell r="D2807">
            <v>41159</v>
          </cell>
        </row>
        <row r="2808">
          <cell r="D2808">
            <v>41115</v>
          </cell>
        </row>
        <row r="2809">
          <cell r="D2809">
            <v>41115</v>
          </cell>
        </row>
        <row r="2810">
          <cell r="D2810">
            <v>41115</v>
          </cell>
        </row>
        <row r="2811">
          <cell r="D2811">
            <v>41115</v>
          </cell>
        </row>
        <row r="2812">
          <cell r="D2812">
            <v>41229</v>
          </cell>
        </row>
        <row r="2813">
          <cell r="D2813">
            <v>41229</v>
          </cell>
        </row>
        <row r="2814">
          <cell r="D2814">
            <v>41229</v>
          </cell>
        </row>
        <row r="2815">
          <cell r="D2815">
            <v>41229</v>
          </cell>
        </row>
        <row r="2816">
          <cell r="D2816">
            <v>41229</v>
          </cell>
        </row>
        <row r="2817">
          <cell r="D2817">
            <v>41153</v>
          </cell>
        </row>
        <row r="2818">
          <cell r="D2818">
            <v>41153</v>
          </cell>
        </row>
        <row r="2819">
          <cell r="D2819">
            <v>41153</v>
          </cell>
        </row>
        <row r="2820">
          <cell r="D2820">
            <v>41153</v>
          </cell>
        </row>
        <row r="2821">
          <cell r="D2821">
            <v>41400</v>
          </cell>
        </row>
        <row r="2822">
          <cell r="D2822">
            <v>41400</v>
          </cell>
        </row>
        <row r="2823">
          <cell r="D2823">
            <v>41640</v>
          </cell>
        </row>
        <row r="2824">
          <cell r="D2824">
            <v>41901</v>
          </cell>
        </row>
        <row r="2825">
          <cell r="D2825">
            <v>41901</v>
          </cell>
        </row>
        <row r="2826">
          <cell r="D2826">
            <v>40811</v>
          </cell>
        </row>
        <row r="2827">
          <cell r="D2827">
            <v>40811</v>
          </cell>
        </row>
        <row r="2828">
          <cell r="D2828">
            <v>40811</v>
          </cell>
        </row>
        <row r="2829">
          <cell r="D2829">
            <v>40811</v>
          </cell>
        </row>
        <row r="2830">
          <cell r="D2830">
            <v>41388</v>
          </cell>
        </row>
        <row r="2831">
          <cell r="D2831">
            <v>41388</v>
          </cell>
        </row>
        <row r="2832">
          <cell r="D2832">
            <v>41388</v>
          </cell>
        </row>
        <row r="2833">
          <cell r="D2833">
            <v>40848</v>
          </cell>
        </row>
        <row r="2834">
          <cell r="D2834">
            <v>40848</v>
          </cell>
        </row>
        <row r="2835">
          <cell r="D2835">
            <v>41666</v>
          </cell>
        </row>
        <row r="2836">
          <cell r="D2836">
            <v>41666</v>
          </cell>
        </row>
        <row r="2837">
          <cell r="D2837">
            <v>41955</v>
          </cell>
        </row>
        <row r="2838">
          <cell r="D2838">
            <v>41955</v>
          </cell>
        </row>
        <row r="2839">
          <cell r="D2839">
            <v>41955</v>
          </cell>
        </row>
        <row r="2840">
          <cell r="D2840">
            <v>41435</v>
          </cell>
        </row>
        <row r="2841">
          <cell r="D2841">
            <v>41155</v>
          </cell>
        </row>
        <row r="2842">
          <cell r="D2842">
            <v>40616</v>
          </cell>
        </row>
        <row r="2843">
          <cell r="D2843">
            <v>41883</v>
          </cell>
        </row>
        <row r="2844">
          <cell r="D2844">
            <v>41722</v>
          </cell>
        </row>
        <row r="2845">
          <cell r="D2845">
            <v>41778</v>
          </cell>
        </row>
        <row r="2846">
          <cell r="D2846">
            <v>41636</v>
          </cell>
        </row>
        <row r="2847">
          <cell r="D2847">
            <v>41961</v>
          </cell>
        </row>
        <row r="2848">
          <cell r="D2848">
            <v>41893</v>
          </cell>
        </row>
        <row r="2849">
          <cell r="D2849">
            <v>41738</v>
          </cell>
        </row>
        <row r="2850">
          <cell r="D2850">
            <v>41738</v>
          </cell>
        </row>
        <row r="2851">
          <cell r="D2851">
            <v>41607</v>
          </cell>
        </row>
        <row r="2852">
          <cell r="D2852">
            <v>41428</v>
          </cell>
        </row>
        <row r="2853">
          <cell r="D2853">
            <v>41991</v>
          </cell>
        </row>
        <row r="2854">
          <cell r="D2854">
            <v>41353</v>
          </cell>
        </row>
        <row r="2855">
          <cell r="D2855">
            <v>41353</v>
          </cell>
        </row>
        <row r="2856">
          <cell r="D2856">
            <v>41872</v>
          </cell>
        </row>
        <row r="2857">
          <cell r="D2857">
            <v>41846</v>
          </cell>
        </row>
        <row r="2858">
          <cell r="D2858">
            <v>41513</v>
          </cell>
        </row>
        <row r="2859">
          <cell r="D2859">
            <v>41502</v>
          </cell>
        </row>
        <row r="2860">
          <cell r="D2860">
            <v>41779</v>
          </cell>
        </row>
        <row r="2861">
          <cell r="D2861">
            <v>41779</v>
          </cell>
        </row>
        <row r="2862">
          <cell r="D2862">
            <v>41779</v>
          </cell>
        </row>
        <row r="2863">
          <cell r="D2863">
            <v>41779</v>
          </cell>
        </row>
        <row r="2864">
          <cell r="D2864">
            <v>41864</v>
          </cell>
        </row>
        <row r="2865">
          <cell r="D2865">
            <v>41865</v>
          </cell>
        </row>
        <row r="2866">
          <cell r="D2866">
            <v>41865</v>
          </cell>
        </row>
        <row r="2867">
          <cell r="D2867">
            <v>41865</v>
          </cell>
        </row>
        <row r="2868">
          <cell r="D2868">
            <v>41865</v>
          </cell>
        </row>
        <row r="2869">
          <cell r="D2869">
            <v>41589</v>
          </cell>
        </row>
        <row r="2870">
          <cell r="D2870">
            <v>41589</v>
          </cell>
        </row>
        <row r="2871">
          <cell r="D2871">
            <v>41803</v>
          </cell>
        </row>
        <row r="2872">
          <cell r="D2872">
            <v>40624</v>
          </cell>
        </row>
        <row r="2873">
          <cell r="D2873">
            <v>40624</v>
          </cell>
        </row>
        <row r="2874">
          <cell r="D2874">
            <v>41806</v>
          </cell>
        </row>
        <row r="2875">
          <cell r="D2875">
            <v>41960</v>
          </cell>
        </row>
        <row r="2876">
          <cell r="D2876">
            <v>42003</v>
          </cell>
        </row>
        <row r="2877">
          <cell r="D2877">
            <v>41295</v>
          </cell>
        </row>
        <row r="2878">
          <cell r="D2878">
            <v>41295</v>
          </cell>
        </row>
        <row r="2879">
          <cell r="D2879">
            <v>41289</v>
          </cell>
        </row>
        <row r="2880">
          <cell r="D2880">
            <v>41289</v>
          </cell>
        </row>
        <row r="2881">
          <cell r="D2881">
            <v>41289</v>
          </cell>
        </row>
        <row r="2882">
          <cell r="D2882">
            <v>41537</v>
          </cell>
        </row>
        <row r="2883">
          <cell r="D2883">
            <v>41537</v>
          </cell>
        </row>
        <row r="2884">
          <cell r="D2884">
            <v>40596</v>
          </cell>
        </row>
        <row r="2885">
          <cell r="D2885">
            <v>41590</v>
          </cell>
        </row>
        <row r="2886">
          <cell r="D2886">
            <v>41304</v>
          </cell>
        </row>
        <row r="2887">
          <cell r="D2887">
            <v>41566</v>
          </cell>
        </row>
        <row r="2888">
          <cell r="D2888">
            <v>41992</v>
          </cell>
        </row>
        <row r="2889">
          <cell r="D2889">
            <v>41992</v>
          </cell>
        </row>
        <row r="2890">
          <cell r="D2890">
            <v>41992</v>
          </cell>
        </row>
        <row r="2891">
          <cell r="D2891">
            <v>41946</v>
          </cell>
        </row>
        <row r="2892">
          <cell r="D2892">
            <v>40662</v>
          </cell>
        </row>
        <row r="2893">
          <cell r="D2893">
            <v>40662</v>
          </cell>
        </row>
        <row r="2894">
          <cell r="D2894">
            <v>41936</v>
          </cell>
        </row>
        <row r="2895">
          <cell r="D2895">
            <v>41936</v>
          </cell>
        </row>
        <row r="2896">
          <cell r="D2896">
            <v>41936</v>
          </cell>
        </row>
        <row r="2897">
          <cell r="D2897">
            <v>41936</v>
          </cell>
        </row>
        <row r="2898">
          <cell r="D2898">
            <v>40632</v>
          </cell>
        </row>
        <row r="2899">
          <cell r="D2899">
            <v>41278</v>
          </cell>
        </row>
        <row r="2900">
          <cell r="D2900">
            <v>41025</v>
          </cell>
        </row>
        <row r="2901">
          <cell r="D2901">
            <v>41164</v>
          </cell>
        </row>
        <row r="2902">
          <cell r="D2902">
            <v>41164</v>
          </cell>
        </row>
        <row r="2903">
          <cell r="D2903">
            <v>41894</v>
          </cell>
        </row>
        <row r="2904">
          <cell r="D2904">
            <v>41438</v>
          </cell>
        </row>
        <row r="2905">
          <cell r="D2905">
            <v>41453</v>
          </cell>
        </row>
        <row r="2906">
          <cell r="D2906">
            <v>41453</v>
          </cell>
        </row>
        <row r="2907">
          <cell r="D2907">
            <v>40812</v>
          </cell>
        </row>
        <row r="2908">
          <cell r="D2908">
            <v>41947</v>
          </cell>
        </row>
        <row r="2909">
          <cell r="D2909">
            <v>41947</v>
          </cell>
        </row>
        <row r="2910">
          <cell r="D2910">
            <v>41947</v>
          </cell>
        </row>
        <row r="2911">
          <cell r="D2911">
            <v>41690</v>
          </cell>
        </row>
        <row r="2912">
          <cell r="D2912">
            <v>41218</v>
          </cell>
        </row>
        <row r="2913">
          <cell r="D2913">
            <v>40710</v>
          </cell>
        </row>
        <row r="2914">
          <cell r="D2914">
            <v>40710</v>
          </cell>
        </row>
        <row r="2915">
          <cell r="D2915">
            <v>40710</v>
          </cell>
        </row>
        <row r="2916">
          <cell r="D2916">
            <v>41194</v>
          </cell>
        </row>
        <row r="2917">
          <cell r="D2917">
            <v>41194</v>
          </cell>
        </row>
        <row r="2918">
          <cell r="D2918">
            <v>41194</v>
          </cell>
        </row>
        <row r="2919">
          <cell r="D2919">
            <v>41879</v>
          </cell>
        </row>
        <row r="2920">
          <cell r="D2920">
            <v>41602</v>
          </cell>
        </row>
        <row r="2921">
          <cell r="D2921">
            <v>41602</v>
          </cell>
        </row>
        <row r="2922">
          <cell r="D2922">
            <v>41602</v>
          </cell>
        </row>
        <row r="2923">
          <cell r="D2923">
            <v>41670</v>
          </cell>
        </row>
        <row r="2924">
          <cell r="D2924">
            <v>41243</v>
          </cell>
        </row>
        <row r="2925">
          <cell r="D2925">
            <v>40722</v>
          </cell>
        </row>
        <row r="2926">
          <cell r="D2926">
            <v>40788</v>
          </cell>
        </row>
        <row r="2927">
          <cell r="D2927">
            <v>40788</v>
          </cell>
        </row>
        <row r="2928">
          <cell r="D2928">
            <v>41831</v>
          </cell>
        </row>
        <row r="2929">
          <cell r="D2929">
            <v>41795</v>
          </cell>
        </row>
        <row r="2930">
          <cell r="D2930">
            <v>41932</v>
          </cell>
        </row>
        <row r="2931">
          <cell r="D2931">
            <v>41962</v>
          </cell>
        </row>
        <row r="2932">
          <cell r="D2932">
            <v>41129</v>
          </cell>
        </row>
        <row r="2933">
          <cell r="D2933">
            <v>41129</v>
          </cell>
        </row>
        <row r="2934">
          <cell r="D2934">
            <v>41129</v>
          </cell>
        </row>
        <row r="2935">
          <cell r="D2935">
            <v>41615</v>
          </cell>
        </row>
        <row r="2936">
          <cell r="D2936">
            <v>41615</v>
          </cell>
        </row>
        <row r="2937">
          <cell r="D2937">
            <v>41615</v>
          </cell>
        </row>
        <row r="2938">
          <cell r="D2938">
            <v>41615</v>
          </cell>
        </row>
        <row r="2939">
          <cell r="D2939">
            <v>41615</v>
          </cell>
        </row>
        <row r="2940">
          <cell r="D2940">
            <v>41615</v>
          </cell>
        </row>
        <row r="2941">
          <cell r="D2941">
            <v>41615</v>
          </cell>
        </row>
        <row r="2942">
          <cell r="D2942">
            <v>41724</v>
          </cell>
        </row>
        <row r="2943">
          <cell r="D2943">
            <v>41724</v>
          </cell>
        </row>
        <row r="2944">
          <cell r="D2944">
            <v>41724</v>
          </cell>
        </row>
        <row r="2945">
          <cell r="D2945">
            <v>41963</v>
          </cell>
        </row>
        <row r="2946">
          <cell r="D2946">
            <v>41963</v>
          </cell>
        </row>
        <row r="2947">
          <cell r="D2947">
            <v>41583</v>
          </cell>
        </row>
        <row r="2948">
          <cell r="D2948">
            <v>41988</v>
          </cell>
        </row>
        <row r="2949">
          <cell r="D2949">
            <v>41988</v>
          </cell>
        </row>
        <row r="2950">
          <cell r="D2950">
            <v>41988</v>
          </cell>
        </row>
        <row r="2951">
          <cell r="D2951">
            <v>41956</v>
          </cell>
        </row>
        <row r="2952">
          <cell r="D2952">
            <v>41956</v>
          </cell>
        </row>
        <row r="2953">
          <cell r="D2953">
            <v>41956</v>
          </cell>
        </row>
        <row r="2954">
          <cell r="D2954">
            <v>41956</v>
          </cell>
        </row>
        <row r="2955">
          <cell r="D2955">
            <v>41956</v>
          </cell>
        </row>
        <row r="2956">
          <cell r="D2956">
            <v>41956</v>
          </cell>
        </row>
        <row r="2957">
          <cell r="D2957">
            <v>41505</v>
          </cell>
        </row>
        <row r="2958">
          <cell r="D2958">
            <v>41818</v>
          </cell>
        </row>
        <row r="2959">
          <cell r="D2959">
            <v>41764</v>
          </cell>
        </row>
        <row r="2960">
          <cell r="D2960">
            <v>41267</v>
          </cell>
        </row>
        <row r="2961">
          <cell r="D2961">
            <v>41267</v>
          </cell>
        </row>
        <row r="2962">
          <cell r="D2962">
            <v>41756</v>
          </cell>
        </row>
        <row r="2963">
          <cell r="D2963">
            <v>41756</v>
          </cell>
        </row>
        <row r="2964">
          <cell r="D2964">
            <v>41990</v>
          </cell>
        </row>
        <row r="2965">
          <cell r="D2965">
            <v>41990</v>
          </cell>
        </row>
        <row r="2966">
          <cell r="D2966">
            <v>41990</v>
          </cell>
        </row>
        <row r="2967">
          <cell r="D2967">
            <v>41990</v>
          </cell>
        </row>
        <row r="2968">
          <cell r="D2968">
            <v>40904</v>
          </cell>
        </row>
        <row r="2969">
          <cell r="D2969">
            <v>40904</v>
          </cell>
        </row>
        <row r="2970">
          <cell r="D2970">
            <v>41950</v>
          </cell>
        </row>
        <row r="2971">
          <cell r="D2971">
            <v>41950</v>
          </cell>
        </row>
        <row r="2972">
          <cell r="D2972">
            <v>41950</v>
          </cell>
        </row>
        <row r="2973">
          <cell r="D2973">
            <v>41950</v>
          </cell>
        </row>
        <row r="2974">
          <cell r="D2974">
            <v>41950</v>
          </cell>
        </row>
        <row r="2975">
          <cell r="D2975">
            <v>41990</v>
          </cell>
        </row>
        <row r="2976">
          <cell r="D2976">
            <v>41036</v>
          </cell>
        </row>
        <row r="2977">
          <cell r="D2977">
            <v>41036</v>
          </cell>
        </row>
        <row r="2978">
          <cell r="D2978">
            <v>41978</v>
          </cell>
        </row>
        <row r="2979">
          <cell r="D2979">
            <v>41916</v>
          </cell>
        </row>
        <row r="2980">
          <cell r="D2980">
            <v>40557</v>
          </cell>
        </row>
        <row r="2981">
          <cell r="D2981">
            <v>41072</v>
          </cell>
        </row>
        <row r="2982">
          <cell r="D2982">
            <v>41072</v>
          </cell>
        </row>
        <row r="2983">
          <cell r="D2983">
            <v>40736</v>
          </cell>
        </row>
        <row r="2984">
          <cell r="D2984">
            <v>40736</v>
          </cell>
        </row>
        <row r="2985">
          <cell r="D2985">
            <v>40883</v>
          </cell>
        </row>
        <row r="2986">
          <cell r="D2986">
            <v>40883</v>
          </cell>
        </row>
        <row r="2987">
          <cell r="D2987">
            <v>41420</v>
          </cell>
        </row>
        <row r="2988">
          <cell r="D2988">
            <v>41420</v>
          </cell>
        </row>
        <row r="2989">
          <cell r="D2989">
            <v>41420</v>
          </cell>
        </row>
        <row r="2990">
          <cell r="D2990">
            <v>41326</v>
          </cell>
        </row>
        <row r="2991">
          <cell r="D2991">
            <v>41326</v>
          </cell>
        </row>
        <row r="2992">
          <cell r="D2992">
            <v>41326</v>
          </cell>
        </row>
        <row r="2993">
          <cell r="D2993">
            <v>41326</v>
          </cell>
        </row>
        <row r="2994">
          <cell r="D2994">
            <v>41550</v>
          </cell>
        </row>
        <row r="2995">
          <cell r="D2995">
            <v>41710</v>
          </cell>
        </row>
        <row r="2996">
          <cell r="D2996">
            <v>41527</v>
          </cell>
        </row>
        <row r="2997">
          <cell r="D2997">
            <v>40738</v>
          </cell>
        </row>
        <row r="2998">
          <cell r="D2998">
            <v>40715</v>
          </cell>
        </row>
        <row r="2999">
          <cell r="D2999">
            <v>40715</v>
          </cell>
        </row>
        <row r="3000">
          <cell r="D3000">
            <v>40715</v>
          </cell>
        </row>
        <row r="3001">
          <cell r="D3001">
            <v>40715</v>
          </cell>
        </row>
        <row r="3002">
          <cell r="D3002">
            <v>40715</v>
          </cell>
        </row>
        <row r="3003">
          <cell r="D3003">
            <v>40715</v>
          </cell>
        </row>
        <row r="3004">
          <cell r="D3004">
            <v>41095</v>
          </cell>
        </row>
        <row r="3005">
          <cell r="D3005">
            <v>41990</v>
          </cell>
        </row>
        <row r="3006">
          <cell r="D3006">
            <v>41526</v>
          </cell>
        </row>
        <row r="3007">
          <cell r="D3007">
            <v>40680</v>
          </cell>
        </row>
        <row r="3008">
          <cell r="D3008">
            <v>41926</v>
          </cell>
        </row>
        <row r="3009">
          <cell r="D3009">
            <v>40840</v>
          </cell>
        </row>
        <row r="3010">
          <cell r="D3010">
            <v>41614</v>
          </cell>
        </row>
        <row r="3011">
          <cell r="D3011">
            <v>41481</v>
          </cell>
        </row>
        <row r="3012">
          <cell r="D3012">
            <v>41747</v>
          </cell>
        </row>
        <row r="3013">
          <cell r="D3013">
            <v>41747</v>
          </cell>
        </row>
        <row r="3014">
          <cell r="D3014">
            <v>41747</v>
          </cell>
        </row>
        <row r="3015">
          <cell r="D3015">
            <v>41747</v>
          </cell>
        </row>
        <row r="3016">
          <cell r="D3016">
            <v>41747</v>
          </cell>
        </row>
        <row r="3017">
          <cell r="D3017">
            <v>41169</v>
          </cell>
        </row>
        <row r="3018">
          <cell r="D3018">
            <v>41510</v>
          </cell>
        </row>
        <row r="3019">
          <cell r="D3019">
            <v>41510</v>
          </cell>
        </row>
        <row r="3020">
          <cell r="D3020">
            <v>41510</v>
          </cell>
        </row>
        <row r="3021">
          <cell r="D3021">
            <v>41221</v>
          </cell>
        </row>
        <row r="3022">
          <cell r="D3022">
            <v>41221</v>
          </cell>
        </row>
        <row r="3023">
          <cell r="D3023">
            <v>41221</v>
          </cell>
        </row>
        <row r="3024">
          <cell r="D3024">
            <v>41221</v>
          </cell>
        </row>
        <row r="3025">
          <cell r="D3025">
            <v>41961</v>
          </cell>
        </row>
        <row r="3026">
          <cell r="D3026">
            <v>41221</v>
          </cell>
        </row>
        <row r="3027">
          <cell r="D3027">
            <v>41221</v>
          </cell>
        </row>
        <row r="3028">
          <cell r="D3028">
            <v>41752</v>
          </cell>
        </row>
        <row r="3029">
          <cell r="D3029">
            <v>40779</v>
          </cell>
        </row>
        <row r="3030">
          <cell r="D3030">
            <v>41991</v>
          </cell>
        </row>
        <row r="3031">
          <cell r="D3031">
            <v>41358</v>
          </cell>
        </row>
        <row r="3032">
          <cell r="D3032">
            <v>41173</v>
          </cell>
        </row>
        <row r="3033">
          <cell r="D3033">
            <v>41173</v>
          </cell>
        </row>
        <row r="3034">
          <cell r="D3034">
            <v>41600</v>
          </cell>
        </row>
        <row r="3035">
          <cell r="D3035">
            <v>41899</v>
          </cell>
        </row>
        <row r="3036">
          <cell r="D3036">
            <v>41071</v>
          </cell>
        </row>
        <row r="3037">
          <cell r="D3037">
            <v>41071</v>
          </cell>
        </row>
        <row r="3038">
          <cell r="D3038">
            <v>41071</v>
          </cell>
        </row>
        <row r="3039">
          <cell r="D3039">
            <v>41071</v>
          </cell>
        </row>
        <row r="3040">
          <cell r="D3040">
            <v>41071</v>
          </cell>
        </row>
        <row r="3041">
          <cell r="D3041">
            <v>41916</v>
          </cell>
        </row>
        <row r="3042">
          <cell r="D3042">
            <v>41400</v>
          </cell>
        </row>
        <row r="3043">
          <cell r="D3043">
            <v>41894</v>
          </cell>
        </row>
        <row r="3044">
          <cell r="D3044">
            <v>41894</v>
          </cell>
        </row>
        <row r="3045">
          <cell r="D3045">
            <v>41894</v>
          </cell>
        </row>
        <row r="3046">
          <cell r="D3046">
            <v>41029</v>
          </cell>
        </row>
        <row r="3047">
          <cell r="D3047">
            <v>41950</v>
          </cell>
        </row>
        <row r="3048">
          <cell r="D3048">
            <v>41950</v>
          </cell>
        </row>
        <row r="3049">
          <cell r="D3049">
            <v>40816</v>
          </cell>
        </row>
        <row r="3050">
          <cell r="D3050">
            <v>41732</v>
          </cell>
        </row>
        <row r="3051">
          <cell r="D3051">
            <v>41732</v>
          </cell>
        </row>
        <row r="3052">
          <cell r="D3052">
            <v>41919</v>
          </cell>
        </row>
        <row r="3053">
          <cell r="D3053">
            <v>41919</v>
          </cell>
        </row>
        <row r="3054">
          <cell r="D3054">
            <v>41919</v>
          </cell>
        </row>
        <row r="3055">
          <cell r="D3055">
            <v>41374</v>
          </cell>
        </row>
        <row r="3056">
          <cell r="D3056">
            <v>41374</v>
          </cell>
        </row>
        <row r="3057">
          <cell r="D3057">
            <v>41149</v>
          </cell>
        </row>
        <row r="3058">
          <cell r="D3058">
            <v>41932</v>
          </cell>
        </row>
        <row r="3059">
          <cell r="D3059">
            <v>41932</v>
          </cell>
        </row>
        <row r="3060">
          <cell r="D3060">
            <v>41932</v>
          </cell>
        </row>
        <row r="3061">
          <cell r="D3061">
            <v>41932</v>
          </cell>
        </row>
        <row r="3062">
          <cell r="D3062">
            <v>41586</v>
          </cell>
        </row>
        <row r="3063">
          <cell r="D3063">
            <v>41702</v>
          </cell>
        </row>
        <row r="3064">
          <cell r="D3064">
            <v>41240</v>
          </cell>
        </row>
        <row r="3065">
          <cell r="D3065">
            <v>41240</v>
          </cell>
        </row>
        <row r="3066">
          <cell r="D3066">
            <v>41712</v>
          </cell>
        </row>
        <row r="3067">
          <cell r="D3067">
            <v>41712</v>
          </cell>
        </row>
        <row r="3068">
          <cell r="D3068">
            <v>41712</v>
          </cell>
        </row>
        <row r="3069">
          <cell r="D3069">
            <v>41712</v>
          </cell>
        </row>
        <row r="3070">
          <cell r="D3070">
            <v>41712</v>
          </cell>
        </row>
        <row r="3071">
          <cell r="D3071">
            <v>41974</v>
          </cell>
        </row>
        <row r="3072">
          <cell r="D3072">
            <v>40864</v>
          </cell>
        </row>
        <row r="3073">
          <cell r="D3073">
            <v>40864</v>
          </cell>
        </row>
        <row r="3074">
          <cell r="D3074">
            <v>40864</v>
          </cell>
        </row>
        <row r="3075">
          <cell r="D3075">
            <v>41277</v>
          </cell>
        </row>
        <row r="3076">
          <cell r="D3076">
            <v>41185</v>
          </cell>
        </row>
        <row r="3077">
          <cell r="D3077">
            <v>40744</v>
          </cell>
        </row>
        <row r="3078">
          <cell r="D3078">
            <v>40744</v>
          </cell>
        </row>
        <row r="3079">
          <cell r="D3079">
            <v>40744</v>
          </cell>
        </row>
        <row r="3080">
          <cell r="D3080">
            <v>40684</v>
          </cell>
        </row>
        <row r="3081">
          <cell r="D3081">
            <v>41887</v>
          </cell>
        </row>
        <row r="3082">
          <cell r="D3082">
            <v>41887</v>
          </cell>
        </row>
        <row r="3083">
          <cell r="D3083">
            <v>41787</v>
          </cell>
        </row>
        <row r="3084">
          <cell r="D3084">
            <v>41787</v>
          </cell>
        </row>
        <row r="3085">
          <cell r="D3085">
            <v>40572</v>
          </cell>
        </row>
        <row r="3086">
          <cell r="D3086">
            <v>41680</v>
          </cell>
        </row>
        <row r="3087">
          <cell r="D3087">
            <v>41680</v>
          </cell>
        </row>
        <row r="3088">
          <cell r="D3088">
            <v>41680</v>
          </cell>
        </row>
        <row r="3089">
          <cell r="D3089">
            <v>41680</v>
          </cell>
        </row>
        <row r="3090">
          <cell r="D3090">
            <v>41730</v>
          </cell>
        </row>
        <row r="3091">
          <cell r="D3091">
            <v>41730</v>
          </cell>
        </row>
        <row r="3092">
          <cell r="D3092">
            <v>41337</v>
          </cell>
        </row>
        <row r="3093">
          <cell r="D3093">
            <v>41337</v>
          </cell>
        </row>
        <row r="3094">
          <cell r="D3094">
            <v>41337</v>
          </cell>
        </row>
        <row r="3095">
          <cell r="D3095">
            <v>41144</v>
          </cell>
        </row>
        <row r="3096">
          <cell r="D3096">
            <v>41144</v>
          </cell>
        </row>
        <row r="3097">
          <cell r="D3097">
            <v>41144</v>
          </cell>
        </row>
        <row r="3098">
          <cell r="D3098">
            <v>41144</v>
          </cell>
        </row>
        <row r="3099">
          <cell r="D3099">
            <v>41757</v>
          </cell>
        </row>
        <row r="3100">
          <cell r="D3100">
            <v>41757</v>
          </cell>
        </row>
        <row r="3101">
          <cell r="D3101">
            <v>41744</v>
          </cell>
        </row>
        <row r="3102">
          <cell r="D3102">
            <v>41744</v>
          </cell>
        </row>
        <row r="3103">
          <cell r="D3103">
            <v>41996</v>
          </cell>
        </row>
        <row r="3104">
          <cell r="D3104">
            <v>41996</v>
          </cell>
        </row>
        <row r="3105">
          <cell r="D3105">
            <v>41617</v>
          </cell>
        </row>
        <row r="3106">
          <cell r="D3106">
            <v>41722</v>
          </cell>
        </row>
        <row r="3107">
          <cell r="D3107">
            <v>41481</v>
          </cell>
        </row>
        <row r="3108">
          <cell r="D3108">
            <v>41831</v>
          </cell>
        </row>
        <row r="3109">
          <cell r="D3109">
            <v>41473</v>
          </cell>
        </row>
        <row r="3110">
          <cell r="D3110">
            <v>41473</v>
          </cell>
        </row>
        <row r="3111">
          <cell r="D3111">
            <v>41473</v>
          </cell>
        </row>
        <row r="3112">
          <cell r="D3112">
            <v>41473</v>
          </cell>
        </row>
        <row r="3113">
          <cell r="D3113">
            <v>41473</v>
          </cell>
        </row>
        <row r="3114">
          <cell r="D3114">
            <v>41510</v>
          </cell>
        </row>
        <row r="3115">
          <cell r="D3115">
            <v>41510</v>
          </cell>
        </row>
        <row r="3116">
          <cell r="D3116">
            <v>41510</v>
          </cell>
        </row>
        <row r="3117">
          <cell r="D3117">
            <v>41510</v>
          </cell>
        </row>
        <row r="3118">
          <cell r="D3118">
            <v>41510</v>
          </cell>
        </row>
        <row r="3119">
          <cell r="D3119">
            <v>41510</v>
          </cell>
        </row>
        <row r="3120">
          <cell r="D3120">
            <v>41071</v>
          </cell>
        </row>
        <row r="3121">
          <cell r="D3121">
            <v>41071</v>
          </cell>
        </row>
        <row r="3122">
          <cell r="D3122">
            <v>41071</v>
          </cell>
        </row>
        <row r="3123">
          <cell r="D3123">
            <v>41071</v>
          </cell>
        </row>
        <row r="3124">
          <cell r="D3124">
            <v>41071</v>
          </cell>
        </row>
        <row r="3125">
          <cell r="D3125">
            <v>41071</v>
          </cell>
        </row>
        <row r="3126">
          <cell r="D3126">
            <v>41071</v>
          </cell>
        </row>
        <row r="3127">
          <cell r="D3127">
            <v>41071</v>
          </cell>
        </row>
        <row r="3128">
          <cell r="D3128">
            <v>41891</v>
          </cell>
        </row>
        <row r="3129">
          <cell r="D3129">
            <v>41915</v>
          </cell>
        </row>
        <row r="3130">
          <cell r="D3130">
            <v>40893</v>
          </cell>
        </row>
        <row r="3131">
          <cell r="D3131">
            <v>40893</v>
          </cell>
        </row>
        <row r="3132">
          <cell r="D3132">
            <v>40893</v>
          </cell>
        </row>
        <row r="3133">
          <cell r="D3133">
            <v>40893</v>
          </cell>
        </row>
        <row r="3134">
          <cell r="D3134">
            <v>40779</v>
          </cell>
        </row>
        <row r="3135">
          <cell r="D3135">
            <v>40779</v>
          </cell>
        </row>
        <row r="3136">
          <cell r="D3136">
            <v>41956</v>
          </cell>
        </row>
        <row r="3137">
          <cell r="D3137">
            <v>41956</v>
          </cell>
        </row>
        <row r="3138">
          <cell r="D3138">
            <v>41956</v>
          </cell>
        </row>
        <row r="3139">
          <cell r="D3139">
            <v>41956</v>
          </cell>
        </row>
        <row r="3140">
          <cell r="D3140">
            <v>41956</v>
          </cell>
        </row>
        <row r="3141">
          <cell r="D3141">
            <v>41956</v>
          </cell>
        </row>
        <row r="3142">
          <cell r="D3142">
            <v>41024</v>
          </cell>
        </row>
        <row r="3143">
          <cell r="D3143">
            <v>40889</v>
          </cell>
        </row>
        <row r="3144">
          <cell r="D3144">
            <v>41908</v>
          </cell>
        </row>
        <row r="3145">
          <cell r="D3145">
            <v>41908</v>
          </cell>
        </row>
        <row r="3146">
          <cell r="D3146">
            <v>41523</v>
          </cell>
        </row>
        <row r="3147">
          <cell r="D3147">
            <v>41682</v>
          </cell>
        </row>
        <row r="3148">
          <cell r="D3148">
            <v>41682</v>
          </cell>
        </row>
        <row r="3149">
          <cell r="D3149">
            <v>40724</v>
          </cell>
        </row>
        <row r="3150">
          <cell r="D3150">
            <v>41433</v>
          </cell>
        </row>
        <row r="3151">
          <cell r="D3151">
            <v>40897</v>
          </cell>
        </row>
        <row r="3152">
          <cell r="D3152">
            <v>41258</v>
          </cell>
        </row>
        <row r="3153">
          <cell r="D3153">
            <v>41258</v>
          </cell>
        </row>
        <row r="3154">
          <cell r="D3154">
            <v>41258</v>
          </cell>
        </row>
        <row r="3155">
          <cell r="D3155">
            <v>41258</v>
          </cell>
        </row>
        <row r="3156">
          <cell r="D3156">
            <v>41841</v>
          </cell>
        </row>
        <row r="3157">
          <cell r="D3157">
            <v>40758</v>
          </cell>
        </row>
        <row r="3158">
          <cell r="D3158">
            <v>41145</v>
          </cell>
        </row>
        <row r="3159">
          <cell r="D3159">
            <v>41145</v>
          </cell>
        </row>
        <row r="3160">
          <cell r="D3160">
            <v>41360</v>
          </cell>
        </row>
        <row r="3161">
          <cell r="D3161">
            <v>41360</v>
          </cell>
        </row>
        <row r="3162">
          <cell r="D3162">
            <v>40798</v>
          </cell>
        </row>
        <row r="3163">
          <cell r="D3163">
            <v>40807</v>
          </cell>
        </row>
        <row r="3164">
          <cell r="D3164">
            <v>40807</v>
          </cell>
        </row>
        <row r="3165">
          <cell r="D3165">
            <v>40807</v>
          </cell>
        </row>
        <row r="3166">
          <cell r="D3166">
            <v>40807</v>
          </cell>
        </row>
        <row r="3167">
          <cell r="D3167">
            <v>40807</v>
          </cell>
        </row>
        <row r="3168">
          <cell r="D3168">
            <v>40807</v>
          </cell>
        </row>
        <row r="3169">
          <cell r="D3169">
            <v>41577</v>
          </cell>
        </row>
        <row r="3170">
          <cell r="D3170">
            <v>41423</v>
          </cell>
        </row>
        <row r="3171">
          <cell r="D3171">
            <v>41423</v>
          </cell>
        </row>
        <row r="3172">
          <cell r="D3172">
            <v>41995</v>
          </cell>
        </row>
        <row r="3173">
          <cell r="D3173">
            <v>41355</v>
          </cell>
        </row>
        <row r="3174">
          <cell r="D3174">
            <v>41355</v>
          </cell>
        </row>
        <row r="3175">
          <cell r="D3175">
            <v>41355</v>
          </cell>
        </row>
        <row r="3176">
          <cell r="D3176">
            <v>41955</v>
          </cell>
        </row>
        <row r="3177">
          <cell r="D3177">
            <v>41906</v>
          </cell>
        </row>
        <row r="3178">
          <cell r="D3178">
            <v>41906</v>
          </cell>
        </row>
        <row r="3179">
          <cell r="D3179">
            <v>41893</v>
          </cell>
        </row>
        <row r="3180">
          <cell r="D3180">
            <v>41979</v>
          </cell>
        </row>
        <row r="3181">
          <cell r="D3181">
            <v>41979</v>
          </cell>
        </row>
        <row r="3182">
          <cell r="D3182">
            <v>41979</v>
          </cell>
        </row>
        <row r="3183">
          <cell r="D3183">
            <v>41953</v>
          </cell>
        </row>
        <row r="3184">
          <cell r="D3184">
            <v>41953</v>
          </cell>
        </row>
        <row r="3185">
          <cell r="D3185">
            <v>41953</v>
          </cell>
        </row>
        <row r="3186">
          <cell r="D3186">
            <v>41953</v>
          </cell>
        </row>
        <row r="3187">
          <cell r="D3187">
            <v>40854</v>
          </cell>
        </row>
        <row r="3188">
          <cell r="D3188">
            <v>40854</v>
          </cell>
        </row>
        <row r="3189">
          <cell r="D3189">
            <v>41711</v>
          </cell>
        </row>
        <row r="3190">
          <cell r="D3190">
            <v>41933</v>
          </cell>
        </row>
        <row r="3191">
          <cell r="D3191">
            <v>41933</v>
          </cell>
        </row>
        <row r="3192">
          <cell r="D3192">
            <v>41270</v>
          </cell>
        </row>
        <row r="3193">
          <cell r="D3193">
            <v>41915</v>
          </cell>
        </row>
        <row r="3194">
          <cell r="D3194">
            <v>41795</v>
          </cell>
        </row>
        <row r="3195">
          <cell r="D3195">
            <v>40787</v>
          </cell>
        </row>
        <row r="3196">
          <cell r="D3196">
            <v>40787</v>
          </cell>
        </row>
        <row r="3197">
          <cell r="D3197">
            <v>41495</v>
          </cell>
        </row>
        <row r="3198">
          <cell r="D3198">
            <v>41843</v>
          </cell>
        </row>
        <row r="3199">
          <cell r="D3199">
            <v>41100</v>
          </cell>
        </row>
        <row r="3200">
          <cell r="D3200">
            <v>40878</v>
          </cell>
        </row>
        <row r="3201">
          <cell r="D3201">
            <v>41992</v>
          </cell>
        </row>
        <row r="3202">
          <cell r="D3202">
            <v>40681</v>
          </cell>
        </row>
        <row r="3203">
          <cell r="D3203">
            <v>40681</v>
          </cell>
        </row>
        <row r="3204">
          <cell r="D3204">
            <v>40857</v>
          </cell>
        </row>
        <row r="3205">
          <cell r="D3205">
            <v>40857</v>
          </cell>
        </row>
        <row r="3206">
          <cell r="D3206">
            <v>40857</v>
          </cell>
        </row>
        <row r="3207">
          <cell r="D3207">
            <v>40857</v>
          </cell>
        </row>
        <row r="3208">
          <cell r="D3208">
            <v>40857</v>
          </cell>
        </row>
        <row r="3209">
          <cell r="D3209">
            <v>40857</v>
          </cell>
        </row>
        <row r="3210">
          <cell r="D3210">
            <v>41283</v>
          </cell>
        </row>
        <row r="3211">
          <cell r="D3211">
            <v>41283</v>
          </cell>
        </row>
        <row r="3212">
          <cell r="D3212">
            <v>41905</v>
          </cell>
        </row>
        <row r="3213">
          <cell r="D3213">
            <v>41905</v>
          </cell>
        </row>
        <row r="3214">
          <cell r="D3214">
            <v>40900</v>
          </cell>
        </row>
        <row r="3215">
          <cell r="D3215">
            <v>41421</v>
          </cell>
        </row>
        <row r="3216">
          <cell r="D3216">
            <v>41421</v>
          </cell>
        </row>
        <row r="3217">
          <cell r="D3217">
            <v>41829</v>
          </cell>
        </row>
        <row r="3218">
          <cell r="D3218">
            <v>40676</v>
          </cell>
        </row>
        <row r="3219">
          <cell r="D3219">
            <v>41954</v>
          </cell>
        </row>
        <row r="3220">
          <cell r="D3220">
            <v>41954</v>
          </cell>
        </row>
        <row r="3221">
          <cell r="D3221">
            <v>41184</v>
          </cell>
        </row>
        <row r="3222">
          <cell r="D3222">
            <v>41184</v>
          </cell>
        </row>
        <row r="3223">
          <cell r="D3223">
            <v>41184</v>
          </cell>
        </row>
        <row r="3224">
          <cell r="D3224">
            <v>40818</v>
          </cell>
        </row>
        <row r="3225">
          <cell r="D3225">
            <v>40818</v>
          </cell>
        </row>
        <row r="3226">
          <cell r="D3226">
            <v>40818</v>
          </cell>
        </row>
        <row r="3227">
          <cell r="D3227">
            <v>40818</v>
          </cell>
        </row>
        <row r="3228">
          <cell r="D3228">
            <v>40818</v>
          </cell>
        </row>
        <row r="3229">
          <cell r="D3229">
            <v>40818</v>
          </cell>
        </row>
        <row r="3230">
          <cell r="D3230">
            <v>40818</v>
          </cell>
        </row>
        <row r="3231">
          <cell r="D3231">
            <v>40766</v>
          </cell>
        </row>
        <row r="3232">
          <cell r="D3232">
            <v>41884</v>
          </cell>
        </row>
        <row r="3233">
          <cell r="D3233">
            <v>41746</v>
          </cell>
        </row>
        <row r="3234">
          <cell r="D3234">
            <v>41746</v>
          </cell>
        </row>
        <row r="3235">
          <cell r="D3235">
            <v>41746</v>
          </cell>
        </row>
        <row r="3236">
          <cell r="D3236">
            <v>41389</v>
          </cell>
        </row>
        <row r="3237">
          <cell r="D3237">
            <v>41289</v>
          </cell>
        </row>
        <row r="3238">
          <cell r="D3238">
            <v>41397</v>
          </cell>
        </row>
        <row r="3239">
          <cell r="D3239">
            <v>41397</v>
          </cell>
        </row>
        <row r="3240">
          <cell r="D3240">
            <v>41599</v>
          </cell>
        </row>
        <row r="3241">
          <cell r="D3241">
            <v>41599</v>
          </cell>
        </row>
        <row r="3242">
          <cell r="D3242">
            <v>41599</v>
          </cell>
        </row>
        <row r="3243">
          <cell r="D3243">
            <v>41306</v>
          </cell>
        </row>
        <row r="3244">
          <cell r="D3244">
            <v>41730</v>
          </cell>
        </row>
        <row r="3245">
          <cell r="D3245">
            <v>41975</v>
          </cell>
        </row>
        <row r="3246">
          <cell r="D3246">
            <v>41975</v>
          </cell>
        </row>
        <row r="3247">
          <cell r="D3247">
            <v>41984</v>
          </cell>
        </row>
        <row r="3248">
          <cell r="D3248">
            <v>41984</v>
          </cell>
        </row>
        <row r="3249">
          <cell r="D3249">
            <v>41984</v>
          </cell>
        </row>
        <row r="3250">
          <cell r="D3250">
            <v>41535</v>
          </cell>
        </row>
        <row r="3251">
          <cell r="D3251">
            <v>41535</v>
          </cell>
        </row>
        <row r="3252">
          <cell r="D3252">
            <v>41632</v>
          </cell>
        </row>
        <row r="3253">
          <cell r="D3253">
            <v>41747</v>
          </cell>
        </row>
        <row r="3254">
          <cell r="D3254">
            <v>41940</v>
          </cell>
        </row>
        <row r="3255">
          <cell r="D3255">
            <v>41940</v>
          </cell>
        </row>
        <row r="3256">
          <cell r="D3256">
            <v>41464</v>
          </cell>
        </row>
        <row r="3257">
          <cell r="D3257">
            <v>41464</v>
          </cell>
        </row>
        <row r="3258">
          <cell r="D3258">
            <v>41130</v>
          </cell>
        </row>
        <row r="3259">
          <cell r="D3259">
            <v>41618</v>
          </cell>
        </row>
        <row r="3260">
          <cell r="D3260">
            <v>41618</v>
          </cell>
        </row>
        <row r="3261">
          <cell r="D3261">
            <v>41592</v>
          </cell>
        </row>
        <row r="3262">
          <cell r="D3262">
            <v>40861</v>
          </cell>
        </row>
        <row r="3263">
          <cell r="D3263">
            <v>40864</v>
          </cell>
        </row>
        <row r="3264">
          <cell r="D3264">
            <v>40864</v>
          </cell>
        </row>
        <row r="3265">
          <cell r="D3265">
            <v>40864</v>
          </cell>
        </row>
        <row r="3266">
          <cell r="D3266">
            <v>41338</v>
          </cell>
        </row>
        <row r="3267">
          <cell r="D3267">
            <v>40827</v>
          </cell>
        </row>
        <row r="3268">
          <cell r="D3268">
            <v>40827</v>
          </cell>
        </row>
        <row r="3269">
          <cell r="D3269">
            <v>40685</v>
          </cell>
        </row>
        <row r="3270">
          <cell r="D3270">
            <v>40685</v>
          </cell>
        </row>
        <row r="3271">
          <cell r="D3271">
            <v>40739</v>
          </cell>
        </row>
        <row r="3272">
          <cell r="D3272">
            <v>40739</v>
          </cell>
        </row>
        <row r="3273">
          <cell r="D3273">
            <v>41270</v>
          </cell>
        </row>
        <row r="3274">
          <cell r="D3274">
            <v>40948</v>
          </cell>
        </row>
        <row r="3275">
          <cell r="D3275">
            <v>41768</v>
          </cell>
        </row>
        <row r="3276">
          <cell r="D3276">
            <v>41946</v>
          </cell>
        </row>
        <row r="3277">
          <cell r="D3277">
            <v>41946</v>
          </cell>
        </row>
        <row r="3278">
          <cell r="D3278">
            <v>40638</v>
          </cell>
        </row>
        <row r="3279">
          <cell r="D3279">
            <v>40638</v>
          </cell>
        </row>
        <row r="3280">
          <cell r="D3280">
            <v>40638</v>
          </cell>
        </row>
        <row r="3281">
          <cell r="D3281">
            <v>40638</v>
          </cell>
        </row>
        <row r="3282">
          <cell r="D3282">
            <v>40638</v>
          </cell>
        </row>
        <row r="3283">
          <cell r="D3283">
            <v>40803</v>
          </cell>
        </row>
        <row r="3284">
          <cell r="D3284">
            <v>40803</v>
          </cell>
        </row>
        <row r="3285">
          <cell r="D3285">
            <v>40816</v>
          </cell>
        </row>
        <row r="3286">
          <cell r="D3286">
            <v>40798</v>
          </cell>
        </row>
        <row r="3287">
          <cell r="D3287">
            <v>41691</v>
          </cell>
        </row>
        <row r="3288">
          <cell r="D3288">
            <v>41691</v>
          </cell>
        </row>
        <row r="3289">
          <cell r="D3289">
            <v>41256</v>
          </cell>
        </row>
        <row r="3290">
          <cell r="D3290">
            <v>41256</v>
          </cell>
        </row>
        <row r="3291">
          <cell r="D3291">
            <v>41256</v>
          </cell>
        </row>
        <row r="3292">
          <cell r="D3292">
            <v>41256</v>
          </cell>
        </row>
        <row r="3293">
          <cell r="D3293">
            <v>41578</v>
          </cell>
        </row>
        <row r="3294">
          <cell r="D3294">
            <v>40903</v>
          </cell>
        </row>
        <row r="3295">
          <cell r="D3295">
            <v>40903</v>
          </cell>
        </row>
        <row r="3296">
          <cell r="D3296">
            <v>40770</v>
          </cell>
        </row>
        <row r="3297">
          <cell r="D3297">
            <v>41914</v>
          </cell>
        </row>
        <row r="3298">
          <cell r="D3298">
            <v>41052</v>
          </cell>
        </row>
        <row r="3299">
          <cell r="D3299">
            <v>41052</v>
          </cell>
        </row>
        <row r="3300">
          <cell r="D3300">
            <v>41960</v>
          </cell>
        </row>
        <row r="3301">
          <cell r="D3301">
            <v>40865</v>
          </cell>
        </row>
        <row r="3302">
          <cell r="D3302">
            <v>40865</v>
          </cell>
        </row>
        <row r="3303">
          <cell r="D3303">
            <v>40865</v>
          </cell>
        </row>
        <row r="3304">
          <cell r="D3304">
            <v>40865</v>
          </cell>
        </row>
        <row r="3305">
          <cell r="D3305">
            <v>40865</v>
          </cell>
        </row>
        <row r="3306">
          <cell r="D3306">
            <v>40907</v>
          </cell>
        </row>
        <row r="3307">
          <cell r="D3307">
            <v>40907</v>
          </cell>
        </row>
        <row r="3308">
          <cell r="D3308">
            <v>40907</v>
          </cell>
        </row>
        <row r="3309">
          <cell r="D3309">
            <v>40907</v>
          </cell>
        </row>
        <row r="3310">
          <cell r="D3310">
            <v>40907</v>
          </cell>
        </row>
        <row r="3311">
          <cell r="D3311">
            <v>41218</v>
          </cell>
        </row>
        <row r="3312">
          <cell r="D3312">
            <v>41535</v>
          </cell>
        </row>
        <row r="3313">
          <cell r="D3313">
            <v>41354</v>
          </cell>
        </row>
        <row r="3314">
          <cell r="D3314">
            <v>40813</v>
          </cell>
        </row>
        <row r="3315">
          <cell r="D3315">
            <v>40813</v>
          </cell>
        </row>
        <row r="3316">
          <cell r="D3316">
            <v>41998</v>
          </cell>
        </row>
        <row r="3317">
          <cell r="D3317">
            <v>41998</v>
          </cell>
        </row>
        <row r="3318">
          <cell r="D3318">
            <v>41954</v>
          </cell>
        </row>
        <row r="3319">
          <cell r="D3319">
            <v>41163</v>
          </cell>
        </row>
        <row r="3320">
          <cell r="D3320">
            <v>41163</v>
          </cell>
        </row>
        <row r="3321">
          <cell r="D3321">
            <v>40897</v>
          </cell>
        </row>
        <row r="3322">
          <cell r="D3322">
            <v>40897</v>
          </cell>
        </row>
        <row r="3323">
          <cell r="D3323">
            <v>40897</v>
          </cell>
        </row>
        <row r="3324">
          <cell r="D3324">
            <v>41113</v>
          </cell>
        </row>
        <row r="3325">
          <cell r="D3325">
            <v>41113</v>
          </cell>
        </row>
        <row r="3326">
          <cell r="D3326">
            <v>40858</v>
          </cell>
        </row>
        <row r="3327">
          <cell r="D3327">
            <v>40858</v>
          </cell>
        </row>
        <row r="3328">
          <cell r="D3328">
            <v>40858</v>
          </cell>
        </row>
        <row r="3329">
          <cell r="D3329">
            <v>40858</v>
          </cell>
        </row>
        <row r="3330">
          <cell r="D3330">
            <v>40858</v>
          </cell>
        </row>
        <row r="3331">
          <cell r="D3331">
            <v>40858</v>
          </cell>
        </row>
        <row r="3332">
          <cell r="D3332">
            <v>40858</v>
          </cell>
        </row>
        <row r="3333">
          <cell r="D3333">
            <v>41988</v>
          </cell>
        </row>
        <row r="3334">
          <cell r="D3334">
            <v>41988</v>
          </cell>
        </row>
        <row r="3335">
          <cell r="D3335">
            <v>41988</v>
          </cell>
        </row>
        <row r="3336">
          <cell r="D3336">
            <v>41873</v>
          </cell>
        </row>
        <row r="3337">
          <cell r="D3337">
            <v>41873</v>
          </cell>
        </row>
        <row r="3338">
          <cell r="D3338">
            <v>41873</v>
          </cell>
        </row>
        <row r="3339">
          <cell r="D3339">
            <v>41873</v>
          </cell>
        </row>
        <row r="3340">
          <cell r="D3340">
            <v>41873</v>
          </cell>
        </row>
        <row r="3341">
          <cell r="D3341">
            <v>41873</v>
          </cell>
        </row>
        <row r="3342">
          <cell r="D3342">
            <v>41873</v>
          </cell>
        </row>
        <row r="3343">
          <cell r="D3343">
            <v>41514</v>
          </cell>
        </row>
        <row r="3344">
          <cell r="D3344">
            <v>41514</v>
          </cell>
        </row>
        <row r="3345">
          <cell r="D3345">
            <v>41514</v>
          </cell>
        </row>
        <row r="3346">
          <cell r="D3346">
            <v>41514</v>
          </cell>
        </row>
        <row r="3347">
          <cell r="D3347">
            <v>41514</v>
          </cell>
        </row>
        <row r="3348">
          <cell r="D3348">
            <v>41514</v>
          </cell>
        </row>
        <row r="3349">
          <cell r="D3349">
            <v>41134</v>
          </cell>
        </row>
        <row r="3350">
          <cell r="D3350">
            <v>41949</v>
          </cell>
        </row>
        <row r="3351">
          <cell r="D3351">
            <v>41504</v>
          </cell>
        </row>
        <row r="3352">
          <cell r="D3352">
            <v>41635</v>
          </cell>
        </row>
        <row r="3353">
          <cell r="D3353">
            <v>40809</v>
          </cell>
        </row>
        <row r="3354">
          <cell r="D3354">
            <v>40809</v>
          </cell>
        </row>
        <row r="3355">
          <cell r="D3355">
            <v>40743</v>
          </cell>
        </row>
        <row r="3356">
          <cell r="D3356">
            <v>40743</v>
          </cell>
        </row>
        <row r="3357">
          <cell r="D3357">
            <v>40743</v>
          </cell>
        </row>
        <row r="3358">
          <cell r="D3358">
            <v>40743</v>
          </cell>
        </row>
        <row r="3359">
          <cell r="D3359">
            <v>41890</v>
          </cell>
        </row>
        <row r="3360">
          <cell r="D3360">
            <v>41401</v>
          </cell>
        </row>
        <row r="3361">
          <cell r="D3361">
            <v>41401</v>
          </cell>
        </row>
        <row r="3362">
          <cell r="D3362">
            <v>41064</v>
          </cell>
        </row>
        <row r="3363">
          <cell r="D3363">
            <v>41064</v>
          </cell>
        </row>
        <row r="3364">
          <cell r="D3364">
            <v>41256</v>
          </cell>
        </row>
        <row r="3365">
          <cell r="D3365">
            <v>41256</v>
          </cell>
        </row>
        <row r="3366">
          <cell r="D3366">
            <v>41472</v>
          </cell>
        </row>
        <row r="3367">
          <cell r="D3367">
            <v>40575</v>
          </cell>
        </row>
        <row r="3368">
          <cell r="D3368">
            <v>40733</v>
          </cell>
        </row>
        <row r="3369">
          <cell r="D3369">
            <v>40733</v>
          </cell>
        </row>
        <row r="3370">
          <cell r="D3370">
            <v>41234</v>
          </cell>
        </row>
        <row r="3371">
          <cell r="D3371">
            <v>41234</v>
          </cell>
        </row>
        <row r="3372">
          <cell r="D3372">
            <v>41359</v>
          </cell>
        </row>
        <row r="3373">
          <cell r="D3373">
            <v>41906</v>
          </cell>
        </row>
        <row r="3374">
          <cell r="D3374">
            <v>41906</v>
          </cell>
        </row>
        <row r="3375">
          <cell r="D3375">
            <v>41247</v>
          </cell>
        </row>
        <row r="3376">
          <cell r="D3376">
            <v>41247</v>
          </cell>
        </row>
        <row r="3377">
          <cell r="D3377">
            <v>41247</v>
          </cell>
        </row>
        <row r="3378">
          <cell r="D3378">
            <v>41247</v>
          </cell>
        </row>
        <row r="3379">
          <cell r="D3379">
            <v>41580</v>
          </cell>
        </row>
        <row r="3380">
          <cell r="D3380">
            <v>41716</v>
          </cell>
        </row>
        <row r="3381">
          <cell r="D3381">
            <v>41716</v>
          </cell>
        </row>
        <row r="3382">
          <cell r="D3382">
            <v>41967</v>
          </cell>
        </row>
        <row r="3383">
          <cell r="D3383">
            <v>41879</v>
          </cell>
        </row>
        <row r="3384">
          <cell r="D3384">
            <v>41247</v>
          </cell>
        </row>
        <row r="3385">
          <cell r="D3385">
            <v>41247</v>
          </cell>
        </row>
        <row r="3386">
          <cell r="D3386">
            <v>41247</v>
          </cell>
        </row>
        <row r="3387">
          <cell r="D3387">
            <v>41920</v>
          </cell>
        </row>
        <row r="3388">
          <cell r="D3388">
            <v>41920</v>
          </cell>
        </row>
        <row r="3389">
          <cell r="D3389">
            <v>41920</v>
          </cell>
        </row>
        <row r="3390">
          <cell r="D3390">
            <v>41920</v>
          </cell>
        </row>
        <row r="3391">
          <cell r="D3391">
            <v>41920</v>
          </cell>
        </row>
        <row r="3392">
          <cell r="D3392">
            <v>41724</v>
          </cell>
        </row>
        <row r="3393">
          <cell r="D3393">
            <v>40764</v>
          </cell>
        </row>
        <row r="3394">
          <cell r="D3394">
            <v>40764</v>
          </cell>
        </row>
        <row r="3395">
          <cell r="D3395">
            <v>40869</v>
          </cell>
        </row>
        <row r="3396">
          <cell r="D3396">
            <v>41801</v>
          </cell>
        </row>
        <row r="3397">
          <cell r="D3397">
            <v>41822</v>
          </cell>
        </row>
        <row r="3398">
          <cell r="D3398">
            <v>41822</v>
          </cell>
        </row>
        <row r="3399">
          <cell r="D3399">
            <v>41822</v>
          </cell>
        </row>
        <row r="3400">
          <cell r="D3400">
            <v>40868</v>
          </cell>
        </row>
        <row r="3401">
          <cell r="D3401">
            <v>40868</v>
          </cell>
        </row>
        <row r="3402">
          <cell r="D3402">
            <v>40868</v>
          </cell>
        </row>
        <row r="3403">
          <cell r="D3403">
            <v>40868</v>
          </cell>
        </row>
        <row r="3404">
          <cell r="D3404">
            <v>41033</v>
          </cell>
        </row>
        <row r="3405">
          <cell r="D3405">
            <v>41789</v>
          </cell>
        </row>
        <row r="3406">
          <cell r="D3406">
            <v>41199</v>
          </cell>
        </row>
        <row r="3407">
          <cell r="D3407">
            <v>40656</v>
          </cell>
        </row>
        <row r="3408">
          <cell r="D3408">
            <v>40656</v>
          </cell>
        </row>
        <row r="3409">
          <cell r="D3409">
            <v>40656</v>
          </cell>
        </row>
        <row r="3410">
          <cell r="D3410">
            <v>40656</v>
          </cell>
        </row>
        <row r="3411">
          <cell r="D3411">
            <v>41760</v>
          </cell>
        </row>
        <row r="3412">
          <cell r="D3412">
            <v>41538</v>
          </cell>
        </row>
        <row r="3413">
          <cell r="D3413">
            <v>41538</v>
          </cell>
        </row>
        <row r="3414">
          <cell r="D3414">
            <v>41538</v>
          </cell>
        </row>
        <row r="3415">
          <cell r="D3415">
            <v>41538</v>
          </cell>
        </row>
        <row r="3416">
          <cell r="D3416">
            <v>41538</v>
          </cell>
        </row>
        <row r="3417">
          <cell r="D3417">
            <v>41520</v>
          </cell>
        </row>
        <row r="3418">
          <cell r="D3418">
            <v>41520</v>
          </cell>
        </row>
        <row r="3419">
          <cell r="D3419">
            <v>41026</v>
          </cell>
        </row>
        <row r="3420">
          <cell r="D3420">
            <v>41026</v>
          </cell>
        </row>
        <row r="3421">
          <cell r="D3421">
            <v>41158</v>
          </cell>
        </row>
        <row r="3422">
          <cell r="D3422">
            <v>41423</v>
          </cell>
        </row>
        <row r="3423">
          <cell r="D3423">
            <v>41423</v>
          </cell>
        </row>
        <row r="3424">
          <cell r="D3424">
            <v>41423</v>
          </cell>
        </row>
        <row r="3425">
          <cell r="D3425">
            <v>41423</v>
          </cell>
        </row>
        <row r="3426">
          <cell r="D3426">
            <v>41423</v>
          </cell>
        </row>
        <row r="3427">
          <cell r="D3427">
            <v>41176</v>
          </cell>
        </row>
        <row r="3428">
          <cell r="D3428">
            <v>41176</v>
          </cell>
        </row>
        <row r="3429">
          <cell r="D3429">
            <v>41824</v>
          </cell>
        </row>
        <row r="3430">
          <cell r="D3430">
            <v>41824</v>
          </cell>
        </row>
        <row r="3431">
          <cell r="D3431">
            <v>41824</v>
          </cell>
        </row>
        <row r="3432">
          <cell r="D3432">
            <v>41982</v>
          </cell>
        </row>
        <row r="3433">
          <cell r="D3433">
            <v>41982</v>
          </cell>
        </row>
        <row r="3434">
          <cell r="D3434">
            <v>41982</v>
          </cell>
        </row>
        <row r="3435">
          <cell r="D3435">
            <v>41979</v>
          </cell>
        </row>
        <row r="3436">
          <cell r="D3436">
            <v>41979</v>
          </cell>
        </row>
        <row r="3437">
          <cell r="D3437">
            <v>41179</v>
          </cell>
        </row>
        <row r="3438">
          <cell r="D3438">
            <v>41179</v>
          </cell>
        </row>
        <row r="3439">
          <cell r="D3439">
            <v>41943</v>
          </cell>
        </row>
        <row r="3440">
          <cell r="D3440">
            <v>41943</v>
          </cell>
        </row>
        <row r="3441">
          <cell r="D3441">
            <v>41943</v>
          </cell>
        </row>
        <row r="3442">
          <cell r="D3442">
            <v>41242</v>
          </cell>
        </row>
        <row r="3443">
          <cell r="D3443">
            <v>40613</v>
          </cell>
        </row>
        <row r="3444">
          <cell r="D3444">
            <v>41963</v>
          </cell>
        </row>
        <row r="3445">
          <cell r="D3445">
            <v>41963</v>
          </cell>
        </row>
        <row r="3446">
          <cell r="D3446">
            <v>41485</v>
          </cell>
        </row>
        <row r="3447">
          <cell r="D3447">
            <v>41072</v>
          </cell>
        </row>
        <row r="3448">
          <cell r="D3448">
            <v>41493</v>
          </cell>
        </row>
        <row r="3449">
          <cell r="D3449">
            <v>41802</v>
          </cell>
        </row>
        <row r="3450">
          <cell r="D3450">
            <v>41555</v>
          </cell>
        </row>
        <row r="3451">
          <cell r="D3451">
            <v>40794</v>
          </cell>
        </row>
        <row r="3452">
          <cell r="D3452">
            <v>40794</v>
          </cell>
        </row>
        <row r="3453">
          <cell r="D3453">
            <v>40794</v>
          </cell>
        </row>
        <row r="3454">
          <cell r="D3454">
            <v>40618</v>
          </cell>
        </row>
        <row r="3455">
          <cell r="D3455">
            <v>40968</v>
          </cell>
        </row>
        <row r="3456">
          <cell r="D3456">
            <v>41099</v>
          </cell>
        </row>
        <row r="3457">
          <cell r="D3457">
            <v>41325</v>
          </cell>
        </row>
        <row r="3458">
          <cell r="D3458">
            <v>41899</v>
          </cell>
        </row>
        <row r="3459">
          <cell r="D3459">
            <v>41899</v>
          </cell>
        </row>
        <row r="3460">
          <cell r="D3460">
            <v>41899</v>
          </cell>
        </row>
        <row r="3461">
          <cell r="D3461">
            <v>41899</v>
          </cell>
        </row>
        <row r="3462">
          <cell r="D3462">
            <v>41899</v>
          </cell>
        </row>
        <row r="3463">
          <cell r="D3463">
            <v>41949</v>
          </cell>
        </row>
        <row r="3464">
          <cell r="D3464">
            <v>40959</v>
          </cell>
        </row>
        <row r="3465">
          <cell r="D3465">
            <v>41604</v>
          </cell>
        </row>
        <row r="3466">
          <cell r="D3466">
            <v>41977</v>
          </cell>
        </row>
        <row r="3467">
          <cell r="D3467">
            <v>41162</v>
          </cell>
        </row>
        <row r="3468">
          <cell r="D3468">
            <v>41162</v>
          </cell>
        </row>
        <row r="3469">
          <cell r="D3469">
            <v>41162</v>
          </cell>
        </row>
        <row r="3470">
          <cell r="D3470">
            <v>41623</v>
          </cell>
        </row>
        <row r="3471">
          <cell r="D3471">
            <v>41005</v>
          </cell>
        </row>
        <row r="3472">
          <cell r="D3472">
            <v>41610</v>
          </cell>
        </row>
        <row r="3473">
          <cell r="D3473">
            <v>41956</v>
          </cell>
        </row>
        <row r="3474">
          <cell r="D3474">
            <v>41956</v>
          </cell>
        </row>
        <row r="3475">
          <cell r="D3475">
            <v>41702</v>
          </cell>
        </row>
        <row r="3476">
          <cell r="D3476">
            <v>41702</v>
          </cell>
        </row>
        <row r="3477">
          <cell r="D3477">
            <v>41606</v>
          </cell>
        </row>
        <row r="3478">
          <cell r="D3478">
            <v>41606</v>
          </cell>
        </row>
        <row r="3479">
          <cell r="D3479">
            <v>40786</v>
          </cell>
        </row>
        <row r="3480">
          <cell r="D3480">
            <v>41617</v>
          </cell>
        </row>
        <row r="3481">
          <cell r="D3481">
            <v>41617</v>
          </cell>
        </row>
        <row r="3482">
          <cell r="D3482">
            <v>41617</v>
          </cell>
        </row>
        <row r="3483">
          <cell r="D3483">
            <v>40640</v>
          </cell>
        </row>
        <row r="3484">
          <cell r="D3484">
            <v>40782</v>
          </cell>
        </row>
        <row r="3485">
          <cell r="D3485">
            <v>40782</v>
          </cell>
        </row>
        <row r="3486">
          <cell r="D3486">
            <v>40782</v>
          </cell>
        </row>
        <row r="3487">
          <cell r="D3487">
            <v>41569</v>
          </cell>
        </row>
        <row r="3488">
          <cell r="D3488">
            <v>41609</v>
          </cell>
        </row>
        <row r="3489">
          <cell r="D3489">
            <v>41888</v>
          </cell>
        </row>
        <row r="3490">
          <cell r="D3490">
            <v>41092</v>
          </cell>
        </row>
        <row r="3491">
          <cell r="D3491">
            <v>41092</v>
          </cell>
        </row>
        <row r="3492">
          <cell r="D3492">
            <v>41092</v>
          </cell>
        </row>
        <row r="3493">
          <cell r="D3493">
            <v>41092</v>
          </cell>
        </row>
        <row r="3494">
          <cell r="D3494">
            <v>41092</v>
          </cell>
        </row>
        <row r="3495">
          <cell r="D3495">
            <v>41907</v>
          </cell>
        </row>
        <row r="3496">
          <cell r="D3496">
            <v>41907</v>
          </cell>
        </row>
        <row r="3497">
          <cell r="D3497">
            <v>41907</v>
          </cell>
        </row>
        <row r="3498">
          <cell r="D3498">
            <v>41495</v>
          </cell>
        </row>
        <row r="3499">
          <cell r="D3499">
            <v>41495</v>
          </cell>
        </row>
        <row r="3500">
          <cell r="D3500">
            <v>41495</v>
          </cell>
        </row>
        <row r="3501">
          <cell r="D3501">
            <v>41547</v>
          </cell>
        </row>
        <row r="3502">
          <cell r="D3502">
            <v>41547</v>
          </cell>
        </row>
        <row r="3503">
          <cell r="D3503">
            <v>41547</v>
          </cell>
        </row>
        <row r="3504">
          <cell r="D3504">
            <v>41740</v>
          </cell>
        </row>
        <row r="3505">
          <cell r="D3505">
            <v>41740</v>
          </cell>
        </row>
        <row r="3506">
          <cell r="D3506">
            <v>41627</v>
          </cell>
        </row>
        <row r="3507">
          <cell r="D3507">
            <v>40714</v>
          </cell>
        </row>
        <row r="3508">
          <cell r="D3508">
            <v>40714</v>
          </cell>
        </row>
        <row r="3509">
          <cell r="D3509">
            <v>40714</v>
          </cell>
        </row>
        <row r="3510">
          <cell r="D3510">
            <v>40714</v>
          </cell>
        </row>
        <row r="3511">
          <cell r="D3511">
            <v>40714</v>
          </cell>
        </row>
        <row r="3512">
          <cell r="D3512">
            <v>40714</v>
          </cell>
        </row>
        <row r="3513">
          <cell r="D3513">
            <v>40714</v>
          </cell>
        </row>
        <row r="3514">
          <cell r="D3514">
            <v>41887</v>
          </cell>
        </row>
        <row r="3515">
          <cell r="D3515">
            <v>41887</v>
          </cell>
        </row>
        <row r="3516">
          <cell r="D3516">
            <v>41887</v>
          </cell>
        </row>
        <row r="3517">
          <cell r="D3517">
            <v>41629</v>
          </cell>
        </row>
        <row r="3518">
          <cell r="D3518">
            <v>41496</v>
          </cell>
        </row>
        <row r="3519">
          <cell r="D3519">
            <v>41496</v>
          </cell>
        </row>
        <row r="3520">
          <cell r="D3520">
            <v>41496</v>
          </cell>
        </row>
        <row r="3521">
          <cell r="D3521">
            <v>41082</v>
          </cell>
        </row>
        <row r="3522">
          <cell r="D3522">
            <v>41009</v>
          </cell>
        </row>
        <row r="3523">
          <cell r="D3523">
            <v>41600</v>
          </cell>
        </row>
        <row r="3524">
          <cell r="D3524">
            <v>41600</v>
          </cell>
        </row>
        <row r="3525">
          <cell r="D3525">
            <v>41523</v>
          </cell>
        </row>
        <row r="3526">
          <cell r="D3526">
            <v>41603</v>
          </cell>
        </row>
        <row r="3527">
          <cell r="D3527">
            <v>41984</v>
          </cell>
        </row>
        <row r="3528">
          <cell r="D3528">
            <v>41984</v>
          </cell>
        </row>
        <row r="3529">
          <cell r="D3529">
            <v>41984</v>
          </cell>
        </row>
        <row r="3530">
          <cell r="D3530">
            <v>41450</v>
          </cell>
        </row>
        <row r="3531">
          <cell r="D3531">
            <v>41169</v>
          </cell>
        </row>
        <row r="3532">
          <cell r="D3532">
            <v>41414</v>
          </cell>
        </row>
        <row r="3533">
          <cell r="D3533">
            <v>41423</v>
          </cell>
        </row>
        <row r="3534">
          <cell r="D3534">
            <v>40651</v>
          </cell>
        </row>
        <row r="3535">
          <cell r="D3535">
            <v>40651</v>
          </cell>
        </row>
        <row r="3536">
          <cell r="D3536">
            <v>40651</v>
          </cell>
        </row>
        <row r="3537">
          <cell r="D3537">
            <v>40651</v>
          </cell>
        </row>
        <row r="3538">
          <cell r="D3538">
            <v>41443</v>
          </cell>
        </row>
        <row r="3539">
          <cell r="D3539">
            <v>40672</v>
          </cell>
        </row>
        <row r="3540">
          <cell r="D3540">
            <v>40672</v>
          </cell>
        </row>
        <row r="3541">
          <cell r="D3541">
            <v>40672</v>
          </cell>
        </row>
        <row r="3542">
          <cell r="D3542">
            <v>40672</v>
          </cell>
        </row>
        <row r="3543">
          <cell r="D3543">
            <v>41536</v>
          </cell>
        </row>
        <row r="3544">
          <cell r="D3544">
            <v>41536</v>
          </cell>
        </row>
        <row r="3545">
          <cell r="D3545">
            <v>41536</v>
          </cell>
        </row>
        <row r="3546">
          <cell r="D3546">
            <v>41997</v>
          </cell>
        </row>
        <row r="3547">
          <cell r="D3547">
            <v>41997</v>
          </cell>
        </row>
        <row r="3548">
          <cell r="D3548">
            <v>41943</v>
          </cell>
        </row>
        <row r="3549">
          <cell r="D3549">
            <v>41943</v>
          </cell>
        </row>
        <row r="3550">
          <cell r="D3550">
            <v>41943</v>
          </cell>
        </row>
        <row r="3551">
          <cell r="D3551">
            <v>41943</v>
          </cell>
        </row>
        <row r="3552">
          <cell r="D3552">
            <v>41363</v>
          </cell>
        </row>
        <row r="3553">
          <cell r="D3553">
            <v>41363</v>
          </cell>
        </row>
        <row r="3554">
          <cell r="D3554">
            <v>41363</v>
          </cell>
        </row>
        <row r="3555">
          <cell r="D3555">
            <v>41967</v>
          </cell>
        </row>
        <row r="3556">
          <cell r="D3556">
            <v>40625</v>
          </cell>
        </row>
        <row r="3557">
          <cell r="D3557">
            <v>40625</v>
          </cell>
        </row>
        <row r="3558">
          <cell r="D3558">
            <v>41975</v>
          </cell>
        </row>
        <row r="3559">
          <cell r="D3559">
            <v>41975</v>
          </cell>
        </row>
        <row r="3560">
          <cell r="D3560">
            <v>41951</v>
          </cell>
        </row>
        <row r="3561">
          <cell r="D3561">
            <v>41951</v>
          </cell>
        </row>
        <row r="3562">
          <cell r="D3562">
            <v>41887</v>
          </cell>
        </row>
        <row r="3563">
          <cell r="D3563">
            <v>41887</v>
          </cell>
        </row>
        <row r="3564">
          <cell r="D3564">
            <v>41887</v>
          </cell>
        </row>
        <row r="3565">
          <cell r="D3565">
            <v>41887</v>
          </cell>
        </row>
        <row r="3566">
          <cell r="D3566">
            <v>41459</v>
          </cell>
        </row>
        <row r="3567">
          <cell r="D3567">
            <v>41459</v>
          </cell>
        </row>
        <row r="3568">
          <cell r="D3568">
            <v>41890</v>
          </cell>
        </row>
        <row r="3569">
          <cell r="D3569">
            <v>41527</v>
          </cell>
        </row>
        <row r="3570">
          <cell r="D3570">
            <v>41824</v>
          </cell>
        </row>
        <row r="3571">
          <cell r="D3571">
            <v>41824</v>
          </cell>
        </row>
        <row r="3572">
          <cell r="D3572">
            <v>41824</v>
          </cell>
        </row>
        <row r="3573">
          <cell r="D3573">
            <v>41824</v>
          </cell>
        </row>
        <row r="3574">
          <cell r="D3574">
            <v>41820</v>
          </cell>
        </row>
        <row r="3575">
          <cell r="D3575">
            <v>41859</v>
          </cell>
        </row>
        <row r="3576">
          <cell r="D3576">
            <v>41859</v>
          </cell>
        </row>
        <row r="3577">
          <cell r="D3577">
            <v>40987</v>
          </cell>
        </row>
        <row r="3578">
          <cell r="D3578">
            <v>41433</v>
          </cell>
        </row>
        <row r="3579">
          <cell r="D3579">
            <v>41433</v>
          </cell>
        </row>
        <row r="3580">
          <cell r="D3580">
            <v>41481</v>
          </cell>
        </row>
        <row r="3581">
          <cell r="D3581">
            <v>41481</v>
          </cell>
        </row>
        <row r="3582">
          <cell r="D3582">
            <v>41481</v>
          </cell>
        </row>
        <row r="3583">
          <cell r="D3583">
            <v>41914</v>
          </cell>
        </row>
        <row r="3584">
          <cell r="D3584">
            <v>41253</v>
          </cell>
        </row>
        <row r="3585">
          <cell r="D3585">
            <v>41253</v>
          </cell>
        </row>
        <row r="3586">
          <cell r="D3586">
            <v>41253</v>
          </cell>
        </row>
        <row r="3587">
          <cell r="D3587">
            <v>41253</v>
          </cell>
        </row>
        <row r="3588">
          <cell r="D3588">
            <v>41886</v>
          </cell>
        </row>
        <row r="3589">
          <cell r="D3589">
            <v>41907</v>
          </cell>
        </row>
        <row r="3590">
          <cell r="D3590">
            <v>41993</v>
          </cell>
        </row>
        <row r="3591">
          <cell r="D3591">
            <v>41968</v>
          </cell>
        </row>
        <row r="3592">
          <cell r="D3592">
            <v>41968</v>
          </cell>
        </row>
        <row r="3593">
          <cell r="D3593">
            <v>40890</v>
          </cell>
        </row>
        <row r="3594">
          <cell r="D3594">
            <v>41614</v>
          </cell>
        </row>
        <row r="3595">
          <cell r="D3595">
            <v>41529</v>
          </cell>
        </row>
        <row r="3596">
          <cell r="D3596">
            <v>41529</v>
          </cell>
        </row>
        <row r="3597">
          <cell r="D3597">
            <v>41983</v>
          </cell>
        </row>
        <row r="3598">
          <cell r="D3598">
            <v>40795</v>
          </cell>
        </row>
        <row r="3599">
          <cell r="D3599">
            <v>40795</v>
          </cell>
        </row>
        <row r="3600">
          <cell r="D3600">
            <v>40795</v>
          </cell>
        </row>
        <row r="3601">
          <cell r="D3601">
            <v>40795</v>
          </cell>
        </row>
        <row r="3602">
          <cell r="D3602">
            <v>41817</v>
          </cell>
        </row>
        <row r="3603">
          <cell r="D3603">
            <v>40864</v>
          </cell>
        </row>
        <row r="3604">
          <cell r="D3604">
            <v>40864</v>
          </cell>
        </row>
        <row r="3605">
          <cell r="D3605">
            <v>41873</v>
          </cell>
        </row>
        <row r="3606">
          <cell r="D3606">
            <v>41873</v>
          </cell>
        </row>
        <row r="3607">
          <cell r="D3607">
            <v>41873</v>
          </cell>
        </row>
        <row r="3608">
          <cell r="D3608">
            <v>41346</v>
          </cell>
        </row>
        <row r="3609">
          <cell r="D3609">
            <v>40809</v>
          </cell>
        </row>
        <row r="3610">
          <cell r="D3610">
            <v>40661</v>
          </cell>
        </row>
        <row r="3611">
          <cell r="D3611">
            <v>40661</v>
          </cell>
        </row>
        <row r="3612">
          <cell r="D3612">
            <v>40661</v>
          </cell>
        </row>
        <row r="3613">
          <cell r="D3613">
            <v>41608</v>
          </cell>
        </row>
        <row r="3614">
          <cell r="D3614">
            <v>41246</v>
          </cell>
        </row>
        <row r="3615">
          <cell r="D3615">
            <v>41246</v>
          </cell>
        </row>
        <row r="3616">
          <cell r="D3616">
            <v>41963</v>
          </cell>
        </row>
        <row r="3617">
          <cell r="D3617">
            <v>41963</v>
          </cell>
        </row>
        <row r="3618">
          <cell r="D3618">
            <v>41523</v>
          </cell>
        </row>
        <row r="3619">
          <cell r="D3619">
            <v>41887</v>
          </cell>
        </row>
        <row r="3620">
          <cell r="D3620">
            <v>41887</v>
          </cell>
        </row>
        <row r="3621">
          <cell r="D3621">
            <v>41887</v>
          </cell>
        </row>
        <row r="3622">
          <cell r="D3622">
            <v>41540</v>
          </cell>
        </row>
        <row r="3623">
          <cell r="D3623">
            <v>41540</v>
          </cell>
        </row>
        <row r="3624">
          <cell r="D3624">
            <v>40800</v>
          </cell>
        </row>
        <row r="3625">
          <cell r="D3625">
            <v>40800</v>
          </cell>
        </row>
        <row r="3626">
          <cell r="D3626">
            <v>41779</v>
          </cell>
        </row>
        <row r="3627">
          <cell r="D3627">
            <v>41779</v>
          </cell>
        </row>
        <row r="3628">
          <cell r="D3628">
            <v>41779</v>
          </cell>
        </row>
        <row r="3629">
          <cell r="D3629">
            <v>41779</v>
          </cell>
        </row>
        <row r="3630">
          <cell r="D3630">
            <v>40764</v>
          </cell>
        </row>
        <row r="3631">
          <cell r="D3631">
            <v>41970</v>
          </cell>
        </row>
        <row r="3632">
          <cell r="D3632">
            <v>41970</v>
          </cell>
        </row>
        <row r="3633">
          <cell r="D3633">
            <v>41763</v>
          </cell>
        </row>
        <row r="3634">
          <cell r="D3634">
            <v>41763</v>
          </cell>
        </row>
        <row r="3635">
          <cell r="D3635">
            <v>41589</v>
          </cell>
        </row>
        <row r="3636">
          <cell r="D3636">
            <v>41589</v>
          </cell>
        </row>
        <row r="3637">
          <cell r="D3637">
            <v>41589</v>
          </cell>
        </row>
        <row r="3638">
          <cell r="D3638">
            <v>41589</v>
          </cell>
        </row>
        <row r="3639">
          <cell r="D3639">
            <v>41589</v>
          </cell>
        </row>
        <row r="3640">
          <cell r="D3640">
            <v>41589</v>
          </cell>
        </row>
        <row r="3641">
          <cell r="D3641">
            <v>41589</v>
          </cell>
        </row>
        <row r="3642">
          <cell r="D3642">
            <v>41589</v>
          </cell>
        </row>
        <row r="3643">
          <cell r="D3643">
            <v>41589</v>
          </cell>
        </row>
        <row r="3644">
          <cell r="D3644">
            <v>40897</v>
          </cell>
        </row>
        <row r="3645">
          <cell r="D3645">
            <v>40897</v>
          </cell>
        </row>
        <row r="3646">
          <cell r="D3646">
            <v>40897</v>
          </cell>
        </row>
        <row r="3647">
          <cell r="D3647">
            <v>40897</v>
          </cell>
        </row>
        <row r="3648">
          <cell r="D3648">
            <v>40749</v>
          </cell>
        </row>
        <row r="3649">
          <cell r="D3649">
            <v>40749</v>
          </cell>
        </row>
        <row r="3650">
          <cell r="D3650">
            <v>41235</v>
          </cell>
        </row>
        <row r="3651">
          <cell r="D3651">
            <v>41235</v>
          </cell>
        </row>
        <row r="3652">
          <cell r="D3652">
            <v>41983</v>
          </cell>
        </row>
        <row r="3653">
          <cell r="D3653">
            <v>41983</v>
          </cell>
        </row>
        <row r="3654">
          <cell r="D3654">
            <v>41983</v>
          </cell>
        </row>
        <row r="3655">
          <cell r="D3655">
            <v>41983</v>
          </cell>
        </row>
        <row r="3656">
          <cell r="D3656">
            <v>41883</v>
          </cell>
        </row>
        <row r="3657">
          <cell r="D3657">
            <v>41754</v>
          </cell>
        </row>
        <row r="3658">
          <cell r="D3658">
            <v>41891</v>
          </cell>
        </row>
        <row r="3659">
          <cell r="D3659">
            <v>40980</v>
          </cell>
        </row>
        <row r="3660">
          <cell r="D3660">
            <v>40980</v>
          </cell>
        </row>
        <row r="3661">
          <cell r="D3661">
            <v>40980</v>
          </cell>
        </row>
        <row r="3662">
          <cell r="D3662">
            <v>41474</v>
          </cell>
        </row>
        <row r="3663">
          <cell r="D3663">
            <v>41439</v>
          </cell>
        </row>
        <row r="3664">
          <cell r="D3664">
            <v>41824</v>
          </cell>
        </row>
        <row r="3665">
          <cell r="D3665">
            <v>41824</v>
          </cell>
        </row>
        <row r="3666">
          <cell r="D3666">
            <v>40885</v>
          </cell>
        </row>
        <row r="3667">
          <cell r="D3667">
            <v>40885</v>
          </cell>
        </row>
        <row r="3668">
          <cell r="D3668">
            <v>40885</v>
          </cell>
        </row>
        <row r="3669">
          <cell r="D3669">
            <v>40885</v>
          </cell>
        </row>
        <row r="3670">
          <cell r="D3670">
            <v>40885</v>
          </cell>
        </row>
        <row r="3671">
          <cell r="D3671">
            <v>40885</v>
          </cell>
        </row>
        <row r="3672">
          <cell r="D3672">
            <v>40885</v>
          </cell>
        </row>
        <row r="3673">
          <cell r="D3673">
            <v>40885</v>
          </cell>
        </row>
        <row r="3674">
          <cell r="D3674">
            <v>41373</v>
          </cell>
        </row>
        <row r="3675">
          <cell r="D3675">
            <v>41373</v>
          </cell>
        </row>
        <row r="3676">
          <cell r="D3676">
            <v>41950</v>
          </cell>
        </row>
        <row r="3677">
          <cell r="D3677">
            <v>41950</v>
          </cell>
        </row>
        <row r="3678">
          <cell r="D3678">
            <v>41248</v>
          </cell>
        </row>
        <row r="3679">
          <cell r="D3679">
            <v>41099</v>
          </cell>
        </row>
        <row r="3680">
          <cell r="D3680">
            <v>41099</v>
          </cell>
        </row>
        <row r="3681">
          <cell r="D3681">
            <v>41099</v>
          </cell>
        </row>
        <row r="3682">
          <cell r="D3682">
            <v>41099</v>
          </cell>
        </row>
        <row r="3683">
          <cell r="D3683">
            <v>41099</v>
          </cell>
        </row>
        <row r="3684">
          <cell r="D3684">
            <v>41099</v>
          </cell>
        </row>
        <row r="3685">
          <cell r="D3685">
            <v>41099</v>
          </cell>
        </row>
        <row r="3686">
          <cell r="D3686">
            <v>41099</v>
          </cell>
        </row>
        <row r="3687">
          <cell r="D3687">
            <v>41099</v>
          </cell>
        </row>
        <row r="3688">
          <cell r="D3688">
            <v>41622</v>
          </cell>
        </row>
        <row r="3689">
          <cell r="D3689">
            <v>41415</v>
          </cell>
        </row>
        <row r="3690">
          <cell r="D3690">
            <v>41793</v>
          </cell>
        </row>
        <row r="3691">
          <cell r="D3691">
            <v>41793</v>
          </cell>
        </row>
        <row r="3692">
          <cell r="D3692">
            <v>41212</v>
          </cell>
        </row>
        <row r="3693">
          <cell r="D3693">
            <v>41212</v>
          </cell>
        </row>
        <row r="3694">
          <cell r="D3694">
            <v>41212</v>
          </cell>
        </row>
        <row r="3695">
          <cell r="D3695">
            <v>41212</v>
          </cell>
        </row>
        <row r="3696">
          <cell r="D3696">
            <v>41563</v>
          </cell>
        </row>
        <row r="3697">
          <cell r="D3697">
            <v>41563</v>
          </cell>
        </row>
        <row r="3698">
          <cell r="D3698">
            <v>41563</v>
          </cell>
        </row>
        <row r="3699">
          <cell r="D3699">
            <v>41232</v>
          </cell>
        </row>
        <row r="3700">
          <cell r="D3700">
            <v>40799</v>
          </cell>
        </row>
        <row r="3701">
          <cell r="D3701">
            <v>41957</v>
          </cell>
        </row>
        <row r="3702">
          <cell r="D3702">
            <v>41998</v>
          </cell>
        </row>
        <row r="3703">
          <cell r="D3703">
            <v>41283</v>
          </cell>
        </row>
        <row r="3704">
          <cell r="D3704">
            <v>41073</v>
          </cell>
        </row>
        <row r="3705">
          <cell r="D3705">
            <v>41073</v>
          </cell>
        </row>
        <row r="3706">
          <cell r="D3706">
            <v>41073</v>
          </cell>
        </row>
        <row r="3707">
          <cell r="D3707">
            <v>41073</v>
          </cell>
        </row>
        <row r="3708">
          <cell r="D3708">
            <v>41717</v>
          </cell>
        </row>
        <row r="3709">
          <cell r="D3709">
            <v>40870</v>
          </cell>
        </row>
        <row r="3710">
          <cell r="D3710">
            <v>40870</v>
          </cell>
        </row>
        <row r="3711">
          <cell r="D3711">
            <v>40870</v>
          </cell>
        </row>
        <row r="3712">
          <cell r="D3712">
            <v>41928</v>
          </cell>
        </row>
        <row r="3713">
          <cell r="D3713">
            <v>41928</v>
          </cell>
        </row>
        <row r="3714">
          <cell r="D3714">
            <v>41751</v>
          </cell>
        </row>
        <row r="3715">
          <cell r="D3715">
            <v>41751</v>
          </cell>
        </row>
        <row r="3716">
          <cell r="D3716">
            <v>40885</v>
          </cell>
        </row>
        <row r="3717">
          <cell r="D3717">
            <v>40885</v>
          </cell>
        </row>
        <row r="3718">
          <cell r="D3718">
            <v>41789</v>
          </cell>
        </row>
        <row r="3719">
          <cell r="D3719">
            <v>41537</v>
          </cell>
        </row>
        <row r="3720">
          <cell r="D3720">
            <v>41537</v>
          </cell>
        </row>
        <row r="3721">
          <cell r="D3721">
            <v>41535</v>
          </cell>
        </row>
        <row r="3722">
          <cell r="D3722">
            <v>41629</v>
          </cell>
        </row>
        <row r="3723">
          <cell r="D3723">
            <v>41629</v>
          </cell>
        </row>
        <row r="3724">
          <cell r="D3724">
            <v>41966</v>
          </cell>
        </row>
        <row r="3725">
          <cell r="D3725">
            <v>40907</v>
          </cell>
        </row>
        <row r="3726">
          <cell r="D3726">
            <v>41733</v>
          </cell>
        </row>
        <row r="3727">
          <cell r="D3727">
            <v>41635</v>
          </cell>
        </row>
        <row r="3728">
          <cell r="D3728">
            <v>41431</v>
          </cell>
        </row>
        <row r="3729">
          <cell r="D3729">
            <v>41431</v>
          </cell>
        </row>
        <row r="3730">
          <cell r="D3730">
            <v>41431</v>
          </cell>
        </row>
        <row r="3731">
          <cell r="D3731">
            <v>41170</v>
          </cell>
        </row>
        <row r="3732">
          <cell r="D3732">
            <v>41170</v>
          </cell>
        </row>
        <row r="3733">
          <cell r="D3733">
            <v>41170</v>
          </cell>
        </row>
        <row r="3734">
          <cell r="D3734">
            <v>41170</v>
          </cell>
        </row>
        <row r="3735">
          <cell r="D3735">
            <v>41170</v>
          </cell>
        </row>
        <row r="3736">
          <cell r="D3736">
            <v>41705</v>
          </cell>
        </row>
        <row r="3737">
          <cell r="D3737">
            <v>41705</v>
          </cell>
        </row>
        <row r="3738">
          <cell r="D3738">
            <v>41351</v>
          </cell>
        </row>
        <row r="3739">
          <cell r="D3739">
            <v>41351</v>
          </cell>
        </row>
        <row r="3740">
          <cell r="D3740">
            <v>41618</v>
          </cell>
        </row>
        <row r="3741">
          <cell r="D3741">
            <v>41618</v>
          </cell>
        </row>
        <row r="3742">
          <cell r="D3742">
            <v>41618</v>
          </cell>
        </row>
        <row r="3743">
          <cell r="D3743">
            <v>41289</v>
          </cell>
        </row>
        <row r="3744">
          <cell r="D3744">
            <v>41289</v>
          </cell>
        </row>
        <row r="3745">
          <cell r="D3745">
            <v>41289</v>
          </cell>
        </row>
        <row r="3746">
          <cell r="D3746">
            <v>40840</v>
          </cell>
        </row>
        <row r="3747">
          <cell r="D3747">
            <v>41541</v>
          </cell>
        </row>
        <row r="3748">
          <cell r="D3748">
            <v>41541</v>
          </cell>
        </row>
        <row r="3749">
          <cell r="D3749">
            <v>41879</v>
          </cell>
        </row>
        <row r="3750">
          <cell r="D3750">
            <v>41879</v>
          </cell>
        </row>
        <row r="3751">
          <cell r="D3751">
            <v>41879</v>
          </cell>
        </row>
        <row r="3752">
          <cell r="D3752">
            <v>41879</v>
          </cell>
        </row>
        <row r="3753">
          <cell r="D3753">
            <v>41879</v>
          </cell>
        </row>
        <row r="3754">
          <cell r="D3754">
            <v>41879</v>
          </cell>
        </row>
        <row r="3755">
          <cell r="D3755">
            <v>41879</v>
          </cell>
        </row>
        <row r="3756">
          <cell r="D3756">
            <v>41879</v>
          </cell>
        </row>
        <row r="3757">
          <cell r="D3757">
            <v>41337</v>
          </cell>
        </row>
        <row r="3758">
          <cell r="D3758">
            <v>41337</v>
          </cell>
        </row>
        <row r="3759">
          <cell r="D3759">
            <v>41334</v>
          </cell>
        </row>
        <row r="3760">
          <cell r="D3760">
            <v>41170</v>
          </cell>
        </row>
        <row r="3761">
          <cell r="D3761">
            <v>41170</v>
          </cell>
        </row>
        <row r="3762">
          <cell r="D3762">
            <v>41170</v>
          </cell>
        </row>
        <row r="3763">
          <cell r="D3763">
            <v>41772</v>
          </cell>
        </row>
        <row r="3764">
          <cell r="D3764">
            <v>41500</v>
          </cell>
        </row>
        <row r="3765">
          <cell r="D3765">
            <v>41500</v>
          </cell>
        </row>
        <row r="3766">
          <cell r="D3766">
            <v>41696</v>
          </cell>
        </row>
        <row r="3767">
          <cell r="D3767">
            <v>41355</v>
          </cell>
        </row>
        <row r="3768">
          <cell r="D3768">
            <v>41355</v>
          </cell>
        </row>
        <row r="3769">
          <cell r="D3769">
            <v>41251</v>
          </cell>
        </row>
        <row r="3770">
          <cell r="D3770">
            <v>40893</v>
          </cell>
        </row>
        <row r="3771">
          <cell r="D3771">
            <v>40893</v>
          </cell>
        </row>
        <row r="3772">
          <cell r="D3772">
            <v>41626</v>
          </cell>
        </row>
        <row r="3773">
          <cell r="D3773">
            <v>41407</v>
          </cell>
        </row>
        <row r="3774">
          <cell r="D3774">
            <v>40761</v>
          </cell>
        </row>
        <row r="3775">
          <cell r="D3775">
            <v>40644</v>
          </cell>
        </row>
        <row r="3776">
          <cell r="D3776">
            <v>40644</v>
          </cell>
        </row>
        <row r="3777">
          <cell r="D3777">
            <v>40644</v>
          </cell>
        </row>
        <row r="3778">
          <cell r="D3778">
            <v>40644</v>
          </cell>
        </row>
        <row r="3779">
          <cell r="D3779">
            <v>41032</v>
          </cell>
        </row>
        <row r="3780">
          <cell r="D3780">
            <v>41974</v>
          </cell>
        </row>
        <row r="3781">
          <cell r="D3781">
            <v>41687</v>
          </cell>
        </row>
        <row r="3782">
          <cell r="D3782">
            <v>40863</v>
          </cell>
        </row>
        <row r="3783">
          <cell r="D3783">
            <v>41099</v>
          </cell>
        </row>
        <row r="3784">
          <cell r="D3784">
            <v>41957</v>
          </cell>
        </row>
        <row r="3785">
          <cell r="D3785">
            <v>41957</v>
          </cell>
        </row>
        <row r="3786">
          <cell r="D3786">
            <v>41852</v>
          </cell>
        </row>
        <row r="3787">
          <cell r="D3787">
            <v>42000</v>
          </cell>
        </row>
        <row r="3788">
          <cell r="D3788">
            <v>41579</v>
          </cell>
        </row>
        <row r="3789">
          <cell r="D3789">
            <v>41522</v>
          </cell>
        </row>
        <row r="3790">
          <cell r="D3790">
            <v>41522</v>
          </cell>
        </row>
        <row r="3791">
          <cell r="D3791">
            <v>41382</v>
          </cell>
        </row>
        <row r="3792">
          <cell r="D3792">
            <v>40729</v>
          </cell>
        </row>
        <row r="3793">
          <cell r="D3793">
            <v>40966</v>
          </cell>
        </row>
        <row r="3794">
          <cell r="D3794">
            <v>40966</v>
          </cell>
        </row>
        <row r="3795">
          <cell r="D3795">
            <v>41240</v>
          </cell>
        </row>
        <row r="3796">
          <cell r="D3796">
            <v>40571</v>
          </cell>
        </row>
        <row r="3797">
          <cell r="D3797">
            <v>40571</v>
          </cell>
        </row>
        <row r="3798">
          <cell r="D3798">
            <v>40571</v>
          </cell>
        </row>
        <row r="3799">
          <cell r="D3799">
            <v>41906</v>
          </cell>
        </row>
        <row r="3800">
          <cell r="D3800">
            <v>41948</v>
          </cell>
        </row>
        <row r="3801">
          <cell r="D3801">
            <v>41948</v>
          </cell>
        </row>
        <row r="3802">
          <cell r="D3802">
            <v>41562</v>
          </cell>
        </row>
        <row r="3803">
          <cell r="D3803">
            <v>41562</v>
          </cell>
        </row>
        <row r="3804">
          <cell r="D3804">
            <v>41562</v>
          </cell>
        </row>
        <row r="3805">
          <cell r="D3805">
            <v>41562</v>
          </cell>
        </row>
        <row r="3806">
          <cell r="D3806">
            <v>41562</v>
          </cell>
        </row>
        <row r="3807">
          <cell r="D3807">
            <v>41562</v>
          </cell>
        </row>
        <row r="3808">
          <cell r="D3808">
            <v>41225</v>
          </cell>
        </row>
        <row r="3809">
          <cell r="D3809">
            <v>41225</v>
          </cell>
        </row>
        <row r="3810">
          <cell r="D3810">
            <v>41225</v>
          </cell>
        </row>
        <row r="3811">
          <cell r="D3811">
            <v>41225</v>
          </cell>
        </row>
        <row r="3812">
          <cell r="D3812">
            <v>41225</v>
          </cell>
        </row>
        <row r="3813">
          <cell r="D3813">
            <v>41225</v>
          </cell>
        </row>
        <row r="3814">
          <cell r="D3814">
            <v>41704</v>
          </cell>
        </row>
        <row r="3815">
          <cell r="D3815">
            <v>41218</v>
          </cell>
        </row>
        <row r="3816">
          <cell r="D3816">
            <v>41464</v>
          </cell>
        </row>
        <row r="3817">
          <cell r="D3817">
            <v>41464</v>
          </cell>
        </row>
        <row r="3818">
          <cell r="D3818">
            <v>41167</v>
          </cell>
        </row>
        <row r="3819">
          <cell r="D3819">
            <v>41167</v>
          </cell>
        </row>
        <row r="3820">
          <cell r="D3820">
            <v>41167</v>
          </cell>
        </row>
        <row r="3821">
          <cell r="D3821">
            <v>41922</v>
          </cell>
        </row>
        <row r="3822">
          <cell r="D3822">
            <v>41922</v>
          </cell>
        </row>
        <row r="3823">
          <cell r="D3823">
            <v>41922</v>
          </cell>
        </row>
        <row r="3824">
          <cell r="D3824">
            <v>41922</v>
          </cell>
        </row>
        <row r="3825">
          <cell r="D3825">
            <v>41166</v>
          </cell>
        </row>
        <row r="3826">
          <cell r="D3826">
            <v>41166</v>
          </cell>
        </row>
        <row r="3827">
          <cell r="D3827">
            <v>41166</v>
          </cell>
        </row>
        <row r="3828">
          <cell r="D3828">
            <v>40823</v>
          </cell>
        </row>
        <row r="3829">
          <cell r="D3829">
            <v>41767</v>
          </cell>
        </row>
        <row r="3830">
          <cell r="D3830">
            <v>41767</v>
          </cell>
        </row>
        <row r="3831">
          <cell r="D3831">
            <v>41767</v>
          </cell>
        </row>
        <row r="3832">
          <cell r="D3832">
            <v>41767</v>
          </cell>
        </row>
        <row r="3833">
          <cell r="D3833">
            <v>41227</v>
          </cell>
        </row>
        <row r="3834">
          <cell r="D3834">
            <v>41227</v>
          </cell>
        </row>
        <row r="3835">
          <cell r="D3835">
            <v>40871</v>
          </cell>
        </row>
        <row r="3836">
          <cell r="D3836">
            <v>40871</v>
          </cell>
        </row>
        <row r="3837">
          <cell r="D3837">
            <v>40641</v>
          </cell>
        </row>
        <row r="3838">
          <cell r="D3838">
            <v>40641</v>
          </cell>
        </row>
        <row r="3839">
          <cell r="D3839">
            <v>40750</v>
          </cell>
        </row>
        <row r="3840">
          <cell r="D3840">
            <v>40750</v>
          </cell>
        </row>
        <row r="3841">
          <cell r="D3841">
            <v>40750</v>
          </cell>
        </row>
        <row r="3842">
          <cell r="D3842">
            <v>40750</v>
          </cell>
        </row>
        <row r="3843">
          <cell r="D3843">
            <v>40702</v>
          </cell>
        </row>
        <row r="3844">
          <cell r="D3844">
            <v>40844</v>
          </cell>
        </row>
        <row r="3845">
          <cell r="D3845">
            <v>40844</v>
          </cell>
        </row>
        <row r="3846">
          <cell r="D3846">
            <v>40844</v>
          </cell>
        </row>
        <row r="3847">
          <cell r="D3847">
            <v>40844</v>
          </cell>
        </row>
        <row r="3848">
          <cell r="D3848">
            <v>40844</v>
          </cell>
        </row>
        <row r="3849">
          <cell r="D3849">
            <v>41969</v>
          </cell>
        </row>
        <row r="3850">
          <cell r="D3850">
            <v>41905</v>
          </cell>
        </row>
        <row r="3851">
          <cell r="D3851">
            <v>41905</v>
          </cell>
        </row>
        <row r="3852">
          <cell r="D3852">
            <v>41247</v>
          </cell>
        </row>
        <row r="3853">
          <cell r="D3853">
            <v>41173</v>
          </cell>
        </row>
        <row r="3854">
          <cell r="D3854">
            <v>41970</v>
          </cell>
        </row>
        <row r="3855">
          <cell r="D3855">
            <v>41797</v>
          </cell>
        </row>
        <row r="3856">
          <cell r="D3856">
            <v>41797</v>
          </cell>
        </row>
        <row r="3857">
          <cell r="D3857">
            <v>41936</v>
          </cell>
        </row>
        <row r="3858">
          <cell r="D3858">
            <v>41936</v>
          </cell>
        </row>
        <row r="3859">
          <cell r="D3859">
            <v>41936</v>
          </cell>
        </row>
        <row r="3860">
          <cell r="D3860">
            <v>40897</v>
          </cell>
        </row>
        <row r="3861">
          <cell r="D3861">
            <v>41688</v>
          </cell>
        </row>
        <row r="3862">
          <cell r="D3862">
            <v>41688</v>
          </cell>
        </row>
        <row r="3863">
          <cell r="D3863">
            <v>40666</v>
          </cell>
        </row>
        <row r="3864">
          <cell r="D3864">
            <v>40666</v>
          </cell>
        </row>
        <row r="3865">
          <cell r="D3865">
            <v>41930</v>
          </cell>
        </row>
        <row r="3866">
          <cell r="D3866">
            <v>41241</v>
          </cell>
        </row>
        <row r="3867">
          <cell r="D3867">
            <v>40751</v>
          </cell>
        </row>
        <row r="3868">
          <cell r="D3868">
            <v>41753</v>
          </cell>
        </row>
        <row r="3869">
          <cell r="D3869">
            <v>41205</v>
          </cell>
        </row>
        <row r="3870">
          <cell r="D3870">
            <v>41205</v>
          </cell>
        </row>
        <row r="3871">
          <cell r="D3871">
            <v>41205</v>
          </cell>
        </row>
        <row r="3872">
          <cell r="D3872">
            <v>41205</v>
          </cell>
        </row>
        <row r="3873">
          <cell r="D3873">
            <v>41205</v>
          </cell>
        </row>
        <row r="3874">
          <cell r="D3874">
            <v>41205</v>
          </cell>
        </row>
        <row r="3875">
          <cell r="D3875">
            <v>41523</v>
          </cell>
        </row>
        <row r="3876">
          <cell r="D3876">
            <v>41523</v>
          </cell>
        </row>
        <row r="3877">
          <cell r="D3877">
            <v>41523</v>
          </cell>
        </row>
        <row r="3878">
          <cell r="D3878">
            <v>41523</v>
          </cell>
        </row>
        <row r="3879">
          <cell r="D3879">
            <v>41576</v>
          </cell>
        </row>
        <row r="3880">
          <cell r="D3880">
            <v>40638</v>
          </cell>
        </row>
        <row r="3881">
          <cell r="D3881">
            <v>40638</v>
          </cell>
        </row>
        <row r="3882">
          <cell r="D3882">
            <v>41075</v>
          </cell>
        </row>
        <row r="3883">
          <cell r="D3883">
            <v>41075</v>
          </cell>
        </row>
        <row r="3884">
          <cell r="D3884">
            <v>41075</v>
          </cell>
        </row>
        <row r="3885">
          <cell r="D3885">
            <v>41075</v>
          </cell>
        </row>
        <row r="3886">
          <cell r="D3886">
            <v>40729</v>
          </cell>
        </row>
        <row r="3887">
          <cell r="D3887">
            <v>41669</v>
          </cell>
        </row>
        <row r="3888">
          <cell r="D3888">
            <v>41337</v>
          </cell>
        </row>
        <row r="3889">
          <cell r="D3889">
            <v>40696</v>
          </cell>
        </row>
        <row r="3890">
          <cell r="D3890">
            <v>40696</v>
          </cell>
        </row>
        <row r="3891">
          <cell r="D3891">
            <v>40696</v>
          </cell>
        </row>
        <row r="3892">
          <cell r="D3892">
            <v>41603</v>
          </cell>
        </row>
        <row r="3893">
          <cell r="D3893">
            <v>41603</v>
          </cell>
        </row>
        <row r="3894">
          <cell r="D3894">
            <v>41603</v>
          </cell>
        </row>
        <row r="3895">
          <cell r="D3895">
            <v>41589</v>
          </cell>
        </row>
        <row r="3896">
          <cell r="D3896">
            <v>40869</v>
          </cell>
        </row>
        <row r="3897">
          <cell r="D3897">
            <v>41761</v>
          </cell>
        </row>
        <row r="3898">
          <cell r="D3898">
            <v>41981</v>
          </cell>
        </row>
        <row r="3899">
          <cell r="D3899">
            <v>41981</v>
          </cell>
        </row>
        <row r="3900">
          <cell r="D3900">
            <v>41974</v>
          </cell>
        </row>
        <row r="3901">
          <cell r="D3901">
            <v>41981</v>
          </cell>
        </row>
        <row r="3902">
          <cell r="D3902">
            <v>40911</v>
          </cell>
        </row>
        <row r="3903">
          <cell r="D3903">
            <v>41227</v>
          </cell>
        </row>
        <row r="3904">
          <cell r="D3904">
            <v>41184</v>
          </cell>
        </row>
        <row r="3905">
          <cell r="D3905">
            <v>41004</v>
          </cell>
        </row>
        <row r="3906">
          <cell r="D3906">
            <v>41004</v>
          </cell>
        </row>
        <row r="3907">
          <cell r="D3907">
            <v>41004</v>
          </cell>
        </row>
        <row r="3908">
          <cell r="D3908">
            <v>41004</v>
          </cell>
        </row>
        <row r="3909">
          <cell r="D3909">
            <v>41004</v>
          </cell>
        </row>
        <row r="3910">
          <cell r="D3910">
            <v>41004</v>
          </cell>
        </row>
        <row r="3911">
          <cell r="D3911">
            <v>41004</v>
          </cell>
        </row>
        <row r="3912">
          <cell r="D3912">
            <v>41004</v>
          </cell>
        </row>
        <row r="3913">
          <cell r="D3913">
            <v>41796</v>
          </cell>
        </row>
        <row r="3914">
          <cell r="D3914">
            <v>41901</v>
          </cell>
        </row>
        <row r="3915">
          <cell r="D3915">
            <v>41901</v>
          </cell>
        </row>
        <row r="3916">
          <cell r="D3916">
            <v>41839</v>
          </cell>
        </row>
        <row r="3917">
          <cell r="D3917">
            <v>41839</v>
          </cell>
        </row>
        <row r="3918">
          <cell r="D3918">
            <v>41839</v>
          </cell>
        </row>
        <row r="3919">
          <cell r="D3919">
            <v>41839</v>
          </cell>
        </row>
        <row r="3920">
          <cell r="D3920">
            <v>41839</v>
          </cell>
        </row>
        <row r="3921">
          <cell r="D3921">
            <v>41244</v>
          </cell>
        </row>
        <row r="3922">
          <cell r="D3922">
            <v>41244</v>
          </cell>
        </row>
        <row r="3923">
          <cell r="D3923">
            <v>41454</v>
          </cell>
        </row>
        <row r="3924">
          <cell r="D3924">
            <v>41880</v>
          </cell>
        </row>
        <row r="3925">
          <cell r="D3925">
            <v>41880</v>
          </cell>
        </row>
        <row r="3926">
          <cell r="D3926">
            <v>40803</v>
          </cell>
        </row>
        <row r="3927">
          <cell r="D3927">
            <v>40803</v>
          </cell>
        </row>
        <row r="3928">
          <cell r="D3928">
            <v>40803</v>
          </cell>
        </row>
        <row r="3929">
          <cell r="D3929">
            <v>40803</v>
          </cell>
        </row>
        <row r="3930">
          <cell r="D3930">
            <v>41348</v>
          </cell>
        </row>
        <row r="3931">
          <cell r="D3931">
            <v>41348</v>
          </cell>
        </row>
        <row r="3932">
          <cell r="D3932">
            <v>41348</v>
          </cell>
        </row>
        <row r="3933">
          <cell r="D3933">
            <v>41513</v>
          </cell>
        </row>
        <row r="3934">
          <cell r="D3934">
            <v>41513</v>
          </cell>
        </row>
        <row r="3935">
          <cell r="D3935">
            <v>41885</v>
          </cell>
        </row>
        <row r="3936">
          <cell r="D3936">
            <v>41885</v>
          </cell>
        </row>
        <row r="3937">
          <cell r="D3937">
            <v>41885</v>
          </cell>
        </row>
        <row r="3938">
          <cell r="D3938">
            <v>41076</v>
          </cell>
        </row>
        <row r="3939">
          <cell r="D3939">
            <v>41076</v>
          </cell>
        </row>
        <row r="3940">
          <cell r="D3940">
            <v>41076</v>
          </cell>
        </row>
        <row r="3941">
          <cell r="D3941">
            <v>41619</v>
          </cell>
        </row>
        <row r="3942">
          <cell r="D3942">
            <v>41778</v>
          </cell>
        </row>
        <row r="3943">
          <cell r="D3943">
            <v>41778</v>
          </cell>
        </row>
        <row r="3944">
          <cell r="D3944">
            <v>41787</v>
          </cell>
        </row>
        <row r="3945">
          <cell r="D3945">
            <v>41449</v>
          </cell>
        </row>
        <row r="3946">
          <cell r="D3946">
            <v>41411</v>
          </cell>
        </row>
        <row r="3947">
          <cell r="D3947">
            <v>41962</v>
          </cell>
        </row>
        <row r="3948">
          <cell r="D3948">
            <v>41962</v>
          </cell>
        </row>
        <row r="3949">
          <cell r="D3949">
            <v>41597</v>
          </cell>
        </row>
        <row r="3950">
          <cell r="D3950">
            <v>41597</v>
          </cell>
        </row>
        <row r="3951">
          <cell r="D3951">
            <v>41597</v>
          </cell>
        </row>
        <row r="3952">
          <cell r="D3952">
            <v>41597</v>
          </cell>
        </row>
        <row r="3953">
          <cell r="D3953">
            <v>40875</v>
          </cell>
        </row>
        <row r="3954">
          <cell r="D3954">
            <v>41335</v>
          </cell>
        </row>
        <row r="3955">
          <cell r="D3955">
            <v>41655</v>
          </cell>
        </row>
        <row r="3956">
          <cell r="D3956">
            <v>40637</v>
          </cell>
        </row>
        <row r="3957">
          <cell r="D3957">
            <v>40637</v>
          </cell>
        </row>
        <row r="3958">
          <cell r="D3958">
            <v>41452</v>
          </cell>
        </row>
        <row r="3959">
          <cell r="D3959">
            <v>41424</v>
          </cell>
        </row>
        <row r="3960">
          <cell r="D3960">
            <v>41424</v>
          </cell>
        </row>
        <row r="3961">
          <cell r="D3961">
            <v>41424</v>
          </cell>
        </row>
        <row r="3962">
          <cell r="D3962">
            <v>41201</v>
          </cell>
        </row>
        <row r="3963">
          <cell r="D3963">
            <v>41201</v>
          </cell>
        </row>
        <row r="3964">
          <cell r="D3964">
            <v>41690</v>
          </cell>
        </row>
        <row r="3965">
          <cell r="D3965">
            <v>41690</v>
          </cell>
        </row>
        <row r="3966">
          <cell r="D3966">
            <v>41540</v>
          </cell>
        </row>
        <row r="3967">
          <cell r="D3967">
            <v>40859</v>
          </cell>
        </row>
        <row r="3968">
          <cell r="D3968">
            <v>41366</v>
          </cell>
        </row>
        <row r="3969">
          <cell r="D3969">
            <v>41415</v>
          </cell>
        </row>
        <row r="3970">
          <cell r="D3970">
            <v>41061</v>
          </cell>
        </row>
        <row r="3971">
          <cell r="D3971">
            <v>41061</v>
          </cell>
        </row>
        <row r="3972">
          <cell r="D3972">
            <v>40869</v>
          </cell>
        </row>
        <row r="3973">
          <cell r="D3973">
            <v>40961</v>
          </cell>
        </row>
        <row r="3974">
          <cell r="D3974">
            <v>41363</v>
          </cell>
        </row>
        <row r="3975">
          <cell r="D3975">
            <v>41363</v>
          </cell>
        </row>
        <row r="3976">
          <cell r="D3976">
            <v>41363</v>
          </cell>
        </row>
        <row r="3977">
          <cell r="D3977">
            <v>41363</v>
          </cell>
        </row>
        <row r="3978">
          <cell r="D3978">
            <v>41570</v>
          </cell>
        </row>
        <row r="3979">
          <cell r="D3979">
            <v>41915</v>
          </cell>
        </row>
        <row r="3980">
          <cell r="D3980">
            <v>41915</v>
          </cell>
        </row>
        <row r="3981">
          <cell r="D3981">
            <v>40900</v>
          </cell>
        </row>
        <row r="3982">
          <cell r="D3982">
            <v>40900</v>
          </cell>
        </row>
        <row r="3983">
          <cell r="D3983">
            <v>41989</v>
          </cell>
        </row>
        <row r="3984">
          <cell r="D3984">
            <v>41463</v>
          </cell>
        </row>
        <row r="3985">
          <cell r="D3985">
            <v>41463</v>
          </cell>
        </row>
        <row r="3986">
          <cell r="D3986">
            <v>41463</v>
          </cell>
        </row>
        <row r="3987">
          <cell r="D3987">
            <v>41382</v>
          </cell>
        </row>
        <row r="3988">
          <cell r="D3988">
            <v>41738</v>
          </cell>
        </row>
        <row r="3989">
          <cell r="D3989">
            <v>41738</v>
          </cell>
        </row>
        <row r="3990">
          <cell r="D3990">
            <v>41382</v>
          </cell>
        </row>
        <row r="3991">
          <cell r="D3991">
            <v>40872</v>
          </cell>
        </row>
        <row r="3992">
          <cell r="D3992">
            <v>40850</v>
          </cell>
        </row>
        <row r="3993">
          <cell r="D3993">
            <v>41030</v>
          </cell>
        </row>
        <row r="3994">
          <cell r="D3994">
            <v>41030</v>
          </cell>
        </row>
        <row r="3995">
          <cell r="D3995">
            <v>41030</v>
          </cell>
        </row>
        <row r="3996">
          <cell r="D3996">
            <v>40976</v>
          </cell>
        </row>
        <row r="3997">
          <cell r="D3997">
            <v>40976</v>
          </cell>
        </row>
        <row r="3998">
          <cell r="D3998">
            <v>40976</v>
          </cell>
        </row>
        <row r="3999">
          <cell r="D3999">
            <v>40976</v>
          </cell>
        </row>
        <row r="4000">
          <cell r="D4000">
            <v>40976</v>
          </cell>
        </row>
        <row r="4001">
          <cell r="D4001">
            <v>41107</v>
          </cell>
        </row>
        <row r="4002">
          <cell r="D4002">
            <v>40827</v>
          </cell>
        </row>
        <row r="4003">
          <cell r="D4003">
            <v>40827</v>
          </cell>
        </row>
        <row r="4004">
          <cell r="D4004">
            <v>41337</v>
          </cell>
        </row>
        <row r="4005">
          <cell r="D4005">
            <v>41337</v>
          </cell>
        </row>
        <row r="4006">
          <cell r="D4006">
            <v>41337</v>
          </cell>
        </row>
        <row r="4007">
          <cell r="D4007">
            <v>41253</v>
          </cell>
        </row>
        <row r="4008">
          <cell r="D4008">
            <v>41253</v>
          </cell>
        </row>
        <row r="4009">
          <cell r="D4009">
            <v>41253</v>
          </cell>
        </row>
        <row r="4010">
          <cell r="D4010">
            <v>41261</v>
          </cell>
        </row>
        <row r="4011">
          <cell r="D4011">
            <v>41641</v>
          </cell>
        </row>
        <row r="4012">
          <cell r="D4012">
            <v>41965</v>
          </cell>
        </row>
        <row r="4013">
          <cell r="D4013">
            <v>41965</v>
          </cell>
        </row>
        <row r="4014">
          <cell r="D4014">
            <v>41265</v>
          </cell>
        </row>
        <row r="4015">
          <cell r="D4015">
            <v>41144</v>
          </cell>
        </row>
        <row r="4016">
          <cell r="D4016">
            <v>41144</v>
          </cell>
        </row>
        <row r="4017">
          <cell r="D4017">
            <v>41144</v>
          </cell>
        </row>
        <row r="4018">
          <cell r="D4018">
            <v>41144</v>
          </cell>
        </row>
        <row r="4019">
          <cell r="D4019">
            <v>41144</v>
          </cell>
        </row>
        <row r="4020">
          <cell r="D4020">
            <v>41144</v>
          </cell>
        </row>
        <row r="4021">
          <cell r="D4021">
            <v>41144</v>
          </cell>
        </row>
        <row r="4022">
          <cell r="D4022">
            <v>40716</v>
          </cell>
        </row>
        <row r="4023">
          <cell r="D4023">
            <v>40716</v>
          </cell>
        </row>
        <row r="4024">
          <cell r="D4024">
            <v>40716</v>
          </cell>
        </row>
        <row r="4025">
          <cell r="D4025">
            <v>41940</v>
          </cell>
        </row>
        <row r="4026">
          <cell r="D4026">
            <v>41940</v>
          </cell>
        </row>
        <row r="4027">
          <cell r="D4027">
            <v>41863</v>
          </cell>
        </row>
        <row r="4028">
          <cell r="D4028">
            <v>41863</v>
          </cell>
        </row>
        <row r="4029">
          <cell r="D4029">
            <v>41863</v>
          </cell>
        </row>
        <row r="4030">
          <cell r="D4030">
            <v>41863</v>
          </cell>
        </row>
        <row r="4031">
          <cell r="D4031">
            <v>41998</v>
          </cell>
        </row>
        <row r="4032">
          <cell r="D4032">
            <v>41998</v>
          </cell>
        </row>
        <row r="4033">
          <cell r="D4033">
            <v>41544</v>
          </cell>
        </row>
        <row r="4034">
          <cell r="D4034">
            <v>41544</v>
          </cell>
        </row>
        <row r="4035">
          <cell r="D4035">
            <v>41544</v>
          </cell>
        </row>
        <row r="4036">
          <cell r="D4036">
            <v>41621</v>
          </cell>
        </row>
        <row r="4037">
          <cell r="D4037">
            <v>41621</v>
          </cell>
        </row>
        <row r="4038">
          <cell r="D4038">
            <v>41271</v>
          </cell>
        </row>
        <row r="4039">
          <cell r="D4039">
            <v>40906</v>
          </cell>
        </row>
        <row r="4040">
          <cell r="D4040">
            <v>40906</v>
          </cell>
        </row>
        <row r="4041">
          <cell r="D4041">
            <v>40906</v>
          </cell>
        </row>
        <row r="4042">
          <cell r="D4042">
            <v>40906</v>
          </cell>
        </row>
        <row r="4043">
          <cell r="D4043">
            <v>40906</v>
          </cell>
        </row>
        <row r="4044">
          <cell r="D4044">
            <v>40906</v>
          </cell>
        </row>
        <row r="4045">
          <cell r="D4045">
            <v>40906</v>
          </cell>
        </row>
        <row r="4046">
          <cell r="D4046">
            <v>41085</v>
          </cell>
        </row>
        <row r="4047">
          <cell r="D4047">
            <v>41001</v>
          </cell>
        </row>
        <row r="4048">
          <cell r="D4048">
            <v>41934</v>
          </cell>
        </row>
        <row r="4049">
          <cell r="D4049">
            <v>41106</v>
          </cell>
        </row>
        <row r="4050">
          <cell r="D4050">
            <v>41106</v>
          </cell>
        </row>
        <row r="4051">
          <cell r="D4051">
            <v>41815</v>
          </cell>
        </row>
        <row r="4052">
          <cell r="D4052">
            <v>41815</v>
          </cell>
        </row>
        <row r="4053">
          <cell r="D4053">
            <v>40815</v>
          </cell>
        </row>
        <row r="4054">
          <cell r="D4054">
            <v>40815</v>
          </cell>
        </row>
        <row r="4055">
          <cell r="D4055">
            <v>40815</v>
          </cell>
        </row>
        <row r="4056">
          <cell r="D4056">
            <v>40815</v>
          </cell>
        </row>
        <row r="4057">
          <cell r="D4057">
            <v>40815</v>
          </cell>
        </row>
        <row r="4058">
          <cell r="D4058">
            <v>40815</v>
          </cell>
        </row>
        <row r="4059">
          <cell r="D4059">
            <v>40871</v>
          </cell>
        </row>
        <row r="4060">
          <cell r="D4060">
            <v>41233</v>
          </cell>
        </row>
        <row r="4061">
          <cell r="D4061">
            <v>41233</v>
          </cell>
        </row>
        <row r="4062">
          <cell r="D4062">
            <v>41580</v>
          </cell>
        </row>
        <row r="4063">
          <cell r="D4063">
            <v>41169</v>
          </cell>
        </row>
        <row r="4064">
          <cell r="D4064">
            <v>41344</v>
          </cell>
        </row>
        <row r="4065">
          <cell r="D4065">
            <v>40717</v>
          </cell>
        </row>
        <row r="4066">
          <cell r="D4066">
            <v>40717</v>
          </cell>
        </row>
        <row r="4067">
          <cell r="D4067">
            <v>40848</v>
          </cell>
        </row>
        <row r="4068">
          <cell r="D4068">
            <v>40848</v>
          </cell>
        </row>
        <row r="4069">
          <cell r="D4069">
            <v>40848</v>
          </cell>
        </row>
        <row r="4070">
          <cell r="D4070">
            <v>40848</v>
          </cell>
        </row>
        <row r="4071">
          <cell r="D4071">
            <v>41515</v>
          </cell>
        </row>
        <row r="4072">
          <cell r="D4072">
            <v>41515</v>
          </cell>
        </row>
        <row r="4073">
          <cell r="D4073">
            <v>41515</v>
          </cell>
        </row>
        <row r="4074">
          <cell r="D4074">
            <v>41249</v>
          </cell>
        </row>
        <row r="4075">
          <cell r="D4075">
            <v>41176</v>
          </cell>
        </row>
        <row r="4076">
          <cell r="D4076">
            <v>41959</v>
          </cell>
        </row>
        <row r="4077">
          <cell r="D4077">
            <v>41959</v>
          </cell>
        </row>
        <row r="4078">
          <cell r="D4078">
            <v>41262</v>
          </cell>
        </row>
        <row r="4079">
          <cell r="D4079">
            <v>41262</v>
          </cell>
        </row>
        <row r="4080">
          <cell r="D4080">
            <v>41262</v>
          </cell>
        </row>
        <row r="4081">
          <cell r="D4081">
            <v>41264</v>
          </cell>
        </row>
        <row r="4082">
          <cell r="D4082">
            <v>41543</v>
          </cell>
        </row>
        <row r="4083">
          <cell r="D4083">
            <v>41543</v>
          </cell>
        </row>
        <row r="4084">
          <cell r="D4084">
            <v>41815</v>
          </cell>
        </row>
        <row r="4085">
          <cell r="D4085">
            <v>41815</v>
          </cell>
        </row>
        <row r="4086">
          <cell r="D4086">
            <v>41890</v>
          </cell>
        </row>
        <row r="4087">
          <cell r="D4087">
            <v>41491</v>
          </cell>
        </row>
        <row r="4088">
          <cell r="D4088">
            <v>41491</v>
          </cell>
        </row>
        <row r="4089">
          <cell r="D4089">
            <v>41491</v>
          </cell>
        </row>
        <row r="4090">
          <cell r="D4090">
            <v>40774</v>
          </cell>
        </row>
        <row r="4091">
          <cell r="D4091">
            <v>41366</v>
          </cell>
        </row>
        <row r="4092">
          <cell r="D4092">
            <v>41366</v>
          </cell>
        </row>
        <row r="4093">
          <cell r="D4093">
            <v>41366</v>
          </cell>
        </row>
        <row r="4094">
          <cell r="D4094">
            <v>41776</v>
          </cell>
        </row>
        <row r="4095">
          <cell r="D4095">
            <v>41145</v>
          </cell>
        </row>
        <row r="4096">
          <cell r="D4096">
            <v>41145</v>
          </cell>
        </row>
        <row r="4097">
          <cell r="D4097">
            <v>41145</v>
          </cell>
        </row>
        <row r="4098">
          <cell r="D4098">
            <v>40809</v>
          </cell>
        </row>
        <row r="4099">
          <cell r="D4099">
            <v>40809</v>
          </cell>
        </row>
        <row r="4100">
          <cell r="D4100">
            <v>40809</v>
          </cell>
        </row>
        <row r="4101">
          <cell r="D4101">
            <v>40809</v>
          </cell>
        </row>
        <row r="4102">
          <cell r="D4102">
            <v>41810</v>
          </cell>
        </row>
        <row r="4103">
          <cell r="D4103">
            <v>41810</v>
          </cell>
        </row>
        <row r="4104">
          <cell r="D4104">
            <v>41810</v>
          </cell>
        </row>
        <row r="4105">
          <cell r="D4105">
            <v>41995</v>
          </cell>
        </row>
        <row r="4106">
          <cell r="D4106">
            <v>41859</v>
          </cell>
        </row>
        <row r="4107">
          <cell r="D4107">
            <v>41859</v>
          </cell>
        </row>
        <row r="4108">
          <cell r="D4108">
            <v>41509</v>
          </cell>
        </row>
        <row r="4109">
          <cell r="D4109">
            <v>41159</v>
          </cell>
        </row>
        <row r="4110">
          <cell r="D4110">
            <v>41159</v>
          </cell>
        </row>
        <row r="4111">
          <cell r="D4111">
            <v>41268</v>
          </cell>
        </row>
        <row r="4112">
          <cell r="D4112">
            <v>41268</v>
          </cell>
        </row>
        <row r="4113">
          <cell r="D4113">
            <v>41268</v>
          </cell>
        </row>
        <row r="4114">
          <cell r="D4114">
            <v>41268</v>
          </cell>
        </row>
        <row r="4115">
          <cell r="D4115">
            <v>41031</v>
          </cell>
        </row>
        <row r="4116">
          <cell r="D4116">
            <v>41031</v>
          </cell>
        </row>
        <row r="4117">
          <cell r="D4117">
            <v>41603</v>
          </cell>
        </row>
        <row r="4118">
          <cell r="D4118">
            <v>41237</v>
          </cell>
        </row>
        <row r="4119">
          <cell r="D4119">
            <v>41237</v>
          </cell>
        </row>
        <row r="4120">
          <cell r="D4120">
            <v>41237</v>
          </cell>
        </row>
        <row r="4121">
          <cell r="D4121">
            <v>41237</v>
          </cell>
        </row>
        <row r="4122">
          <cell r="D4122">
            <v>41887</v>
          </cell>
        </row>
        <row r="4123">
          <cell r="D4123">
            <v>41771</v>
          </cell>
        </row>
        <row r="4124">
          <cell r="D4124">
            <v>41771</v>
          </cell>
        </row>
        <row r="4125">
          <cell r="D4125">
            <v>41771</v>
          </cell>
        </row>
        <row r="4126">
          <cell r="D4126">
            <v>40674</v>
          </cell>
        </row>
        <row r="4127">
          <cell r="D4127">
            <v>41848</v>
          </cell>
        </row>
        <row r="4128">
          <cell r="D4128">
            <v>41766</v>
          </cell>
        </row>
        <row r="4129">
          <cell r="D4129">
            <v>40805</v>
          </cell>
        </row>
        <row r="4130">
          <cell r="D4130">
            <v>40805</v>
          </cell>
        </row>
        <row r="4131">
          <cell r="D4131">
            <v>40997</v>
          </cell>
        </row>
        <row r="4132">
          <cell r="D4132">
            <v>40865</v>
          </cell>
        </row>
        <row r="4133">
          <cell r="D4133">
            <v>41092</v>
          </cell>
        </row>
        <row r="4134">
          <cell r="D4134">
            <v>41092</v>
          </cell>
        </row>
        <row r="4135">
          <cell r="D4135">
            <v>40794</v>
          </cell>
        </row>
        <row r="4136">
          <cell r="D4136">
            <v>40794</v>
          </cell>
        </row>
        <row r="4137">
          <cell r="D4137">
            <v>41915</v>
          </cell>
        </row>
        <row r="4138">
          <cell r="D4138">
            <v>41915</v>
          </cell>
        </row>
        <row r="4139">
          <cell r="D4139">
            <v>41963</v>
          </cell>
        </row>
        <row r="4140">
          <cell r="D4140">
            <v>41639</v>
          </cell>
        </row>
        <row r="4141">
          <cell r="D4141">
            <v>41975</v>
          </cell>
        </row>
        <row r="4142">
          <cell r="D4142">
            <v>41975</v>
          </cell>
        </row>
        <row r="4143">
          <cell r="D4143">
            <v>41439</v>
          </cell>
        </row>
        <row r="4144">
          <cell r="D4144">
            <v>40682</v>
          </cell>
        </row>
        <row r="4145">
          <cell r="D4145">
            <v>41670</v>
          </cell>
        </row>
        <row r="4146">
          <cell r="D4146">
            <v>41670</v>
          </cell>
        </row>
        <row r="4147">
          <cell r="D4147">
            <v>41670</v>
          </cell>
        </row>
        <row r="4148">
          <cell r="D4148">
            <v>41241</v>
          </cell>
        </row>
        <row r="4149">
          <cell r="D4149">
            <v>41936</v>
          </cell>
        </row>
        <row r="4150">
          <cell r="D4150">
            <v>41936</v>
          </cell>
        </row>
        <row r="4151">
          <cell r="D4151">
            <v>41936</v>
          </cell>
        </row>
        <row r="4152">
          <cell r="D4152">
            <v>41936</v>
          </cell>
        </row>
        <row r="4153">
          <cell r="D4153">
            <v>41890</v>
          </cell>
        </row>
        <row r="4154">
          <cell r="D4154">
            <v>41890</v>
          </cell>
        </row>
        <row r="4155">
          <cell r="D4155">
            <v>41890</v>
          </cell>
        </row>
        <row r="4156">
          <cell r="D4156">
            <v>41638</v>
          </cell>
        </row>
        <row r="4157">
          <cell r="D4157">
            <v>41638</v>
          </cell>
        </row>
        <row r="4158">
          <cell r="D4158">
            <v>41248</v>
          </cell>
        </row>
        <row r="4159">
          <cell r="D4159">
            <v>41248</v>
          </cell>
        </row>
        <row r="4160">
          <cell r="D4160">
            <v>40848</v>
          </cell>
        </row>
        <row r="4161">
          <cell r="D4161">
            <v>41381</v>
          </cell>
        </row>
        <row r="4162">
          <cell r="D4162">
            <v>41774</v>
          </cell>
        </row>
        <row r="4163">
          <cell r="D4163">
            <v>41774</v>
          </cell>
        </row>
        <row r="4164">
          <cell r="D4164">
            <v>40982</v>
          </cell>
        </row>
        <row r="4165">
          <cell r="D4165">
            <v>40982</v>
          </cell>
        </row>
        <row r="4166">
          <cell r="D4166">
            <v>41654</v>
          </cell>
        </row>
        <row r="4167">
          <cell r="D4167">
            <v>41654</v>
          </cell>
        </row>
        <row r="4168">
          <cell r="D4168">
            <v>40976</v>
          </cell>
        </row>
        <row r="4169">
          <cell r="D4169">
            <v>40827</v>
          </cell>
        </row>
        <row r="4170">
          <cell r="D4170">
            <v>40827</v>
          </cell>
        </row>
        <row r="4171">
          <cell r="D4171">
            <v>41012</v>
          </cell>
        </row>
        <row r="4172">
          <cell r="D4172">
            <v>41012</v>
          </cell>
        </row>
        <row r="4173">
          <cell r="D4173">
            <v>41960</v>
          </cell>
        </row>
        <row r="4174">
          <cell r="D4174">
            <v>41457</v>
          </cell>
        </row>
        <row r="4175">
          <cell r="D4175">
            <v>41457</v>
          </cell>
        </row>
        <row r="4176">
          <cell r="D4176">
            <v>41457</v>
          </cell>
        </row>
        <row r="4177">
          <cell r="D4177">
            <v>41242</v>
          </cell>
        </row>
        <row r="4178">
          <cell r="D4178">
            <v>40640</v>
          </cell>
        </row>
        <row r="4179">
          <cell r="D4179">
            <v>40640</v>
          </cell>
        </row>
        <row r="4180">
          <cell r="D4180">
            <v>41442</v>
          </cell>
        </row>
        <row r="4181">
          <cell r="D4181">
            <v>41705</v>
          </cell>
        </row>
        <row r="4182">
          <cell r="D4182">
            <v>41920</v>
          </cell>
        </row>
        <row r="4183">
          <cell r="D4183">
            <v>41919</v>
          </cell>
        </row>
        <row r="4184">
          <cell r="D4184">
            <v>41919</v>
          </cell>
        </row>
        <row r="4185">
          <cell r="D4185">
            <v>41919</v>
          </cell>
        </row>
        <row r="4186">
          <cell r="D4186">
            <v>41614</v>
          </cell>
        </row>
        <row r="4187">
          <cell r="D4187">
            <v>41569</v>
          </cell>
        </row>
        <row r="4188">
          <cell r="D4188">
            <v>41778</v>
          </cell>
        </row>
        <row r="4189">
          <cell r="D4189">
            <v>41778</v>
          </cell>
        </row>
        <row r="4190">
          <cell r="D4190">
            <v>41778</v>
          </cell>
        </row>
        <row r="4191">
          <cell r="D4191">
            <v>41544</v>
          </cell>
        </row>
        <row r="4192">
          <cell r="D4192">
            <v>41961</v>
          </cell>
        </row>
        <row r="4193">
          <cell r="D4193">
            <v>41098</v>
          </cell>
        </row>
        <row r="4194">
          <cell r="D4194">
            <v>41229</v>
          </cell>
        </row>
        <row r="4195">
          <cell r="D4195">
            <v>41229</v>
          </cell>
        </row>
        <row r="4196">
          <cell r="D4196">
            <v>41078</v>
          </cell>
        </row>
        <row r="4197">
          <cell r="D4197">
            <v>41373</v>
          </cell>
        </row>
        <row r="4198">
          <cell r="D4198">
            <v>41017</v>
          </cell>
        </row>
        <row r="4199">
          <cell r="D4199">
            <v>41612</v>
          </cell>
        </row>
        <row r="4200">
          <cell r="D4200">
            <v>41612</v>
          </cell>
        </row>
        <row r="4201">
          <cell r="D4201">
            <v>41253</v>
          </cell>
        </row>
        <row r="4202">
          <cell r="D4202">
            <v>41253</v>
          </cell>
        </row>
        <row r="4203">
          <cell r="D4203">
            <v>41253</v>
          </cell>
        </row>
        <row r="4204">
          <cell r="D4204">
            <v>41253</v>
          </cell>
        </row>
        <row r="4205">
          <cell r="D4205">
            <v>40847</v>
          </cell>
        </row>
        <row r="4206">
          <cell r="D4206">
            <v>40847</v>
          </cell>
        </row>
        <row r="4207">
          <cell r="D4207">
            <v>40847</v>
          </cell>
        </row>
        <row r="4208">
          <cell r="D4208">
            <v>40847</v>
          </cell>
        </row>
        <row r="4209">
          <cell r="D4209">
            <v>40847</v>
          </cell>
        </row>
        <row r="4210">
          <cell r="D4210">
            <v>40847</v>
          </cell>
        </row>
        <row r="4211">
          <cell r="D4211">
            <v>40847</v>
          </cell>
        </row>
        <row r="4212">
          <cell r="D4212">
            <v>41983</v>
          </cell>
        </row>
        <row r="4213">
          <cell r="D4213">
            <v>40668</v>
          </cell>
        </row>
        <row r="4214">
          <cell r="D4214">
            <v>40668</v>
          </cell>
        </row>
        <row r="4215">
          <cell r="D4215">
            <v>40668</v>
          </cell>
        </row>
        <row r="4216">
          <cell r="D4216">
            <v>41338</v>
          </cell>
        </row>
        <row r="4217">
          <cell r="D4217">
            <v>40877</v>
          </cell>
        </row>
        <row r="4218">
          <cell r="D4218">
            <v>40957</v>
          </cell>
        </row>
        <row r="4219">
          <cell r="D4219">
            <v>41731</v>
          </cell>
        </row>
        <row r="4220">
          <cell r="D4220">
            <v>41731</v>
          </cell>
        </row>
        <row r="4221">
          <cell r="D4221">
            <v>41802</v>
          </cell>
        </row>
        <row r="4222">
          <cell r="D4222">
            <v>41802</v>
          </cell>
        </row>
        <row r="4223">
          <cell r="D4223">
            <v>41802</v>
          </cell>
        </row>
        <row r="4224">
          <cell r="D4224">
            <v>41802</v>
          </cell>
        </row>
        <row r="4225">
          <cell r="D4225">
            <v>41802</v>
          </cell>
        </row>
        <row r="4226">
          <cell r="D4226">
            <v>41548</v>
          </cell>
        </row>
        <row r="4227">
          <cell r="D4227">
            <v>40890</v>
          </cell>
        </row>
        <row r="4228">
          <cell r="D4228">
            <v>41955</v>
          </cell>
        </row>
        <row r="4229">
          <cell r="D4229">
            <v>40913</v>
          </cell>
        </row>
        <row r="4230">
          <cell r="D4230">
            <v>41358</v>
          </cell>
        </row>
        <row r="4231">
          <cell r="D4231">
            <v>41826</v>
          </cell>
        </row>
        <row r="4232">
          <cell r="D4232">
            <v>41826</v>
          </cell>
        </row>
        <row r="4233">
          <cell r="D4233">
            <v>41826</v>
          </cell>
        </row>
        <row r="4234">
          <cell r="D4234">
            <v>41826</v>
          </cell>
        </row>
        <row r="4235">
          <cell r="D4235">
            <v>41826</v>
          </cell>
        </row>
        <row r="4236">
          <cell r="D4236">
            <v>40807</v>
          </cell>
        </row>
        <row r="4237">
          <cell r="D4237">
            <v>40807</v>
          </cell>
        </row>
        <row r="4238">
          <cell r="D4238">
            <v>41479</v>
          </cell>
        </row>
        <row r="4239">
          <cell r="D4239">
            <v>41881</v>
          </cell>
        </row>
        <row r="4240">
          <cell r="D4240">
            <v>41725</v>
          </cell>
        </row>
        <row r="4241">
          <cell r="D4241">
            <v>42003</v>
          </cell>
        </row>
        <row r="4242">
          <cell r="D4242">
            <v>40806</v>
          </cell>
        </row>
        <row r="4243">
          <cell r="D4243">
            <v>40806</v>
          </cell>
        </row>
        <row r="4244">
          <cell r="D4244">
            <v>41369</v>
          </cell>
        </row>
        <row r="4245">
          <cell r="D4245">
            <v>41369</v>
          </cell>
        </row>
        <row r="4246">
          <cell r="D4246">
            <v>40628</v>
          </cell>
        </row>
        <row r="4247">
          <cell r="D4247">
            <v>41972</v>
          </cell>
        </row>
        <row r="4248">
          <cell r="D4248">
            <v>41972</v>
          </cell>
        </row>
        <row r="4249">
          <cell r="D4249">
            <v>41972</v>
          </cell>
        </row>
        <row r="4250">
          <cell r="D4250">
            <v>41610</v>
          </cell>
        </row>
        <row r="4251">
          <cell r="D4251">
            <v>41610</v>
          </cell>
        </row>
        <row r="4252">
          <cell r="D4252">
            <v>40805</v>
          </cell>
        </row>
        <row r="4253">
          <cell r="D4253">
            <v>41205</v>
          </cell>
        </row>
        <row r="4254">
          <cell r="D4254">
            <v>41205</v>
          </cell>
        </row>
        <row r="4255">
          <cell r="D4255">
            <v>41205</v>
          </cell>
        </row>
        <row r="4256">
          <cell r="D4256">
            <v>41926</v>
          </cell>
        </row>
        <row r="4257">
          <cell r="D4257">
            <v>41926</v>
          </cell>
        </row>
        <row r="4258">
          <cell r="D4258">
            <v>41926</v>
          </cell>
        </row>
        <row r="4259">
          <cell r="D4259">
            <v>41156</v>
          </cell>
        </row>
        <row r="4260">
          <cell r="D4260">
            <v>41348</v>
          </cell>
        </row>
        <row r="4261">
          <cell r="D4261">
            <v>41941</v>
          </cell>
        </row>
        <row r="4262">
          <cell r="D4262">
            <v>41928</v>
          </cell>
        </row>
        <row r="4263">
          <cell r="D4263">
            <v>41859</v>
          </cell>
        </row>
        <row r="4264">
          <cell r="D4264">
            <v>41904</v>
          </cell>
        </row>
        <row r="4265">
          <cell r="D4265">
            <v>41947</v>
          </cell>
        </row>
        <row r="4266">
          <cell r="D4266">
            <v>41584</v>
          </cell>
        </row>
        <row r="4267">
          <cell r="D4267">
            <v>41584</v>
          </cell>
        </row>
        <row r="4268">
          <cell r="D4268">
            <v>41584</v>
          </cell>
        </row>
        <row r="4269">
          <cell r="D4269">
            <v>41584</v>
          </cell>
        </row>
        <row r="4270">
          <cell r="D4270">
            <v>41584</v>
          </cell>
        </row>
        <row r="4271">
          <cell r="D4271">
            <v>41816</v>
          </cell>
        </row>
        <row r="4272">
          <cell r="D4272">
            <v>41239</v>
          </cell>
        </row>
        <row r="4273">
          <cell r="D4273">
            <v>41603</v>
          </cell>
        </row>
        <row r="4274">
          <cell r="D4274">
            <v>41842</v>
          </cell>
        </row>
        <row r="4275">
          <cell r="D4275">
            <v>41842</v>
          </cell>
        </row>
        <row r="4276">
          <cell r="D4276">
            <v>41205</v>
          </cell>
        </row>
        <row r="4277">
          <cell r="D4277">
            <v>41099</v>
          </cell>
        </row>
        <row r="4278">
          <cell r="D4278">
            <v>41870</v>
          </cell>
        </row>
        <row r="4279">
          <cell r="D4279">
            <v>41381</v>
          </cell>
        </row>
        <row r="4280">
          <cell r="D4280">
            <v>41381</v>
          </cell>
        </row>
        <row r="4281">
          <cell r="D4281">
            <v>41381</v>
          </cell>
        </row>
        <row r="4282">
          <cell r="D4282">
            <v>40861</v>
          </cell>
        </row>
        <row r="4283">
          <cell r="D4283">
            <v>40861</v>
          </cell>
        </row>
        <row r="4284">
          <cell r="D4284">
            <v>40897</v>
          </cell>
        </row>
        <row r="4285">
          <cell r="D4285">
            <v>40897</v>
          </cell>
        </row>
        <row r="4286">
          <cell r="D4286">
            <v>41234</v>
          </cell>
        </row>
        <row r="4287">
          <cell r="D4287">
            <v>41234</v>
          </cell>
        </row>
        <row r="4288">
          <cell r="D4288">
            <v>41234</v>
          </cell>
        </row>
        <row r="4289">
          <cell r="D4289">
            <v>42002</v>
          </cell>
        </row>
        <row r="4290">
          <cell r="D4290">
            <v>41046</v>
          </cell>
        </row>
        <row r="4291">
          <cell r="D4291">
            <v>41046</v>
          </cell>
        </row>
        <row r="4292">
          <cell r="D4292">
            <v>41983</v>
          </cell>
        </row>
        <row r="4293">
          <cell r="D4293">
            <v>41983</v>
          </cell>
        </row>
        <row r="4294">
          <cell r="D4294">
            <v>41983</v>
          </cell>
        </row>
        <row r="4295">
          <cell r="D4295">
            <v>41709</v>
          </cell>
        </row>
        <row r="4296">
          <cell r="D4296">
            <v>41935</v>
          </cell>
        </row>
        <row r="4297">
          <cell r="D4297">
            <v>41824</v>
          </cell>
        </row>
        <row r="4298">
          <cell r="D4298">
            <v>41887</v>
          </cell>
        </row>
        <row r="4299">
          <cell r="D4299">
            <v>41875</v>
          </cell>
        </row>
        <row r="4300">
          <cell r="D4300">
            <v>41875</v>
          </cell>
        </row>
        <row r="4301">
          <cell r="D4301">
            <v>41875</v>
          </cell>
        </row>
        <row r="4302">
          <cell r="D4302">
            <v>41875</v>
          </cell>
        </row>
        <row r="4303">
          <cell r="D4303">
            <v>41875</v>
          </cell>
        </row>
        <row r="4304">
          <cell r="D4304">
            <v>40777</v>
          </cell>
        </row>
        <row r="4305">
          <cell r="D4305">
            <v>41552</v>
          </cell>
        </row>
        <row r="4306">
          <cell r="D4306">
            <v>40842</v>
          </cell>
        </row>
        <row r="4307">
          <cell r="D4307">
            <v>40842</v>
          </cell>
        </row>
        <row r="4308">
          <cell r="D4308">
            <v>41454</v>
          </cell>
        </row>
        <row r="4309">
          <cell r="D4309">
            <v>41454</v>
          </cell>
        </row>
        <row r="4310">
          <cell r="D4310">
            <v>40851</v>
          </cell>
        </row>
        <row r="4311">
          <cell r="D4311">
            <v>40851</v>
          </cell>
        </row>
        <row r="4312">
          <cell r="D4312">
            <v>40851</v>
          </cell>
        </row>
        <row r="4313">
          <cell r="D4313">
            <v>40851</v>
          </cell>
        </row>
        <row r="4314">
          <cell r="D4314">
            <v>40851</v>
          </cell>
        </row>
        <row r="4315">
          <cell r="D4315">
            <v>40794</v>
          </cell>
        </row>
        <row r="4316">
          <cell r="D4316">
            <v>41085</v>
          </cell>
        </row>
        <row r="4317">
          <cell r="D4317">
            <v>41085</v>
          </cell>
        </row>
        <row r="4318">
          <cell r="D4318">
            <v>41085</v>
          </cell>
        </row>
        <row r="4319">
          <cell r="D4319">
            <v>41116</v>
          </cell>
        </row>
        <row r="4320">
          <cell r="D4320">
            <v>41981</v>
          </cell>
        </row>
        <row r="4321">
          <cell r="D4321">
            <v>40906</v>
          </cell>
        </row>
        <row r="4322">
          <cell r="D4322">
            <v>40906</v>
          </cell>
        </row>
        <row r="4323">
          <cell r="D4323">
            <v>40953</v>
          </cell>
        </row>
        <row r="4324">
          <cell r="D4324">
            <v>40953</v>
          </cell>
        </row>
        <row r="4325">
          <cell r="D4325">
            <v>40953</v>
          </cell>
        </row>
        <row r="4326">
          <cell r="D4326">
            <v>40953</v>
          </cell>
        </row>
        <row r="4327">
          <cell r="D4327">
            <v>40953</v>
          </cell>
        </row>
        <row r="4328">
          <cell r="D4328">
            <v>41299</v>
          </cell>
        </row>
        <row r="4329">
          <cell r="D4329">
            <v>41299</v>
          </cell>
        </row>
        <row r="4330">
          <cell r="D4330">
            <v>41731</v>
          </cell>
        </row>
        <row r="4331">
          <cell r="D4331">
            <v>41916</v>
          </cell>
        </row>
        <row r="4332">
          <cell r="D4332">
            <v>41916</v>
          </cell>
        </row>
        <row r="4333">
          <cell r="D4333">
            <v>41884</v>
          </cell>
        </row>
        <row r="4334">
          <cell r="D4334">
            <v>41884</v>
          </cell>
        </row>
        <row r="4335">
          <cell r="D4335">
            <v>41264</v>
          </cell>
        </row>
        <row r="4336">
          <cell r="D4336">
            <v>41264</v>
          </cell>
        </row>
        <row r="4337">
          <cell r="D4337">
            <v>41263</v>
          </cell>
        </row>
        <row r="4338">
          <cell r="D4338">
            <v>41263</v>
          </cell>
        </row>
        <row r="4339">
          <cell r="D4339">
            <v>41240</v>
          </cell>
        </row>
        <row r="4340">
          <cell r="D4340">
            <v>41240</v>
          </cell>
        </row>
        <row r="4341">
          <cell r="D4341">
            <v>41879</v>
          </cell>
        </row>
        <row r="4342">
          <cell r="D4342">
            <v>40624</v>
          </cell>
        </row>
        <row r="4343">
          <cell r="D4343">
            <v>41991</v>
          </cell>
        </row>
        <row r="4344">
          <cell r="D4344">
            <v>41718</v>
          </cell>
        </row>
        <row r="4345">
          <cell r="D4345">
            <v>41718</v>
          </cell>
        </row>
        <row r="4346">
          <cell r="D4346">
            <v>41718</v>
          </cell>
        </row>
        <row r="4347">
          <cell r="D4347">
            <v>41718</v>
          </cell>
        </row>
        <row r="4348">
          <cell r="D4348">
            <v>41536</v>
          </cell>
        </row>
        <row r="4349">
          <cell r="D4349">
            <v>41536</v>
          </cell>
        </row>
        <row r="4350">
          <cell r="D4350">
            <v>41968</v>
          </cell>
        </row>
        <row r="4351">
          <cell r="D4351">
            <v>41968</v>
          </cell>
        </row>
        <row r="4352">
          <cell r="D4352">
            <v>41741</v>
          </cell>
        </row>
        <row r="4353">
          <cell r="D4353">
            <v>41741</v>
          </cell>
        </row>
        <row r="4354">
          <cell r="D4354">
            <v>41984</v>
          </cell>
        </row>
        <row r="4355">
          <cell r="D4355">
            <v>41984</v>
          </cell>
        </row>
        <row r="4356">
          <cell r="D4356">
            <v>41968</v>
          </cell>
        </row>
        <row r="4357">
          <cell r="D4357">
            <v>41247</v>
          </cell>
        </row>
        <row r="4358">
          <cell r="D4358">
            <v>41247</v>
          </cell>
        </row>
        <row r="4359">
          <cell r="D4359">
            <v>41985</v>
          </cell>
        </row>
        <row r="4360">
          <cell r="D4360">
            <v>41985</v>
          </cell>
        </row>
        <row r="4361">
          <cell r="D4361">
            <v>41985</v>
          </cell>
        </row>
        <row r="4362">
          <cell r="D4362">
            <v>41416</v>
          </cell>
        </row>
        <row r="4363">
          <cell r="D4363">
            <v>41688</v>
          </cell>
        </row>
        <row r="4364">
          <cell r="D4364">
            <v>41780</v>
          </cell>
        </row>
        <row r="4365">
          <cell r="D4365">
            <v>41780</v>
          </cell>
        </row>
        <row r="4366">
          <cell r="D4366">
            <v>41780</v>
          </cell>
        </row>
        <row r="4367">
          <cell r="D4367">
            <v>41780</v>
          </cell>
        </row>
        <row r="4368">
          <cell r="D4368">
            <v>41780</v>
          </cell>
        </row>
        <row r="4369">
          <cell r="D4369">
            <v>41894</v>
          </cell>
        </row>
        <row r="4370">
          <cell r="D4370">
            <v>41894</v>
          </cell>
        </row>
        <row r="4371">
          <cell r="D4371">
            <v>41584</v>
          </cell>
        </row>
        <row r="4372">
          <cell r="D4372">
            <v>41584</v>
          </cell>
        </row>
        <row r="4373">
          <cell r="D4373">
            <v>41584</v>
          </cell>
        </row>
        <row r="4374">
          <cell r="D4374">
            <v>41844</v>
          </cell>
        </row>
        <row r="4375">
          <cell r="D4375">
            <v>41844</v>
          </cell>
        </row>
        <row r="4376">
          <cell r="D4376">
            <v>41597</v>
          </cell>
        </row>
        <row r="4377">
          <cell r="D4377">
            <v>40658</v>
          </cell>
        </row>
        <row r="4378">
          <cell r="D4378">
            <v>40658</v>
          </cell>
        </row>
        <row r="4379">
          <cell r="D4379">
            <v>40658</v>
          </cell>
        </row>
        <row r="4380">
          <cell r="D4380">
            <v>41243</v>
          </cell>
        </row>
        <row r="4381">
          <cell r="D4381">
            <v>41243</v>
          </cell>
        </row>
        <row r="4382">
          <cell r="D4382">
            <v>41207</v>
          </cell>
        </row>
        <row r="4383">
          <cell r="D4383">
            <v>41207</v>
          </cell>
        </row>
        <row r="4384">
          <cell r="D4384">
            <v>41110</v>
          </cell>
        </row>
        <row r="4385">
          <cell r="D4385">
            <v>41110</v>
          </cell>
        </row>
        <row r="4386">
          <cell r="D4386">
            <v>41110</v>
          </cell>
        </row>
        <row r="4387">
          <cell r="D4387">
            <v>41110</v>
          </cell>
        </row>
        <row r="4388">
          <cell r="D4388">
            <v>41575</v>
          </cell>
        </row>
        <row r="4389">
          <cell r="D4389">
            <v>41575</v>
          </cell>
        </row>
        <row r="4390">
          <cell r="D4390">
            <v>41964</v>
          </cell>
        </row>
        <row r="4391">
          <cell r="D4391">
            <v>41964</v>
          </cell>
        </row>
        <row r="4392">
          <cell r="D4392">
            <v>41964</v>
          </cell>
        </row>
        <row r="4393">
          <cell r="D4393">
            <v>41964</v>
          </cell>
        </row>
        <row r="4394">
          <cell r="D4394">
            <v>41526</v>
          </cell>
        </row>
        <row r="4395">
          <cell r="D4395">
            <v>41526</v>
          </cell>
        </row>
        <row r="4396">
          <cell r="D4396">
            <v>40744</v>
          </cell>
        </row>
        <row r="4397">
          <cell r="D4397">
            <v>40744</v>
          </cell>
        </row>
        <row r="4398">
          <cell r="D4398">
            <v>41594</v>
          </cell>
        </row>
        <row r="4399">
          <cell r="D4399">
            <v>40731</v>
          </cell>
        </row>
        <row r="4400">
          <cell r="D4400">
            <v>40731</v>
          </cell>
        </row>
        <row r="4401">
          <cell r="D4401">
            <v>41351</v>
          </cell>
        </row>
        <row r="4402">
          <cell r="D4402">
            <v>41351</v>
          </cell>
        </row>
        <row r="4403">
          <cell r="D4403">
            <v>41351</v>
          </cell>
        </row>
        <row r="4404">
          <cell r="D4404">
            <v>41635</v>
          </cell>
        </row>
        <row r="4405">
          <cell r="D4405">
            <v>40788</v>
          </cell>
        </row>
        <row r="4406">
          <cell r="D4406">
            <v>41095</v>
          </cell>
        </row>
        <row r="4407">
          <cell r="D4407">
            <v>41095</v>
          </cell>
        </row>
        <row r="4408">
          <cell r="D4408">
            <v>41599</v>
          </cell>
        </row>
        <row r="4409">
          <cell r="D4409">
            <v>41599</v>
          </cell>
        </row>
        <row r="4410">
          <cell r="D4410">
            <v>41599</v>
          </cell>
        </row>
        <row r="4411">
          <cell r="D4411">
            <v>40669</v>
          </cell>
        </row>
        <row r="4412">
          <cell r="D4412">
            <v>40669</v>
          </cell>
        </row>
        <row r="4413">
          <cell r="D4413">
            <v>40715</v>
          </cell>
        </row>
        <row r="4414">
          <cell r="D4414">
            <v>40715</v>
          </cell>
        </row>
        <row r="4415">
          <cell r="D4415">
            <v>40715</v>
          </cell>
        </row>
        <row r="4416">
          <cell r="D4416">
            <v>41871</v>
          </cell>
        </row>
        <row r="4417">
          <cell r="D4417">
            <v>40876</v>
          </cell>
        </row>
        <row r="4418">
          <cell r="D4418">
            <v>40876</v>
          </cell>
        </row>
        <row r="4419">
          <cell r="D4419">
            <v>41739</v>
          </cell>
        </row>
        <row r="4420">
          <cell r="D4420">
            <v>40897</v>
          </cell>
        </row>
        <row r="4421">
          <cell r="D4421">
            <v>40894</v>
          </cell>
        </row>
        <row r="4422">
          <cell r="D4422">
            <v>41230</v>
          </cell>
        </row>
        <row r="4423">
          <cell r="D4423">
            <v>40606</v>
          </cell>
        </row>
        <row r="4424">
          <cell r="D4424">
            <v>41778</v>
          </cell>
        </row>
        <row r="4425">
          <cell r="D4425">
            <v>41778</v>
          </cell>
        </row>
        <row r="4426">
          <cell r="D4426">
            <v>41778</v>
          </cell>
        </row>
        <row r="4427">
          <cell r="D4427">
            <v>41778</v>
          </cell>
        </row>
        <row r="4428">
          <cell r="D4428">
            <v>41778</v>
          </cell>
        </row>
        <row r="4429">
          <cell r="D4429">
            <v>41905</v>
          </cell>
        </row>
        <row r="4430">
          <cell r="D4430">
            <v>41720</v>
          </cell>
        </row>
        <row r="4431">
          <cell r="D4431">
            <v>41897</v>
          </cell>
        </row>
        <row r="4432">
          <cell r="D4432">
            <v>41582</v>
          </cell>
        </row>
        <row r="4433">
          <cell r="D4433">
            <v>41582</v>
          </cell>
        </row>
        <row r="4434">
          <cell r="D4434">
            <v>41582</v>
          </cell>
        </row>
        <row r="4435">
          <cell r="D4435">
            <v>41582</v>
          </cell>
        </row>
        <row r="4436">
          <cell r="D4436">
            <v>41582</v>
          </cell>
        </row>
        <row r="4437">
          <cell r="D4437">
            <v>41398</v>
          </cell>
        </row>
        <row r="4438">
          <cell r="D4438">
            <v>41398</v>
          </cell>
        </row>
        <row r="4439">
          <cell r="D4439">
            <v>41398</v>
          </cell>
        </row>
        <row r="4440">
          <cell r="D4440">
            <v>41636</v>
          </cell>
        </row>
        <row r="4441">
          <cell r="D4441">
            <v>41636</v>
          </cell>
        </row>
        <row r="4442">
          <cell r="D4442">
            <v>41478</v>
          </cell>
        </row>
        <row r="4443">
          <cell r="D4443">
            <v>41478</v>
          </cell>
        </row>
        <row r="4444">
          <cell r="D4444">
            <v>41478</v>
          </cell>
        </row>
        <row r="4445">
          <cell r="D4445">
            <v>41478</v>
          </cell>
        </row>
        <row r="4446">
          <cell r="D4446">
            <v>40863</v>
          </cell>
        </row>
        <row r="4447">
          <cell r="D4447">
            <v>40863</v>
          </cell>
        </row>
        <row r="4448">
          <cell r="D4448">
            <v>40863</v>
          </cell>
        </row>
        <row r="4449">
          <cell r="D4449">
            <v>40863</v>
          </cell>
        </row>
        <row r="4450">
          <cell r="D4450">
            <v>41079</v>
          </cell>
        </row>
        <row r="4451">
          <cell r="D4451">
            <v>41079</v>
          </cell>
        </row>
        <row r="4452">
          <cell r="D4452">
            <v>41079</v>
          </cell>
        </row>
        <row r="4453">
          <cell r="D4453">
            <v>41460</v>
          </cell>
        </row>
        <row r="4454">
          <cell r="D4454">
            <v>41460</v>
          </cell>
        </row>
        <row r="4455">
          <cell r="D4455">
            <v>41460</v>
          </cell>
        </row>
        <row r="4456">
          <cell r="D4456">
            <v>41460</v>
          </cell>
        </row>
        <row r="4457">
          <cell r="D4457">
            <v>41155</v>
          </cell>
        </row>
        <row r="4458">
          <cell r="D4458">
            <v>41155</v>
          </cell>
        </row>
        <row r="4459">
          <cell r="D4459">
            <v>41859</v>
          </cell>
        </row>
        <row r="4460">
          <cell r="D4460">
            <v>41712</v>
          </cell>
        </row>
        <row r="4461">
          <cell r="D4461">
            <v>41911</v>
          </cell>
        </row>
        <row r="4462">
          <cell r="D4462">
            <v>41911</v>
          </cell>
        </row>
        <row r="4463">
          <cell r="D4463">
            <v>41911</v>
          </cell>
        </row>
        <row r="4464">
          <cell r="D4464">
            <v>41911</v>
          </cell>
        </row>
        <row r="4465">
          <cell r="D4465">
            <v>41911</v>
          </cell>
        </row>
        <row r="4466">
          <cell r="D4466">
            <v>41911</v>
          </cell>
        </row>
        <row r="4467">
          <cell r="D4467">
            <v>41128</v>
          </cell>
        </row>
        <row r="4468">
          <cell r="D4468">
            <v>41968</v>
          </cell>
        </row>
        <row r="4469">
          <cell r="D4469">
            <v>41968</v>
          </cell>
        </row>
        <row r="4470">
          <cell r="D4470">
            <v>41968</v>
          </cell>
        </row>
        <row r="4471">
          <cell r="D4471">
            <v>41968</v>
          </cell>
        </row>
        <row r="4472">
          <cell r="D4472">
            <v>41768</v>
          </cell>
        </row>
        <row r="4473">
          <cell r="D4473">
            <v>41912</v>
          </cell>
        </row>
        <row r="4474">
          <cell r="D4474">
            <v>41912</v>
          </cell>
        </row>
        <row r="4475">
          <cell r="D4475">
            <v>41912</v>
          </cell>
        </row>
        <row r="4476">
          <cell r="D4476">
            <v>41912</v>
          </cell>
        </row>
        <row r="4477">
          <cell r="D4477">
            <v>41912</v>
          </cell>
        </row>
        <row r="4478">
          <cell r="D4478">
            <v>41912</v>
          </cell>
        </row>
        <row r="4479">
          <cell r="D4479">
            <v>41935</v>
          </cell>
        </row>
        <row r="4480">
          <cell r="D4480">
            <v>41935</v>
          </cell>
        </row>
        <row r="4481">
          <cell r="D4481">
            <v>40626</v>
          </cell>
        </row>
        <row r="4482">
          <cell r="D4482">
            <v>41582</v>
          </cell>
        </row>
        <row r="4483">
          <cell r="D4483">
            <v>41582</v>
          </cell>
        </row>
        <row r="4484">
          <cell r="D4484">
            <v>41582</v>
          </cell>
        </row>
        <row r="4485">
          <cell r="D4485">
            <v>41582</v>
          </cell>
        </row>
        <row r="4486">
          <cell r="D4486">
            <v>41582</v>
          </cell>
        </row>
        <row r="4487">
          <cell r="D4487">
            <v>41582</v>
          </cell>
        </row>
        <row r="4488">
          <cell r="D4488">
            <v>41582</v>
          </cell>
        </row>
        <row r="4489">
          <cell r="D4489">
            <v>41157</v>
          </cell>
        </row>
        <row r="4490">
          <cell r="D4490">
            <v>41157</v>
          </cell>
        </row>
        <row r="4491">
          <cell r="D4491">
            <v>41157</v>
          </cell>
        </row>
        <row r="4492">
          <cell r="D4492">
            <v>41866</v>
          </cell>
        </row>
        <row r="4493">
          <cell r="D4493">
            <v>40878</v>
          </cell>
        </row>
        <row r="4494">
          <cell r="D4494">
            <v>40878</v>
          </cell>
        </row>
        <row r="4495">
          <cell r="D4495">
            <v>40878</v>
          </cell>
        </row>
        <row r="4496">
          <cell r="D4496">
            <v>40878</v>
          </cell>
        </row>
        <row r="4497">
          <cell r="D4497">
            <v>41809</v>
          </cell>
        </row>
        <row r="4498">
          <cell r="D4498">
            <v>41809</v>
          </cell>
        </row>
        <row r="4499">
          <cell r="D4499">
            <v>41976</v>
          </cell>
        </row>
        <row r="4500">
          <cell r="D4500">
            <v>40868</v>
          </cell>
        </row>
        <row r="4501">
          <cell r="D4501">
            <v>41375</v>
          </cell>
        </row>
        <row r="4502">
          <cell r="D4502">
            <v>41375</v>
          </cell>
        </row>
        <row r="4503">
          <cell r="D4503">
            <v>40724</v>
          </cell>
        </row>
        <row r="4504">
          <cell r="D4504">
            <v>40724</v>
          </cell>
        </row>
        <row r="4505">
          <cell r="D4505">
            <v>40901</v>
          </cell>
        </row>
        <row r="4506">
          <cell r="D4506">
            <v>40901</v>
          </cell>
        </row>
        <row r="4507">
          <cell r="D4507">
            <v>40901</v>
          </cell>
        </row>
        <row r="4508">
          <cell r="D4508">
            <v>40901</v>
          </cell>
        </row>
        <row r="4509">
          <cell r="D4509">
            <v>40901</v>
          </cell>
        </row>
        <row r="4510">
          <cell r="D4510">
            <v>40901</v>
          </cell>
        </row>
        <row r="4511">
          <cell r="D4511">
            <v>41783</v>
          </cell>
        </row>
        <row r="4512">
          <cell r="D4512">
            <v>41589</v>
          </cell>
        </row>
        <row r="4513">
          <cell r="D4513">
            <v>41589</v>
          </cell>
        </row>
        <row r="4514">
          <cell r="D4514">
            <v>41550</v>
          </cell>
        </row>
        <row r="4515">
          <cell r="D4515">
            <v>41524</v>
          </cell>
        </row>
        <row r="4516">
          <cell r="D4516">
            <v>41575</v>
          </cell>
        </row>
        <row r="4517">
          <cell r="D4517">
            <v>41935</v>
          </cell>
        </row>
        <row r="4518">
          <cell r="D4518">
            <v>41533</v>
          </cell>
        </row>
        <row r="4519">
          <cell r="D4519">
            <v>41533</v>
          </cell>
        </row>
        <row r="4520">
          <cell r="D4520">
            <v>41543</v>
          </cell>
        </row>
        <row r="4521">
          <cell r="D4521">
            <v>41801</v>
          </cell>
        </row>
        <row r="4522">
          <cell r="D4522">
            <v>40595</v>
          </cell>
        </row>
        <row r="4523">
          <cell r="D4523">
            <v>40595</v>
          </cell>
        </row>
        <row r="4524">
          <cell r="D4524">
            <v>41691</v>
          </cell>
        </row>
        <row r="4525">
          <cell r="D4525">
            <v>40849</v>
          </cell>
        </row>
        <row r="4526">
          <cell r="D4526">
            <v>40849</v>
          </cell>
        </row>
        <row r="4527">
          <cell r="D4527">
            <v>41838</v>
          </cell>
        </row>
        <row r="4528">
          <cell r="D4528">
            <v>41838</v>
          </cell>
        </row>
        <row r="4529">
          <cell r="D4529">
            <v>41838</v>
          </cell>
        </row>
        <row r="4530">
          <cell r="D4530">
            <v>41891</v>
          </cell>
        </row>
        <row r="4531">
          <cell r="D4531">
            <v>41593</v>
          </cell>
        </row>
        <row r="4532">
          <cell r="D4532">
            <v>41593</v>
          </cell>
        </row>
        <row r="4533">
          <cell r="D4533">
            <v>41593</v>
          </cell>
        </row>
        <row r="4534">
          <cell r="D4534">
            <v>40826</v>
          </cell>
        </row>
        <row r="4535">
          <cell r="D4535">
            <v>40826</v>
          </cell>
        </row>
        <row r="4536">
          <cell r="D4536">
            <v>40987</v>
          </cell>
        </row>
        <row r="4537">
          <cell r="D4537">
            <v>41829</v>
          </cell>
        </row>
        <row r="4538">
          <cell r="D4538">
            <v>41829</v>
          </cell>
        </row>
        <row r="4539">
          <cell r="D4539">
            <v>41829</v>
          </cell>
        </row>
        <row r="4540">
          <cell r="D4540">
            <v>41829</v>
          </cell>
        </row>
        <row r="4541">
          <cell r="D4541">
            <v>40966</v>
          </cell>
        </row>
        <row r="4542">
          <cell r="D4542">
            <v>40966</v>
          </cell>
        </row>
        <row r="4543">
          <cell r="D4543">
            <v>41807</v>
          </cell>
        </row>
        <row r="4544">
          <cell r="D4544">
            <v>41729</v>
          </cell>
        </row>
        <row r="4545">
          <cell r="D4545">
            <v>41102</v>
          </cell>
        </row>
        <row r="4546">
          <cell r="D4546">
            <v>41102</v>
          </cell>
        </row>
        <row r="4547">
          <cell r="D4547">
            <v>41102</v>
          </cell>
        </row>
        <row r="4548">
          <cell r="D4548">
            <v>41102</v>
          </cell>
        </row>
        <row r="4549">
          <cell r="D4549">
            <v>41102</v>
          </cell>
        </row>
        <row r="4550">
          <cell r="D4550">
            <v>41102</v>
          </cell>
        </row>
        <row r="4551">
          <cell r="D4551">
            <v>41102</v>
          </cell>
        </row>
        <row r="4552">
          <cell r="D4552">
            <v>41760</v>
          </cell>
        </row>
        <row r="4553">
          <cell r="D4553">
            <v>40737</v>
          </cell>
        </row>
        <row r="4554">
          <cell r="D4554">
            <v>40904</v>
          </cell>
        </row>
        <row r="4555">
          <cell r="D4555">
            <v>40904</v>
          </cell>
        </row>
        <row r="4556">
          <cell r="D4556">
            <v>41332</v>
          </cell>
        </row>
        <row r="4557">
          <cell r="D4557">
            <v>40991</v>
          </cell>
        </row>
        <row r="4558">
          <cell r="D4558">
            <v>40991</v>
          </cell>
        </row>
        <row r="4559">
          <cell r="D4559">
            <v>41934</v>
          </cell>
        </row>
        <row r="4560">
          <cell r="D4560">
            <v>40908</v>
          </cell>
        </row>
        <row r="4561">
          <cell r="D4561">
            <v>40668</v>
          </cell>
        </row>
        <row r="4562">
          <cell r="D4562">
            <v>41247</v>
          </cell>
        </row>
        <row r="4563">
          <cell r="D4563">
            <v>41247</v>
          </cell>
        </row>
        <row r="4564">
          <cell r="D4564">
            <v>41247</v>
          </cell>
        </row>
        <row r="4565">
          <cell r="D4565">
            <v>41909</v>
          </cell>
        </row>
        <row r="4566">
          <cell r="D4566">
            <v>40886</v>
          </cell>
        </row>
        <row r="4567">
          <cell r="D4567">
            <v>41977</v>
          </cell>
        </row>
        <row r="4568">
          <cell r="D4568">
            <v>41977</v>
          </cell>
        </row>
        <row r="4569">
          <cell r="D4569">
            <v>41977</v>
          </cell>
        </row>
        <row r="4570">
          <cell r="D4570">
            <v>41221</v>
          </cell>
        </row>
        <row r="4571">
          <cell r="D4571">
            <v>40652</v>
          </cell>
        </row>
        <row r="4572">
          <cell r="D4572">
            <v>41054</v>
          </cell>
        </row>
        <row r="4573">
          <cell r="D4573">
            <v>41054</v>
          </cell>
        </row>
        <row r="4574">
          <cell r="D4574">
            <v>41838</v>
          </cell>
        </row>
        <row r="4575">
          <cell r="D4575">
            <v>41621</v>
          </cell>
        </row>
        <row r="4576">
          <cell r="D4576">
            <v>41621</v>
          </cell>
        </row>
        <row r="4577">
          <cell r="D4577">
            <v>41621</v>
          </cell>
        </row>
        <row r="4578">
          <cell r="D4578">
            <v>41621</v>
          </cell>
        </row>
        <row r="4579">
          <cell r="D4579">
            <v>40644</v>
          </cell>
        </row>
        <row r="4580">
          <cell r="D4580">
            <v>41069</v>
          </cell>
        </row>
        <row r="4581">
          <cell r="D4581">
            <v>40751</v>
          </cell>
        </row>
        <row r="4582">
          <cell r="D4582">
            <v>41121</v>
          </cell>
        </row>
        <row r="4583">
          <cell r="D4583">
            <v>41537</v>
          </cell>
        </row>
        <row r="4584">
          <cell r="D4584">
            <v>41436</v>
          </cell>
        </row>
        <row r="4585">
          <cell r="D4585">
            <v>41513</v>
          </cell>
        </row>
        <row r="4586">
          <cell r="D4586">
            <v>41946</v>
          </cell>
        </row>
        <row r="4587">
          <cell r="D4587">
            <v>41946</v>
          </cell>
        </row>
        <row r="4588">
          <cell r="D4588">
            <v>41946</v>
          </cell>
        </row>
        <row r="4589">
          <cell r="D4589">
            <v>41946</v>
          </cell>
        </row>
        <row r="4590">
          <cell r="D4590">
            <v>41946</v>
          </cell>
        </row>
        <row r="4591">
          <cell r="D4591">
            <v>41946</v>
          </cell>
        </row>
        <row r="4592">
          <cell r="D4592">
            <v>41635</v>
          </cell>
        </row>
        <row r="4593">
          <cell r="D4593">
            <v>41635</v>
          </cell>
        </row>
        <row r="4594">
          <cell r="D4594">
            <v>41635</v>
          </cell>
        </row>
        <row r="4595">
          <cell r="D4595">
            <v>41635</v>
          </cell>
        </row>
        <row r="4596">
          <cell r="D4596">
            <v>41635</v>
          </cell>
        </row>
        <row r="4597">
          <cell r="D4597">
            <v>41635</v>
          </cell>
        </row>
        <row r="4598">
          <cell r="D4598">
            <v>41614</v>
          </cell>
        </row>
        <row r="4599">
          <cell r="D4599">
            <v>41880</v>
          </cell>
        </row>
        <row r="4600">
          <cell r="D4600">
            <v>41880</v>
          </cell>
        </row>
        <row r="4601">
          <cell r="D4601">
            <v>41106</v>
          </cell>
        </row>
        <row r="4602">
          <cell r="D4602">
            <v>41106</v>
          </cell>
        </row>
        <row r="4603">
          <cell r="D4603">
            <v>41106</v>
          </cell>
        </row>
        <row r="4604">
          <cell r="D4604">
            <v>41055</v>
          </cell>
        </row>
        <row r="4605">
          <cell r="D4605">
            <v>41055</v>
          </cell>
        </row>
        <row r="4606">
          <cell r="D4606">
            <v>41055</v>
          </cell>
        </row>
        <row r="4607">
          <cell r="D4607">
            <v>41055</v>
          </cell>
        </row>
        <row r="4608">
          <cell r="D4608">
            <v>41057</v>
          </cell>
        </row>
        <row r="4609">
          <cell r="D4609">
            <v>41057</v>
          </cell>
        </row>
        <row r="4610">
          <cell r="D4610">
            <v>41057</v>
          </cell>
        </row>
        <row r="4611">
          <cell r="D4611">
            <v>41057</v>
          </cell>
        </row>
        <row r="4612">
          <cell r="D4612">
            <v>41953</v>
          </cell>
        </row>
        <row r="4613">
          <cell r="D4613">
            <v>41298</v>
          </cell>
        </row>
        <row r="4614">
          <cell r="D4614">
            <v>41640</v>
          </cell>
        </row>
        <row r="4615">
          <cell r="D4615">
            <v>41640</v>
          </cell>
        </row>
        <row r="4616">
          <cell r="D4616">
            <v>41523</v>
          </cell>
        </row>
        <row r="4617">
          <cell r="D4617">
            <v>41523</v>
          </cell>
        </row>
        <row r="4618">
          <cell r="D4618">
            <v>41156</v>
          </cell>
        </row>
        <row r="4619">
          <cell r="D4619">
            <v>41173</v>
          </cell>
        </row>
        <row r="4620">
          <cell r="D4620">
            <v>41173</v>
          </cell>
        </row>
        <row r="4621">
          <cell r="D4621">
            <v>41998</v>
          </cell>
        </row>
        <row r="4622">
          <cell r="D4622">
            <v>41998</v>
          </cell>
        </row>
        <row r="4623">
          <cell r="D4623">
            <v>41187</v>
          </cell>
        </row>
        <row r="4624">
          <cell r="D4624">
            <v>41892</v>
          </cell>
        </row>
        <row r="4625">
          <cell r="D4625">
            <v>41892</v>
          </cell>
        </row>
        <row r="4626">
          <cell r="D4626">
            <v>41892</v>
          </cell>
        </row>
        <row r="4627">
          <cell r="D4627">
            <v>41892</v>
          </cell>
        </row>
        <row r="4628">
          <cell r="D4628">
            <v>41592</v>
          </cell>
        </row>
        <row r="4629">
          <cell r="D4629">
            <v>41592</v>
          </cell>
        </row>
        <row r="4630">
          <cell r="D4630">
            <v>41592</v>
          </cell>
        </row>
        <row r="4631">
          <cell r="D4631">
            <v>41592</v>
          </cell>
        </row>
        <row r="4632">
          <cell r="D4632">
            <v>41197</v>
          </cell>
        </row>
        <row r="4633">
          <cell r="D4633">
            <v>41855</v>
          </cell>
        </row>
        <row r="4634">
          <cell r="D4634">
            <v>41855</v>
          </cell>
        </row>
        <row r="4635">
          <cell r="D4635">
            <v>41142</v>
          </cell>
        </row>
        <row r="4636">
          <cell r="D4636">
            <v>41142</v>
          </cell>
        </row>
        <row r="4637">
          <cell r="D4637">
            <v>41711</v>
          </cell>
        </row>
        <row r="4638">
          <cell r="D4638">
            <v>41757</v>
          </cell>
        </row>
        <row r="4639">
          <cell r="D4639">
            <v>41757</v>
          </cell>
        </row>
        <row r="4640">
          <cell r="D4640">
            <v>41757</v>
          </cell>
        </row>
        <row r="4641">
          <cell r="D4641">
            <v>41529</v>
          </cell>
        </row>
        <row r="4642">
          <cell r="D4642">
            <v>41529</v>
          </cell>
        </row>
        <row r="4643">
          <cell r="D4643">
            <v>41935</v>
          </cell>
        </row>
        <row r="4644">
          <cell r="D4644">
            <v>41935</v>
          </cell>
        </row>
        <row r="4645">
          <cell r="D4645">
            <v>41123</v>
          </cell>
        </row>
        <row r="4646">
          <cell r="D4646">
            <v>41123</v>
          </cell>
        </row>
        <row r="4647">
          <cell r="D4647">
            <v>41499</v>
          </cell>
        </row>
        <row r="4648">
          <cell r="D4648">
            <v>40693</v>
          </cell>
        </row>
        <row r="4649">
          <cell r="D4649">
            <v>41391</v>
          </cell>
        </row>
        <row r="4650">
          <cell r="D4650">
            <v>41774</v>
          </cell>
        </row>
        <row r="4651">
          <cell r="D4651">
            <v>41774</v>
          </cell>
        </row>
        <row r="4652">
          <cell r="D4652">
            <v>41738</v>
          </cell>
        </row>
        <row r="4653">
          <cell r="D4653">
            <v>41738</v>
          </cell>
        </row>
        <row r="4654">
          <cell r="D4654">
            <v>41688</v>
          </cell>
        </row>
        <row r="4655">
          <cell r="D4655">
            <v>41688</v>
          </cell>
        </row>
        <row r="4656">
          <cell r="D4656">
            <v>41815</v>
          </cell>
        </row>
        <row r="4657">
          <cell r="D4657">
            <v>40668</v>
          </cell>
        </row>
        <row r="4658">
          <cell r="D4658">
            <v>41032</v>
          </cell>
        </row>
        <row r="4659">
          <cell r="D4659">
            <v>41032</v>
          </cell>
        </row>
        <row r="4660">
          <cell r="D4660">
            <v>41032</v>
          </cell>
        </row>
        <row r="4661">
          <cell r="D4661">
            <v>41032</v>
          </cell>
        </row>
        <row r="4662">
          <cell r="D4662">
            <v>41032</v>
          </cell>
        </row>
        <row r="4663">
          <cell r="D4663">
            <v>41032</v>
          </cell>
        </row>
        <row r="4664">
          <cell r="D4664">
            <v>41032</v>
          </cell>
        </row>
        <row r="4665">
          <cell r="D4665">
            <v>41536</v>
          </cell>
        </row>
        <row r="4666">
          <cell r="D4666">
            <v>41540</v>
          </cell>
        </row>
        <row r="4667">
          <cell r="D4667">
            <v>41540</v>
          </cell>
        </row>
        <row r="4668">
          <cell r="D4668">
            <v>41284</v>
          </cell>
        </row>
        <row r="4669">
          <cell r="D4669">
            <v>41284</v>
          </cell>
        </row>
        <row r="4670">
          <cell r="D4670">
            <v>41766</v>
          </cell>
        </row>
        <row r="4671">
          <cell r="D4671">
            <v>41766</v>
          </cell>
        </row>
        <row r="4672">
          <cell r="D4672">
            <v>41766</v>
          </cell>
        </row>
        <row r="4673">
          <cell r="D4673">
            <v>41487</v>
          </cell>
        </row>
        <row r="4674">
          <cell r="D4674">
            <v>41487</v>
          </cell>
        </row>
        <row r="4675">
          <cell r="D4675">
            <v>41487</v>
          </cell>
        </row>
        <row r="4676">
          <cell r="D4676">
            <v>41487</v>
          </cell>
        </row>
        <row r="4677">
          <cell r="D4677">
            <v>41726</v>
          </cell>
        </row>
        <row r="4678">
          <cell r="D4678">
            <v>40616</v>
          </cell>
        </row>
        <row r="4679">
          <cell r="D4679">
            <v>40616</v>
          </cell>
        </row>
        <row r="4680">
          <cell r="D4680">
            <v>40616</v>
          </cell>
        </row>
        <row r="4681">
          <cell r="D4681">
            <v>40616</v>
          </cell>
        </row>
        <row r="4682">
          <cell r="D4682">
            <v>40616</v>
          </cell>
        </row>
        <row r="4683">
          <cell r="D4683">
            <v>41470</v>
          </cell>
        </row>
        <row r="4684">
          <cell r="D4684">
            <v>41610</v>
          </cell>
        </row>
        <row r="4685">
          <cell r="D4685">
            <v>41516</v>
          </cell>
        </row>
        <row r="4686">
          <cell r="D4686">
            <v>41516</v>
          </cell>
        </row>
        <row r="4687">
          <cell r="D4687">
            <v>41516</v>
          </cell>
        </row>
        <row r="4688">
          <cell r="D4688">
            <v>41516</v>
          </cell>
        </row>
        <row r="4689">
          <cell r="D4689">
            <v>41450</v>
          </cell>
        </row>
        <row r="4690">
          <cell r="D4690">
            <v>41729</v>
          </cell>
        </row>
        <row r="4691">
          <cell r="D4691">
            <v>40897</v>
          </cell>
        </row>
        <row r="4692">
          <cell r="D4692">
            <v>40897</v>
          </cell>
        </row>
        <row r="4693">
          <cell r="D4693">
            <v>40897</v>
          </cell>
        </row>
        <row r="4694">
          <cell r="D4694">
            <v>40897</v>
          </cell>
        </row>
        <row r="4695">
          <cell r="D4695">
            <v>40897</v>
          </cell>
        </row>
        <row r="4696">
          <cell r="D4696">
            <v>41260</v>
          </cell>
        </row>
        <row r="4697">
          <cell r="D4697">
            <v>41260</v>
          </cell>
        </row>
        <row r="4698">
          <cell r="D4698">
            <v>41260</v>
          </cell>
        </row>
        <row r="4699">
          <cell r="D4699">
            <v>41260</v>
          </cell>
        </row>
        <row r="4700">
          <cell r="D4700">
            <v>41260</v>
          </cell>
        </row>
        <row r="4701">
          <cell r="D4701">
            <v>41771</v>
          </cell>
        </row>
        <row r="4702">
          <cell r="D4702">
            <v>41771</v>
          </cell>
        </row>
        <row r="4703">
          <cell r="D4703">
            <v>41771</v>
          </cell>
        </row>
        <row r="4704">
          <cell r="D4704">
            <v>41771</v>
          </cell>
        </row>
        <row r="4705">
          <cell r="D4705">
            <v>41450</v>
          </cell>
        </row>
        <row r="4706">
          <cell r="D4706">
            <v>41412</v>
          </cell>
        </row>
        <row r="4707">
          <cell r="D4707">
            <v>41412</v>
          </cell>
        </row>
        <row r="4708">
          <cell r="D4708">
            <v>41412</v>
          </cell>
        </row>
        <row r="4709">
          <cell r="D4709">
            <v>41820</v>
          </cell>
        </row>
        <row r="4710">
          <cell r="D4710">
            <v>41820</v>
          </cell>
        </row>
        <row r="4711">
          <cell r="D4711">
            <v>41820</v>
          </cell>
        </row>
        <row r="4712">
          <cell r="D4712">
            <v>41820</v>
          </cell>
        </row>
        <row r="4713">
          <cell r="D4713">
            <v>40633</v>
          </cell>
        </row>
        <row r="4714">
          <cell r="D4714">
            <v>40893</v>
          </cell>
        </row>
        <row r="4715">
          <cell r="D4715">
            <v>40893</v>
          </cell>
        </row>
        <row r="4716">
          <cell r="D4716">
            <v>41778</v>
          </cell>
        </row>
        <row r="4717">
          <cell r="D4717">
            <v>41041</v>
          </cell>
        </row>
        <row r="4718">
          <cell r="D4718">
            <v>41977</v>
          </cell>
        </row>
        <row r="4719">
          <cell r="D4719">
            <v>41255</v>
          </cell>
        </row>
        <row r="4720">
          <cell r="D4720">
            <v>41192</v>
          </cell>
        </row>
        <row r="4721">
          <cell r="D4721">
            <v>41017</v>
          </cell>
        </row>
        <row r="4722">
          <cell r="D4722">
            <v>41017</v>
          </cell>
        </row>
        <row r="4723">
          <cell r="D4723">
            <v>40701</v>
          </cell>
        </row>
        <row r="4724">
          <cell r="D4724">
            <v>41884</v>
          </cell>
        </row>
        <row r="4725">
          <cell r="D4725">
            <v>41417</v>
          </cell>
        </row>
        <row r="4726">
          <cell r="D4726">
            <v>41590</v>
          </cell>
        </row>
        <row r="4727">
          <cell r="D4727">
            <v>41590</v>
          </cell>
        </row>
        <row r="4728">
          <cell r="D4728">
            <v>40872</v>
          </cell>
        </row>
        <row r="4729">
          <cell r="D4729">
            <v>40872</v>
          </cell>
        </row>
        <row r="4730">
          <cell r="D4730">
            <v>40854</v>
          </cell>
        </row>
        <row r="4731">
          <cell r="D4731">
            <v>41474</v>
          </cell>
        </row>
        <row r="4732">
          <cell r="D4732">
            <v>40997</v>
          </cell>
        </row>
        <row r="4733">
          <cell r="D4733">
            <v>40997</v>
          </cell>
        </row>
        <row r="4734">
          <cell r="D4734">
            <v>40997</v>
          </cell>
        </row>
        <row r="4735">
          <cell r="D4735">
            <v>40997</v>
          </cell>
        </row>
        <row r="4736">
          <cell r="D4736">
            <v>41372</v>
          </cell>
        </row>
        <row r="4737">
          <cell r="D4737">
            <v>41073</v>
          </cell>
        </row>
        <row r="4738">
          <cell r="D4738">
            <v>41073</v>
          </cell>
        </row>
        <row r="4739">
          <cell r="D4739">
            <v>41073</v>
          </cell>
        </row>
        <row r="4740">
          <cell r="D4740">
            <v>40957</v>
          </cell>
        </row>
        <row r="4741">
          <cell r="D4741">
            <v>40957</v>
          </cell>
        </row>
        <row r="4742">
          <cell r="D4742">
            <v>41956</v>
          </cell>
        </row>
        <row r="4743">
          <cell r="D4743">
            <v>41956</v>
          </cell>
        </row>
        <row r="4744">
          <cell r="D4744">
            <v>41956</v>
          </cell>
        </row>
        <row r="4745">
          <cell r="D4745">
            <v>41704</v>
          </cell>
        </row>
        <row r="4746">
          <cell r="D4746">
            <v>41704</v>
          </cell>
        </row>
        <row r="4747">
          <cell r="D4747">
            <v>41704</v>
          </cell>
        </row>
        <row r="4748">
          <cell r="D4748">
            <v>41704</v>
          </cell>
        </row>
        <row r="4749">
          <cell r="D4749">
            <v>41337</v>
          </cell>
        </row>
        <row r="4750">
          <cell r="D4750">
            <v>41337</v>
          </cell>
        </row>
        <row r="4751">
          <cell r="D4751">
            <v>41633</v>
          </cell>
        </row>
        <row r="4752">
          <cell r="D4752">
            <v>41555</v>
          </cell>
        </row>
        <row r="4753">
          <cell r="D4753">
            <v>41618</v>
          </cell>
        </row>
        <row r="4754">
          <cell r="D4754">
            <v>41964</v>
          </cell>
        </row>
        <row r="4755">
          <cell r="D4755">
            <v>41255</v>
          </cell>
        </row>
        <row r="4756">
          <cell r="D4756">
            <v>41674</v>
          </cell>
        </row>
        <row r="4757">
          <cell r="D4757">
            <v>41674</v>
          </cell>
        </row>
        <row r="4758">
          <cell r="D4758">
            <v>41904</v>
          </cell>
        </row>
        <row r="4759">
          <cell r="D4759">
            <v>41760</v>
          </cell>
        </row>
        <row r="4760">
          <cell r="D4760">
            <v>40850</v>
          </cell>
        </row>
        <row r="4761">
          <cell r="D4761">
            <v>40850</v>
          </cell>
        </row>
        <row r="4762">
          <cell r="D4762">
            <v>40850</v>
          </cell>
        </row>
        <row r="4763">
          <cell r="D4763">
            <v>41639</v>
          </cell>
        </row>
        <row r="4764">
          <cell r="D4764">
            <v>41639</v>
          </cell>
        </row>
        <row r="4765">
          <cell r="D4765">
            <v>40803</v>
          </cell>
        </row>
        <row r="4766">
          <cell r="D4766">
            <v>41968</v>
          </cell>
        </row>
        <row r="4767">
          <cell r="D4767">
            <v>41023</v>
          </cell>
        </row>
        <row r="4768">
          <cell r="D4768">
            <v>40977</v>
          </cell>
        </row>
        <row r="4769">
          <cell r="D4769">
            <v>40977</v>
          </cell>
        </row>
        <row r="4770">
          <cell r="D4770">
            <v>41793</v>
          </cell>
        </row>
        <row r="4771">
          <cell r="D4771">
            <v>41537</v>
          </cell>
        </row>
        <row r="4772">
          <cell r="D4772">
            <v>41537</v>
          </cell>
        </row>
        <row r="4773">
          <cell r="D4773">
            <v>40847</v>
          </cell>
        </row>
        <row r="4774">
          <cell r="D4774">
            <v>41967</v>
          </cell>
        </row>
        <row r="4775">
          <cell r="D4775">
            <v>41967</v>
          </cell>
        </row>
        <row r="4776">
          <cell r="D4776">
            <v>41967</v>
          </cell>
        </row>
        <row r="4777">
          <cell r="D4777">
            <v>41960</v>
          </cell>
        </row>
        <row r="4778">
          <cell r="D4778">
            <v>41324</v>
          </cell>
        </row>
        <row r="4779">
          <cell r="D4779">
            <v>41324</v>
          </cell>
        </row>
        <row r="4780">
          <cell r="D4780">
            <v>41951</v>
          </cell>
        </row>
        <row r="4781">
          <cell r="D4781">
            <v>40732</v>
          </cell>
        </row>
        <row r="4782">
          <cell r="D4782">
            <v>40854</v>
          </cell>
        </row>
        <row r="4783">
          <cell r="D4783">
            <v>40854</v>
          </cell>
        </row>
        <row r="4784">
          <cell r="D4784">
            <v>40854</v>
          </cell>
        </row>
        <row r="4785">
          <cell r="D4785">
            <v>41668</v>
          </cell>
        </row>
        <row r="4786">
          <cell r="D4786">
            <v>41254</v>
          </cell>
        </row>
        <row r="4787">
          <cell r="D4787">
            <v>41254</v>
          </cell>
        </row>
        <row r="4788">
          <cell r="D4788">
            <v>41254</v>
          </cell>
        </row>
        <row r="4789">
          <cell r="D4789">
            <v>41254</v>
          </cell>
        </row>
        <row r="4790">
          <cell r="D4790">
            <v>41254</v>
          </cell>
        </row>
        <row r="4791">
          <cell r="D4791">
            <v>41254</v>
          </cell>
        </row>
        <row r="4792">
          <cell r="D4792">
            <v>41254</v>
          </cell>
        </row>
        <row r="4793">
          <cell r="D4793">
            <v>41254</v>
          </cell>
        </row>
        <row r="4794">
          <cell r="D4794">
            <v>41254</v>
          </cell>
        </row>
        <row r="4795">
          <cell r="D4795">
            <v>41089</v>
          </cell>
        </row>
        <row r="4796">
          <cell r="D4796">
            <v>40984</v>
          </cell>
        </row>
        <row r="4797">
          <cell r="D4797">
            <v>41134</v>
          </cell>
        </row>
        <row r="4798">
          <cell r="D4798">
            <v>41409</v>
          </cell>
        </row>
        <row r="4799">
          <cell r="D4799">
            <v>41409</v>
          </cell>
        </row>
        <row r="4800">
          <cell r="D4800">
            <v>41409</v>
          </cell>
        </row>
        <row r="4801">
          <cell r="D4801">
            <v>41409</v>
          </cell>
        </row>
        <row r="4802">
          <cell r="D4802">
            <v>41409</v>
          </cell>
        </row>
        <row r="4803">
          <cell r="D4803">
            <v>41409</v>
          </cell>
        </row>
        <row r="4804">
          <cell r="D4804">
            <v>41409</v>
          </cell>
        </row>
        <row r="4805">
          <cell r="D4805">
            <v>41834</v>
          </cell>
        </row>
        <row r="4806">
          <cell r="D4806">
            <v>41834</v>
          </cell>
        </row>
        <row r="4807">
          <cell r="D4807">
            <v>41235</v>
          </cell>
        </row>
        <row r="4808">
          <cell r="D4808">
            <v>41235</v>
          </cell>
        </row>
        <row r="4809">
          <cell r="D4809">
            <v>41235</v>
          </cell>
        </row>
        <row r="4810">
          <cell r="D4810">
            <v>40870</v>
          </cell>
        </row>
        <row r="4811">
          <cell r="D4811">
            <v>41270</v>
          </cell>
        </row>
        <row r="4812">
          <cell r="D4812">
            <v>41270</v>
          </cell>
        </row>
        <row r="4813">
          <cell r="D4813">
            <v>41593</v>
          </cell>
        </row>
        <row r="4814">
          <cell r="D4814">
            <v>41593</v>
          </cell>
        </row>
        <row r="4815">
          <cell r="D4815">
            <v>41593</v>
          </cell>
        </row>
        <row r="4816">
          <cell r="D4816">
            <v>41403</v>
          </cell>
        </row>
        <row r="4817">
          <cell r="D4817">
            <v>40903</v>
          </cell>
        </row>
        <row r="4818">
          <cell r="D4818">
            <v>40903</v>
          </cell>
        </row>
        <row r="4819">
          <cell r="D4819">
            <v>40903</v>
          </cell>
        </row>
        <row r="4820">
          <cell r="D4820">
            <v>40903</v>
          </cell>
        </row>
        <row r="4821">
          <cell r="D4821">
            <v>41799</v>
          </cell>
        </row>
        <row r="4822">
          <cell r="D4822">
            <v>41006</v>
          </cell>
        </row>
        <row r="4823">
          <cell r="D4823">
            <v>41006</v>
          </cell>
        </row>
        <row r="4824">
          <cell r="D4824">
            <v>41466</v>
          </cell>
        </row>
        <row r="4825">
          <cell r="D4825">
            <v>41600</v>
          </cell>
        </row>
        <row r="4826">
          <cell r="D4826">
            <v>41600</v>
          </cell>
        </row>
        <row r="4827">
          <cell r="D4827">
            <v>41600</v>
          </cell>
        </row>
        <row r="4828">
          <cell r="D4828">
            <v>41956</v>
          </cell>
        </row>
        <row r="4829">
          <cell r="D4829">
            <v>40848</v>
          </cell>
        </row>
        <row r="4830">
          <cell r="D4830">
            <v>40848</v>
          </cell>
        </row>
        <row r="4831">
          <cell r="D4831">
            <v>41410</v>
          </cell>
        </row>
        <row r="4832">
          <cell r="D4832">
            <v>40854</v>
          </cell>
        </row>
        <row r="4833">
          <cell r="D4833">
            <v>40854</v>
          </cell>
        </row>
        <row r="4834">
          <cell r="D4834">
            <v>40854</v>
          </cell>
        </row>
        <row r="4835">
          <cell r="D4835">
            <v>40854</v>
          </cell>
        </row>
        <row r="4836">
          <cell r="D4836">
            <v>41918</v>
          </cell>
        </row>
        <row r="4837">
          <cell r="D4837">
            <v>41918</v>
          </cell>
        </row>
        <row r="4838">
          <cell r="D4838">
            <v>41918</v>
          </cell>
        </row>
        <row r="4839">
          <cell r="D4839">
            <v>41792</v>
          </cell>
        </row>
        <row r="4840">
          <cell r="D4840">
            <v>41792</v>
          </cell>
        </row>
        <row r="4841">
          <cell r="D4841">
            <v>41792</v>
          </cell>
        </row>
        <row r="4842">
          <cell r="D4842">
            <v>41964</v>
          </cell>
        </row>
        <row r="4843">
          <cell r="D4843">
            <v>41632</v>
          </cell>
        </row>
        <row r="4844">
          <cell r="D4844">
            <v>41912</v>
          </cell>
        </row>
        <row r="4845">
          <cell r="D4845">
            <v>41586</v>
          </cell>
        </row>
        <row r="4846">
          <cell r="D4846">
            <v>40637</v>
          </cell>
        </row>
        <row r="4847">
          <cell r="D4847">
            <v>41113</v>
          </cell>
        </row>
        <row r="4848">
          <cell r="D4848">
            <v>40719</v>
          </cell>
        </row>
        <row r="4849">
          <cell r="D4849">
            <v>40719</v>
          </cell>
        </row>
        <row r="4850">
          <cell r="D4850">
            <v>40719</v>
          </cell>
        </row>
        <row r="4851">
          <cell r="D4851">
            <v>40794</v>
          </cell>
        </row>
        <row r="4852">
          <cell r="D4852">
            <v>40794</v>
          </cell>
        </row>
        <row r="4853">
          <cell r="D4853">
            <v>40794</v>
          </cell>
        </row>
        <row r="4854">
          <cell r="D4854">
            <v>40794</v>
          </cell>
        </row>
        <row r="4855">
          <cell r="D4855">
            <v>40889</v>
          </cell>
        </row>
        <row r="4856">
          <cell r="D4856">
            <v>40889</v>
          </cell>
        </row>
        <row r="4857">
          <cell r="D4857">
            <v>40889</v>
          </cell>
        </row>
        <row r="4858">
          <cell r="D4858">
            <v>40921</v>
          </cell>
        </row>
        <row r="4859">
          <cell r="D4859">
            <v>40921</v>
          </cell>
        </row>
        <row r="4860">
          <cell r="D4860">
            <v>40921</v>
          </cell>
        </row>
        <row r="4861">
          <cell r="D4861">
            <v>41989</v>
          </cell>
        </row>
        <row r="4862">
          <cell r="D4862">
            <v>41627</v>
          </cell>
        </row>
        <row r="4863">
          <cell r="D4863">
            <v>40644</v>
          </cell>
        </row>
        <row r="4864">
          <cell r="D4864">
            <v>41589</v>
          </cell>
        </row>
        <row r="4865">
          <cell r="D4865">
            <v>41589</v>
          </cell>
        </row>
        <row r="4866">
          <cell r="D4866">
            <v>41817</v>
          </cell>
        </row>
        <row r="4867">
          <cell r="D4867">
            <v>41957</v>
          </cell>
        </row>
        <row r="4868">
          <cell r="D4868">
            <v>41957</v>
          </cell>
        </row>
        <row r="4869">
          <cell r="D4869">
            <v>41957</v>
          </cell>
        </row>
        <row r="4870">
          <cell r="D4870">
            <v>41957</v>
          </cell>
        </row>
        <row r="4871">
          <cell r="D4871">
            <v>41968</v>
          </cell>
        </row>
        <row r="4872">
          <cell r="D4872">
            <v>41968</v>
          </cell>
        </row>
        <row r="4873">
          <cell r="D4873">
            <v>41783</v>
          </cell>
        </row>
        <row r="4874">
          <cell r="D4874">
            <v>41783</v>
          </cell>
        </row>
        <row r="4875">
          <cell r="D4875">
            <v>41783</v>
          </cell>
        </row>
        <row r="4876">
          <cell r="D4876">
            <v>41783</v>
          </cell>
        </row>
        <row r="4877">
          <cell r="D4877">
            <v>40879</v>
          </cell>
        </row>
        <row r="4878">
          <cell r="D4878">
            <v>40819</v>
          </cell>
        </row>
        <row r="4879">
          <cell r="D4879">
            <v>40819</v>
          </cell>
        </row>
        <row r="4880">
          <cell r="D4880">
            <v>41485</v>
          </cell>
        </row>
        <row r="4881">
          <cell r="D4881">
            <v>41946</v>
          </cell>
        </row>
        <row r="4882">
          <cell r="D4882">
            <v>41946</v>
          </cell>
        </row>
        <row r="4883">
          <cell r="D4883">
            <v>41946</v>
          </cell>
        </row>
        <row r="4884">
          <cell r="D4884">
            <v>41946</v>
          </cell>
        </row>
        <row r="4885">
          <cell r="D4885">
            <v>41707</v>
          </cell>
        </row>
        <row r="4886">
          <cell r="D4886">
            <v>41707</v>
          </cell>
        </row>
        <row r="4887">
          <cell r="D4887">
            <v>40893</v>
          </cell>
        </row>
        <row r="4888">
          <cell r="D4888">
            <v>41607</v>
          </cell>
        </row>
        <row r="4889">
          <cell r="D4889">
            <v>41607</v>
          </cell>
        </row>
        <row r="4890">
          <cell r="D4890">
            <v>41607</v>
          </cell>
        </row>
        <row r="4891">
          <cell r="D4891">
            <v>41607</v>
          </cell>
        </row>
        <row r="4892">
          <cell r="D4892">
            <v>41632</v>
          </cell>
        </row>
        <row r="4893">
          <cell r="D4893">
            <v>41632</v>
          </cell>
        </row>
        <row r="4894">
          <cell r="D4894">
            <v>41632</v>
          </cell>
        </row>
        <row r="4895">
          <cell r="D4895">
            <v>41632</v>
          </cell>
        </row>
        <row r="4896">
          <cell r="D4896">
            <v>41632</v>
          </cell>
        </row>
        <row r="4897">
          <cell r="D4897">
            <v>41632</v>
          </cell>
        </row>
        <row r="4898">
          <cell r="D4898">
            <v>41632</v>
          </cell>
        </row>
        <row r="4899">
          <cell r="D4899">
            <v>40831</v>
          </cell>
        </row>
        <row r="4900">
          <cell r="D4900">
            <v>40831</v>
          </cell>
        </row>
        <row r="4901">
          <cell r="D4901">
            <v>41509</v>
          </cell>
        </row>
        <row r="4902">
          <cell r="D4902">
            <v>41991</v>
          </cell>
        </row>
        <row r="4903">
          <cell r="D4903">
            <v>41991</v>
          </cell>
        </row>
        <row r="4904">
          <cell r="D4904">
            <v>41706</v>
          </cell>
        </row>
        <row r="4905">
          <cell r="D4905">
            <v>41706</v>
          </cell>
        </row>
        <row r="4906">
          <cell r="D4906">
            <v>40878</v>
          </cell>
        </row>
        <row r="4907">
          <cell r="D4907">
            <v>40830</v>
          </cell>
        </row>
        <row r="4908">
          <cell r="D4908">
            <v>40830</v>
          </cell>
        </row>
        <row r="4909">
          <cell r="D4909">
            <v>40865</v>
          </cell>
        </row>
        <row r="4910">
          <cell r="D4910">
            <v>40865</v>
          </cell>
        </row>
        <row r="4911">
          <cell r="D4911">
            <v>41654</v>
          </cell>
        </row>
        <row r="4912">
          <cell r="D4912">
            <v>41654</v>
          </cell>
        </row>
        <row r="4913">
          <cell r="D4913">
            <v>41654</v>
          </cell>
        </row>
        <row r="4914">
          <cell r="D4914">
            <v>41654</v>
          </cell>
        </row>
        <row r="4915">
          <cell r="D4915">
            <v>41654</v>
          </cell>
        </row>
        <row r="4916">
          <cell r="D4916">
            <v>41176</v>
          </cell>
        </row>
        <row r="4917">
          <cell r="D4917">
            <v>41176</v>
          </cell>
        </row>
        <row r="4918">
          <cell r="D4918">
            <v>41922</v>
          </cell>
        </row>
        <row r="4919">
          <cell r="D4919">
            <v>41922</v>
          </cell>
        </row>
        <row r="4920">
          <cell r="D4920">
            <v>41276</v>
          </cell>
        </row>
        <row r="4921">
          <cell r="D4921">
            <v>41276</v>
          </cell>
        </row>
        <row r="4922">
          <cell r="D4922">
            <v>41871</v>
          </cell>
        </row>
        <row r="4923">
          <cell r="D4923">
            <v>41999</v>
          </cell>
        </row>
        <row r="4924">
          <cell r="D4924">
            <v>41999</v>
          </cell>
        </row>
        <row r="4925">
          <cell r="D4925">
            <v>41999</v>
          </cell>
        </row>
        <row r="4926">
          <cell r="D4926">
            <v>41999</v>
          </cell>
        </row>
        <row r="4927">
          <cell r="D4927">
            <v>41893</v>
          </cell>
        </row>
        <row r="4928">
          <cell r="D4928">
            <v>41932</v>
          </cell>
        </row>
        <row r="4929">
          <cell r="D4929">
            <v>41975</v>
          </cell>
        </row>
        <row r="4930">
          <cell r="D4930">
            <v>41975</v>
          </cell>
        </row>
        <row r="4931">
          <cell r="D4931">
            <v>40788</v>
          </cell>
        </row>
        <row r="4932">
          <cell r="D4932">
            <v>40788</v>
          </cell>
        </row>
        <row r="4933">
          <cell r="D4933">
            <v>41724</v>
          </cell>
        </row>
        <row r="4934">
          <cell r="D4934">
            <v>41180</v>
          </cell>
        </row>
        <row r="4935">
          <cell r="D4935">
            <v>41180</v>
          </cell>
        </row>
        <row r="4936">
          <cell r="D4936">
            <v>41180</v>
          </cell>
        </row>
        <row r="4937">
          <cell r="D4937">
            <v>40983</v>
          </cell>
        </row>
        <row r="4938">
          <cell r="D4938">
            <v>41646</v>
          </cell>
        </row>
        <row r="4939">
          <cell r="D4939">
            <v>40557</v>
          </cell>
        </row>
        <row r="4940">
          <cell r="D4940">
            <v>40557</v>
          </cell>
        </row>
        <row r="4941">
          <cell r="D4941">
            <v>40557</v>
          </cell>
        </row>
        <row r="4942">
          <cell r="D4942">
            <v>40945</v>
          </cell>
        </row>
        <row r="4943">
          <cell r="D4943">
            <v>40945</v>
          </cell>
        </row>
        <row r="4944">
          <cell r="D4944">
            <v>40945</v>
          </cell>
        </row>
        <row r="4945">
          <cell r="D4945">
            <v>41995</v>
          </cell>
        </row>
        <row r="4946">
          <cell r="D4946">
            <v>41523</v>
          </cell>
        </row>
        <row r="4947">
          <cell r="D4947">
            <v>41523</v>
          </cell>
        </row>
        <row r="4948">
          <cell r="D4948">
            <v>41523</v>
          </cell>
        </row>
        <row r="4949">
          <cell r="D4949">
            <v>40820</v>
          </cell>
        </row>
        <row r="4950">
          <cell r="D4950">
            <v>41971</v>
          </cell>
        </row>
        <row r="4951">
          <cell r="D4951">
            <v>41971</v>
          </cell>
        </row>
        <row r="4952">
          <cell r="D4952">
            <v>41576</v>
          </cell>
        </row>
        <row r="4953">
          <cell r="D4953">
            <v>41069</v>
          </cell>
        </row>
        <row r="4954">
          <cell r="D4954">
            <v>41982</v>
          </cell>
        </row>
        <row r="4955">
          <cell r="D4955">
            <v>40984</v>
          </cell>
        </row>
        <row r="4956">
          <cell r="D4956">
            <v>40703</v>
          </cell>
        </row>
        <row r="4957">
          <cell r="D4957">
            <v>40703</v>
          </cell>
        </row>
        <row r="4958">
          <cell r="D4958">
            <v>40703</v>
          </cell>
        </row>
        <row r="4959">
          <cell r="D4959">
            <v>40988</v>
          </cell>
        </row>
        <row r="4960">
          <cell r="D4960">
            <v>40988</v>
          </cell>
        </row>
        <row r="4961">
          <cell r="D4961">
            <v>41597</v>
          </cell>
        </row>
        <row r="4962">
          <cell r="D4962">
            <v>41597</v>
          </cell>
        </row>
        <row r="4963">
          <cell r="D4963">
            <v>40609</v>
          </cell>
        </row>
        <row r="4964">
          <cell r="D4964">
            <v>40609</v>
          </cell>
        </row>
        <row r="4965">
          <cell r="D4965">
            <v>40609</v>
          </cell>
        </row>
        <row r="4966">
          <cell r="D4966">
            <v>41410</v>
          </cell>
        </row>
        <row r="4967">
          <cell r="D4967">
            <v>41054</v>
          </cell>
        </row>
        <row r="4968">
          <cell r="D4968">
            <v>41123</v>
          </cell>
        </row>
        <row r="4969">
          <cell r="D4969">
            <v>41123</v>
          </cell>
        </row>
        <row r="4970">
          <cell r="D4970">
            <v>41123</v>
          </cell>
        </row>
        <row r="4971">
          <cell r="D4971">
            <v>41123</v>
          </cell>
        </row>
        <row r="4972">
          <cell r="D4972">
            <v>41585</v>
          </cell>
        </row>
        <row r="4973">
          <cell r="D4973">
            <v>41585</v>
          </cell>
        </row>
        <row r="4974">
          <cell r="D4974">
            <v>41585</v>
          </cell>
        </row>
        <row r="4975">
          <cell r="D4975">
            <v>41585</v>
          </cell>
        </row>
        <row r="4976">
          <cell r="D4976">
            <v>41586</v>
          </cell>
        </row>
        <row r="4977">
          <cell r="D4977">
            <v>41170</v>
          </cell>
        </row>
        <row r="4978">
          <cell r="D4978">
            <v>41250</v>
          </cell>
        </row>
        <row r="4979">
          <cell r="D4979">
            <v>41250</v>
          </cell>
        </row>
        <row r="4980">
          <cell r="D4980">
            <v>41250</v>
          </cell>
        </row>
        <row r="4981">
          <cell r="D4981">
            <v>41618</v>
          </cell>
        </row>
        <row r="4982">
          <cell r="D4982">
            <v>41618</v>
          </cell>
        </row>
        <row r="4983">
          <cell r="D4983">
            <v>41618</v>
          </cell>
        </row>
        <row r="4984">
          <cell r="D4984">
            <v>40863</v>
          </cell>
        </row>
        <row r="4985">
          <cell r="D4985">
            <v>41585</v>
          </cell>
        </row>
        <row r="4986">
          <cell r="D4986">
            <v>41158</v>
          </cell>
        </row>
        <row r="4987">
          <cell r="D4987">
            <v>40789</v>
          </cell>
        </row>
        <row r="4988">
          <cell r="D4988">
            <v>41389</v>
          </cell>
        </row>
        <row r="4989">
          <cell r="D4989">
            <v>41389</v>
          </cell>
        </row>
        <row r="4990">
          <cell r="D4990">
            <v>41389</v>
          </cell>
        </row>
        <row r="4991">
          <cell r="D4991">
            <v>41883</v>
          </cell>
        </row>
        <row r="4992">
          <cell r="D4992">
            <v>41883</v>
          </cell>
        </row>
        <row r="4993">
          <cell r="D4993">
            <v>41981</v>
          </cell>
        </row>
        <row r="4994">
          <cell r="D4994">
            <v>41261</v>
          </cell>
        </row>
        <row r="4995">
          <cell r="D4995">
            <v>41261</v>
          </cell>
        </row>
        <row r="4996">
          <cell r="D4996">
            <v>41261</v>
          </cell>
        </row>
        <row r="4997">
          <cell r="D4997">
            <v>40851</v>
          </cell>
        </row>
        <row r="4998">
          <cell r="D4998">
            <v>41709</v>
          </cell>
        </row>
        <row r="4999">
          <cell r="D4999">
            <v>41709</v>
          </cell>
        </row>
        <row r="5000">
          <cell r="D5000">
            <v>41305</v>
          </cell>
        </row>
        <row r="5001">
          <cell r="D5001">
            <v>41305</v>
          </cell>
        </row>
        <row r="5002">
          <cell r="D5002">
            <v>41767</v>
          </cell>
        </row>
        <row r="5003">
          <cell r="D5003">
            <v>41419</v>
          </cell>
        </row>
        <row r="5004">
          <cell r="D5004">
            <v>41419</v>
          </cell>
        </row>
        <row r="5005">
          <cell r="D5005">
            <v>41555</v>
          </cell>
        </row>
        <row r="5006">
          <cell r="D5006">
            <v>40663</v>
          </cell>
        </row>
        <row r="5007">
          <cell r="D5007">
            <v>41223</v>
          </cell>
        </row>
        <row r="5008">
          <cell r="D5008">
            <v>41222</v>
          </cell>
        </row>
        <row r="5009">
          <cell r="D5009">
            <v>41222</v>
          </cell>
        </row>
        <row r="5010">
          <cell r="D5010">
            <v>41159</v>
          </cell>
        </row>
        <row r="5011">
          <cell r="D5011">
            <v>41159</v>
          </cell>
        </row>
        <row r="5012">
          <cell r="D5012">
            <v>41159</v>
          </cell>
        </row>
        <row r="5013">
          <cell r="D5013">
            <v>41771</v>
          </cell>
        </row>
        <row r="5014">
          <cell r="D5014">
            <v>41842</v>
          </cell>
        </row>
        <row r="5015">
          <cell r="D5015">
            <v>41842</v>
          </cell>
        </row>
        <row r="5016">
          <cell r="D5016">
            <v>41842</v>
          </cell>
        </row>
        <row r="5017">
          <cell r="D5017">
            <v>40871</v>
          </cell>
        </row>
        <row r="5018">
          <cell r="D5018">
            <v>40871</v>
          </cell>
        </row>
        <row r="5019">
          <cell r="D5019">
            <v>40862</v>
          </cell>
        </row>
        <row r="5020">
          <cell r="D5020">
            <v>40862</v>
          </cell>
        </row>
        <row r="5021">
          <cell r="D5021">
            <v>40862</v>
          </cell>
        </row>
        <row r="5022">
          <cell r="D5022">
            <v>41722</v>
          </cell>
        </row>
        <row r="5023">
          <cell r="D5023">
            <v>41627</v>
          </cell>
        </row>
        <row r="5024">
          <cell r="D5024">
            <v>41627</v>
          </cell>
        </row>
        <row r="5025">
          <cell r="D5025">
            <v>41627</v>
          </cell>
        </row>
        <row r="5026">
          <cell r="D5026">
            <v>41850</v>
          </cell>
        </row>
        <row r="5027">
          <cell r="D5027">
            <v>41850</v>
          </cell>
        </row>
        <row r="5028">
          <cell r="D5028">
            <v>41850</v>
          </cell>
        </row>
        <row r="5029">
          <cell r="D5029">
            <v>41850</v>
          </cell>
        </row>
        <row r="5030">
          <cell r="D5030">
            <v>40788</v>
          </cell>
        </row>
        <row r="5031">
          <cell r="D5031">
            <v>41669</v>
          </cell>
        </row>
        <row r="5032">
          <cell r="D5032">
            <v>41669</v>
          </cell>
        </row>
        <row r="5033">
          <cell r="D5033">
            <v>41669</v>
          </cell>
        </row>
        <row r="5034">
          <cell r="D5034">
            <v>41635</v>
          </cell>
        </row>
        <row r="5035">
          <cell r="D5035">
            <v>41635</v>
          </cell>
        </row>
        <row r="5036">
          <cell r="D5036">
            <v>41130</v>
          </cell>
        </row>
        <row r="5037">
          <cell r="D5037">
            <v>40639</v>
          </cell>
        </row>
        <row r="5038">
          <cell r="D5038">
            <v>40639</v>
          </cell>
        </row>
        <row r="5039">
          <cell r="D5039">
            <v>41961</v>
          </cell>
        </row>
        <row r="5040">
          <cell r="D5040">
            <v>41101</v>
          </cell>
        </row>
        <row r="5041">
          <cell r="D5041">
            <v>41101</v>
          </cell>
        </row>
        <row r="5042">
          <cell r="D5042">
            <v>41101</v>
          </cell>
        </row>
        <row r="5043">
          <cell r="D5043">
            <v>41589</v>
          </cell>
        </row>
        <row r="5044">
          <cell r="D5044">
            <v>41589</v>
          </cell>
        </row>
        <row r="5045">
          <cell r="D5045">
            <v>41589</v>
          </cell>
        </row>
        <row r="5046">
          <cell r="D5046">
            <v>41589</v>
          </cell>
        </row>
        <row r="5047">
          <cell r="D5047">
            <v>41589</v>
          </cell>
        </row>
        <row r="5048">
          <cell r="D5048">
            <v>41589</v>
          </cell>
        </row>
        <row r="5049">
          <cell r="D5049">
            <v>41589</v>
          </cell>
        </row>
        <row r="5050">
          <cell r="D5050">
            <v>40633</v>
          </cell>
        </row>
        <row r="5051">
          <cell r="D5051">
            <v>40633</v>
          </cell>
        </row>
        <row r="5052">
          <cell r="D5052">
            <v>41170</v>
          </cell>
        </row>
        <row r="5053">
          <cell r="D5053">
            <v>41220</v>
          </cell>
        </row>
        <row r="5054">
          <cell r="D5054">
            <v>41779</v>
          </cell>
        </row>
        <row r="5055">
          <cell r="D5055">
            <v>40911</v>
          </cell>
        </row>
        <row r="5056">
          <cell r="D5056">
            <v>40911</v>
          </cell>
        </row>
        <row r="5057">
          <cell r="D5057">
            <v>40911</v>
          </cell>
        </row>
        <row r="5058">
          <cell r="D5058">
            <v>41160</v>
          </cell>
        </row>
        <row r="5059">
          <cell r="D5059">
            <v>41160</v>
          </cell>
        </row>
        <row r="5060">
          <cell r="D5060">
            <v>41368</v>
          </cell>
        </row>
        <row r="5061">
          <cell r="D5061">
            <v>41614</v>
          </cell>
        </row>
        <row r="5062">
          <cell r="D5062">
            <v>41614</v>
          </cell>
        </row>
        <row r="5063">
          <cell r="D5063">
            <v>41037</v>
          </cell>
        </row>
        <row r="5064">
          <cell r="D5064">
            <v>41037</v>
          </cell>
        </row>
        <row r="5065">
          <cell r="D5065">
            <v>41037</v>
          </cell>
        </row>
        <row r="5066">
          <cell r="D5066">
            <v>41905</v>
          </cell>
        </row>
        <row r="5067">
          <cell r="D5067">
            <v>41974</v>
          </cell>
        </row>
        <row r="5068">
          <cell r="D5068">
            <v>41974</v>
          </cell>
        </row>
        <row r="5069">
          <cell r="D5069">
            <v>41655</v>
          </cell>
        </row>
        <row r="5070">
          <cell r="D5070">
            <v>40763</v>
          </cell>
        </row>
        <row r="5071">
          <cell r="D5071">
            <v>40763</v>
          </cell>
        </row>
        <row r="5072">
          <cell r="D5072">
            <v>40763</v>
          </cell>
        </row>
        <row r="5073">
          <cell r="D5073">
            <v>40763</v>
          </cell>
        </row>
        <row r="5074">
          <cell r="D5074">
            <v>40763</v>
          </cell>
        </row>
        <row r="5075">
          <cell r="D5075">
            <v>41218</v>
          </cell>
        </row>
        <row r="5076">
          <cell r="D5076">
            <v>41755</v>
          </cell>
        </row>
        <row r="5077">
          <cell r="D5077">
            <v>40653</v>
          </cell>
        </row>
        <row r="5078">
          <cell r="D5078">
            <v>40653</v>
          </cell>
        </row>
        <row r="5079">
          <cell r="D5079">
            <v>40653</v>
          </cell>
        </row>
        <row r="5080">
          <cell r="D5080">
            <v>41955</v>
          </cell>
        </row>
        <row r="5081">
          <cell r="D5081">
            <v>41969</v>
          </cell>
        </row>
        <row r="5082">
          <cell r="D5082">
            <v>41969</v>
          </cell>
        </row>
        <row r="5083">
          <cell r="D5083">
            <v>41261</v>
          </cell>
        </row>
        <row r="5084">
          <cell r="D5084">
            <v>41526</v>
          </cell>
        </row>
        <row r="5085">
          <cell r="D5085">
            <v>41526</v>
          </cell>
        </row>
        <row r="5086">
          <cell r="D5086">
            <v>41432</v>
          </cell>
        </row>
        <row r="5087">
          <cell r="D5087">
            <v>41079</v>
          </cell>
        </row>
        <row r="5088">
          <cell r="D5088">
            <v>40973</v>
          </cell>
        </row>
        <row r="5089">
          <cell r="D5089">
            <v>40973</v>
          </cell>
        </row>
        <row r="5090">
          <cell r="D5090">
            <v>40973</v>
          </cell>
        </row>
        <row r="5091">
          <cell r="D5091">
            <v>41856</v>
          </cell>
        </row>
        <row r="5092">
          <cell r="D5092">
            <v>41856</v>
          </cell>
        </row>
        <row r="5093">
          <cell r="D5093">
            <v>42004</v>
          </cell>
        </row>
        <row r="5094">
          <cell r="D5094">
            <v>41052</v>
          </cell>
        </row>
        <row r="5095">
          <cell r="D5095">
            <v>40883</v>
          </cell>
        </row>
        <row r="5096">
          <cell r="D5096">
            <v>40883</v>
          </cell>
        </row>
        <row r="5097">
          <cell r="D5097">
            <v>40883</v>
          </cell>
        </row>
        <row r="5098">
          <cell r="D5098">
            <v>40883</v>
          </cell>
        </row>
        <row r="5099">
          <cell r="D5099">
            <v>40883</v>
          </cell>
        </row>
        <row r="5100">
          <cell r="D5100">
            <v>40883</v>
          </cell>
        </row>
        <row r="5101">
          <cell r="D5101">
            <v>41128</v>
          </cell>
        </row>
        <row r="5102">
          <cell r="D5102">
            <v>40619</v>
          </cell>
        </row>
        <row r="5103">
          <cell r="D5103">
            <v>40619</v>
          </cell>
        </row>
        <row r="5104">
          <cell r="D5104">
            <v>40619</v>
          </cell>
        </row>
        <row r="5105">
          <cell r="D5105">
            <v>40994</v>
          </cell>
        </row>
        <row r="5106">
          <cell r="D5106">
            <v>40994</v>
          </cell>
        </row>
        <row r="5107">
          <cell r="D5107">
            <v>40891</v>
          </cell>
        </row>
        <row r="5108">
          <cell r="D5108">
            <v>41171</v>
          </cell>
        </row>
        <row r="5109">
          <cell r="D5109">
            <v>41755</v>
          </cell>
        </row>
        <row r="5110">
          <cell r="D5110">
            <v>41755</v>
          </cell>
        </row>
        <row r="5111">
          <cell r="D5111">
            <v>40834</v>
          </cell>
        </row>
        <row r="5112">
          <cell r="D5112">
            <v>40834</v>
          </cell>
        </row>
        <row r="5113">
          <cell r="D5113">
            <v>40834</v>
          </cell>
        </row>
        <row r="5114">
          <cell r="D5114">
            <v>41226</v>
          </cell>
        </row>
        <row r="5115">
          <cell r="D5115">
            <v>41305</v>
          </cell>
        </row>
        <row r="5116">
          <cell r="D5116">
            <v>41596</v>
          </cell>
        </row>
        <row r="5117">
          <cell r="D5117">
            <v>41846</v>
          </cell>
        </row>
        <row r="5118">
          <cell r="D5118">
            <v>41955</v>
          </cell>
        </row>
        <row r="5119">
          <cell r="D5119">
            <v>41178</v>
          </cell>
        </row>
        <row r="5120">
          <cell r="D5120">
            <v>41178</v>
          </cell>
        </row>
        <row r="5121">
          <cell r="D5121">
            <v>41178</v>
          </cell>
        </row>
        <row r="5122">
          <cell r="D5122">
            <v>40637</v>
          </cell>
        </row>
        <row r="5123">
          <cell r="D5123">
            <v>40637</v>
          </cell>
        </row>
        <row r="5124">
          <cell r="D5124">
            <v>40637</v>
          </cell>
        </row>
        <row r="5125">
          <cell r="D5125">
            <v>40637</v>
          </cell>
        </row>
        <row r="5126">
          <cell r="D5126">
            <v>40800</v>
          </cell>
        </row>
        <row r="5127">
          <cell r="D5127">
            <v>40800</v>
          </cell>
        </row>
        <row r="5128">
          <cell r="D5128">
            <v>40800</v>
          </cell>
        </row>
        <row r="5129">
          <cell r="D5129">
            <v>40800</v>
          </cell>
        </row>
        <row r="5130">
          <cell r="D5130">
            <v>40800</v>
          </cell>
        </row>
        <row r="5131">
          <cell r="D5131">
            <v>40800</v>
          </cell>
        </row>
        <row r="5132">
          <cell r="D5132">
            <v>40800</v>
          </cell>
        </row>
        <row r="5133">
          <cell r="D5133">
            <v>42003</v>
          </cell>
        </row>
        <row r="5134">
          <cell r="D5134">
            <v>41081</v>
          </cell>
        </row>
        <row r="5135">
          <cell r="D5135">
            <v>41970</v>
          </cell>
        </row>
        <row r="5136">
          <cell r="D5136">
            <v>41970</v>
          </cell>
        </row>
        <row r="5137">
          <cell r="D5137">
            <v>41571</v>
          </cell>
        </row>
        <row r="5138">
          <cell r="D5138">
            <v>41257</v>
          </cell>
        </row>
        <row r="5139">
          <cell r="D5139">
            <v>41592</v>
          </cell>
        </row>
        <row r="5140">
          <cell r="D5140">
            <v>41912</v>
          </cell>
        </row>
        <row r="5141">
          <cell r="D5141">
            <v>41912</v>
          </cell>
        </row>
        <row r="5142">
          <cell r="D5142">
            <v>41221</v>
          </cell>
        </row>
        <row r="5143">
          <cell r="D5143">
            <v>41366</v>
          </cell>
        </row>
        <row r="5144">
          <cell r="D5144">
            <v>41366</v>
          </cell>
        </row>
        <row r="5145">
          <cell r="D5145">
            <v>41366</v>
          </cell>
        </row>
        <row r="5146">
          <cell r="D5146">
            <v>41673</v>
          </cell>
        </row>
        <row r="5147">
          <cell r="D5147">
            <v>41673</v>
          </cell>
        </row>
        <row r="5148">
          <cell r="D5148">
            <v>41673</v>
          </cell>
        </row>
        <row r="5149">
          <cell r="D5149">
            <v>41998</v>
          </cell>
        </row>
        <row r="5150">
          <cell r="D5150">
            <v>41998</v>
          </cell>
        </row>
        <row r="5151">
          <cell r="D5151">
            <v>40715</v>
          </cell>
        </row>
        <row r="5152">
          <cell r="D5152">
            <v>41705</v>
          </cell>
        </row>
        <row r="5153">
          <cell r="D5153">
            <v>41908</v>
          </cell>
        </row>
        <row r="5154">
          <cell r="D5154">
            <v>40724</v>
          </cell>
        </row>
        <row r="5155">
          <cell r="D5155">
            <v>40724</v>
          </cell>
        </row>
        <row r="5156">
          <cell r="D5156">
            <v>41128</v>
          </cell>
        </row>
        <row r="5157">
          <cell r="D5157">
            <v>41128</v>
          </cell>
        </row>
        <row r="5158">
          <cell r="D5158">
            <v>41821</v>
          </cell>
        </row>
        <row r="5159">
          <cell r="D5159">
            <v>41821</v>
          </cell>
        </row>
        <row r="5160">
          <cell r="D5160">
            <v>41821</v>
          </cell>
        </row>
        <row r="5161">
          <cell r="D5161">
            <v>41208</v>
          </cell>
        </row>
        <row r="5162">
          <cell r="D5162">
            <v>41208</v>
          </cell>
        </row>
        <row r="5163">
          <cell r="D5163">
            <v>40754</v>
          </cell>
        </row>
        <row r="5164">
          <cell r="D5164">
            <v>41597</v>
          </cell>
        </row>
        <row r="5165">
          <cell r="D5165">
            <v>41096</v>
          </cell>
        </row>
        <row r="5166">
          <cell r="D5166">
            <v>40857</v>
          </cell>
        </row>
        <row r="5167">
          <cell r="D5167">
            <v>40857</v>
          </cell>
        </row>
        <row r="5168">
          <cell r="D5168">
            <v>40857</v>
          </cell>
        </row>
        <row r="5169">
          <cell r="D5169">
            <v>40857</v>
          </cell>
        </row>
        <row r="5170">
          <cell r="D5170">
            <v>40857</v>
          </cell>
        </row>
        <row r="5171">
          <cell r="D5171">
            <v>40857</v>
          </cell>
        </row>
        <row r="5172">
          <cell r="D5172">
            <v>41422</v>
          </cell>
        </row>
        <row r="5173">
          <cell r="D5173">
            <v>41422</v>
          </cell>
        </row>
        <row r="5174">
          <cell r="D5174">
            <v>41422</v>
          </cell>
        </row>
        <row r="5175">
          <cell r="D5175">
            <v>40976</v>
          </cell>
        </row>
        <row r="5176">
          <cell r="D5176">
            <v>41932</v>
          </cell>
        </row>
        <row r="5177">
          <cell r="D5177">
            <v>41932</v>
          </cell>
        </row>
        <row r="5178">
          <cell r="D5178">
            <v>41584</v>
          </cell>
        </row>
        <row r="5179">
          <cell r="D5179">
            <v>41635</v>
          </cell>
        </row>
        <row r="5180">
          <cell r="D5180">
            <v>41012</v>
          </cell>
        </row>
        <row r="5181">
          <cell r="D5181">
            <v>41012</v>
          </cell>
        </row>
        <row r="5182">
          <cell r="D5182">
            <v>41012</v>
          </cell>
        </row>
        <row r="5183">
          <cell r="D5183">
            <v>41895</v>
          </cell>
        </row>
        <row r="5184">
          <cell r="D5184">
            <v>41895</v>
          </cell>
        </row>
        <row r="5185">
          <cell r="D5185">
            <v>41907</v>
          </cell>
        </row>
        <row r="5186">
          <cell r="D5186">
            <v>41907</v>
          </cell>
        </row>
        <row r="5187">
          <cell r="D5187">
            <v>41192</v>
          </cell>
        </row>
        <row r="5188">
          <cell r="D5188">
            <v>41240</v>
          </cell>
        </row>
        <row r="5189">
          <cell r="D5189">
            <v>41165</v>
          </cell>
        </row>
        <row r="5190">
          <cell r="D5190">
            <v>41165</v>
          </cell>
        </row>
        <row r="5191">
          <cell r="D5191">
            <v>41958</v>
          </cell>
        </row>
        <row r="5192">
          <cell r="D5192">
            <v>41958</v>
          </cell>
        </row>
        <row r="5193">
          <cell r="D5193">
            <v>41765</v>
          </cell>
        </row>
        <row r="5194">
          <cell r="D5194">
            <v>40875</v>
          </cell>
        </row>
        <row r="5195">
          <cell r="D5195">
            <v>40875</v>
          </cell>
        </row>
        <row r="5196">
          <cell r="D5196">
            <v>40875</v>
          </cell>
        </row>
        <row r="5197">
          <cell r="D5197">
            <v>40875</v>
          </cell>
        </row>
        <row r="5198">
          <cell r="D5198">
            <v>40673</v>
          </cell>
        </row>
        <row r="5199">
          <cell r="D5199">
            <v>40673</v>
          </cell>
        </row>
        <row r="5200">
          <cell r="D5200">
            <v>41337</v>
          </cell>
        </row>
        <row r="5201">
          <cell r="D5201">
            <v>41337</v>
          </cell>
        </row>
        <row r="5202">
          <cell r="D5202">
            <v>41337</v>
          </cell>
        </row>
        <row r="5203">
          <cell r="D5203">
            <v>41337</v>
          </cell>
        </row>
        <row r="5204">
          <cell r="D5204">
            <v>41136</v>
          </cell>
        </row>
        <row r="5205">
          <cell r="D5205">
            <v>41136</v>
          </cell>
        </row>
        <row r="5206">
          <cell r="D5206">
            <v>41164</v>
          </cell>
        </row>
        <row r="5207">
          <cell r="D5207">
            <v>41164</v>
          </cell>
        </row>
        <row r="5208">
          <cell r="D5208">
            <v>41164</v>
          </cell>
        </row>
        <row r="5209">
          <cell r="D5209">
            <v>41164</v>
          </cell>
        </row>
        <row r="5210">
          <cell r="D5210">
            <v>41164</v>
          </cell>
        </row>
        <row r="5211">
          <cell r="D5211">
            <v>41164</v>
          </cell>
        </row>
        <row r="5212">
          <cell r="D5212">
            <v>40920</v>
          </cell>
        </row>
        <row r="5213">
          <cell r="D5213">
            <v>41041</v>
          </cell>
        </row>
        <row r="5214">
          <cell r="D5214">
            <v>41544</v>
          </cell>
        </row>
        <row r="5215">
          <cell r="D5215">
            <v>41544</v>
          </cell>
        </row>
        <row r="5216">
          <cell r="D5216">
            <v>41544</v>
          </cell>
        </row>
        <row r="5217">
          <cell r="D5217">
            <v>41544</v>
          </cell>
        </row>
        <row r="5218">
          <cell r="D5218">
            <v>41892</v>
          </cell>
        </row>
        <row r="5219">
          <cell r="D5219">
            <v>41745</v>
          </cell>
        </row>
        <row r="5220">
          <cell r="D5220">
            <v>41801</v>
          </cell>
        </row>
        <row r="5221">
          <cell r="D5221">
            <v>41884</v>
          </cell>
        </row>
        <row r="5222">
          <cell r="D5222">
            <v>40708</v>
          </cell>
        </row>
        <row r="5223">
          <cell r="D5223">
            <v>41778</v>
          </cell>
        </row>
        <row r="5224">
          <cell r="D5224">
            <v>41778</v>
          </cell>
        </row>
        <row r="5225">
          <cell r="D5225">
            <v>41778</v>
          </cell>
        </row>
        <row r="5226">
          <cell r="D5226">
            <v>41895</v>
          </cell>
        </row>
        <row r="5227">
          <cell r="D5227">
            <v>41447</v>
          </cell>
        </row>
        <row r="5228">
          <cell r="D5228">
            <v>41447</v>
          </cell>
        </row>
        <row r="5229">
          <cell r="D5229">
            <v>41447</v>
          </cell>
        </row>
        <row r="5230">
          <cell r="D5230">
            <v>40873</v>
          </cell>
        </row>
        <row r="5231">
          <cell r="D5231">
            <v>41718</v>
          </cell>
        </row>
        <row r="5232">
          <cell r="D5232">
            <v>41718</v>
          </cell>
        </row>
        <row r="5233">
          <cell r="D5233">
            <v>41718</v>
          </cell>
        </row>
        <row r="5234">
          <cell r="D5234">
            <v>41718</v>
          </cell>
        </row>
        <row r="5235">
          <cell r="D5235">
            <v>40834</v>
          </cell>
        </row>
        <row r="5236">
          <cell r="D5236">
            <v>41874</v>
          </cell>
        </row>
        <row r="5237">
          <cell r="D5237">
            <v>41598</v>
          </cell>
        </row>
        <row r="5238">
          <cell r="D5238">
            <v>40806</v>
          </cell>
        </row>
        <row r="5239">
          <cell r="D5239">
            <v>40806</v>
          </cell>
        </row>
        <row r="5240">
          <cell r="D5240">
            <v>40806</v>
          </cell>
        </row>
        <row r="5241">
          <cell r="D5241">
            <v>41529</v>
          </cell>
        </row>
        <row r="5242">
          <cell r="D5242">
            <v>41529</v>
          </cell>
        </row>
        <row r="5243">
          <cell r="D5243">
            <v>41541</v>
          </cell>
        </row>
        <row r="5244">
          <cell r="D5244">
            <v>41856</v>
          </cell>
        </row>
        <row r="5245">
          <cell r="D5245">
            <v>41481</v>
          </cell>
        </row>
        <row r="5246">
          <cell r="D5246">
            <v>41489</v>
          </cell>
        </row>
        <row r="5247">
          <cell r="D5247">
            <v>41489</v>
          </cell>
        </row>
        <row r="5248">
          <cell r="D5248">
            <v>41489</v>
          </cell>
        </row>
        <row r="5249">
          <cell r="D5249">
            <v>41050</v>
          </cell>
        </row>
        <row r="5250">
          <cell r="D5250">
            <v>41947</v>
          </cell>
        </row>
        <row r="5251">
          <cell r="D5251">
            <v>41015</v>
          </cell>
        </row>
        <row r="5252">
          <cell r="D5252">
            <v>41621</v>
          </cell>
        </row>
        <row r="5253">
          <cell r="D5253">
            <v>41621</v>
          </cell>
        </row>
        <row r="5254">
          <cell r="D5254">
            <v>41212</v>
          </cell>
        </row>
        <row r="5255">
          <cell r="D5255">
            <v>40609</v>
          </cell>
        </row>
        <row r="5256">
          <cell r="D5256">
            <v>40973</v>
          </cell>
        </row>
        <row r="5257">
          <cell r="D5257">
            <v>40973</v>
          </cell>
        </row>
        <row r="5258">
          <cell r="D5258">
            <v>41495</v>
          </cell>
        </row>
        <row r="5259">
          <cell r="D5259">
            <v>41643</v>
          </cell>
        </row>
        <row r="5260">
          <cell r="D5260">
            <v>41922</v>
          </cell>
        </row>
        <row r="5261">
          <cell r="D5261">
            <v>41933</v>
          </cell>
        </row>
        <row r="5262">
          <cell r="D5262">
            <v>40793</v>
          </cell>
        </row>
        <row r="5263">
          <cell r="D5263">
            <v>40793</v>
          </cell>
        </row>
        <row r="5264">
          <cell r="D5264">
            <v>40793</v>
          </cell>
        </row>
        <row r="5265">
          <cell r="D5265">
            <v>40793</v>
          </cell>
        </row>
        <row r="5266">
          <cell r="D5266">
            <v>40793</v>
          </cell>
        </row>
        <row r="5267">
          <cell r="D5267">
            <v>41913</v>
          </cell>
        </row>
        <row r="5268">
          <cell r="D5268">
            <v>41913</v>
          </cell>
        </row>
        <row r="5269">
          <cell r="D5269">
            <v>41913</v>
          </cell>
        </row>
        <row r="5270">
          <cell r="D5270">
            <v>41960</v>
          </cell>
        </row>
        <row r="5271">
          <cell r="D5271">
            <v>41894</v>
          </cell>
        </row>
        <row r="5272">
          <cell r="D5272">
            <v>41894</v>
          </cell>
        </row>
        <row r="5273">
          <cell r="D5273">
            <v>41656</v>
          </cell>
        </row>
        <row r="5274">
          <cell r="D5274">
            <v>41656</v>
          </cell>
        </row>
        <row r="5275">
          <cell r="D5275">
            <v>41605</v>
          </cell>
        </row>
        <row r="5276">
          <cell r="D5276">
            <v>41220</v>
          </cell>
        </row>
        <row r="5277">
          <cell r="D5277">
            <v>41988</v>
          </cell>
        </row>
        <row r="5278">
          <cell r="D5278">
            <v>41988</v>
          </cell>
        </row>
        <row r="5279">
          <cell r="D5279">
            <v>40799</v>
          </cell>
        </row>
        <row r="5280">
          <cell r="D5280">
            <v>40884</v>
          </cell>
        </row>
        <row r="5281">
          <cell r="D5281">
            <v>41890</v>
          </cell>
        </row>
        <row r="5282">
          <cell r="D5282">
            <v>41920</v>
          </cell>
        </row>
        <row r="5283">
          <cell r="D5283">
            <v>41157</v>
          </cell>
        </row>
        <row r="5284">
          <cell r="D5284">
            <v>41157</v>
          </cell>
        </row>
        <row r="5285">
          <cell r="D5285">
            <v>40632</v>
          </cell>
        </row>
        <row r="5286">
          <cell r="D5286">
            <v>40632</v>
          </cell>
        </row>
        <row r="5287">
          <cell r="D5287">
            <v>41765</v>
          </cell>
        </row>
        <row r="5288">
          <cell r="D5288">
            <v>41765</v>
          </cell>
        </row>
        <row r="5289">
          <cell r="D5289">
            <v>41765</v>
          </cell>
        </row>
        <row r="5290">
          <cell r="D5290">
            <v>41760</v>
          </cell>
        </row>
        <row r="5291">
          <cell r="D5291">
            <v>40794</v>
          </cell>
        </row>
        <row r="5292">
          <cell r="D5292">
            <v>40794</v>
          </cell>
        </row>
        <row r="5293">
          <cell r="D5293">
            <v>40794</v>
          </cell>
        </row>
        <row r="5294">
          <cell r="D5294">
            <v>41811</v>
          </cell>
        </row>
        <row r="5295">
          <cell r="D5295">
            <v>41269</v>
          </cell>
        </row>
        <row r="5296">
          <cell r="D5296">
            <v>41867</v>
          </cell>
        </row>
        <row r="5297">
          <cell r="D5297">
            <v>41703</v>
          </cell>
        </row>
        <row r="5298">
          <cell r="D5298">
            <v>41848</v>
          </cell>
        </row>
        <row r="5299">
          <cell r="D5299">
            <v>41848</v>
          </cell>
        </row>
        <row r="5300">
          <cell r="D5300">
            <v>41541</v>
          </cell>
        </row>
        <row r="5301">
          <cell r="D5301">
            <v>41541</v>
          </cell>
        </row>
        <row r="5302">
          <cell r="D5302">
            <v>41425</v>
          </cell>
        </row>
        <row r="5303">
          <cell r="D5303">
            <v>41425</v>
          </cell>
        </row>
        <row r="5304">
          <cell r="D5304">
            <v>41425</v>
          </cell>
        </row>
        <row r="5305">
          <cell r="D5305">
            <v>40863</v>
          </cell>
        </row>
        <row r="5306">
          <cell r="D5306">
            <v>40807</v>
          </cell>
        </row>
        <row r="5307">
          <cell r="D5307">
            <v>41326</v>
          </cell>
        </row>
        <row r="5308">
          <cell r="D5308">
            <v>41326</v>
          </cell>
        </row>
        <row r="5309">
          <cell r="D5309">
            <v>41326</v>
          </cell>
        </row>
        <row r="5310">
          <cell r="D5310">
            <v>41963</v>
          </cell>
        </row>
        <row r="5311">
          <cell r="D5311">
            <v>41963</v>
          </cell>
        </row>
        <row r="5312">
          <cell r="D5312">
            <v>41963</v>
          </cell>
        </row>
        <row r="5313">
          <cell r="D5313">
            <v>41508</v>
          </cell>
        </row>
        <row r="5314">
          <cell r="D5314">
            <v>41508</v>
          </cell>
        </row>
        <row r="5315">
          <cell r="D5315">
            <v>41760</v>
          </cell>
        </row>
        <row r="5316">
          <cell r="D5316">
            <v>41760</v>
          </cell>
        </row>
        <row r="5317">
          <cell r="D5317">
            <v>41397</v>
          </cell>
        </row>
        <row r="5318">
          <cell r="D5318">
            <v>41915</v>
          </cell>
        </row>
        <row r="5319">
          <cell r="D5319">
            <v>41915</v>
          </cell>
        </row>
        <row r="5320">
          <cell r="D5320">
            <v>41915</v>
          </cell>
        </row>
        <row r="5321">
          <cell r="D5321">
            <v>41915</v>
          </cell>
        </row>
        <row r="5322">
          <cell r="D5322">
            <v>41915</v>
          </cell>
        </row>
        <row r="5323">
          <cell r="D5323">
            <v>41915</v>
          </cell>
        </row>
        <row r="5324">
          <cell r="D5324">
            <v>41915</v>
          </cell>
        </row>
        <row r="5325">
          <cell r="D5325">
            <v>41901</v>
          </cell>
        </row>
        <row r="5326">
          <cell r="D5326">
            <v>41247</v>
          </cell>
        </row>
        <row r="5327">
          <cell r="D5327">
            <v>41247</v>
          </cell>
        </row>
        <row r="5328">
          <cell r="D5328">
            <v>40925</v>
          </cell>
        </row>
        <row r="5329">
          <cell r="D5329">
            <v>40550</v>
          </cell>
        </row>
        <row r="5330">
          <cell r="D5330">
            <v>40973</v>
          </cell>
        </row>
        <row r="5331">
          <cell r="D5331">
            <v>41634</v>
          </cell>
        </row>
        <row r="5332">
          <cell r="D5332">
            <v>41522</v>
          </cell>
        </row>
        <row r="5333">
          <cell r="D5333">
            <v>41522</v>
          </cell>
        </row>
        <row r="5334">
          <cell r="D5334">
            <v>41522</v>
          </cell>
        </row>
        <row r="5335">
          <cell r="D5335">
            <v>40781</v>
          </cell>
        </row>
        <row r="5336">
          <cell r="D5336">
            <v>40781</v>
          </cell>
        </row>
        <row r="5337">
          <cell r="D5337">
            <v>40781</v>
          </cell>
        </row>
        <row r="5338">
          <cell r="D5338">
            <v>41050</v>
          </cell>
        </row>
        <row r="5339">
          <cell r="D5339">
            <v>41929</v>
          </cell>
        </row>
        <row r="5340">
          <cell r="D5340">
            <v>41222</v>
          </cell>
        </row>
        <row r="5341">
          <cell r="D5341">
            <v>41222</v>
          </cell>
        </row>
        <row r="5342">
          <cell r="D5342">
            <v>41222</v>
          </cell>
        </row>
        <row r="5343">
          <cell r="D5343">
            <v>41222</v>
          </cell>
        </row>
        <row r="5344">
          <cell r="D5344">
            <v>40868</v>
          </cell>
        </row>
        <row r="5345">
          <cell r="D5345">
            <v>40868</v>
          </cell>
        </row>
        <row r="5346">
          <cell r="D5346">
            <v>41193</v>
          </cell>
        </row>
        <row r="5347">
          <cell r="D5347">
            <v>41720</v>
          </cell>
        </row>
        <row r="5348">
          <cell r="D5348">
            <v>41720</v>
          </cell>
        </row>
        <row r="5349">
          <cell r="D5349">
            <v>41720</v>
          </cell>
        </row>
        <row r="5350">
          <cell r="D5350">
            <v>40912</v>
          </cell>
        </row>
        <row r="5351">
          <cell r="D5351">
            <v>40912</v>
          </cell>
        </row>
        <row r="5352">
          <cell r="D5352">
            <v>41983</v>
          </cell>
        </row>
        <row r="5353">
          <cell r="D5353">
            <v>41524</v>
          </cell>
        </row>
        <row r="5354">
          <cell r="D5354">
            <v>41524</v>
          </cell>
        </row>
        <row r="5355">
          <cell r="D5355">
            <v>41521</v>
          </cell>
        </row>
        <row r="5356">
          <cell r="D5356">
            <v>40676</v>
          </cell>
        </row>
        <row r="5357">
          <cell r="D5357">
            <v>40676</v>
          </cell>
        </row>
        <row r="5358">
          <cell r="D5358">
            <v>41547</v>
          </cell>
        </row>
        <row r="5359">
          <cell r="D5359">
            <v>40760</v>
          </cell>
        </row>
        <row r="5360">
          <cell r="D5360">
            <v>40760</v>
          </cell>
        </row>
        <row r="5361">
          <cell r="D5361">
            <v>40760</v>
          </cell>
        </row>
        <row r="5362">
          <cell r="D5362">
            <v>41744</v>
          </cell>
        </row>
        <row r="5363">
          <cell r="D5363">
            <v>41800</v>
          </cell>
        </row>
        <row r="5364">
          <cell r="D5364">
            <v>41638</v>
          </cell>
        </row>
        <row r="5365">
          <cell r="D5365">
            <v>41638</v>
          </cell>
        </row>
        <row r="5366">
          <cell r="D5366">
            <v>40562</v>
          </cell>
        </row>
        <row r="5367">
          <cell r="D5367">
            <v>41599</v>
          </cell>
        </row>
        <row r="5368">
          <cell r="D5368">
            <v>41801</v>
          </cell>
        </row>
        <row r="5369">
          <cell r="D5369">
            <v>41801</v>
          </cell>
        </row>
        <row r="5370">
          <cell r="D5370">
            <v>41801</v>
          </cell>
        </row>
        <row r="5371">
          <cell r="D5371">
            <v>41893</v>
          </cell>
        </row>
        <row r="5372">
          <cell r="D5372">
            <v>41738</v>
          </cell>
        </row>
        <row r="5373">
          <cell r="D5373">
            <v>41738</v>
          </cell>
        </row>
        <row r="5374">
          <cell r="D5374">
            <v>41206</v>
          </cell>
        </row>
        <row r="5375">
          <cell r="D5375">
            <v>41206</v>
          </cell>
        </row>
        <row r="5376">
          <cell r="D5376">
            <v>41206</v>
          </cell>
        </row>
        <row r="5377">
          <cell r="D5377">
            <v>41787</v>
          </cell>
        </row>
        <row r="5378">
          <cell r="D5378">
            <v>41787</v>
          </cell>
        </row>
        <row r="5379">
          <cell r="D5379">
            <v>40882</v>
          </cell>
        </row>
        <row r="5380">
          <cell r="D5380">
            <v>40882</v>
          </cell>
        </row>
        <row r="5381">
          <cell r="D5381">
            <v>41501</v>
          </cell>
        </row>
        <row r="5382">
          <cell r="D5382">
            <v>41501</v>
          </cell>
        </row>
        <row r="5383">
          <cell r="D5383">
            <v>41523</v>
          </cell>
        </row>
        <row r="5384">
          <cell r="D5384">
            <v>41523</v>
          </cell>
        </row>
        <row r="5385">
          <cell r="D5385">
            <v>41523</v>
          </cell>
        </row>
        <row r="5386">
          <cell r="D5386">
            <v>41817</v>
          </cell>
        </row>
        <row r="5387">
          <cell r="D5387">
            <v>41817</v>
          </cell>
        </row>
        <row r="5388">
          <cell r="D5388">
            <v>41711</v>
          </cell>
        </row>
        <row r="5389">
          <cell r="D5389">
            <v>41689</v>
          </cell>
        </row>
        <row r="5390">
          <cell r="D5390">
            <v>41689</v>
          </cell>
        </row>
        <row r="5391">
          <cell r="D5391">
            <v>41689</v>
          </cell>
        </row>
        <row r="5392">
          <cell r="D5392">
            <v>41954</v>
          </cell>
        </row>
        <row r="5393">
          <cell r="D5393">
            <v>40866</v>
          </cell>
        </row>
        <row r="5394">
          <cell r="D5394">
            <v>40866</v>
          </cell>
        </row>
        <row r="5395">
          <cell r="D5395">
            <v>40866</v>
          </cell>
        </row>
        <row r="5396">
          <cell r="D5396">
            <v>40866</v>
          </cell>
        </row>
        <row r="5397">
          <cell r="D5397">
            <v>40865</v>
          </cell>
        </row>
        <row r="5398">
          <cell r="D5398">
            <v>41542</v>
          </cell>
        </row>
        <row r="5399">
          <cell r="D5399">
            <v>41599</v>
          </cell>
        </row>
        <row r="5400">
          <cell r="D5400">
            <v>41545</v>
          </cell>
        </row>
        <row r="5401">
          <cell r="D5401">
            <v>41374</v>
          </cell>
        </row>
        <row r="5402">
          <cell r="D5402">
            <v>41904</v>
          </cell>
        </row>
        <row r="5403">
          <cell r="D5403">
            <v>41904</v>
          </cell>
        </row>
        <row r="5404">
          <cell r="D5404">
            <v>41876</v>
          </cell>
        </row>
        <row r="5405">
          <cell r="D5405">
            <v>41876</v>
          </cell>
        </row>
        <row r="5406">
          <cell r="D5406">
            <v>41327</v>
          </cell>
        </row>
        <row r="5407">
          <cell r="D5407">
            <v>41327</v>
          </cell>
        </row>
        <row r="5408">
          <cell r="D5408">
            <v>41327</v>
          </cell>
        </row>
        <row r="5409">
          <cell r="D5409">
            <v>41982</v>
          </cell>
        </row>
        <row r="5410">
          <cell r="D5410">
            <v>41982</v>
          </cell>
        </row>
        <row r="5411">
          <cell r="D5411">
            <v>41982</v>
          </cell>
        </row>
        <row r="5412">
          <cell r="D5412">
            <v>41982</v>
          </cell>
        </row>
        <row r="5413">
          <cell r="D5413">
            <v>41901</v>
          </cell>
        </row>
        <row r="5414">
          <cell r="D5414">
            <v>41901</v>
          </cell>
        </row>
        <row r="5415">
          <cell r="D5415">
            <v>41529</v>
          </cell>
        </row>
        <row r="5416">
          <cell r="D5416">
            <v>41906</v>
          </cell>
        </row>
        <row r="5417">
          <cell r="D5417">
            <v>41906</v>
          </cell>
        </row>
        <row r="5418">
          <cell r="D5418">
            <v>41906</v>
          </cell>
        </row>
        <row r="5419">
          <cell r="D5419">
            <v>40822</v>
          </cell>
        </row>
        <row r="5420">
          <cell r="D5420">
            <v>41205</v>
          </cell>
        </row>
        <row r="5421">
          <cell r="D5421">
            <v>41205</v>
          </cell>
        </row>
        <row r="5422">
          <cell r="D5422">
            <v>41365</v>
          </cell>
        </row>
        <row r="5423">
          <cell r="D5423">
            <v>41365</v>
          </cell>
        </row>
        <row r="5424">
          <cell r="D5424">
            <v>41638</v>
          </cell>
        </row>
        <row r="5425">
          <cell r="D5425">
            <v>41947</v>
          </cell>
        </row>
        <row r="5426">
          <cell r="D5426">
            <v>41660</v>
          </cell>
        </row>
        <row r="5427">
          <cell r="D5427">
            <v>41612</v>
          </cell>
        </row>
        <row r="5428">
          <cell r="D5428">
            <v>41612</v>
          </cell>
        </row>
        <row r="5429">
          <cell r="D5429">
            <v>41440</v>
          </cell>
        </row>
        <row r="5430">
          <cell r="D5430">
            <v>41520</v>
          </cell>
        </row>
        <row r="5431">
          <cell r="D5431">
            <v>40791</v>
          </cell>
        </row>
        <row r="5432">
          <cell r="D5432">
            <v>41934</v>
          </cell>
        </row>
        <row r="5433">
          <cell r="D5433">
            <v>41934</v>
          </cell>
        </row>
        <row r="5434">
          <cell r="D5434">
            <v>41934</v>
          </cell>
        </row>
        <row r="5435">
          <cell r="D5435">
            <v>41755</v>
          </cell>
        </row>
        <row r="5436">
          <cell r="D5436">
            <v>41201</v>
          </cell>
        </row>
        <row r="5437">
          <cell r="D5437">
            <v>41201</v>
          </cell>
        </row>
        <row r="5438">
          <cell r="D5438">
            <v>40729</v>
          </cell>
        </row>
        <row r="5439">
          <cell r="D5439">
            <v>40729</v>
          </cell>
        </row>
        <row r="5440">
          <cell r="D5440">
            <v>40729</v>
          </cell>
        </row>
        <row r="5441">
          <cell r="D5441">
            <v>41369</v>
          </cell>
        </row>
        <row r="5442">
          <cell r="D5442">
            <v>41957</v>
          </cell>
        </row>
        <row r="5443">
          <cell r="D5443">
            <v>41892</v>
          </cell>
        </row>
        <row r="5444">
          <cell r="D5444">
            <v>41016</v>
          </cell>
        </row>
        <row r="5445">
          <cell r="D5445">
            <v>41016</v>
          </cell>
        </row>
        <row r="5446">
          <cell r="D5446">
            <v>41016</v>
          </cell>
        </row>
        <row r="5447">
          <cell r="D5447">
            <v>41481</v>
          </cell>
        </row>
        <row r="5448">
          <cell r="D5448">
            <v>41513</v>
          </cell>
        </row>
        <row r="5449">
          <cell r="D5449">
            <v>41513</v>
          </cell>
        </row>
        <row r="5450">
          <cell r="D5450">
            <v>40798</v>
          </cell>
        </row>
        <row r="5451">
          <cell r="D5451">
            <v>40798</v>
          </cell>
        </row>
        <row r="5452">
          <cell r="D5452">
            <v>40798</v>
          </cell>
        </row>
        <row r="5453">
          <cell r="D5453">
            <v>40798</v>
          </cell>
        </row>
        <row r="5454">
          <cell r="D5454">
            <v>41478</v>
          </cell>
        </row>
        <row r="5455">
          <cell r="D5455">
            <v>41779</v>
          </cell>
        </row>
        <row r="5456">
          <cell r="D5456">
            <v>41758</v>
          </cell>
        </row>
        <row r="5457">
          <cell r="D5457">
            <v>41758</v>
          </cell>
        </row>
        <row r="5458">
          <cell r="D5458">
            <v>42003</v>
          </cell>
        </row>
        <row r="5459">
          <cell r="D5459">
            <v>42003</v>
          </cell>
        </row>
        <row r="5460">
          <cell r="D5460">
            <v>41887</v>
          </cell>
        </row>
        <row r="5461">
          <cell r="D5461">
            <v>41887</v>
          </cell>
        </row>
        <row r="5462">
          <cell r="D5462">
            <v>40623</v>
          </cell>
        </row>
        <row r="5463">
          <cell r="D5463">
            <v>41911</v>
          </cell>
        </row>
        <row r="5464">
          <cell r="D5464">
            <v>40563</v>
          </cell>
        </row>
        <row r="5465">
          <cell r="D5465">
            <v>40563</v>
          </cell>
        </row>
        <row r="5466">
          <cell r="D5466">
            <v>40563</v>
          </cell>
        </row>
        <row r="5467">
          <cell r="D5467">
            <v>40563</v>
          </cell>
        </row>
        <row r="5468">
          <cell r="D5468">
            <v>40589</v>
          </cell>
        </row>
        <row r="5469">
          <cell r="D5469">
            <v>41435</v>
          </cell>
        </row>
        <row r="5470">
          <cell r="D5470">
            <v>40812</v>
          </cell>
        </row>
        <row r="5471">
          <cell r="D5471">
            <v>40812</v>
          </cell>
        </row>
        <row r="5472">
          <cell r="D5472">
            <v>41425</v>
          </cell>
        </row>
        <row r="5473">
          <cell r="D5473">
            <v>41993</v>
          </cell>
        </row>
        <row r="5474">
          <cell r="D5474">
            <v>41993</v>
          </cell>
        </row>
        <row r="5475">
          <cell r="D5475">
            <v>41993</v>
          </cell>
        </row>
        <row r="5476">
          <cell r="D5476">
            <v>42000</v>
          </cell>
        </row>
        <row r="5477">
          <cell r="D5477">
            <v>41806</v>
          </cell>
        </row>
        <row r="5478">
          <cell r="D5478">
            <v>41806</v>
          </cell>
        </row>
        <row r="5479">
          <cell r="D5479">
            <v>41806</v>
          </cell>
        </row>
        <row r="5480">
          <cell r="D5480">
            <v>41599</v>
          </cell>
        </row>
        <row r="5481">
          <cell r="D5481">
            <v>40633</v>
          </cell>
        </row>
        <row r="5482">
          <cell r="D5482">
            <v>41921</v>
          </cell>
        </row>
        <row r="5483">
          <cell r="D5483">
            <v>41921</v>
          </cell>
        </row>
        <row r="5484">
          <cell r="D5484">
            <v>41921</v>
          </cell>
        </row>
        <row r="5485">
          <cell r="D5485">
            <v>41921</v>
          </cell>
        </row>
        <row r="5486">
          <cell r="D5486">
            <v>41670</v>
          </cell>
        </row>
        <row r="5487">
          <cell r="D5487">
            <v>40889</v>
          </cell>
        </row>
        <row r="5488">
          <cell r="D5488">
            <v>41206</v>
          </cell>
        </row>
        <row r="5489">
          <cell r="D5489">
            <v>41731</v>
          </cell>
        </row>
        <row r="5490">
          <cell r="D5490">
            <v>41731</v>
          </cell>
        </row>
        <row r="5491">
          <cell r="D5491">
            <v>41731</v>
          </cell>
        </row>
        <row r="5492">
          <cell r="D5492">
            <v>41731</v>
          </cell>
        </row>
        <row r="5493">
          <cell r="D5493">
            <v>41666</v>
          </cell>
        </row>
        <row r="5494">
          <cell r="D5494">
            <v>40875</v>
          </cell>
        </row>
        <row r="5495">
          <cell r="D5495">
            <v>40875</v>
          </cell>
        </row>
        <row r="5496">
          <cell r="D5496">
            <v>40875</v>
          </cell>
        </row>
        <row r="5497">
          <cell r="D5497">
            <v>41156</v>
          </cell>
        </row>
        <row r="5498">
          <cell r="D5498">
            <v>41803</v>
          </cell>
        </row>
        <row r="5499">
          <cell r="D5499">
            <v>41836</v>
          </cell>
        </row>
        <row r="5500">
          <cell r="D5500">
            <v>41836</v>
          </cell>
        </row>
        <row r="5501">
          <cell r="D5501">
            <v>41836</v>
          </cell>
        </row>
        <row r="5502">
          <cell r="D5502">
            <v>41836</v>
          </cell>
        </row>
        <row r="5503">
          <cell r="D5503">
            <v>41836</v>
          </cell>
        </row>
        <row r="5504">
          <cell r="D5504">
            <v>41946</v>
          </cell>
        </row>
        <row r="5505">
          <cell r="D5505">
            <v>41946</v>
          </cell>
        </row>
        <row r="5506">
          <cell r="D5506">
            <v>41946</v>
          </cell>
        </row>
        <row r="5507">
          <cell r="D5507">
            <v>41946</v>
          </cell>
        </row>
        <row r="5508">
          <cell r="D5508">
            <v>41556</v>
          </cell>
        </row>
        <row r="5509">
          <cell r="D5509">
            <v>41373</v>
          </cell>
        </row>
        <row r="5510">
          <cell r="D5510">
            <v>41190</v>
          </cell>
        </row>
        <row r="5511">
          <cell r="D5511">
            <v>41775</v>
          </cell>
        </row>
        <row r="5512">
          <cell r="D5512">
            <v>41775</v>
          </cell>
        </row>
        <row r="5513">
          <cell r="D5513">
            <v>40599</v>
          </cell>
        </row>
        <row r="5514">
          <cell r="D5514">
            <v>40599</v>
          </cell>
        </row>
        <row r="5515">
          <cell r="D5515">
            <v>41059</v>
          </cell>
        </row>
        <row r="5516">
          <cell r="D5516">
            <v>41059</v>
          </cell>
        </row>
        <row r="5517">
          <cell r="D5517">
            <v>41059</v>
          </cell>
        </row>
        <row r="5518">
          <cell r="D5518">
            <v>41597</v>
          </cell>
        </row>
        <row r="5519">
          <cell r="D5519">
            <v>41978</v>
          </cell>
        </row>
        <row r="5520">
          <cell r="D5520">
            <v>41978</v>
          </cell>
        </row>
        <row r="5521">
          <cell r="D5521">
            <v>41978</v>
          </cell>
        </row>
        <row r="5522">
          <cell r="D5522">
            <v>41978</v>
          </cell>
        </row>
        <row r="5523">
          <cell r="D5523">
            <v>41978</v>
          </cell>
        </row>
        <row r="5524">
          <cell r="D5524">
            <v>41431</v>
          </cell>
        </row>
        <row r="5525">
          <cell r="D5525">
            <v>41431</v>
          </cell>
        </row>
        <row r="5526">
          <cell r="D5526">
            <v>41619</v>
          </cell>
        </row>
        <row r="5527">
          <cell r="D5527">
            <v>41760</v>
          </cell>
        </row>
        <row r="5528">
          <cell r="D5528">
            <v>41754</v>
          </cell>
        </row>
        <row r="5529">
          <cell r="D5529">
            <v>41037</v>
          </cell>
        </row>
        <row r="5530">
          <cell r="D5530">
            <v>40999</v>
          </cell>
        </row>
        <row r="5531">
          <cell r="D5531">
            <v>41858</v>
          </cell>
        </row>
        <row r="5532">
          <cell r="D5532">
            <v>41976</v>
          </cell>
        </row>
        <row r="5533">
          <cell r="D5533">
            <v>41432</v>
          </cell>
        </row>
        <row r="5534">
          <cell r="D5534">
            <v>41432</v>
          </cell>
        </row>
        <row r="5535">
          <cell r="D5535">
            <v>41432</v>
          </cell>
        </row>
        <row r="5536">
          <cell r="D5536">
            <v>41432</v>
          </cell>
        </row>
        <row r="5537">
          <cell r="D5537">
            <v>41432</v>
          </cell>
        </row>
        <row r="5538">
          <cell r="D5538">
            <v>41432</v>
          </cell>
        </row>
        <row r="5539">
          <cell r="D5539">
            <v>41432</v>
          </cell>
        </row>
        <row r="5540">
          <cell r="D5540">
            <v>41012</v>
          </cell>
        </row>
        <row r="5541">
          <cell r="D5541">
            <v>41782</v>
          </cell>
        </row>
        <row r="5542">
          <cell r="D5542">
            <v>41782</v>
          </cell>
        </row>
        <row r="5543">
          <cell r="D5543">
            <v>41782</v>
          </cell>
        </row>
        <row r="5544">
          <cell r="D5544">
            <v>41628</v>
          </cell>
        </row>
        <row r="5545">
          <cell r="D5545">
            <v>41628</v>
          </cell>
        </row>
        <row r="5546">
          <cell r="D5546">
            <v>41628</v>
          </cell>
        </row>
        <row r="5547">
          <cell r="D5547">
            <v>41905</v>
          </cell>
        </row>
        <row r="5548">
          <cell r="D5548">
            <v>41890</v>
          </cell>
        </row>
        <row r="5549">
          <cell r="D5549">
            <v>41890</v>
          </cell>
        </row>
        <row r="5550">
          <cell r="D5550">
            <v>40875</v>
          </cell>
        </row>
        <row r="5551">
          <cell r="D5551">
            <v>40875</v>
          </cell>
        </row>
        <row r="5552">
          <cell r="D5552">
            <v>40859</v>
          </cell>
        </row>
        <row r="5553">
          <cell r="D5553">
            <v>40859</v>
          </cell>
        </row>
        <row r="5554">
          <cell r="D5554">
            <v>40859</v>
          </cell>
        </row>
        <row r="5555">
          <cell r="D5555">
            <v>40859</v>
          </cell>
        </row>
        <row r="5556">
          <cell r="D5556">
            <v>40859</v>
          </cell>
        </row>
        <row r="5557">
          <cell r="D5557">
            <v>41915</v>
          </cell>
        </row>
        <row r="5558">
          <cell r="D5558">
            <v>41257</v>
          </cell>
        </row>
        <row r="5559">
          <cell r="D5559">
            <v>41257</v>
          </cell>
        </row>
        <row r="5560">
          <cell r="D5560">
            <v>41249</v>
          </cell>
        </row>
        <row r="5561">
          <cell r="D5561">
            <v>41249</v>
          </cell>
        </row>
        <row r="5562">
          <cell r="D5562">
            <v>41249</v>
          </cell>
        </row>
        <row r="5563">
          <cell r="D5563">
            <v>41730</v>
          </cell>
        </row>
        <row r="5564">
          <cell r="D5564">
            <v>41730</v>
          </cell>
        </row>
        <row r="5565">
          <cell r="D5565">
            <v>41730</v>
          </cell>
        </row>
        <row r="5566">
          <cell r="D5566">
            <v>41712</v>
          </cell>
        </row>
        <row r="5567">
          <cell r="D5567">
            <v>41712</v>
          </cell>
        </row>
        <row r="5568">
          <cell r="D5568">
            <v>41712</v>
          </cell>
        </row>
        <row r="5569">
          <cell r="D5569">
            <v>41712</v>
          </cell>
        </row>
        <row r="5570">
          <cell r="D5570">
            <v>41712</v>
          </cell>
        </row>
        <row r="5571">
          <cell r="D5571">
            <v>41712</v>
          </cell>
        </row>
        <row r="5572">
          <cell r="D5572">
            <v>41712</v>
          </cell>
        </row>
        <row r="5573">
          <cell r="D5573">
            <v>40882</v>
          </cell>
        </row>
        <row r="5574">
          <cell r="D5574">
            <v>40882</v>
          </cell>
        </row>
        <row r="5575">
          <cell r="D5575">
            <v>40882</v>
          </cell>
        </row>
        <row r="5576">
          <cell r="D5576">
            <v>40882</v>
          </cell>
        </row>
        <row r="5577">
          <cell r="D5577">
            <v>40882</v>
          </cell>
        </row>
        <row r="5578">
          <cell r="D5578">
            <v>41621</v>
          </cell>
        </row>
        <row r="5579">
          <cell r="D5579">
            <v>41621</v>
          </cell>
        </row>
        <row r="5580">
          <cell r="D5580">
            <v>41892</v>
          </cell>
        </row>
        <row r="5581">
          <cell r="D5581">
            <v>41892</v>
          </cell>
        </row>
        <row r="5582">
          <cell r="D5582">
            <v>41892</v>
          </cell>
        </row>
        <row r="5583">
          <cell r="D5583">
            <v>41917</v>
          </cell>
        </row>
        <row r="5584">
          <cell r="D5584">
            <v>41404</v>
          </cell>
        </row>
        <row r="5585">
          <cell r="D5585">
            <v>40892</v>
          </cell>
        </row>
        <row r="5586">
          <cell r="D5586">
            <v>41974</v>
          </cell>
        </row>
        <row r="5587">
          <cell r="D5587">
            <v>41974</v>
          </cell>
        </row>
        <row r="5588">
          <cell r="D5588">
            <v>41974</v>
          </cell>
        </row>
        <row r="5589">
          <cell r="D5589">
            <v>40987</v>
          </cell>
        </row>
        <row r="5590">
          <cell r="D5590">
            <v>40743</v>
          </cell>
        </row>
        <row r="5591">
          <cell r="D5591">
            <v>41617</v>
          </cell>
        </row>
        <row r="5592">
          <cell r="D5592">
            <v>41617</v>
          </cell>
        </row>
        <row r="5593">
          <cell r="D5593">
            <v>40829</v>
          </cell>
        </row>
        <row r="5594">
          <cell r="D5594">
            <v>40829</v>
          </cell>
        </row>
        <row r="5595">
          <cell r="D5595">
            <v>41963</v>
          </cell>
        </row>
        <row r="5596">
          <cell r="D5596">
            <v>41907</v>
          </cell>
        </row>
        <row r="5597">
          <cell r="D5597">
            <v>41907</v>
          </cell>
        </row>
        <row r="5598">
          <cell r="D5598">
            <v>41177</v>
          </cell>
        </row>
        <row r="5599">
          <cell r="D5599">
            <v>41684</v>
          </cell>
        </row>
        <row r="5600">
          <cell r="D5600">
            <v>41684</v>
          </cell>
        </row>
        <row r="5601">
          <cell r="D5601">
            <v>40819</v>
          </cell>
        </row>
        <row r="5602">
          <cell r="D5602">
            <v>40819</v>
          </cell>
        </row>
        <row r="5603">
          <cell r="D5603">
            <v>40819</v>
          </cell>
        </row>
        <row r="5604">
          <cell r="D5604">
            <v>41514</v>
          </cell>
        </row>
        <row r="5605">
          <cell r="D5605">
            <v>41514</v>
          </cell>
        </row>
        <row r="5606">
          <cell r="D5606">
            <v>41246</v>
          </cell>
        </row>
        <row r="5607">
          <cell r="D5607">
            <v>41538</v>
          </cell>
        </row>
        <row r="5608">
          <cell r="D5608">
            <v>41538</v>
          </cell>
        </row>
        <row r="5609">
          <cell r="D5609">
            <v>41724</v>
          </cell>
        </row>
        <row r="5610">
          <cell r="D5610">
            <v>41249</v>
          </cell>
        </row>
        <row r="5611">
          <cell r="D5611">
            <v>41883</v>
          </cell>
        </row>
        <row r="5612">
          <cell r="D5612">
            <v>41187</v>
          </cell>
        </row>
        <row r="5613">
          <cell r="D5613">
            <v>41870</v>
          </cell>
        </row>
        <row r="5614">
          <cell r="D5614">
            <v>41870</v>
          </cell>
        </row>
        <row r="5615">
          <cell r="D5615">
            <v>41307</v>
          </cell>
        </row>
        <row r="5616">
          <cell r="D5616">
            <v>41510</v>
          </cell>
        </row>
        <row r="5617">
          <cell r="D5617">
            <v>41510</v>
          </cell>
        </row>
        <row r="5618">
          <cell r="D5618">
            <v>41510</v>
          </cell>
        </row>
        <row r="5619">
          <cell r="D5619">
            <v>41821</v>
          </cell>
        </row>
        <row r="5620">
          <cell r="D5620">
            <v>41170</v>
          </cell>
        </row>
        <row r="5621">
          <cell r="D5621">
            <v>41543</v>
          </cell>
        </row>
        <row r="5622">
          <cell r="D5622">
            <v>41543</v>
          </cell>
        </row>
        <row r="5623">
          <cell r="D5623">
            <v>41543</v>
          </cell>
        </row>
        <row r="5624">
          <cell r="D5624">
            <v>41543</v>
          </cell>
        </row>
        <row r="5625">
          <cell r="D5625">
            <v>41572</v>
          </cell>
        </row>
        <row r="5626">
          <cell r="D5626">
            <v>41572</v>
          </cell>
        </row>
        <row r="5627">
          <cell r="D5627">
            <v>40815</v>
          </cell>
        </row>
        <row r="5628">
          <cell r="D5628">
            <v>40815</v>
          </cell>
        </row>
        <row r="5629">
          <cell r="D5629">
            <v>41817</v>
          </cell>
        </row>
        <row r="5630">
          <cell r="D5630">
            <v>41817</v>
          </cell>
        </row>
        <row r="5631">
          <cell r="D5631">
            <v>41508</v>
          </cell>
        </row>
        <row r="5632">
          <cell r="D5632">
            <v>40586</v>
          </cell>
        </row>
        <row r="5633">
          <cell r="D5633">
            <v>40586</v>
          </cell>
        </row>
        <row r="5634">
          <cell r="D5634">
            <v>40586</v>
          </cell>
        </row>
        <row r="5635">
          <cell r="D5635">
            <v>41541</v>
          </cell>
        </row>
        <row r="5636">
          <cell r="D5636">
            <v>41248</v>
          </cell>
        </row>
        <row r="5637">
          <cell r="D5637">
            <v>41886</v>
          </cell>
        </row>
        <row r="5638">
          <cell r="D5638">
            <v>41886</v>
          </cell>
        </row>
        <row r="5639">
          <cell r="D5639">
            <v>41725</v>
          </cell>
        </row>
        <row r="5640">
          <cell r="D5640">
            <v>40898</v>
          </cell>
        </row>
        <row r="5641">
          <cell r="D5641">
            <v>40898</v>
          </cell>
        </row>
        <row r="5642">
          <cell r="D5642">
            <v>40809</v>
          </cell>
        </row>
        <row r="5643">
          <cell r="D5643">
            <v>41732</v>
          </cell>
        </row>
        <row r="5644">
          <cell r="D5644">
            <v>41366</v>
          </cell>
        </row>
        <row r="5645">
          <cell r="D5645">
            <v>41044</v>
          </cell>
        </row>
        <row r="5646">
          <cell r="D5646">
            <v>41722</v>
          </cell>
        </row>
        <row r="5647">
          <cell r="D5647">
            <v>41744</v>
          </cell>
        </row>
        <row r="5648">
          <cell r="D5648">
            <v>40912</v>
          </cell>
        </row>
        <row r="5649">
          <cell r="D5649">
            <v>41946</v>
          </cell>
        </row>
        <row r="5650">
          <cell r="D5650">
            <v>41838</v>
          </cell>
        </row>
        <row r="5651">
          <cell r="D5651">
            <v>41838</v>
          </cell>
        </row>
        <row r="5652">
          <cell r="D5652">
            <v>41838</v>
          </cell>
        </row>
        <row r="5653">
          <cell r="D5653">
            <v>41838</v>
          </cell>
        </row>
        <row r="5654">
          <cell r="D5654">
            <v>41919</v>
          </cell>
        </row>
        <row r="5655">
          <cell r="D5655">
            <v>40851</v>
          </cell>
        </row>
        <row r="5656">
          <cell r="D5656">
            <v>41627</v>
          </cell>
        </row>
        <row r="5657">
          <cell r="D5657">
            <v>41627</v>
          </cell>
        </row>
        <row r="5658">
          <cell r="D5658">
            <v>41627</v>
          </cell>
        </row>
        <row r="5659">
          <cell r="D5659">
            <v>41627</v>
          </cell>
        </row>
        <row r="5660">
          <cell r="D5660">
            <v>41627</v>
          </cell>
        </row>
        <row r="5661">
          <cell r="D5661">
            <v>41627</v>
          </cell>
        </row>
        <row r="5662">
          <cell r="D5662">
            <v>41627</v>
          </cell>
        </row>
        <row r="5663">
          <cell r="D5663">
            <v>41542</v>
          </cell>
        </row>
        <row r="5664">
          <cell r="D5664">
            <v>41542</v>
          </cell>
        </row>
        <row r="5665">
          <cell r="D5665">
            <v>41477</v>
          </cell>
        </row>
        <row r="5666">
          <cell r="D5666">
            <v>41477</v>
          </cell>
        </row>
        <row r="5667">
          <cell r="D5667">
            <v>41477</v>
          </cell>
        </row>
        <row r="5668">
          <cell r="D5668">
            <v>41477</v>
          </cell>
        </row>
        <row r="5669">
          <cell r="D5669">
            <v>41437</v>
          </cell>
        </row>
        <row r="5670">
          <cell r="D5670">
            <v>41437</v>
          </cell>
        </row>
        <row r="5671">
          <cell r="D5671">
            <v>41437</v>
          </cell>
        </row>
        <row r="5672">
          <cell r="D5672">
            <v>41069</v>
          </cell>
        </row>
        <row r="5673">
          <cell r="D5673">
            <v>41069</v>
          </cell>
        </row>
        <row r="5674">
          <cell r="D5674">
            <v>41940</v>
          </cell>
        </row>
        <row r="5675">
          <cell r="D5675">
            <v>41940</v>
          </cell>
        </row>
        <row r="5676">
          <cell r="D5676">
            <v>41296</v>
          </cell>
        </row>
        <row r="5677">
          <cell r="D5677">
            <v>40691</v>
          </cell>
        </row>
        <row r="5678">
          <cell r="D5678">
            <v>40691</v>
          </cell>
        </row>
        <row r="5679">
          <cell r="D5679">
            <v>40906</v>
          </cell>
        </row>
        <row r="5680">
          <cell r="D5680">
            <v>41484</v>
          </cell>
        </row>
        <row r="5681">
          <cell r="D5681">
            <v>41484</v>
          </cell>
        </row>
        <row r="5682">
          <cell r="D5682">
            <v>41542</v>
          </cell>
        </row>
        <row r="5683">
          <cell r="D5683">
            <v>41542</v>
          </cell>
        </row>
        <row r="5684">
          <cell r="D5684">
            <v>40635</v>
          </cell>
        </row>
        <row r="5685">
          <cell r="D5685">
            <v>40635</v>
          </cell>
        </row>
        <row r="5686">
          <cell r="D5686">
            <v>40635</v>
          </cell>
        </row>
        <row r="5687">
          <cell r="D5687">
            <v>41218</v>
          </cell>
        </row>
        <row r="5688">
          <cell r="D5688">
            <v>40752</v>
          </cell>
        </row>
        <row r="5689">
          <cell r="D5689">
            <v>40752</v>
          </cell>
        </row>
        <row r="5690">
          <cell r="D5690">
            <v>40752</v>
          </cell>
        </row>
        <row r="5691">
          <cell r="D5691">
            <v>41269</v>
          </cell>
        </row>
        <row r="5692">
          <cell r="D5692">
            <v>41253</v>
          </cell>
        </row>
        <row r="5693">
          <cell r="D5693">
            <v>41253</v>
          </cell>
        </row>
        <row r="5694">
          <cell r="D5694">
            <v>41253</v>
          </cell>
        </row>
        <row r="5695">
          <cell r="D5695">
            <v>41253</v>
          </cell>
        </row>
        <row r="5696">
          <cell r="D5696">
            <v>41253</v>
          </cell>
        </row>
        <row r="5697">
          <cell r="D5697">
            <v>41400</v>
          </cell>
        </row>
        <row r="5698">
          <cell r="D5698">
            <v>41927</v>
          </cell>
        </row>
        <row r="5699">
          <cell r="D5699">
            <v>41927</v>
          </cell>
        </row>
        <row r="5700">
          <cell r="D5700">
            <v>41584</v>
          </cell>
        </row>
        <row r="5701">
          <cell r="D5701">
            <v>41947</v>
          </cell>
        </row>
        <row r="5702">
          <cell r="D5702">
            <v>41603</v>
          </cell>
        </row>
        <row r="5703">
          <cell r="D5703">
            <v>41603</v>
          </cell>
        </row>
        <row r="5704">
          <cell r="D5704">
            <v>40891</v>
          </cell>
        </row>
        <row r="5705">
          <cell r="D5705">
            <v>40891</v>
          </cell>
        </row>
        <row r="5706">
          <cell r="D5706">
            <v>40891</v>
          </cell>
        </row>
        <row r="5707">
          <cell r="D5707">
            <v>40850</v>
          </cell>
        </row>
        <row r="5708">
          <cell r="D5708">
            <v>41905</v>
          </cell>
        </row>
        <row r="5709">
          <cell r="D5709">
            <v>41037</v>
          </cell>
        </row>
        <row r="5710">
          <cell r="D5710">
            <v>41037</v>
          </cell>
        </row>
        <row r="5711">
          <cell r="D5711">
            <v>41037</v>
          </cell>
        </row>
        <row r="5712">
          <cell r="D5712">
            <v>41037</v>
          </cell>
        </row>
        <row r="5713">
          <cell r="D5713">
            <v>41037</v>
          </cell>
        </row>
        <row r="5714">
          <cell r="D5714">
            <v>41852</v>
          </cell>
        </row>
        <row r="5715">
          <cell r="D5715">
            <v>40603</v>
          </cell>
        </row>
        <row r="5716">
          <cell r="D5716">
            <v>41908</v>
          </cell>
        </row>
        <row r="5717">
          <cell r="D5717">
            <v>41191</v>
          </cell>
        </row>
        <row r="5718">
          <cell r="D5718">
            <v>41191</v>
          </cell>
        </row>
        <row r="5719">
          <cell r="D5719">
            <v>41191</v>
          </cell>
        </row>
        <row r="5720">
          <cell r="D5720">
            <v>41191</v>
          </cell>
        </row>
        <row r="5721">
          <cell r="D5721">
            <v>41728</v>
          </cell>
        </row>
        <row r="5722">
          <cell r="D5722">
            <v>41227</v>
          </cell>
        </row>
        <row r="5723">
          <cell r="D5723">
            <v>41227</v>
          </cell>
        </row>
        <row r="5724">
          <cell r="D5724">
            <v>41227</v>
          </cell>
        </row>
        <row r="5725">
          <cell r="D5725">
            <v>41544</v>
          </cell>
        </row>
        <row r="5726">
          <cell r="D5726">
            <v>40808</v>
          </cell>
        </row>
        <row r="5727">
          <cell r="D5727">
            <v>41177</v>
          </cell>
        </row>
        <row r="5728">
          <cell r="D5728">
            <v>41033</v>
          </cell>
        </row>
        <row r="5729">
          <cell r="D5729">
            <v>41982</v>
          </cell>
        </row>
        <row r="5730">
          <cell r="D5730">
            <v>41982</v>
          </cell>
        </row>
        <row r="5731">
          <cell r="D5731">
            <v>41982</v>
          </cell>
        </row>
        <row r="5732">
          <cell r="D5732">
            <v>41982</v>
          </cell>
        </row>
        <row r="5733">
          <cell r="D5733">
            <v>41982</v>
          </cell>
        </row>
        <row r="5734">
          <cell r="D5734">
            <v>41820</v>
          </cell>
        </row>
        <row r="5735">
          <cell r="D5735">
            <v>41820</v>
          </cell>
        </row>
        <row r="5736">
          <cell r="D5736">
            <v>41820</v>
          </cell>
        </row>
        <row r="5737">
          <cell r="D5737">
            <v>40723</v>
          </cell>
        </row>
        <row r="5738">
          <cell r="D5738">
            <v>40564</v>
          </cell>
        </row>
        <row r="5739">
          <cell r="D5739">
            <v>40564</v>
          </cell>
        </row>
        <row r="5740">
          <cell r="D5740">
            <v>41640</v>
          </cell>
        </row>
        <row r="5741">
          <cell r="D5741">
            <v>41727</v>
          </cell>
        </row>
        <row r="5742">
          <cell r="D5742">
            <v>41727</v>
          </cell>
        </row>
        <row r="5743">
          <cell r="D5743">
            <v>41727</v>
          </cell>
        </row>
        <row r="5744">
          <cell r="D5744">
            <v>41727</v>
          </cell>
        </row>
        <row r="5745">
          <cell r="D5745">
            <v>41727</v>
          </cell>
        </row>
        <row r="5746">
          <cell r="D5746">
            <v>41727</v>
          </cell>
        </row>
        <row r="5747">
          <cell r="D5747">
            <v>41727</v>
          </cell>
        </row>
        <row r="5748">
          <cell r="D5748">
            <v>41617</v>
          </cell>
        </row>
        <row r="5749">
          <cell r="D5749">
            <v>41617</v>
          </cell>
        </row>
        <row r="5750">
          <cell r="D5750">
            <v>41617</v>
          </cell>
        </row>
        <row r="5751">
          <cell r="D5751">
            <v>41962</v>
          </cell>
        </row>
        <row r="5752">
          <cell r="D5752">
            <v>40693</v>
          </cell>
        </row>
        <row r="5753">
          <cell r="D5753">
            <v>41296</v>
          </cell>
        </row>
        <row r="5754">
          <cell r="D5754">
            <v>41296</v>
          </cell>
        </row>
        <row r="5755">
          <cell r="D5755">
            <v>41308</v>
          </cell>
        </row>
        <row r="5756">
          <cell r="D5756">
            <v>40997</v>
          </cell>
        </row>
        <row r="5757">
          <cell r="D5757">
            <v>40830</v>
          </cell>
        </row>
        <row r="5758">
          <cell r="D5758">
            <v>40830</v>
          </cell>
        </row>
        <row r="5759">
          <cell r="D5759">
            <v>41132</v>
          </cell>
        </row>
        <row r="5760">
          <cell r="D5760">
            <v>41235</v>
          </cell>
        </row>
        <row r="5761">
          <cell r="D5761">
            <v>41639</v>
          </cell>
        </row>
        <row r="5762">
          <cell r="D5762">
            <v>41639</v>
          </cell>
        </row>
        <row r="5763">
          <cell r="D5763">
            <v>41864</v>
          </cell>
        </row>
        <row r="5764">
          <cell r="D5764">
            <v>41864</v>
          </cell>
        </row>
        <row r="5765">
          <cell r="D5765">
            <v>41216</v>
          </cell>
        </row>
        <row r="5766">
          <cell r="D5766">
            <v>41162</v>
          </cell>
        </row>
        <row r="5767">
          <cell r="D5767">
            <v>40855</v>
          </cell>
        </row>
        <row r="5768">
          <cell r="D5768">
            <v>41556</v>
          </cell>
        </row>
        <row r="5769">
          <cell r="D5769">
            <v>41891</v>
          </cell>
        </row>
        <row r="5770">
          <cell r="D5770">
            <v>40964</v>
          </cell>
        </row>
        <row r="5771">
          <cell r="D5771">
            <v>40964</v>
          </cell>
        </row>
        <row r="5772">
          <cell r="D5772">
            <v>41176</v>
          </cell>
        </row>
        <row r="5773">
          <cell r="D5773">
            <v>41176</v>
          </cell>
        </row>
        <row r="5774">
          <cell r="D5774">
            <v>41239</v>
          </cell>
        </row>
        <row r="5775">
          <cell r="D5775">
            <v>41518</v>
          </cell>
        </row>
        <row r="5776">
          <cell r="D5776">
            <v>41377</v>
          </cell>
        </row>
        <row r="5777">
          <cell r="D5777">
            <v>41377</v>
          </cell>
        </row>
        <row r="5778">
          <cell r="D5778">
            <v>41613</v>
          </cell>
        </row>
        <row r="5779">
          <cell r="D5779">
            <v>41613</v>
          </cell>
        </row>
        <row r="5780">
          <cell r="D5780">
            <v>40858</v>
          </cell>
        </row>
        <row r="5781">
          <cell r="D5781">
            <v>40858</v>
          </cell>
        </row>
        <row r="5782">
          <cell r="D5782">
            <v>41001</v>
          </cell>
        </row>
        <row r="5783">
          <cell r="D5783">
            <v>41255</v>
          </cell>
        </row>
        <row r="5784">
          <cell r="D5784">
            <v>41255</v>
          </cell>
        </row>
        <row r="5785">
          <cell r="D5785">
            <v>41255</v>
          </cell>
        </row>
        <row r="5786">
          <cell r="D5786">
            <v>41915</v>
          </cell>
        </row>
        <row r="5787">
          <cell r="D5787">
            <v>41915</v>
          </cell>
        </row>
        <row r="5788">
          <cell r="D5788">
            <v>41915</v>
          </cell>
        </row>
        <row r="5789">
          <cell r="D5789">
            <v>41915</v>
          </cell>
        </row>
        <row r="5790">
          <cell r="D5790">
            <v>41740</v>
          </cell>
        </row>
        <row r="5791">
          <cell r="D5791">
            <v>41740</v>
          </cell>
        </row>
        <row r="5792">
          <cell r="D5792">
            <v>41912</v>
          </cell>
        </row>
        <row r="5793">
          <cell r="D5793">
            <v>41912</v>
          </cell>
        </row>
        <row r="5794">
          <cell r="D5794">
            <v>41912</v>
          </cell>
        </row>
        <row r="5795">
          <cell r="D5795">
            <v>41912</v>
          </cell>
        </row>
        <row r="5796">
          <cell r="D5796">
            <v>41912</v>
          </cell>
        </row>
        <row r="5797">
          <cell r="D5797">
            <v>40815</v>
          </cell>
        </row>
        <row r="5798">
          <cell r="D5798">
            <v>40815</v>
          </cell>
        </row>
        <row r="5799">
          <cell r="D5799">
            <v>40815</v>
          </cell>
        </row>
        <row r="5800">
          <cell r="D5800">
            <v>40815</v>
          </cell>
        </row>
        <row r="5801">
          <cell r="D5801">
            <v>40775</v>
          </cell>
        </row>
        <row r="5802">
          <cell r="D5802">
            <v>40735</v>
          </cell>
        </row>
        <row r="5803">
          <cell r="D5803">
            <v>40735</v>
          </cell>
        </row>
        <row r="5804">
          <cell r="D5804">
            <v>40990</v>
          </cell>
        </row>
        <row r="5805">
          <cell r="D5805">
            <v>41772</v>
          </cell>
        </row>
        <row r="5806">
          <cell r="D5806">
            <v>41957</v>
          </cell>
        </row>
        <row r="5807">
          <cell r="D5807">
            <v>41957</v>
          </cell>
        </row>
        <row r="5808">
          <cell r="D5808">
            <v>41522</v>
          </cell>
        </row>
        <row r="5809">
          <cell r="D5809">
            <v>41522</v>
          </cell>
        </row>
        <row r="5810">
          <cell r="D5810">
            <v>41522</v>
          </cell>
        </row>
        <row r="5811">
          <cell r="D5811">
            <v>41311</v>
          </cell>
        </row>
        <row r="5812">
          <cell r="D5812">
            <v>40990</v>
          </cell>
        </row>
        <row r="5813">
          <cell r="D5813">
            <v>40990</v>
          </cell>
        </row>
        <row r="5814">
          <cell r="D5814">
            <v>40990</v>
          </cell>
        </row>
        <row r="5815">
          <cell r="D5815">
            <v>41092</v>
          </cell>
        </row>
        <row r="5816">
          <cell r="D5816">
            <v>41075</v>
          </cell>
        </row>
        <row r="5817">
          <cell r="D5817">
            <v>40873</v>
          </cell>
        </row>
        <row r="5818">
          <cell r="D5818">
            <v>40873</v>
          </cell>
        </row>
        <row r="5819">
          <cell r="D5819">
            <v>40873</v>
          </cell>
        </row>
        <row r="5820">
          <cell r="D5820">
            <v>40873</v>
          </cell>
        </row>
        <row r="5821">
          <cell r="D5821">
            <v>40873</v>
          </cell>
        </row>
        <row r="5822">
          <cell r="D5822">
            <v>41772</v>
          </cell>
        </row>
        <row r="5823">
          <cell r="D5823">
            <v>41772</v>
          </cell>
        </row>
        <row r="5824">
          <cell r="D5824">
            <v>41772</v>
          </cell>
        </row>
        <row r="5825">
          <cell r="D5825">
            <v>41772</v>
          </cell>
        </row>
        <row r="5826">
          <cell r="D5826">
            <v>40665</v>
          </cell>
        </row>
        <row r="5827">
          <cell r="D5827">
            <v>41886</v>
          </cell>
        </row>
        <row r="5828">
          <cell r="D5828">
            <v>41886</v>
          </cell>
        </row>
        <row r="5829">
          <cell r="D5829">
            <v>41886</v>
          </cell>
        </row>
        <row r="5830">
          <cell r="D5830">
            <v>41886</v>
          </cell>
        </row>
        <row r="5831">
          <cell r="D5831">
            <v>41612</v>
          </cell>
        </row>
        <row r="5832">
          <cell r="D5832">
            <v>41612</v>
          </cell>
        </row>
        <row r="5833">
          <cell r="D5833">
            <v>41108</v>
          </cell>
        </row>
        <row r="5834">
          <cell r="D5834">
            <v>41477</v>
          </cell>
        </row>
        <row r="5835">
          <cell r="D5835">
            <v>41477</v>
          </cell>
        </row>
        <row r="5836">
          <cell r="D5836">
            <v>41069</v>
          </cell>
        </row>
        <row r="5837">
          <cell r="D5837">
            <v>41069</v>
          </cell>
        </row>
        <row r="5838">
          <cell r="D5838">
            <v>41069</v>
          </cell>
        </row>
        <row r="5839">
          <cell r="D5839">
            <v>41971</v>
          </cell>
        </row>
        <row r="5840">
          <cell r="D5840">
            <v>40995</v>
          </cell>
        </row>
        <row r="5841">
          <cell r="D5841">
            <v>41174</v>
          </cell>
        </row>
        <row r="5842">
          <cell r="D5842">
            <v>41174</v>
          </cell>
        </row>
        <row r="5843">
          <cell r="D5843">
            <v>41230</v>
          </cell>
        </row>
        <row r="5844">
          <cell r="D5844">
            <v>41230</v>
          </cell>
        </row>
        <row r="5845">
          <cell r="D5845">
            <v>41230</v>
          </cell>
        </row>
        <row r="5846">
          <cell r="D5846">
            <v>41230</v>
          </cell>
        </row>
        <row r="5847">
          <cell r="D5847">
            <v>41230</v>
          </cell>
        </row>
        <row r="5848">
          <cell r="D5848">
            <v>41230</v>
          </cell>
        </row>
        <row r="5849">
          <cell r="D5849">
            <v>41230</v>
          </cell>
        </row>
        <row r="5850">
          <cell r="D5850">
            <v>41223</v>
          </cell>
        </row>
        <row r="5851">
          <cell r="D5851">
            <v>41223</v>
          </cell>
        </row>
        <row r="5852">
          <cell r="D5852">
            <v>41223</v>
          </cell>
        </row>
        <row r="5853">
          <cell r="D5853">
            <v>41223</v>
          </cell>
        </row>
        <row r="5854">
          <cell r="D5854">
            <v>41223</v>
          </cell>
        </row>
        <row r="5855">
          <cell r="D5855">
            <v>40796</v>
          </cell>
        </row>
        <row r="5856">
          <cell r="D5856">
            <v>41126</v>
          </cell>
        </row>
        <row r="5857">
          <cell r="D5857">
            <v>41126</v>
          </cell>
        </row>
        <row r="5858">
          <cell r="D5858">
            <v>41126</v>
          </cell>
        </row>
        <row r="5859">
          <cell r="D5859">
            <v>41126</v>
          </cell>
        </row>
        <row r="5860">
          <cell r="D5860">
            <v>41886</v>
          </cell>
        </row>
        <row r="5861">
          <cell r="D5861">
            <v>41214</v>
          </cell>
        </row>
        <row r="5862">
          <cell r="D5862">
            <v>41028</v>
          </cell>
        </row>
        <row r="5863">
          <cell r="D5863">
            <v>41396</v>
          </cell>
        </row>
        <row r="5864">
          <cell r="D5864">
            <v>41396</v>
          </cell>
        </row>
        <row r="5865">
          <cell r="D5865">
            <v>41396</v>
          </cell>
        </row>
        <row r="5866">
          <cell r="D5866">
            <v>40760</v>
          </cell>
        </row>
        <row r="5867">
          <cell r="D5867">
            <v>40760</v>
          </cell>
        </row>
        <row r="5868">
          <cell r="D5868">
            <v>40760</v>
          </cell>
        </row>
        <row r="5869">
          <cell r="D5869">
            <v>41278</v>
          </cell>
        </row>
        <row r="5870">
          <cell r="D5870">
            <v>41278</v>
          </cell>
        </row>
        <row r="5871">
          <cell r="D5871">
            <v>41586</v>
          </cell>
        </row>
        <row r="5872">
          <cell r="D5872">
            <v>41440</v>
          </cell>
        </row>
        <row r="5873">
          <cell r="D5873">
            <v>41542</v>
          </cell>
        </row>
        <row r="5874">
          <cell r="D5874">
            <v>41729</v>
          </cell>
        </row>
        <row r="5875">
          <cell r="D5875">
            <v>41795</v>
          </cell>
        </row>
        <row r="5876">
          <cell r="D5876">
            <v>41795</v>
          </cell>
        </row>
        <row r="5877">
          <cell r="D5877">
            <v>41006</v>
          </cell>
        </row>
        <row r="5878">
          <cell r="D5878">
            <v>40684</v>
          </cell>
        </row>
        <row r="5879">
          <cell r="D5879">
            <v>40684</v>
          </cell>
        </row>
        <row r="5880">
          <cell r="D5880">
            <v>40684</v>
          </cell>
        </row>
        <row r="5881">
          <cell r="D5881">
            <v>41523</v>
          </cell>
        </row>
        <row r="5882">
          <cell r="D5882">
            <v>41536</v>
          </cell>
        </row>
        <row r="5883">
          <cell r="D5883">
            <v>41536</v>
          </cell>
        </row>
        <row r="5884">
          <cell r="D5884">
            <v>41536</v>
          </cell>
        </row>
        <row r="5885">
          <cell r="D5885">
            <v>41347</v>
          </cell>
        </row>
        <row r="5886">
          <cell r="D5886">
            <v>41347</v>
          </cell>
        </row>
        <row r="5887">
          <cell r="D5887">
            <v>40832</v>
          </cell>
        </row>
        <row r="5888">
          <cell r="D5888">
            <v>40832</v>
          </cell>
        </row>
        <row r="5889">
          <cell r="D5889">
            <v>41921</v>
          </cell>
        </row>
        <row r="5890">
          <cell r="D5890">
            <v>41036</v>
          </cell>
        </row>
        <row r="5891">
          <cell r="D5891">
            <v>41379</v>
          </cell>
        </row>
        <row r="5892">
          <cell r="D5892">
            <v>41600</v>
          </cell>
        </row>
        <row r="5893">
          <cell r="D5893">
            <v>41600</v>
          </cell>
        </row>
        <row r="5894">
          <cell r="D5894">
            <v>41600</v>
          </cell>
        </row>
        <row r="5895">
          <cell r="D5895">
            <v>41893</v>
          </cell>
        </row>
        <row r="5896">
          <cell r="D5896">
            <v>41892</v>
          </cell>
        </row>
        <row r="5897">
          <cell r="D5897">
            <v>40848</v>
          </cell>
        </row>
        <row r="5898">
          <cell r="D5898">
            <v>40848</v>
          </cell>
        </row>
        <row r="5899">
          <cell r="D5899">
            <v>41368</v>
          </cell>
        </row>
        <row r="5900">
          <cell r="D5900">
            <v>41368</v>
          </cell>
        </row>
        <row r="5901">
          <cell r="D5901">
            <v>41652</v>
          </cell>
        </row>
        <row r="5902">
          <cell r="D5902">
            <v>41233</v>
          </cell>
        </row>
        <row r="5903">
          <cell r="D5903">
            <v>41606</v>
          </cell>
        </row>
        <row r="5904">
          <cell r="D5904">
            <v>41950</v>
          </cell>
        </row>
        <row r="5905">
          <cell r="D5905">
            <v>41950</v>
          </cell>
        </row>
        <row r="5906">
          <cell r="D5906">
            <v>41950</v>
          </cell>
        </row>
        <row r="5907">
          <cell r="D5907">
            <v>41950</v>
          </cell>
        </row>
        <row r="5908">
          <cell r="D5908">
            <v>41950</v>
          </cell>
        </row>
        <row r="5909">
          <cell r="D5909">
            <v>41611</v>
          </cell>
        </row>
        <row r="5910">
          <cell r="D5910">
            <v>41611</v>
          </cell>
        </row>
        <row r="5911">
          <cell r="D5911">
            <v>41611</v>
          </cell>
        </row>
        <row r="5912">
          <cell r="D5912">
            <v>41611</v>
          </cell>
        </row>
        <row r="5913">
          <cell r="D5913">
            <v>41626</v>
          </cell>
        </row>
        <row r="5914">
          <cell r="D5914">
            <v>40779</v>
          </cell>
        </row>
        <row r="5915">
          <cell r="D5915">
            <v>41169</v>
          </cell>
        </row>
        <row r="5916">
          <cell r="D5916">
            <v>41169</v>
          </cell>
        </row>
        <row r="5917">
          <cell r="D5917">
            <v>41169</v>
          </cell>
        </row>
        <row r="5918">
          <cell r="D5918">
            <v>41169</v>
          </cell>
        </row>
        <row r="5919">
          <cell r="D5919">
            <v>41169</v>
          </cell>
        </row>
        <row r="5920">
          <cell r="D5920">
            <v>41169</v>
          </cell>
        </row>
        <row r="5921">
          <cell r="D5921">
            <v>41169</v>
          </cell>
        </row>
        <row r="5922">
          <cell r="D5922">
            <v>41169</v>
          </cell>
        </row>
        <row r="5923">
          <cell r="D5923">
            <v>41169</v>
          </cell>
        </row>
        <row r="5924">
          <cell r="D5924">
            <v>41169</v>
          </cell>
        </row>
        <row r="5925">
          <cell r="D5925">
            <v>41605</v>
          </cell>
        </row>
        <row r="5926">
          <cell r="D5926">
            <v>41963</v>
          </cell>
        </row>
        <row r="5927">
          <cell r="D5927">
            <v>41794</v>
          </cell>
        </row>
        <row r="5928">
          <cell r="D5928">
            <v>40641</v>
          </cell>
        </row>
        <row r="5929">
          <cell r="D5929">
            <v>40827</v>
          </cell>
        </row>
        <row r="5930">
          <cell r="D5930">
            <v>40827</v>
          </cell>
        </row>
        <row r="5931">
          <cell r="D5931">
            <v>41828</v>
          </cell>
        </row>
        <row r="5932">
          <cell r="D5932">
            <v>41828</v>
          </cell>
        </row>
        <row r="5933">
          <cell r="D5933">
            <v>41828</v>
          </cell>
        </row>
        <row r="5934">
          <cell r="D5934">
            <v>41828</v>
          </cell>
        </row>
        <row r="5935">
          <cell r="D5935">
            <v>41828</v>
          </cell>
        </row>
        <row r="5936">
          <cell r="D5936">
            <v>41828</v>
          </cell>
        </row>
        <row r="5937">
          <cell r="D5937">
            <v>41460</v>
          </cell>
        </row>
        <row r="5938">
          <cell r="D5938">
            <v>41460</v>
          </cell>
        </row>
        <row r="5939">
          <cell r="D5939">
            <v>41460</v>
          </cell>
        </row>
        <row r="5940">
          <cell r="D5940">
            <v>41779</v>
          </cell>
        </row>
        <row r="5941">
          <cell r="D5941">
            <v>41779</v>
          </cell>
        </row>
        <row r="5942">
          <cell r="D5942">
            <v>41925</v>
          </cell>
        </row>
        <row r="5943">
          <cell r="D5943">
            <v>41925</v>
          </cell>
        </row>
        <row r="5944">
          <cell r="D5944">
            <v>41493</v>
          </cell>
        </row>
        <row r="5945">
          <cell r="D5945">
            <v>40780</v>
          </cell>
        </row>
        <row r="5946">
          <cell r="D5946">
            <v>40780</v>
          </cell>
        </row>
        <row r="5947">
          <cell r="D5947">
            <v>40780</v>
          </cell>
        </row>
        <row r="5948">
          <cell r="D5948">
            <v>40780</v>
          </cell>
        </row>
        <row r="5949">
          <cell r="D5949">
            <v>41166</v>
          </cell>
        </row>
        <row r="5950">
          <cell r="D5950">
            <v>41704</v>
          </cell>
        </row>
        <row r="5951">
          <cell r="D5951">
            <v>41704</v>
          </cell>
        </row>
        <row r="5952">
          <cell r="D5952">
            <v>41704</v>
          </cell>
        </row>
        <row r="5953">
          <cell r="D5953">
            <v>41704</v>
          </cell>
        </row>
        <row r="5954">
          <cell r="D5954">
            <v>41745</v>
          </cell>
        </row>
        <row r="5955">
          <cell r="D5955">
            <v>40632</v>
          </cell>
        </row>
        <row r="5956">
          <cell r="D5956">
            <v>40858</v>
          </cell>
        </row>
        <row r="5957">
          <cell r="D5957">
            <v>40858</v>
          </cell>
        </row>
        <row r="5958">
          <cell r="D5958">
            <v>41346</v>
          </cell>
        </row>
        <row r="5959">
          <cell r="D5959">
            <v>41346</v>
          </cell>
        </row>
        <row r="5960">
          <cell r="D5960">
            <v>41346</v>
          </cell>
        </row>
        <row r="5961">
          <cell r="D5961">
            <v>41346</v>
          </cell>
        </row>
        <row r="5962">
          <cell r="D5962">
            <v>41680</v>
          </cell>
        </row>
        <row r="5963">
          <cell r="D5963">
            <v>40858</v>
          </cell>
        </row>
        <row r="5964">
          <cell r="D5964">
            <v>40858</v>
          </cell>
        </row>
        <row r="5965">
          <cell r="D5965">
            <v>40858</v>
          </cell>
        </row>
        <row r="5966">
          <cell r="D5966">
            <v>41872</v>
          </cell>
        </row>
        <row r="5967">
          <cell r="D5967">
            <v>41872</v>
          </cell>
        </row>
        <row r="5968">
          <cell r="D5968">
            <v>41872</v>
          </cell>
        </row>
        <row r="5969">
          <cell r="D5969">
            <v>41289</v>
          </cell>
        </row>
        <row r="5970">
          <cell r="D5970">
            <v>40744</v>
          </cell>
        </row>
        <row r="5971">
          <cell r="D5971">
            <v>40744</v>
          </cell>
        </row>
        <row r="5972">
          <cell r="D5972">
            <v>40744</v>
          </cell>
        </row>
        <row r="5973">
          <cell r="D5973">
            <v>40744</v>
          </cell>
        </row>
        <row r="5974">
          <cell r="D5974">
            <v>41677</v>
          </cell>
        </row>
        <row r="5975">
          <cell r="D5975">
            <v>41268</v>
          </cell>
        </row>
        <row r="5976">
          <cell r="D5976">
            <v>41556</v>
          </cell>
        </row>
        <row r="5977">
          <cell r="D5977">
            <v>41834</v>
          </cell>
        </row>
        <row r="5978">
          <cell r="D5978">
            <v>41834</v>
          </cell>
        </row>
        <row r="5979">
          <cell r="D5979">
            <v>41754</v>
          </cell>
        </row>
        <row r="5980">
          <cell r="D5980">
            <v>40793</v>
          </cell>
        </row>
        <row r="5981">
          <cell r="D5981">
            <v>40793</v>
          </cell>
        </row>
        <row r="5982">
          <cell r="D5982">
            <v>40793</v>
          </cell>
        </row>
        <row r="5983">
          <cell r="D5983">
            <v>40793</v>
          </cell>
        </row>
        <row r="5984">
          <cell r="D5984">
            <v>41600</v>
          </cell>
        </row>
        <row r="5985">
          <cell r="D5985">
            <v>41899</v>
          </cell>
        </row>
        <row r="5986">
          <cell r="D5986">
            <v>41475</v>
          </cell>
        </row>
        <row r="5987">
          <cell r="D5987">
            <v>41475</v>
          </cell>
        </row>
        <row r="5988">
          <cell r="D5988">
            <v>41475</v>
          </cell>
        </row>
        <row r="5989">
          <cell r="D5989">
            <v>41475</v>
          </cell>
        </row>
        <row r="5990">
          <cell r="D5990">
            <v>41475</v>
          </cell>
        </row>
        <row r="5991">
          <cell r="D5991">
            <v>41475</v>
          </cell>
        </row>
        <row r="5992">
          <cell r="D5992">
            <v>41898</v>
          </cell>
        </row>
        <row r="5993">
          <cell r="D5993">
            <v>41898</v>
          </cell>
        </row>
        <row r="5994">
          <cell r="D5994">
            <v>41898</v>
          </cell>
        </row>
        <row r="5995">
          <cell r="D5995">
            <v>41620</v>
          </cell>
        </row>
        <row r="5996">
          <cell r="D5996">
            <v>41620</v>
          </cell>
        </row>
        <row r="5997">
          <cell r="D5997">
            <v>41620</v>
          </cell>
        </row>
        <row r="5998">
          <cell r="D5998">
            <v>41620</v>
          </cell>
        </row>
        <row r="5999">
          <cell r="D5999">
            <v>41620</v>
          </cell>
        </row>
        <row r="6000">
          <cell r="D6000">
            <v>40887</v>
          </cell>
        </row>
        <row r="6001">
          <cell r="D6001">
            <v>40887</v>
          </cell>
        </row>
        <row r="6002">
          <cell r="D6002">
            <v>40887</v>
          </cell>
        </row>
        <row r="6003">
          <cell r="D6003">
            <v>40890</v>
          </cell>
        </row>
        <row r="6004">
          <cell r="D6004">
            <v>40890</v>
          </cell>
        </row>
        <row r="6005">
          <cell r="D6005">
            <v>41904</v>
          </cell>
        </row>
        <row r="6006">
          <cell r="D6006">
            <v>41890</v>
          </cell>
        </row>
        <row r="6007">
          <cell r="D6007">
            <v>41215</v>
          </cell>
        </row>
        <row r="6008">
          <cell r="D6008">
            <v>41985</v>
          </cell>
        </row>
        <row r="6009">
          <cell r="D6009">
            <v>41731</v>
          </cell>
        </row>
        <row r="6010">
          <cell r="D6010">
            <v>41273</v>
          </cell>
        </row>
        <row r="6011">
          <cell r="D6011">
            <v>41273</v>
          </cell>
        </row>
        <row r="6012">
          <cell r="D6012">
            <v>41273</v>
          </cell>
        </row>
        <row r="6013">
          <cell r="D6013">
            <v>41273</v>
          </cell>
        </row>
        <row r="6014">
          <cell r="D6014">
            <v>41273</v>
          </cell>
        </row>
        <row r="6015">
          <cell r="D6015">
            <v>41344</v>
          </cell>
        </row>
        <row r="6016">
          <cell r="D6016">
            <v>41344</v>
          </cell>
        </row>
        <row r="6017">
          <cell r="D6017">
            <v>40639</v>
          </cell>
        </row>
        <row r="6018">
          <cell r="D6018">
            <v>40639</v>
          </cell>
        </row>
        <row r="6019">
          <cell r="D6019">
            <v>40639</v>
          </cell>
        </row>
        <row r="6020">
          <cell r="D6020">
            <v>40639</v>
          </cell>
        </row>
        <row r="6021">
          <cell r="D6021">
            <v>40821</v>
          </cell>
        </row>
        <row r="6022">
          <cell r="D6022">
            <v>41500</v>
          </cell>
        </row>
        <row r="6023">
          <cell r="D6023">
            <v>41500</v>
          </cell>
        </row>
        <row r="6024">
          <cell r="D6024">
            <v>40864</v>
          </cell>
        </row>
        <row r="6025">
          <cell r="D6025">
            <v>41754</v>
          </cell>
        </row>
        <row r="6026">
          <cell r="D6026">
            <v>41876</v>
          </cell>
        </row>
        <row r="6027">
          <cell r="D6027">
            <v>41876</v>
          </cell>
        </row>
        <row r="6028">
          <cell r="D6028">
            <v>41694</v>
          </cell>
        </row>
        <row r="6029">
          <cell r="D6029">
            <v>41694</v>
          </cell>
        </row>
        <row r="6030">
          <cell r="D6030">
            <v>41598</v>
          </cell>
        </row>
        <row r="6031">
          <cell r="D6031">
            <v>41593</v>
          </cell>
        </row>
        <row r="6032">
          <cell r="D6032">
            <v>41827</v>
          </cell>
        </row>
        <row r="6033">
          <cell r="D6033">
            <v>41634</v>
          </cell>
        </row>
        <row r="6034">
          <cell r="D6034">
            <v>41753</v>
          </cell>
        </row>
        <row r="6035">
          <cell r="D6035">
            <v>41257</v>
          </cell>
        </row>
        <row r="6036">
          <cell r="D6036">
            <v>41018</v>
          </cell>
        </row>
        <row r="6037">
          <cell r="D6037">
            <v>41018</v>
          </cell>
        </row>
        <row r="6038">
          <cell r="D6038">
            <v>41522</v>
          </cell>
        </row>
        <row r="6039">
          <cell r="D6039">
            <v>41522</v>
          </cell>
        </row>
        <row r="6040">
          <cell r="D6040">
            <v>41522</v>
          </cell>
        </row>
        <row r="6041">
          <cell r="D6041">
            <v>41522</v>
          </cell>
        </row>
        <row r="6042">
          <cell r="D6042">
            <v>41907</v>
          </cell>
        </row>
        <row r="6043">
          <cell r="D6043">
            <v>41907</v>
          </cell>
        </row>
        <row r="6044">
          <cell r="D6044">
            <v>41309</v>
          </cell>
        </row>
        <row r="6045">
          <cell r="D6045">
            <v>41779</v>
          </cell>
        </row>
        <row r="6046">
          <cell r="D6046">
            <v>41779</v>
          </cell>
        </row>
        <row r="6047">
          <cell r="D6047">
            <v>41155</v>
          </cell>
        </row>
        <row r="6048">
          <cell r="D6048">
            <v>41435</v>
          </cell>
        </row>
        <row r="6049">
          <cell r="D6049">
            <v>41220</v>
          </cell>
        </row>
        <row r="6050">
          <cell r="D6050">
            <v>41220</v>
          </cell>
        </row>
        <row r="6051">
          <cell r="D6051">
            <v>41441</v>
          </cell>
        </row>
        <row r="6052">
          <cell r="D6052">
            <v>41024</v>
          </cell>
        </row>
        <row r="6053">
          <cell r="D6053">
            <v>41024</v>
          </cell>
        </row>
        <row r="6054">
          <cell r="D6054">
            <v>41541</v>
          </cell>
        </row>
        <row r="6055">
          <cell r="D6055">
            <v>41541</v>
          </cell>
        </row>
        <row r="6056">
          <cell r="D6056">
            <v>41541</v>
          </cell>
        </row>
        <row r="6057">
          <cell r="D6057">
            <v>41505</v>
          </cell>
        </row>
        <row r="6058">
          <cell r="D6058">
            <v>41505</v>
          </cell>
        </row>
        <row r="6059">
          <cell r="D6059">
            <v>40604</v>
          </cell>
        </row>
        <row r="6060">
          <cell r="D6060">
            <v>40604</v>
          </cell>
        </row>
        <row r="6061">
          <cell r="D6061">
            <v>40907</v>
          </cell>
        </row>
        <row r="6062">
          <cell r="D6062">
            <v>41009</v>
          </cell>
        </row>
        <row r="6063">
          <cell r="D6063">
            <v>41009</v>
          </cell>
        </row>
        <row r="6064">
          <cell r="D6064">
            <v>41268</v>
          </cell>
        </row>
        <row r="6065">
          <cell r="D6065">
            <v>41268</v>
          </cell>
        </row>
        <row r="6066">
          <cell r="D6066">
            <v>41268</v>
          </cell>
        </row>
        <row r="6067">
          <cell r="D6067">
            <v>41004</v>
          </cell>
        </row>
        <row r="6068">
          <cell r="D6068">
            <v>40925</v>
          </cell>
        </row>
        <row r="6069">
          <cell r="D6069">
            <v>41780</v>
          </cell>
        </row>
        <row r="6070">
          <cell r="D6070">
            <v>41780</v>
          </cell>
        </row>
        <row r="6071">
          <cell r="D6071">
            <v>41780</v>
          </cell>
        </row>
        <row r="6072">
          <cell r="D6072">
            <v>41865</v>
          </cell>
        </row>
        <row r="6073">
          <cell r="D6073">
            <v>41274</v>
          </cell>
        </row>
        <row r="6074">
          <cell r="D6074">
            <v>41274</v>
          </cell>
        </row>
        <row r="6075">
          <cell r="D6075">
            <v>41274</v>
          </cell>
        </row>
        <row r="6076">
          <cell r="D6076">
            <v>41999</v>
          </cell>
        </row>
        <row r="6077">
          <cell r="D6077">
            <v>41999</v>
          </cell>
        </row>
        <row r="6078">
          <cell r="D6078">
            <v>41519</v>
          </cell>
        </row>
        <row r="6079">
          <cell r="D6079">
            <v>41519</v>
          </cell>
        </row>
        <row r="6080">
          <cell r="D6080">
            <v>41519</v>
          </cell>
        </row>
        <row r="6081">
          <cell r="D6081">
            <v>41519</v>
          </cell>
        </row>
        <row r="6082">
          <cell r="D6082">
            <v>41857</v>
          </cell>
        </row>
        <row r="6083">
          <cell r="D6083">
            <v>40593</v>
          </cell>
        </row>
        <row r="6084">
          <cell r="D6084">
            <v>41601</v>
          </cell>
        </row>
        <row r="6085">
          <cell r="D6085">
            <v>41601</v>
          </cell>
        </row>
        <row r="6086">
          <cell r="D6086">
            <v>41601</v>
          </cell>
        </row>
        <row r="6087">
          <cell r="D6087">
            <v>41601</v>
          </cell>
        </row>
        <row r="6088">
          <cell r="D6088">
            <v>41601</v>
          </cell>
        </row>
        <row r="6089">
          <cell r="D6089">
            <v>41257</v>
          </cell>
        </row>
        <row r="6090">
          <cell r="D6090">
            <v>41073</v>
          </cell>
        </row>
        <row r="6091">
          <cell r="D6091">
            <v>42002</v>
          </cell>
        </row>
        <row r="6092">
          <cell r="D6092">
            <v>41903</v>
          </cell>
        </row>
        <row r="6093">
          <cell r="D6093">
            <v>41903</v>
          </cell>
        </row>
        <row r="6094">
          <cell r="D6094">
            <v>41903</v>
          </cell>
        </row>
        <row r="6095">
          <cell r="D6095">
            <v>41903</v>
          </cell>
        </row>
        <row r="6096">
          <cell r="D6096">
            <v>41903</v>
          </cell>
        </row>
        <row r="6097">
          <cell r="D6097">
            <v>41903</v>
          </cell>
        </row>
        <row r="6098">
          <cell r="D6098">
            <v>41903</v>
          </cell>
        </row>
        <row r="6099">
          <cell r="D6099">
            <v>41903</v>
          </cell>
        </row>
        <row r="6100">
          <cell r="D6100">
            <v>41903</v>
          </cell>
        </row>
        <row r="6101">
          <cell r="D6101">
            <v>41903</v>
          </cell>
        </row>
        <row r="6102">
          <cell r="D6102">
            <v>41903</v>
          </cell>
        </row>
        <row r="6103">
          <cell r="D6103">
            <v>41903</v>
          </cell>
        </row>
        <row r="6104">
          <cell r="D6104">
            <v>41903</v>
          </cell>
        </row>
        <row r="6105">
          <cell r="D6105">
            <v>41903</v>
          </cell>
        </row>
        <row r="6106">
          <cell r="D6106">
            <v>41874</v>
          </cell>
        </row>
        <row r="6107">
          <cell r="D6107">
            <v>41078</v>
          </cell>
        </row>
        <row r="6108">
          <cell r="D6108">
            <v>40897</v>
          </cell>
        </row>
        <row r="6109">
          <cell r="D6109">
            <v>40897</v>
          </cell>
        </row>
        <row r="6110">
          <cell r="D6110">
            <v>41529</v>
          </cell>
        </row>
        <row r="6111">
          <cell r="D6111">
            <v>41529</v>
          </cell>
        </row>
        <row r="6112">
          <cell r="D6112">
            <v>41591</v>
          </cell>
        </row>
        <row r="6113">
          <cell r="D6113">
            <v>41591</v>
          </cell>
        </row>
        <row r="6114">
          <cell r="D6114">
            <v>41591</v>
          </cell>
        </row>
        <row r="6115">
          <cell r="D6115">
            <v>41591</v>
          </cell>
        </row>
        <row r="6116">
          <cell r="D6116">
            <v>41591</v>
          </cell>
        </row>
        <row r="6117">
          <cell r="D6117">
            <v>41348</v>
          </cell>
        </row>
        <row r="6118">
          <cell r="D6118">
            <v>41592</v>
          </cell>
        </row>
        <row r="6119">
          <cell r="D6119">
            <v>41592</v>
          </cell>
        </row>
        <row r="6120">
          <cell r="D6120">
            <v>41902</v>
          </cell>
        </row>
        <row r="6121">
          <cell r="D6121">
            <v>41902</v>
          </cell>
        </row>
        <row r="6122">
          <cell r="D6122">
            <v>41902</v>
          </cell>
        </row>
        <row r="6123">
          <cell r="D6123">
            <v>41902</v>
          </cell>
        </row>
        <row r="6124">
          <cell r="D6124">
            <v>41978</v>
          </cell>
        </row>
        <row r="6125">
          <cell r="D6125">
            <v>41152</v>
          </cell>
        </row>
        <row r="6126">
          <cell r="D6126">
            <v>41794</v>
          </cell>
        </row>
        <row r="6127">
          <cell r="D6127">
            <v>41794</v>
          </cell>
        </row>
        <row r="6128">
          <cell r="D6128">
            <v>41794</v>
          </cell>
        </row>
        <row r="6129">
          <cell r="D6129">
            <v>41365</v>
          </cell>
        </row>
        <row r="6130">
          <cell r="D6130">
            <v>40841</v>
          </cell>
        </row>
        <row r="6131">
          <cell r="D6131">
            <v>41725</v>
          </cell>
        </row>
        <row r="6132">
          <cell r="D6132">
            <v>41725</v>
          </cell>
        </row>
        <row r="6133">
          <cell r="D6133">
            <v>40904</v>
          </cell>
        </row>
        <row r="6134">
          <cell r="D6134">
            <v>41898</v>
          </cell>
        </row>
        <row r="6135">
          <cell r="D6135">
            <v>41503</v>
          </cell>
        </row>
        <row r="6136">
          <cell r="D6136">
            <v>41583</v>
          </cell>
        </row>
        <row r="6137">
          <cell r="D6137">
            <v>41200</v>
          </cell>
        </row>
        <row r="6138">
          <cell r="D6138">
            <v>41200</v>
          </cell>
        </row>
        <row r="6139">
          <cell r="D6139">
            <v>41579</v>
          </cell>
        </row>
        <row r="6140">
          <cell r="D6140">
            <v>40632</v>
          </cell>
        </row>
        <row r="6141">
          <cell r="D6141">
            <v>41017</v>
          </cell>
        </row>
        <row r="6142">
          <cell r="D6142">
            <v>41830</v>
          </cell>
        </row>
        <row r="6143">
          <cell r="D6143">
            <v>41830</v>
          </cell>
        </row>
        <row r="6144">
          <cell r="D6144">
            <v>41830</v>
          </cell>
        </row>
        <row r="6145">
          <cell r="D6145">
            <v>41830</v>
          </cell>
        </row>
        <row r="6146">
          <cell r="D6146">
            <v>41818</v>
          </cell>
        </row>
        <row r="6147">
          <cell r="D6147">
            <v>40899</v>
          </cell>
        </row>
        <row r="6148">
          <cell r="D6148">
            <v>41965</v>
          </cell>
        </row>
        <row r="6149">
          <cell r="D6149">
            <v>41965</v>
          </cell>
        </row>
        <row r="6150">
          <cell r="D6150">
            <v>41453</v>
          </cell>
        </row>
        <row r="6151">
          <cell r="D6151">
            <v>42002</v>
          </cell>
        </row>
        <row r="6152">
          <cell r="D6152">
            <v>41373</v>
          </cell>
        </row>
        <row r="6153">
          <cell r="D6153">
            <v>40620</v>
          </cell>
        </row>
        <row r="6154">
          <cell r="D6154">
            <v>41824</v>
          </cell>
        </row>
        <row r="6155">
          <cell r="D6155">
            <v>41750</v>
          </cell>
        </row>
        <row r="6156">
          <cell r="D6156">
            <v>41750</v>
          </cell>
        </row>
        <row r="6157">
          <cell r="D6157">
            <v>41750</v>
          </cell>
        </row>
        <row r="6158">
          <cell r="D6158">
            <v>41750</v>
          </cell>
        </row>
        <row r="6159">
          <cell r="D6159">
            <v>41490</v>
          </cell>
        </row>
        <row r="6160">
          <cell r="D6160">
            <v>41490</v>
          </cell>
        </row>
        <row r="6161">
          <cell r="D6161">
            <v>41612</v>
          </cell>
        </row>
        <row r="6162">
          <cell r="D6162">
            <v>40621</v>
          </cell>
        </row>
        <row r="6163">
          <cell r="D6163">
            <v>40621</v>
          </cell>
        </row>
        <row r="6164">
          <cell r="D6164">
            <v>40621</v>
          </cell>
        </row>
        <row r="6165">
          <cell r="D6165">
            <v>40621</v>
          </cell>
        </row>
        <row r="6166">
          <cell r="D6166">
            <v>40621</v>
          </cell>
        </row>
        <row r="6167">
          <cell r="D6167">
            <v>40621</v>
          </cell>
        </row>
        <row r="6168">
          <cell r="D6168">
            <v>40621</v>
          </cell>
        </row>
        <row r="6169">
          <cell r="D6169">
            <v>41019</v>
          </cell>
        </row>
        <row r="6170">
          <cell r="D6170">
            <v>41171</v>
          </cell>
        </row>
        <row r="6171">
          <cell r="D6171">
            <v>40782</v>
          </cell>
        </row>
        <row r="6172">
          <cell r="D6172">
            <v>41628</v>
          </cell>
        </row>
        <row r="6173">
          <cell r="D6173">
            <v>41628</v>
          </cell>
        </row>
        <row r="6174">
          <cell r="D6174">
            <v>40757</v>
          </cell>
        </row>
        <row r="6175">
          <cell r="D6175">
            <v>40757</v>
          </cell>
        </row>
        <row r="6176">
          <cell r="D6176">
            <v>40757</v>
          </cell>
        </row>
        <row r="6177">
          <cell r="D6177">
            <v>41173</v>
          </cell>
        </row>
        <row r="6178">
          <cell r="D6178">
            <v>41173</v>
          </cell>
        </row>
        <row r="6179">
          <cell r="D6179">
            <v>41173</v>
          </cell>
        </row>
        <row r="6180">
          <cell r="D6180">
            <v>41173</v>
          </cell>
        </row>
        <row r="6181">
          <cell r="D6181">
            <v>41173</v>
          </cell>
        </row>
        <row r="6182">
          <cell r="D6182">
            <v>41173</v>
          </cell>
        </row>
        <row r="6183">
          <cell r="D6183">
            <v>41173</v>
          </cell>
        </row>
        <row r="6184">
          <cell r="D6184">
            <v>41173</v>
          </cell>
        </row>
        <row r="6185">
          <cell r="D6185">
            <v>41173</v>
          </cell>
        </row>
        <row r="6186">
          <cell r="D6186">
            <v>41620</v>
          </cell>
        </row>
        <row r="6187">
          <cell r="D6187">
            <v>41128</v>
          </cell>
        </row>
        <row r="6188">
          <cell r="D6188">
            <v>41228</v>
          </cell>
        </row>
        <row r="6189">
          <cell r="D6189">
            <v>41228</v>
          </cell>
        </row>
        <row r="6190">
          <cell r="D6190">
            <v>41228</v>
          </cell>
        </row>
        <row r="6191">
          <cell r="D6191">
            <v>41734</v>
          </cell>
        </row>
        <row r="6192">
          <cell r="D6192">
            <v>41633</v>
          </cell>
        </row>
        <row r="6193">
          <cell r="D6193">
            <v>41987</v>
          </cell>
        </row>
        <row r="6194">
          <cell r="D6194">
            <v>41996</v>
          </cell>
        </row>
        <row r="6195">
          <cell r="D6195">
            <v>41996</v>
          </cell>
        </row>
        <row r="6196">
          <cell r="D6196">
            <v>41996</v>
          </cell>
        </row>
        <row r="6197">
          <cell r="D6197">
            <v>41934</v>
          </cell>
        </row>
        <row r="6198">
          <cell r="D6198">
            <v>41934</v>
          </cell>
        </row>
        <row r="6199">
          <cell r="D6199">
            <v>41226</v>
          </cell>
        </row>
        <row r="6200">
          <cell r="D6200">
            <v>41226</v>
          </cell>
        </row>
        <row r="6201">
          <cell r="D6201">
            <v>41226</v>
          </cell>
        </row>
        <row r="6202">
          <cell r="D6202">
            <v>41015</v>
          </cell>
        </row>
        <row r="6203">
          <cell r="D6203">
            <v>41015</v>
          </cell>
        </row>
        <row r="6204">
          <cell r="D6204">
            <v>41625</v>
          </cell>
        </row>
        <row r="6205">
          <cell r="D6205">
            <v>41569</v>
          </cell>
        </row>
        <row r="6206">
          <cell r="D6206">
            <v>41975</v>
          </cell>
        </row>
        <row r="6207">
          <cell r="D6207">
            <v>41568</v>
          </cell>
        </row>
        <row r="6208">
          <cell r="D6208">
            <v>41568</v>
          </cell>
        </row>
        <row r="6209">
          <cell r="D6209">
            <v>41568</v>
          </cell>
        </row>
        <row r="6210">
          <cell r="D6210">
            <v>41912</v>
          </cell>
        </row>
        <row r="6211">
          <cell r="D6211">
            <v>41870</v>
          </cell>
        </row>
        <row r="6212">
          <cell r="D6212">
            <v>41870</v>
          </cell>
        </row>
        <row r="6213">
          <cell r="D6213">
            <v>41870</v>
          </cell>
        </row>
        <row r="6214">
          <cell r="D6214">
            <v>41956</v>
          </cell>
        </row>
        <row r="6215">
          <cell r="D6215">
            <v>41956</v>
          </cell>
        </row>
        <row r="6216">
          <cell r="D6216">
            <v>40827</v>
          </cell>
        </row>
        <row r="6217">
          <cell r="D6217">
            <v>41241</v>
          </cell>
        </row>
        <row r="6218">
          <cell r="D6218">
            <v>41241</v>
          </cell>
        </row>
        <row r="6219">
          <cell r="D6219">
            <v>41117</v>
          </cell>
        </row>
        <row r="6220">
          <cell r="D6220">
            <v>41568</v>
          </cell>
        </row>
        <row r="6221">
          <cell r="D6221">
            <v>41568</v>
          </cell>
        </row>
        <row r="6222">
          <cell r="D6222">
            <v>41568</v>
          </cell>
        </row>
        <row r="6223">
          <cell r="D6223">
            <v>41897</v>
          </cell>
        </row>
        <row r="6224">
          <cell r="D6224">
            <v>41997</v>
          </cell>
        </row>
        <row r="6225">
          <cell r="D6225">
            <v>41997</v>
          </cell>
        </row>
        <row r="6226">
          <cell r="D6226">
            <v>41997</v>
          </cell>
        </row>
        <row r="6227">
          <cell r="D6227">
            <v>41187</v>
          </cell>
        </row>
        <row r="6228">
          <cell r="D6228">
            <v>41187</v>
          </cell>
        </row>
        <row r="6229">
          <cell r="D6229">
            <v>40849</v>
          </cell>
        </row>
        <row r="6230">
          <cell r="D6230">
            <v>41296</v>
          </cell>
        </row>
        <row r="6231">
          <cell r="D6231">
            <v>41296</v>
          </cell>
        </row>
        <row r="6232">
          <cell r="D6232">
            <v>41832</v>
          </cell>
        </row>
        <row r="6233">
          <cell r="D6233">
            <v>41894</v>
          </cell>
        </row>
        <row r="6234">
          <cell r="D6234">
            <v>41894</v>
          </cell>
        </row>
        <row r="6235">
          <cell r="D6235">
            <v>41894</v>
          </cell>
        </row>
        <row r="6236">
          <cell r="D6236">
            <v>41894</v>
          </cell>
        </row>
        <row r="6237">
          <cell r="D6237">
            <v>41894</v>
          </cell>
        </row>
        <row r="6238">
          <cell r="D6238">
            <v>41328</v>
          </cell>
        </row>
        <row r="6239">
          <cell r="D6239">
            <v>41296</v>
          </cell>
        </row>
        <row r="6240">
          <cell r="D6240">
            <v>41255</v>
          </cell>
        </row>
        <row r="6241">
          <cell r="D6241">
            <v>41255</v>
          </cell>
        </row>
        <row r="6242">
          <cell r="D6242">
            <v>41577</v>
          </cell>
        </row>
        <row r="6243">
          <cell r="D6243">
            <v>41788</v>
          </cell>
        </row>
        <row r="6244">
          <cell r="D6244">
            <v>40898</v>
          </cell>
        </row>
        <row r="6245">
          <cell r="D6245">
            <v>41603</v>
          </cell>
        </row>
        <row r="6246">
          <cell r="D6246">
            <v>41233</v>
          </cell>
        </row>
        <row r="6247">
          <cell r="D6247">
            <v>41233</v>
          </cell>
        </row>
        <row r="6248">
          <cell r="D6248">
            <v>41233</v>
          </cell>
        </row>
        <row r="6249">
          <cell r="D6249">
            <v>41789</v>
          </cell>
        </row>
        <row r="6250">
          <cell r="D6250">
            <v>41789</v>
          </cell>
        </row>
        <row r="6251">
          <cell r="D6251">
            <v>41789</v>
          </cell>
        </row>
        <row r="6252">
          <cell r="D6252">
            <v>41789</v>
          </cell>
        </row>
        <row r="6253">
          <cell r="D6253">
            <v>40879</v>
          </cell>
        </row>
        <row r="6254">
          <cell r="D6254">
            <v>40640</v>
          </cell>
        </row>
        <row r="6255">
          <cell r="D6255">
            <v>40640</v>
          </cell>
        </row>
        <row r="6256">
          <cell r="D6256">
            <v>41160</v>
          </cell>
        </row>
        <row r="6257">
          <cell r="D6257">
            <v>41892</v>
          </cell>
        </row>
        <row r="6258">
          <cell r="D6258">
            <v>41158</v>
          </cell>
        </row>
        <row r="6259">
          <cell r="D6259">
            <v>41946</v>
          </cell>
        </row>
        <row r="6260">
          <cell r="D6260">
            <v>40996</v>
          </cell>
        </row>
        <row r="6261">
          <cell r="D6261">
            <v>41134</v>
          </cell>
        </row>
        <row r="6262">
          <cell r="D6262">
            <v>41041</v>
          </cell>
        </row>
        <row r="6263">
          <cell r="D6263">
            <v>41844</v>
          </cell>
        </row>
        <row r="6264">
          <cell r="D6264">
            <v>41542</v>
          </cell>
        </row>
        <row r="6265">
          <cell r="D6265">
            <v>41765</v>
          </cell>
        </row>
        <row r="6266">
          <cell r="D6266">
            <v>41554</v>
          </cell>
        </row>
        <row r="6267">
          <cell r="D6267">
            <v>40850</v>
          </cell>
        </row>
        <row r="6268">
          <cell r="D6268">
            <v>40850</v>
          </cell>
        </row>
        <row r="6269">
          <cell r="D6269">
            <v>41183</v>
          </cell>
        </row>
        <row r="6270">
          <cell r="D6270">
            <v>41183</v>
          </cell>
        </row>
        <row r="6271">
          <cell r="D6271">
            <v>41976</v>
          </cell>
        </row>
        <row r="6272">
          <cell r="D6272">
            <v>41976</v>
          </cell>
        </row>
        <row r="6273">
          <cell r="D6273">
            <v>41976</v>
          </cell>
        </row>
        <row r="6274">
          <cell r="D6274">
            <v>41985</v>
          </cell>
        </row>
        <row r="6275">
          <cell r="D6275">
            <v>41473</v>
          </cell>
        </row>
        <row r="6276">
          <cell r="D6276">
            <v>41473</v>
          </cell>
        </row>
        <row r="6277">
          <cell r="D6277">
            <v>41473</v>
          </cell>
        </row>
        <row r="6278">
          <cell r="D6278">
            <v>41473</v>
          </cell>
        </row>
        <row r="6279">
          <cell r="D6279">
            <v>41473</v>
          </cell>
        </row>
        <row r="6280">
          <cell r="D6280">
            <v>41473</v>
          </cell>
        </row>
        <row r="6281">
          <cell r="D6281">
            <v>41473</v>
          </cell>
        </row>
        <row r="6282">
          <cell r="D6282">
            <v>41772</v>
          </cell>
        </row>
        <row r="6283">
          <cell r="D6283">
            <v>41233</v>
          </cell>
        </row>
        <row r="6284">
          <cell r="D6284">
            <v>41233</v>
          </cell>
        </row>
        <row r="6285">
          <cell r="D6285">
            <v>41542</v>
          </cell>
        </row>
        <row r="6286">
          <cell r="D6286">
            <v>41542</v>
          </cell>
        </row>
        <row r="6287">
          <cell r="D6287">
            <v>41569</v>
          </cell>
        </row>
        <row r="6288">
          <cell r="D6288">
            <v>41572</v>
          </cell>
        </row>
        <row r="6289">
          <cell r="D6289">
            <v>40732</v>
          </cell>
        </row>
        <row r="6290">
          <cell r="D6290">
            <v>40732</v>
          </cell>
        </row>
        <row r="6291">
          <cell r="D6291">
            <v>40981</v>
          </cell>
        </row>
        <row r="6292">
          <cell r="D6292">
            <v>40981</v>
          </cell>
        </row>
        <row r="6293">
          <cell r="D6293">
            <v>41976</v>
          </cell>
        </row>
        <row r="6294">
          <cell r="D6294">
            <v>41021</v>
          </cell>
        </row>
        <row r="6295">
          <cell r="D6295">
            <v>41021</v>
          </cell>
        </row>
        <row r="6296">
          <cell r="D6296">
            <v>40802</v>
          </cell>
        </row>
        <row r="6297">
          <cell r="D6297">
            <v>40905</v>
          </cell>
        </row>
        <row r="6298">
          <cell r="D6298">
            <v>40905</v>
          </cell>
        </row>
        <row r="6299">
          <cell r="D6299">
            <v>40905</v>
          </cell>
        </row>
        <row r="6300">
          <cell r="D6300">
            <v>40837</v>
          </cell>
        </row>
        <row r="6301">
          <cell r="D6301">
            <v>41974</v>
          </cell>
        </row>
        <row r="6302">
          <cell r="D6302">
            <v>40700</v>
          </cell>
        </row>
        <row r="6303">
          <cell r="D6303">
            <v>40700</v>
          </cell>
        </row>
        <row r="6304">
          <cell r="D6304">
            <v>41967</v>
          </cell>
        </row>
        <row r="6305">
          <cell r="D6305">
            <v>41809</v>
          </cell>
        </row>
        <row r="6306">
          <cell r="D6306">
            <v>41765</v>
          </cell>
        </row>
        <row r="6307">
          <cell r="D6307">
            <v>41583</v>
          </cell>
        </row>
        <row r="6308">
          <cell r="D6308">
            <v>41583</v>
          </cell>
        </row>
        <row r="6309">
          <cell r="D6309">
            <v>41583</v>
          </cell>
        </row>
        <row r="6310">
          <cell r="D6310">
            <v>41583</v>
          </cell>
        </row>
        <row r="6311">
          <cell r="D6311">
            <v>41583</v>
          </cell>
        </row>
        <row r="6312">
          <cell r="D6312">
            <v>41583</v>
          </cell>
        </row>
        <row r="6313">
          <cell r="D6313">
            <v>40797</v>
          </cell>
        </row>
        <row r="6314">
          <cell r="D6314">
            <v>41687</v>
          </cell>
        </row>
        <row r="6315">
          <cell r="D6315">
            <v>41687</v>
          </cell>
        </row>
        <row r="6316">
          <cell r="D6316">
            <v>40871</v>
          </cell>
        </row>
        <row r="6317">
          <cell r="D6317">
            <v>40871</v>
          </cell>
        </row>
        <row r="6318">
          <cell r="D6318">
            <v>40871</v>
          </cell>
        </row>
        <row r="6319">
          <cell r="D6319">
            <v>40871</v>
          </cell>
        </row>
        <row r="6320">
          <cell r="D6320">
            <v>41969</v>
          </cell>
        </row>
        <row r="6321">
          <cell r="D6321">
            <v>41969</v>
          </cell>
        </row>
        <row r="6322">
          <cell r="D6322">
            <v>41911</v>
          </cell>
        </row>
        <row r="6323">
          <cell r="D6323">
            <v>40829</v>
          </cell>
        </row>
        <row r="6324">
          <cell r="D6324">
            <v>40697</v>
          </cell>
        </row>
        <row r="6325">
          <cell r="D6325">
            <v>40711</v>
          </cell>
        </row>
        <row r="6326">
          <cell r="D6326">
            <v>41211</v>
          </cell>
        </row>
        <row r="6327">
          <cell r="D6327">
            <v>41211</v>
          </cell>
        </row>
        <row r="6328">
          <cell r="D6328">
            <v>40564</v>
          </cell>
        </row>
        <row r="6329">
          <cell r="D6329">
            <v>40564</v>
          </cell>
        </row>
        <row r="6330">
          <cell r="D6330">
            <v>40564</v>
          </cell>
        </row>
        <row r="6331">
          <cell r="D6331">
            <v>40564</v>
          </cell>
        </row>
        <row r="6332">
          <cell r="D6332">
            <v>40564</v>
          </cell>
        </row>
        <row r="6333">
          <cell r="D6333">
            <v>40564</v>
          </cell>
        </row>
        <row r="6334">
          <cell r="D6334">
            <v>40564</v>
          </cell>
        </row>
        <row r="6335">
          <cell r="D6335">
            <v>40564</v>
          </cell>
        </row>
        <row r="6336">
          <cell r="D6336">
            <v>40735</v>
          </cell>
        </row>
        <row r="6337">
          <cell r="D6337">
            <v>40735</v>
          </cell>
        </row>
        <row r="6338">
          <cell r="D6338">
            <v>41517</v>
          </cell>
        </row>
        <row r="6339">
          <cell r="D6339">
            <v>41517</v>
          </cell>
        </row>
        <row r="6340">
          <cell r="D6340">
            <v>41918</v>
          </cell>
        </row>
        <row r="6341">
          <cell r="D6341">
            <v>41918</v>
          </cell>
        </row>
        <row r="6342">
          <cell r="D6342">
            <v>41918</v>
          </cell>
        </row>
        <row r="6343">
          <cell r="D6343">
            <v>41640</v>
          </cell>
        </row>
        <row r="6344">
          <cell r="D6344">
            <v>40975</v>
          </cell>
        </row>
        <row r="6345">
          <cell r="D6345">
            <v>40975</v>
          </cell>
        </row>
        <row r="6346">
          <cell r="D6346">
            <v>40975</v>
          </cell>
        </row>
        <row r="6347">
          <cell r="D6347">
            <v>40975</v>
          </cell>
        </row>
        <row r="6348">
          <cell r="D6348">
            <v>41933</v>
          </cell>
        </row>
        <row r="6349">
          <cell r="D6349">
            <v>41030</v>
          </cell>
        </row>
        <row r="6350">
          <cell r="D6350">
            <v>41030</v>
          </cell>
        </row>
        <row r="6351">
          <cell r="D6351">
            <v>41030</v>
          </cell>
        </row>
        <row r="6352">
          <cell r="D6352">
            <v>41886</v>
          </cell>
        </row>
        <row r="6353">
          <cell r="D6353">
            <v>41947</v>
          </cell>
        </row>
        <row r="6354">
          <cell r="D6354">
            <v>41165</v>
          </cell>
        </row>
        <row r="6355">
          <cell r="D6355">
            <v>41158</v>
          </cell>
        </row>
        <row r="6356">
          <cell r="D6356">
            <v>41158</v>
          </cell>
        </row>
        <row r="6357">
          <cell r="D6357">
            <v>40822</v>
          </cell>
        </row>
        <row r="6358">
          <cell r="D6358">
            <v>41663</v>
          </cell>
        </row>
        <row r="6359">
          <cell r="D6359">
            <v>41663</v>
          </cell>
        </row>
        <row r="6360">
          <cell r="D6360">
            <v>41663</v>
          </cell>
        </row>
        <row r="6361">
          <cell r="D6361">
            <v>41663</v>
          </cell>
        </row>
        <row r="6362">
          <cell r="D6362">
            <v>41253</v>
          </cell>
        </row>
        <row r="6363">
          <cell r="D6363">
            <v>40872</v>
          </cell>
        </row>
        <row r="6364">
          <cell r="D6364">
            <v>41965</v>
          </cell>
        </row>
        <row r="6365">
          <cell r="D6365">
            <v>41965</v>
          </cell>
        </row>
        <row r="6366">
          <cell r="D6366">
            <v>41965</v>
          </cell>
        </row>
        <row r="6367">
          <cell r="D6367">
            <v>41734</v>
          </cell>
        </row>
        <row r="6368">
          <cell r="D6368">
            <v>41734</v>
          </cell>
        </row>
        <row r="6369">
          <cell r="D6369">
            <v>41734</v>
          </cell>
        </row>
        <row r="6370">
          <cell r="D6370">
            <v>41779</v>
          </cell>
        </row>
        <row r="6371">
          <cell r="D6371">
            <v>41551</v>
          </cell>
        </row>
        <row r="6372">
          <cell r="D6372">
            <v>41600</v>
          </cell>
        </row>
        <row r="6373">
          <cell r="D6373">
            <v>41916</v>
          </cell>
        </row>
        <row r="6374">
          <cell r="D6374">
            <v>41916</v>
          </cell>
        </row>
        <row r="6375">
          <cell r="D6375">
            <v>41916</v>
          </cell>
        </row>
        <row r="6376">
          <cell r="D6376">
            <v>40662</v>
          </cell>
        </row>
        <row r="6377">
          <cell r="D6377">
            <v>40662</v>
          </cell>
        </row>
        <row r="6378">
          <cell r="D6378">
            <v>41555</v>
          </cell>
        </row>
        <row r="6379">
          <cell r="D6379">
            <v>41624</v>
          </cell>
        </row>
        <row r="6380">
          <cell r="D6380">
            <v>41740</v>
          </cell>
        </row>
        <row r="6381">
          <cell r="D6381">
            <v>41740</v>
          </cell>
        </row>
        <row r="6382">
          <cell r="D6382">
            <v>40641</v>
          </cell>
        </row>
        <row r="6383">
          <cell r="D6383">
            <v>41363</v>
          </cell>
        </row>
        <row r="6384">
          <cell r="D6384">
            <v>41363</v>
          </cell>
        </row>
        <row r="6385">
          <cell r="D6385">
            <v>41655</v>
          </cell>
        </row>
        <row r="6386">
          <cell r="D6386">
            <v>41655</v>
          </cell>
        </row>
        <row r="6387">
          <cell r="D6387">
            <v>41655</v>
          </cell>
        </row>
        <row r="6388">
          <cell r="D6388">
            <v>41655</v>
          </cell>
        </row>
        <row r="6389">
          <cell r="D6389">
            <v>40574</v>
          </cell>
        </row>
        <row r="6390">
          <cell r="D6390">
            <v>40574</v>
          </cell>
        </row>
        <row r="6391">
          <cell r="D6391">
            <v>40946</v>
          </cell>
        </row>
        <row r="6392">
          <cell r="D6392">
            <v>40946</v>
          </cell>
        </row>
        <row r="6393">
          <cell r="D6393">
            <v>41623</v>
          </cell>
        </row>
        <row r="6394">
          <cell r="D6394">
            <v>41623</v>
          </cell>
        </row>
        <row r="6395">
          <cell r="D6395">
            <v>41623</v>
          </cell>
        </row>
        <row r="6396">
          <cell r="D6396">
            <v>41623</v>
          </cell>
        </row>
        <row r="6397">
          <cell r="D6397">
            <v>41623</v>
          </cell>
        </row>
        <row r="6398">
          <cell r="D6398">
            <v>41623</v>
          </cell>
        </row>
        <row r="6399">
          <cell r="D6399">
            <v>41944</v>
          </cell>
        </row>
        <row r="6400">
          <cell r="D6400">
            <v>41858</v>
          </cell>
        </row>
        <row r="6401">
          <cell r="D6401">
            <v>41858</v>
          </cell>
        </row>
        <row r="6402">
          <cell r="D6402">
            <v>41858</v>
          </cell>
        </row>
        <row r="6403">
          <cell r="D6403">
            <v>41790</v>
          </cell>
        </row>
        <row r="6404">
          <cell r="D6404">
            <v>41790</v>
          </cell>
        </row>
        <row r="6405">
          <cell r="D6405">
            <v>41790</v>
          </cell>
        </row>
        <row r="6406">
          <cell r="D6406">
            <v>41243</v>
          </cell>
        </row>
        <row r="6407">
          <cell r="D6407">
            <v>41883</v>
          </cell>
        </row>
        <row r="6408">
          <cell r="D6408">
            <v>41883</v>
          </cell>
        </row>
        <row r="6409">
          <cell r="D6409">
            <v>41774</v>
          </cell>
        </row>
        <row r="6410">
          <cell r="D6410">
            <v>41774</v>
          </cell>
        </row>
        <row r="6411">
          <cell r="D6411">
            <v>41774</v>
          </cell>
        </row>
        <row r="6412">
          <cell r="D6412">
            <v>41774</v>
          </cell>
        </row>
        <row r="6413">
          <cell r="D6413">
            <v>41774</v>
          </cell>
        </row>
        <row r="6414">
          <cell r="D6414">
            <v>41869</v>
          </cell>
        </row>
        <row r="6415">
          <cell r="D6415">
            <v>41869</v>
          </cell>
        </row>
        <row r="6416">
          <cell r="D6416">
            <v>41954</v>
          </cell>
        </row>
        <row r="6417">
          <cell r="D6417">
            <v>41873</v>
          </cell>
        </row>
        <row r="6418">
          <cell r="D6418">
            <v>41342</v>
          </cell>
        </row>
        <row r="6419">
          <cell r="D6419">
            <v>41342</v>
          </cell>
        </row>
        <row r="6420">
          <cell r="D6420">
            <v>41579</v>
          </cell>
        </row>
        <row r="6421">
          <cell r="D6421">
            <v>41579</v>
          </cell>
        </row>
        <row r="6422">
          <cell r="D6422">
            <v>41579</v>
          </cell>
        </row>
        <row r="6423">
          <cell r="D6423">
            <v>41579</v>
          </cell>
        </row>
        <row r="6424">
          <cell r="D6424">
            <v>40750</v>
          </cell>
        </row>
        <row r="6425">
          <cell r="D6425">
            <v>41206</v>
          </cell>
        </row>
        <row r="6426">
          <cell r="D6426">
            <v>41871</v>
          </cell>
        </row>
        <row r="6427">
          <cell r="D6427">
            <v>41418</v>
          </cell>
        </row>
        <row r="6428">
          <cell r="D6428">
            <v>41418</v>
          </cell>
        </row>
        <row r="6429">
          <cell r="D6429">
            <v>41418</v>
          </cell>
        </row>
        <row r="6430">
          <cell r="D6430">
            <v>41418</v>
          </cell>
        </row>
        <row r="6431">
          <cell r="D6431">
            <v>40850</v>
          </cell>
        </row>
        <row r="6432">
          <cell r="D6432">
            <v>40850</v>
          </cell>
        </row>
        <row r="6433">
          <cell r="D6433">
            <v>40850</v>
          </cell>
        </row>
        <row r="6434">
          <cell r="D6434">
            <v>40850</v>
          </cell>
        </row>
        <row r="6435">
          <cell r="D6435">
            <v>40998</v>
          </cell>
        </row>
        <row r="6436">
          <cell r="D6436">
            <v>40998</v>
          </cell>
        </row>
        <row r="6437">
          <cell r="D6437">
            <v>41787</v>
          </cell>
        </row>
        <row r="6438">
          <cell r="D6438">
            <v>41787</v>
          </cell>
        </row>
        <row r="6439">
          <cell r="D6439">
            <v>41787</v>
          </cell>
        </row>
        <row r="6440">
          <cell r="D6440">
            <v>41988</v>
          </cell>
        </row>
        <row r="6441">
          <cell r="D6441">
            <v>40820</v>
          </cell>
        </row>
        <row r="6442">
          <cell r="D6442">
            <v>41561</v>
          </cell>
        </row>
        <row r="6443">
          <cell r="D6443">
            <v>41561</v>
          </cell>
        </row>
        <row r="6444">
          <cell r="D6444">
            <v>41561</v>
          </cell>
        </row>
        <row r="6445">
          <cell r="D6445">
            <v>41561</v>
          </cell>
        </row>
        <row r="6446">
          <cell r="D6446">
            <v>41561</v>
          </cell>
        </row>
        <row r="6447">
          <cell r="D6447">
            <v>40973</v>
          </cell>
        </row>
        <row r="6448">
          <cell r="D6448">
            <v>41703</v>
          </cell>
        </row>
        <row r="6449">
          <cell r="D6449">
            <v>41703</v>
          </cell>
        </row>
        <row r="6450">
          <cell r="D6450">
            <v>41703</v>
          </cell>
        </row>
        <row r="6451">
          <cell r="D6451">
            <v>41177</v>
          </cell>
        </row>
        <row r="6452">
          <cell r="D6452">
            <v>41177</v>
          </cell>
        </row>
        <row r="6453">
          <cell r="D6453">
            <v>41177</v>
          </cell>
        </row>
        <row r="6454">
          <cell r="D6454">
            <v>41262</v>
          </cell>
        </row>
        <row r="6455">
          <cell r="D6455">
            <v>41190</v>
          </cell>
        </row>
        <row r="6456">
          <cell r="D6456">
            <v>41852</v>
          </cell>
        </row>
        <row r="6457">
          <cell r="D6457">
            <v>41852</v>
          </cell>
        </row>
        <row r="6458">
          <cell r="D6458">
            <v>40760</v>
          </cell>
        </row>
        <row r="6459">
          <cell r="D6459">
            <v>40760</v>
          </cell>
        </row>
        <row r="6460">
          <cell r="D6460">
            <v>41774</v>
          </cell>
        </row>
        <row r="6461">
          <cell r="D6461">
            <v>41774</v>
          </cell>
        </row>
        <row r="6462">
          <cell r="D6462">
            <v>41774</v>
          </cell>
        </row>
        <row r="6463">
          <cell r="D6463">
            <v>41774</v>
          </cell>
        </row>
        <row r="6464">
          <cell r="D6464">
            <v>41774</v>
          </cell>
        </row>
        <row r="6465">
          <cell r="D6465">
            <v>41774</v>
          </cell>
        </row>
        <row r="6466">
          <cell r="D6466">
            <v>41540</v>
          </cell>
        </row>
        <row r="6467">
          <cell r="D6467">
            <v>41226</v>
          </cell>
        </row>
        <row r="6468">
          <cell r="D6468">
            <v>41782</v>
          </cell>
        </row>
        <row r="6469">
          <cell r="D6469">
            <v>41611</v>
          </cell>
        </row>
        <row r="6470">
          <cell r="D6470">
            <v>41611</v>
          </cell>
        </row>
        <row r="6471">
          <cell r="D6471">
            <v>41611</v>
          </cell>
        </row>
        <row r="6472">
          <cell r="D6472">
            <v>41150</v>
          </cell>
        </row>
        <row r="6473">
          <cell r="D6473">
            <v>41150</v>
          </cell>
        </row>
        <row r="6474">
          <cell r="D6474">
            <v>40700</v>
          </cell>
        </row>
        <row r="6475">
          <cell r="D6475">
            <v>41352</v>
          </cell>
        </row>
        <row r="6476">
          <cell r="D6476">
            <v>40558</v>
          </cell>
        </row>
        <row r="6477">
          <cell r="D6477">
            <v>41794</v>
          </cell>
        </row>
        <row r="6478">
          <cell r="D6478">
            <v>41794</v>
          </cell>
        </row>
        <row r="6479">
          <cell r="D6479">
            <v>41794</v>
          </cell>
        </row>
        <row r="6480">
          <cell r="D6480">
            <v>41794</v>
          </cell>
        </row>
        <row r="6481">
          <cell r="D6481">
            <v>41794</v>
          </cell>
        </row>
        <row r="6482">
          <cell r="D6482">
            <v>41794</v>
          </cell>
        </row>
        <row r="6483">
          <cell r="D6483">
            <v>41794</v>
          </cell>
        </row>
        <row r="6484">
          <cell r="D6484">
            <v>41794</v>
          </cell>
        </row>
        <row r="6485">
          <cell r="D6485">
            <v>41794</v>
          </cell>
        </row>
        <row r="6486">
          <cell r="D6486">
            <v>41794</v>
          </cell>
        </row>
        <row r="6487">
          <cell r="D6487">
            <v>41794</v>
          </cell>
        </row>
        <row r="6488">
          <cell r="D6488">
            <v>40989</v>
          </cell>
        </row>
        <row r="6489">
          <cell r="D6489">
            <v>40989</v>
          </cell>
        </row>
        <row r="6490">
          <cell r="D6490">
            <v>40989</v>
          </cell>
        </row>
        <row r="6491">
          <cell r="D6491">
            <v>41902</v>
          </cell>
        </row>
        <row r="6492">
          <cell r="D6492">
            <v>40801</v>
          </cell>
        </row>
        <row r="6493">
          <cell r="D6493">
            <v>41599</v>
          </cell>
        </row>
        <row r="6494">
          <cell r="D6494">
            <v>41599</v>
          </cell>
        </row>
        <row r="6495">
          <cell r="D6495">
            <v>41599</v>
          </cell>
        </row>
        <row r="6496">
          <cell r="D6496">
            <v>41941</v>
          </cell>
        </row>
        <row r="6497">
          <cell r="D6497">
            <v>41941</v>
          </cell>
        </row>
        <row r="6498">
          <cell r="D6498">
            <v>41941</v>
          </cell>
        </row>
        <row r="6499">
          <cell r="D6499">
            <v>41114</v>
          </cell>
        </row>
        <row r="6500">
          <cell r="D6500">
            <v>41114</v>
          </cell>
        </row>
        <row r="6501">
          <cell r="D6501">
            <v>41114</v>
          </cell>
        </row>
        <row r="6502">
          <cell r="D6502">
            <v>41114</v>
          </cell>
        </row>
        <row r="6503">
          <cell r="D6503">
            <v>40849</v>
          </cell>
        </row>
        <row r="6504">
          <cell r="D6504">
            <v>40849</v>
          </cell>
        </row>
        <row r="6505">
          <cell r="D6505">
            <v>40849</v>
          </cell>
        </row>
        <row r="6506">
          <cell r="D6506">
            <v>41961</v>
          </cell>
        </row>
        <row r="6507">
          <cell r="D6507">
            <v>41452</v>
          </cell>
        </row>
        <row r="6508">
          <cell r="D6508">
            <v>41557</v>
          </cell>
        </row>
        <row r="6509">
          <cell r="D6509">
            <v>41557</v>
          </cell>
        </row>
        <row r="6510">
          <cell r="D6510">
            <v>41994</v>
          </cell>
        </row>
        <row r="6511">
          <cell r="D6511">
            <v>41994</v>
          </cell>
        </row>
        <row r="6512">
          <cell r="D6512">
            <v>41994</v>
          </cell>
        </row>
        <row r="6513">
          <cell r="D6513">
            <v>41705</v>
          </cell>
        </row>
        <row r="6514">
          <cell r="D6514">
            <v>41705</v>
          </cell>
        </row>
        <row r="6515">
          <cell r="D6515">
            <v>41705</v>
          </cell>
        </row>
        <row r="6516">
          <cell r="D6516">
            <v>41705</v>
          </cell>
        </row>
        <row r="6517">
          <cell r="D6517">
            <v>41898</v>
          </cell>
        </row>
        <row r="6518">
          <cell r="D6518">
            <v>41898</v>
          </cell>
        </row>
        <row r="6519">
          <cell r="D6519">
            <v>41898</v>
          </cell>
        </row>
        <row r="6520">
          <cell r="D6520">
            <v>41898</v>
          </cell>
        </row>
        <row r="6521">
          <cell r="D6521">
            <v>41898</v>
          </cell>
        </row>
        <row r="6522">
          <cell r="D6522">
            <v>41656</v>
          </cell>
        </row>
        <row r="6523">
          <cell r="D6523">
            <v>41656</v>
          </cell>
        </row>
        <row r="6524">
          <cell r="D6524">
            <v>41656</v>
          </cell>
        </row>
        <row r="6525">
          <cell r="D6525">
            <v>41463</v>
          </cell>
        </row>
        <row r="6526">
          <cell r="D6526">
            <v>41463</v>
          </cell>
        </row>
        <row r="6527">
          <cell r="D6527">
            <v>41463</v>
          </cell>
        </row>
        <row r="6528">
          <cell r="D6528">
            <v>41463</v>
          </cell>
        </row>
        <row r="6529">
          <cell r="D6529">
            <v>41632</v>
          </cell>
        </row>
        <row r="6530">
          <cell r="D6530">
            <v>40899</v>
          </cell>
        </row>
        <row r="6531">
          <cell r="D6531">
            <v>40598</v>
          </cell>
        </row>
        <row r="6532">
          <cell r="D6532">
            <v>40598</v>
          </cell>
        </row>
        <row r="6533">
          <cell r="D6533">
            <v>41978</v>
          </cell>
        </row>
        <row r="6534">
          <cell r="D6534">
            <v>41978</v>
          </cell>
        </row>
        <row r="6535">
          <cell r="D6535">
            <v>41978</v>
          </cell>
        </row>
        <row r="6536">
          <cell r="D6536">
            <v>40864</v>
          </cell>
        </row>
        <row r="6537">
          <cell r="D6537">
            <v>40864</v>
          </cell>
        </row>
        <row r="6538">
          <cell r="D6538">
            <v>40836</v>
          </cell>
        </row>
        <row r="6539">
          <cell r="D6539">
            <v>40836</v>
          </cell>
        </row>
        <row r="6540">
          <cell r="D6540">
            <v>41207</v>
          </cell>
        </row>
        <row r="6541">
          <cell r="D6541">
            <v>41207</v>
          </cell>
        </row>
        <row r="6542">
          <cell r="D6542">
            <v>41960</v>
          </cell>
        </row>
        <row r="6543">
          <cell r="D6543">
            <v>41960</v>
          </cell>
        </row>
        <row r="6544">
          <cell r="D6544">
            <v>41960</v>
          </cell>
        </row>
        <row r="6545">
          <cell r="D6545">
            <v>41960</v>
          </cell>
        </row>
        <row r="6546">
          <cell r="D6546">
            <v>41774</v>
          </cell>
        </row>
        <row r="6547">
          <cell r="D6547">
            <v>41774</v>
          </cell>
        </row>
        <row r="6548">
          <cell r="D6548">
            <v>41774</v>
          </cell>
        </row>
        <row r="6549">
          <cell r="D6549">
            <v>40603</v>
          </cell>
        </row>
        <row r="6550">
          <cell r="D6550">
            <v>40603</v>
          </cell>
        </row>
        <row r="6551">
          <cell r="D6551">
            <v>41120</v>
          </cell>
        </row>
        <row r="6552">
          <cell r="D6552">
            <v>41214</v>
          </cell>
        </row>
        <row r="6553">
          <cell r="D6553">
            <v>41990</v>
          </cell>
        </row>
        <row r="6554">
          <cell r="D6554">
            <v>41990</v>
          </cell>
        </row>
        <row r="6555">
          <cell r="D6555">
            <v>40836</v>
          </cell>
        </row>
        <row r="6556">
          <cell r="D6556">
            <v>40836</v>
          </cell>
        </row>
        <row r="6557">
          <cell r="D6557">
            <v>40836</v>
          </cell>
        </row>
        <row r="6558">
          <cell r="D6558">
            <v>40836</v>
          </cell>
        </row>
        <row r="6559">
          <cell r="D6559">
            <v>40836</v>
          </cell>
        </row>
        <row r="6560">
          <cell r="D6560">
            <v>41065</v>
          </cell>
        </row>
        <row r="6561">
          <cell r="D6561">
            <v>41477</v>
          </cell>
        </row>
        <row r="6562">
          <cell r="D6562">
            <v>41477</v>
          </cell>
        </row>
        <row r="6563">
          <cell r="D6563">
            <v>41730</v>
          </cell>
        </row>
        <row r="6564">
          <cell r="D6564">
            <v>40670</v>
          </cell>
        </row>
        <row r="6565">
          <cell r="D6565">
            <v>40670</v>
          </cell>
        </row>
        <row r="6566">
          <cell r="D6566">
            <v>40670</v>
          </cell>
        </row>
        <row r="6567">
          <cell r="D6567">
            <v>40670</v>
          </cell>
        </row>
        <row r="6568">
          <cell r="D6568">
            <v>41676</v>
          </cell>
        </row>
        <row r="6569">
          <cell r="D6569">
            <v>41676</v>
          </cell>
        </row>
        <row r="6570">
          <cell r="D6570">
            <v>40651</v>
          </cell>
        </row>
        <row r="6571">
          <cell r="D6571">
            <v>40651</v>
          </cell>
        </row>
        <row r="6572">
          <cell r="D6572">
            <v>40651</v>
          </cell>
        </row>
        <row r="6573">
          <cell r="D6573">
            <v>40651</v>
          </cell>
        </row>
        <row r="6574">
          <cell r="D6574">
            <v>41405</v>
          </cell>
        </row>
        <row r="6575">
          <cell r="D6575">
            <v>41604</v>
          </cell>
        </row>
        <row r="6576">
          <cell r="D6576">
            <v>41604</v>
          </cell>
        </row>
        <row r="6577">
          <cell r="D6577">
            <v>41702</v>
          </cell>
        </row>
        <row r="6578">
          <cell r="D6578">
            <v>41702</v>
          </cell>
        </row>
        <row r="6579">
          <cell r="D6579">
            <v>41249</v>
          </cell>
        </row>
        <row r="6580">
          <cell r="D6580">
            <v>40780</v>
          </cell>
        </row>
        <row r="6581">
          <cell r="D6581">
            <v>41570</v>
          </cell>
        </row>
        <row r="6582">
          <cell r="D6582">
            <v>41570</v>
          </cell>
        </row>
        <row r="6583">
          <cell r="D6583">
            <v>41570</v>
          </cell>
        </row>
        <row r="6584">
          <cell r="D6584">
            <v>41494</v>
          </cell>
        </row>
        <row r="6585">
          <cell r="D6585">
            <v>41842</v>
          </cell>
        </row>
        <row r="6586">
          <cell r="D6586">
            <v>41842</v>
          </cell>
        </row>
        <row r="6587">
          <cell r="D6587">
            <v>41842</v>
          </cell>
        </row>
        <row r="6588">
          <cell r="D6588">
            <v>41842</v>
          </cell>
        </row>
        <row r="6589">
          <cell r="D6589">
            <v>41842</v>
          </cell>
        </row>
        <row r="6590">
          <cell r="D6590">
            <v>41842</v>
          </cell>
        </row>
        <row r="6591">
          <cell r="D6591">
            <v>41842</v>
          </cell>
        </row>
        <row r="6592">
          <cell r="D6592">
            <v>40625</v>
          </cell>
        </row>
        <row r="6593">
          <cell r="D6593">
            <v>41029</v>
          </cell>
        </row>
        <row r="6594">
          <cell r="D6594">
            <v>41029</v>
          </cell>
        </row>
        <row r="6595">
          <cell r="D6595">
            <v>41439</v>
          </cell>
        </row>
        <row r="6596">
          <cell r="D6596">
            <v>41033</v>
          </cell>
        </row>
        <row r="6597">
          <cell r="D6597">
            <v>41753</v>
          </cell>
        </row>
        <row r="6598">
          <cell r="D6598">
            <v>41753</v>
          </cell>
        </row>
        <row r="6599">
          <cell r="D6599">
            <v>40700</v>
          </cell>
        </row>
        <row r="6600">
          <cell r="D6600">
            <v>40700</v>
          </cell>
        </row>
        <row r="6601">
          <cell r="D6601">
            <v>40879</v>
          </cell>
        </row>
        <row r="6602">
          <cell r="D6602">
            <v>40879</v>
          </cell>
        </row>
        <row r="6603">
          <cell r="D6603">
            <v>40879</v>
          </cell>
        </row>
        <row r="6604">
          <cell r="D6604">
            <v>40879</v>
          </cell>
        </row>
        <row r="6605">
          <cell r="D6605">
            <v>41808</v>
          </cell>
        </row>
        <row r="6606">
          <cell r="D6606">
            <v>41421</v>
          </cell>
        </row>
        <row r="6607">
          <cell r="D6607">
            <v>41421</v>
          </cell>
        </row>
        <row r="6608">
          <cell r="D6608">
            <v>41421</v>
          </cell>
        </row>
        <row r="6609">
          <cell r="D6609">
            <v>41421</v>
          </cell>
        </row>
        <row r="6610">
          <cell r="D6610">
            <v>41421</v>
          </cell>
        </row>
        <row r="6611">
          <cell r="D6611">
            <v>40978</v>
          </cell>
        </row>
        <row r="6612">
          <cell r="D6612">
            <v>41568</v>
          </cell>
        </row>
        <row r="6613">
          <cell r="D6613">
            <v>41020</v>
          </cell>
        </row>
        <row r="6614">
          <cell r="D6614">
            <v>41020</v>
          </cell>
        </row>
        <row r="6615">
          <cell r="D6615">
            <v>41020</v>
          </cell>
        </row>
        <row r="6616">
          <cell r="D6616">
            <v>41020</v>
          </cell>
        </row>
        <row r="6617">
          <cell r="D6617">
            <v>41443</v>
          </cell>
        </row>
        <row r="6618">
          <cell r="D6618">
            <v>41443</v>
          </cell>
        </row>
        <row r="6619">
          <cell r="D6619">
            <v>41443</v>
          </cell>
        </row>
        <row r="6620">
          <cell r="D6620">
            <v>41653</v>
          </cell>
        </row>
        <row r="6621">
          <cell r="D6621">
            <v>41653</v>
          </cell>
        </row>
        <row r="6622">
          <cell r="D6622">
            <v>41653</v>
          </cell>
        </row>
        <row r="6623">
          <cell r="D6623">
            <v>41653</v>
          </cell>
        </row>
        <row r="6624">
          <cell r="D6624">
            <v>40792</v>
          </cell>
        </row>
        <row r="6625">
          <cell r="D6625">
            <v>40792</v>
          </cell>
        </row>
        <row r="6626">
          <cell r="D6626">
            <v>40927</v>
          </cell>
        </row>
        <row r="6627">
          <cell r="D6627">
            <v>40927</v>
          </cell>
        </row>
        <row r="6628">
          <cell r="D6628">
            <v>40891</v>
          </cell>
        </row>
        <row r="6629">
          <cell r="D6629">
            <v>40686</v>
          </cell>
        </row>
        <row r="6630">
          <cell r="D6630">
            <v>41171</v>
          </cell>
        </row>
        <row r="6631">
          <cell r="D6631">
            <v>41184</v>
          </cell>
        </row>
        <row r="6632">
          <cell r="D6632">
            <v>41634</v>
          </cell>
        </row>
        <row r="6633">
          <cell r="D6633">
            <v>41634</v>
          </cell>
        </row>
        <row r="6634">
          <cell r="D6634">
            <v>41401</v>
          </cell>
        </row>
        <row r="6635">
          <cell r="D6635">
            <v>41572</v>
          </cell>
        </row>
        <row r="6636">
          <cell r="D6636">
            <v>41766</v>
          </cell>
        </row>
        <row r="6637">
          <cell r="D6637">
            <v>41766</v>
          </cell>
        </row>
        <row r="6638">
          <cell r="D6638">
            <v>41766</v>
          </cell>
        </row>
        <row r="6639">
          <cell r="D6639">
            <v>41971</v>
          </cell>
        </row>
        <row r="6640">
          <cell r="D6640">
            <v>41971</v>
          </cell>
        </row>
        <row r="6641">
          <cell r="D6641">
            <v>40847</v>
          </cell>
        </row>
        <row r="6642">
          <cell r="D6642">
            <v>41857</v>
          </cell>
        </row>
        <row r="6643">
          <cell r="D6643">
            <v>41857</v>
          </cell>
        </row>
        <row r="6644">
          <cell r="D6644">
            <v>41857</v>
          </cell>
        </row>
        <row r="6645">
          <cell r="D6645">
            <v>41131</v>
          </cell>
        </row>
        <row r="6646">
          <cell r="D6646">
            <v>41131</v>
          </cell>
        </row>
        <row r="6647">
          <cell r="D6647">
            <v>41131</v>
          </cell>
        </row>
        <row r="6648">
          <cell r="D6648">
            <v>41624</v>
          </cell>
        </row>
        <row r="6649">
          <cell r="D6649">
            <v>41624</v>
          </cell>
        </row>
        <row r="6650">
          <cell r="D6650">
            <v>41891</v>
          </cell>
        </row>
        <row r="6651">
          <cell r="D6651">
            <v>41891</v>
          </cell>
        </row>
        <row r="6652">
          <cell r="D6652">
            <v>41891</v>
          </cell>
        </row>
        <row r="6653">
          <cell r="D6653">
            <v>41891</v>
          </cell>
        </row>
        <row r="6654">
          <cell r="D6654">
            <v>41891</v>
          </cell>
        </row>
        <row r="6655">
          <cell r="D6655">
            <v>41891</v>
          </cell>
        </row>
        <row r="6656">
          <cell r="D6656">
            <v>41691</v>
          </cell>
        </row>
        <row r="6657">
          <cell r="D6657">
            <v>41691</v>
          </cell>
        </row>
        <row r="6658">
          <cell r="D6658">
            <v>41691</v>
          </cell>
        </row>
        <row r="6659">
          <cell r="D6659">
            <v>41691</v>
          </cell>
        </row>
        <row r="6660">
          <cell r="D6660">
            <v>41691</v>
          </cell>
        </row>
        <row r="6661">
          <cell r="D6661">
            <v>41691</v>
          </cell>
        </row>
        <row r="6662">
          <cell r="D6662">
            <v>41129</v>
          </cell>
        </row>
        <row r="6663">
          <cell r="D6663">
            <v>41129</v>
          </cell>
        </row>
        <row r="6664">
          <cell r="D6664">
            <v>41129</v>
          </cell>
        </row>
        <row r="6665">
          <cell r="D6665">
            <v>41939</v>
          </cell>
        </row>
        <row r="6666">
          <cell r="D6666">
            <v>41939</v>
          </cell>
        </row>
        <row r="6667">
          <cell r="D6667">
            <v>41470</v>
          </cell>
        </row>
        <row r="6668">
          <cell r="D6668">
            <v>41772</v>
          </cell>
        </row>
        <row r="6669">
          <cell r="D6669">
            <v>41772</v>
          </cell>
        </row>
        <row r="6670">
          <cell r="D6670">
            <v>41772</v>
          </cell>
        </row>
        <row r="6671">
          <cell r="D6671">
            <v>41772</v>
          </cell>
        </row>
        <row r="6672">
          <cell r="D6672">
            <v>41785</v>
          </cell>
        </row>
        <row r="6673">
          <cell r="D6673">
            <v>40778</v>
          </cell>
        </row>
        <row r="6674">
          <cell r="D6674">
            <v>41163</v>
          </cell>
        </row>
        <row r="6675">
          <cell r="D6675">
            <v>41157</v>
          </cell>
        </row>
        <row r="6676">
          <cell r="D6676">
            <v>41234</v>
          </cell>
        </row>
        <row r="6677">
          <cell r="D6677">
            <v>41234</v>
          </cell>
        </row>
        <row r="6678">
          <cell r="D6678">
            <v>41234</v>
          </cell>
        </row>
        <row r="6679">
          <cell r="D6679">
            <v>41234</v>
          </cell>
        </row>
        <row r="6680">
          <cell r="D6680">
            <v>40826</v>
          </cell>
        </row>
        <row r="6681">
          <cell r="D6681">
            <v>41885</v>
          </cell>
        </row>
        <row r="6682">
          <cell r="D6682">
            <v>41885</v>
          </cell>
        </row>
        <row r="6683">
          <cell r="D6683">
            <v>41885</v>
          </cell>
        </row>
        <row r="6684">
          <cell r="D6684">
            <v>41641</v>
          </cell>
        </row>
        <row r="6685">
          <cell r="D6685">
            <v>40852</v>
          </cell>
        </row>
        <row r="6686">
          <cell r="D6686">
            <v>41260</v>
          </cell>
        </row>
        <row r="6687">
          <cell r="D6687">
            <v>41260</v>
          </cell>
        </row>
        <row r="6688">
          <cell r="D6688">
            <v>41260</v>
          </cell>
        </row>
        <row r="6689">
          <cell r="D6689">
            <v>41043</v>
          </cell>
        </row>
        <row r="6690">
          <cell r="D6690">
            <v>41709</v>
          </cell>
        </row>
        <row r="6691">
          <cell r="D6691">
            <v>41976</v>
          </cell>
        </row>
        <row r="6692">
          <cell r="D6692">
            <v>41852</v>
          </cell>
        </row>
        <row r="6693">
          <cell r="D6693">
            <v>41852</v>
          </cell>
        </row>
        <row r="6694">
          <cell r="D6694">
            <v>41863</v>
          </cell>
        </row>
        <row r="6695">
          <cell r="D6695">
            <v>41913</v>
          </cell>
        </row>
        <row r="6696">
          <cell r="D6696">
            <v>41513</v>
          </cell>
        </row>
        <row r="6697">
          <cell r="D6697">
            <v>41611</v>
          </cell>
        </row>
        <row r="6698">
          <cell r="D6698">
            <v>41611</v>
          </cell>
        </row>
        <row r="6699">
          <cell r="D6699">
            <v>41611</v>
          </cell>
        </row>
        <row r="6700">
          <cell r="D6700">
            <v>41842</v>
          </cell>
        </row>
        <row r="6701">
          <cell r="D6701">
            <v>41842</v>
          </cell>
        </row>
        <row r="6702">
          <cell r="D6702">
            <v>41842</v>
          </cell>
        </row>
        <row r="6703">
          <cell r="D6703">
            <v>41049</v>
          </cell>
        </row>
        <row r="6704">
          <cell r="D6704">
            <v>41049</v>
          </cell>
        </row>
        <row r="6705">
          <cell r="D6705">
            <v>41083</v>
          </cell>
        </row>
        <row r="6706">
          <cell r="D6706">
            <v>41083</v>
          </cell>
        </row>
        <row r="6707">
          <cell r="D6707">
            <v>41083</v>
          </cell>
        </row>
        <row r="6708">
          <cell r="D6708">
            <v>41528</v>
          </cell>
        </row>
        <row r="6709">
          <cell r="D6709">
            <v>40646</v>
          </cell>
        </row>
        <row r="6710">
          <cell r="D6710">
            <v>41227</v>
          </cell>
        </row>
        <row r="6711">
          <cell r="D6711">
            <v>41227</v>
          </cell>
        </row>
        <row r="6712">
          <cell r="D6712">
            <v>41618</v>
          </cell>
        </row>
        <row r="6713">
          <cell r="D6713">
            <v>41870</v>
          </cell>
        </row>
        <row r="6714">
          <cell r="D6714">
            <v>41988</v>
          </cell>
        </row>
        <row r="6715">
          <cell r="D6715">
            <v>41988</v>
          </cell>
        </row>
        <row r="6716">
          <cell r="D6716">
            <v>41988</v>
          </cell>
        </row>
        <row r="6717">
          <cell r="D6717">
            <v>41988</v>
          </cell>
        </row>
        <row r="6718">
          <cell r="D6718">
            <v>41373</v>
          </cell>
        </row>
        <row r="6719">
          <cell r="D6719">
            <v>41373</v>
          </cell>
        </row>
        <row r="6720">
          <cell r="D6720">
            <v>41373</v>
          </cell>
        </row>
        <row r="6721">
          <cell r="D6721">
            <v>41625</v>
          </cell>
        </row>
        <row r="6722">
          <cell r="D6722">
            <v>41902</v>
          </cell>
        </row>
        <row r="6723">
          <cell r="D6723">
            <v>41902</v>
          </cell>
        </row>
        <row r="6724">
          <cell r="D6724">
            <v>41902</v>
          </cell>
        </row>
        <row r="6725">
          <cell r="D6725">
            <v>41887</v>
          </cell>
        </row>
        <row r="6726">
          <cell r="D6726">
            <v>41530</v>
          </cell>
        </row>
        <row r="6727">
          <cell r="D6727">
            <v>41530</v>
          </cell>
        </row>
        <row r="6728">
          <cell r="D6728">
            <v>41530</v>
          </cell>
        </row>
        <row r="6729">
          <cell r="D6729">
            <v>41862</v>
          </cell>
        </row>
        <row r="6730">
          <cell r="D6730">
            <v>41583</v>
          </cell>
        </row>
        <row r="6731">
          <cell r="D6731">
            <v>41078</v>
          </cell>
        </row>
        <row r="6732">
          <cell r="D6732">
            <v>41078</v>
          </cell>
        </row>
        <row r="6733">
          <cell r="D6733">
            <v>41078</v>
          </cell>
        </row>
        <row r="6734">
          <cell r="D6734">
            <v>40728</v>
          </cell>
        </row>
        <row r="6735">
          <cell r="D6735">
            <v>40728</v>
          </cell>
        </row>
        <row r="6736">
          <cell r="D6736">
            <v>41263</v>
          </cell>
        </row>
        <row r="6737">
          <cell r="D6737">
            <v>41375</v>
          </cell>
        </row>
        <row r="6738">
          <cell r="D6738">
            <v>41375</v>
          </cell>
        </row>
        <row r="6739">
          <cell r="D6739">
            <v>41375</v>
          </cell>
        </row>
        <row r="6740">
          <cell r="D6740">
            <v>41375</v>
          </cell>
        </row>
        <row r="6741">
          <cell r="D6741">
            <v>40689</v>
          </cell>
        </row>
        <row r="6742">
          <cell r="D6742">
            <v>40689</v>
          </cell>
        </row>
        <row r="6743">
          <cell r="D6743">
            <v>40689</v>
          </cell>
        </row>
        <row r="6744">
          <cell r="D6744">
            <v>41827</v>
          </cell>
        </row>
        <row r="6745">
          <cell r="D6745">
            <v>40955</v>
          </cell>
        </row>
        <row r="6746">
          <cell r="D6746">
            <v>41807</v>
          </cell>
        </row>
        <row r="6747">
          <cell r="D6747">
            <v>41807</v>
          </cell>
        </row>
        <row r="6748">
          <cell r="D6748">
            <v>41957</v>
          </cell>
        </row>
        <row r="6749">
          <cell r="D6749">
            <v>41985</v>
          </cell>
        </row>
        <row r="6750">
          <cell r="D6750">
            <v>41985</v>
          </cell>
        </row>
        <row r="6751">
          <cell r="D6751">
            <v>41985</v>
          </cell>
        </row>
        <row r="6752">
          <cell r="D6752">
            <v>41454</v>
          </cell>
        </row>
        <row r="6753">
          <cell r="D6753">
            <v>41454</v>
          </cell>
        </row>
        <row r="6754">
          <cell r="D6754">
            <v>41454</v>
          </cell>
        </row>
        <row r="6755">
          <cell r="D6755">
            <v>41454</v>
          </cell>
        </row>
        <row r="6756">
          <cell r="D6756">
            <v>41454</v>
          </cell>
        </row>
        <row r="6757">
          <cell r="D6757">
            <v>41898</v>
          </cell>
        </row>
        <row r="6758">
          <cell r="D6758">
            <v>41898</v>
          </cell>
        </row>
        <row r="6759">
          <cell r="D6759">
            <v>41898</v>
          </cell>
        </row>
        <row r="6760">
          <cell r="D6760">
            <v>41898</v>
          </cell>
        </row>
        <row r="6761">
          <cell r="D6761">
            <v>41976</v>
          </cell>
        </row>
        <row r="6762">
          <cell r="D6762">
            <v>41817</v>
          </cell>
        </row>
        <row r="6763">
          <cell r="D6763">
            <v>41480</v>
          </cell>
        </row>
        <row r="6764">
          <cell r="D6764">
            <v>41520</v>
          </cell>
        </row>
        <row r="6765">
          <cell r="D6765">
            <v>41520</v>
          </cell>
        </row>
        <row r="6766">
          <cell r="D6766">
            <v>41520</v>
          </cell>
        </row>
        <row r="6767">
          <cell r="D6767">
            <v>41750</v>
          </cell>
        </row>
        <row r="6768">
          <cell r="D6768">
            <v>41750</v>
          </cell>
        </row>
        <row r="6769">
          <cell r="D6769">
            <v>41750</v>
          </cell>
        </row>
        <row r="6770">
          <cell r="D6770">
            <v>40767</v>
          </cell>
        </row>
        <row r="6771">
          <cell r="D6771">
            <v>41902</v>
          </cell>
        </row>
        <row r="6772">
          <cell r="D6772">
            <v>41983</v>
          </cell>
        </row>
        <row r="6773">
          <cell r="D6773">
            <v>41983</v>
          </cell>
        </row>
        <row r="6774">
          <cell r="D6774">
            <v>41583</v>
          </cell>
        </row>
        <row r="6775">
          <cell r="D6775">
            <v>41583</v>
          </cell>
        </row>
        <row r="6776">
          <cell r="D6776">
            <v>41583</v>
          </cell>
        </row>
        <row r="6777">
          <cell r="D6777">
            <v>40997</v>
          </cell>
        </row>
        <row r="6778">
          <cell r="D6778">
            <v>41523</v>
          </cell>
        </row>
        <row r="6779">
          <cell r="D6779">
            <v>41668</v>
          </cell>
        </row>
        <row r="6780">
          <cell r="D6780">
            <v>41521</v>
          </cell>
        </row>
        <row r="6781">
          <cell r="D6781">
            <v>41521</v>
          </cell>
        </row>
        <row r="6782">
          <cell r="D6782">
            <v>41521</v>
          </cell>
        </row>
        <row r="6783">
          <cell r="D6783">
            <v>41521</v>
          </cell>
        </row>
        <row r="6784">
          <cell r="D6784">
            <v>41846</v>
          </cell>
        </row>
        <row r="6785">
          <cell r="D6785">
            <v>41846</v>
          </cell>
        </row>
        <row r="6786">
          <cell r="D6786">
            <v>41846</v>
          </cell>
        </row>
        <row r="6787">
          <cell r="D6787">
            <v>41846</v>
          </cell>
        </row>
        <row r="6788">
          <cell r="D6788">
            <v>41846</v>
          </cell>
        </row>
        <row r="6789">
          <cell r="D6789">
            <v>41165</v>
          </cell>
        </row>
        <row r="6790">
          <cell r="D6790">
            <v>41165</v>
          </cell>
        </row>
        <row r="6791">
          <cell r="D6791">
            <v>41159</v>
          </cell>
        </row>
        <row r="6792">
          <cell r="D6792">
            <v>41595</v>
          </cell>
        </row>
        <row r="6793">
          <cell r="D6793">
            <v>41589</v>
          </cell>
        </row>
        <row r="6794">
          <cell r="D6794">
            <v>40770</v>
          </cell>
        </row>
        <row r="6795">
          <cell r="D6795">
            <v>41229</v>
          </cell>
        </row>
        <row r="6796">
          <cell r="D6796">
            <v>41229</v>
          </cell>
        </row>
        <row r="6797">
          <cell r="D6797">
            <v>41229</v>
          </cell>
        </row>
        <row r="6798">
          <cell r="D6798">
            <v>41146</v>
          </cell>
        </row>
        <row r="6799">
          <cell r="D6799">
            <v>41146</v>
          </cell>
        </row>
        <row r="6800">
          <cell r="D6800">
            <v>41146</v>
          </cell>
        </row>
        <row r="6801">
          <cell r="D6801">
            <v>41634</v>
          </cell>
        </row>
        <row r="6802">
          <cell r="D6802">
            <v>41634</v>
          </cell>
        </row>
        <row r="6803">
          <cell r="D6803">
            <v>41634</v>
          </cell>
        </row>
        <row r="6804">
          <cell r="D6804">
            <v>41634</v>
          </cell>
        </row>
        <row r="6805">
          <cell r="D6805">
            <v>41634</v>
          </cell>
        </row>
        <row r="6806">
          <cell r="D6806">
            <v>40821</v>
          </cell>
        </row>
        <row r="6807">
          <cell r="D6807">
            <v>40869</v>
          </cell>
        </row>
        <row r="6808">
          <cell r="D6808">
            <v>41999</v>
          </cell>
        </row>
        <row r="6809">
          <cell r="D6809">
            <v>40999</v>
          </cell>
        </row>
        <row r="6810">
          <cell r="D6810">
            <v>40999</v>
          </cell>
        </row>
        <row r="6811">
          <cell r="D6811">
            <v>41897</v>
          </cell>
        </row>
        <row r="6812">
          <cell r="D6812">
            <v>41897</v>
          </cell>
        </row>
        <row r="6813">
          <cell r="D6813">
            <v>41897</v>
          </cell>
        </row>
        <row r="6814">
          <cell r="D6814">
            <v>41897</v>
          </cell>
        </row>
        <row r="6815">
          <cell r="D6815">
            <v>41897</v>
          </cell>
        </row>
        <row r="6816">
          <cell r="D6816">
            <v>41897</v>
          </cell>
        </row>
        <row r="6817">
          <cell r="D6817">
            <v>40711</v>
          </cell>
        </row>
        <row r="6818">
          <cell r="D6818">
            <v>40711</v>
          </cell>
        </row>
        <row r="6819">
          <cell r="D6819">
            <v>40711</v>
          </cell>
        </row>
        <row r="6820">
          <cell r="D6820">
            <v>42002</v>
          </cell>
        </row>
        <row r="6821">
          <cell r="D6821">
            <v>42002</v>
          </cell>
        </row>
        <row r="6822">
          <cell r="D6822">
            <v>42002</v>
          </cell>
        </row>
        <row r="6823">
          <cell r="D6823">
            <v>42002</v>
          </cell>
        </row>
        <row r="6824">
          <cell r="D6824">
            <v>41946</v>
          </cell>
        </row>
        <row r="6825">
          <cell r="D6825">
            <v>41115</v>
          </cell>
        </row>
        <row r="6826">
          <cell r="D6826">
            <v>41115</v>
          </cell>
        </row>
        <row r="6827">
          <cell r="D6827">
            <v>41550</v>
          </cell>
        </row>
        <row r="6828">
          <cell r="D6828">
            <v>41550</v>
          </cell>
        </row>
        <row r="6829">
          <cell r="D6829">
            <v>41550</v>
          </cell>
        </row>
        <row r="6830">
          <cell r="D6830">
            <v>41550</v>
          </cell>
        </row>
        <row r="6831">
          <cell r="D6831">
            <v>41550</v>
          </cell>
        </row>
        <row r="6832">
          <cell r="D6832">
            <v>41633</v>
          </cell>
        </row>
        <row r="6833">
          <cell r="D6833">
            <v>41842</v>
          </cell>
        </row>
        <row r="6834">
          <cell r="D6834">
            <v>41192</v>
          </cell>
        </row>
        <row r="6835">
          <cell r="D6835">
            <v>41526</v>
          </cell>
        </row>
        <row r="6836">
          <cell r="D6836">
            <v>41599</v>
          </cell>
        </row>
        <row r="6837">
          <cell r="D6837">
            <v>41928</v>
          </cell>
        </row>
        <row r="6838">
          <cell r="D6838">
            <v>41928</v>
          </cell>
        </row>
        <row r="6839">
          <cell r="D6839">
            <v>41096</v>
          </cell>
        </row>
        <row r="6840">
          <cell r="D6840">
            <v>41676</v>
          </cell>
        </row>
        <row r="6841">
          <cell r="D6841">
            <v>41676</v>
          </cell>
        </row>
        <row r="6842">
          <cell r="D6842">
            <v>41249</v>
          </cell>
        </row>
        <row r="6843">
          <cell r="D6843">
            <v>41530</v>
          </cell>
        </row>
        <row r="6844">
          <cell r="D6844">
            <v>41530</v>
          </cell>
        </row>
        <row r="6845">
          <cell r="D6845">
            <v>41530</v>
          </cell>
        </row>
        <row r="6846">
          <cell r="D6846">
            <v>41530</v>
          </cell>
        </row>
        <row r="6847">
          <cell r="D6847">
            <v>40730</v>
          </cell>
        </row>
        <row r="6848">
          <cell r="D6848">
            <v>41404</v>
          </cell>
        </row>
        <row r="6849">
          <cell r="D6849">
            <v>41474</v>
          </cell>
        </row>
        <row r="6850">
          <cell r="D6850">
            <v>41444</v>
          </cell>
        </row>
        <row r="6851">
          <cell r="D6851">
            <v>40653</v>
          </cell>
        </row>
        <row r="6852">
          <cell r="D6852">
            <v>41282</v>
          </cell>
        </row>
        <row r="6853">
          <cell r="D6853">
            <v>41282</v>
          </cell>
        </row>
        <row r="6854">
          <cell r="D6854">
            <v>41997</v>
          </cell>
        </row>
        <row r="6855">
          <cell r="D6855">
            <v>41997</v>
          </cell>
        </row>
        <row r="6856">
          <cell r="D6856">
            <v>41997</v>
          </cell>
        </row>
        <row r="6857">
          <cell r="D6857">
            <v>41997</v>
          </cell>
        </row>
        <row r="6858">
          <cell r="D6858">
            <v>41997</v>
          </cell>
        </row>
        <row r="6859">
          <cell r="D6859">
            <v>41747</v>
          </cell>
        </row>
        <row r="6860">
          <cell r="D6860">
            <v>41747</v>
          </cell>
        </row>
        <row r="6861">
          <cell r="D6861">
            <v>41747</v>
          </cell>
        </row>
        <row r="6862">
          <cell r="D6862">
            <v>41747</v>
          </cell>
        </row>
        <row r="6863">
          <cell r="D6863">
            <v>41747</v>
          </cell>
        </row>
        <row r="6864">
          <cell r="D6864">
            <v>41747</v>
          </cell>
        </row>
        <row r="6865">
          <cell r="D6865">
            <v>41975</v>
          </cell>
        </row>
        <row r="6866">
          <cell r="D6866">
            <v>41508</v>
          </cell>
        </row>
        <row r="6867">
          <cell r="D6867">
            <v>41508</v>
          </cell>
        </row>
        <row r="6868">
          <cell r="D6868">
            <v>41508</v>
          </cell>
        </row>
        <row r="6869">
          <cell r="D6869">
            <v>41508</v>
          </cell>
        </row>
        <row r="6870">
          <cell r="D6870">
            <v>41508</v>
          </cell>
        </row>
        <row r="6871">
          <cell r="D6871">
            <v>41508</v>
          </cell>
        </row>
        <row r="6872">
          <cell r="D6872">
            <v>41508</v>
          </cell>
        </row>
        <row r="6873">
          <cell r="D6873">
            <v>41614</v>
          </cell>
        </row>
        <row r="6874">
          <cell r="D6874">
            <v>41259</v>
          </cell>
        </row>
        <row r="6875">
          <cell r="D6875">
            <v>40833</v>
          </cell>
        </row>
        <row r="6876">
          <cell r="D6876">
            <v>40833</v>
          </cell>
        </row>
        <row r="6877">
          <cell r="D6877">
            <v>41523</v>
          </cell>
        </row>
        <row r="6878">
          <cell r="D6878">
            <v>41523</v>
          </cell>
        </row>
        <row r="6879">
          <cell r="D6879">
            <v>41197</v>
          </cell>
        </row>
        <row r="6880">
          <cell r="D6880">
            <v>41197</v>
          </cell>
        </row>
        <row r="6881">
          <cell r="D6881">
            <v>41244</v>
          </cell>
        </row>
        <row r="6882">
          <cell r="D6882">
            <v>41244</v>
          </cell>
        </row>
        <row r="6883">
          <cell r="D6883">
            <v>41244</v>
          </cell>
        </row>
        <row r="6884">
          <cell r="D6884">
            <v>41244</v>
          </cell>
        </row>
        <row r="6885">
          <cell r="D6885">
            <v>41244</v>
          </cell>
        </row>
        <row r="6886">
          <cell r="D6886">
            <v>41060</v>
          </cell>
        </row>
        <row r="6887">
          <cell r="D6887">
            <v>41893</v>
          </cell>
        </row>
        <row r="6888">
          <cell r="D6888">
            <v>41893</v>
          </cell>
        </row>
        <row r="6889">
          <cell r="D6889">
            <v>41755</v>
          </cell>
        </row>
        <row r="6890">
          <cell r="D6890">
            <v>41755</v>
          </cell>
        </row>
        <row r="6891">
          <cell r="D6891">
            <v>41901</v>
          </cell>
        </row>
        <row r="6892">
          <cell r="D6892">
            <v>41901</v>
          </cell>
        </row>
        <row r="6893">
          <cell r="D6893">
            <v>41901</v>
          </cell>
        </row>
        <row r="6894">
          <cell r="D6894">
            <v>41901</v>
          </cell>
        </row>
        <row r="6895">
          <cell r="D6895">
            <v>41901</v>
          </cell>
        </row>
        <row r="6896">
          <cell r="D6896">
            <v>41901</v>
          </cell>
        </row>
        <row r="6897">
          <cell r="D6897">
            <v>41901</v>
          </cell>
        </row>
        <row r="6898">
          <cell r="D6898">
            <v>41901</v>
          </cell>
        </row>
        <row r="6899">
          <cell r="D6899">
            <v>41870</v>
          </cell>
        </row>
        <row r="6900">
          <cell r="D6900">
            <v>41053</v>
          </cell>
        </row>
        <row r="6901">
          <cell r="D6901">
            <v>41053</v>
          </cell>
        </row>
        <row r="6902">
          <cell r="D6902">
            <v>41159</v>
          </cell>
        </row>
        <row r="6903">
          <cell r="D6903">
            <v>41845</v>
          </cell>
        </row>
        <row r="6904">
          <cell r="D6904">
            <v>41885</v>
          </cell>
        </row>
        <row r="6905">
          <cell r="D6905">
            <v>41885</v>
          </cell>
        </row>
        <row r="6906">
          <cell r="D6906">
            <v>41885</v>
          </cell>
        </row>
        <row r="6907">
          <cell r="D6907">
            <v>41980</v>
          </cell>
        </row>
        <row r="6908">
          <cell r="D6908">
            <v>41780</v>
          </cell>
        </row>
        <row r="6909">
          <cell r="D6909">
            <v>41545</v>
          </cell>
        </row>
        <row r="6910">
          <cell r="D6910">
            <v>41984</v>
          </cell>
        </row>
        <row r="6911">
          <cell r="D6911">
            <v>40799</v>
          </cell>
        </row>
        <row r="6912">
          <cell r="D6912">
            <v>41850</v>
          </cell>
        </row>
        <row r="6913">
          <cell r="D6913">
            <v>41853</v>
          </cell>
        </row>
        <row r="6914">
          <cell r="D6914">
            <v>41762</v>
          </cell>
        </row>
        <row r="6915">
          <cell r="D6915">
            <v>41072</v>
          </cell>
        </row>
        <row r="6916">
          <cell r="D6916">
            <v>40899</v>
          </cell>
        </row>
        <row r="6917">
          <cell r="D6917">
            <v>40899</v>
          </cell>
        </row>
        <row r="6918">
          <cell r="D6918">
            <v>40899</v>
          </cell>
        </row>
        <row r="6919">
          <cell r="D6919">
            <v>40893</v>
          </cell>
        </row>
        <row r="6920">
          <cell r="D6920">
            <v>41381</v>
          </cell>
        </row>
        <row r="6921">
          <cell r="D6921">
            <v>41050</v>
          </cell>
        </row>
        <row r="6922">
          <cell r="D6922">
            <v>41697</v>
          </cell>
        </row>
        <row r="6923">
          <cell r="D6923">
            <v>41734</v>
          </cell>
        </row>
        <row r="6924">
          <cell r="D6924">
            <v>40984</v>
          </cell>
        </row>
        <row r="6925">
          <cell r="D6925">
            <v>40984</v>
          </cell>
        </row>
        <row r="6926">
          <cell r="D6926">
            <v>41243</v>
          </cell>
        </row>
        <row r="6927">
          <cell r="D6927">
            <v>41243</v>
          </cell>
        </row>
        <row r="6928">
          <cell r="D6928">
            <v>41484</v>
          </cell>
        </row>
        <row r="6929">
          <cell r="D6929">
            <v>41449</v>
          </cell>
        </row>
        <row r="6930">
          <cell r="D6930">
            <v>41449</v>
          </cell>
        </row>
        <row r="6931">
          <cell r="D6931">
            <v>41449</v>
          </cell>
        </row>
        <row r="6932">
          <cell r="D6932">
            <v>41449</v>
          </cell>
        </row>
        <row r="6933">
          <cell r="D6933">
            <v>40738</v>
          </cell>
        </row>
        <row r="6934">
          <cell r="D6934">
            <v>40738</v>
          </cell>
        </row>
        <row r="6935">
          <cell r="D6935">
            <v>40738</v>
          </cell>
        </row>
        <row r="6936">
          <cell r="D6936">
            <v>40738</v>
          </cell>
        </row>
        <row r="6937">
          <cell r="D6937">
            <v>41974</v>
          </cell>
        </row>
        <row r="6938">
          <cell r="D6938">
            <v>41520</v>
          </cell>
        </row>
        <row r="6939">
          <cell r="D6939">
            <v>40709</v>
          </cell>
        </row>
        <row r="6940">
          <cell r="D6940">
            <v>41584</v>
          </cell>
        </row>
        <row r="6941">
          <cell r="D6941">
            <v>41817</v>
          </cell>
        </row>
        <row r="6942">
          <cell r="D6942">
            <v>41817</v>
          </cell>
        </row>
        <row r="6943">
          <cell r="D6943">
            <v>41817</v>
          </cell>
        </row>
        <row r="6944">
          <cell r="D6944">
            <v>41817</v>
          </cell>
        </row>
        <row r="6945">
          <cell r="D6945">
            <v>41115</v>
          </cell>
        </row>
        <row r="6946">
          <cell r="D6946">
            <v>40809</v>
          </cell>
        </row>
        <row r="6947">
          <cell r="D6947">
            <v>41548</v>
          </cell>
        </row>
        <row r="6948">
          <cell r="D6948">
            <v>41222</v>
          </cell>
        </row>
        <row r="6949">
          <cell r="D6949">
            <v>41024</v>
          </cell>
        </row>
        <row r="6950">
          <cell r="D6950">
            <v>41024</v>
          </cell>
        </row>
        <row r="6951">
          <cell r="D6951">
            <v>41963</v>
          </cell>
        </row>
        <row r="6952">
          <cell r="D6952">
            <v>41963</v>
          </cell>
        </row>
        <row r="6953">
          <cell r="D6953">
            <v>41233</v>
          </cell>
        </row>
        <row r="6954">
          <cell r="D6954">
            <v>41184</v>
          </cell>
        </row>
        <row r="6955">
          <cell r="D6955">
            <v>41184</v>
          </cell>
        </row>
        <row r="6956">
          <cell r="D6956">
            <v>41184</v>
          </cell>
        </row>
        <row r="6957">
          <cell r="D6957">
            <v>41024</v>
          </cell>
        </row>
        <row r="6958">
          <cell r="D6958">
            <v>41470</v>
          </cell>
        </row>
        <row r="6959">
          <cell r="D6959">
            <v>41470</v>
          </cell>
        </row>
        <row r="6960">
          <cell r="D6960">
            <v>41179</v>
          </cell>
        </row>
        <row r="6961">
          <cell r="D6961">
            <v>41179</v>
          </cell>
        </row>
        <row r="6962">
          <cell r="D6962">
            <v>41179</v>
          </cell>
        </row>
        <row r="6963">
          <cell r="D6963">
            <v>41954</v>
          </cell>
        </row>
        <row r="6964">
          <cell r="D6964">
            <v>41472</v>
          </cell>
        </row>
        <row r="6965">
          <cell r="D6965">
            <v>41472</v>
          </cell>
        </row>
        <row r="6966">
          <cell r="D6966">
            <v>41472</v>
          </cell>
        </row>
        <row r="6967">
          <cell r="D6967">
            <v>41472</v>
          </cell>
        </row>
        <row r="6968">
          <cell r="D6968">
            <v>41472</v>
          </cell>
        </row>
        <row r="6969">
          <cell r="D6969">
            <v>41472</v>
          </cell>
        </row>
        <row r="6970">
          <cell r="D6970">
            <v>41198</v>
          </cell>
        </row>
        <row r="6971">
          <cell r="D6971">
            <v>41284</v>
          </cell>
        </row>
        <row r="6972">
          <cell r="D6972">
            <v>41902</v>
          </cell>
        </row>
        <row r="6973">
          <cell r="D6973">
            <v>41902</v>
          </cell>
        </row>
        <row r="6974">
          <cell r="D6974">
            <v>41902</v>
          </cell>
        </row>
        <row r="6975">
          <cell r="D6975">
            <v>41902</v>
          </cell>
        </row>
        <row r="6976">
          <cell r="D6976">
            <v>41898</v>
          </cell>
        </row>
        <row r="6977">
          <cell r="D6977">
            <v>41088</v>
          </cell>
        </row>
        <row r="6978">
          <cell r="D6978">
            <v>41088</v>
          </cell>
        </row>
        <row r="6979">
          <cell r="D6979">
            <v>41604</v>
          </cell>
        </row>
        <row r="6980">
          <cell r="D6980">
            <v>41969</v>
          </cell>
        </row>
        <row r="6981">
          <cell r="D6981">
            <v>41654</v>
          </cell>
        </row>
        <row r="6982">
          <cell r="D6982">
            <v>40854</v>
          </cell>
        </row>
        <row r="6983">
          <cell r="D6983">
            <v>40854</v>
          </cell>
        </row>
        <row r="6984">
          <cell r="D6984">
            <v>41519</v>
          </cell>
        </row>
        <row r="6985">
          <cell r="D6985">
            <v>41519</v>
          </cell>
        </row>
        <row r="6986">
          <cell r="D6986">
            <v>41519</v>
          </cell>
        </row>
        <row r="6987">
          <cell r="D6987">
            <v>41519</v>
          </cell>
        </row>
        <row r="6988">
          <cell r="D6988">
            <v>41519</v>
          </cell>
        </row>
        <row r="6989">
          <cell r="D6989">
            <v>41519</v>
          </cell>
        </row>
        <row r="6990">
          <cell r="D6990">
            <v>41955</v>
          </cell>
        </row>
        <row r="6991">
          <cell r="D6991">
            <v>41985</v>
          </cell>
        </row>
        <row r="6992">
          <cell r="D6992">
            <v>41221</v>
          </cell>
        </row>
        <row r="6993">
          <cell r="D6993">
            <v>41221</v>
          </cell>
        </row>
        <row r="6994">
          <cell r="D6994">
            <v>41221</v>
          </cell>
        </row>
        <row r="6995">
          <cell r="D6995">
            <v>41221</v>
          </cell>
        </row>
        <row r="6996">
          <cell r="D6996">
            <v>41221</v>
          </cell>
        </row>
        <row r="6997">
          <cell r="D6997">
            <v>41232</v>
          </cell>
        </row>
        <row r="6998">
          <cell r="D6998">
            <v>41997</v>
          </cell>
        </row>
        <row r="6999">
          <cell r="D6999">
            <v>41997</v>
          </cell>
        </row>
        <row r="7000">
          <cell r="D7000">
            <v>41534</v>
          </cell>
        </row>
        <row r="7001">
          <cell r="D7001">
            <v>41786</v>
          </cell>
        </row>
        <row r="7002">
          <cell r="D7002">
            <v>41786</v>
          </cell>
        </row>
        <row r="7003">
          <cell r="D7003">
            <v>40998</v>
          </cell>
        </row>
        <row r="7004">
          <cell r="D7004">
            <v>40774</v>
          </cell>
        </row>
        <row r="7005">
          <cell r="D7005">
            <v>40774</v>
          </cell>
        </row>
        <row r="7006">
          <cell r="D7006">
            <v>40900</v>
          </cell>
        </row>
        <row r="7007">
          <cell r="D7007">
            <v>41214</v>
          </cell>
        </row>
        <row r="7008">
          <cell r="D7008">
            <v>40892</v>
          </cell>
        </row>
        <row r="7009">
          <cell r="D7009">
            <v>41142</v>
          </cell>
        </row>
        <row r="7010">
          <cell r="D7010">
            <v>41142</v>
          </cell>
        </row>
        <row r="7011">
          <cell r="D7011">
            <v>41142</v>
          </cell>
        </row>
        <row r="7012">
          <cell r="D7012">
            <v>40686</v>
          </cell>
        </row>
        <row r="7013">
          <cell r="D7013">
            <v>40686</v>
          </cell>
        </row>
        <row r="7014">
          <cell r="D7014">
            <v>40686</v>
          </cell>
        </row>
        <row r="7015">
          <cell r="D7015">
            <v>41983</v>
          </cell>
        </row>
        <row r="7016">
          <cell r="D7016">
            <v>40613</v>
          </cell>
        </row>
        <row r="7017">
          <cell r="D7017">
            <v>40613</v>
          </cell>
        </row>
        <row r="7018">
          <cell r="D7018">
            <v>40613</v>
          </cell>
        </row>
        <row r="7019">
          <cell r="D7019">
            <v>40613</v>
          </cell>
        </row>
        <row r="7020">
          <cell r="D7020">
            <v>41449</v>
          </cell>
        </row>
        <row r="7021">
          <cell r="D7021">
            <v>40778</v>
          </cell>
        </row>
        <row r="7022">
          <cell r="D7022">
            <v>40778</v>
          </cell>
        </row>
        <row r="7023">
          <cell r="D7023">
            <v>40778</v>
          </cell>
        </row>
        <row r="7024">
          <cell r="D7024">
            <v>40778</v>
          </cell>
        </row>
        <row r="7025">
          <cell r="D7025">
            <v>40778</v>
          </cell>
        </row>
        <row r="7026">
          <cell r="D7026">
            <v>40778</v>
          </cell>
        </row>
        <row r="7027">
          <cell r="D7027">
            <v>41677</v>
          </cell>
        </row>
        <row r="7028">
          <cell r="D7028">
            <v>41677</v>
          </cell>
        </row>
        <row r="7029">
          <cell r="D7029">
            <v>41669</v>
          </cell>
        </row>
        <row r="7030">
          <cell r="D7030">
            <v>41629</v>
          </cell>
        </row>
        <row r="7031">
          <cell r="D7031">
            <v>41590</v>
          </cell>
        </row>
        <row r="7032">
          <cell r="D7032">
            <v>41590</v>
          </cell>
        </row>
        <row r="7033">
          <cell r="D7033">
            <v>41590</v>
          </cell>
        </row>
        <row r="7034">
          <cell r="D7034">
            <v>41590</v>
          </cell>
        </row>
        <row r="7035">
          <cell r="D7035">
            <v>41590</v>
          </cell>
        </row>
        <row r="7036">
          <cell r="D7036">
            <v>41590</v>
          </cell>
        </row>
        <row r="7037">
          <cell r="D7037">
            <v>41953</v>
          </cell>
        </row>
        <row r="7038">
          <cell r="D7038">
            <v>40665</v>
          </cell>
        </row>
        <row r="7039">
          <cell r="D7039">
            <v>41905</v>
          </cell>
        </row>
        <row r="7040">
          <cell r="D7040">
            <v>41905</v>
          </cell>
        </row>
        <row r="7041">
          <cell r="D7041">
            <v>41991</v>
          </cell>
        </row>
        <row r="7042">
          <cell r="D7042">
            <v>41991</v>
          </cell>
        </row>
        <row r="7043">
          <cell r="D7043">
            <v>41991</v>
          </cell>
        </row>
        <row r="7044">
          <cell r="D7044">
            <v>41839</v>
          </cell>
        </row>
        <row r="7045">
          <cell r="D7045">
            <v>41839</v>
          </cell>
        </row>
        <row r="7046">
          <cell r="D7046">
            <v>41839</v>
          </cell>
        </row>
        <row r="7047">
          <cell r="D7047">
            <v>41582</v>
          </cell>
        </row>
        <row r="7048">
          <cell r="D7048">
            <v>40641</v>
          </cell>
        </row>
        <row r="7049">
          <cell r="D7049">
            <v>40641</v>
          </cell>
        </row>
        <row r="7050">
          <cell r="D7050">
            <v>41501</v>
          </cell>
        </row>
        <row r="7051">
          <cell r="D7051">
            <v>40811</v>
          </cell>
        </row>
        <row r="7052">
          <cell r="D7052">
            <v>41620</v>
          </cell>
        </row>
        <row r="7053">
          <cell r="D7053">
            <v>41620</v>
          </cell>
        </row>
        <row r="7054">
          <cell r="D7054">
            <v>41620</v>
          </cell>
        </row>
        <row r="7055">
          <cell r="D7055">
            <v>41620</v>
          </cell>
        </row>
        <row r="7056">
          <cell r="D7056">
            <v>41620</v>
          </cell>
        </row>
        <row r="7057">
          <cell r="D7057">
            <v>41620</v>
          </cell>
        </row>
        <row r="7058">
          <cell r="D7058">
            <v>41620</v>
          </cell>
        </row>
        <row r="7059">
          <cell r="D7059">
            <v>41620</v>
          </cell>
        </row>
        <row r="7060">
          <cell r="D7060">
            <v>41620</v>
          </cell>
        </row>
        <row r="7061">
          <cell r="D7061">
            <v>41620</v>
          </cell>
        </row>
        <row r="7062">
          <cell r="D7062">
            <v>41620</v>
          </cell>
        </row>
        <row r="7063">
          <cell r="D7063">
            <v>40942</v>
          </cell>
        </row>
        <row r="7064">
          <cell r="D7064">
            <v>41638</v>
          </cell>
        </row>
        <row r="7065">
          <cell r="D7065">
            <v>41883</v>
          </cell>
        </row>
        <row r="7066">
          <cell r="D7066">
            <v>41675</v>
          </cell>
        </row>
        <row r="7067">
          <cell r="D7067">
            <v>40883</v>
          </cell>
        </row>
        <row r="7068">
          <cell r="D7068">
            <v>41425</v>
          </cell>
        </row>
        <row r="7069">
          <cell r="D7069">
            <v>41416</v>
          </cell>
        </row>
        <row r="7070">
          <cell r="D7070">
            <v>41416</v>
          </cell>
        </row>
        <row r="7071">
          <cell r="D7071">
            <v>40764</v>
          </cell>
        </row>
        <row r="7072">
          <cell r="D7072">
            <v>41523</v>
          </cell>
        </row>
        <row r="7073">
          <cell r="D7073">
            <v>41479</v>
          </cell>
        </row>
        <row r="7074">
          <cell r="D7074">
            <v>41479</v>
          </cell>
        </row>
        <row r="7075">
          <cell r="D7075">
            <v>41479</v>
          </cell>
        </row>
        <row r="7076">
          <cell r="D7076">
            <v>41479</v>
          </cell>
        </row>
        <row r="7077">
          <cell r="D7077">
            <v>41479</v>
          </cell>
        </row>
        <row r="7078">
          <cell r="D7078">
            <v>41407</v>
          </cell>
        </row>
        <row r="7079">
          <cell r="D7079">
            <v>41520</v>
          </cell>
        </row>
        <row r="7080">
          <cell r="D7080">
            <v>41520</v>
          </cell>
        </row>
        <row r="7081">
          <cell r="D7081">
            <v>41520</v>
          </cell>
        </row>
        <row r="7082">
          <cell r="D7082">
            <v>41520</v>
          </cell>
        </row>
        <row r="7083">
          <cell r="D7083">
            <v>41520</v>
          </cell>
        </row>
        <row r="7084">
          <cell r="D7084">
            <v>41520</v>
          </cell>
        </row>
        <row r="7085">
          <cell r="D7085">
            <v>41842</v>
          </cell>
        </row>
        <row r="7086">
          <cell r="D7086">
            <v>41842</v>
          </cell>
        </row>
        <row r="7087">
          <cell r="D7087">
            <v>41908</v>
          </cell>
        </row>
        <row r="7088">
          <cell r="D7088">
            <v>41908</v>
          </cell>
        </row>
        <row r="7089">
          <cell r="D7089">
            <v>41855</v>
          </cell>
        </row>
        <row r="7090">
          <cell r="D7090">
            <v>41207</v>
          </cell>
        </row>
        <row r="7091">
          <cell r="D7091">
            <v>41806</v>
          </cell>
        </row>
        <row r="7092">
          <cell r="D7092">
            <v>40917</v>
          </cell>
        </row>
        <row r="7093">
          <cell r="D7093">
            <v>40917</v>
          </cell>
        </row>
        <row r="7094">
          <cell r="D7094">
            <v>40917</v>
          </cell>
        </row>
        <row r="7095">
          <cell r="D7095">
            <v>40917</v>
          </cell>
        </row>
        <row r="7096">
          <cell r="D7096">
            <v>40948</v>
          </cell>
        </row>
        <row r="7097">
          <cell r="D7097">
            <v>41506</v>
          </cell>
        </row>
        <row r="7098">
          <cell r="D7098">
            <v>41506</v>
          </cell>
        </row>
        <row r="7099">
          <cell r="D7099">
            <v>41506</v>
          </cell>
        </row>
        <row r="7100">
          <cell r="D7100">
            <v>41950</v>
          </cell>
        </row>
        <row r="7101">
          <cell r="D7101">
            <v>41269</v>
          </cell>
        </row>
        <row r="7102">
          <cell r="D7102">
            <v>40870</v>
          </cell>
        </row>
        <row r="7103">
          <cell r="D7103">
            <v>41488</v>
          </cell>
        </row>
        <row r="7104">
          <cell r="D7104">
            <v>40807</v>
          </cell>
        </row>
        <row r="7105">
          <cell r="D7105">
            <v>41887</v>
          </cell>
        </row>
        <row r="7106">
          <cell r="D7106">
            <v>41810</v>
          </cell>
        </row>
        <row r="7107">
          <cell r="D7107">
            <v>41810</v>
          </cell>
        </row>
        <row r="7108">
          <cell r="D7108">
            <v>41810</v>
          </cell>
        </row>
        <row r="7109">
          <cell r="D7109">
            <v>41384</v>
          </cell>
        </row>
        <row r="7110">
          <cell r="D7110">
            <v>41384</v>
          </cell>
        </row>
        <row r="7111">
          <cell r="D7111">
            <v>41384</v>
          </cell>
        </row>
        <row r="7112">
          <cell r="D7112">
            <v>41384</v>
          </cell>
        </row>
        <row r="7113">
          <cell r="D7113">
            <v>41384</v>
          </cell>
        </row>
        <row r="7114">
          <cell r="D7114">
            <v>41384</v>
          </cell>
        </row>
        <row r="7115">
          <cell r="D7115">
            <v>41384</v>
          </cell>
        </row>
        <row r="7116">
          <cell r="D7116">
            <v>41400</v>
          </cell>
        </row>
        <row r="7117">
          <cell r="D7117">
            <v>41400</v>
          </cell>
        </row>
        <row r="7118">
          <cell r="D7118">
            <v>40834</v>
          </cell>
        </row>
        <row r="7119">
          <cell r="D7119">
            <v>40834</v>
          </cell>
        </row>
        <row r="7120">
          <cell r="D7120">
            <v>41684</v>
          </cell>
        </row>
        <row r="7121">
          <cell r="D7121">
            <v>41961</v>
          </cell>
        </row>
        <row r="7122">
          <cell r="D7122">
            <v>40564</v>
          </cell>
        </row>
        <row r="7123">
          <cell r="D7123">
            <v>41975</v>
          </cell>
        </row>
        <row r="7124">
          <cell r="D7124">
            <v>41975</v>
          </cell>
        </row>
        <row r="7125">
          <cell r="D7125">
            <v>41130</v>
          </cell>
        </row>
        <row r="7126">
          <cell r="D7126">
            <v>41130</v>
          </cell>
        </row>
        <row r="7127">
          <cell r="D7127">
            <v>41545</v>
          </cell>
        </row>
        <row r="7128">
          <cell r="D7128">
            <v>41545</v>
          </cell>
        </row>
        <row r="7129">
          <cell r="D7129">
            <v>41593</v>
          </cell>
        </row>
        <row r="7130">
          <cell r="D7130">
            <v>41593</v>
          </cell>
        </row>
        <row r="7131">
          <cell r="D7131">
            <v>41381</v>
          </cell>
        </row>
        <row r="7132">
          <cell r="D7132">
            <v>41381</v>
          </cell>
        </row>
        <row r="7133">
          <cell r="D7133">
            <v>41970</v>
          </cell>
        </row>
        <row r="7134">
          <cell r="D7134">
            <v>41970</v>
          </cell>
        </row>
        <row r="7135">
          <cell r="D7135">
            <v>41970</v>
          </cell>
        </row>
        <row r="7136">
          <cell r="D7136">
            <v>41970</v>
          </cell>
        </row>
        <row r="7137">
          <cell r="D7137">
            <v>41970</v>
          </cell>
        </row>
        <row r="7138">
          <cell r="D7138">
            <v>41233</v>
          </cell>
        </row>
        <row r="7139">
          <cell r="D7139">
            <v>41233</v>
          </cell>
        </row>
        <row r="7140">
          <cell r="D7140">
            <v>41233</v>
          </cell>
        </row>
        <row r="7141">
          <cell r="D7141">
            <v>41233</v>
          </cell>
        </row>
        <row r="7142">
          <cell r="D7142">
            <v>41890</v>
          </cell>
        </row>
        <row r="7143">
          <cell r="D7143">
            <v>41890</v>
          </cell>
        </row>
        <row r="7144">
          <cell r="D7144">
            <v>40871</v>
          </cell>
        </row>
        <row r="7145">
          <cell r="D7145">
            <v>41710</v>
          </cell>
        </row>
        <row r="7146">
          <cell r="D7146">
            <v>41710</v>
          </cell>
        </row>
        <row r="7147">
          <cell r="D7147">
            <v>41710</v>
          </cell>
        </row>
        <row r="7148">
          <cell r="D7148">
            <v>41710</v>
          </cell>
        </row>
        <row r="7149">
          <cell r="D7149">
            <v>41438</v>
          </cell>
        </row>
        <row r="7150">
          <cell r="D7150">
            <v>41438</v>
          </cell>
        </row>
        <row r="7151">
          <cell r="D7151">
            <v>41086</v>
          </cell>
        </row>
        <row r="7152">
          <cell r="D7152">
            <v>41996</v>
          </cell>
        </row>
        <row r="7153">
          <cell r="D7153">
            <v>41996</v>
          </cell>
        </row>
        <row r="7154">
          <cell r="D7154">
            <v>40825</v>
          </cell>
        </row>
        <row r="7155">
          <cell r="D7155">
            <v>41253</v>
          </cell>
        </row>
        <row r="7156">
          <cell r="D7156">
            <v>41268</v>
          </cell>
        </row>
        <row r="7157">
          <cell r="D7157">
            <v>41268</v>
          </cell>
        </row>
        <row r="7158">
          <cell r="D7158">
            <v>41759</v>
          </cell>
        </row>
        <row r="7159">
          <cell r="D7159">
            <v>41362</v>
          </cell>
        </row>
        <row r="7160">
          <cell r="D7160">
            <v>41362</v>
          </cell>
        </row>
        <row r="7161">
          <cell r="D7161">
            <v>41042</v>
          </cell>
        </row>
        <row r="7162">
          <cell r="D7162">
            <v>41042</v>
          </cell>
        </row>
        <row r="7163">
          <cell r="D7163">
            <v>40728</v>
          </cell>
        </row>
        <row r="7164">
          <cell r="D7164">
            <v>40728</v>
          </cell>
        </row>
        <row r="7165">
          <cell r="D7165">
            <v>40655</v>
          </cell>
        </row>
        <row r="7166">
          <cell r="D7166">
            <v>40655</v>
          </cell>
        </row>
        <row r="7167">
          <cell r="D7167">
            <v>41537</v>
          </cell>
        </row>
        <row r="7168">
          <cell r="D7168">
            <v>40746</v>
          </cell>
        </row>
        <row r="7169">
          <cell r="D7169">
            <v>40746</v>
          </cell>
        </row>
        <row r="7170">
          <cell r="D7170">
            <v>40746</v>
          </cell>
        </row>
        <row r="7171">
          <cell r="D7171">
            <v>40746</v>
          </cell>
        </row>
        <row r="7172">
          <cell r="D7172">
            <v>41921</v>
          </cell>
        </row>
        <row r="7173">
          <cell r="D7173">
            <v>41755</v>
          </cell>
        </row>
        <row r="7174">
          <cell r="D7174">
            <v>41725</v>
          </cell>
        </row>
        <row r="7175">
          <cell r="D7175">
            <v>41725</v>
          </cell>
        </row>
        <row r="7176">
          <cell r="D7176">
            <v>41725</v>
          </cell>
        </row>
        <row r="7177">
          <cell r="D7177">
            <v>41725</v>
          </cell>
        </row>
        <row r="7178">
          <cell r="D7178">
            <v>41725</v>
          </cell>
        </row>
        <row r="7179">
          <cell r="D7179">
            <v>41764</v>
          </cell>
        </row>
        <row r="7180">
          <cell r="D7180">
            <v>41764</v>
          </cell>
        </row>
        <row r="7181">
          <cell r="D7181">
            <v>41593</v>
          </cell>
        </row>
        <row r="7182">
          <cell r="D7182">
            <v>40550</v>
          </cell>
        </row>
        <row r="7183">
          <cell r="D7183">
            <v>41636</v>
          </cell>
        </row>
        <row r="7184">
          <cell r="D7184">
            <v>41760</v>
          </cell>
        </row>
        <row r="7185">
          <cell r="D7185">
            <v>41751</v>
          </cell>
        </row>
        <row r="7186">
          <cell r="D7186">
            <v>41869</v>
          </cell>
        </row>
        <row r="7187">
          <cell r="D7187">
            <v>41869</v>
          </cell>
        </row>
        <row r="7188">
          <cell r="D7188">
            <v>41869</v>
          </cell>
        </row>
        <row r="7189">
          <cell r="D7189">
            <v>41869</v>
          </cell>
        </row>
        <row r="7190">
          <cell r="D7190">
            <v>41869</v>
          </cell>
        </row>
        <row r="7191">
          <cell r="D7191">
            <v>41591</v>
          </cell>
        </row>
        <row r="7192">
          <cell r="D7192">
            <v>41591</v>
          </cell>
        </row>
        <row r="7193">
          <cell r="D7193">
            <v>41549</v>
          </cell>
        </row>
        <row r="7194">
          <cell r="D7194">
            <v>41549</v>
          </cell>
        </row>
        <row r="7195">
          <cell r="D7195">
            <v>41317</v>
          </cell>
        </row>
        <row r="7196">
          <cell r="D7196">
            <v>41317</v>
          </cell>
        </row>
        <row r="7197">
          <cell r="D7197">
            <v>41592</v>
          </cell>
        </row>
        <row r="7198">
          <cell r="D7198">
            <v>40659</v>
          </cell>
        </row>
        <row r="7199">
          <cell r="D7199">
            <v>40659</v>
          </cell>
        </row>
        <row r="7200">
          <cell r="D7200">
            <v>41132</v>
          </cell>
        </row>
        <row r="7201">
          <cell r="D7201">
            <v>41132</v>
          </cell>
        </row>
        <row r="7202">
          <cell r="D7202">
            <v>41606</v>
          </cell>
        </row>
        <row r="7203">
          <cell r="D7203">
            <v>41606</v>
          </cell>
        </row>
        <row r="7204">
          <cell r="D7204">
            <v>41576</v>
          </cell>
        </row>
        <row r="7205">
          <cell r="D7205">
            <v>40906</v>
          </cell>
        </row>
        <row r="7206">
          <cell r="D7206">
            <v>41162</v>
          </cell>
        </row>
        <row r="7207">
          <cell r="D7207">
            <v>41915</v>
          </cell>
        </row>
        <row r="7208">
          <cell r="D7208">
            <v>41915</v>
          </cell>
        </row>
        <row r="7209">
          <cell r="D7209">
            <v>41529</v>
          </cell>
        </row>
        <row r="7210">
          <cell r="D7210">
            <v>41529</v>
          </cell>
        </row>
        <row r="7211">
          <cell r="D7211">
            <v>41529</v>
          </cell>
        </row>
        <row r="7212">
          <cell r="D7212">
            <v>41428</v>
          </cell>
        </row>
        <row r="7213">
          <cell r="D7213">
            <v>41428</v>
          </cell>
        </row>
        <row r="7214">
          <cell r="D7214">
            <v>41428</v>
          </cell>
        </row>
        <row r="7215">
          <cell r="D7215">
            <v>41928</v>
          </cell>
        </row>
        <row r="7216">
          <cell r="D7216">
            <v>41179</v>
          </cell>
        </row>
        <row r="7217">
          <cell r="D7217">
            <v>41179</v>
          </cell>
        </row>
        <row r="7218">
          <cell r="D7218">
            <v>41032</v>
          </cell>
        </row>
        <row r="7219">
          <cell r="D7219">
            <v>41032</v>
          </cell>
        </row>
        <row r="7220">
          <cell r="D7220">
            <v>41032</v>
          </cell>
        </row>
        <row r="7221">
          <cell r="D7221">
            <v>41032</v>
          </cell>
        </row>
        <row r="7222">
          <cell r="D7222">
            <v>41649</v>
          </cell>
        </row>
        <row r="7223">
          <cell r="D7223">
            <v>41667</v>
          </cell>
        </row>
        <row r="7224">
          <cell r="D7224">
            <v>41885</v>
          </cell>
        </row>
        <row r="7225">
          <cell r="D7225">
            <v>41470</v>
          </cell>
        </row>
        <row r="7226">
          <cell r="D7226">
            <v>41470</v>
          </cell>
        </row>
        <row r="7227">
          <cell r="D7227">
            <v>41470</v>
          </cell>
        </row>
        <row r="7228">
          <cell r="D7228">
            <v>41695</v>
          </cell>
        </row>
        <row r="7229">
          <cell r="D7229">
            <v>41695</v>
          </cell>
        </row>
        <row r="7230">
          <cell r="D7230">
            <v>40744</v>
          </cell>
        </row>
        <row r="7231">
          <cell r="D7231">
            <v>40744</v>
          </cell>
        </row>
        <row r="7232">
          <cell r="D7232">
            <v>41712</v>
          </cell>
        </row>
        <row r="7233">
          <cell r="D7233">
            <v>41712</v>
          </cell>
        </row>
        <row r="7234">
          <cell r="D7234">
            <v>41712</v>
          </cell>
        </row>
        <row r="7235">
          <cell r="D7235">
            <v>41342</v>
          </cell>
        </row>
        <row r="7236">
          <cell r="D7236">
            <v>41342</v>
          </cell>
        </row>
        <row r="7237">
          <cell r="D7237">
            <v>41342</v>
          </cell>
        </row>
        <row r="7238">
          <cell r="D7238">
            <v>40884</v>
          </cell>
        </row>
        <row r="7239">
          <cell r="D7239">
            <v>41466</v>
          </cell>
        </row>
        <row r="7240">
          <cell r="D7240">
            <v>41633</v>
          </cell>
        </row>
        <row r="7241">
          <cell r="D7241">
            <v>41633</v>
          </cell>
        </row>
        <row r="7242">
          <cell r="D7242">
            <v>41753</v>
          </cell>
        </row>
        <row r="7243">
          <cell r="D7243">
            <v>41753</v>
          </cell>
        </row>
        <row r="7244">
          <cell r="D7244">
            <v>41753</v>
          </cell>
        </row>
        <row r="7245">
          <cell r="D7245">
            <v>41869</v>
          </cell>
        </row>
        <row r="7246">
          <cell r="D7246">
            <v>41782</v>
          </cell>
        </row>
        <row r="7247">
          <cell r="D7247">
            <v>41680</v>
          </cell>
        </row>
        <row r="7248">
          <cell r="D7248">
            <v>40605</v>
          </cell>
        </row>
        <row r="7249">
          <cell r="D7249">
            <v>40605</v>
          </cell>
        </row>
        <row r="7250">
          <cell r="D7250">
            <v>40605</v>
          </cell>
        </row>
        <row r="7251">
          <cell r="D7251">
            <v>41064</v>
          </cell>
        </row>
        <row r="7252">
          <cell r="D7252">
            <v>41064</v>
          </cell>
        </row>
        <row r="7253">
          <cell r="D7253">
            <v>41514</v>
          </cell>
        </row>
        <row r="7254">
          <cell r="D7254">
            <v>41530</v>
          </cell>
        </row>
        <row r="7255">
          <cell r="D7255">
            <v>41425</v>
          </cell>
        </row>
        <row r="7256">
          <cell r="D7256">
            <v>41425</v>
          </cell>
        </row>
        <row r="7257">
          <cell r="D7257">
            <v>41425</v>
          </cell>
        </row>
        <row r="7258">
          <cell r="D7258">
            <v>41425</v>
          </cell>
        </row>
        <row r="7259">
          <cell r="D7259">
            <v>41425</v>
          </cell>
        </row>
        <row r="7260">
          <cell r="D7260">
            <v>41425</v>
          </cell>
        </row>
        <row r="7261">
          <cell r="D7261">
            <v>41425</v>
          </cell>
        </row>
        <row r="7262">
          <cell r="D7262">
            <v>41425</v>
          </cell>
        </row>
        <row r="7263">
          <cell r="D7263">
            <v>41801</v>
          </cell>
        </row>
        <row r="7264">
          <cell r="D7264">
            <v>41935</v>
          </cell>
        </row>
        <row r="7265">
          <cell r="D7265">
            <v>41935</v>
          </cell>
        </row>
        <row r="7266">
          <cell r="D7266">
            <v>41804</v>
          </cell>
        </row>
        <row r="7267">
          <cell r="D7267">
            <v>40870</v>
          </cell>
        </row>
        <row r="7268">
          <cell r="D7268">
            <v>41868</v>
          </cell>
        </row>
        <row r="7269">
          <cell r="D7269">
            <v>41868</v>
          </cell>
        </row>
        <row r="7270">
          <cell r="D7270">
            <v>41288</v>
          </cell>
        </row>
        <row r="7271">
          <cell r="D7271">
            <v>41288</v>
          </cell>
        </row>
        <row r="7272">
          <cell r="D7272">
            <v>41534</v>
          </cell>
        </row>
        <row r="7273">
          <cell r="D7273">
            <v>41534</v>
          </cell>
        </row>
        <row r="7274">
          <cell r="D7274">
            <v>41558</v>
          </cell>
        </row>
        <row r="7275">
          <cell r="D7275">
            <v>41558</v>
          </cell>
        </row>
        <row r="7276">
          <cell r="D7276">
            <v>41226</v>
          </cell>
        </row>
        <row r="7277">
          <cell r="D7277">
            <v>41226</v>
          </cell>
        </row>
        <row r="7278">
          <cell r="D7278">
            <v>40849</v>
          </cell>
        </row>
        <row r="7279">
          <cell r="D7279">
            <v>41475</v>
          </cell>
        </row>
        <row r="7280">
          <cell r="D7280">
            <v>41475</v>
          </cell>
        </row>
        <row r="7281">
          <cell r="D7281">
            <v>41409</v>
          </cell>
        </row>
        <row r="7282">
          <cell r="D7282">
            <v>40960</v>
          </cell>
        </row>
        <row r="7283">
          <cell r="D7283">
            <v>41929</v>
          </cell>
        </row>
        <row r="7284">
          <cell r="D7284">
            <v>41813</v>
          </cell>
        </row>
        <row r="7285">
          <cell r="D7285">
            <v>41892</v>
          </cell>
        </row>
        <row r="7286">
          <cell r="D7286">
            <v>41892</v>
          </cell>
        </row>
        <row r="7287">
          <cell r="D7287">
            <v>41927</v>
          </cell>
        </row>
        <row r="7288">
          <cell r="D7288">
            <v>41446</v>
          </cell>
        </row>
        <row r="7289">
          <cell r="D7289">
            <v>41446</v>
          </cell>
        </row>
        <row r="7290">
          <cell r="D7290">
            <v>40788</v>
          </cell>
        </row>
        <row r="7291">
          <cell r="D7291">
            <v>41304</v>
          </cell>
        </row>
        <row r="7292">
          <cell r="D7292">
            <v>41304</v>
          </cell>
        </row>
        <row r="7293">
          <cell r="D7293">
            <v>41304</v>
          </cell>
        </row>
        <row r="7294">
          <cell r="D7294">
            <v>41978</v>
          </cell>
        </row>
        <row r="7295">
          <cell r="D7295">
            <v>41297</v>
          </cell>
        </row>
        <row r="7296">
          <cell r="D7296">
            <v>41055</v>
          </cell>
        </row>
        <row r="7297">
          <cell r="D7297">
            <v>40667</v>
          </cell>
        </row>
        <row r="7298">
          <cell r="D7298">
            <v>40667</v>
          </cell>
        </row>
        <row r="7299">
          <cell r="D7299">
            <v>40949</v>
          </cell>
        </row>
        <row r="7300">
          <cell r="D7300">
            <v>40865</v>
          </cell>
        </row>
        <row r="7301">
          <cell r="D7301">
            <v>40865</v>
          </cell>
        </row>
        <row r="7302">
          <cell r="D7302">
            <v>40865</v>
          </cell>
        </row>
        <row r="7303">
          <cell r="D7303">
            <v>40865</v>
          </cell>
        </row>
        <row r="7304">
          <cell r="D7304">
            <v>40865</v>
          </cell>
        </row>
        <row r="7305">
          <cell r="D7305">
            <v>41887</v>
          </cell>
        </row>
        <row r="7306">
          <cell r="D7306">
            <v>41887</v>
          </cell>
        </row>
        <row r="7307">
          <cell r="D7307">
            <v>40631</v>
          </cell>
        </row>
        <row r="7308">
          <cell r="D7308">
            <v>41584</v>
          </cell>
        </row>
        <row r="7309">
          <cell r="D7309">
            <v>41584</v>
          </cell>
        </row>
        <row r="7310">
          <cell r="D7310">
            <v>41584</v>
          </cell>
        </row>
        <row r="7311">
          <cell r="D7311">
            <v>41801</v>
          </cell>
        </row>
        <row r="7312">
          <cell r="D7312">
            <v>41131</v>
          </cell>
        </row>
        <row r="7313">
          <cell r="D7313">
            <v>41191</v>
          </cell>
        </row>
        <row r="7314">
          <cell r="D7314">
            <v>41191</v>
          </cell>
        </row>
        <row r="7315">
          <cell r="D7315">
            <v>41191</v>
          </cell>
        </row>
        <row r="7316">
          <cell r="D7316">
            <v>41423</v>
          </cell>
        </row>
        <row r="7317">
          <cell r="D7317">
            <v>41771</v>
          </cell>
        </row>
        <row r="7318">
          <cell r="D7318">
            <v>41564</v>
          </cell>
        </row>
        <row r="7319">
          <cell r="D7319">
            <v>41961</v>
          </cell>
        </row>
        <row r="7320">
          <cell r="D7320">
            <v>41961</v>
          </cell>
        </row>
        <row r="7321">
          <cell r="D7321">
            <v>41970</v>
          </cell>
        </row>
        <row r="7322">
          <cell r="D7322">
            <v>41970</v>
          </cell>
        </row>
        <row r="7323">
          <cell r="D7323">
            <v>41886</v>
          </cell>
        </row>
        <row r="7324">
          <cell r="D7324">
            <v>41886</v>
          </cell>
        </row>
        <row r="7325">
          <cell r="D7325">
            <v>41979</v>
          </cell>
        </row>
        <row r="7326">
          <cell r="D7326">
            <v>41979</v>
          </cell>
        </row>
        <row r="7327">
          <cell r="D7327">
            <v>41954</v>
          </cell>
        </row>
        <row r="7328">
          <cell r="D7328">
            <v>41954</v>
          </cell>
        </row>
        <row r="7329">
          <cell r="D7329">
            <v>40620</v>
          </cell>
        </row>
        <row r="7330">
          <cell r="D7330">
            <v>40620</v>
          </cell>
        </row>
        <row r="7331">
          <cell r="D7331">
            <v>40620</v>
          </cell>
        </row>
        <row r="7332">
          <cell r="D7332">
            <v>41591</v>
          </cell>
        </row>
        <row r="7333">
          <cell r="D7333">
            <v>41939</v>
          </cell>
        </row>
        <row r="7334">
          <cell r="D7334">
            <v>41939</v>
          </cell>
        </row>
        <row r="7335">
          <cell r="D7335">
            <v>41010</v>
          </cell>
        </row>
        <row r="7336">
          <cell r="D7336">
            <v>41010</v>
          </cell>
        </row>
        <row r="7337">
          <cell r="D7337">
            <v>41268</v>
          </cell>
        </row>
        <row r="7338">
          <cell r="D7338">
            <v>41268</v>
          </cell>
        </row>
        <row r="7339">
          <cell r="D7339">
            <v>41904</v>
          </cell>
        </row>
        <row r="7340">
          <cell r="D7340">
            <v>40897</v>
          </cell>
        </row>
        <row r="7341">
          <cell r="D7341">
            <v>41108</v>
          </cell>
        </row>
        <row r="7342">
          <cell r="D7342">
            <v>40750</v>
          </cell>
        </row>
        <row r="7343">
          <cell r="D7343">
            <v>40750</v>
          </cell>
        </row>
        <row r="7344">
          <cell r="D7344">
            <v>40750</v>
          </cell>
        </row>
        <row r="7345">
          <cell r="D7345">
            <v>40903</v>
          </cell>
        </row>
        <row r="7346">
          <cell r="D7346">
            <v>41985</v>
          </cell>
        </row>
        <row r="7347">
          <cell r="D7347">
            <v>41985</v>
          </cell>
        </row>
        <row r="7348">
          <cell r="D7348">
            <v>41985</v>
          </cell>
        </row>
        <row r="7349">
          <cell r="D7349">
            <v>41985</v>
          </cell>
        </row>
        <row r="7350">
          <cell r="D7350">
            <v>40605</v>
          </cell>
        </row>
        <row r="7351">
          <cell r="D7351">
            <v>41934</v>
          </cell>
        </row>
        <row r="7352">
          <cell r="D7352">
            <v>41934</v>
          </cell>
        </row>
        <row r="7353">
          <cell r="D7353">
            <v>41954</v>
          </cell>
        </row>
        <row r="7354">
          <cell r="D7354">
            <v>41715</v>
          </cell>
        </row>
        <row r="7355">
          <cell r="D7355">
            <v>41540</v>
          </cell>
        </row>
        <row r="7356">
          <cell r="D7356">
            <v>41677</v>
          </cell>
        </row>
        <row r="7357">
          <cell r="D7357">
            <v>41274</v>
          </cell>
        </row>
        <row r="7358">
          <cell r="D7358">
            <v>41557</v>
          </cell>
        </row>
        <row r="7359">
          <cell r="D7359">
            <v>41557</v>
          </cell>
        </row>
        <row r="7360">
          <cell r="D7360">
            <v>40907</v>
          </cell>
        </row>
        <row r="7361">
          <cell r="D7361">
            <v>40907</v>
          </cell>
        </row>
        <row r="7362">
          <cell r="D7362">
            <v>41377</v>
          </cell>
        </row>
        <row r="7363">
          <cell r="D7363">
            <v>41377</v>
          </cell>
        </row>
        <row r="7364">
          <cell r="D7364">
            <v>41377</v>
          </cell>
        </row>
        <row r="7365">
          <cell r="D7365">
            <v>41607</v>
          </cell>
        </row>
        <row r="7366">
          <cell r="D7366">
            <v>41607</v>
          </cell>
        </row>
        <row r="7367">
          <cell r="D7367">
            <v>41607</v>
          </cell>
        </row>
        <row r="7368">
          <cell r="D7368">
            <v>41607</v>
          </cell>
        </row>
        <row r="7369">
          <cell r="D7369">
            <v>41607</v>
          </cell>
        </row>
        <row r="7370">
          <cell r="D7370">
            <v>41745</v>
          </cell>
        </row>
        <row r="7371">
          <cell r="D7371">
            <v>40977</v>
          </cell>
        </row>
        <row r="7372">
          <cell r="D7372">
            <v>40844</v>
          </cell>
        </row>
        <row r="7373">
          <cell r="D7373">
            <v>41647</v>
          </cell>
        </row>
        <row r="7374">
          <cell r="D7374">
            <v>41647</v>
          </cell>
        </row>
        <row r="7375">
          <cell r="D7375">
            <v>41647</v>
          </cell>
        </row>
        <row r="7376">
          <cell r="D7376">
            <v>41647</v>
          </cell>
        </row>
        <row r="7377">
          <cell r="D7377">
            <v>41865</v>
          </cell>
        </row>
        <row r="7378">
          <cell r="D7378">
            <v>41946</v>
          </cell>
        </row>
        <row r="7379">
          <cell r="D7379">
            <v>40805</v>
          </cell>
        </row>
        <row r="7380">
          <cell r="D7380">
            <v>41060</v>
          </cell>
        </row>
        <row r="7381">
          <cell r="D7381">
            <v>41531</v>
          </cell>
        </row>
        <row r="7382">
          <cell r="D7382">
            <v>41531</v>
          </cell>
        </row>
        <row r="7383">
          <cell r="D7383">
            <v>41531</v>
          </cell>
        </row>
        <row r="7384">
          <cell r="D7384">
            <v>41531</v>
          </cell>
        </row>
        <row r="7385">
          <cell r="D7385">
            <v>41531</v>
          </cell>
        </row>
        <row r="7386">
          <cell r="D7386">
            <v>41531</v>
          </cell>
        </row>
        <row r="7387">
          <cell r="D7387">
            <v>41531</v>
          </cell>
        </row>
        <row r="7388">
          <cell r="D7388">
            <v>41531</v>
          </cell>
        </row>
        <row r="7389">
          <cell r="D7389">
            <v>41531</v>
          </cell>
        </row>
        <row r="7390">
          <cell r="D7390">
            <v>41531</v>
          </cell>
        </row>
        <row r="7391">
          <cell r="D7391">
            <v>41973</v>
          </cell>
        </row>
        <row r="7392">
          <cell r="D7392">
            <v>41973</v>
          </cell>
        </row>
        <row r="7393">
          <cell r="D7393">
            <v>41978</v>
          </cell>
        </row>
        <row r="7394">
          <cell r="D7394">
            <v>41762</v>
          </cell>
        </row>
        <row r="7395">
          <cell r="D7395">
            <v>41762</v>
          </cell>
        </row>
        <row r="7396">
          <cell r="D7396">
            <v>41762</v>
          </cell>
        </row>
        <row r="7397">
          <cell r="D7397">
            <v>41634</v>
          </cell>
        </row>
        <row r="7398">
          <cell r="D7398">
            <v>41634</v>
          </cell>
        </row>
        <row r="7399">
          <cell r="D7399">
            <v>40816</v>
          </cell>
        </row>
        <row r="7400">
          <cell r="D7400">
            <v>40736</v>
          </cell>
        </row>
        <row r="7401">
          <cell r="D7401">
            <v>40736</v>
          </cell>
        </row>
        <row r="7402">
          <cell r="D7402">
            <v>41526</v>
          </cell>
        </row>
        <row r="7403">
          <cell r="D7403">
            <v>41526</v>
          </cell>
        </row>
        <row r="7404">
          <cell r="D7404">
            <v>41858</v>
          </cell>
        </row>
        <row r="7405">
          <cell r="D7405">
            <v>41043</v>
          </cell>
        </row>
        <row r="7406">
          <cell r="D7406">
            <v>41043</v>
          </cell>
        </row>
        <row r="7407">
          <cell r="D7407">
            <v>41043</v>
          </cell>
        </row>
        <row r="7408">
          <cell r="D7408">
            <v>41043</v>
          </cell>
        </row>
        <row r="7409">
          <cell r="D7409">
            <v>41660</v>
          </cell>
        </row>
        <row r="7410">
          <cell r="D7410">
            <v>41425</v>
          </cell>
        </row>
        <row r="7411">
          <cell r="D7411">
            <v>40641</v>
          </cell>
        </row>
        <row r="7412">
          <cell r="D7412">
            <v>40747</v>
          </cell>
        </row>
        <row r="7413">
          <cell r="D7413">
            <v>41790</v>
          </cell>
        </row>
        <row r="7414">
          <cell r="D7414">
            <v>41790</v>
          </cell>
        </row>
        <row r="7415">
          <cell r="D7415">
            <v>41790</v>
          </cell>
        </row>
        <row r="7416">
          <cell r="D7416">
            <v>41347</v>
          </cell>
        </row>
        <row r="7417">
          <cell r="D7417">
            <v>41347</v>
          </cell>
        </row>
        <row r="7418">
          <cell r="D7418">
            <v>41347</v>
          </cell>
        </row>
        <row r="7419">
          <cell r="D7419">
            <v>41347</v>
          </cell>
        </row>
        <row r="7420">
          <cell r="D7420">
            <v>41347</v>
          </cell>
        </row>
        <row r="7421">
          <cell r="D7421">
            <v>41347</v>
          </cell>
        </row>
        <row r="7422">
          <cell r="D7422">
            <v>41347</v>
          </cell>
        </row>
        <row r="7423">
          <cell r="D7423">
            <v>41347</v>
          </cell>
        </row>
        <row r="7424">
          <cell r="D7424">
            <v>41347</v>
          </cell>
        </row>
        <row r="7425">
          <cell r="D7425">
            <v>41740</v>
          </cell>
        </row>
        <row r="7426">
          <cell r="D7426">
            <v>41740</v>
          </cell>
        </row>
        <row r="7427">
          <cell r="D7427">
            <v>41451</v>
          </cell>
        </row>
        <row r="7428">
          <cell r="D7428">
            <v>41451</v>
          </cell>
        </row>
        <row r="7429">
          <cell r="D7429">
            <v>40619</v>
          </cell>
        </row>
        <row r="7430">
          <cell r="D7430">
            <v>40619</v>
          </cell>
        </row>
        <row r="7431">
          <cell r="D7431">
            <v>40619</v>
          </cell>
        </row>
        <row r="7432">
          <cell r="D7432">
            <v>40619</v>
          </cell>
        </row>
        <row r="7433">
          <cell r="D7433">
            <v>40619</v>
          </cell>
        </row>
        <row r="7434">
          <cell r="D7434">
            <v>40764</v>
          </cell>
        </row>
        <row r="7435">
          <cell r="D7435">
            <v>40764</v>
          </cell>
        </row>
        <row r="7436">
          <cell r="D7436">
            <v>41116</v>
          </cell>
        </row>
        <row r="7437">
          <cell r="D7437">
            <v>41116</v>
          </cell>
        </row>
        <row r="7438">
          <cell r="D7438">
            <v>41116</v>
          </cell>
        </row>
        <row r="7439">
          <cell r="D7439">
            <v>40590</v>
          </cell>
        </row>
        <row r="7440">
          <cell r="D7440">
            <v>40992</v>
          </cell>
        </row>
        <row r="7441">
          <cell r="D7441">
            <v>41885</v>
          </cell>
        </row>
        <row r="7442">
          <cell r="D7442">
            <v>41885</v>
          </cell>
        </row>
        <row r="7443">
          <cell r="D7443">
            <v>41229</v>
          </cell>
        </row>
        <row r="7444">
          <cell r="D7444">
            <v>40886</v>
          </cell>
        </row>
        <row r="7445">
          <cell r="D7445">
            <v>40886</v>
          </cell>
        </row>
        <row r="7446">
          <cell r="D7446">
            <v>41674</v>
          </cell>
        </row>
        <row r="7447">
          <cell r="D7447">
            <v>41674</v>
          </cell>
        </row>
        <row r="7448">
          <cell r="D7448">
            <v>41674</v>
          </cell>
        </row>
        <row r="7449">
          <cell r="D7449">
            <v>41674</v>
          </cell>
        </row>
        <row r="7450">
          <cell r="D7450">
            <v>41955</v>
          </cell>
        </row>
        <row r="7451">
          <cell r="D7451">
            <v>41900</v>
          </cell>
        </row>
        <row r="7452">
          <cell r="D7452">
            <v>41900</v>
          </cell>
        </row>
        <row r="7453">
          <cell r="D7453">
            <v>41900</v>
          </cell>
        </row>
        <row r="7454">
          <cell r="D7454">
            <v>41900</v>
          </cell>
        </row>
        <row r="7455">
          <cell r="D7455">
            <v>41816</v>
          </cell>
        </row>
        <row r="7456">
          <cell r="D7456">
            <v>41486</v>
          </cell>
        </row>
        <row r="7457">
          <cell r="D7457">
            <v>41486</v>
          </cell>
        </row>
        <row r="7458">
          <cell r="D7458">
            <v>41015</v>
          </cell>
        </row>
        <row r="7459">
          <cell r="D7459">
            <v>41015</v>
          </cell>
        </row>
        <row r="7460">
          <cell r="D7460">
            <v>41015</v>
          </cell>
        </row>
        <row r="7461">
          <cell r="D7461">
            <v>41015</v>
          </cell>
        </row>
        <row r="7462">
          <cell r="D7462">
            <v>41010</v>
          </cell>
        </row>
        <row r="7463">
          <cell r="D7463">
            <v>41010</v>
          </cell>
        </row>
        <row r="7464">
          <cell r="D7464">
            <v>40966</v>
          </cell>
        </row>
        <row r="7465">
          <cell r="D7465">
            <v>41526</v>
          </cell>
        </row>
        <row r="7466">
          <cell r="D7466">
            <v>41526</v>
          </cell>
        </row>
        <row r="7467">
          <cell r="D7467">
            <v>41526</v>
          </cell>
        </row>
        <row r="7468">
          <cell r="D7468">
            <v>41414</v>
          </cell>
        </row>
        <row r="7469">
          <cell r="D7469">
            <v>41955</v>
          </cell>
        </row>
        <row r="7470">
          <cell r="D7470">
            <v>40801</v>
          </cell>
        </row>
        <row r="7471">
          <cell r="D7471">
            <v>40801</v>
          </cell>
        </row>
        <row r="7472">
          <cell r="D7472">
            <v>41167</v>
          </cell>
        </row>
        <row r="7473">
          <cell r="D7473">
            <v>41167</v>
          </cell>
        </row>
        <row r="7474">
          <cell r="D7474">
            <v>41457</v>
          </cell>
        </row>
        <row r="7475">
          <cell r="D7475">
            <v>41375</v>
          </cell>
        </row>
        <row r="7476">
          <cell r="D7476">
            <v>40550</v>
          </cell>
        </row>
        <row r="7477">
          <cell r="D7477">
            <v>40550</v>
          </cell>
        </row>
        <row r="7478">
          <cell r="D7478">
            <v>40550</v>
          </cell>
        </row>
        <row r="7479">
          <cell r="D7479">
            <v>40550</v>
          </cell>
        </row>
        <row r="7480">
          <cell r="D7480">
            <v>40550</v>
          </cell>
        </row>
        <row r="7481">
          <cell r="D7481">
            <v>40550</v>
          </cell>
        </row>
        <row r="7482">
          <cell r="D7482">
            <v>40550</v>
          </cell>
        </row>
        <row r="7483">
          <cell r="D7483">
            <v>41519</v>
          </cell>
        </row>
        <row r="7484">
          <cell r="D7484">
            <v>40809</v>
          </cell>
        </row>
        <row r="7485">
          <cell r="D7485">
            <v>40892</v>
          </cell>
        </row>
        <row r="7486">
          <cell r="D7486">
            <v>42002</v>
          </cell>
        </row>
        <row r="7487">
          <cell r="D7487">
            <v>42002</v>
          </cell>
        </row>
        <row r="7488">
          <cell r="D7488">
            <v>41262</v>
          </cell>
        </row>
        <row r="7489">
          <cell r="D7489">
            <v>41262</v>
          </cell>
        </row>
        <row r="7490">
          <cell r="D7490">
            <v>41262</v>
          </cell>
        </row>
        <row r="7491">
          <cell r="D7491">
            <v>41949</v>
          </cell>
        </row>
        <row r="7492">
          <cell r="D7492">
            <v>41162</v>
          </cell>
        </row>
        <row r="7493">
          <cell r="D7493">
            <v>41960</v>
          </cell>
        </row>
        <row r="7494">
          <cell r="D7494">
            <v>41894</v>
          </cell>
        </row>
        <row r="7495">
          <cell r="D7495">
            <v>41894</v>
          </cell>
        </row>
        <row r="7496">
          <cell r="D7496">
            <v>41894</v>
          </cell>
        </row>
        <row r="7497">
          <cell r="D7497">
            <v>41835</v>
          </cell>
        </row>
        <row r="7498">
          <cell r="D7498">
            <v>41835</v>
          </cell>
        </row>
        <row r="7499">
          <cell r="D7499">
            <v>41835</v>
          </cell>
        </row>
        <row r="7500">
          <cell r="D7500">
            <v>41835</v>
          </cell>
        </row>
        <row r="7501">
          <cell r="D7501">
            <v>41835</v>
          </cell>
        </row>
        <row r="7502">
          <cell r="D7502">
            <v>41835</v>
          </cell>
        </row>
        <row r="7503">
          <cell r="D7503">
            <v>41835</v>
          </cell>
        </row>
        <row r="7504">
          <cell r="D7504">
            <v>41729</v>
          </cell>
        </row>
        <row r="7505">
          <cell r="D7505">
            <v>41729</v>
          </cell>
        </row>
        <row r="7506">
          <cell r="D7506">
            <v>41305</v>
          </cell>
        </row>
        <row r="7507">
          <cell r="D7507">
            <v>41799</v>
          </cell>
        </row>
        <row r="7508">
          <cell r="D7508">
            <v>40849</v>
          </cell>
        </row>
        <row r="7509">
          <cell r="D7509">
            <v>40849</v>
          </cell>
        </row>
        <row r="7510">
          <cell r="D7510">
            <v>41835</v>
          </cell>
        </row>
        <row r="7511">
          <cell r="D7511">
            <v>41835</v>
          </cell>
        </row>
        <row r="7512">
          <cell r="D7512">
            <v>41835</v>
          </cell>
        </row>
        <row r="7513">
          <cell r="D7513">
            <v>41835</v>
          </cell>
        </row>
        <row r="7514">
          <cell r="D7514">
            <v>41835</v>
          </cell>
        </row>
        <row r="7515">
          <cell r="D7515">
            <v>41835</v>
          </cell>
        </row>
        <row r="7516">
          <cell r="D7516">
            <v>41983</v>
          </cell>
        </row>
        <row r="7517">
          <cell r="D7517">
            <v>41983</v>
          </cell>
        </row>
        <row r="7518">
          <cell r="D7518">
            <v>41983</v>
          </cell>
        </row>
        <row r="7519">
          <cell r="D7519">
            <v>41983</v>
          </cell>
        </row>
        <row r="7520">
          <cell r="D7520">
            <v>41983</v>
          </cell>
        </row>
        <row r="7521">
          <cell r="D7521">
            <v>41983</v>
          </cell>
        </row>
        <row r="7522">
          <cell r="D7522">
            <v>41983</v>
          </cell>
        </row>
        <row r="7523">
          <cell r="D7523">
            <v>41523</v>
          </cell>
        </row>
        <row r="7524">
          <cell r="D7524">
            <v>41523</v>
          </cell>
        </row>
        <row r="7525">
          <cell r="D7525">
            <v>41523</v>
          </cell>
        </row>
        <row r="7526">
          <cell r="D7526">
            <v>40796</v>
          </cell>
        </row>
        <row r="7527">
          <cell r="D7527">
            <v>40796</v>
          </cell>
        </row>
        <row r="7528">
          <cell r="D7528">
            <v>41909</v>
          </cell>
        </row>
        <row r="7529">
          <cell r="D7529">
            <v>41909</v>
          </cell>
        </row>
        <row r="7530">
          <cell r="D7530">
            <v>41909</v>
          </cell>
        </row>
        <row r="7531">
          <cell r="D7531">
            <v>41909</v>
          </cell>
        </row>
        <row r="7532">
          <cell r="D7532">
            <v>41909</v>
          </cell>
        </row>
        <row r="7533">
          <cell r="D7533">
            <v>41443</v>
          </cell>
        </row>
        <row r="7534">
          <cell r="D7534">
            <v>41443</v>
          </cell>
        </row>
        <row r="7535">
          <cell r="D7535">
            <v>41696</v>
          </cell>
        </row>
        <row r="7536">
          <cell r="D7536">
            <v>41696</v>
          </cell>
        </row>
        <row r="7537">
          <cell r="D7537">
            <v>41730</v>
          </cell>
        </row>
        <row r="7538">
          <cell r="D7538">
            <v>41977</v>
          </cell>
        </row>
        <row r="7539">
          <cell r="D7539">
            <v>41324</v>
          </cell>
        </row>
        <row r="7540">
          <cell r="D7540">
            <v>41976</v>
          </cell>
        </row>
        <row r="7541">
          <cell r="D7541">
            <v>41976</v>
          </cell>
        </row>
        <row r="7542">
          <cell r="D7542">
            <v>41976</v>
          </cell>
        </row>
        <row r="7543">
          <cell r="D7543">
            <v>41976</v>
          </cell>
        </row>
        <row r="7544">
          <cell r="D7544">
            <v>41976</v>
          </cell>
        </row>
        <row r="7545">
          <cell r="D7545">
            <v>41976</v>
          </cell>
        </row>
        <row r="7546">
          <cell r="D7546">
            <v>41976</v>
          </cell>
        </row>
        <row r="7547">
          <cell r="D7547">
            <v>40826</v>
          </cell>
        </row>
        <row r="7548">
          <cell r="D7548">
            <v>40826</v>
          </cell>
        </row>
        <row r="7549">
          <cell r="D7549">
            <v>40826</v>
          </cell>
        </row>
        <row r="7550">
          <cell r="D7550">
            <v>40826</v>
          </cell>
        </row>
        <row r="7551">
          <cell r="D7551">
            <v>41523</v>
          </cell>
        </row>
        <row r="7552">
          <cell r="D7552">
            <v>40867</v>
          </cell>
        </row>
        <row r="7553">
          <cell r="D7553">
            <v>40867</v>
          </cell>
        </row>
        <row r="7554">
          <cell r="D7554">
            <v>40867</v>
          </cell>
        </row>
        <row r="7555">
          <cell r="D7555">
            <v>40867</v>
          </cell>
        </row>
        <row r="7556">
          <cell r="D7556">
            <v>40673</v>
          </cell>
        </row>
        <row r="7557">
          <cell r="D7557">
            <v>40673</v>
          </cell>
        </row>
        <row r="7558">
          <cell r="D7558">
            <v>41971</v>
          </cell>
        </row>
        <row r="7559">
          <cell r="D7559">
            <v>41971</v>
          </cell>
        </row>
        <row r="7560">
          <cell r="D7560">
            <v>40848</v>
          </cell>
        </row>
        <row r="7561">
          <cell r="D7561">
            <v>40848</v>
          </cell>
        </row>
        <row r="7562">
          <cell r="D7562">
            <v>40848</v>
          </cell>
        </row>
        <row r="7563">
          <cell r="D7563">
            <v>41639</v>
          </cell>
        </row>
        <row r="7564">
          <cell r="D7564">
            <v>41521</v>
          </cell>
        </row>
        <row r="7565">
          <cell r="D7565">
            <v>41918</v>
          </cell>
        </row>
        <row r="7566">
          <cell r="D7566">
            <v>41304</v>
          </cell>
        </row>
        <row r="7567">
          <cell r="D7567">
            <v>41304</v>
          </cell>
        </row>
        <row r="7568">
          <cell r="D7568">
            <v>41751</v>
          </cell>
        </row>
        <row r="7569">
          <cell r="D7569">
            <v>41751</v>
          </cell>
        </row>
        <row r="7570">
          <cell r="D7570">
            <v>40882</v>
          </cell>
        </row>
        <row r="7571">
          <cell r="D7571">
            <v>40882</v>
          </cell>
        </row>
        <row r="7572">
          <cell r="D7572">
            <v>40882</v>
          </cell>
        </row>
        <row r="7573">
          <cell r="D7573">
            <v>40837</v>
          </cell>
        </row>
        <row r="7574">
          <cell r="D7574">
            <v>40837</v>
          </cell>
        </row>
        <row r="7575">
          <cell r="D7575">
            <v>40837</v>
          </cell>
        </row>
        <row r="7576">
          <cell r="D7576">
            <v>41251</v>
          </cell>
        </row>
        <row r="7577">
          <cell r="D7577">
            <v>41251</v>
          </cell>
        </row>
        <row r="7578">
          <cell r="D7578">
            <v>40849</v>
          </cell>
        </row>
        <row r="7579">
          <cell r="D7579">
            <v>40849</v>
          </cell>
        </row>
        <row r="7580">
          <cell r="D7580">
            <v>41627</v>
          </cell>
        </row>
        <row r="7581">
          <cell r="D7581">
            <v>41236</v>
          </cell>
        </row>
        <row r="7582">
          <cell r="D7582">
            <v>41236</v>
          </cell>
        </row>
        <row r="7583">
          <cell r="D7583">
            <v>41134</v>
          </cell>
        </row>
        <row r="7584">
          <cell r="D7584">
            <v>41015</v>
          </cell>
        </row>
        <row r="7585">
          <cell r="D7585">
            <v>40623</v>
          </cell>
        </row>
        <row r="7586">
          <cell r="D7586">
            <v>40623</v>
          </cell>
        </row>
        <row r="7587">
          <cell r="D7587">
            <v>40623</v>
          </cell>
        </row>
        <row r="7588">
          <cell r="D7588">
            <v>40623</v>
          </cell>
        </row>
        <row r="7589">
          <cell r="D7589">
            <v>40623</v>
          </cell>
        </row>
        <row r="7590">
          <cell r="D7590">
            <v>41960</v>
          </cell>
        </row>
        <row r="7591">
          <cell r="D7591">
            <v>41177</v>
          </cell>
        </row>
        <row r="7592">
          <cell r="D7592">
            <v>41523</v>
          </cell>
        </row>
        <row r="7593">
          <cell r="D7593">
            <v>41523</v>
          </cell>
        </row>
        <row r="7594">
          <cell r="D7594">
            <v>41523</v>
          </cell>
        </row>
        <row r="7595">
          <cell r="D7595">
            <v>41523</v>
          </cell>
        </row>
        <row r="7596">
          <cell r="D7596">
            <v>41750</v>
          </cell>
        </row>
        <row r="7597">
          <cell r="D7597">
            <v>41750</v>
          </cell>
        </row>
        <row r="7598">
          <cell r="D7598">
            <v>41075</v>
          </cell>
        </row>
        <row r="7599">
          <cell r="D7599">
            <v>40803</v>
          </cell>
        </row>
        <row r="7600">
          <cell r="D7600">
            <v>40803</v>
          </cell>
        </row>
        <row r="7601">
          <cell r="D7601">
            <v>40803</v>
          </cell>
        </row>
        <row r="7602">
          <cell r="D7602">
            <v>40803</v>
          </cell>
        </row>
        <row r="7603">
          <cell r="D7603">
            <v>40803</v>
          </cell>
        </row>
        <row r="7604">
          <cell r="D7604">
            <v>40803</v>
          </cell>
        </row>
        <row r="7605">
          <cell r="D7605">
            <v>41464</v>
          </cell>
        </row>
        <row r="7606">
          <cell r="D7606">
            <v>41422</v>
          </cell>
        </row>
        <row r="7607">
          <cell r="D7607">
            <v>41422</v>
          </cell>
        </row>
        <row r="7608">
          <cell r="D7608">
            <v>41422</v>
          </cell>
        </row>
        <row r="7609">
          <cell r="D7609">
            <v>41998</v>
          </cell>
        </row>
        <row r="7610">
          <cell r="D7610">
            <v>41763</v>
          </cell>
        </row>
        <row r="7611">
          <cell r="D7611">
            <v>41763</v>
          </cell>
        </row>
        <row r="7612">
          <cell r="D7612">
            <v>40597</v>
          </cell>
        </row>
        <row r="7613">
          <cell r="D7613">
            <v>40947</v>
          </cell>
        </row>
        <row r="7614">
          <cell r="D7614">
            <v>40947</v>
          </cell>
        </row>
        <row r="7615">
          <cell r="D7615">
            <v>40947</v>
          </cell>
        </row>
        <row r="7616">
          <cell r="D7616">
            <v>41145</v>
          </cell>
        </row>
        <row r="7617">
          <cell r="D7617">
            <v>40877</v>
          </cell>
        </row>
        <row r="7618">
          <cell r="D7618">
            <v>41619</v>
          </cell>
        </row>
        <row r="7619">
          <cell r="D7619">
            <v>41619</v>
          </cell>
        </row>
        <row r="7620">
          <cell r="D7620">
            <v>41940</v>
          </cell>
        </row>
        <row r="7621">
          <cell r="D7621">
            <v>41940</v>
          </cell>
        </row>
        <row r="7622">
          <cell r="D7622">
            <v>40872</v>
          </cell>
        </row>
        <row r="7623">
          <cell r="D7623">
            <v>40872</v>
          </cell>
        </row>
        <row r="7624">
          <cell r="D7624">
            <v>40872</v>
          </cell>
        </row>
        <row r="7625">
          <cell r="D7625">
            <v>40738</v>
          </cell>
        </row>
        <row r="7626">
          <cell r="D7626">
            <v>41052</v>
          </cell>
        </row>
        <row r="7627">
          <cell r="D7627">
            <v>41052</v>
          </cell>
        </row>
        <row r="7628">
          <cell r="D7628">
            <v>41234</v>
          </cell>
        </row>
        <row r="7629">
          <cell r="D7629">
            <v>41234</v>
          </cell>
        </row>
        <row r="7630">
          <cell r="D7630">
            <v>41234</v>
          </cell>
        </row>
        <row r="7631">
          <cell r="D7631">
            <v>40632</v>
          </cell>
        </row>
        <row r="7632">
          <cell r="D7632">
            <v>40632</v>
          </cell>
        </row>
        <row r="7633">
          <cell r="D7633">
            <v>40632</v>
          </cell>
        </row>
        <row r="7634">
          <cell r="D7634">
            <v>42003</v>
          </cell>
        </row>
        <row r="7635">
          <cell r="D7635">
            <v>42003</v>
          </cell>
        </row>
        <row r="7636">
          <cell r="D7636">
            <v>42003</v>
          </cell>
        </row>
        <row r="7637">
          <cell r="D7637">
            <v>42003</v>
          </cell>
        </row>
        <row r="7638">
          <cell r="D7638">
            <v>42003</v>
          </cell>
        </row>
        <row r="7639">
          <cell r="D7639">
            <v>41701</v>
          </cell>
        </row>
        <row r="7640">
          <cell r="D7640">
            <v>41701</v>
          </cell>
        </row>
        <row r="7641">
          <cell r="D7641">
            <v>41701</v>
          </cell>
        </row>
        <row r="7642">
          <cell r="D7642">
            <v>41701</v>
          </cell>
        </row>
        <row r="7643">
          <cell r="D7643">
            <v>41554</v>
          </cell>
        </row>
        <row r="7644">
          <cell r="D7644">
            <v>41554</v>
          </cell>
        </row>
        <row r="7645">
          <cell r="D7645">
            <v>41554</v>
          </cell>
        </row>
        <row r="7646">
          <cell r="D7646">
            <v>41554</v>
          </cell>
        </row>
        <row r="7647">
          <cell r="D7647">
            <v>41004</v>
          </cell>
        </row>
        <row r="7648">
          <cell r="D7648">
            <v>40795</v>
          </cell>
        </row>
        <row r="7649">
          <cell r="D7649">
            <v>41349</v>
          </cell>
        </row>
        <row r="7650">
          <cell r="D7650">
            <v>41349</v>
          </cell>
        </row>
        <row r="7651">
          <cell r="D7651">
            <v>41270</v>
          </cell>
        </row>
        <row r="7652">
          <cell r="D7652">
            <v>41270</v>
          </cell>
        </row>
        <row r="7653">
          <cell r="D7653">
            <v>41859</v>
          </cell>
        </row>
        <row r="7654">
          <cell r="D7654">
            <v>41859</v>
          </cell>
        </row>
        <row r="7655">
          <cell r="D7655">
            <v>40990</v>
          </cell>
        </row>
        <row r="7656">
          <cell r="D7656">
            <v>41243</v>
          </cell>
        </row>
        <row r="7657">
          <cell r="D7657">
            <v>41243</v>
          </cell>
        </row>
        <row r="7658">
          <cell r="D7658">
            <v>40648</v>
          </cell>
        </row>
        <row r="7659">
          <cell r="D7659">
            <v>40648</v>
          </cell>
        </row>
        <row r="7660">
          <cell r="D7660">
            <v>41851</v>
          </cell>
        </row>
        <row r="7661">
          <cell r="D7661">
            <v>41792</v>
          </cell>
        </row>
        <row r="7662">
          <cell r="D7662">
            <v>40551</v>
          </cell>
        </row>
        <row r="7663">
          <cell r="D7663">
            <v>40551</v>
          </cell>
        </row>
        <row r="7664">
          <cell r="D7664">
            <v>41912</v>
          </cell>
        </row>
        <row r="7665">
          <cell r="D7665">
            <v>41896</v>
          </cell>
        </row>
        <row r="7666">
          <cell r="D7666">
            <v>40838</v>
          </cell>
        </row>
        <row r="7667">
          <cell r="D7667">
            <v>41552</v>
          </cell>
        </row>
        <row r="7668">
          <cell r="D7668">
            <v>41552</v>
          </cell>
        </row>
        <row r="7669">
          <cell r="D7669">
            <v>41552</v>
          </cell>
        </row>
        <row r="7670">
          <cell r="D7670">
            <v>41240</v>
          </cell>
        </row>
        <row r="7671">
          <cell r="D7671">
            <v>41240</v>
          </cell>
        </row>
        <row r="7672">
          <cell r="D7672">
            <v>41240</v>
          </cell>
        </row>
        <row r="7673">
          <cell r="D7673">
            <v>41240</v>
          </cell>
        </row>
        <row r="7674">
          <cell r="D7674">
            <v>41240</v>
          </cell>
        </row>
        <row r="7675">
          <cell r="D7675">
            <v>41240</v>
          </cell>
        </row>
        <row r="7676">
          <cell r="D7676">
            <v>41240</v>
          </cell>
        </row>
        <row r="7677">
          <cell r="D7677">
            <v>41766</v>
          </cell>
        </row>
        <row r="7678">
          <cell r="D7678">
            <v>40824</v>
          </cell>
        </row>
        <row r="7679">
          <cell r="D7679">
            <v>40908</v>
          </cell>
        </row>
        <row r="7680">
          <cell r="D7680">
            <v>40908</v>
          </cell>
        </row>
        <row r="7681">
          <cell r="D7681">
            <v>40908</v>
          </cell>
        </row>
        <row r="7682">
          <cell r="D7682">
            <v>40908</v>
          </cell>
        </row>
        <row r="7683">
          <cell r="D7683">
            <v>40908</v>
          </cell>
        </row>
        <row r="7684">
          <cell r="D7684">
            <v>41027</v>
          </cell>
        </row>
        <row r="7685">
          <cell r="D7685">
            <v>41027</v>
          </cell>
        </row>
        <row r="7686">
          <cell r="D7686">
            <v>40953</v>
          </cell>
        </row>
        <row r="7687">
          <cell r="D7687">
            <v>40953</v>
          </cell>
        </row>
        <row r="7688">
          <cell r="D7688">
            <v>41604</v>
          </cell>
        </row>
        <row r="7689">
          <cell r="D7689">
            <v>41604</v>
          </cell>
        </row>
        <row r="7690">
          <cell r="D7690">
            <v>41604</v>
          </cell>
        </row>
        <row r="7691">
          <cell r="D7691">
            <v>41836</v>
          </cell>
        </row>
        <row r="7692">
          <cell r="D7692">
            <v>41836</v>
          </cell>
        </row>
        <row r="7693">
          <cell r="D7693">
            <v>41836</v>
          </cell>
        </row>
        <row r="7694">
          <cell r="D7694">
            <v>40906</v>
          </cell>
        </row>
        <row r="7695">
          <cell r="D7695">
            <v>40906</v>
          </cell>
        </row>
        <row r="7696">
          <cell r="D7696">
            <v>41356</v>
          </cell>
        </row>
        <row r="7697">
          <cell r="D7697">
            <v>41823</v>
          </cell>
        </row>
        <row r="7698">
          <cell r="D7698">
            <v>41823</v>
          </cell>
        </row>
        <row r="7699">
          <cell r="D7699">
            <v>41988</v>
          </cell>
        </row>
        <row r="7700">
          <cell r="D7700">
            <v>41988</v>
          </cell>
        </row>
        <row r="7701">
          <cell r="D7701">
            <v>41988</v>
          </cell>
        </row>
        <row r="7702">
          <cell r="D7702">
            <v>41988</v>
          </cell>
        </row>
        <row r="7703">
          <cell r="D7703">
            <v>41988</v>
          </cell>
        </row>
        <row r="7704">
          <cell r="D7704">
            <v>41513</v>
          </cell>
        </row>
        <row r="7705">
          <cell r="D7705">
            <v>41513</v>
          </cell>
        </row>
        <row r="7706">
          <cell r="D7706">
            <v>41513</v>
          </cell>
        </row>
        <row r="7707">
          <cell r="D7707">
            <v>41513</v>
          </cell>
        </row>
        <row r="7708">
          <cell r="D7708">
            <v>41513</v>
          </cell>
        </row>
        <row r="7709">
          <cell r="D7709">
            <v>41928</v>
          </cell>
        </row>
        <row r="7710">
          <cell r="D7710">
            <v>40841</v>
          </cell>
        </row>
        <row r="7711">
          <cell r="D7711">
            <v>40841</v>
          </cell>
        </row>
        <row r="7712">
          <cell r="D7712">
            <v>41001</v>
          </cell>
        </row>
        <row r="7713">
          <cell r="D7713">
            <v>41941</v>
          </cell>
        </row>
        <row r="7714">
          <cell r="D7714">
            <v>41941</v>
          </cell>
        </row>
        <row r="7715">
          <cell r="D7715">
            <v>41941</v>
          </cell>
        </row>
        <row r="7716">
          <cell r="D7716">
            <v>40882</v>
          </cell>
        </row>
        <row r="7717">
          <cell r="D7717">
            <v>41947</v>
          </cell>
        </row>
        <row r="7718">
          <cell r="D7718">
            <v>40914</v>
          </cell>
        </row>
        <row r="7719">
          <cell r="D7719">
            <v>40914</v>
          </cell>
        </row>
        <row r="7720">
          <cell r="D7720">
            <v>41892</v>
          </cell>
        </row>
        <row r="7721">
          <cell r="D7721">
            <v>40913</v>
          </cell>
        </row>
        <row r="7722">
          <cell r="D7722">
            <v>40913</v>
          </cell>
        </row>
        <row r="7723">
          <cell r="D7723">
            <v>40913</v>
          </cell>
        </row>
        <row r="7724">
          <cell r="D7724">
            <v>41746</v>
          </cell>
        </row>
        <row r="7725">
          <cell r="D7725">
            <v>41162</v>
          </cell>
        </row>
        <row r="7726">
          <cell r="D7726">
            <v>41543</v>
          </cell>
        </row>
        <row r="7727">
          <cell r="D7727">
            <v>41543</v>
          </cell>
        </row>
        <row r="7728">
          <cell r="D7728">
            <v>41543</v>
          </cell>
        </row>
        <row r="7729">
          <cell r="D7729">
            <v>40984</v>
          </cell>
        </row>
        <row r="7730">
          <cell r="D7730">
            <v>41605</v>
          </cell>
        </row>
        <row r="7731">
          <cell r="D7731">
            <v>41544</v>
          </cell>
        </row>
        <row r="7732">
          <cell r="D7732">
            <v>41804</v>
          </cell>
        </row>
        <row r="7733">
          <cell r="D7733">
            <v>41901</v>
          </cell>
        </row>
        <row r="7734">
          <cell r="D7734">
            <v>41793</v>
          </cell>
        </row>
        <row r="7735">
          <cell r="D7735">
            <v>41410</v>
          </cell>
        </row>
        <row r="7736">
          <cell r="D7736">
            <v>41898</v>
          </cell>
        </row>
        <row r="7737">
          <cell r="D7737">
            <v>41509</v>
          </cell>
        </row>
        <row r="7738">
          <cell r="D7738">
            <v>40693</v>
          </cell>
        </row>
        <row r="7739">
          <cell r="D7739">
            <v>41992</v>
          </cell>
        </row>
        <row r="7740">
          <cell r="D7740">
            <v>41851</v>
          </cell>
        </row>
        <row r="7741">
          <cell r="D7741">
            <v>40868</v>
          </cell>
        </row>
        <row r="7742">
          <cell r="D7742">
            <v>40868</v>
          </cell>
        </row>
        <row r="7743">
          <cell r="D7743">
            <v>41176</v>
          </cell>
        </row>
        <row r="7744">
          <cell r="D7744">
            <v>41872</v>
          </cell>
        </row>
        <row r="7745">
          <cell r="D7745">
            <v>41443</v>
          </cell>
        </row>
        <row r="7746">
          <cell r="D7746">
            <v>41443</v>
          </cell>
        </row>
        <row r="7747">
          <cell r="D7747">
            <v>41443</v>
          </cell>
        </row>
        <row r="7748">
          <cell r="D7748">
            <v>41262</v>
          </cell>
        </row>
        <row r="7749">
          <cell r="D7749">
            <v>41060</v>
          </cell>
        </row>
        <row r="7750">
          <cell r="D7750">
            <v>41078</v>
          </cell>
        </row>
        <row r="7751">
          <cell r="D7751">
            <v>41078</v>
          </cell>
        </row>
        <row r="7752">
          <cell r="D7752">
            <v>41078</v>
          </cell>
        </row>
        <row r="7753">
          <cell r="D7753">
            <v>41078</v>
          </cell>
        </row>
        <row r="7754">
          <cell r="D7754">
            <v>41078</v>
          </cell>
        </row>
        <row r="7755">
          <cell r="D7755">
            <v>41243</v>
          </cell>
        </row>
        <row r="7756">
          <cell r="D7756">
            <v>41264</v>
          </cell>
        </row>
        <row r="7757">
          <cell r="D7757">
            <v>41961</v>
          </cell>
        </row>
        <row r="7758">
          <cell r="D7758">
            <v>41961</v>
          </cell>
        </row>
        <row r="7759">
          <cell r="D7759">
            <v>41957</v>
          </cell>
        </row>
        <row r="7760">
          <cell r="D7760">
            <v>41957</v>
          </cell>
        </row>
        <row r="7761">
          <cell r="D7761">
            <v>41572</v>
          </cell>
        </row>
        <row r="7762">
          <cell r="D7762">
            <v>40883</v>
          </cell>
        </row>
        <row r="7763">
          <cell r="D7763">
            <v>41977</v>
          </cell>
        </row>
        <row r="7764">
          <cell r="D7764">
            <v>41909</v>
          </cell>
        </row>
        <row r="7765">
          <cell r="D7765">
            <v>40942</v>
          </cell>
        </row>
        <row r="7766">
          <cell r="D7766">
            <v>41864</v>
          </cell>
        </row>
        <row r="7767">
          <cell r="D7767">
            <v>41864</v>
          </cell>
        </row>
        <row r="7768">
          <cell r="D7768">
            <v>41864</v>
          </cell>
        </row>
        <row r="7769">
          <cell r="D7769">
            <v>41145</v>
          </cell>
        </row>
        <row r="7770">
          <cell r="D7770">
            <v>41956</v>
          </cell>
        </row>
        <row r="7771">
          <cell r="D7771">
            <v>41488</v>
          </cell>
        </row>
        <row r="7772">
          <cell r="D7772">
            <v>41488</v>
          </cell>
        </row>
        <row r="7773">
          <cell r="D7773">
            <v>41604</v>
          </cell>
        </row>
        <row r="7774">
          <cell r="D7774">
            <v>41604</v>
          </cell>
        </row>
        <row r="7775">
          <cell r="D7775">
            <v>41604</v>
          </cell>
        </row>
        <row r="7776">
          <cell r="D7776">
            <v>41378</v>
          </cell>
        </row>
        <row r="7777">
          <cell r="D7777">
            <v>40904</v>
          </cell>
        </row>
        <row r="7778">
          <cell r="D7778">
            <v>40904</v>
          </cell>
        </row>
        <row r="7779">
          <cell r="D7779">
            <v>40904</v>
          </cell>
        </row>
        <row r="7780">
          <cell r="D7780">
            <v>40904</v>
          </cell>
        </row>
        <row r="7781">
          <cell r="D7781">
            <v>41383</v>
          </cell>
        </row>
        <row r="7782">
          <cell r="D7782">
            <v>41383</v>
          </cell>
        </row>
        <row r="7783">
          <cell r="D7783">
            <v>40976</v>
          </cell>
        </row>
        <row r="7784">
          <cell r="D7784">
            <v>41583</v>
          </cell>
        </row>
        <row r="7785">
          <cell r="D7785">
            <v>41583</v>
          </cell>
        </row>
        <row r="7786">
          <cell r="D7786">
            <v>41583</v>
          </cell>
        </row>
        <row r="7787">
          <cell r="D7787">
            <v>40876</v>
          </cell>
        </row>
        <row r="7788">
          <cell r="D7788">
            <v>41412</v>
          </cell>
        </row>
        <row r="7789">
          <cell r="D7789">
            <v>41412</v>
          </cell>
        </row>
        <row r="7790">
          <cell r="D7790">
            <v>41412</v>
          </cell>
        </row>
        <row r="7791">
          <cell r="D7791">
            <v>41412</v>
          </cell>
        </row>
        <row r="7792">
          <cell r="D7792">
            <v>41902</v>
          </cell>
        </row>
        <row r="7793">
          <cell r="D7793">
            <v>41628</v>
          </cell>
        </row>
        <row r="7794">
          <cell r="D7794">
            <v>41925</v>
          </cell>
        </row>
        <row r="7795">
          <cell r="D7795">
            <v>41255</v>
          </cell>
        </row>
        <row r="7796">
          <cell r="D7796">
            <v>41255</v>
          </cell>
        </row>
        <row r="7797">
          <cell r="D7797">
            <v>41102</v>
          </cell>
        </row>
        <row r="7798">
          <cell r="D7798">
            <v>41184</v>
          </cell>
        </row>
        <row r="7799">
          <cell r="D7799">
            <v>41723</v>
          </cell>
        </row>
        <row r="7800">
          <cell r="D7800">
            <v>41723</v>
          </cell>
        </row>
        <row r="7801">
          <cell r="D7801">
            <v>41723</v>
          </cell>
        </row>
        <row r="7802">
          <cell r="D7802">
            <v>41792</v>
          </cell>
        </row>
        <row r="7803">
          <cell r="D7803">
            <v>40626</v>
          </cell>
        </row>
        <row r="7804">
          <cell r="D7804">
            <v>41174</v>
          </cell>
        </row>
        <row r="7805">
          <cell r="D7805">
            <v>41174</v>
          </cell>
        </row>
        <row r="7806">
          <cell r="D7806">
            <v>41174</v>
          </cell>
        </row>
        <row r="7807">
          <cell r="D7807">
            <v>41174</v>
          </cell>
        </row>
        <row r="7808">
          <cell r="D7808">
            <v>41174</v>
          </cell>
        </row>
        <row r="7809">
          <cell r="D7809">
            <v>41282</v>
          </cell>
        </row>
        <row r="7810">
          <cell r="D7810">
            <v>41282</v>
          </cell>
        </row>
        <row r="7811">
          <cell r="D7811">
            <v>41282</v>
          </cell>
        </row>
        <row r="7812">
          <cell r="D7812">
            <v>41319</v>
          </cell>
        </row>
        <row r="7813">
          <cell r="D7813">
            <v>41319</v>
          </cell>
        </row>
        <row r="7814">
          <cell r="D7814">
            <v>41319</v>
          </cell>
        </row>
        <row r="7815">
          <cell r="D7815">
            <v>41319</v>
          </cell>
        </row>
        <row r="7816">
          <cell r="D7816">
            <v>41799</v>
          </cell>
        </row>
        <row r="7817">
          <cell r="D7817">
            <v>41799</v>
          </cell>
        </row>
        <row r="7818">
          <cell r="D7818">
            <v>41569</v>
          </cell>
        </row>
        <row r="7819">
          <cell r="D7819">
            <v>41569</v>
          </cell>
        </row>
        <row r="7820">
          <cell r="D7820">
            <v>41569</v>
          </cell>
        </row>
        <row r="7821">
          <cell r="D7821">
            <v>41666</v>
          </cell>
        </row>
        <row r="7822">
          <cell r="D7822">
            <v>41982</v>
          </cell>
        </row>
        <row r="7823">
          <cell r="D7823">
            <v>41569</v>
          </cell>
        </row>
        <row r="7824">
          <cell r="D7824">
            <v>40781</v>
          </cell>
        </row>
        <row r="7825">
          <cell r="D7825">
            <v>40781</v>
          </cell>
        </row>
        <row r="7826">
          <cell r="D7826">
            <v>40679</v>
          </cell>
        </row>
        <row r="7827">
          <cell r="D7827">
            <v>40942</v>
          </cell>
        </row>
        <row r="7828">
          <cell r="D7828">
            <v>41944</v>
          </cell>
        </row>
        <row r="7829">
          <cell r="D7829">
            <v>41944</v>
          </cell>
        </row>
        <row r="7830">
          <cell r="D7830">
            <v>41025</v>
          </cell>
        </row>
        <row r="7831">
          <cell r="D7831">
            <v>41025</v>
          </cell>
        </row>
        <row r="7832">
          <cell r="D7832">
            <v>41025</v>
          </cell>
        </row>
        <row r="7833">
          <cell r="D7833">
            <v>41025</v>
          </cell>
        </row>
        <row r="7834">
          <cell r="D7834">
            <v>41404</v>
          </cell>
        </row>
        <row r="7835">
          <cell r="D7835">
            <v>40932</v>
          </cell>
        </row>
        <row r="7836">
          <cell r="D7836">
            <v>41012</v>
          </cell>
        </row>
        <row r="7837">
          <cell r="D7837">
            <v>41012</v>
          </cell>
        </row>
        <row r="7838">
          <cell r="D7838">
            <v>41177</v>
          </cell>
        </row>
        <row r="7839">
          <cell r="D7839">
            <v>41177</v>
          </cell>
        </row>
        <row r="7840">
          <cell r="D7840">
            <v>41177</v>
          </cell>
        </row>
        <row r="7841">
          <cell r="D7841">
            <v>40630</v>
          </cell>
        </row>
        <row r="7842">
          <cell r="D7842">
            <v>40630</v>
          </cell>
        </row>
        <row r="7843">
          <cell r="D7843">
            <v>41473</v>
          </cell>
        </row>
        <row r="7844">
          <cell r="D7844">
            <v>40652</v>
          </cell>
        </row>
        <row r="7845">
          <cell r="D7845">
            <v>40652</v>
          </cell>
        </row>
        <row r="7846">
          <cell r="D7846">
            <v>41842</v>
          </cell>
        </row>
        <row r="7847">
          <cell r="D7847">
            <v>41179</v>
          </cell>
        </row>
        <row r="7848">
          <cell r="D7848">
            <v>41179</v>
          </cell>
        </row>
        <row r="7849">
          <cell r="D7849">
            <v>41332</v>
          </cell>
        </row>
        <row r="7850">
          <cell r="D7850">
            <v>41397</v>
          </cell>
        </row>
        <row r="7851">
          <cell r="D7851">
            <v>41397</v>
          </cell>
        </row>
        <row r="7852">
          <cell r="D7852">
            <v>41397</v>
          </cell>
        </row>
        <row r="7853">
          <cell r="D7853">
            <v>40886</v>
          </cell>
        </row>
        <row r="7854">
          <cell r="D7854">
            <v>40886</v>
          </cell>
        </row>
        <row r="7855">
          <cell r="D7855">
            <v>41268</v>
          </cell>
        </row>
        <row r="7856">
          <cell r="D7856">
            <v>41981</v>
          </cell>
        </row>
        <row r="7857">
          <cell r="D7857">
            <v>41981</v>
          </cell>
        </row>
        <row r="7858">
          <cell r="D7858">
            <v>40693</v>
          </cell>
        </row>
        <row r="7859">
          <cell r="D7859">
            <v>40693</v>
          </cell>
        </row>
        <row r="7860">
          <cell r="D7860">
            <v>40693</v>
          </cell>
        </row>
        <row r="7861">
          <cell r="D7861">
            <v>40693</v>
          </cell>
        </row>
        <row r="7862">
          <cell r="D7862">
            <v>41701</v>
          </cell>
        </row>
        <row r="7863">
          <cell r="D7863">
            <v>41194</v>
          </cell>
        </row>
        <row r="7864">
          <cell r="D7864">
            <v>41194</v>
          </cell>
        </row>
        <row r="7865">
          <cell r="D7865">
            <v>41104</v>
          </cell>
        </row>
        <row r="7866">
          <cell r="D7866">
            <v>41104</v>
          </cell>
        </row>
        <row r="7867">
          <cell r="D7867">
            <v>41104</v>
          </cell>
        </row>
        <row r="7868">
          <cell r="D7868">
            <v>41104</v>
          </cell>
        </row>
        <row r="7869">
          <cell r="D7869">
            <v>40866</v>
          </cell>
        </row>
        <row r="7870">
          <cell r="D7870">
            <v>41422</v>
          </cell>
        </row>
        <row r="7871">
          <cell r="D7871">
            <v>41824</v>
          </cell>
        </row>
        <row r="7872">
          <cell r="D7872">
            <v>41908</v>
          </cell>
        </row>
        <row r="7873">
          <cell r="D7873">
            <v>41551</v>
          </cell>
        </row>
        <row r="7874">
          <cell r="D7874">
            <v>41551</v>
          </cell>
        </row>
        <row r="7875">
          <cell r="D7875">
            <v>41551</v>
          </cell>
        </row>
        <row r="7876">
          <cell r="D7876">
            <v>41551</v>
          </cell>
        </row>
        <row r="7877">
          <cell r="D7877">
            <v>41892</v>
          </cell>
        </row>
        <row r="7878">
          <cell r="D7878">
            <v>41892</v>
          </cell>
        </row>
        <row r="7879">
          <cell r="D7879">
            <v>40980</v>
          </cell>
        </row>
        <row r="7880">
          <cell r="D7880">
            <v>41608</v>
          </cell>
        </row>
        <row r="7881">
          <cell r="D7881">
            <v>41440</v>
          </cell>
        </row>
        <row r="7882">
          <cell r="D7882">
            <v>41977</v>
          </cell>
        </row>
        <row r="7883">
          <cell r="D7883">
            <v>41977</v>
          </cell>
        </row>
        <row r="7884">
          <cell r="D7884">
            <v>41977</v>
          </cell>
        </row>
        <row r="7885">
          <cell r="D7885">
            <v>41977</v>
          </cell>
        </row>
        <row r="7886">
          <cell r="D7886">
            <v>41977</v>
          </cell>
        </row>
        <row r="7887">
          <cell r="D7887">
            <v>41977</v>
          </cell>
        </row>
        <row r="7888">
          <cell r="D7888">
            <v>41977</v>
          </cell>
        </row>
        <row r="7889">
          <cell r="D7889">
            <v>41977</v>
          </cell>
        </row>
        <row r="7890">
          <cell r="D7890">
            <v>41503</v>
          </cell>
        </row>
        <row r="7891">
          <cell r="D7891">
            <v>41634</v>
          </cell>
        </row>
        <row r="7892">
          <cell r="D7892">
            <v>41634</v>
          </cell>
        </row>
        <row r="7893">
          <cell r="D7893">
            <v>41634</v>
          </cell>
        </row>
        <row r="7894">
          <cell r="D7894">
            <v>41634</v>
          </cell>
        </row>
        <row r="7895">
          <cell r="D7895">
            <v>41844</v>
          </cell>
        </row>
        <row r="7896">
          <cell r="D7896">
            <v>41812</v>
          </cell>
        </row>
        <row r="7897">
          <cell r="D7897">
            <v>41812</v>
          </cell>
        </row>
        <row r="7898">
          <cell r="D7898">
            <v>41812</v>
          </cell>
        </row>
        <row r="7899">
          <cell r="D7899">
            <v>41865</v>
          </cell>
        </row>
        <row r="7900">
          <cell r="D7900">
            <v>41865</v>
          </cell>
        </row>
        <row r="7901">
          <cell r="D7901">
            <v>41865</v>
          </cell>
        </row>
        <row r="7902">
          <cell r="D7902">
            <v>41865</v>
          </cell>
        </row>
        <row r="7903">
          <cell r="D7903">
            <v>41865</v>
          </cell>
        </row>
        <row r="7904">
          <cell r="D7904">
            <v>41865</v>
          </cell>
        </row>
        <row r="7905">
          <cell r="D7905">
            <v>41865</v>
          </cell>
        </row>
        <row r="7906">
          <cell r="D7906">
            <v>41220</v>
          </cell>
        </row>
        <row r="7907">
          <cell r="D7907">
            <v>41197</v>
          </cell>
        </row>
        <row r="7908">
          <cell r="D7908">
            <v>41197</v>
          </cell>
        </row>
        <row r="7909">
          <cell r="D7909">
            <v>41486</v>
          </cell>
        </row>
        <row r="7910">
          <cell r="D7910">
            <v>41612</v>
          </cell>
        </row>
        <row r="7911">
          <cell r="D7911">
            <v>41612</v>
          </cell>
        </row>
        <row r="7912">
          <cell r="D7912">
            <v>41612</v>
          </cell>
        </row>
        <row r="7913">
          <cell r="D7913">
            <v>41612</v>
          </cell>
        </row>
        <row r="7914">
          <cell r="D7914">
            <v>41393</v>
          </cell>
        </row>
        <row r="7915">
          <cell r="D7915">
            <v>41877</v>
          </cell>
        </row>
        <row r="7916">
          <cell r="D7916">
            <v>41808</v>
          </cell>
        </row>
        <row r="7917">
          <cell r="D7917">
            <v>41808</v>
          </cell>
        </row>
        <row r="7918">
          <cell r="D7918">
            <v>41233</v>
          </cell>
        </row>
        <row r="7919">
          <cell r="D7919">
            <v>41887</v>
          </cell>
        </row>
        <row r="7920">
          <cell r="D7920">
            <v>41094</v>
          </cell>
        </row>
        <row r="7921">
          <cell r="D7921">
            <v>41898</v>
          </cell>
        </row>
        <row r="7922">
          <cell r="D7922">
            <v>41898</v>
          </cell>
        </row>
        <row r="7923">
          <cell r="D7923">
            <v>41712</v>
          </cell>
        </row>
        <row r="7924">
          <cell r="D7924">
            <v>41907</v>
          </cell>
        </row>
        <row r="7925">
          <cell r="D7925">
            <v>41907</v>
          </cell>
        </row>
        <row r="7926">
          <cell r="D7926">
            <v>41500</v>
          </cell>
        </row>
        <row r="7927">
          <cell r="D7927">
            <v>41500</v>
          </cell>
        </row>
        <row r="7928">
          <cell r="D7928">
            <v>41964</v>
          </cell>
        </row>
        <row r="7929">
          <cell r="D7929">
            <v>41964</v>
          </cell>
        </row>
        <row r="7930">
          <cell r="D7930">
            <v>41964</v>
          </cell>
        </row>
        <row r="7931">
          <cell r="D7931">
            <v>41846</v>
          </cell>
        </row>
        <row r="7932">
          <cell r="D7932">
            <v>41359</v>
          </cell>
        </row>
        <row r="7933">
          <cell r="D7933">
            <v>41471</v>
          </cell>
        </row>
        <row r="7934">
          <cell r="D7934">
            <v>41471</v>
          </cell>
        </row>
        <row r="7935">
          <cell r="D7935">
            <v>41869</v>
          </cell>
        </row>
        <row r="7936">
          <cell r="D7936">
            <v>41869</v>
          </cell>
        </row>
        <row r="7937">
          <cell r="D7937">
            <v>41869</v>
          </cell>
        </row>
        <row r="7938">
          <cell r="D7938">
            <v>41869</v>
          </cell>
        </row>
        <row r="7939">
          <cell r="D7939">
            <v>41869</v>
          </cell>
        </row>
        <row r="7940">
          <cell r="D7940">
            <v>41869</v>
          </cell>
        </row>
        <row r="7941">
          <cell r="D7941">
            <v>41869</v>
          </cell>
        </row>
        <row r="7942">
          <cell r="D7942">
            <v>41623</v>
          </cell>
        </row>
        <row r="7943">
          <cell r="D7943">
            <v>41623</v>
          </cell>
        </row>
        <row r="7944">
          <cell r="D7944">
            <v>41999</v>
          </cell>
        </row>
        <row r="7945">
          <cell r="D7945">
            <v>41999</v>
          </cell>
        </row>
        <row r="7946">
          <cell r="D7946">
            <v>41999</v>
          </cell>
        </row>
        <row r="7947">
          <cell r="D7947">
            <v>41999</v>
          </cell>
        </row>
        <row r="7948">
          <cell r="D7948">
            <v>41999</v>
          </cell>
        </row>
        <row r="7949">
          <cell r="D7949">
            <v>40603</v>
          </cell>
        </row>
        <row r="7950">
          <cell r="D7950">
            <v>40603</v>
          </cell>
        </row>
        <row r="7951">
          <cell r="D7951">
            <v>40603</v>
          </cell>
        </row>
        <row r="7952">
          <cell r="D7952">
            <v>40603</v>
          </cell>
        </row>
        <row r="7953">
          <cell r="D7953">
            <v>41232</v>
          </cell>
        </row>
        <row r="7954">
          <cell r="D7954">
            <v>41232</v>
          </cell>
        </row>
        <row r="7955">
          <cell r="D7955">
            <v>40634</v>
          </cell>
        </row>
        <row r="7956">
          <cell r="D7956">
            <v>40634</v>
          </cell>
        </row>
        <row r="7957">
          <cell r="D7957">
            <v>41918</v>
          </cell>
        </row>
        <row r="7958">
          <cell r="D7958">
            <v>41918</v>
          </cell>
        </row>
        <row r="7959">
          <cell r="D7959">
            <v>41918</v>
          </cell>
        </row>
        <row r="7960">
          <cell r="D7960">
            <v>41918</v>
          </cell>
        </row>
        <row r="7961">
          <cell r="D7961">
            <v>41918</v>
          </cell>
        </row>
        <row r="7962">
          <cell r="D7962">
            <v>41918</v>
          </cell>
        </row>
        <row r="7963">
          <cell r="D7963">
            <v>41962</v>
          </cell>
        </row>
        <row r="7964">
          <cell r="D7964">
            <v>41962</v>
          </cell>
        </row>
        <row r="7965">
          <cell r="D7965">
            <v>41962</v>
          </cell>
        </row>
        <row r="7966">
          <cell r="D7966">
            <v>41962</v>
          </cell>
        </row>
        <row r="7967">
          <cell r="D7967">
            <v>41962</v>
          </cell>
        </row>
        <row r="7968">
          <cell r="D7968">
            <v>40991</v>
          </cell>
        </row>
        <row r="7969">
          <cell r="D7969">
            <v>41558</v>
          </cell>
        </row>
        <row r="7970">
          <cell r="D7970">
            <v>41558</v>
          </cell>
        </row>
        <row r="7971">
          <cell r="D7971">
            <v>41558</v>
          </cell>
        </row>
        <row r="7972">
          <cell r="D7972">
            <v>41137</v>
          </cell>
        </row>
        <row r="7973">
          <cell r="D7973">
            <v>41137</v>
          </cell>
        </row>
        <row r="7974">
          <cell r="D7974">
            <v>41137</v>
          </cell>
        </row>
        <row r="7975">
          <cell r="D7975">
            <v>41137</v>
          </cell>
        </row>
        <row r="7976">
          <cell r="D7976">
            <v>41137</v>
          </cell>
        </row>
        <row r="7977">
          <cell r="D7977">
            <v>41137</v>
          </cell>
        </row>
        <row r="7978">
          <cell r="D7978">
            <v>41137</v>
          </cell>
        </row>
        <row r="7979">
          <cell r="D7979">
            <v>40694</v>
          </cell>
        </row>
        <row r="7980">
          <cell r="D7980">
            <v>40694</v>
          </cell>
        </row>
        <row r="7981">
          <cell r="D7981">
            <v>41148</v>
          </cell>
        </row>
        <row r="7982">
          <cell r="D7982">
            <v>40547</v>
          </cell>
        </row>
        <row r="7983">
          <cell r="D7983">
            <v>40796</v>
          </cell>
        </row>
        <row r="7984">
          <cell r="D7984">
            <v>40796</v>
          </cell>
        </row>
        <row r="7985">
          <cell r="D7985">
            <v>41662</v>
          </cell>
        </row>
        <row r="7986">
          <cell r="D7986">
            <v>41662</v>
          </cell>
        </row>
        <row r="7987">
          <cell r="D7987">
            <v>41386</v>
          </cell>
        </row>
        <row r="7988">
          <cell r="D7988">
            <v>41476</v>
          </cell>
        </row>
        <row r="7989">
          <cell r="D7989">
            <v>41510</v>
          </cell>
        </row>
        <row r="7990">
          <cell r="D7990">
            <v>41510</v>
          </cell>
        </row>
        <row r="7991">
          <cell r="D7991">
            <v>41510</v>
          </cell>
        </row>
        <row r="7992">
          <cell r="D7992">
            <v>41510</v>
          </cell>
        </row>
        <row r="7993">
          <cell r="D7993">
            <v>41440</v>
          </cell>
        </row>
        <row r="7994">
          <cell r="D7994">
            <v>41440</v>
          </cell>
        </row>
        <row r="7995">
          <cell r="D7995">
            <v>41233</v>
          </cell>
        </row>
        <row r="7996">
          <cell r="D7996">
            <v>41233</v>
          </cell>
        </row>
        <row r="7997">
          <cell r="D7997">
            <v>41233</v>
          </cell>
        </row>
        <row r="7998">
          <cell r="D7998">
            <v>41947</v>
          </cell>
        </row>
        <row r="7999">
          <cell r="D7999">
            <v>41947</v>
          </cell>
        </row>
        <row r="8000">
          <cell r="D8000">
            <v>40667</v>
          </cell>
        </row>
        <row r="8001">
          <cell r="D8001">
            <v>40667</v>
          </cell>
        </row>
        <row r="8002">
          <cell r="D8002">
            <v>41221</v>
          </cell>
        </row>
        <row r="8003">
          <cell r="D8003">
            <v>41255</v>
          </cell>
        </row>
        <row r="8004">
          <cell r="D8004">
            <v>41255</v>
          </cell>
        </row>
        <row r="8005">
          <cell r="D8005">
            <v>40878</v>
          </cell>
        </row>
        <row r="8006">
          <cell r="D8006">
            <v>40878</v>
          </cell>
        </row>
        <row r="8007">
          <cell r="D8007">
            <v>40878</v>
          </cell>
        </row>
        <row r="8008">
          <cell r="D8008">
            <v>41555</v>
          </cell>
        </row>
        <row r="8009">
          <cell r="D8009">
            <v>41230</v>
          </cell>
        </row>
        <row r="8010">
          <cell r="D8010">
            <v>41230</v>
          </cell>
        </row>
        <row r="8011">
          <cell r="D8011">
            <v>41230</v>
          </cell>
        </row>
        <row r="8012">
          <cell r="D8012">
            <v>40619</v>
          </cell>
        </row>
        <row r="8013">
          <cell r="D8013">
            <v>41080</v>
          </cell>
        </row>
        <row r="8014">
          <cell r="D8014">
            <v>41785</v>
          </cell>
        </row>
        <row r="8015">
          <cell r="D8015">
            <v>41785</v>
          </cell>
        </row>
        <row r="8016">
          <cell r="D8016">
            <v>41785</v>
          </cell>
        </row>
        <row r="8017">
          <cell r="D8017">
            <v>41785</v>
          </cell>
        </row>
        <row r="8018">
          <cell r="D8018">
            <v>40795</v>
          </cell>
        </row>
        <row r="8019">
          <cell r="D8019">
            <v>40795</v>
          </cell>
        </row>
        <row r="8020">
          <cell r="D8020">
            <v>41930</v>
          </cell>
        </row>
        <row r="8021">
          <cell r="D8021">
            <v>41946</v>
          </cell>
        </row>
        <row r="8022">
          <cell r="D8022">
            <v>41946</v>
          </cell>
        </row>
        <row r="8023">
          <cell r="D8023">
            <v>40745</v>
          </cell>
        </row>
        <row r="8024">
          <cell r="D8024">
            <v>40745</v>
          </cell>
        </row>
        <row r="8025">
          <cell r="D8025">
            <v>40745</v>
          </cell>
        </row>
        <row r="8026">
          <cell r="D8026">
            <v>40745</v>
          </cell>
        </row>
        <row r="8027">
          <cell r="D8027">
            <v>41163</v>
          </cell>
        </row>
        <row r="8028">
          <cell r="D8028">
            <v>41163</v>
          </cell>
        </row>
        <row r="8029">
          <cell r="D8029">
            <v>41163</v>
          </cell>
        </row>
        <row r="8030">
          <cell r="D8030">
            <v>41163</v>
          </cell>
        </row>
        <row r="8031">
          <cell r="D8031">
            <v>41569</v>
          </cell>
        </row>
        <row r="8032">
          <cell r="D8032">
            <v>41281</v>
          </cell>
        </row>
        <row r="8033">
          <cell r="D8033">
            <v>41281</v>
          </cell>
        </row>
        <row r="8034">
          <cell r="D8034">
            <v>41085</v>
          </cell>
        </row>
        <row r="8035">
          <cell r="D8035">
            <v>41085</v>
          </cell>
        </row>
        <row r="8036">
          <cell r="D8036">
            <v>41085</v>
          </cell>
        </row>
        <row r="8037">
          <cell r="D8037">
            <v>41085</v>
          </cell>
        </row>
        <row r="8038">
          <cell r="D8038">
            <v>41172</v>
          </cell>
        </row>
        <row r="8039">
          <cell r="D8039">
            <v>41831</v>
          </cell>
        </row>
        <row r="8040">
          <cell r="D8040">
            <v>41821</v>
          </cell>
        </row>
        <row r="8041">
          <cell r="D8041">
            <v>41873</v>
          </cell>
        </row>
        <row r="8042">
          <cell r="D8042">
            <v>41873</v>
          </cell>
        </row>
        <row r="8043">
          <cell r="D8043">
            <v>41873</v>
          </cell>
        </row>
        <row r="8044">
          <cell r="D8044">
            <v>41710</v>
          </cell>
        </row>
        <row r="8045">
          <cell r="D8045">
            <v>41710</v>
          </cell>
        </row>
        <row r="8046">
          <cell r="D8046">
            <v>41898</v>
          </cell>
        </row>
        <row r="8047">
          <cell r="D8047">
            <v>41538</v>
          </cell>
        </row>
        <row r="8048">
          <cell r="D8048">
            <v>41624</v>
          </cell>
        </row>
        <row r="8049">
          <cell r="D8049">
            <v>41947</v>
          </cell>
        </row>
        <row r="8050">
          <cell r="D8050">
            <v>41459</v>
          </cell>
        </row>
        <row r="8051">
          <cell r="D8051">
            <v>40812</v>
          </cell>
        </row>
        <row r="8052">
          <cell r="D8052">
            <v>40812</v>
          </cell>
        </row>
        <row r="8053">
          <cell r="D8053">
            <v>40812</v>
          </cell>
        </row>
        <row r="8054">
          <cell r="D8054">
            <v>40738</v>
          </cell>
        </row>
        <row r="8055">
          <cell r="D8055">
            <v>41911</v>
          </cell>
        </row>
        <row r="8056">
          <cell r="D8056">
            <v>41149</v>
          </cell>
        </row>
        <row r="8057">
          <cell r="D8057">
            <v>41149</v>
          </cell>
        </row>
        <row r="8058">
          <cell r="D8058">
            <v>41149</v>
          </cell>
        </row>
        <row r="8059">
          <cell r="D8059">
            <v>41149</v>
          </cell>
        </row>
        <row r="8060">
          <cell r="D8060">
            <v>41149</v>
          </cell>
        </row>
        <row r="8061">
          <cell r="D8061">
            <v>41149</v>
          </cell>
        </row>
        <row r="8062">
          <cell r="D8062">
            <v>41172</v>
          </cell>
        </row>
        <row r="8063">
          <cell r="D8063">
            <v>41172</v>
          </cell>
        </row>
        <row r="8064">
          <cell r="D8064">
            <v>41586</v>
          </cell>
        </row>
        <row r="8065">
          <cell r="D8065">
            <v>41586</v>
          </cell>
        </row>
        <row r="8066">
          <cell r="D8066">
            <v>41586</v>
          </cell>
        </row>
        <row r="8067">
          <cell r="D8067">
            <v>41586</v>
          </cell>
        </row>
        <row r="8068">
          <cell r="D8068">
            <v>41586</v>
          </cell>
        </row>
        <row r="8069">
          <cell r="D8069">
            <v>41202</v>
          </cell>
        </row>
        <row r="8070">
          <cell r="D8070">
            <v>41202</v>
          </cell>
        </row>
        <row r="8071">
          <cell r="D8071">
            <v>41641</v>
          </cell>
        </row>
        <row r="8072">
          <cell r="D8072">
            <v>41641</v>
          </cell>
        </row>
        <row r="8073">
          <cell r="D8073">
            <v>41641</v>
          </cell>
        </row>
        <row r="8074">
          <cell r="D8074">
            <v>41641</v>
          </cell>
        </row>
        <row r="8075">
          <cell r="D8075">
            <v>41641</v>
          </cell>
        </row>
        <row r="8076">
          <cell r="D8076">
            <v>41641</v>
          </cell>
        </row>
        <row r="8077">
          <cell r="D8077">
            <v>41641</v>
          </cell>
        </row>
        <row r="8078">
          <cell r="D8078">
            <v>41083</v>
          </cell>
        </row>
        <row r="8079">
          <cell r="D8079">
            <v>41083</v>
          </cell>
        </row>
        <row r="8080">
          <cell r="D8080">
            <v>41083</v>
          </cell>
        </row>
        <row r="8081">
          <cell r="D8081">
            <v>41601</v>
          </cell>
        </row>
        <row r="8082">
          <cell r="D8082">
            <v>41208</v>
          </cell>
        </row>
        <row r="8083">
          <cell r="D8083">
            <v>41208</v>
          </cell>
        </row>
        <row r="8084">
          <cell r="D8084">
            <v>41208</v>
          </cell>
        </row>
        <row r="8085">
          <cell r="D8085">
            <v>41208</v>
          </cell>
        </row>
        <row r="8086">
          <cell r="D8086">
            <v>41208</v>
          </cell>
        </row>
        <row r="8087">
          <cell r="D8087">
            <v>41568</v>
          </cell>
        </row>
        <row r="8088">
          <cell r="D8088">
            <v>41758</v>
          </cell>
        </row>
        <row r="8089">
          <cell r="D8089">
            <v>41547</v>
          </cell>
        </row>
        <row r="8090">
          <cell r="D8090">
            <v>41100</v>
          </cell>
        </row>
        <row r="8091">
          <cell r="D8091">
            <v>41128</v>
          </cell>
        </row>
        <row r="8092">
          <cell r="D8092">
            <v>40884</v>
          </cell>
        </row>
        <row r="8093">
          <cell r="D8093">
            <v>41253</v>
          </cell>
        </row>
        <row r="8094">
          <cell r="D8094">
            <v>41952</v>
          </cell>
        </row>
        <row r="8095">
          <cell r="D8095">
            <v>41848</v>
          </cell>
        </row>
        <row r="8096">
          <cell r="D8096">
            <v>41848</v>
          </cell>
        </row>
        <row r="8097">
          <cell r="D8097">
            <v>41848</v>
          </cell>
        </row>
        <row r="8098">
          <cell r="D8098">
            <v>41848</v>
          </cell>
        </row>
        <row r="8099">
          <cell r="D8099">
            <v>42002</v>
          </cell>
        </row>
        <row r="8100">
          <cell r="D8100">
            <v>42002</v>
          </cell>
        </row>
        <row r="8101">
          <cell r="D8101">
            <v>41344</v>
          </cell>
        </row>
        <row r="8102">
          <cell r="D8102">
            <v>41344</v>
          </cell>
        </row>
        <row r="8103">
          <cell r="D8103">
            <v>41051</v>
          </cell>
        </row>
        <row r="8104">
          <cell r="D8104">
            <v>41051</v>
          </cell>
        </row>
        <row r="8105">
          <cell r="D8105">
            <v>41051</v>
          </cell>
        </row>
        <row r="8106">
          <cell r="D8106">
            <v>41051</v>
          </cell>
        </row>
        <row r="8107">
          <cell r="D8107">
            <v>41688</v>
          </cell>
        </row>
        <row r="8108">
          <cell r="D8108">
            <v>41688</v>
          </cell>
        </row>
        <row r="8109">
          <cell r="D8109">
            <v>41688</v>
          </cell>
        </row>
        <row r="8110">
          <cell r="D8110">
            <v>41982</v>
          </cell>
        </row>
        <row r="8111">
          <cell r="D8111">
            <v>41962</v>
          </cell>
        </row>
        <row r="8112">
          <cell r="D8112">
            <v>41962</v>
          </cell>
        </row>
        <row r="8113">
          <cell r="D8113">
            <v>41610</v>
          </cell>
        </row>
        <row r="8114">
          <cell r="D8114">
            <v>41610</v>
          </cell>
        </row>
        <row r="8115">
          <cell r="D8115">
            <v>41610</v>
          </cell>
        </row>
        <row r="8116">
          <cell r="D8116">
            <v>41916</v>
          </cell>
        </row>
        <row r="8117">
          <cell r="D8117">
            <v>41881</v>
          </cell>
        </row>
        <row r="8118">
          <cell r="D8118">
            <v>41968</v>
          </cell>
        </row>
        <row r="8119">
          <cell r="D8119">
            <v>41821</v>
          </cell>
        </row>
        <row r="8120">
          <cell r="D8120">
            <v>41843</v>
          </cell>
        </row>
        <row r="8121">
          <cell r="D8121">
            <v>41590</v>
          </cell>
        </row>
        <row r="8122">
          <cell r="D8122">
            <v>41590</v>
          </cell>
        </row>
        <row r="8123">
          <cell r="D8123">
            <v>41590</v>
          </cell>
        </row>
        <row r="8124">
          <cell r="D8124">
            <v>40886</v>
          </cell>
        </row>
        <row r="8125">
          <cell r="D8125">
            <v>40886</v>
          </cell>
        </row>
        <row r="8126">
          <cell r="D8126">
            <v>41890</v>
          </cell>
        </row>
        <row r="8127">
          <cell r="D8127">
            <v>40945</v>
          </cell>
        </row>
        <row r="8128">
          <cell r="D8128">
            <v>40945</v>
          </cell>
        </row>
        <row r="8129">
          <cell r="D8129">
            <v>40945</v>
          </cell>
        </row>
        <row r="8130">
          <cell r="D8130">
            <v>41878</v>
          </cell>
        </row>
        <row r="8131">
          <cell r="D8131">
            <v>40744</v>
          </cell>
        </row>
        <row r="8132">
          <cell r="D8132">
            <v>40744</v>
          </cell>
        </row>
        <row r="8133">
          <cell r="D8133">
            <v>40744</v>
          </cell>
        </row>
        <row r="8134">
          <cell r="D8134">
            <v>40744</v>
          </cell>
        </row>
        <row r="8135">
          <cell r="D8135">
            <v>41190</v>
          </cell>
        </row>
        <row r="8136">
          <cell r="D8136">
            <v>40955</v>
          </cell>
        </row>
        <row r="8137">
          <cell r="D8137">
            <v>40955</v>
          </cell>
        </row>
        <row r="8138">
          <cell r="D8138">
            <v>41499</v>
          </cell>
        </row>
        <row r="8139">
          <cell r="D8139">
            <v>40856</v>
          </cell>
        </row>
        <row r="8140">
          <cell r="D8140">
            <v>41474</v>
          </cell>
        </row>
        <row r="8141">
          <cell r="D8141">
            <v>41474</v>
          </cell>
        </row>
        <row r="8142">
          <cell r="D8142">
            <v>41474</v>
          </cell>
        </row>
        <row r="8143">
          <cell r="D8143">
            <v>41310</v>
          </cell>
        </row>
        <row r="8144">
          <cell r="D8144">
            <v>41310</v>
          </cell>
        </row>
        <row r="8145">
          <cell r="D8145">
            <v>41310</v>
          </cell>
        </row>
        <row r="8146">
          <cell r="D8146">
            <v>41310</v>
          </cell>
        </row>
        <row r="8147">
          <cell r="D8147">
            <v>40714</v>
          </cell>
        </row>
        <row r="8148">
          <cell r="D8148">
            <v>40714</v>
          </cell>
        </row>
        <row r="8149">
          <cell r="D8149">
            <v>41800</v>
          </cell>
        </row>
        <row r="8150">
          <cell r="D8150">
            <v>41636</v>
          </cell>
        </row>
        <row r="8151">
          <cell r="D8151">
            <v>40570</v>
          </cell>
        </row>
        <row r="8152">
          <cell r="D8152">
            <v>40570</v>
          </cell>
        </row>
        <row r="8153">
          <cell r="D8153">
            <v>41722</v>
          </cell>
        </row>
        <row r="8154">
          <cell r="D8154">
            <v>41722</v>
          </cell>
        </row>
        <row r="8155">
          <cell r="D8155">
            <v>41722</v>
          </cell>
        </row>
        <row r="8156">
          <cell r="D8156">
            <v>41719</v>
          </cell>
        </row>
        <row r="8157">
          <cell r="D8157">
            <v>41719</v>
          </cell>
        </row>
        <row r="8158">
          <cell r="D8158">
            <v>41552</v>
          </cell>
        </row>
        <row r="8159">
          <cell r="D8159">
            <v>41597</v>
          </cell>
        </row>
        <row r="8160">
          <cell r="D8160">
            <v>42000</v>
          </cell>
        </row>
        <row r="8161">
          <cell r="D8161">
            <v>41343</v>
          </cell>
        </row>
        <row r="8162">
          <cell r="D8162">
            <v>41321</v>
          </cell>
        </row>
        <row r="8163">
          <cell r="D8163">
            <v>41180</v>
          </cell>
        </row>
        <row r="8164">
          <cell r="D8164">
            <v>41180</v>
          </cell>
        </row>
        <row r="8165">
          <cell r="D8165">
            <v>41215</v>
          </cell>
        </row>
        <row r="8166">
          <cell r="D8166">
            <v>41215</v>
          </cell>
        </row>
        <row r="8167">
          <cell r="D8167">
            <v>41215</v>
          </cell>
        </row>
        <row r="8168">
          <cell r="D8168">
            <v>41215</v>
          </cell>
        </row>
        <row r="8169">
          <cell r="D8169">
            <v>41487</v>
          </cell>
        </row>
        <row r="8170">
          <cell r="D8170">
            <v>41950</v>
          </cell>
        </row>
        <row r="8171">
          <cell r="D8171">
            <v>41950</v>
          </cell>
        </row>
        <row r="8172">
          <cell r="D8172">
            <v>41950</v>
          </cell>
        </row>
        <row r="8173">
          <cell r="D8173">
            <v>41319</v>
          </cell>
        </row>
        <row r="8174">
          <cell r="D8174">
            <v>40733</v>
          </cell>
        </row>
        <row r="8175">
          <cell r="D8175">
            <v>40733</v>
          </cell>
        </row>
        <row r="8176">
          <cell r="D8176">
            <v>40733</v>
          </cell>
        </row>
        <row r="8177">
          <cell r="D8177">
            <v>41304</v>
          </cell>
        </row>
        <row r="8178">
          <cell r="D8178">
            <v>41540</v>
          </cell>
        </row>
        <row r="8179">
          <cell r="D8179">
            <v>41996</v>
          </cell>
        </row>
        <row r="8180">
          <cell r="D8180">
            <v>41520</v>
          </cell>
        </row>
        <row r="8181">
          <cell r="D8181">
            <v>41123</v>
          </cell>
        </row>
        <row r="8182">
          <cell r="D8182">
            <v>41234</v>
          </cell>
        </row>
        <row r="8183">
          <cell r="D8183">
            <v>41234</v>
          </cell>
        </row>
        <row r="8184">
          <cell r="D8184">
            <v>41778</v>
          </cell>
        </row>
        <row r="8185">
          <cell r="D8185">
            <v>41778</v>
          </cell>
        </row>
        <row r="8186">
          <cell r="D8186">
            <v>41844</v>
          </cell>
        </row>
        <row r="8187">
          <cell r="D8187">
            <v>41165</v>
          </cell>
        </row>
        <row r="8188">
          <cell r="D8188">
            <v>41165</v>
          </cell>
        </row>
        <row r="8189">
          <cell r="D8189">
            <v>41619</v>
          </cell>
        </row>
        <row r="8190">
          <cell r="D8190">
            <v>41184</v>
          </cell>
        </row>
        <row r="8191">
          <cell r="D8191">
            <v>41184</v>
          </cell>
        </row>
        <row r="8192">
          <cell r="D8192">
            <v>41961</v>
          </cell>
        </row>
        <row r="8193">
          <cell r="D8193">
            <v>41961</v>
          </cell>
        </row>
        <row r="8194">
          <cell r="D8194">
            <v>41243</v>
          </cell>
        </row>
        <row r="8195">
          <cell r="D8195">
            <v>41243</v>
          </cell>
        </row>
        <row r="8196">
          <cell r="D8196">
            <v>41243</v>
          </cell>
        </row>
        <row r="8197">
          <cell r="D8197">
            <v>41249</v>
          </cell>
        </row>
        <row r="8198">
          <cell r="D8198">
            <v>41888</v>
          </cell>
        </row>
        <row r="8199">
          <cell r="D8199">
            <v>41888</v>
          </cell>
        </row>
        <row r="8200">
          <cell r="D8200">
            <v>41888</v>
          </cell>
        </row>
        <row r="8201">
          <cell r="D8201">
            <v>41754</v>
          </cell>
        </row>
        <row r="8202">
          <cell r="D8202">
            <v>41754</v>
          </cell>
        </row>
        <row r="8203">
          <cell r="D8203">
            <v>41221</v>
          </cell>
        </row>
        <row r="8204">
          <cell r="D8204">
            <v>41221</v>
          </cell>
        </row>
        <row r="8205">
          <cell r="D8205">
            <v>41221</v>
          </cell>
        </row>
        <row r="8206">
          <cell r="D8206">
            <v>41221</v>
          </cell>
        </row>
        <row r="8207">
          <cell r="D8207">
            <v>41221</v>
          </cell>
        </row>
        <row r="8208">
          <cell r="D8208">
            <v>41025</v>
          </cell>
        </row>
        <row r="8209">
          <cell r="D8209">
            <v>41025</v>
          </cell>
        </row>
        <row r="8210">
          <cell r="D8210">
            <v>41172</v>
          </cell>
        </row>
        <row r="8211">
          <cell r="D8211">
            <v>41172</v>
          </cell>
        </row>
        <row r="8212">
          <cell r="D8212">
            <v>41890</v>
          </cell>
        </row>
        <row r="8213">
          <cell r="D8213">
            <v>41586</v>
          </cell>
        </row>
        <row r="8214">
          <cell r="D8214">
            <v>41586</v>
          </cell>
        </row>
        <row r="8215">
          <cell r="D8215">
            <v>41177</v>
          </cell>
        </row>
        <row r="8216">
          <cell r="D8216">
            <v>41177</v>
          </cell>
        </row>
        <row r="8217">
          <cell r="D8217">
            <v>41177</v>
          </cell>
        </row>
        <row r="8218">
          <cell r="D8218">
            <v>41177</v>
          </cell>
        </row>
        <row r="8219">
          <cell r="D8219">
            <v>40819</v>
          </cell>
        </row>
        <row r="8220">
          <cell r="D8220">
            <v>40819</v>
          </cell>
        </row>
        <row r="8221">
          <cell r="D8221">
            <v>40819</v>
          </cell>
        </row>
        <row r="8222">
          <cell r="D8222">
            <v>40819</v>
          </cell>
        </row>
        <row r="8223">
          <cell r="D8223">
            <v>40819</v>
          </cell>
        </row>
        <row r="8224">
          <cell r="D8224">
            <v>40593</v>
          </cell>
        </row>
        <row r="8225">
          <cell r="D8225">
            <v>41438</v>
          </cell>
        </row>
        <row r="8226">
          <cell r="D8226">
            <v>41438</v>
          </cell>
        </row>
        <row r="8227">
          <cell r="D8227">
            <v>41945</v>
          </cell>
        </row>
        <row r="8228">
          <cell r="D8228">
            <v>41945</v>
          </cell>
        </row>
        <row r="8229">
          <cell r="D8229">
            <v>41369</v>
          </cell>
        </row>
        <row r="8230">
          <cell r="D8230">
            <v>41369</v>
          </cell>
        </row>
        <row r="8231">
          <cell r="D8231">
            <v>41369</v>
          </cell>
        </row>
        <row r="8232">
          <cell r="D8232">
            <v>41456</v>
          </cell>
        </row>
        <row r="8233">
          <cell r="D8233">
            <v>41456</v>
          </cell>
        </row>
        <row r="8234">
          <cell r="D8234">
            <v>40808</v>
          </cell>
        </row>
        <row r="8235">
          <cell r="D8235">
            <v>40808</v>
          </cell>
        </row>
        <row r="8236">
          <cell r="D8236">
            <v>41761</v>
          </cell>
        </row>
        <row r="8237">
          <cell r="D8237">
            <v>41761</v>
          </cell>
        </row>
        <row r="8238">
          <cell r="D8238">
            <v>41761</v>
          </cell>
        </row>
        <row r="8239">
          <cell r="D8239">
            <v>41933</v>
          </cell>
        </row>
        <row r="8240">
          <cell r="D8240">
            <v>41933</v>
          </cell>
        </row>
        <row r="8241">
          <cell r="D8241">
            <v>41933</v>
          </cell>
        </row>
        <row r="8242">
          <cell r="D8242">
            <v>41933</v>
          </cell>
        </row>
        <row r="8243">
          <cell r="D8243">
            <v>40787</v>
          </cell>
        </row>
        <row r="8244">
          <cell r="D8244">
            <v>40787</v>
          </cell>
        </row>
        <row r="8245">
          <cell r="D8245">
            <v>40767</v>
          </cell>
        </row>
        <row r="8246">
          <cell r="D8246">
            <v>40767</v>
          </cell>
        </row>
        <row r="8247">
          <cell r="D8247">
            <v>40774</v>
          </cell>
        </row>
        <row r="8248">
          <cell r="D8248">
            <v>41039</v>
          </cell>
        </row>
        <row r="8249">
          <cell r="D8249">
            <v>41039</v>
          </cell>
        </row>
        <row r="8250">
          <cell r="D8250">
            <v>41405</v>
          </cell>
        </row>
        <row r="8251">
          <cell r="D8251">
            <v>40973</v>
          </cell>
        </row>
        <row r="8252">
          <cell r="D8252">
            <v>40973</v>
          </cell>
        </row>
        <row r="8253">
          <cell r="D8253">
            <v>40973</v>
          </cell>
        </row>
        <row r="8254">
          <cell r="D8254">
            <v>40973</v>
          </cell>
        </row>
        <row r="8255">
          <cell r="D8255">
            <v>41864</v>
          </cell>
        </row>
        <row r="8256">
          <cell r="D8256">
            <v>41864</v>
          </cell>
        </row>
        <row r="8257">
          <cell r="D8257">
            <v>41864</v>
          </cell>
        </row>
        <row r="8258">
          <cell r="D8258">
            <v>41864</v>
          </cell>
        </row>
        <row r="8259">
          <cell r="D8259">
            <v>41864</v>
          </cell>
        </row>
        <row r="8260">
          <cell r="D8260">
            <v>41864</v>
          </cell>
        </row>
        <row r="8261">
          <cell r="D8261">
            <v>41452</v>
          </cell>
        </row>
        <row r="8262">
          <cell r="D8262">
            <v>41452</v>
          </cell>
        </row>
        <row r="8263">
          <cell r="D8263">
            <v>41452</v>
          </cell>
        </row>
        <row r="8264">
          <cell r="D8264">
            <v>41624</v>
          </cell>
        </row>
        <row r="8265">
          <cell r="D8265">
            <v>41165</v>
          </cell>
        </row>
        <row r="8266">
          <cell r="D8266">
            <v>40907</v>
          </cell>
        </row>
        <row r="8267">
          <cell r="D8267">
            <v>40907</v>
          </cell>
        </row>
        <row r="8268">
          <cell r="D8268">
            <v>40662</v>
          </cell>
        </row>
        <row r="8269">
          <cell r="D8269">
            <v>41670</v>
          </cell>
        </row>
        <row r="8270">
          <cell r="D8270">
            <v>41670</v>
          </cell>
        </row>
        <row r="8271">
          <cell r="D8271">
            <v>41670</v>
          </cell>
        </row>
        <row r="8272">
          <cell r="D8272">
            <v>41670</v>
          </cell>
        </row>
        <row r="8273">
          <cell r="D8273">
            <v>41634</v>
          </cell>
        </row>
        <row r="8274">
          <cell r="D8274">
            <v>41568</v>
          </cell>
        </row>
        <row r="8275">
          <cell r="D8275">
            <v>41073</v>
          </cell>
        </row>
        <row r="8276">
          <cell r="D8276">
            <v>41821</v>
          </cell>
        </row>
        <row r="8277">
          <cell r="D8277">
            <v>41086</v>
          </cell>
        </row>
        <row r="8278">
          <cell r="D8278">
            <v>41326</v>
          </cell>
        </row>
        <row r="8279">
          <cell r="D8279">
            <v>41326</v>
          </cell>
        </row>
        <row r="8280">
          <cell r="D8280">
            <v>41326</v>
          </cell>
        </row>
        <row r="8281">
          <cell r="D8281">
            <v>41752</v>
          </cell>
        </row>
        <row r="8282">
          <cell r="D8282">
            <v>41769</v>
          </cell>
        </row>
        <row r="8283">
          <cell r="D8283">
            <v>41769</v>
          </cell>
        </row>
        <row r="8284">
          <cell r="D8284">
            <v>41264</v>
          </cell>
        </row>
        <row r="8285">
          <cell r="D8285">
            <v>41264</v>
          </cell>
        </row>
        <row r="8286">
          <cell r="D8286">
            <v>41264</v>
          </cell>
        </row>
        <row r="8287">
          <cell r="D8287">
            <v>41264</v>
          </cell>
        </row>
        <row r="8288">
          <cell r="D8288">
            <v>40767</v>
          </cell>
        </row>
        <row r="8289">
          <cell r="D8289">
            <v>40767</v>
          </cell>
        </row>
        <row r="8290">
          <cell r="D8290">
            <v>40767</v>
          </cell>
        </row>
        <row r="8291">
          <cell r="D8291">
            <v>40767</v>
          </cell>
        </row>
        <row r="8292">
          <cell r="D8292">
            <v>40767</v>
          </cell>
        </row>
        <row r="8293">
          <cell r="D8293">
            <v>40767</v>
          </cell>
        </row>
        <row r="8294">
          <cell r="D8294">
            <v>41254</v>
          </cell>
        </row>
        <row r="8295">
          <cell r="D8295">
            <v>41947</v>
          </cell>
        </row>
        <row r="8296">
          <cell r="D8296">
            <v>41712</v>
          </cell>
        </row>
        <row r="8297">
          <cell r="D8297">
            <v>41425</v>
          </cell>
        </row>
        <row r="8298">
          <cell r="D8298">
            <v>41425</v>
          </cell>
        </row>
        <row r="8299">
          <cell r="D8299">
            <v>41095</v>
          </cell>
        </row>
        <row r="8300">
          <cell r="D8300">
            <v>41095</v>
          </cell>
        </row>
        <row r="8301">
          <cell r="D8301">
            <v>40613</v>
          </cell>
        </row>
        <row r="8302">
          <cell r="D8302">
            <v>41019</v>
          </cell>
        </row>
        <row r="8303">
          <cell r="D8303">
            <v>41847</v>
          </cell>
        </row>
        <row r="8304">
          <cell r="D8304">
            <v>41847</v>
          </cell>
        </row>
        <row r="8305">
          <cell r="D8305">
            <v>40847</v>
          </cell>
        </row>
        <row r="8306">
          <cell r="D8306">
            <v>41947</v>
          </cell>
        </row>
        <row r="8307">
          <cell r="D8307">
            <v>41498</v>
          </cell>
        </row>
        <row r="8308">
          <cell r="D8308">
            <v>41498</v>
          </cell>
        </row>
        <row r="8309">
          <cell r="D8309">
            <v>41498</v>
          </cell>
        </row>
        <row r="8310">
          <cell r="D8310">
            <v>41481</v>
          </cell>
        </row>
        <row r="8311">
          <cell r="D8311">
            <v>40603</v>
          </cell>
        </row>
        <row r="8312">
          <cell r="D8312">
            <v>40603</v>
          </cell>
        </row>
        <row r="8313">
          <cell r="D8313">
            <v>41666</v>
          </cell>
        </row>
        <row r="8314">
          <cell r="D8314">
            <v>41666</v>
          </cell>
        </row>
        <row r="8315">
          <cell r="D8315">
            <v>40736</v>
          </cell>
        </row>
        <row r="8316">
          <cell r="D8316">
            <v>40736</v>
          </cell>
        </row>
        <row r="8317">
          <cell r="D8317">
            <v>40736</v>
          </cell>
        </row>
        <row r="8318">
          <cell r="D8318">
            <v>40736</v>
          </cell>
        </row>
        <row r="8319">
          <cell r="D8319">
            <v>41741</v>
          </cell>
        </row>
        <row r="8320">
          <cell r="D8320">
            <v>41741</v>
          </cell>
        </row>
        <row r="8321">
          <cell r="D8321">
            <v>41957</v>
          </cell>
        </row>
        <row r="8322">
          <cell r="D8322">
            <v>41248</v>
          </cell>
        </row>
        <row r="8323">
          <cell r="D8323">
            <v>41544</v>
          </cell>
        </row>
        <row r="8324">
          <cell r="D8324">
            <v>41598</v>
          </cell>
        </row>
        <row r="8325">
          <cell r="D8325">
            <v>41598</v>
          </cell>
        </row>
        <row r="8326">
          <cell r="D8326">
            <v>41891</v>
          </cell>
        </row>
        <row r="8327">
          <cell r="D8327">
            <v>41891</v>
          </cell>
        </row>
        <row r="8328">
          <cell r="D8328">
            <v>41842</v>
          </cell>
        </row>
        <row r="8329">
          <cell r="D8329">
            <v>41842</v>
          </cell>
        </row>
        <row r="8330">
          <cell r="D8330">
            <v>41919</v>
          </cell>
        </row>
        <row r="8331">
          <cell r="D8331">
            <v>41919</v>
          </cell>
        </row>
        <row r="8332">
          <cell r="D8332">
            <v>41951</v>
          </cell>
        </row>
        <row r="8333">
          <cell r="D8333">
            <v>41343</v>
          </cell>
        </row>
        <row r="8334">
          <cell r="D8334">
            <v>41343</v>
          </cell>
        </row>
        <row r="8335">
          <cell r="D8335">
            <v>41343</v>
          </cell>
        </row>
        <row r="8336">
          <cell r="D8336">
            <v>41343</v>
          </cell>
        </row>
        <row r="8337">
          <cell r="D8337">
            <v>41773</v>
          </cell>
        </row>
        <row r="8338">
          <cell r="D8338">
            <v>41458</v>
          </cell>
        </row>
        <row r="8339">
          <cell r="D8339">
            <v>40904</v>
          </cell>
        </row>
        <row r="8340">
          <cell r="D8340">
            <v>40904</v>
          </cell>
        </row>
        <row r="8341">
          <cell r="D8341">
            <v>41743</v>
          </cell>
        </row>
        <row r="8342">
          <cell r="D8342">
            <v>40861</v>
          </cell>
        </row>
        <row r="8343">
          <cell r="D8343">
            <v>41802</v>
          </cell>
        </row>
        <row r="8344">
          <cell r="D8344">
            <v>41604</v>
          </cell>
        </row>
        <row r="8345">
          <cell r="D8345">
            <v>40623</v>
          </cell>
        </row>
        <row r="8346">
          <cell r="D8346">
            <v>40623</v>
          </cell>
        </row>
        <row r="8347">
          <cell r="D8347">
            <v>40623</v>
          </cell>
        </row>
        <row r="8348">
          <cell r="D8348">
            <v>41029</v>
          </cell>
        </row>
        <row r="8349">
          <cell r="D8349">
            <v>41029</v>
          </cell>
        </row>
        <row r="8350">
          <cell r="D8350">
            <v>41029</v>
          </cell>
        </row>
        <row r="8351">
          <cell r="D8351">
            <v>41029</v>
          </cell>
        </row>
        <row r="8352">
          <cell r="D8352">
            <v>41029</v>
          </cell>
        </row>
        <row r="8353">
          <cell r="D8353">
            <v>41763</v>
          </cell>
        </row>
        <row r="8354">
          <cell r="D8354">
            <v>41763</v>
          </cell>
        </row>
        <row r="8355">
          <cell r="D8355">
            <v>41763</v>
          </cell>
        </row>
        <row r="8356">
          <cell r="D8356">
            <v>41763</v>
          </cell>
        </row>
        <row r="8357">
          <cell r="D8357">
            <v>41763</v>
          </cell>
        </row>
        <row r="8358">
          <cell r="D8358">
            <v>41513</v>
          </cell>
        </row>
        <row r="8359">
          <cell r="D8359">
            <v>40644</v>
          </cell>
        </row>
        <row r="8360">
          <cell r="D8360">
            <v>40644</v>
          </cell>
        </row>
        <row r="8361">
          <cell r="D8361">
            <v>40644</v>
          </cell>
        </row>
        <row r="8362">
          <cell r="D8362">
            <v>41642</v>
          </cell>
        </row>
        <row r="8363">
          <cell r="D8363">
            <v>41642</v>
          </cell>
        </row>
        <row r="8364">
          <cell r="D8364">
            <v>41642</v>
          </cell>
        </row>
        <row r="8365">
          <cell r="D8365">
            <v>41642</v>
          </cell>
        </row>
        <row r="8366">
          <cell r="D8366">
            <v>41758</v>
          </cell>
        </row>
        <row r="8367">
          <cell r="D8367">
            <v>41670</v>
          </cell>
        </row>
        <row r="8368">
          <cell r="D8368">
            <v>40793</v>
          </cell>
        </row>
        <row r="8369">
          <cell r="D8369">
            <v>40793</v>
          </cell>
        </row>
        <row r="8370">
          <cell r="D8370">
            <v>40793</v>
          </cell>
        </row>
        <row r="8371">
          <cell r="D8371">
            <v>41437</v>
          </cell>
        </row>
        <row r="8372">
          <cell r="D8372">
            <v>41565</v>
          </cell>
        </row>
        <row r="8373">
          <cell r="D8373">
            <v>40904</v>
          </cell>
        </row>
        <row r="8374">
          <cell r="D8374">
            <v>41603</v>
          </cell>
        </row>
        <row r="8375">
          <cell r="D8375">
            <v>41589</v>
          </cell>
        </row>
        <row r="8376">
          <cell r="D8376">
            <v>40913</v>
          </cell>
        </row>
        <row r="8377">
          <cell r="D8377">
            <v>40913</v>
          </cell>
        </row>
        <row r="8378">
          <cell r="D8378">
            <v>41720</v>
          </cell>
        </row>
        <row r="8379">
          <cell r="D8379">
            <v>41225</v>
          </cell>
        </row>
        <row r="8380">
          <cell r="D8380">
            <v>41225</v>
          </cell>
        </row>
        <row r="8381">
          <cell r="D8381">
            <v>41225</v>
          </cell>
        </row>
        <row r="8382">
          <cell r="D8382">
            <v>40795</v>
          </cell>
        </row>
        <row r="8383">
          <cell r="D8383">
            <v>41351</v>
          </cell>
        </row>
        <row r="8384">
          <cell r="D8384">
            <v>41313</v>
          </cell>
        </row>
        <row r="8385">
          <cell r="D8385">
            <v>41605</v>
          </cell>
        </row>
        <row r="8386">
          <cell r="D8386">
            <v>41605</v>
          </cell>
        </row>
        <row r="8387">
          <cell r="D8387">
            <v>41887</v>
          </cell>
        </row>
        <row r="8388">
          <cell r="D8388">
            <v>41057</v>
          </cell>
        </row>
        <row r="8389">
          <cell r="D8389">
            <v>41057</v>
          </cell>
        </row>
        <row r="8390">
          <cell r="D8390">
            <v>40848</v>
          </cell>
        </row>
        <row r="8391">
          <cell r="D8391">
            <v>41636</v>
          </cell>
        </row>
        <row r="8392">
          <cell r="D8392">
            <v>41978</v>
          </cell>
        </row>
        <row r="8393">
          <cell r="D8393">
            <v>41997</v>
          </cell>
        </row>
        <row r="8394">
          <cell r="D8394">
            <v>41610</v>
          </cell>
        </row>
        <row r="8395">
          <cell r="D8395">
            <v>41610</v>
          </cell>
        </row>
        <row r="8396">
          <cell r="D8396">
            <v>41610</v>
          </cell>
        </row>
        <row r="8397">
          <cell r="D8397">
            <v>41610</v>
          </cell>
        </row>
        <row r="8398">
          <cell r="D8398">
            <v>40724</v>
          </cell>
        </row>
        <row r="8399">
          <cell r="D8399">
            <v>40789</v>
          </cell>
        </row>
        <row r="8400">
          <cell r="D8400">
            <v>41946</v>
          </cell>
        </row>
        <row r="8401">
          <cell r="D8401">
            <v>41012</v>
          </cell>
        </row>
        <row r="8402">
          <cell r="D8402">
            <v>41248</v>
          </cell>
        </row>
        <row r="8403">
          <cell r="D8403">
            <v>41248</v>
          </cell>
        </row>
        <row r="8404">
          <cell r="D8404">
            <v>41248</v>
          </cell>
        </row>
        <row r="8405">
          <cell r="D8405">
            <v>41306</v>
          </cell>
        </row>
        <row r="8406">
          <cell r="D8406">
            <v>41829</v>
          </cell>
        </row>
        <row r="8407">
          <cell r="D8407">
            <v>41829</v>
          </cell>
        </row>
        <row r="8408">
          <cell r="D8408">
            <v>41829</v>
          </cell>
        </row>
        <row r="8409">
          <cell r="D8409">
            <v>41829</v>
          </cell>
        </row>
        <row r="8410">
          <cell r="D8410">
            <v>41829</v>
          </cell>
        </row>
        <row r="8411">
          <cell r="D8411">
            <v>41254</v>
          </cell>
        </row>
        <row r="8412">
          <cell r="D8412">
            <v>41594</v>
          </cell>
        </row>
        <row r="8413">
          <cell r="D8413">
            <v>41404</v>
          </cell>
        </row>
        <row r="8414">
          <cell r="D8414">
            <v>41709</v>
          </cell>
        </row>
        <row r="8415">
          <cell r="D8415">
            <v>41626</v>
          </cell>
        </row>
        <row r="8416">
          <cell r="D8416">
            <v>41626</v>
          </cell>
        </row>
        <row r="8417">
          <cell r="D8417">
            <v>41736</v>
          </cell>
        </row>
        <row r="8418">
          <cell r="D8418">
            <v>41769</v>
          </cell>
        </row>
        <row r="8419">
          <cell r="D8419">
            <v>41769</v>
          </cell>
        </row>
        <row r="8420">
          <cell r="D8420">
            <v>41769</v>
          </cell>
        </row>
        <row r="8421">
          <cell r="D8421">
            <v>41769</v>
          </cell>
        </row>
        <row r="8422">
          <cell r="D8422">
            <v>41769</v>
          </cell>
        </row>
        <row r="8423">
          <cell r="D8423">
            <v>41925</v>
          </cell>
        </row>
        <row r="8424">
          <cell r="D8424">
            <v>41925</v>
          </cell>
        </row>
        <row r="8425">
          <cell r="D8425">
            <v>41925</v>
          </cell>
        </row>
        <row r="8426">
          <cell r="D8426">
            <v>41925</v>
          </cell>
        </row>
        <row r="8427">
          <cell r="D8427">
            <v>41515</v>
          </cell>
        </row>
        <row r="8428">
          <cell r="D8428">
            <v>41184</v>
          </cell>
        </row>
        <row r="8429">
          <cell r="D8429">
            <v>41967</v>
          </cell>
        </row>
        <row r="8430">
          <cell r="D8430">
            <v>41956</v>
          </cell>
        </row>
        <row r="8431">
          <cell r="D8431">
            <v>41628</v>
          </cell>
        </row>
        <row r="8432">
          <cell r="D8432">
            <v>40632</v>
          </cell>
        </row>
        <row r="8433">
          <cell r="D8433">
            <v>41952</v>
          </cell>
        </row>
        <row r="8434">
          <cell r="D8434">
            <v>40800</v>
          </cell>
        </row>
        <row r="8435">
          <cell r="D8435">
            <v>40800</v>
          </cell>
        </row>
        <row r="8436">
          <cell r="D8436">
            <v>40800</v>
          </cell>
        </row>
        <row r="8437">
          <cell r="D8437">
            <v>40800</v>
          </cell>
        </row>
        <row r="8438">
          <cell r="D8438">
            <v>41172</v>
          </cell>
        </row>
        <row r="8439">
          <cell r="D8439">
            <v>41253</v>
          </cell>
        </row>
        <row r="8440">
          <cell r="D8440">
            <v>40691</v>
          </cell>
        </row>
        <row r="8441">
          <cell r="D8441">
            <v>41713</v>
          </cell>
        </row>
        <row r="8442">
          <cell r="D8442">
            <v>41617</v>
          </cell>
        </row>
        <row r="8443">
          <cell r="D8443">
            <v>41766</v>
          </cell>
        </row>
        <row r="8444">
          <cell r="D8444">
            <v>41340</v>
          </cell>
        </row>
        <row r="8445">
          <cell r="D8445">
            <v>41340</v>
          </cell>
        </row>
        <row r="8446">
          <cell r="D8446">
            <v>41340</v>
          </cell>
        </row>
        <row r="8447">
          <cell r="D8447">
            <v>41936</v>
          </cell>
        </row>
        <row r="8448">
          <cell r="D8448">
            <v>41936</v>
          </cell>
        </row>
        <row r="8449">
          <cell r="D8449">
            <v>41936</v>
          </cell>
        </row>
        <row r="8450">
          <cell r="D8450">
            <v>41936</v>
          </cell>
        </row>
        <row r="8451">
          <cell r="D8451">
            <v>41936</v>
          </cell>
        </row>
        <row r="8452">
          <cell r="D8452">
            <v>41936</v>
          </cell>
        </row>
        <row r="8453">
          <cell r="D8453">
            <v>40661</v>
          </cell>
        </row>
        <row r="8454">
          <cell r="D8454">
            <v>41383</v>
          </cell>
        </row>
        <row r="8455">
          <cell r="D8455">
            <v>41383</v>
          </cell>
        </row>
        <row r="8456">
          <cell r="D8456">
            <v>41383</v>
          </cell>
        </row>
        <row r="8457">
          <cell r="D8457">
            <v>41417</v>
          </cell>
        </row>
        <row r="8458">
          <cell r="D8458">
            <v>41788</v>
          </cell>
        </row>
        <row r="8459">
          <cell r="D8459">
            <v>41788</v>
          </cell>
        </row>
        <row r="8460">
          <cell r="D8460">
            <v>40780</v>
          </cell>
        </row>
        <row r="8461">
          <cell r="D8461">
            <v>40780</v>
          </cell>
        </row>
        <row r="8462">
          <cell r="D8462">
            <v>40785</v>
          </cell>
        </row>
        <row r="8463">
          <cell r="D8463">
            <v>40785</v>
          </cell>
        </row>
        <row r="8464">
          <cell r="D8464">
            <v>41155</v>
          </cell>
        </row>
        <row r="8465">
          <cell r="D8465">
            <v>40630</v>
          </cell>
        </row>
        <row r="8466">
          <cell r="D8466">
            <v>41039</v>
          </cell>
        </row>
        <row r="8467">
          <cell r="D8467">
            <v>41008</v>
          </cell>
        </row>
        <row r="8468">
          <cell r="D8468">
            <v>41008</v>
          </cell>
        </row>
        <row r="8469">
          <cell r="D8469">
            <v>41537</v>
          </cell>
        </row>
        <row r="8470">
          <cell r="D8470">
            <v>41590</v>
          </cell>
        </row>
        <row r="8471">
          <cell r="D8471">
            <v>41753</v>
          </cell>
        </row>
        <row r="8472">
          <cell r="D8472">
            <v>41753</v>
          </cell>
        </row>
        <row r="8473">
          <cell r="D8473">
            <v>41753</v>
          </cell>
        </row>
        <row r="8474">
          <cell r="D8474">
            <v>41753</v>
          </cell>
        </row>
        <row r="8475">
          <cell r="D8475">
            <v>41204</v>
          </cell>
        </row>
        <row r="8476">
          <cell r="D8476">
            <v>41739</v>
          </cell>
        </row>
        <row r="8477">
          <cell r="D8477">
            <v>41739</v>
          </cell>
        </row>
        <row r="8478">
          <cell r="D8478">
            <v>41940</v>
          </cell>
        </row>
        <row r="8479">
          <cell r="D8479">
            <v>41212</v>
          </cell>
        </row>
        <row r="8480">
          <cell r="D8480">
            <v>41992</v>
          </cell>
        </row>
        <row r="8481">
          <cell r="D8481">
            <v>41346</v>
          </cell>
        </row>
        <row r="8482">
          <cell r="D8482">
            <v>40745</v>
          </cell>
        </row>
        <row r="8483">
          <cell r="D8483">
            <v>41419</v>
          </cell>
        </row>
        <row r="8484">
          <cell r="D8484">
            <v>41682</v>
          </cell>
        </row>
        <row r="8485">
          <cell r="D8485">
            <v>41538</v>
          </cell>
        </row>
        <row r="8486">
          <cell r="D8486">
            <v>41907</v>
          </cell>
        </row>
        <row r="8487">
          <cell r="D8487">
            <v>41726</v>
          </cell>
        </row>
        <row r="8488">
          <cell r="D8488">
            <v>41726</v>
          </cell>
        </row>
        <row r="8489">
          <cell r="D8489">
            <v>41726</v>
          </cell>
        </row>
        <row r="8490">
          <cell r="D8490">
            <v>41307</v>
          </cell>
        </row>
        <row r="8491">
          <cell r="D8491">
            <v>41307</v>
          </cell>
        </row>
        <row r="8492">
          <cell r="D8492">
            <v>41307</v>
          </cell>
        </row>
        <row r="8493">
          <cell r="D8493">
            <v>41828</v>
          </cell>
        </row>
        <row r="8494">
          <cell r="D8494">
            <v>41205</v>
          </cell>
        </row>
        <row r="8495">
          <cell r="D8495">
            <v>41205</v>
          </cell>
        </row>
        <row r="8496">
          <cell r="D8496">
            <v>41205</v>
          </cell>
        </row>
        <row r="8497">
          <cell r="D8497">
            <v>41611</v>
          </cell>
        </row>
        <row r="8498">
          <cell r="D8498">
            <v>40607</v>
          </cell>
        </row>
        <row r="8499">
          <cell r="D8499">
            <v>40607</v>
          </cell>
        </row>
        <row r="8500">
          <cell r="D8500">
            <v>40607</v>
          </cell>
        </row>
        <row r="8501">
          <cell r="D8501">
            <v>40607</v>
          </cell>
        </row>
        <row r="8502">
          <cell r="D8502">
            <v>40607</v>
          </cell>
        </row>
        <row r="8503">
          <cell r="D8503">
            <v>40968</v>
          </cell>
        </row>
        <row r="8504">
          <cell r="D8504">
            <v>40968</v>
          </cell>
        </row>
        <row r="8505">
          <cell r="D8505">
            <v>40595</v>
          </cell>
        </row>
        <row r="8506">
          <cell r="D8506">
            <v>41397</v>
          </cell>
        </row>
        <row r="8507">
          <cell r="D8507">
            <v>41342</v>
          </cell>
        </row>
        <row r="8508">
          <cell r="D8508">
            <v>41342</v>
          </cell>
        </row>
        <row r="8509">
          <cell r="D8509">
            <v>41342</v>
          </cell>
        </row>
        <row r="8510">
          <cell r="D8510">
            <v>41254</v>
          </cell>
        </row>
        <row r="8511">
          <cell r="D8511">
            <v>41254</v>
          </cell>
        </row>
        <row r="8512">
          <cell r="D8512">
            <v>41254</v>
          </cell>
        </row>
        <row r="8513">
          <cell r="D8513">
            <v>41631</v>
          </cell>
        </row>
        <row r="8514">
          <cell r="D8514">
            <v>41307</v>
          </cell>
        </row>
        <row r="8515">
          <cell r="D8515">
            <v>41796</v>
          </cell>
        </row>
        <row r="8516">
          <cell r="D8516">
            <v>41142</v>
          </cell>
        </row>
        <row r="8517">
          <cell r="D8517">
            <v>41142</v>
          </cell>
        </row>
        <row r="8518">
          <cell r="D8518">
            <v>41372</v>
          </cell>
        </row>
        <row r="8519">
          <cell r="D8519">
            <v>41795</v>
          </cell>
        </row>
        <row r="8520">
          <cell r="D8520">
            <v>41978</v>
          </cell>
        </row>
        <row r="8521">
          <cell r="D8521">
            <v>41978</v>
          </cell>
        </row>
        <row r="8522">
          <cell r="D8522">
            <v>41978</v>
          </cell>
        </row>
        <row r="8523">
          <cell r="D8523">
            <v>41285</v>
          </cell>
        </row>
        <row r="8524">
          <cell r="D8524">
            <v>41366</v>
          </cell>
        </row>
        <row r="8525">
          <cell r="D8525">
            <v>41904</v>
          </cell>
        </row>
        <row r="8526">
          <cell r="D8526">
            <v>41715</v>
          </cell>
        </row>
        <row r="8527">
          <cell r="D8527">
            <v>41715</v>
          </cell>
        </row>
        <row r="8528">
          <cell r="D8528">
            <v>41715</v>
          </cell>
        </row>
        <row r="8529">
          <cell r="D8529">
            <v>41715</v>
          </cell>
        </row>
        <row r="8530">
          <cell r="D8530">
            <v>41715</v>
          </cell>
        </row>
        <row r="8531">
          <cell r="D8531">
            <v>41954</v>
          </cell>
        </row>
        <row r="8532">
          <cell r="D8532">
            <v>41609</v>
          </cell>
        </row>
        <row r="8533">
          <cell r="D8533">
            <v>41609</v>
          </cell>
        </row>
        <row r="8534">
          <cell r="D8534">
            <v>41609</v>
          </cell>
        </row>
        <row r="8535">
          <cell r="D8535">
            <v>41609</v>
          </cell>
        </row>
        <row r="8536">
          <cell r="D8536">
            <v>40921</v>
          </cell>
        </row>
        <row r="8537">
          <cell r="D8537">
            <v>40679</v>
          </cell>
        </row>
        <row r="8538">
          <cell r="D8538">
            <v>41067</v>
          </cell>
        </row>
        <row r="8539">
          <cell r="D8539">
            <v>41067</v>
          </cell>
        </row>
        <row r="8540">
          <cell r="D8540">
            <v>41067</v>
          </cell>
        </row>
        <row r="8541">
          <cell r="D8541">
            <v>41708</v>
          </cell>
        </row>
        <row r="8542">
          <cell r="D8542">
            <v>41708</v>
          </cell>
        </row>
        <row r="8543">
          <cell r="D8543">
            <v>41265</v>
          </cell>
        </row>
        <row r="8544">
          <cell r="D8544">
            <v>41265</v>
          </cell>
        </row>
        <row r="8545">
          <cell r="D8545">
            <v>40761</v>
          </cell>
        </row>
        <row r="8546">
          <cell r="D8546">
            <v>41361</v>
          </cell>
        </row>
        <row r="8547">
          <cell r="D8547">
            <v>41361</v>
          </cell>
        </row>
        <row r="8548">
          <cell r="D8548">
            <v>41361</v>
          </cell>
        </row>
        <row r="8549">
          <cell r="D8549">
            <v>41248</v>
          </cell>
        </row>
        <row r="8550">
          <cell r="D8550">
            <v>41248</v>
          </cell>
        </row>
        <row r="8551">
          <cell r="D8551">
            <v>41163</v>
          </cell>
        </row>
        <row r="8552">
          <cell r="D8552">
            <v>41107</v>
          </cell>
        </row>
        <row r="8553">
          <cell r="D8553">
            <v>41107</v>
          </cell>
        </row>
        <row r="8554">
          <cell r="D8554">
            <v>40693</v>
          </cell>
        </row>
        <row r="8555">
          <cell r="D8555">
            <v>41957</v>
          </cell>
        </row>
        <row r="8556">
          <cell r="D8556">
            <v>41618</v>
          </cell>
        </row>
        <row r="8557">
          <cell r="D8557">
            <v>40990</v>
          </cell>
        </row>
        <row r="8558">
          <cell r="D8558">
            <v>40990</v>
          </cell>
        </row>
        <row r="8559">
          <cell r="D8559">
            <v>41632</v>
          </cell>
        </row>
        <row r="8560">
          <cell r="D8560">
            <v>41632</v>
          </cell>
        </row>
        <row r="8561">
          <cell r="D8561">
            <v>41632</v>
          </cell>
        </row>
        <row r="8562">
          <cell r="D8562">
            <v>41632</v>
          </cell>
        </row>
        <row r="8563">
          <cell r="D8563">
            <v>41632</v>
          </cell>
        </row>
        <row r="8564">
          <cell r="D8564">
            <v>41367</v>
          </cell>
        </row>
        <row r="8565">
          <cell r="D8565">
            <v>41760</v>
          </cell>
        </row>
        <row r="8566">
          <cell r="D8566">
            <v>41760</v>
          </cell>
        </row>
        <row r="8567">
          <cell r="D8567">
            <v>41596</v>
          </cell>
        </row>
        <row r="8568">
          <cell r="D8568">
            <v>41596</v>
          </cell>
        </row>
        <row r="8569">
          <cell r="D8569">
            <v>41589</v>
          </cell>
        </row>
        <row r="8570">
          <cell r="D8570">
            <v>41615</v>
          </cell>
        </row>
        <row r="8571">
          <cell r="D8571">
            <v>41615</v>
          </cell>
        </row>
        <row r="8572">
          <cell r="D8572">
            <v>41615</v>
          </cell>
        </row>
        <row r="8573">
          <cell r="D8573">
            <v>41368</v>
          </cell>
        </row>
        <row r="8574">
          <cell r="D8574">
            <v>40875</v>
          </cell>
        </row>
        <row r="8575">
          <cell r="D8575">
            <v>41202</v>
          </cell>
        </row>
        <row r="8576">
          <cell r="D8576">
            <v>40805</v>
          </cell>
        </row>
        <row r="8577">
          <cell r="D8577">
            <v>41879</v>
          </cell>
        </row>
        <row r="8578">
          <cell r="D8578">
            <v>41824</v>
          </cell>
        </row>
        <row r="8579">
          <cell r="D8579">
            <v>41996</v>
          </cell>
        </row>
        <row r="8580">
          <cell r="D8580">
            <v>41996</v>
          </cell>
        </row>
        <row r="8581">
          <cell r="D8581">
            <v>41636</v>
          </cell>
        </row>
        <row r="8582">
          <cell r="D8582">
            <v>40683</v>
          </cell>
        </row>
        <row r="8583">
          <cell r="D8583">
            <v>40683</v>
          </cell>
        </row>
        <row r="8584">
          <cell r="D8584">
            <v>40683</v>
          </cell>
        </row>
        <row r="8585">
          <cell r="D8585">
            <v>40683</v>
          </cell>
        </row>
        <row r="8586">
          <cell r="D8586">
            <v>40579</v>
          </cell>
        </row>
        <row r="8587">
          <cell r="D8587">
            <v>41983</v>
          </cell>
        </row>
        <row r="8588">
          <cell r="D8588">
            <v>41832</v>
          </cell>
        </row>
        <row r="8589">
          <cell r="D8589">
            <v>41832</v>
          </cell>
        </row>
        <row r="8590">
          <cell r="D8590">
            <v>41044</v>
          </cell>
        </row>
        <row r="8591">
          <cell r="D8591">
            <v>41669</v>
          </cell>
        </row>
        <row r="8592">
          <cell r="D8592">
            <v>41912</v>
          </cell>
        </row>
        <row r="8593">
          <cell r="D8593">
            <v>41753</v>
          </cell>
        </row>
        <row r="8594">
          <cell r="D8594">
            <v>41753</v>
          </cell>
        </row>
        <row r="8595">
          <cell r="D8595">
            <v>41953</v>
          </cell>
        </row>
        <row r="8596">
          <cell r="D8596">
            <v>41953</v>
          </cell>
        </row>
        <row r="8597">
          <cell r="D8597">
            <v>40668</v>
          </cell>
        </row>
        <row r="8598">
          <cell r="D8598">
            <v>40668</v>
          </cell>
        </row>
        <row r="8599">
          <cell r="D8599">
            <v>41575</v>
          </cell>
        </row>
        <row r="8600">
          <cell r="D8600">
            <v>40873</v>
          </cell>
        </row>
        <row r="8601">
          <cell r="D8601">
            <v>40873</v>
          </cell>
        </row>
        <row r="8602">
          <cell r="D8602">
            <v>40873</v>
          </cell>
        </row>
        <row r="8603">
          <cell r="D8603">
            <v>40873</v>
          </cell>
        </row>
        <row r="8604">
          <cell r="D8604">
            <v>40908</v>
          </cell>
        </row>
        <row r="8605">
          <cell r="D8605">
            <v>41277</v>
          </cell>
        </row>
        <row r="8606">
          <cell r="D8606">
            <v>41277</v>
          </cell>
        </row>
        <row r="8607">
          <cell r="D8607">
            <v>41277</v>
          </cell>
        </row>
        <row r="8608">
          <cell r="D8608">
            <v>41870</v>
          </cell>
        </row>
        <row r="8609">
          <cell r="D8609">
            <v>40698</v>
          </cell>
        </row>
        <row r="8610">
          <cell r="D8610">
            <v>40698</v>
          </cell>
        </row>
        <row r="8611">
          <cell r="D8611">
            <v>40698</v>
          </cell>
        </row>
        <row r="8612">
          <cell r="D8612">
            <v>40698</v>
          </cell>
        </row>
        <row r="8613">
          <cell r="D8613">
            <v>41957</v>
          </cell>
        </row>
        <row r="8614">
          <cell r="D8614">
            <v>41302</v>
          </cell>
        </row>
        <row r="8615">
          <cell r="D8615">
            <v>41588</v>
          </cell>
        </row>
        <row r="8616">
          <cell r="D8616">
            <v>41528</v>
          </cell>
        </row>
        <row r="8617">
          <cell r="D8617">
            <v>41528</v>
          </cell>
        </row>
        <row r="8618">
          <cell r="D8618">
            <v>41528</v>
          </cell>
        </row>
        <row r="8619">
          <cell r="D8619">
            <v>41528</v>
          </cell>
        </row>
        <row r="8620">
          <cell r="D8620">
            <v>41702</v>
          </cell>
        </row>
        <row r="8621">
          <cell r="D8621">
            <v>41891</v>
          </cell>
        </row>
        <row r="8622">
          <cell r="D8622">
            <v>41950</v>
          </cell>
        </row>
        <row r="8623">
          <cell r="D8623">
            <v>41773</v>
          </cell>
        </row>
        <row r="8624">
          <cell r="D8624">
            <v>41606</v>
          </cell>
        </row>
        <row r="8625">
          <cell r="D8625">
            <v>41226</v>
          </cell>
        </row>
        <row r="8626">
          <cell r="D8626">
            <v>41226</v>
          </cell>
        </row>
        <row r="8627">
          <cell r="D8627">
            <v>41251</v>
          </cell>
        </row>
        <row r="8628">
          <cell r="D8628">
            <v>41159</v>
          </cell>
        </row>
        <row r="8629">
          <cell r="D8629">
            <v>41159</v>
          </cell>
        </row>
        <row r="8630">
          <cell r="D8630">
            <v>41159</v>
          </cell>
        </row>
        <row r="8631">
          <cell r="D8631">
            <v>41159</v>
          </cell>
        </row>
        <row r="8632">
          <cell r="D8632">
            <v>41159</v>
          </cell>
        </row>
        <row r="8633">
          <cell r="D8633">
            <v>41484</v>
          </cell>
        </row>
        <row r="8634">
          <cell r="D8634">
            <v>41484</v>
          </cell>
        </row>
        <row r="8635">
          <cell r="D8635">
            <v>41484</v>
          </cell>
        </row>
        <row r="8636">
          <cell r="D8636">
            <v>41877</v>
          </cell>
        </row>
        <row r="8637">
          <cell r="D8637">
            <v>40663</v>
          </cell>
        </row>
        <row r="8638">
          <cell r="D8638">
            <v>40663</v>
          </cell>
        </row>
        <row r="8639">
          <cell r="D8639">
            <v>41757</v>
          </cell>
        </row>
        <row r="8640">
          <cell r="D8640">
            <v>41844</v>
          </cell>
        </row>
        <row r="8641">
          <cell r="D8641">
            <v>40890</v>
          </cell>
        </row>
        <row r="8642">
          <cell r="D8642">
            <v>41652</v>
          </cell>
        </row>
        <row r="8643">
          <cell r="D8643">
            <v>41976</v>
          </cell>
        </row>
        <row r="8644">
          <cell r="D8644">
            <v>41221</v>
          </cell>
        </row>
        <row r="8645">
          <cell r="D8645">
            <v>41221</v>
          </cell>
        </row>
        <row r="8646">
          <cell r="D8646">
            <v>41221</v>
          </cell>
        </row>
        <row r="8647">
          <cell r="D8647">
            <v>41221</v>
          </cell>
        </row>
        <row r="8648">
          <cell r="D8648">
            <v>41604</v>
          </cell>
        </row>
        <row r="8649">
          <cell r="D8649">
            <v>41248</v>
          </cell>
        </row>
        <row r="8650">
          <cell r="D8650">
            <v>41485</v>
          </cell>
        </row>
        <row r="8651">
          <cell r="D8651">
            <v>41485</v>
          </cell>
        </row>
        <row r="8652">
          <cell r="D8652">
            <v>40799</v>
          </cell>
        </row>
        <row r="8653">
          <cell r="D8653">
            <v>40799</v>
          </cell>
        </row>
        <row r="8654">
          <cell r="D8654">
            <v>40799</v>
          </cell>
        </row>
        <row r="8655">
          <cell r="D8655">
            <v>40799</v>
          </cell>
        </row>
        <row r="8656">
          <cell r="D8656">
            <v>40799</v>
          </cell>
        </row>
        <row r="8657">
          <cell r="D8657">
            <v>40799</v>
          </cell>
        </row>
        <row r="8658">
          <cell r="D8658">
            <v>40799</v>
          </cell>
        </row>
        <row r="8659">
          <cell r="D8659">
            <v>40799</v>
          </cell>
        </row>
        <row r="8660">
          <cell r="D8660">
            <v>41447</v>
          </cell>
        </row>
        <row r="8661">
          <cell r="D8661">
            <v>41521</v>
          </cell>
        </row>
        <row r="8662">
          <cell r="D8662">
            <v>41969</v>
          </cell>
        </row>
        <row r="8663">
          <cell r="D8663">
            <v>41041</v>
          </cell>
        </row>
        <row r="8664">
          <cell r="D8664">
            <v>41041</v>
          </cell>
        </row>
        <row r="8665">
          <cell r="D8665">
            <v>41041</v>
          </cell>
        </row>
        <row r="8666">
          <cell r="D8666">
            <v>41729</v>
          </cell>
        </row>
        <row r="8667">
          <cell r="D8667">
            <v>41596</v>
          </cell>
        </row>
        <row r="8668">
          <cell r="D8668">
            <v>41639</v>
          </cell>
        </row>
        <row r="8669">
          <cell r="D8669">
            <v>41631</v>
          </cell>
        </row>
        <row r="8670">
          <cell r="D8670">
            <v>41631</v>
          </cell>
        </row>
        <row r="8671">
          <cell r="D8671">
            <v>41263</v>
          </cell>
        </row>
        <row r="8672">
          <cell r="D8672">
            <v>40904</v>
          </cell>
        </row>
        <row r="8673">
          <cell r="D8673">
            <v>40904</v>
          </cell>
        </row>
        <row r="8674">
          <cell r="D8674">
            <v>41687</v>
          </cell>
        </row>
        <row r="8675">
          <cell r="D8675">
            <v>41687</v>
          </cell>
        </row>
        <row r="8676">
          <cell r="D8676">
            <v>41687</v>
          </cell>
        </row>
        <row r="8677">
          <cell r="D8677">
            <v>41687</v>
          </cell>
        </row>
        <row r="8678">
          <cell r="D8678">
            <v>41687</v>
          </cell>
        </row>
        <row r="8679">
          <cell r="D8679">
            <v>41937</v>
          </cell>
        </row>
        <row r="8680">
          <cell r="D8680">
            <v>41520</v>
          </cell>
        </row>
        <row r="8681">
          <cell r="D8681">
            <v>41520</v>
          </cell>
        </row>
        <row r="8682">
          <cell r="D8682">
            <v>41610</v>
          </cell>
        </row>
        <row r="8683">
          <cell r="D8683">
            <v>41610</v>
          </cell>
        </row>
        <row r="8684">
          <cell r="D8684">
            <v>40852</v>
          </cell>
        </row>
        <row r="8685">
          <cell r="D8685">
            <v>41969</v>
          </cell>
        </row>
        <row r="8686">
          <cell r="D8686">
            <v>41625</v>
          </cell>
        </row>
        <row r="8687">
          <cell r="D8687">
            <v>41958</v>
          </cell>
        </row>
        <row r="8688">
          <cell r="D8688">
            <v>41452</v>
          </cell>
        </row>
        <row r="8689">
          <cell r="D8689">
            <v>41452</v>
          </cell>
        </row>
        <row r="8690">
          <cell r="D8690">
            <v>41452</v>
          </cell>
        </row>
        <row r="8691">
          <cell r="D8691">
            <v>40903</v>
          </cell>
        </row>
        <row r="8692">
          <cell r="D8692">
            <v>41501</v>
          </cell>
        </row>
        <row r="8693">
          <cell r="D8693">
            <v>41501</v>
          </cell>
        </row>
        <row r="8694">
          <cell r="D8694">
            <v>41501</v>
          </cell>
        </row>
        <row r="8695">
          <cell r="D8695">
            <v>41572</v>
          </cell>
        </row>
        <row r="8696">
          <cell r="D8696">
            <v>40778</v>
          </cell>
        </row>
        <row r="8697">
          <cell r="D8697">
            <v>41898</v>
          </cell>
        </row>
        <row r="8698">
          <cell r="D8698">
            <v>41806</v>
          </cell>
        </row>
        <row r="8699">
          <cell r="D8699">
            <v>41806</v>
          </cell>
        </row>
        <row r="8700">
          <cell r="D8700">
            <v>41806</v>
          </cell>
        </row>
        <row r="8701">
          <cell r="D8701">
            <v>41806</v>
          </cell>
        </row>
        <row r="8702">
          <cell r="D8702">
            <v>41806</v>
          </cell>
        </row>
        <row r="8703">
          <cell r="D8703">
            <v>41806</v>
          </cell>
        </row>
        <row r="8704">
          <cell r="D8704">
            <v>41806</v>
          </cell>
        </row>
        <row r="8705">
          <cell r="D8705">
            <v>40969</v>
          </cell>
        </row>
        <row r="8706">
          <cell r="D8706">
            <v>41479</v>
          </cell>
        </row>
        <row r="8707">
          <cell r="D8707">
            <v>40817</v>
          </cell>
        </row>
        <row r="8708">
          <cell r="D8708">
            <v>40794</v>
          </cell>
        </row>
        <row r="8709">
          <cell r="D8709">
            <v>40794</v>
          </cell>
        </row>
        <row r="8710">
          <cell r="D8710">
            <v>40863</v>
          </cell>
        </row>
        <row r="8711">
          <cell r="D8711">
            <v>40863</v>
          </cell>
        </row>
        <row r="8712">
          <cell r="D8712">
            <v>40863</v>
          </cell>
        </row>
        <row r="8713">
          <cell r="D8713">
            <v>40605</v>
          </cell>
        </row>
        <row r="8714">
          <cell r="D8714">
            <v>41246</v>
          </cell>
        </row>
        <row r="8715">
          <cell r="D8715">
            <v>41832</v>
          </cell>
        </row>
        <row r="8716">
          <cell r="D8716">
            <v>41832</v>
          </cell>
        </row>
        <row r="8717">
          <cell r="D8717">
            <v>41960</v>
          </cell>
        </row>
        <row r="8718">
          <cell r="D8718">
            <v>41438</v>
          </cell>
        </row>
        <row r="8719">
          <cell r="D8719">
            <v>41438</v>
          </cell>
        </row>
        <row r="8720">
          <cell r="D8720">
            <v>41438</v>
          </cell>
        </row>
        <row r="8721">
          <cell r="D8721">
            <v>41438</v>
          </cell>
        </row>
        <row r="8722">
          <cell r="D8722">
            <v>41438</v>
          </cell>
        </row>
        <row r="8723">
          <cell r="D8723">
            <v>41438</v>
          </cell>
        </row>
        <row r="8724">
          <cell r="D8724">
            <v>41438</v>
          </cell>
        </row>
        <row r="8725">
          <cell r="D8725">
            <v>41638</v>
          </cell>
        </row>
        <row r="8726">
          <cell r="D8726">
            <v>41638</v>
          </cell>
        </row>
        <row r="8727">
          <cell r="D8727">
            <v>41717</v>
          </cell>
        </row>
        <row r="8728">
          <cell r="D8728">
            <v>41270</v>
          </cell>
        </row>
        <row r="8729">
          <cell r="D8729">
            <v>41270</v>
          </cell>
        </row>
        <row r="8730">
          <cell r="D8730">
            <v>41270</v>
          </cell>
        </row>
        <row r="8731">
          <cell r="D8731">
            <v>41270</v>
          </cell>
        </row>
        <row r="8732">
          <cell r="D8732">
            <v>41270</v>
          </cell>
        </row>
        <row r="8733">
          <cell r="D8733">
            <v>41121</v>
          </cell>
        </row>
        <row r="8734">
          <cell r="D8734">
            <v>41818</v>
          </cell>
        </row>
        <row r="8735">
          <cell r="D8735">
            <v>41818</v>
          </cell>
        </row>
        <row r="8736">
          <cell r="D8736">
            <v>41818</v>
          </cell>
        </row>
        <row r="8737">
          <cell r="D8737">
            <v>40582</v>
          </cell>
        </row>
        <row r="8738">
          <cell r="D8738">
            <v>41522</v>
          </cell>
        </row>
        <row r="8739">
          <cell r="D8739">
            <v>41736</v>
          </cell>
        </row>
        <row r="8740">
          <cell r="D8740">
            <v>41982</v>
          </cell>
        </row>
        <row r="8741">
          <cell r="D8741">
            <v>41982</v>
          </cell>
        </row>
        <row r="8742">
          <cell r="D8742">
            <v>41480</v>
          </cell>
        </row>
        <row r="8743">
          <cell r="D8743">
            <v>41222</v>
          </cell>
        </row>
        <row r="8744">
          <cell r="D8744">
            <v>41184</v>
          </cell>
        </row>
        <row r="8745">
          <cell r="D8745">
            <v>41184</v>
          </cell>
        </row>
        <row r="8746">
          <cell r="D8746">
            <v>41235</v>
          </cell>
        </row>
        <row r="8747">
          <cell r="D8747">
            <v>41235</v>
          </cell>
        </row>
        <row r="8748">
          <cell r="D8748">
            <v>41673</v>
          </cell>
        </row>
        <row r="8749">
          <cell r="D8749">
            <v>41673</v>
          </cell>
        </row>
        <row r="8750">
          <cell r="D8750">
            <v>41673</v>
          </cell>
        </row>
        <row r="8751">
          <cell r="D8751">
            <v>41076</v>
          </cell>
        </row>
        <row r="8752">
          <cell r="D8752">
            <v>41076</v>
          </cell>
        </row>
        <row r="8753">
          <cell r="D8753">
            <v>41400</v>
          </cell>
        </row>
        <row r="8754">
          <cell r="D8754">
            <v>41400</v>
          </cell>
        </row>
        <row r="8755">
          <cell r="D8755">
            <v>41892</v>
          </cell>
        </row>
        <row r="8756">
          <cell r="D8756">
            <v>41892</v>
          </cell>
        </row>
        <row r="8757">
          <cell r="D8757">
            <v>41892</v>
          </cell>
        </row>
        <row r="8758">
          <cell r="D8758">
            <v>41478</v>
          </cell>
        </row>
        <row r="8759">
          <cell r="D8759">
            <v>41478</v>
          </cell>
        </row>
        <row r="8760">
          <cell r="D8760">
            <v>41478</v>
          </cell>
        </row>
        <row r="8761">
          <cell r="D8761">
            <v>41478</v>
          </cell>
        </row>
        <row r="8762">
          <cell r="D8762">
            <v>41305</v>
          </cell>
        </row>
        <row r="8763">
          <cell r="D8763">
            <v>41305</v>
          </cell>
        </row>
        <row r="8764">
          <cell r="D8764">
            <v>41638</v>
          </cell>
        </row>
        <row r="8765">
          <cell r="D8765">
            <v>41638</v>
          </cell>
        </row>
        <row r="8766">
          <cell r="D8766">
            <v>41234</v>
          </cell>
        </row>
        <row r="8767">
          <cell r="D8767">
            <v>41234</v>
          </cell>
        </row>
        <row r="8768">
          <cell r="D8768">
            <v>41234</v>
          </cell>
        </row>
        <row r="8769">
          <cell r="D8769">
            <v>41234</v>
          </cell>
        </row>
        <row r="8770">
          <cell r="D8770">
            <v>41187</v>
          </cell>
        </row>
        <row r="8771">
          <cell r="D8771">
            <v>41530</v>
          </cell>
        </row>
        <row r="8772">
          <cell r="D8772">
            <v>41530</v>
          </cell>
        </row>
        <row r="8773">
          <cell r="D8773">
            <v>41897</v>
          </cell>
        </row>
        <row r="8774">
          <cell r="D8774">
            <v>41897</v>
          </cell>
        </row>
        <row r="8775">
          <cell r="D8775">
            <v>40962</v>
          </cell>
        </row>
        <row r="8776">
          <cell r="D8776">
            <v>40962</v>
          </cell>
        </row>
        <row r="8777">
          <cell r="D8777">
            <v>41614</v>
          </cell>
        </row>
        <row r="8778">
          <cell r="D8778">
            <v>41458</v>
          </cell>
        </row>
        <row r="8779">
          <cell r="D8779">
            <v>41458</v>
          </cell>
        </row>
        <row r="8780">
          <cell r="D8780">
            <v>41987</v>
          </cell>
        </row>
        <row r="8781">
          <cell r="D8781">
            <v>40988</v>
          </cell>
        </row>
        <row r="8782">
          <cell r="D8782">
            <v>40969</v>
          </cell>
        </row>
        <row r="8783">
          <cell r="D8783">
            <v>40969</v>
          </cell>
        </row>
        <row r="8784">
          <cell r="D8784">
            <v>41533</v>
          </cell>
        </row>
        <row r="8785">
          <cell r="D8785">
            <v>41533</v>
          </cell>
        </row>
        <row r="8786">
          <cell r="D8786">
            <v>41716</v>
          </cell>
        </row>
        <row r="8787">
          <cell r="D8787">
            <v>41788</v>
          </cell>
        </row>
        <row r="8788">
          <cell r="D8788">
            <v>41788</v>
          </cell>
        </row>
        <row r="8789">
          <cell r="D8789">
            <v>41788</v>
          </cell>
        </row>
        <row r="8790">
          <cell r="D8790">
            <v>41806</v>
          </cell>
        </row>
        <row r="8791">
          <cell r="D8791">
            <v>41806</v>
          </cell>
        </row>
        <row r="8792">
          <cell r="D8792">
            <v>41158</v>
          </cell>
        </row>
        <row r="8793">
          <cell r="D8793">
            <v>41717</v>
          </cell>
        </row>
        <row r="8794">
          <cell r="D8794">
            <v>40896</v>
          </cell>
        </row>
        <row r="8795">
          <cell r="D8795">
            <v>40896</v>
          </cell>
        </row>
        <row r="8796">
          <cell r="D8796">
            <v>40896</v>
          </cell>
        </row>
        <row r="8797">
          <cell r="D8797">
            <v>40896</v>
          </cell>
        </row>
        <row r="8798">
          <cell r="D8798">
            <v>41463</v>
          </cell>
        </row>
        <row r="8799">
          <cell r="D8799">
            <v>41463</v>
          </cell>
        </row>
        <row r="8800">
          <cell r="D8800">
            <v>41371</v>
          </cell>
        </row>
        <row r="8801">
          <cell r="D8801">
            <v>40671</v>
          </cell>
        </row>
        <row r="8802">
          <cell r="D8802">
            <v>41967</v>
          </cell>
        </row>
        <row r="8803">
          <cell r="D8803">
            <v>41589</v>
          </cell>
        </row>
        <row r="8804">
          <cell r="D8804">
            <v>41589</v>
          </cell>
        </row>
        <row r="8805">
          <cell r="D8805">
            <v>40908</v>
          </cell>
        </row>
        <row r="8806">
          <cell r="D8806">
            <v>40908</v>
          </cell>
        </row>
        <row r="8807">
          <cell r="D8807">
            <v>41871</v>
          </cell>
        </row>
        <row r="8808">
          <cell r="D8808">
            <v>41530</v>
          </cell>
        </row>
        <row r="8809">
          <cell r="D8809">
            <v>41939</v>
          </cell>
        </row>
        <row r="8810">
          <cell r="D8810">
            <v>41939</v>
          </cell>
        </row>
        <row r="8811">
          <cell r="D8811">
            <v>41939</v>
          </cell>
        </row>
        <row r="8812">
          <cell r="D8812">
            <v>41790</v>
          </cell>
        </row>
        <row r="8813">
          <cell r="D8813">
            <v>41342</v>
          </cell>
        </row>
        <row r="8814">
          <cell r="D8814">
            <v>41342</v>
          </cell>
        </row>
        <row r="8815">
          <cell r="D8815">
            <v>41116</v>
          </cell>
        </row>
        <row r="8816">
          <cell r="D8816">
            <v>41236</v>
          </cell>
        </row>
        <row r="8817">
          <cell r="D8817">
            <v>41236</v>
          </cell>
        </row>
        <row r="8818">
          <cell r="D8818">
            <v>41236</v>
          </cell>
        </row>
        <row r="8819">
          <cell r="D8819">
            <v>41236</v>
          </cell>
        </row>
        <row r="8820">
          <cell r="D8820">
            <v>41236</v>
          </cell>
        </row>
        <row r="8821">
          <cell r="D8821">
            <v>41241</v>
          </cell>
        </row>
        <row r="8822">
          <cell r="D8822">
            <v>41947</v>
          </cell>
        </row>
        <row r="8823">
          <cell r="D8823">
            <v>41947</v>
          </cell>
        </row>
        <row r="8824">
          <cell r="D8824">
            <v>41947</v>
          </cell>
        </row>
        <row r="8825">
          <cell r="D8825">
            <v>41947</v>
          </cell>
        </row>
        <row r="8826">
          <cell r="D8826">
            <v>41720</v>
          </cell>
        </row>
        <row r="8827">
          <cell r="D8827">
            <v>41262</v>
          </cell>
        </row>
        <row r="8828">
          <cell r="D8828">
            <v>40635</v>
          </cell>
        </row>
        <row r="8829">
          <cell r="D8829">
            <v>40635</v>
          </cell>
        </row>
        <row r="8830">
          <cell r="D8830">
            <v>41065</v>
          </cell>
        </row>
        <row r="8831">
          <cell r="D8831">
            <v>40822</v>
          </cell>
        </row>
        <row r="8832">
          <cell r="D8832">
            <v>41508</v>
          </cell>
        </row>
        <row r="8833">
          <cell r="D8833">
            <v>41228</v>
          </cell>
        </row>
        <row r="8834">
          <cell r="D8834">
            <v>41082</v>
          </cell>
        </row>
        <row r="8835">
          <cell r="D8835">
            <v>41907</v>
          </cell>
        </row>
        <row r="8836">
          <cell r="D8836">
            <v>41907</v>
          </cell>
        </row>
        <row r="8837">
          <cell r="D8837">
            <v>41907</v>
          </cell>
        </row>
        <row r="8838">
          <cell r="D8838">
            <v>41907</v>
          </cell>
        </row>
        <row r="8839">
          <cell r="D8839">
            <v>41907</v>
          </cell>
        </row>
        <row r="8840">
          <cell r="D8840">
            <v>40639</v>
          </cell>
        </row>
        <row r="8841">
          <cell r="D8841">
            <v>40639</v>
          </cell>
        </row>
        <row r="8842">
          <cell r="D8842">
            <v>40639</v>
          </cell>
        </row>
        <row r="8843">
          <cell r="D8843">
            <v>41314</v>
          </cell>
        </row>
        <row r="8844">
          <cell r="D8844">
            <v>41314</v>
          </cell>
        </row>
        <row r="8845">
          <cell r="D8845">
            <v>40865</v>
          </cell>
        </row>
        <row r="8846">
          <cell r="D8846">
            <v>41992</v>
          </cell>
        </row>
        <row r="8847">
          <cell r="D8847">
            <v>41992</v>
          </cell>
        </row>
        <row r="8848">
          <cell r="D8848">
            <v>41992</v>
          </cell>
        </row>
        <row r="8849">
          <cell r="D8849">
            <v>41992</v>
          </cell>
        </row>
        <row r="8850">
          <cell r="D8850">
            <v>41092</v>
          </cell>
        </row>
        <row r="8851">
          <cell r="D8851">
            <v>41092</v>
          </cell>
        </row>
        <row r="8852">
          <cell r="D8852">
            <v>41092</v>
          </cell>
        </row>
        <row r="8853">
          <cell r="D8853">
            <v>41092</v>
          </cell>
        </row>
        <row r="8854">
          <cell r="D8854">
            <v>40824</v>
          </cell>
        </row>
        <row r="8855">
          <cell r="D8855">
            <v>41174</v>
          </cell>
        </row>
        <row r="8856">
          <cell r="D8856">
            <v>41174</v>
          </cell>
        </row>
        <row r="8857">
          <cell r="D8857">
            <v>41998</v>
          </cell>
        </row>
        <row r="8858">
          <cell r="D8858">
            <v>41926</v>
          </cell>
        </row>
        <row r="8859">
          <cell r="D8859">
            <v>41926</v>
          </cell>
        </row>
        <row r="8860">
          <cell r="D8860">
            <v>41926</v>
          </cell>
        </row>
        <row r="8861">
          <cell r="D8861">
            <v>41872</v>
          </cell>
        </row>
        <row r="8862">
          <cell r="D8862">
            <v>41163</v>
          </cell>
        </row>
        <row r="8863">
          <cell r="D8863">
            <v>41163</v>
          </cell>
        </row>
        <row r="8864">
          <cell r="D8864">
            <v>41163</v>
          </cell>
        </row>
        <row r="8865">
          <cell r="D8865">
            <v>41163</v>
          </cell>
        </row>
        <row r="8866">
          <cell r="D8866">
            <v>41163</v>
          </cell>
        </row>
        <row r="8867">
          <cell r="D8867">
            <v>41263</v>
          </cell>
        </row>
        <row r="8868">
          <cell r="D8868">
            <v>40806</v>
          </cell>
        </row>
        <row r="8869">
          <cell r="D8869">
            <v>40806</v>
          </cell>
        </row>
        <row r="8870">
          <cell r="D8870">
            <v>41583</v>
          </cell>
        </row>
        <row r="8871">
          <cell r="D8871">
            <v>41975</v>
          </cell>
        </row>
        <row r="8872">
          <cell r="D8872">
            <v>41975</v>
          </cell>
        </row>
        <row r="8873">
          <cell r="D8873">
            <v>41975</v>
          </cell>
        </row>
        <row r="8874">
          <cell r="D8874">
            <v>40826</v>
          </cell>
        </row>
        <row r="8875">
          <cell r="D8875">
            <v>40826</v>
          </cell>
        </row>
        <row r="8876">
          <cell r="D8876">
            <v>41958</v>
          </cell>
        </row>
        <row r="8877">
          <cell r="D8877">
            <v>41500</v>
          </cell>
        </row>
        <row r="8878">
          <cell r="D8878">
            <v>41500</v>
          </cell>
        </row>
        <row r="8879">
          <cell r="D8879">
            <v>41900</v>
          </cell>
        </row>
        <row r="8880">
          <cell r="D8880">
            <v>41900</v>
          </cell>
        </row>
        <row r="8881">
          <cell r="D8881">
            <v>40991</v>
          </cell>
        </row>
        <row r="8882">
          <cell r="D8882">
            <v>40991</v>
          </cell>
        </row>
        <row r="8883">
          <cell r="D8883">
            <v>41456</v>
          </cell>
        </row>
        <row r="8884">
          <cell r="D8884">
            <v>41933</v>
          </cell>
        </row>
        <row r="8885">
          <cell r="D8885">
            <v>41933</v>
          </cell>
        </row>
        <row r="8886">
          <cell r="D8886">
            <v>40780</v>
          </cell>
        </row>
        <row r="8887">
          <cell r="D8887">
            <v>40780</v>
          </cell>
        </row>
        <row r="8888">
          <cell r="D8888">
            <v>40780</v>
          </cell>
        </row>
        <row r="8889">
          <cell r="D8889">
            <v>40751</v>
          </cell>
        </row>
        <row r="8890">
          <cell r="D8890">
            <v>41975</v>
          </cell>
        </row>
        <row r="8891">
          <cell r="D8891">
            <v>41565</v>
          </cell>
        </row>
        <row r="8892">
          <cell r="D8892">
            <v>41565</v>
          </cell>
        </row>
        <row r="8893">
          <cell r="D8893">
            <v>41534</v>
          </cell>
        </row>
        <row r="8894">
          <cell r="D8894">
            <v>41244</v>
          </cell>
        </row>
        <row r="8895">
          <cell r="D8895">
            <v>40760</v>
          </cell>
        </row>
        <row r="8896">
          <cell r="D8896">
            <v>41502</v>
          </cell>
        </row>
        <row r="8897">
          <cell r="D8897">
            <v>41502</v>
          </cell>
        </row>
        <row r="8898">
          <cell r="D8898">
            <v>41502</v>
          </cell>
        </row>
        <row r="8899">
          <cell r="D8899">
            <v>41502</v>
          </cell>
        </row>
        <row r="8900">
          <cell r="D8900">
            <v>41128</v>
          </cell>
        </row>
        <row r="8901">
          <cell r="D8901">
            <v>41128</v>
          </cell>
        </row>
        <row r="8902">
          <cell r="D8902">
            <v>41426</v>
          </cell>
        </row>
        <row r="8903">
          <cell r="D8903">
            <v>41426</v>
          </cell>
        </row>
        <row r="8904">
          <cell r="D8904">
            <v>41426</v>
          </cell>
        </row>
        <row r="8905">
          <cell r="D8905">
            <v>41426</v>
          </cell>
        </row>
        <row r="8906">
          <cell r="D8906">
            <v>41457</v>
          </cell>
        </row>
        <row r="8907">
          <cell r="D8907">
            <v>41457</v>
          </cell>
        </row>
        <row r="8908">
          <cell r="D8908">
            <v>41457</v>
          </cell>
        </row>
        <row r="8909">
          <cell r="D8909">
            <v>41627</v>
          </cell>
        </row>
        <row r="8910">
          <cell r="D8910">
            <v>40934</v>
          </cell>
        </row>
        <row r="8911">
          <cell r="D8911">
            <v>41941</v>
          </cell>
        </row>
        <row r="8912">
          <cell r="D8912">
            <v>41948</v>
          </cell>
        </row>
        <row r="8913">
          <cell r="D8913">
            <v>41948</v>
          </cell>
        </row>
        <row r="8914">
          <cell r="D8914">
            <v>41948</v>
          </cell>
        </row>
        <row r="8915">
          <cell r="D8915">
            <v>41948</v>
          </cell>
        </row>
        <row r="8916">
          <cell r="D8916">
            <v>41404</v>
          </cell>
        </row>
        <row r="8917">
          <cell r="D8917">
            <v>41404</v>
          </cell>
        </row>
        <row r="8918">
          <cell r="D8918">
            <v>41404</v>
          </cell>
        </row>
        <row r="8919">
          <cell r="D8919">
            <v>41404</v>
          </cell>
        </row>
        <row r="8920">
          <cell r="D8920">
            <v>41404</v>
          </cell>
        </row>
        <row r="8921">
          <cell r="D8921">
            <v>40635</v>
          </cell>
        </row>
        <row r="8922">
          <cell r="D8922">
            <v>40661</v>
          </cell>
        </row>
        <row r="8923">
          <cell r="D8923">
            <v>41552</v>
          </cell>
        </row>
        <row r="8924">
          <cell r="D8924">
            <v>41552</v>
          </cell>
        </row>
        <row r="8925">
          <cell r="D8925">
            <v>41802</v>
          </cell>
        </row>
        <row r="8926">
          <cell r="D8926">
            <v>41304</v>
          </cell>
        </row>
        <row r="8927">
          <cell r="D8927">
            <v>41304</v>
          </cell>
        </row>
        <row r="8928">
          <cell r="D8928">
            <v>41304</v>
          </cell>
        </row>
        <row r="8929">
          <cell r="D8929">
            <v>41179</v>
          </cell>
        </row>
        <row r="8930">
          <cell r="D8930">
            <v>41012</v>
          </cell>
        </row>
        <row r="8931">
          <cell r="D8931">
            <v>41012</v>
          </cell>
        </row>
        <row r="8932">
          <cell r="D8932">
            <v>41012</v>
          </cell>
        </row>
        <row r="8933">
          <cell r="D8933">
            <v>41992</v>
          </cell>
        </row>
        <row r="8934">
          <cell r="D8934">
            <v>41992</v>
          </cell>
        </row>
        <row r="8935">
          <cell r="D8935">
            <v>41348</v>
          </cell>
        </row>
        <row r="8936">
          <cell r="D8936">
            <v>41879</v>
          </cell>
        </row>
        <row r="8937">
          <cell r="D8937">
            <v>41879</v>
          </cell>
        </row>
        <row r="8938">
          <cell r="D8938">
            <v>41260</v>
          </cell>
        </row>
        <row r="8939">
          <cell r="D8939">
            <v>41260</v>
          </cell>
        </row>
        <row r="8940">
          <cell r="D8940">
            <v>41260</v>
          </cell>
        </row>
        <row r="8941">
          <cell r="D8941">
            <v>41260</v>
          </cell>
        </row>
        <row r="8942">
          <cell r="D8942">
            <v>40777</v>
          </cell>
        </row>
        <row r="8943">
          <cell r="D8943">
            <v>41582</v>
          </cell>
        </row>
        <row r="8944">
          <cell r="D8944">
            <v>41582</v>
          </cell>
        </row>
        <row r="8945">
          <cell r="D8945">
            <v>41923</v>
          </cell>
        </row>
        <row r="8946">
          <cell r="D8946">
            <v>40884</v>
          </cell>
        </row>
        <row r="8947">
          <cell r="D8947">
            <v>40862</v>
          </cell>
        </row>
        <row r="8948">
          <cell r="D8948">
            <v>41998</v>
          </cell>
        </row>
        <row r="8949">
          <cell r="D8949">
            <v>41998</v>
          </cell>
        </row>
        <row r="8950">
          <cell r="D8950">
            <v>40901</v>
          </cell>
        </row>
        <row r="8951">
          <cell r="D8951">
            <v>41996</v>
          </cell>
        </row>
        <row r="8952">
          <cell r="D8952">
            <v>41996</v>
          </cell>
        </row>
        <row r="8953">
          <cell r="D8953">
            <v>41996</v>
          </cell>
        </row>
        <row r="8954">
          <cell r="D8954">
            <v>41996</v>
          </cell>
        </row>
        <row r="8955">
          <cell r="D8955">
            <v>41996</v>
          </cell>
        </row>
        <row r="8956">
          <cell r="D8956">
            <v>40763</v>
          </cell>
        </row>
        <row r="8957">
          <cell r="D8957">
            <v>40806</v>
          </cell>
        </row>
        <row r="8958">
          <cell r="D8958">
            <v>41999</v>
          </cell>
        </row>
        <row r="8959">
          <cell r="D8959">
            <v>41999</v>
          </cell>
        </row>
        <row r="8960">
          <cell r="D8960">
            <v>41969</v>
          </cell>
        </row>
        <row r="8961">
          <cell r="D8961">
            <v>41969</v>
          </cell>
        </row>
        <row r="8962">
          <cell r="D8962">
            <v>41969</v>
          </cell>
        </row>
        <row r="8963">
          <cell r="D8963">
            <v>41969</v>
          </cell>
        </row>
        <row r="8964">
          <cell r="D8964">
            <v>41584</v>
          </cell>
        </row>
        <row r="8965">
          <cell r="D8965">
            <v>41584</v>
          </cell>
        </row>
        <row r="8966">
          <cell r="D8966">
            <v>41584</v>
          </cell>
        </row>
        <row r="8967">
          <cell r="D8967">
            <v>41950</v>
          </cell>
        </row>
        <row r="8968">
          <cell r="D8968">
            <v>41582</v>
          </cell>
        </row>
        <row r="8969">
          <cell r="D8969">
            <v>41582</v>
          </cell>
        </row>
        <row r="8970">
          <cell r="D8970">
            <v>40907</v>
          </cell>
        </row>
        <row r="8971">
          <cell r="D8971">
            <v>41976</v>
          </cell>
        </row>
        <row r="8972">
          <cell r="D8972">
            <v>41976</v>
          </cell>
        </row>
        <row r="8973">
          <cell r="D8973">
            <v>41723</v>
          </cell>
        </row>
        <row r="8974">
          <cell r="D8974">
            <v>40866</v>
          </cell>
        </row>
        <row r="8975">
          <cell r="D8975">
            <v>41755</v>
          </cell>
        </row>
        <row r="8976">
          <cell r="D8976">
            <v>41967</v>
          </cell>
        </row>
        <row r="8977">
          <cell r="D8977">
            <v>41967</v>
          </cell>
        </row>
        <row r="8978">
          <cell r="D8978">
            <v>41967</v>
          </cell>
        </row>
        <row r="8979">
          <cell r="D8979">
            <v>41967</v>
          </cell>
        </row>
        <row r="8980">
          <cell r="D8980">
            <v>40850</v>
          </cell>
        </row>
        <row r="8981">
          <cell r="D8981">
            <v>41201</v>
          </cell>
        </row>
        <row r="8982">
          <cell r="D8982">
            <v>40581</v>
          </cell>
        </row>
        <row r="8983">
          <cell r="D8983">
            <v>41340</v>
          </cell>
        </row>
        <row r="8984">
          <cell r="D8984">
            <v>41340</v>
          </cell>
        </row>
        <row r="8985">
          <cell r="D8985">
            <v>41340</v>
          </cell>
        </row>
        <row r="8986">
          <cell r="D8986">
            <v>41340</v>
          </cell>
        </row>
        <row r="8987">
          <cell r="D8987">
            <v>41246</v>
          </cell>
        </row>
        <row r="8988">
          <cell r="D8988">
            <v>41246</v>
          </cell>
        </row>
        <row r="8989">
          <cell r="D8989">
            <v>41246</v>
          </cell>
        </row>
        <row r="8990">
          <cell r="D8990">
            <v>41246</v>
          </cell>
        </row>
        <row r="8991">
          <cell r="D8991">
            <v>41267</v>
          </cell>
        </row>
        <row r="8992">
          <cell r="D8992">
            <v>41267</v>
          </cell>
        </row>
        <row r="8993">
          <cell r="D8993">
            <v>41914</v>
          </cell>
        </row>
        <row r="8994">
          <cell r="D8994">
            <v>41929</v>
          </cell>
        </row>
        <row r="8995">
          <cell r="D8995">
            <v>41929</v>
          </cell>
        </row>
        <row r="8996">
          <cell r="D8996">
            <v>40770</v>
          </cell>
        </row>
        <row r="8997">
          <cell r="D8997">
            <v>40770</v>
          </cell>
        </row>
        <row r="8998">
          <cell r="D8998">
            <v>41955</v>
          </cell>
        </row>
        <row r="8999">
          <cell r="D8999">
            <v>41719</v>
          </cell>
        </row>
        <row r="9000">
          <cell r="D9000">
            <v>41719</v>
          </cell>
        </row>
        <row r="9001">
          <cell r="D9001">
            <v>41773</v>
          </cell>
        </row>
        <row r="9002">
          <cell r="D9002">
            <v>40716</v>
          </cell>
        </row>
        <row r="9003">
          <cell r="D9003">
            <v>40879</v>
          </cell>
        </row>
        <row r="9004">
          <cell r="D9004">
            <v>40879</v>
          </cell>
        </row>
        <row r="9005">
          <cell r="D9005">
            <v>41004</v>
          </cell>
        </row>
        <row r="9006">
          <cell r="D9006">
            <v>41004</v>
          </cell>
        </row>
        <row r="9007">
          <cell r="D9007">
            <v>41962</v>
          </cell>
        </row>
        <row r="9008">
          <cell r="D9008">
            <v>41962</v>
          </cell>
        </row>
        <row r="9009">
          <cell r="D9009">
            <v>41962</v>
          </cell>
        </row>
        <row r="9010">
          <cell r="D9010">
            <v>41962</v>
          </cell>
        </row>
        <row r="9011">
          <cell r="D9011">
            <v>41833</v>
          </cell>
        </row>
        <row r="9012">
          <cell r="D9012">
            <v>41779</v>
          </cell>
        </row>
        <row r="9013">
          <cell r="D9013">
            <v>41263</v>
          </cell>
        </row>
        <row r="9014">
          <cell r="D9014">
            <v>41326</v>
          </cell>
        </row>
        <row r="9015">
          <cell r="D9015">
            <v>41717</v>
          </cell>
        </row>
        <row r="9016">
          <cell r="D9016">
            <v>41717</v>
          </cell>
        </row>
        <row r="9017">
          <cell r="D9017">
            <v>41626</v>
          </cell>
        </row>
        <row r="9018">
          <cell r="D9018">
            <v>41626</v>
          </cell>
        </row>
        <row r="9019">
          <cell r="D9019">
            <v>41360</v>
          </cell>
        </row>
        <row r="9020">
          <cell r="D9020">
            <v>41360</v>
          </cell>
        </row>
        <row r="9021">
          <cell r="D9021">
            <v>40893</v>
          </cell>
        </row>
        <row r="9022">
          <cell r="D9022">
            <v>40893</v>
          </cell>
        </row>
        <row r="9023">
          <cell r="D9023">
            <v>41228</v>
          </cell>
        </row>
        <row r="9024">
          <cell r="D9024">
            <v>41509</v>
          </cell>
        </row>
        <row r="9025">
          <cell r="D9025">
            <v>41089</v>
          </cell>
        </row>
        <row r="9026">
          <cell r="D9026">
            <v>41452</v>
          </cell>
        </row>
        <row r="9027">
          <cell r="D9027">
            <v>41452</v>
          </cell>
        </row>
        <row r="9028">
          <cell r="D9028">
            <v>41452</v>
          </cell>
        </row>
        <row r="9029">
          <cell r="D9029">
            <v>41535</v>
          </cell>
        </row>
        <row r="9030">
          <cell r="D9030">
            <v>41535</v>
          </cell>
        </row>
        <row r="9031">
          <cell r="D9031">
            <v>40742</v>
          </cell>
        </row>
        <row r="9032">
          <cell r="D9032">
            <v>41884</v>
          </cell>
        </row>
        <row r="9033">
          <cell r="D9033">
            <v>41884</v>
          </cell>
        </row>
        <row r="9034">
          <cell r="D9034">
            <v>41813</v>
          </cell>
        </row>
        <row r="9035">
          <cell r="D9035">
            <v>40788</v>
          </cell>
        </row>
        <row r="9036">
          <cell r="D9036">
            <v>41183</v>
          </cell>
        </row>
        <row r="9037">
          <cell r="D9037">
            <v>41183</v>
          </cell>
        </row>
        <row r="9038">
          <cell r="D9038">
            <v>41006</v>
          </cell>
        </row>
        <row r="9039">
          <cell r="D9039">
            <v>41006</v>
          </cell>
        </row>
        <row r="9040">
          <cell r="D9040">
            <v>41965</v>
          </cell>
        </row>
        <row r="9041">
          <cell r="D9041">
            <v>41626</v>
          </cell>
        </row>
        <row r="9042">
          <cell r="D9042">
            <v>40805</v>
          </cell>
        </row>
        <row r="9043">
          <cell r="D9043">
            <v>40814</v>
          </cell>
        </row>
        <row r="9044">
          <cell r="D9044">
            <v>41174</v>
          </cell>
        </row>
        <row r="9045">
          <cell r="D9045">
            <v>41586</v>
          </cell>
        </row>
        <row r="9046">
          <cell r="D9046">
            <v>41990</v>
          </cell>
        </row>
        <row r="9047">
          <cell r="D9047">
            <v>41990</v>
          </cell>
        </row>
        <row r="9048">
          <cell r="D9048">
            <v>41990</v>
          </cell>
        </row>
        <row r="9049">
          <cell r="D9049">
            <v>41990</v>
          </cell>
        </row>
        <row r="9050">
          <cell r="D9050">
            <v>41990</v>
          </cell>
        </row>
        <row r="9051">
          <cell r="D9051">
            <v>40807</v>
          </cell>
        </row>
        <row r="9052">
          <cell r="D9052">
            <v>41047</v>
          </cell>
        </row>
        <row r="9053">
          <cell r="D9053">
            <v>40628</v>
          </cell>
        </row>
        <row r="9054">
          <cell r="D9054">
            <v>40628</v>
          </cell>
        </row>
        <row r="9055">
          <cell r="D9055">
            <v>40628</v>
          </cell>
        </row>
        <row r="9056">
          <cell r="D9056">
            <v>41905</v>
          </cell>
        </row>
        <row r="9057">
          <cell r="D9057">
            <v>41164</v>
          </cell>
        </row>
        <row r="9058">
          <cell r="D9058">
            <v>41215</v>
          </cell>
        </row>
        <row r="9059">
          <cell r="D9059">
            <v>41202</v>
          </cell>
        </row>
        <row r="9060">
          <cell r="D9060">
            <v>41202</v>
          </cell>
        </row>
        <row r="9061">
          <cell r="D9061">
            <v>41440</v>
          </cell>
        </row>
        <row r="9062">
          <cell r="D9062">
            <v>41233</v>
          </cell>
        </row>
        <row r="9063">
          <cell r="D9063">
            <v>41233</v>
          </cell>
        </row>
        <row r="9064">
          <cell r="D9064">
            <v>41333</v>
          </cell>
        </row>
        <row r="9065">
          <cell r="D9065">
            <v>40830</v>
          </cell>
        </row>
        <row r="9066">
          <cell r="D9066">
            <v>40830</v>
          </cell>
        </row>
        <row r="9067">
          <cell r="D9067">
            <v>40830</v>
          </cell>
        </row>
        <row r="9068">
          <cell r="D9068">
            <v>41786</v>
          </cell>
        </row>
        <row r="9069">
          <cell r="D9069">
            <v>41309</v>
          </cell>
        </row>
        <row r="9070">
          <cell r="D9070">
            <v>41520</v>
          </cell>
        </row>
        <row r="9071">
          <cell r="D9071">
            <v>41520</v>
          </cell>
        </row>
        <row r="9072">
          <cell r="D9072">
            <v>41978</v>
          </cell>
        </row>
        <row r="9073">
          <cell r="D9073">
            <v>41072</v>
          </cell>
        </row>
        <row r="9074">
          <cell r="D9074">
            <v>41522</v>
          </cell>
        </row>
        <row r="9075">
          <cell r="D9075">
            <v>41522</v>
          </cell>
        </row>
        <row r="9076">
          <cell r="D9076">
            <v>40654</v>
          </cell>
        </row>
        <row r="9077">
          <cell r="D9077">
            <v>41218</v>
          </cell>
        </row>
        <row r="9078">
          <cell r="D9078">
            <v>41218</v>
          </cell>
        </row>
        <row r="9079">
          <cell r="D9079">
            <v>40850</v>
          </cell>
        </row>
        <row r="9080">
          <cell r="D9080">
            <v>41321</v>
          </cell>
        </row>
        <row r="9081">
          <cell r="D9081">
            <v>41321</v>
          </cell>
        </row>
        <row r="9082">
          <cell r="D9082">
            <v>41894</v>
          </cell>
        </row>
        <row r="9083">
          <cell r="D9083">
            <v>41894</v>
          </cell>
        </row>
        <row r="9084">
          <cell r="D9084">
            <v>41946</v>
          </cell>
        </row>
        <row r="9085">
          <cell r="D9085">
            <v>40945</v>
          </cell>
        </row>
        <row r="9086">
          <cell r="D9086">
            <v>40945</v>
          </cell>
        </row>
        <row r="9087">
          <cell r="D9087">
            <v>41528</v>
          </cell>
        </row>
        <row r="9088">
          <cell r="D9088">
            <v>41544</v>
          </cell>
        </row>
        <row r="9089">
          <cell r="D9089">
            <v>41544</v>
          </cell>
        </row>
        <row r="9090">
          <cell r="D9090">
            <v>41258</v>
          </cell>
        </row>
        <row r="9091">
          <cell r="D9091">
            <v>41535</v>
          </cell>
        </row>
        <row r="9092">
          <cell r="D9092">
            <v>41926</v>
          </cell>
        </row>
        <row r="9093">
          <cell r="D9093">
            <v>41088</v>
          </cell>
        </row>
        <row r="9094">
          <cell r="D9094">
            <v>41088</v>
          </cell>
        </row>
        <row r="9095">
          <cell r="D9095">
            <v>41061</v>
          </cell>
        </row>
        <row r="9096">
          <cell r="D9096">
            <v>41061</v>
          </cell>
        </row>
        <row r="9097">
          <cell r="D9097">
            <v>41061</v>
          </cell>
        </row>
        <row r="9098">
          <cell r="D9098">
            <v>41061</v>
          </cell>
        </row>
        <row r="9099">
          <cell r="D9099">
            <v>40645</v>
          </cell>
        </row>
        <row r="9100">
          <cell r="D9100">
            <v>41925</v>
          </cell>
        </row>
        <row r="9101">
          <cell r="D9101">
            <v>41925</v>
          </cell>
        </row>
        <row r="9102">
          <cell r="D9102">
            <v>41925</v>
          </cell>
        </row>
        <row r="9103">
          <cell r="D9103">
            <v>41220</v>
          </cell>
        </row>
        <row r="9104">
          <cell r="D9104">
            <v>41220</v>
          </cell>
        </row>
        <row r="9105">
          <cell r="D9105">
            <v>41220</v>
          </cell>
        </row>
        <row r="9106">
          <cell r="D9106">
            <v>41220</v>
          </cell>
        </row>
        <row r="9107">
          <cell r="D9107">
            <v>41220</v>
          </cell>
        </row>
        <row r="9108">
          <cell r="D9108">
            <v>41220</v>
          </cell>
        </row>
        <row r="9109">
          <cell r="D9109">
            <v>41054</v>
          </cell>
        </row>
        <row r="9110">
          <cell r="D9110">
            <v>41054</v>
          </cell>
        </row>
        <row r="9111">
          <cell r="D9111">
            <v>41054</v>
          </cell>
        </row>
        <row r="9112">
          <cell r="D9112">
            <v>40829</v>
          </cell>
        </row>
        <row r="9113">
          <cell r="D9113">
            <v>40829</v>
          </cell>
        </row>
        <row r="9114">
          <cell r="D9114">
            <v>40829</v>
          </cell>
        </row>
        <row r="9115">
          <cell r="D9115">
            <v>40829</v>
          </cell>
        </row>
        <row r="9116">
          <cell r="D9116">
            <v>41312</v>
          </cell>
        </row>
        <row r="9117">
          <cell r="D9117">
            <v>41659</v>
          </cell>
        </row>
        <row r="9118">
          <cell r="D9118">
            <v>41659</v>
          </cell>
        </row>
        <row r="9119">
          <cell r="D9119">
            <v>41659</v>
          </cell>
        </row>
        <row r="9120">
          <cell r="D9120">
            <v>41659</v>
          </cell>
        </row>
        <row r="9121">
          <cell r="D9121">
            <v>41432</v>
          </cell>
        </row>
        <row r="9122">
          <cell r="D9122">
            <v>41432</v>
          </cell>
        </row>
        <row r="9123">
          <cell r="D9123">
            <v>41717</v>
          </cell>
        </row>
        <row r="9124">
          <cell r="D9124">
            <v>41968</v>
          </cell>
        </row>
        <row r="9125">
          <cell r="D9125">
            <v>41605</v>
          </cell>
        </row>
        <row r="9126">
          <cell r="D9126">
            <v>41505</v>
          </cell>
        </row>
        <row r="9127">
          <cell r="D9127">
            <v>41505</v>
          </cell>
        </row>
        <row r="9128">
          <cell r="D9128">
            <v>41241</v>
          </cell>
        </row>
        <row r="9129">
          <cell r="D9129">
            <v>41785</v>
          </cell>
        </row>
        <row r="9130">
          <cell r="D9130">
            <v>41887</v>
          </cell>
        </row>
        <row r="9131">
          <cell r="D9131">
            <v>41358</v>
          </cell>
        </row>
        <row r="9132">
          <cell r="D9132">
            <v>41358</v>
          </cell>
        </row>
        <row r="9133">
          <cell r="D9133">
            <v>41788</v>
          </cell>
        </row>
        <row r="9134">
          <cell r="D9134">
            <v>41788</v>
          </cell>
        </row>
        <row r="9135">
          <cell r="D9135">
            <v>41152</v>
          </cell>
        </row>
        <row r="9136">
          <cell r="D9136">
            <v>41377</v>
          </cell>
        </row>
        <row r="9137">
          <cell r="D9137">
            <v>41377</v>
          </cell>
        </row>
        <row r="9138">
          <cell r="D9138">
            <v>41377</v>
          </cell>
        </row>
        <row r="9139">
          <cell r="D9139">
            <v>40577</v>
          </cell>
        </row>
        <row r="9140">
          <cell r="D9140">
            <v>40577</v>
          </cell>
        </row>
        <row r="9141">
          <cell r="D9141">
            <v>40788</v>
          </cell>
        </row>
        <row r="9142">
          <cell r="D9142">
            <v>41913</v>
          </cell>
        </row>
        <row r="9143">
          <cell r="D9143">
            <v>41523</v>
          </cell>
        </row>
        <row r="9144">
          <cell r="D9144">
            <v>41780</v>
          </cell>
        </row>
        <row r="9145">
          <cell r="D9145">
            <v>41780</v>
          </cell>
        </row>
        <row r="9146">
          <cell r="D9146">
            <v>41780</v>
          </cell>
        </row>
        <row r="9147">
          <cell r="D9147">
            <v>41172</v>
          </cell>
        </row>
        <row r="9148">
          <cell r="D9148">
            <v>41297</v>
          </cell>
        </row>
        <row r="9149">
          <cell r="D9149">
            <v>41297</v>
          </cell>
        </row>
        <row r="9150">
          <cell r="D9150">
            <v>41297</v>
          </cell>
        </row>
        <row r="9151">
          <cell r="D9151">
            <v>40695</v>
          </cell>
        </row>
        <row r="9152">
          <cell r="D9152">
            <v>40695</v>
          </cell>
        </row>
        <row r="9153">
          <cell r="D9153">
            <v>41176</v>
          </cell>
        </row>
        <row r="9154">
          <cell r="D9154">
            <v>41176</v>
          </cell>
        </row>
        <row r="9155">
          <cell r="D9155">
            <v>41176</v>
          </cell>
        </row>
        <row r="9156">
          <cell r="D9156">
            <v>41488</v>
          </cell>
        </row>
        <row r="9157">
          <cell r="D9157">
            <v>40567</v>
          </cell>
        </row>
        <row r="9158">
          <cell r="D9158">
            <v>40759</v>
          </cell>
        </row>
        <row r="9159">
          <cell r="D9159">
            <v>40759</v>
          </cell>
        </row>
        <row r="9160">
          <cell r="D9160">
            <v>40759</v>
          </cell>
        </row>
        <row r="9161">
          <cell r="D9161">
            <v>41496</v>
          </cell>
        </row>
        <row r="9162">
          <cell r="D9162">
            <v>41496</v>
          </cell>
        </row>
        <row r="9163">
          <cell r="D9163">
            <v>41617</v>
          </cell>
        </row>
        <row r="9164">
          <cell r="D9164">
            <v>41617</v>
          </cell>
        </row>
        <row r="9165">
          <cell r="D9165">
            <v>41068</v>
          </cell>
        </row>
        <row r="9166">
          <cell r="D9166">
            <v>41068</v>
          </cell>
        </row>
        <row r="9167">
          <cell r="D9167">
            <v>41450</v>
          </cell>
        </row>
        <row r="9168">
          <cell r="D9168">
            <v>41450</v>
          </cell>
        </row>
        <row r="9169">
          <cell r="D9169">
            <v>41450</v>
          </cell>
        </row>
        <row r="9170">
          <cell r="D9170">
            <v>41349</v>
          </cell>
        </row>
        <row r="9171">
          <cell r="D9171">
            <v>41349</v>
          </cell>
        </row>
        <row r="9172">
          <cell r="D9172">
            <v>41610</v>
          </cell>
        </row>
        <row r="9173">
          <cell r="D9173">
            <v>41610</v>
          </cell>
        </row>
        <row r="9174">
          <cell r="D9174">
            <v>41610</v>
          </cell>
        </row>
        <row r="9175">
          <cell r="D9175">
            <v>41610</v>
          </cell>
        </row>
        <row r="9176">
          <cell r="D9176">
            <v>41803</v>
          </cell>
        </row>
        <row r="9177">
          <cell r="D9177">
            <v>41803</v>
          </cell>
        </row>
        <row r="9178">
          <cell r="D9178">
            <v>41353</v>
          </cell>
        </row>
        <row r="9179">
          <cell r="D9179">
            <v>41593</v>
          </cell>
        </row>
        <row r="9180">
          <cell r="D9180">
            <v>41593</v>
          </cell>
        </row>
        <row r="9181">
          <cell r="D9181">
            <v>41859</v>
          </cell>
        </row>
        <row r="9182">
          <cell r="D9182">
            <v>41859</v>
          </cell>
        </row>
        <row r="9183">
          <cell r="D9183">
            <v>41859</v>
          </cell>
        </row>
        <row r="9184">
          <cell r="D9184">
            <v>41859</v>
          </cell>
        </row>
        <row r="9185">
          <cell r="D9185">
            <v>41859</v>
          </cell>
        </row>
        <row r="9186">
          <cell r="D9186">
            <v>41859</v>
          </cell>
        </row>
        <row r="9187">
          <cell r="D9187">
            <v>41859</v>
          </cell>
        </row>
        <row r="9188">
          <cell r="D9188">
            <v>41859</v>
          </cell>
        </row>
        <row r="9189">
          <cell r="D9189">
            <v>41142</v>
          </cell>
        </row>
        <row r="9190">
          <cell r="D9190">
            <v>41142</v>
          </cell>
        </row>
        <row r="9191">
          <cell r="D9191">
            <v>41142</v>
          </cell>
        </row>
        <row r="9192">
          <cell r="D9192">
            <v>41142</v>
          </cell>
        </row>
        <row r="9193">
          <cell r="D9193">
            <v>41142</v>
          </cell>
        </row>
        <row r="9194">
          <cell r="D9194">
            <v>41215</v>
          </cell>
        </row>
        <row r="9195">
          <cell r="D9195">
            <v>41215</v>
          </cell>
        </row>
        <row r="9196">
          <cell r="D9196">
            <v>40877</v>
          </cell>
        </row>
        <row r="9197">
          <cell r="D9197">
            <v>40877</v>
          </cell>
        </row>
        <row r="9198">
          <cell r="D9198">
            <v>40673</v>
          </cell>
        </row>
        <row r="9199">
          <cell r="D9199">
            <v>40673</v>
          </cell>
        </row>
        <row r="9200">
          <cell r="D9200">
            <v>40673</v>
          </cell>
        </row>
        <row r="9201">
          <cell r="D9201">
            <v>40673</v>
          </cell>
        </row>
        <row r="9202">
          <cell r="D9202">
            <v>41565</v>
          </cell>
        </row>
        <row r="9203">
          <cell r="D9203">
            <v>41565</v>
          </cell>
        </row>
        <row r="9204">
          <cell r="D9204">
            <v>41578</v>
          </cell>
        </row>
        <row r="9205">
          <cell r="D9205">
            <v>41578</v>
          </cell>
        </row>
        <row r="9206">
          <cell r="D9206">
            <v>41610</v>
          </cell>
        </row>
        <row r="9207">
          <cell r="D9207">
            <v>41386</v>
          </cell>
        </row>
        <row r="9208">
          <cell r="D9208">
            <v>41386</v>
          </cell>
        </row>
        <row r="9209">
          <cell r="D9209">
            <v>41855</v>
          </cell>
        </row>
        <row r="9210">
          <cell r="D9210">
            <v>41855</v>
          </cell>
        </row>
        <row r="9211">
          <cell r="D9211">
            <v>41985</v>
          </cell>
        </row>
        <row r="9212">
          <cell r="D9212">
            <v>41985</v>
          </cell>
        </row>
        <row r="9213">
          <cell r="D9213">
            <v>40982</v>
          </cell>
        </row>
        <row r="9214">
          <cell r="D9214">
            <v>40885</v>
          </cell>
        </row>
        <row r="9215">
          <cell r="D9215">
            <v>40885</v>
          </cell>
        </row>
        <row r="9216">
          <cell r="D9216">
            <v>41913</v>
          </cell>
        </row>
        <row r="9217">
          <cell r="D9217">
            <v>41600</v>
          </cell>
        </row>
        <row r="9218">
          <cell r="D9218">
            <v>41968</v>
          </cell>
        </row>
        <row r="9219">
          <cell r="D9219">
            <v>41958</v>
          </cell>
        </row>
        <row r="9220">
          <cell r="D9220">
            <v>41137</v>
          </cell>
        </row>
        <row r="9221">
          <cell r="D9221">
            <v>41137</v>
          </cell>
        </row>
        <row r="9222">
          <cell r="D9222">
            <v>41926</v>
          </cell>
        </row>
        <row r="9223">
          <cell r="D9223">
            <v>41926</v>
          </cell>
        </row>
        <row r="9224">
          <cell r="D9224">
            <v>41926</v>
          </cell>
        </row>
        <row r="9225">
          <cell r="D9225">
            <v>41948</v>
          </cell>
        </row>
        <row r="9226">
          <cell r="D9226">
            <v>41948</v>
          </cell>
        </row>
        <row r="9227">
          <cell r="D9227">
            <v>41948</v>
          </cell>
        </row>
        <row r="9228">
          <cell r="D9228">
            <v>41948</v>
          </cell>
        </row>
        <row r="9229">
          <cell r="D9229">
            <v>41718</v>
          </cell>
        </row>
        <row r="9230">
          <cell r="D9230">
            <v>40850</v>
          </cell>
        </row>
        <row r="9231">
          <cell r="D9231">
            <v>41844</v>
          </cell>
        </row>
        <row r="9232">
          <cell r="D9232">
            <v>41844</v>
          </cell>
        </row>
        <row r="9233">
          <cell r="D9233">
            <v>40904</v>
          </cell>
        </row>
        <row r="9234">
          <cell r="D9234">
            <v>41520</v>
          </cell>
        </row>
        <row r="9235">
          <cell r="D9235">
            <v>41520</v>
          </cell>
        </row>
        <row r="9236">
          <cell r="D9236">
            <v>41520</v>
          </cell>
        </row>
        <row r="9237">
          <cell r="D9237">
            <v>41520</v>
          </cell>
        </row>
        <row r="9238">
          <cell r="D9238">
            <v>41520</v>
          </cell>
        </row>
        <row r="9239">
          <cell r="D9239">
            <v>41520</v>
          </cell>
        </row>
        <row r="9240">
          <cell r="D9240">
            <v>41682</v>
          </cell>
        </row>
        <row r="9241">
          <cell r="D9241">
            <v>41940</v>
          </cell>
        </row>
        <row r="9242">
          <cell r="D9242">
            <v>41940</v>
          </cell>
        </row>
        <row r="9243">
          <cell r="D9243">
            <v>41940</v>
          </cell>
        </row>
        <row r="9244">
          <cell r="D9244">
            <v>40733</v>
          </cell>
        </row>
        <row r="9245">
          <cell r="D9245">
            <v>40733</v>
          </cell>
        </row>
        <row r="9246">
          <cell r="D9246">
            <v>40733</v>
          </cell>
        </row>
        <row r="9247">
          <cell r="D9247">
            <v>40733</v>
          </cell>
        </row>
        <row r="9248">
          <cell r="D9248">
            <v>41782</v>
          </cell>
        </row>
        <row r="9249">
          <cell r="D9249">
            <v>41782</v>
          </cell>
        </row>
        <row r="9250">
          <cell r="D9250">
            <v>41589</v>
          </cell>
        </row>
        <row r="9251">
          <cell r="D9251">
            <v>41589</v>
          </cell>
        </row>
        <row r="9252">
          <cell r="D9252">
            <v>41611</v>
          </cell>
        </row>
        <row r="9253">
          <cell r="D9253">
            <v>41701</v>
          </cell>
        </row>
        <row r="9254">
          <cell r="D9254">
            <v>41906</v>
          </cell>
        </row>
        <row r="9255">
          <cell r="D9255">
            <v>41906</v>
          </cell>
        </row>
        <row r="9256">
          <cell r="D9256">
            <v>40586</v>
          </cell>
        </row>
        <row r="9257">
          <cell r="D9257">
            <v>40586</v>
          </cell>
        </row>
        <row r="9258">
          <cell r="D9258">
            <v>40586</v>
          </cell>
        </row>
        <row r="9259">
          <cell r="D9259">
            <v>40586</v>
          </cell>
        </row>
        <row r="9260">
          <cell r="D9260">
            <v>40586</v>
          </cell>
        </row>
        <row r="9261">
          <cell r="D9261">
            <v>40586</v>
          </cell>
        </row>
        <row r="9262">
          <cell r="D9262">
            <v>41955</v>
          </cell>
        </row>
        <row r="9263">
          <cell r="D9263">
            <v>41885</v>
          </cell>
        </row>
        <row r="9264">
          <cell r="D9264">
            <v>41191</v>
          </cell>
        </row>
        <row r="9265">
          <cell r="D9265">
            <v>41191</v>
          </cell>
        </row>
        <row r="9266">
          <cell r="D9266">
            <v>41968</v>
          </cell>
        </row>
        <row r="9267">
          <cell r="D9267">
            <v>41968</v>
          </cell>
        </row>
        <row r="9268">
          <cell r="D9268">
            <v>40583</v>
          </cell>
        </row>
        <row r="9269">
          <cell r="D9269">
            <v>41177</v>
          </cell>
        </row>
        <row r="9270">
          <cell r="D9270">
            <v>41177</v>
          </cell>
        </row>
        <row r="9271">
          <cell r="D9271">
            <v>41873</v>
          </cell>
        </row>
        <row r="9272">
          <cell r="D9272">
            <v>41873</v>
          </cell>
        </row>
        <row r="9273">
          <cell r="D9273">
            <v>41407</v>
          </cell>
        </row>
        <row r="9274">
          <cell r="D9274">
            <v>41407</v>
          </cell>
        </row>
        <row r="9275">
          <cell r="D9275">
            <v>41885</v>
          </cell>
        </row>
        <row r="9276">
          <cell r="D9276">
            <v>40826</v>
          </cell>
        </row>
        <row r="9277">
          <cell r="D9277">
            <v>41421</v>
          </cell>
        </row>
        <row r="9278">
          <cell r="D9278">
            <v>41421</v>
          </cell>
        </row>
        <row r="9279">
          <cell r="D9279">
            <v>41975</v>
          </cell>
        </row>
        <row r="9280">
          <cell r="D9280">
            <v>41975</v>
          </cell>
        </row>
        <row r="9281">
          <cell r="D9281">
            <v>41975</v>
          </cell>
        </row>
        <row r="9282">
          <cell r="D9282">
            <v>41538</v>
          </cell>
        </row>
        <row r="9283">
          <cell r="D9283">
            <v>41894</v>
          </cell>
        </row>
        <row r="9284">
          <cell r="D9284">
            <v>41639</v>
          </cell>
        </row>
        <row r="9285">
          <cell r="D9285">
            <v>41885</v>
          </cell>
        </row>
        <row r="9286">
          <cell r="D9286">
            <v>40865</v>
          </cell>
        </row>
        <row r="9287">
          <cell r="D9287">
            <v>41234</v>
          </cell>
        </row>
        <row r="9288">
          <cell r="D9288">
            <v>41810</v>
          </cell>
        </row>
        <row r="9289">
          <cell r="D9289">
            <v>41810</v>
          </cell>
        </row>
        <row r="9290">
          <cell r="D9290">
            <v>41974</v>
          </cell>
        </row>
        <row r="9291">
          <cell r="D9291">
            <v>40656</v>
          </cell>
        </row>
        <row r="9292">
          <cell r="D9292">
            <v>40809</v>
          </cell>
        </row>
        <row r="9293">
          <cell r="D9293">
            <v>40809</v>
          </cell>
        </row>
        <row r="9294">
          <cell r="D9294">
            <v>41701</v>
          </cell>
        </row>
        <row r="9295">
          <cell r="D9295">
            <v>41961</v>
          </cell>
        </row>
        <row r="9296">
          <cell r="D9296">
            <v>41788</v>
          </cell>
        </row>
        <row r="9297">
          <cell r="D9297">
            <v>41788</v>
          </cell>
        </row>
        <row r="9298">
          <cell r="D9298">
            <v>41017</v>
          </cell>
        </row>
        <row r="9299">
          <cell r="D9299">
            <v>41017</v>
          </cell>
        </row>
        <row r="9300">
          <cell r="D9300">
            <v>41017</v>
          </cell>
        </row>
        <row r="9301">
          <cell r="D9301">
            <v>41017</v>
          </cell>
        </row>
        <row r="9302">
          <cell r="D9302">
            <v>41017</v>
          </cell>
        </row>
        <row r="9303">
          <cell r="D9303">
            <v>41017</v>
          </cell>
        </row>
        <row r="9304">
          <cell r="D9304">
            <v>41017</v>
          </cell>
        </row>
        <row r="9305">
          <cell r="D9305">
            <v>41017</v>
          </cell>
        </row>
        <row r="9306">
          <cell r="D9306">
            <v>41017</v>
          </cell>
        </row>
        <row r="9307">
          <cell r="D9307">
            <v>41171</v>
          </cell>
        </row>
        <row r="9308">
          <cell r="D9308">
            <v>40627</v>
          </cell>
        </row>
        <row r="9309">
          <cell r="D9309">
            <v>40627</v>
          </cell>
        </row>
        <row r="9310">
          <cell r="D9310">
            <v>40627</v>
          </cell>
        </row>
        <row r="9311">
          <cell r="D9311">
            <v>40627</v>
          </cell>
        </row>
        <row r="9312">
          <cell r="D9312">
            <v>41513</v>
          </cell>
        </row>
        <row r="9313">
          <cell r="D9313">
            <v>41705</v>
          </cell>
        </row>
        <row r="9314">
          <cell r="D9314">
            <v>41705</v>
          </cell>
        </row>
        <row r="9315">
          <cell r="D9315">
            <v>41224</v>
          </cell>
        </row>
        <row r="9316">
          <cell r="D9316">
            <v>41224</v>
          </cell>
        </row>
        <row r="9317">
          <cell r="D9317">
            <v>41370</v>
          </cell>
        </row>
        <row r="9318">
          <cell r="D9318">
            <v>41370</v>
          </cell>
        </row>
        <row r="9319">
          <cell r="D9319">
            <v>41692</v>
          </cell>
        </row>
        <row r="9320">
          <cell r="D9320">
            <v>41841</v>
          </cell>
        </row>
        <row r="9321">
          <cell r="D9321">
            <v>41841</v>
          </cell>
        </row>
        <row r="9322">
          <cell r="D9322">
            <v>41841</v>
          </cell>
        </row>
        <row r="9323">
          <cell r="D9323">
            <v>41583</v>
          </cell>
        </row>
        <row r="9324">
          <cell r="D9324">
            <v>41583</v>
          </cell>
        </row>
        <row r="9325">
          <cell r="D9325">
            <v>41906</v>
          </cell>
        </row>
        <row r="9326">
          <cell r="D9326">
            <v>41906</v>
          </cell>
        </row>
        <row r="9327">
          <cell r="D9327">
            <v>41906</v>
          </cell>
        </row>
        <row r="9328">
          <cell r="D9328">
            <v>41890</v>
          </cell>
        </row>
        <row r="9329">
          <cell r="D9329">
            <v>41890</v>
          </cell>
        </row>
        <row r="9330">
          <cell r="D9330">
            <v>41890</v>
          </cell>
        </row>
        <row r="9331">
          <cell r="D9331">
            <v>41241</v>
          </cell>
        </row>
        <row r="9332">
          <cell r="D9332">
            <v>41225</v>
          </cell>
        </row>
        <row r="9333">
          <cell r="D9333">
            <v>41547</v>
          </cell>
        </row>
        <row r="9334">
          <cell r="D9334">
            <v>41894</v>
          </cell>
        </row>
        <row r="9335">
          <cell r="D9335">
            <v>41894</v>
          </cell>
        </row>
        <row r="9336">
          <cell r="D9336">
            <v>41761</v>
          </cell>
        </row>
        <row r="9337">
          <cell r="D9337">
            <v>41761</v>
          </cell>
        </row>
        <row r="9338">
          <cell r="D9338">
            <v>41899</v>
          </cell>
        </row>
        <row r="9339">
          <cell r="D9339">
            <v>40835</v>
          </cell>
        </row>
        <row r="9340">
          <cell r="D9340">
            <v>40835</v>
          </cell>
        </row>
        <row r="9341">
          <cell r="D9341">
            <v>40835</v>
          </cell>
        </row>
        <row r="9342">
          <cell r="D9342">
            <v>40835</v>
          </cell>
        </row>
        <row r="9343">
          <cell r="D9343">
            <v>40835</v>
          </cell>
        </row>
        <row r="9344">
          <cell r="D9344">
            <v>41347</v>
          </cell>
        </row>
        <row r="9345">
          <cell r="D9345">
            <v>41688</v>
          </cell>
        </row>
        <row r="9346">
          <cell r="D9346">
            <v>41688</v>
          </cell>
        </row>
        <row r="9347">
          <cell r="D9347">
            <v>41688</v>
          </cell>
        </row>
        <row r="9348">
          <cell r="D9348">
            <v>41688</v>
          </cell>
        </row>
        <row r="9349">
          <cell r="D9349">
            <v>41688</v>
          </cell>
        </row>
        <row r="9350">
          <cell r="D9350">
            <v>41631</v>
          </cell>
        </row>
        <row r="9351">
          <cell r="D9351">
            <v>41631</v>
          </cell>
        </row>
        <row r="9352">
          <cell r="D9352">
            <v>41541</v>
          </cell>
        </row>
        <row r="9353">
          <cell r="D9353">
            <v>41541</v>
          </cell>
        </row>
        <row r="9354">
          <cell r="D9354">
            <v>41907</v>
          </cell>
        </row>
        <row r="9355">
          <cell r="D9355">
            <v>41907</v>
          </cell>
        </row>
        <row r="9356">
          <cell r="D9356">
            <v>41244</v>
          </cell>
        </row>
        <row r="9357">
          <cell r="D9357">
            <v>41244</v>
          </cell>
        </row>
        <row r="9358">
          <cell r="D9358">
            <v>41244</v>
          </cell>
        </row>
        <row r="9359">
          <cell r="D9359">
            <v>41299</v>
          </cell>
        </row>
        <row r="9360">
          <cell r="D9360">
            <v>41299</v>
          </cell>
        </row>
        <row r="9361">
          <cell r="D9361">
            <v>41299</v>
          </cell>
        </row>
        <row r="9362">
          <cell r="D9362">
            <v>41299</v>
          </cell>
        </row>
        <row r="9363">
          <cell r="D9363">
            <v>41720</v>
          </cell>
        </row>
        <row r="9364">
          <cell r="D9364">
            <v>41720</v>
          </cell>
        </row>
        <row r="9365">
          <cell r="D9365">
            <v>41720</v>
          </cell>
        </row>
        <row r="9366">
          <cell r="D9366">
            <v>41720</v>
          </cell>
        </row>
        <row r="9367">
          <cell r="D9367">
            <v>40777</v>
          </cell>
        </row>
        <row r="9368">
          <cell r="D9368">
            <v>40702</v>
          </cell>
        </row>
        <row r="9369">
          <cell r="D9369">
            <v>40702</v>
          </cell>
        </row>
        <row r="9370">
          <cell r="D9370">
            <v>41372</v>
          </cell>
        </row>
        <row r="9371">
          <cell r="D9371">
            <v>41951</v>
          </cell>
        </row>
        <row r="9372">
          <cell r="D9372">
            <v>41058</v>
          </cell>
        </row>
        <row r="9373">
          <cell r="D9373">
            <v>41058</v>
          </cell>
        </row>
        <row r="9374">
          <cell r="D9374">
            <v>41058</v>
          </cell>
        </row>
        <row r="9375">
          <cell r="D9375">
            <v>41767</v>
          </cell>
        </row>
        <row r="9376">
          <cell r="D9376">
            <v>41431</v>
          </cell>
        </row>
        <row r="9377">
          <cell r="D9377">
            <v>41257</v>
          </cell>
        </row>
        <row r="9378">
          <cell r="D9378">
            <v>41999</v>
          </cell>
        </row>
        <row r="9379">
          <cell r="D9379">
            <v>41991</v>
          </cell>
        </row>
        <row r="9380">
          <cell r="D9380">
            <v>41405</v>
          </cell>
        </row>
        <row r="9381">
          <cell r="D9381">
            <v>40900</v>
          </cell>
        </row>
        <row r="9382">
          <cell r="D9382">
            <v>40900</v>
          </cell>
        </row>
        <row r="9383">
          <cell r="D9383">
            <v>40900</v>
          </cell>
        </row>
        <row r="9384">
          <cell r="D9384">
            <v>40900</v>
          </cell>
        </row>
        <row r="9385">
          <cell r="D9385">
            <v>40900</v>
          </cell>
        </row>
        <row r="9386">
          <cell r="D9386">
            <v>41863</v>
          </cell>
        </row>
        <row r="9387">
          <cell r="D9387">
            <v>41879</v>
          </cell>
        </row>
        <row r="9388">
          <cell r="D9388">
            <v>41659</v>
          </cell>
        </row>
        <row r="9389">
          <cell r="D9389">
            <v>41659</v>
          </cell>
        </row>
        <row r="9390">
          <cell r="D9390">
            <v>41659</v>
          </cell>
        </row>
        <row r="9391">
          <cell r="D9391">
            <v>41659</v>
          </cell>
        </row>
        <row r="9392">
          <cell r="D9392">
            <v>41079</v>
          </cell>
        </row>
        <row r="9393">
          <cell r="D9393">
            <v>41712</v>
          </cell>
        </row>
        <row r="9394">
          <cell r="D9394">
            <v>41207</v>
          </cell>
        </row>
        <row r="9395">
          <cell r="D9395">
            <v>40806</v>
          </cell>
        </row>
        <row r="9396">
          <cell r="D9396">
            <v>40806</v>
          </cell>
        </row>
        <row r="9397">
          <cell r="D9397">
            <v>40806</v>
          </cell>
        </row>
        <row r="9398">
          <cell r="D9398">
            <v>40806</v>
          </cell>
        </row>
        <row r="9399">
          <cell r="D9399">
            <v>40806</v>
          </cell>
        </row>
        <row r="9400">
          <cell r="D9400">
            <v>40806</v>
          </cell>
        </row>
        <row r="9401">
          <cell r="D9401">
            <v>41590</v>
          </cell>
        </row>
        <row r="9402">
          <cell r="D9402">
            <v>41168</v>
          </cell>
        </row>
        <row r="9403">
          <cell r="D9403">
            <v>40718</v>
          </cell>
        </row>
        <row r="9404">
          <cell r="D9404">
            <v>41499</v>
          </cell>
        </row>
        <row r="9405">
          <cell r="D9405">
            <v>41499</v>
          </cell>
        </row>
        <row r="9406">
          <cell r="D9406">
            <v>41743</v>
          </cell>
        </row>
        <row r="9407">
          <cell r="D9407">
            <v>40616</v>
          </cell>
        </row>
        <row r="9408">
          <cell r="D9408">
            <v>40616</v>
          </cell>
        </row>
        <row r="9409">
          <cell r="D9409">
            <v>41905</v>
          </cell>
        </row>
        <row r="9410">
          <cell r="D9410">
            <v>41905</v>
          </cell>
        </row>
        <row r="9411">
          <cell r="D9411">
            <v>41984</v>
          </cell>
        </row>
        <row r="9412">
          <cell r="D9412">
            <v>41984</v>
          </cell>
        </row>
        <row r="9413">
          <cell r="D9413">
            <v>41344</v>
          </cell>
        </row>
        <row r="9414">
          <cell r="D9414">
            <v>40935</v>
          </cell>
        </row>
        <row r="9415">
          <cell r="D9415">
            <v>41544</v>
          </cell>
        </row>
        <row r="9416">
          <cell r="D9416">
            <v>41200</v>
          </cell>
        </row>
        <row r="9417">
          <cell r="D9417">
            <v>41200</v>
          </cell>
        </row>
        <row r="9418">
          <cell r="D9418">
            <v>41200</v>
          </cell>
        </row>
        <row r="9419">
          <cell r="D9419">
            <v>40843</v>
          </cell>
        </row>
        <row r="9420">
          <cell r="D9420">
            <v>40843</v>
          </cell>
        </row>
        <row r="9421">
          <cell r="D9421">
            <v>41915</v>
          </cell>
        </row>
        <row r="9422">
          <cell r="D9422">
            <v>41915</v>
          </cell>
        </row>
        <row r="9423">
          <cell r="D9423">
            <v>40747</v>
          </cell>
        </row>
        <row r="9424">
          <cell r="D9424">
            <v>40747</v>
          </cell>
        </row>
        <row r="9425">
          <cell r="D9425">
            <v>40747</v>
          </cell>
        </row>
        <row r="9426">
          <cell r="D9426">
            <v>40747</v>
          </cell>
        </row>
        <row r="9427">
          <cell r="D9427">
            <v>40798</v>
          </cell>
        </row>
        <row r="9428">
          <cell r="D9428">
            <v>41533</v>
          </cell>
        </row>
        <row r="9429">
          <cell r="D9429">
            <v>40874</v>
          </cell>
        </row>
        <row r="9430">
          <cell r="D9430">
            <v>40674</v>
          </cell>
        </row>
        <row r="9431">
          <cell r="D9431">
            <v>41149</v>
          </cell>
        </row>
        <row r="9432">
          <cell r="D9432">
            <v>41149</v>
          </cell>
        </row>
        <row r="9433">
          <cell r="D9433">
            <v>41079</v>
          </cell>
        </row>
        <row r="9434">
          <cell r="D9434">
            <v>41138</v>
          </cell>
        </row>
        <row r="9435">
          <cell r="D9435">
            <v>41138</v>
          </cell>
        </row>
        <row r="9436">
          <cell r="D9436">
            <v>41138</v>
          </cell>
        </row>
        <row r="9437">
          <cell r="D9437">
            <v>41138</v>
          </cell>
        </row>
        <row r="9438">
          <cell r="D9438">
            <v>41177</v>
          </cell>
        </row>
        <row r="9439">
          <cell r="D9439">
            <v>41786</v>
          </cell>
        </row>
        <row r="9440">
          <cell r="D9440">
            <v>41852</v>
          </cell>
        </row>
        <row r="9441">
          <cell r="D9441">
            <v>40828</v>
          </cell>
        </row>
        <row r="9442">
          <cell r="D9442">
            <v>40688</v>
          </cell>
        </row>
        <row r="9443">
          <cell r="D9443">
            <v>40906</v>
          </cell>
        </row>
        <row r="9444">
          <cell r="D9444">
            <v>41737</v>
          </cell>
        </row>
        <row r="9445">
          <cell r="D9445">
            <v>41737</v>
          </cell>
        </row>
        <row r="9446">
          <cell r="D9446">
            <v>40969</v>
          </cell>
        </row>
        <row r="9447">
          <cell r="D9447">
            <v>41058</v>
          </cell>
        </row>
        <row r="9448">
          <cell r="D9448">
            <v>41540</v>
          </cell>
        </row>
        <row r="9449">
          <cell r="D9449">
            <v>41787</v>
          </cell>
        </row>
        <row r="9450">
          <cell r="D9450">
            <v>41535</v>
          </cell>
        </row>
        <row r="9451">
          <cell r="D9451">
            <v>40794</v>
          </cell>
        </row>
        <row r="9452">
          <cell r="D9452">
            <v>41794</v>
          </cell>
        </row>
        <row r="9453">
          <cell r="D9453">
            <v>41180</v>
          </cell>
        </row>
        <row r="9454">
          <cell r="D9454">
            <v>41180</v>
          </cell>
        </row>
        <row r="9455">
          <cell r="D9455">
            <v>41180</v>
          </cell>
        </row>
        <row r="9456">
          <cell r="D9456">
            <v>41180</v>
          </cell>
        </row>
        <row r="9457">
          <cell r="D9457">
            <v>41442</v>
          </cell>
        </row>
        <row r="9458">
          <cell r="D9458">
            <v>41787</v>
          </cell>
        </row>
        <row r="9459">
          <cell r="D9459">
            <v>41787</v>
          </cell>
        </row>
        <row r="9460">
          <cell r="D9460">
            <v>40825</v>
          </cell>
        </row>
        <row r="9461">
          <cell r="D9461">
            <v>40825</v>
          </cell>
        </row>
        <row r="9462">
          <cell r="D9462">
            <v>40864</v>
          </cell>
        </row>
        <row r="9463">
          <cell r="D9463">
            <v>40835</v>
          </cell>
        </row>
        <row r="9464">
          <cell r="D9464">
            <v>41969</v>
          </cell>
        </row>
        <row r="9465">
          <cell r="D9465">
            <v>40602</v>
          </cell>
        </row>
        <row r="9466">
          <cell r="D9466">
            <v>40898</v>
          </cell>
        </row>
        <row r="9467">
          <cell r="D9467">
            <v>41598</v>
          </cell>
        </row>
        <row r="9468">
          <cell r="D9468">
            <v>41949</v>
          </cell>
        </row>
        <row r="9469">
          <cell r="D9469">
            <v>41949</v>
          </cell>
        </row>
        <row r="9470">
          <cell r="D9470">
            <v>41949</v>
          </cell>
        </row>
        <row r="9471">
          <cell r="D9471">
            <v>41949</v>
          </cell>
        </row>
        <row r="9472">
          <cell r="D9472">
            <v>41949</v>
          </cell>
        </row>
        <row r="9473">
          <cell r="D9473">
            <v>41949</v>
          </cell>
        </row>
        <row r="9474">
          <cell r="D9474">
            <v>41949</v>
          </cell>
        </row>
        <row r="9475">
          <cell r="D9475">
            <v>41949</v>
          </cell>
        </row>
        <row r="9476">
          <cell r="D9476">
            <v>41060</v>
          </cell>
        </row>
        <row r="9477">
          <cell r="D9477">
            <v>41060</v>
          </cell>
        </row>
        <row r="9478">
          <cell r="D9478">
            <v>41060</v>
          </cell>
        </row>
        <row r="9479">
          <cell r="D9479">
            <v>41060</v>
          </cell>
        </row>
        <row r="9480">
          <cell r="D9480">
            <v>40793</v>
          </cell>
        </row>
        <row r="9481">
          <cell r="D9481">
            <v>40793</v>
          </cell>
        </row>
        <row r="9482">
          <cell r="D9482">
            <v>40793</v>
          </cell>
        </row>
        <row r="9483">
          <cell r="D9483">
            <v>41950</v>
          </cell>
        </row>
        <row r="9484">
          <cell r="D9484">
            <v>41080</v>
          </cell>
        </row>
        <row r="9485">
          <cell r="D9485">
            <v>40746</v>
          </cell>
        </row>
        <row r="9486">
          <cell r="D9486">
            <v>41611</v>
          </cell>
        </row>
        <row r="9487">
          <cell r="D9487">
            <v>41611</v>
          </cell>
        </row>
        <row r="9488">
          <cell r="D9488">
            <v>41925</v>
          </cell>
        </row>
        <row r="9489">
          <cell r="D9489">
            <v>41985</v>
          </cell>
        </row>
        <row r="9490">
          <cell r="D9490">
            <v>41183</v>
          </cell>
        </row>
        <row r="9491">
          <cell r="D9491">
            <v>41492</v>
          </cell>
        </row>
        <row r="9492">
          <cell r="D9492">
            <v>41643</v>
          </cell>
        </row>
        <row r="9493">
          <cell r="D9493">
            <v>41643</v>
          </cell>
        </row>
        <row r="9494">
          <cell r="D9494">
            <v>41951</v>
          </cell>
        </row>
        <row r="9495">
          <cell r="D9495">
            <v>41277</v>
          </cell>
        </row>
        <row r="9496">
          <cell r="D9496">
            <v>41277</v>
          </cell>
        </row>
        <row r="9497">
          <cell r="D9497">
            <v>41407</v>
          </cell>
        </row>
        <row r="9498">
          <cell r="D9498">
            <v>41407</v>
          </cell>
        </row>
        <row r="9499">
          <cell r="D9499">
            <v>41949</v>
          </cell>
        </row>
        <row r="9500">
          <cell r="D9500">
            <v>41949</v>
          </cell>
        </row>
        <row r="9501">
          <cell r="D9501">
            <v>41949</v>
          </cell>
        </row>
        <row r="9502">
          <cell r="D9502">
            <v>41421</v>
          </cell>
        </row>
        <row r="9503">
          <cell r="D9503">
            <v>41233</v>
          </cell>
        </row>
        <row r="9504">
          <cell r="D9504">
            <v>41387</v>
          </cell>
        </row>
        <row r="9505">
          <cell r="D9505">
            <v>41387</v>
          </cell>
        </row>
        <row r="9506">
          <cell r="D9506">
            <v>41562</v>
          </cell>
        </row>
        <row r="9507">
          <cell r="D9507">
            <v>41562</v>
          </cell>
        </row>
        <row r="9508">
          <cell r="D9508">
            <v>40638</v>
          </cell>
        </row>
        <row r="9509">
          <cell r="D9509">
            <v>40638</v>
          </cell>
        </row>
        <row r="9510">
          <cell r="D9510">
            <v>40638</v>
          </cell>
        </row>
        <row r="9511">
          <cell r="D9511">
            <v>40638</v>
          </cell>
        </row>
        <row r="9512">
          <cell r="D9512">
            <v>41493</v>
          </cell>
        </row>
        <row r="9513">
          <cell r="D9513">
            <v>40891</v>
          </cell>
        </row>
        <row r="9514">
          <cell r="D9514">
            <v>41790</v>
          </cell>
        </row>
        <row r="9515">
          <cell r="D9515">
            <v>41562</v>
          </cell>
        </row>
        <row r="9516">
          <cell r="D9516">
            <v>40616</v>
          </cell>
        </row>
        <row r="9517">
          <cell r="D9517">
            <v>40592</v>
          </cell>
        </row>
        <row r="9518">
          <cell r="D9518">
            <v>41145</v>
          </cell>
        </row>
        <row r="9519">
          <cell r="D9519">
            <v>41145</v>
          </cell>
        </row>
        <row r="9520">
          <cell r="D9520">
            <v>41145</v>
          </cell>
        </row>
        <row r="9521">
          <cell r="D9521">
            <v>41768</v>
          </cell>
        </row>
        <row r="9522">
          <cell r="D9522">
            <v>41309</v>
          </cell>
        </row>
        <row r="9523">
          <cell r="D9523">
            <v>40896</v>
          </cell>
        </row>
        <row r="9524">
          <cell r="D9524">
            <v>40896</v>
          </cell>
        </row>
        <row r="9525">
          <cell r="D9525">
            <v>40896</v>
          </cell>
        </row>
        <row r="9526">
          <cell r="D9526">
            <v>41979</v>
          </cell>
        </row>
        <row r="9527">
          <cell r="D9527">
            <v>41979</v>
          </cell>
        </row>
        <row r="9528">
          <cell r="D9528">
            <v>41979</v>
          </cell>
        </row>
        <row r="9529">
          <cell r="D9529">
            <v>41979</v>
          </cell>
        </row>
        <row r="9530">
          <cell r="D9530">
            <v>41979</v>
          </cell>
        </row>
        <row r="9531">
          <cell r="D9531">
            <v>41723</v>
          </cell>
        </row>
        <row r="9532">
          <cell r="D9532">
            <v>41829</v>
          </cell>
        </row>
        <row r="9533">
          <cell r="D9533">
            <v>41939</v>
          </cell>
        </row>
        <row r="9534">
          <cell r="D9534">
            <v>41575</v>
          </cell>
        </row>
        <row r="9535">
          <cell r="D9535">
            <v>41575</v>
          </cell>
        </row>
        <row r="9536">
          <cell r="D9536">
            <v>41575</v>
          </cell>
        </row>
        <row r="9537">
          <cell r="D9537">
            <v>41575</v>
          </cell>
        </row>
        <row r="9538">
          <cell r="D9538">
            <v>41803</v>
          </cell>
        </row>
        <row r="9539">
          <cell r="D9539">
            <v>41543</v>
          </cell>
        </row>
        <row r="9540">
          <cell r="D9540">
            <v>41890</v>
          </cell>
        </row>
        <row r="9541">
          <cell r="D9541">
            <v>41890</v>
          </cell>
        </row>
        <row r="9542">
          <cell r="D9542">
            <v>41040</v>
          </cell>
        </row>
        <row r="9543">
          <cell r="D9543">
            <v>41127</v>
          </cell>
        </row>
        <row r="9544">
          <cell r="D9544">
            <v>41127</v>
          </cell>
        </row>
        <row r="9545">
          <cell r="D9545">
            <v>41127</v>
          </cell>
        </row>
        <row r="9546">
          <cell r="D9546">
            <v>41127</v>
          </cell>
        </row>
        <row r="9547">
          <cell r="D9547">
            <v>40845</v>
          </cell>
        </row>
        <row r="9548">
          <cell r="D9548">
            <v>40845</v>
          </cell>
        </row>
        <row r="9549">
          <cell r="D9549">
            <v>41444</v>
          </cell>
        </row>
        <row r="9550">
          <cell r="D9550">
            <v>41444</v>
          </cell>
        </row>
        <row r="9551">
          <cell r="D9551">
            <v>41444</v>
          </cell>
        </row>
        <row r="9552">
          <cell r="D9552">
            <v>41032</v>
          </cell>
        </row>
        <row r="9553">
          <cell r="D9553">
            <v>41223</v>
          </cell>
        </row>
        <row r="9554">
          <cell r="D9554">
            <v>41059</v>
          </cell>
        </row>
        <row r="9555">
          <cell r="D9555">
            <v>41540</v>
          </cell>
        </row>
        <row r="9556">
          <cell r="D9556">
            <v>41241</v>
          </cell>
        </row>
        <row r="9557">
          <cell r="D9557">
            <v>41241</v>
          </cell>
        </row>
        <row r="9558">
          <cell r="D9558">
            <v>41246</v>
          </cell>
        </row>
        <row r="9559">
          <cell r="D9559">
            <v>40833</v>
          </cell>
        </row>
        <row r="9560">
          <cell r="D9560">
            <v>41398</v>
          </cell>
        </row>
        <row r="9561">
          <cell r="D9561">
            <v>41398</v>
          </cell>
        </row>
        <row r="9562">
          <cell r="D9562">
            <v>41398</v>
          </cell>
        </row>
        <row r="9563">
          <cell r="D9563">
            <v>41398</v>
          </cell>
        </row>
        <row r="9564">
          <cell r="D9564">
            <v>41398</v>
          </cell>
        </row>
        <row r="9565">
          <cell r="D9565">
            <v>41398</v>
          </cell>
        </row>
        <row r="9566">
          <cell r="D9566">
            <v>41061</v>
          </cell>
        </row>
        <row r="9567">
          <cell r="D9567">
            <v>40633</v>
          </cell>
        </row>
        <row r="9568">
          <cell r="D9568">
            <v>40633</v>
          </cell>
        </row>
        <row r="9569">
          <cell r="D9569">
            <v>40633</v>
          </cell>
        </row>
        <row r="9570">
          <cell r="D9570">
            <v>41826</v>
          </cell>
        </row>
        <row r="9571">
          <cell r="D9571">
            <v>41176</v>
          </cell>
        </row>
        <row r="9572">
          <cell r="D9572">
            <v>41176</v>
          </cell>
        </row>
        <row r="9573">
          <cell r="D9573">
            <v>41176</v>
          </cell>
        </row>
        <row r="9574">
          <cell r="D9574">
            <v>41176</v>
          </cell>
        </row>
        <row r="9575">
          <cell r="D9575">
            <v>41176</v>
          </cell>
        </row>
        <row r="9576">
          <cell r="D9576">
            <v>41134</v>
          </cell>
        </row>
        <row r="9577">
          <cell r="D9577">
            <v>41055</v>
          </cell>
        </row>
        <row r="9578">
          <cell r="D9578">
            <v>41055</v>
          </cell>
        </row>
        <row r="9579">
          <cell r="D9579">
            <v>41055</v>
          </cell>
        </row>
        <row r="9580">
          <cell r="D9580">
            <v>41897</v>
          </cell>
        </row>
        <row r="9581">
          <cell r="D9581">
            <v>41897</v>
          </cell>
        </row>
        <row r="9582">
          <cell r="D9582">
            <v>41897</v>
          </cell>
        </row>
        <row r="9583">
          <cell r="D9583">
            <v>41897</v>
          </cell>
        </row>
        <row r="9584">
          <cell r="D9584">
            <v>41433</v>
          </cell>
        </row>
        <row r="9585">
          <cell r="D9585">
            <v>41816</v>
          </cell>
        </row>
        <row r="9586">
          <cell r="D9586">
            <v>41878</v>
          </cell>
        </row>
        <row r="9587">
          <cell r="D9587">
            <v>41513</v>
          </cell>
        </row>
        <row r="9588">
          <cell r="D9588">
            <v>41597</v>
          </cell>
        </row>
        <row r="9589">
          <cell r="D9589">
            <v>41747</v>
          </cell>
        </row>
        <row r="9590">
          <cell r="D9590">
            <v>41844</v>
          </cell>
        </row>
        <row r="9591">
          <cell r="D9591">
            <v>40674</v>
          </cell>
        </row>
        <row r="9592">
          <cell r="D9592">
            <v>40674</v>
          </cell>
        </row>
        <row r="9593">
          <cell r="D9593">
            <v>41484</v>
          </cell>
        </row>
        <row r="9594">
          <cell r="D9594">
            <v>41484</v>
          </cell>
        </row>
        <row r="9595">
          <cell r="D9595">
            <v>41897</v>
          </cell>
        </row>
        <row r="9596">
          <cell r="D9596">
            <v>41897</v>
          </cell>
        </row>
        <row r="9597">
          <cell r="D9597">
            <v>41664</v>
          </cell>
        </row>
        <row r="9598">
          <cell r="D9598">
            <v>41664</v>
          </cell>
        </row>
        <row r="9599">
          <cell r="D9599">
            <v>41664</v>
          </cell>
        </row>
        <row r="9600">
          <cell r="D9600">
            <v>41171</v>
          </cell>
        </row>
        <row r="9601">
          <cell r="D9601">
            <v>41013</v>
          </cell>
        </row>
        <row r="9602">
          <cell r="D9602">
            <v>41768</v>
          </cell>
        </row>
        <row r="9603">
          <cell r="D9603">
            <v>41522</v>
          </cell>
        </row>
        <row r="9604">
          <cell r="D9604">
            <v>40682</v>
          </cell>
        </row>
        <row r="9605">
          <cell r="D9605">
            <v>41443</v>
          </cell>
        </row>
        <row r="9606">
          <cell r="D9606">
            <v>41215</v>
          </cell>
        </row>
        <row r="9607">
          <cell r="D9607">
            <v>41948</v>
          </cell>
        </row>
        <row r="9608">
          <cell r="D9608">
            <v>41948</v>
          </cell>
        </row>
        <row r="9609">
          <cell r="D9609">
            <v>41979</v>
          </cell>
        </row>
        <row r="9610">
          <cell r="D9610">
            <v>41979</v>
          </cell>
        </row>
        <row r="9611">
          <cell r="D9611">
            <v>41411</v>
          </cell>
        </row>
        <row r="9612">
          <cell r="D9612">
            <v>41411</v>
          </cell>
        </row>
        <row r="9613">
          <cell r="D9613">
            <v>41937</v>
          </cell>
        </row>
        <row r="9614">
          <cell r="D9614">
            <v>41536</v>
          </cell>
        </row>
        <row r="9615">
          <cell r="D9615">
            <v>40858</v>
          </cell>
        </row>
        <row r="9616">
          <cell r="D9616">
            <v>40858</v>
          </cell>
        </row>
        <row r="9617">
          <cell r="D9617">
            <v>40858</v>
          </cell>
        </row>
        <row r="9618">
          <cell r="D9618">
            <v>41509</v>
          </cell>
        </row>
        <row r="9619">
          <cell r="D9619">
            <v>41960</v>
          </cell>
        </row>
        <row r="9620">
          <cell r="D9620">
            <v>41960</v>
          </cell>
        </row>
        <row r="9621">
          <cell r="D9621">
            <v>41960</v>
          </cell>
        </row>
        <row r="9622">
          <cell r="D9622">
            <v>40812</v>
          </cell>
        </row>
        <row r="9623">
          <cell r="D9623">
            <v>40812</v>
          </cell>
        </row>
        <row r="9624">
          <cell r="D9624">
            <v>40812</v>
          </cell>
        </row>
        <row r="9625">
          <cell r="D9625">
            <v>41820</v>
          </cell>
        </row>
        <row r="9626">
          <cell r="D9626">
            <v>41820</v>
          </cell>
        </row>
        <row r="9627">
          <cell r="D9627">
            <v>41820</v>
          </cell>
        </row>
        <row r="9628">
          <cell r="D9628">
            <v>41906</v>
          </cell>
        </row>
        <row r="9629">
          <cell r="D9629">
            <v>40870</v>
          </cell>
        </row>
        <row r="9630">
          <cell r="D9630">
            <v>40557</v>
          </cell>
        </row>
        <row r="9631">
          <cell r="D9631">
            <v>40557</v>
          </cell>
        </row>
        <row r="9632">
          <cell r="D9632">
            <v>41426</v>
          </cell>
        </row>
        <row r="9633">
          <cell r="D9633">
            <v>41426</v>
          </cell>
        </row>
        <row r="9634">
          <cell r="D9634">
            <v>41684</v>
          </cell>
        </row>
        <row r="9635">
          <cell r="D9635">
            <v>40830</v>
          </cell>
        </row>
        <row r="9636">
          <cell r="D9636">
            <v>40830</v>
          </cell>
        </row>
        <row r="9637">
          <cell r="D9637">
            <v>40830</v>
          </cell>
        </row>
        <row r="9638">
          <cell r="D9638">
            <v>40865</v>
          </cell>
        </row>
        <row r="9639">
          <cell r="D9639">
            <v>40865</v>
          </cell>
        </row>
        <row r="9640">
          <cell r="D9640">
            <v>41956</v>
          </cell>
        </row>
        <row r="9641">
          <cell r="D9641">
            <v>40936</v>
          </cell>
        </row>
        <row r="9642">
          <cell r="D9642">
            <v>40609</v>
          </cell>
        </row>
        <row r="9643">
          <cell r="D9643">
            <v>40609</v>
          </cell>
        </row>
        <row r="9644">
          <cell r="D9644">
            <v>40609</v>
          </cell>
        </row>
        <row r="9645">
          <cell r="D9645">
            <v>40609</v>
          </cell>
        </row>
        <row r="9646">
          <cell r="D9646">
            <v>41799</v>
          </cell>
        </row>
        <row r="9647">
          <cell r="D9647">
            <v>41799</v>
          </cell>
        </row>
        <row r="9648">
          <cell r="D9648">
            <v>41799</v>
          </cell>
        </row>
        <row r="9649">
          <cell r="D9649">
            <v>40866</v>
          </cell>
        </row>
        <row r="9650">
          <cell r="D9650">
            <v>40866</v>
          </cell>
        </row>
        <row r="9651">
          <cell r="D9651">
            <v>41605</v>
          </cell>
        </row>
        <row r="9652">
          <cell r="D9652">
            <v>41605</v>
          </cell>
        </row>
        <row r="9653">
          <cell r="D9653">
            <v>41605</v>
          </cell>
        </row>
        <row r="9654">
          <cell r="D9654">
            <v>41605</v>
          </cell>
        </row>
        <row r="9655">
          <cell r="D9655">
            <v>41663</v>
          </cell>
        </row>
        <row r="9656">
          <cell r="D9656">
            <v>41663</v>
          </cell>
        </row>
        <row r="9657">
          <cell r="D9657">
            <v>40808</v>
          </cell>
        </row>
        <row r="9658">
          <cell r="D9658">
            <v>40808</v>
          </cell>
        </row>
        <row r="9659">
          <cell r="D9659">
            <v>40808</v>
          </cell>
        </row>
        <row r="9660">
          <cell r="D9660">
            <v>40808</v>
          </cell>
        </row>
        <row r="9661">
          <cell r="D9661">
            <v>40628</v>
          </cell>
        </row>
        <row r="9662">
          <cell r="D9662">
            <v>41432</v>
          </cell>
        </row>
        <row r="9663">
          <cell r="D9663">
            <v>41432</v>
          </cell>
        </row>
        <row r="9664">
          <cell r="D9664">
            <v>41432</v>
          </cell>
        </row>
        <row r="9665">
          <cell r="D9665">
            <v>41883</v>
          </cell>
        </row>
        <row r="9666">
          <cell r="D9666">
            <v>41250</v>
          </cell>
        </row>
        <row r="9667">
          <cell r="D9667">
            <v>41960</v>
          </cell>
        </row>
        <row r="9668">
          <cell r="D9668">
            <v>41960</v>
          </cell>
        </row>
        <row r="9669">
          <cell r="D9669">
            <v>41388</v>
          </cell>
        </row>
        <row r="9670">
          <cell r="D9670">
            <v>41388</v>
          </cell>
        </row>
        <row r="9671">
          <cell r="D9671">
            <v>41732</v>
          </cell>
        </row>
        <row r="9672">
          <cell r="D9672">
            <v>41134</v>
          </cell>
        </row>
        <row r="9673">
          <cell r="D9673">
            <v>41957</v>
          </cell>
        </row>
        <row r="9674">
          <cell r="D9674">
            <v>41632</v>
          </cell>
        </row>
        <row r="9675">
          <cell r="D9675">
            <v>41632</v>
          </cell>
        </row>
        <row r="9676">
          <cell r="D9676">
            <v>40746</v>
          </cell>
        </row>
        <row r="9677">
          <cell r="D9677">
            <v>41401</v>
          </cell>
        </row>
        <row r="9678">
          <cell r="D9678">
            <v>40875</v>
          </cell>
        </row>
        <row r="9679">
          <cell r="D9679">
            <v>41383</v>
          </cell>
        </row>
        <row r="9680">
          <cell r="D9680">
            <v>41383</v>
          </cell>
        </row>
        <row r="9681">
          <cell r="D9681">
            <v>41270</v>
          </cell>
        </row>
        <row r="9682">
          <cell r="D9682">
            <v>41270</v>
          </cell>
        </row>
        <row r="9683">
          <cell r="D9683">
            <v>41987</v>
          </cell>
        </row>
        <row r="9684">
          <cell r="D9684">
            <v>41987</v>
          </cell>
        </row>
        <row r="9685">
          <cell r="D9685">
            <v>41987</v>
          </cell>
        </row>
        <row r="9686">
          <cell r="D9686">
            <v>41987</v>
          </cell>
        </row>
        <row r="9687">
          <cell r="D9687">
            <v>41642</v>
          </cell>
        </row>
        <row r="9688">
          <cell r="D9688">
            <v>41790</v>
          </cell>
        </row>
        <row r="9689">
          <cell r="D9689">
            <v>41913</v>
          </cell>
        </row>
        <row r="9690">
          <cell r="D9690">
            <v>41811</v>
          </cell>
        </row>
        <row r="9691">
          <cell r="D9691">
            <v>41811</v>
          </cell>
        </row>
        <row r="9692">
          <cell r="D9692">
            <v>41734</v>
          </cell>
        </row>
        <row r="9693">
          <cell r="D9693">
            <v>41226</v>
          </cell>
        </row>
        <row r="9694">
          <cell r="D9694">
            <v>41149</v>
          </cell>
        </row>
        <row r="9695">
          <cell r="D9695">
            <v>41907</v>
          </cell>
        </row>
        <row r="9696">
          <cell r="D9696">
            <v>41907</v>
          </cell>
        </row>
        <row r="9697">
          <cell r="D9697">
            <v>41620</v>
          </cell>
        </row>
        <row r="9698">
          <cell r="D9698">
            <v>40704</v>
          </cell>
        </row>
        <row r="9699">
          <cell r="D9699">
            <v>41345</v>
          </cell>
        </row>
        <row r="9700">
          <cell r="D9700">
            <v>41989</v>
          </cell>
        </row>
        <row r="9701">
          <cell r="D9701">
            <v>41989</v>
          </cell>
        </row>
        <row r="9702">
          <cell r="D9702">
            <v>41989</v>
          </cell>
        </row>
        <row r="9703">
          <cell r="D9703">
            <v>41578</v>
          </cell>
        </row>
        <row r="9704">
          <cell r="D9704">
            <v>41852</v>
          </cell>
        </row>
        <row r="9705">
          <cell r="D9705">
            <v>41852</v>
          </cell>
        </row>
        <row r="9706">
          <cell r="D9706">
            <v>41852</v>
          </cell>
        </row>
        <row r="9707">
          <cell r="D9707">
            <v>41932</v>
          </cell>
        </row>
        <row r="9708">
          <cell r="D9708">
            <v>41569</v>
          </cell>
        </row>
        <row r="9709">
          <cell r="D9709">
            <v>41569</v>
          </cell>
        </row>
        <row r="9710">
          <cell r="D9710">
            <v>41569</v>
          </cell>
        </row>
        <row r="9711">
          <cell r="D9711">
            <v>41569</v>
          </cell>
        </row>
        <row r="9712">
          <cell r="D9712">
            <v>40852</v>
          </cell>
        </row>
        <row r="9713">
          <cell r="D9713">
            <v>40852</v>
          </cell>
        </row>
        <row r="9714">
          <cell r="D9714">
            <v>40852</v>
          </cell>
        </row>
        <row r="9715">
          <cell r="D9715">
            <v>40852</v>
          </cell>
        </row>
        <row r="9716">
          <cell r="D9716">
            <v>40852</v>
          </cell>
        </row>
        <row r="9717">
          <cell r="D9717">
            <v>41586</v>
          </cell>
        </row>
        <row r="9718">
          <cell r="D9718">
            <v>41499</v>
          </cell>
        </row>
        <row r="9719">
          <cell r="D9719">
            <v>41425</v>
          </cell>
        </row>
        <row r="9720">
          <cell r="D9720">
            <v>41425</v>
          </cell>
        </row>
        <row r="9721">
          <cell r="D9721">
            <v>41956</v>
          </cell>
        </row>
        <row r="9722">
          <cell r="D9722">
            <v>41540</v>
          </cell>
        </row>
        <row r="9723">
          <cell r="D9723">
            <v>41321</v>
          </cell>
        </row>
        <row r="9724">
          <cell r="D9724">
            <v>41321</v>
          </cell>
        </row>
        <row r="9725">
          <cell r="D9725">
            <v>40899</v>
          </cell>
        </row>
        <row r="9726">
          <cell r="D9726">
            <v>41248</v>
          </cell>
        </row>
        <row r="9727">
          <cell r="D9727">
            <v>41900</v>
          </cell>
        </row>
        <row r="9728">
          <cell r="D9728">
            <v>41976</v>
          </cell>
        </row>
        <row r="9729">
          <cell r="D9729">
            <v>41976</v>
          </cell>
        </row>
        <row r="9730">
          <cell r="D9730">
            <v>41976</v>
          </cell>
        </row>
        <row r="9731">
          <cell r="D9731">
            <v>40815</v>
          </cell>
        </row>
        <row r="9732">
          <cell r="D9732">
            <v>40815</v>
          </cell>
        </row>
        <row r="9733">
          <cell r="D9733">
            <v>41958</v>
          </cell>
        </row>
        <row r="9734">
          <cell r="D9734">
            <v>40775</v>
          </cell>
        </row>
        <row r="9735">
          <cell r="D9735">
            <v>40775</v>
          </cell>
        </row>
        <row r="9736">
          <cell r="D9736">
            <v>40775</v>
          </cell>
        </row>
        <row r="9737">
          <cell r="D9737">
            <v>40866</v>
          </cell>
        </row>
        <row r="9738">
          <cell r="D9738">
            <v>41089</v>
          </cell>
        </row>
        <row r="9739">
          <cell r="D9739">
            <v>41715</v>
          </cell>
        </row>
        <row r="9740">
          <cell r="D9740">
            <v>41715</v>
          </cell>
        </row>
        <row r="9741">
          <cell r="D9741">
            <v>41715</v>
          </cell>
        </row>
        <row r="9742">
          <cell r="D9742">
            <v>41715</v>
          </cell>
        </row>
        <row r="9743">
          <cell r="D9743">
            <v>41221</v>
          </cell>
        </row>
        <row r="9744">
          <cell r="D9744">
            <v>41972</v>
          </cell>
        </row>
        <row r="9745">
          <cell r="D9745">
            <v>41442</v>
          </cell>
        </row>
        <row r="9746">
          <cell r="D9746">
            <v>41661</v>
          </cell>
        </row>
        <row r="9747">
          <cell r="D9747">
            <v>41968</v>
          </cell>
        </row>
        <row r="9748">
          <cell r="D9748">
            <v>41968</v>
          </cell>
        </row>
        <row r="9749">
          <cell r="D9749">
            <v>40858</v>
          </cell>
        </row>
        <row r="9750">
          <cell r="D9750">
            <v>40858</v>
          </cell>
        </row>
        <row r="9751">
          <cell r="D9751">
            <v>41338</v>
          </cell>
        </row>
        <row r="9752">
          <cell r="D9752">
            <v>41559</v>
          </cell>
        </row>
        <row r="9753">
          <cell r="D9753">
            <v>41559</v>
          </cell>
        </row>
        <row r="9754">
          <cell r="D9754">
            <v>41457</v>
          </cell>
        </row>
        <row r="9755">
          <cell r="D9755">
            <v>41726</v>
          </cell>
        </row>
        <row r="9756">
          <cell r="D9756">
            <v>41726</v>
          </cell>
        </row>
        <row r="9757">
          <cell r="D9757">
            <v>41726</v>
          </cell>
        </row>
        <row r="9758">
          <cell r="D9758">
            <v>41726</v>
          </cell>
        </row>
        <row r="9759">
          <cell r="D9759">
            <v>41726</v>
          </cell>
        </row>
        <row r="9760">
          <cell r="D9760">
            <v>41726</v>
          </cell>
        </row>
        <row r="9761">
          <cell r="D9761">
            <v>41579</v>
          </cell>
        </row>
        <row r="9762">
          <cell r="D9762">
            <v>41948</v>
          </cell>
        </row>
        <row r="9763">
          <cell r="D9763">
            <v>40589</v>
          </cell>
        </row>
        <row r="9764">
          <cell r="D9764">
            <v>40589</v>
          </cell>
        </row>
        <row r="9765">
          <cell r="D9765">
            <v>40589</v>
          </cell>
        </row>
        <row r="9766">
          <cell r="D9766">
            <v>40712</v>
          </cell>
        </row>
        <row r="9767">
          <cell r="D9767">
            <v>41699</v>
          </cell>
        </row>
        <row r="9768">
          <cell r="D9768">
            <v>41699</v>
          </cell>
        </row>
        <row r="9769">
          <cell r="D9769">
            <v>41983</v>
          </cell>
        </row>
        <row r="9770">
          <cell r="D9770">
            <v>41981</v>
          </cell>
        </row>
        <row r="9771">
          <cell r="D9771">
            <v>41603</v>
          </cell>
        </row>
        <row r="9772">
          <cell r="D9772">
            <v>41603</v>
          </cell>
        </row>
        <row r="9773">
          <cell r="D9773">
            <v>41603</v>
          </cell>
        </row>
        <row r="9774">
          <cell r="D9774">
            <v>41459</v>
          </cell>
        </row>
        <row r="9775">
          <cell r="D9775">
            <v>41452</v>
          </cell>
        </row>
        <row r="9776">
          <cell r="D9776">
            <v>40750</v>
          </cell>
        </row>
        <row r="9777">
          <cell r="D9777">
            <v>40750</v>
          </cell>
        </row>
        <row r="9778">
          <cell r="D9778">
            <v>40750</v>
          </cell>
        </row>
        <row r="9779">
          <cell r="D9779">
            <v>40750</v>
          </cell>
        </row>
        <row r="9780">
          <cell r="D9780">
            <v>40750</v>
          </cell>
        </row>
        <row r="9781">
          <cell r="D9781">
            <v>40750</v>
          </cell>
        </row>
        <row r="9782">
          <cell r="D9782">
            <v>41532</v>
          </cell>
        </row>
        <row r="9783">
          <cell r="D9783">
            <v>41532</v>
          </cell>
        </row>
        <row r="9784">
          <cell r="D9784">
            <v>41060</v>
          </cell>
        </row>
        <row r="9785">
          <cell r="D9785">
            <v>41060</v>
          </cell>
        </row>
        <row r="9786">
          <cell r="D9786">
            <v>41060</v>
          </cell>
        </row>
        <row r="9787">
          <cell r="D9787">
            <v>41038</v>
          </cell>
        </row>
        <row r="9788">
          <cell r="D9788">
            <v>40852</v>
          </cell>
        </row>
        <row r="9789">
          <cell r="D9789">
            <v>41726</v>
          </cell>
        </row>
        <row r="9790">
          <cell r="D9790">
            <v>41726</v>
          </cell>
        </row>
        <row r="9791">
          <cell r="D9791">
            <v>41726</v>
          </cell>
        </row>
        <row r="9792">
          <cell r="D9792">
            <v>41726</v>
          </cell>
        </row>
        <row r="9793">
          <cell r="D9793">
            <v>40684</v>
          </cell>
        </row>
        <row r="9794">
          <cell r="D9794">
            <v>40684</v>
          </cell>
        </row>
        <row r="9795">
          <cell r="D9795">
            <v>40684</v>
          </cell>
        </row>
        <row r="9796">
          <cell r="D9796">
            <v>40684</v>
          </cell>
        </row>
        <row r="9797">
          <cell r="D9797">
            <v>41416</v>
          </cell>
        </row>
        <row r="9798">
          <cell r="D9798">
            <v>40920</v>
          </cell>
        </row>
        <row r="9799">
          <cell r="D9799">
            <v>40920</v>
          </cell>
        </row>
        <row r="9800">
          <cell r="D9800">
            <v>40920</v>
          </cell>
        </row>
        <row r="9801">
          <cell r="D9801">
            <v>40920</v>
          </cell>
        </row>
        <row r="9802">
          <cell r="D9802">
            <v>40920</v>
          </cell>
        </row>
        <row r="9803">
          <cell r="D9803">
            <v>41912</v>
          </cell>
        </row>
        <row r="9804">
          <cell r="D9804">
            <v>41108</v>
          </cell>
        </row>
        <row r="9805">
          <cell r="D9805">
            <v>41108</v>
          </cell>
        </row>
        <row r="9806">
          <cell r="D9806">
            <v>41108</v>
          </cell>
        </row>
        <row r="9807">
          <cell r="D9807">
            <v>41569</v>
          </cell>
        </row>
        <row r="9808">
          <cell r="D9808">
            <v>41569</v>
          </cell>
        </row>
        <row r="9809">
          <cell r="D9809">
            <v>41848</v>
          </cell>
        </row>
        <row r="9810">
          <cell r="D9810">
            <v>41842</v>
          </cell>
        </row>
        <row r="9811">
          <cell r="D9811">
            <v>40854</v>
          </cell>
        </row>
        <row r="9812">
          <cell r="D9812">
            <v>40854</v>
          </cell>
        </row>
        <row r="9813">
          <cell r="D9813">
            <v>41606</v>
          </cell>
        </row>
        <row r="9814">
          <cell r="D9814">
            <v>41606</v>
          </cell>
        </row>
        <row r="9815">
          <cell r="D9815">
            <v>41606</v>
          </cell>
        </row>
        <row r="9816">
          <cell r="D9816">
            <v>41606</v>
          </cell>
        </row>
        <row r="9817">
          <cell r="D9817">
            <v>41068</v>
          </cell>
        </row>
        <row r="9818">
          <cell r="D9818">
            <v>41068</v>
          </cell>
        </row>
        <row r="9819">
          <cell r="D9819">
            <v>41068</v>
          </cell>
        </row>
        <row r="9820">
          <cell r="D9820">
            <v>41068</v>
          </cell>
        </row>
        <row r="9821">
          <cell r="D9821">
            <v>41068</v>
          </cell>
        </row>
        <row r="9822">
          <cell r="D9822">
            <v>41068</v>
          </cell>
        </row>
        <row r="9823">
          <cell r="D9823">
            <v>41068</v>
          </cell>
        </row>
        <row r="9824">
          <cell r="D9824">
            <v>40770</v>
          </cell>
        </row>
        <row r="9825">
          <cell r="D9825">
            <v>40770</v>
          </cell>
        </row>
        <row r="9826">
          <cell r="D9826">
            <v>40770</v>
          </cell>
        </row>
        <row r="9827">
          <cell r="D9827">
            <v>40770</v>
          </cell>
        </row>
        <row r="9828">
          <cell r="D9828">
            <v>40770</v>
          </cell>
        </row>
        <row r="9829">
          <cell r="D9829">
            <v>41810</v>
          </cell>
        </row>
        <row r="9830">
          <cell r="D9830">
            <v>41810</v>
          </cell>
        </row>
        <row r="9831">
          <cell r="D9831">
            <v>41837</v>
          </cell>
        </row>
        <row r="9832">
          <cell r="D9832">
            <v>40893</v>
          </cell>
        </row>
        <row r="9833">
          <cell r="D9833">
            <v>40893</v>
          </cell>
        </row>
        <row r="9834">
          <cell r="D9834">
            <v>40681</v>
          </cell>
        </row>
        <row r="9835">
          <cell r="D9835">
            <v>41897</v>
          </cell>
        </row>
        <row r="9836">
          <cell r="D9836">
            <v>41558</v>
          </cell>
        </row>
        <row r="9837">
          <cell r="D9837">
            <v>41558</v>
          </cell>
        </row>
        <row r="9838">
          <cell r="D9838">
            <v>41543</v>
          </cell>
        </row>
        <row r="9839">
          <cell r="D9839">
            <v>41543</v>
          </cell>
        </row>
        <row r="9840">
          <cell r="D9840">
            <v>41543</v>
          </cell>
        </row>
        <row r="9841">
          <cell r="D9841">
            <v>41543</v>
          </cell>
        </row>
        <row r="9842">
          <cell r="D9842">
            <v>41543</v>
          </cell>
        </row>
        <row r="9843">
          <cell r="D9843">
            <v>41543</v>
          </cell>
        </row>
        <row r="9844">
          <cell r="D9844">
            <v>41543</v>
          </cell>
        </row>
        <row r="9845">
          <cell r="D9845">
            <v>40697</v>
          </cell>
        </row>
        <row r="9846">
          <cell r="D9846">
            <v>40697</v>
          </cell>
        </row>
        <row r="9847">
          <cell r="D9847">
            <v>40697</v>
          </cell>
        </row>
        <row r="9848">
          <cell r="D9848">
            <v>41885</v>
          </cell>
        </row>
        <row r="9849">
          <cell r="D9849">
            <v>41885</v>
          </cell>
        </row>
        <row r="9850">
          <cell r="D9850">
            <v>41885</v>
          </cell>
        </row>
        <row r="9851">
          <cell r="D9851">
            <v>40645</v>
          </cell>
        </row>
        <row r="9852">
          <cell r="D9852">
            <v>41397</v>
          </cell>
        </row>
        <row r="9853">
          <cell r="D9853">
            <v>41397</v>
          </cell>
        </row>
        <row r="9854">
          <cell r="D9854">
            <v>41397</v>
          </cell>
        </row>
        <row r="9855">
          <cell r="D9855">
            <v>41397</v>
          </cell>
        </row>
        <row r="9856">
          <cell r="D9856">
            <v>41810</v>
          </cell>
        </row>
        <row r="9857">
          <cell r="D9857">
            <v>41810</v>
          </cell>
        </row>
        <row r="9858">
          <cell r="D9858">
            <v>40853</v>
          </cell>
        </row>
        <row r="9859">
          <cell r="D9859">
            <v>40994</v>
          </cell>
        </row>
        <row r="9860">
          <cell r="D9860">
            <v>41654</v>
          </cell>
        </row>
        <row r="9861">
          <cell r="D9861">
            <v>41654</v>
          </cell>
        </row>
        <row r="9862">
          <cell r="D9862">
            <v>41654</v>
          </cell>
        </row>
        <row r="9863">
          <cell r="D9863">
            <v>41654</v>
          </cell>
        </row>
        <row r="9864">
          <cell r="D9864">
            <v>41654</v>
          </cell>
        </row>
        <row r="9865">
          <cell r="D9865">
            <v>41654</v>
          </cell>
        </row>
        <row r="9866">
          <cell r="D9866">
            <v>41654</v>
          </cell>
        </row>
        <row r="9867">
          <cell r="D9867">
            <v>41654</v>
          </cell>
        </row>
        <row r="9868">
          <cell r="D9868">
            <v>40994</v>
          </cell>
        </row>
        <row r="9869">
          <cell r="D9869">
            <v>40994</v>
          </cell>
        </row>
        <row r="9870">
          <cell r="D9870">
            <v>40848</v>
          </cell>
        </row>
        <row r="9871">
          <cell r="D9871">
            <v>40848</v>
          </cell>
        </row>
        <row r="9872">
          <cell r="D9872">
            <v>40848</v>
          </cell>
        </row>
        <row r="9873">
          <cell r="D9873">
            <v>41919</v>
          </cell>
        </row>
        <row r="9874">
          <cell r="D9874">
            <v>41919</v>
          </cell>
        </row>
        <row r="9875">
          <cell r="D9875">
            <v>41619</v>
          </cell>
        </row>
        <row r="9876">
          <cell r="D9876">
            <v>41540</v>
          </cell>
        </row>
        <row r="9877">
          <cell r="D9877">
            <v>41272</v>
          </cell>
        </row>
        <row r="9878">
          <cell r="D9878">
            <v>41750</v>
          </cell>
        </row>
        <row r="9879">
          <cell r="D9879">
            <v>41750</v>
          </cell>
        </row>
        <row r="9880">
          <cell r="D9880">
            <v>41750</v>
          </cell>
        </row>
        <row r="9881">
          <cell r="D9881">
            <v>41508</v>
          </cell>
        </row>
        <row r="9882">
          <cell r="D9882">
            <v>41058</v>
          </cell>
        </row>
        <row r="9883">
          <cell r="D9883">
            <v>40767</v>
          </cell>
        </row>
        <row r="9884">
          <cell r="D9884">
            <v>40767</v>
          </cell>
        </row>
        <row r="9885">
          <cell r="D9885">
            <v>40636</v>
          </cell>
        </row>
        <row r="9886">
          <cell r="D9886">
            <v>40636</v>
          </cell>
        </row>
        <row r="9887">
          <cell r="D9887">
            <v>40636</v>
          </cell>
        </row>
        <row r="9888">
          <cell r="D9888">
            <v>40567</v>
          </cell>
        </row>
        <row r="9889">
          <cell r="D9889">
            <v>41925</v>
          </cell>
        </row>
        <row r="9890">
          <cell r="D9890">
            <v>41129</v>
          </cell>
        </row>
        <row r="9891">
          <cell r="D9891">
            <v>41718</v>
          </cell>
        </row>
        <row r="9892">
          <cell r="D9892">
            <v>41481</v>
          </cell>
        </row>
        <row r="9893">
          <cell r="D9893">
            <v>41481</v>
          </cell>
        </row>
        <row r="9894">
          <cell r="D9894">
            <v>41481</v>
          </cell>
        </row>
        <row r="9895">
          <cell r="D9895">
            <v>41481</v>
          </cell>
        </row>
        <row r="9896">
          <cell r="D9896">
            <v>41481</v>
          </cell>
        </row>
        <row r="9897">
          <cell r="D9897">
            <v>40812</v>
          </cell>
        </row>
        <row r="9898">
          <cell r="D9898">
            <v>40711</v>
          </cell>
        </row>
        <row r="9899">
          <cell r="D9899">
            <v>41432</v>
          </cell>
        </row>
        <row r="9900">
          <cell r="D9900">
            <v>41432</v>
          </cell>
        </row>
        <row r="9901">
          <cell r="D9901">
            <v>40630</v>
          </cell>
        </row>
        <row r="9902">
          <cell r="D9902">
            <v>41873</v>
          </cell>
        </row>
        <row r="9903">
          <cell r="D9903">
            <v>41873</v>
          </cell>
        </row>
        <row r="9904">
          <cell r="D9904">
            <v>41873</v>
          </cell>
        </row>
        <row r="9905">
          <cell r="D9905">
            <v>40859</v>
          </cell>
        </row>
        <row r="9906">
          <cell r="D9906">
            <v>40859</v>
          </cell>
        </row>
        <row r="9907">
          <cell r="D9907">
            <v>41165</v>
          </cell>
        </row>
        <row r="9908">
          <cell r="D9908">
            <v>41165</v>
          </cell>
        </row>
        <row r="9909">
          <cell r="D9909">
            <v>41165</v>
          </cell>
        </row>
        <row r="9910">
          <cell r="D9910">
            <v>41165</v>
          </cell>
        </row>
        <row r="9911">
          <cell r="D9911">
            <v>41165</v>
          </cell>
        </row>
        <row r="9912">
          <cell r="D9912">
            <v>41165</v>
          </cell>
        </row>
        <row r="9913">
          <cell r="D9913">
            <v>40638</v>
          </cell>
        </row>
        <row r="9914">
          <cell r="D9914">
            <v>41192</v>
          </cell>
        </row>
        <row r="9915">
          <cell r="D9915">
            <v>41192</v>
          </cell>
        </row>
        <row r="9916">
          <cell r="D9916">
            <v>41669</v>
          </cell>
        </row>
        <row r="9917">
          <cell r="D9917">
            <v>41669</v>
          </cell>
        </row>
        <row r="9918">
          <cell r="D9918">
            <v>41669</v>
          </cell>
        </row>
        <row r="9919">
          <cell r="D9919">
            <v>41669</v>
          </cell>
        </row>
        <row r="9920">
          <cell r="D9920">
            <v>41176</v>
          </cell>
        </row>
        <row r="9921">
          <cell r="D9921">
            <v>41349</v>
          </cell>
        </row>
        <row r="9922">
          <cell r="D9922">
            <v>41349</v>
          </cell>
        </row>
        <row r="9923">
          <cell r="D9923">
            <v>40871</v>
          </cell>
        </row>
        <row r="9924">
          <cell r="D9924">
            <v>41766</v>
          </cell>
        </row>
        <row r="9925">
          <cell r="D9925">
            <v>40988</v>
          </cell>
        </row>
        <row r="9926">
          <cell r="D9926">
            <v>40988</v>
          </cell>
        </row>
        <row r="9927">
          <cell r="D9927">
            <v>40988</v>
          </cell>
        </row>
        <row r="9928">
          <cell r="D9928">
            <v>40988</v>
          </cell>
        </row>
        <row r="9929">
          <cell r="D9929">
            <v>40988</v>
          </cell>
        </row>
        <row r="9930">
          <cell r="D9930">
            <v>41522</v>
          </cell>
        </row>
        <row r="9931">
          <cell r="D9931">
            <v>41522</v>
          </cell>
        </row>
        <row r="9932">
          <cell r="D9932">
            <v>41226</v>
          </cell>
        </row>
        <row r="9933">
          <cell r="D9933">
            <v>41226</v>
          </cell>
        </row>
        <row r="9934">
          <cell r="D9934">
            <v>41226</v>
          </cell>
        </row>
        <row r="9935">
          <cell r="D9935">
            <v>40735</v>
          </cell>
        </row>
        <row r="9936">
          <cell r="D9936">
            <v>41372</v>
          </cell>
        </row>
        <row r="9937">
          <cell r="D9937">
            <v>41372</v>
          </cell>
        </row>
        <row r="9938">
          <cell r="D9938">
            <v>41815</v>
          </cell>
        </row>
        <row r="9939">
          <cell r="D9939">
            <v>41429</v>
          </cell>
        </row>
        <row r="9940">
          <cell r="D9940">
            <v>41621</v>
          </cell>
        </row>
        <row r="9941">
          <cell r="D9941">
            <v>41621</v>
          </cell>
        </row>
        <row r="9942">
          <cell r="D9942">
            <v>41621</v>
          </cell>
        </row>
        <row r="9943">
          <cell r="D9943">
            <v>41968</v>
          </cell>
        </row>
        <row r="9944">
          <cell r="D9944">
            <v>40905</v>
          </cell>
        </row>
        <row r="9945">
          <cell r="D9945">
            <v>40905</v>
          </cell>
        </row>
        <row r="9946">
          <cell r="D9946">
            <v>41011</v>
          </cell>
        </row>
        <row r="9947">
          <cell r="D9947">
            <v>40604</v>
          </cell>
        </row>
        <row r="9948">
          <cell r="D9948">
            <v>40604</v>
          </cell>
        </row>
        <row r="9949">
          <cell r="D9949">
            <v>41792</v>
          </cell>
        </row>
        <row r="9950">
          <cell r="D9950">
            <v>41792</v>
          </cell>
        </row>
        <row r="9951">
          <cell r="D9951">
            <v>41792</v>
          </cell>
        </row>
        <row r="9952">
          <cell r="D9952">
            <v>41792</v>
          </cell>
        </row>
        <row r="9953">
          <cell r="D9953">
            <v>41792</v>
          </cell>
        </row>
        <row r="9954">
          <cell r="D9954">
            <v>41257</v>
          </cell>
        </row>
        <row r="9955">
          <cell r="D9955">
            <v>41257</v>
          </cell>
        </row>
        <row r="9956">
          <cell r="D9956">
            <v>41257</v>
          </cell>
        </row>
        <row r="9957">
          <cell r="D9957">
            <v>41257</v>
          </cell>
        </row>
        <row r="9958">
          <cell r="D9958">
            <v>40858</v>
          </cell>
        </row>
        <row r="9959">
          <cell r="D9959">
            <v>40858</v>
          </cell>
        </row>
        <row r="9960">
          <cell r="D9960">
            <v>40858</v>
          </cell>
        </row>
        <row r="9961">
          <cell r="D9961">
            <v>41919</v>
          </cell>
        </row>
        <row r="9962">
          <cell r="D9962">
            <v>41899</v>
          </cell>
        </row>
        <row r="9963">
          <cell r="D9963">
            <v>40987</v>
          </cell>
        </row>
        <row r="9964">
          <cell r="D9964">
            <v>40987</v>
          </cell>
        </row>
        <row r="9965">
          <cell r="D9965">
            <v>41116</v>
          </cell>
        </row>
        <row r="9966">
          <cell r="D9966">
            <v>41614</v>
          </cell>
        </row>
        <row r="9967">
          <cell r="D9967">
            <v>41614</v>
          </cell>
        </row>
        <row r="9968">
          <cell r="D9968">
            <v>41614</v>
          </cell>
        </row>
        <row r="9969">
          <cell r="D9969">
            <v>41985</v>
          </cell>
        </row>
        <row r="9970">
          <cell r="D9970">
            <v>41985</v>
          </cell>
        </row>
        <row r="9971">
          <cell r="D9971">
            <v>41985</v>
          </cell>
        </row>
        <row r="9972">
          <cell r="D9972">
            <v>41088</v>
          </cell>
        </row>
        <row r="9973">
          <cell r="D9973">
            <v>41088</v>
          </cell>
        </row>
        <row r="9974">
          <cell r="D9974">
            <v>41529</v>
          </cell>
        </row>
        <row r="9975">
          <cell r="D9975">
            <v>41615</v>
          </cell>
        </row>
        <row r="9976">
          <cell r="D9976">
            <v>41615</v>
          </cell>
        </row>
        <row r="9977">
          <cell r="D9977">
            <v>41615</v>
          </cell>
        </row>
        <row r="9978">
          <cell r="D9978">
            <v>41615</v>
          </cell>
        </row>
        <row r="9979">
          <cell r="D9979">
            <v>41615</v>
          </cell>
        </row>
        <row r="9980">
          <cell r="D9980">
            <v>41615</v>
          </cell>
        </row>
        <row r="9981">
          <cell r="D9981">
            <v>41615</v>
          </cell>
        </row>
        <row r="9982">
          <cell r="D9982">
            <v>41158</v>
          </cell>
        </row>
        <row r="9983">
          <cell r="D9983">
            <v>41855</v>
          </cell>
        </row>
        <row r="9984">
          <cell r="D9984">
            <v>41540</v>
          </cell>
        </row>
        <row r="9985">
          <cell r="D9985">
            <v>41540</v>
          </cell>
        </row>
        <row r="9986">
          <cell r="D9986">
            <v>41046</v>
          </cell>
        </row>
        <row r="9987">
          <cell r="D9987">
            <v>41046</v>
          </cell>
        </row>
        <row r="9988">
          <cell r="D9988">
            <v>41547</v>
          </cell>
        </row>
        <row r="9989">
          <cell r="D9989">
            <v>41961</v>
          </cell>
        </row>
        <row r="9990">
          <cell r="D9990">
            <v>41961</v>
          </cell>
        </row>
        <row r="9991">
          <cell r="D9991">
            <v>40565</v>
          </cell>
        </row>
        <row r="9992">
          <cell r="D9992">
            <v>41697</v>
          </cell>
        </row>
        <row r="9993">
          <cell r="D9993">
            <v>41697</v>
          </cell>
        </row>
        <row r="9994">
          <cell r="D9994">
            <v>41697</v>
          </cell>
        </row>
        <row r="9995">
          <cell r="D9995">
            <v>41764</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ika" refreshedDate="46238.941489236109" createdVersion="8" refreshedVersion="8" minRefreshableVersion="3" recordCount="9995" xr:uid="{DA0C96DC-5C11-4986-B788-7EF5E7490116}">
  <cacheSource type="worksheet">
    <worksheetSource ref="A1:V1048576" sheet="Data"/>
  </cacheSource>
  <cacheFields count="27">
    <cacheField name="Row ID" numFmtId="0">
      <sharedItems containsString="0" containsBlank="1" containsNumber="1" containsInteger="1" minValue="1" maxValue="9994"/>
    </cacheField>
    <cacheField name="Order ID" numFmtId="0">
      <sharedItems containsBlank="1"/>
    </cacheField>
    <cacheField name="Year" numFmtId="0">
      <sharedItems containsString="0" containsBlank="1" containsNumber="1" containsInteger="1" minValue="2011" maxValue="2014" count="5">
        <n v="2013"/>
        <n v="2012"/>
        <n v="2011"/>
        <n v="2014"/>
        <m/>
      </sharedItems>
    </cacheField>
    <cacheField name="Order Date" numFmtId="0">
      <sharedItems containsNonDate="0" containsDate="1" containsString="0" containsBlank="1" minDate="2011-01-04T00:00:00" maxDate="2015-01-01T00:00:00" count="1239">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m/>
      </sharedItems>
      <fieldGroup par="24"/>
    </cacheField>
    <cacheField name="Ship Date" numFmtId="0">
      <sharedItems containsNonDate="0" containsDate="1" containsString="0" containsBlank="1" minDate="2011-01-08T00:00:00" maxDate="2015-01-07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Blank="1" containsMixedTypes="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Margin" numFmtId="0" formula="Profit/Sales" databaseField="0"/>
    <cacheField name="Field1" numFmtId="0" formula="Profit/Sales" databaseField="0"/>
  </cacheFields>
  <extLst>
    <ext xmlns:x14="http://schemas.microsoft.com/office/spreadsheetml/2009/9/main" uri="{725AE2AE-9491-48be-B2B4-4EB974FC3084}">
      <x14:pivotCacheDefinition pivotCacheId="1506685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3-152156"/>
    <x v="0"/>
    <x v="0"/>
    <d v="2013-11-12T00:00:00"/>
    <s v="Second Class"/>
    <s v="CG-12520"/>
    <s v="Claire Gute"/>
    <s v="Consumer"/>
    <s v="United States"/>
    <s v="Henderson"/>
    <x v="0"/>
    <n v="42420"/>
    <x v="0"/>
    <s v="FUR-BO-10001798"/>
    <x v="0"/>
    <x v="0"/>
    <s v="Bush Somerset Collection Bookcase"/>
    <n v="261.95999999999998"/>
    <n v="2"/>
    <n v="0"/>
    <n v="41.913600000000002"/>
  </r>
  <r>
    <n v="2"/>
    <s v="CA-2013-152156"/>
    <x v="0"/>
    <x v="0"/>
    <d v="2013-11-12T00:00:00"/>
    <s v="Second Class"/>
    <s v="CG-12520"/>
    <s v="Claire Gute"/>
    <s v="Consumer"/>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s v="Corporate"/>
    <s v="United States"/>
    <s v="Los Angeles"/>
    <x v="1"/>
    <n v="90036"/>
    <x v="1"/>
    <s v="OFF-LA-10000240"/>
    <x v="1"/>
    <x v="2"/>
    <s v="Self-Adhesive Address Labels for Typewriters by Universal"/>
    <n v="14.62"/>
    <n v="2"/>
    <n v="0"/>
    <n v="6.8713999999999995"/>
  </r>
  <r>
    <n v="4"/>
    <s v="US-2012-108966"/>
    <x v="1"/>
    <x v="2"/>
    <d v="2012-10-18T00:00:00"/>
    <s v="Standard Class"/>
    <s v="SO-20335"/>
    <s v="Sean O'Donnell"/>
    <s v="Consumer"/>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s v="Consumer"/>
    <s v="United States"/>
    <s v="Fort Lauderdale"/>
    <x v="2"/>
    <n v="33311"/>
    <x v="0"/>
    <s v="OFF-ST-10000760"/>
    <x v="1"/>
    <x v="4"/>
    <s v="Eldon Fold 'N Roll Cart System"/>
    <n v="22.368000000000002"/>
    <n v="2"/>
    <n v="0.2"/>
    <n v="2.5163999999999991"/>
  </r>
  <r>
    <n v="6"/>
    <s v="CA-2011-115812"/>
    <x v="2"/>
    <x v="3"/>
    <d v="2011-06-14T00:00:00"/>
    <s v="Standard Class"/>
    <s v="BH-11710"/>
    <s v="Brosina Hoffman"/>
    <s v="Consumer"/>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s v="Consumer"/>
    <s v="United States"/>
    <s v="Los Angeles"/>
    <x v="1"/>
    <n v="90032"/>
    <x v="1"/>
    <s v="OFF-AR-10002833"/>
    <x v="1"/>
    <x v="6"/>
    <s v="Newell 322"/>
    <n v="7.28"/>
    <n v="4"/>
    <n v="0"/>
    <n v="1.9656000000000002"/>
  </r>
  <r>
    <n v="8"/>
    <s v="CA-2011-115812"/>
    <x v="2"/>
    <x v="3"/>
    <d v="2011-06-14T00:00:00"/>
    <s v="Standard Class"/>
    <s v="BH-11710"/>
    <s v="Brosina Hoffman"/>
    <s v="Consumer"/>
    <s v="United States"/>
    <s v="Los Angeles"/>
    <x v="1"/>
    <n v="90032"/>
    <x v="1"/>
    <s v="TEC-PH-10002275"/>
    <x v="2"/>
    <x v="7"/>
    <s v="Mitel 5320 IP Phone VoIP phone"/>
    <n v="907.15200000000004"/>
    <n v="6"/>
    <n v="0.2"/>
    <n v="90.715200000000038"/>
  </r>
  <r>
    <n v="9"/>
    <s v="CA-2011-115812"/>
    <x v="2"/>
    <x v="3"/>
    <d v="2011-06-14T00:00:00"/>
    <s v="Standard Class"/>
    <s v="BH-11710"/>
    <s v="Brosina Hoffman"/>
    <s v="Consumer"/>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s v="Consumer"/>
    <s v="United States"/>
    <s v="Los Angeles"/>
    <x v="1"/>
    <n v="90032"/>
    <x v="1"/>
    <s v="OFF-AP-10002892"/>
    <x v="1"/>
    <x v="9"/>
    <s v="Belkin F5C206VTEL 6 Outlet Surge"/>
    <n v="114.9"/>
    <n v="5"/>
    <n v="0"/>
    <n v="34.469999999999992"/>
  </r>
  <r>
    <n v="11"/>
    <s v="CA-2011-115812"/>
    <x v="2"/>
    <x v="3"/>
    <d v="2011-06-14T00:00:00"/>
    <s v="Standard Class"/>
    <s v="BH-11710"/>
    <s v="Brosina Hoffman"/>
    <s v="Consumer"/>
    <s v="United States"/>
    <s v="Los Angeles"/>
    <x v="1"/>
    <n v="90032"/>
    <x v="1"/>
    <s v="FUR-TA-10001539"/>
    <x v="0"/>
    <x v="3"/>
    <s v="Chromcraft Rectangular Conference Tables"/>
    <n v="1706.1840000000002"/>
    <n v="9"/>
    <n v="0.2"/>
    <n v="85.309199999999805"/>
  </r>
  <r>
    <n v="12"/>
    <s v="CA-2011-115812"/>
    <x v="2"/>
    <x v="3"/>
    <d v="2011-06-14T00:00:00"/>
    <s v="Standard Class"/>
    <s v="BH-11710"/>
    <s v="Brosina Hoffman"/>
    <s v="Consumer"/>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s v="Consumer"/>
    <s v="United States"/>
    <s v="Concord"/>
    <x v="3"/>
    <n v="28027"/>
    <x v="0"/>
    <s v="OFF-PA-10002365"/>
    <x v="1"/>
    <x v="10"/>
    <s v="Xerox 1967"/>
    <n v="15.552000000000003"/>
    <n v="3"/>
    <n v="0.2"/>
    <n v="5.4432"/>
  </r>
  <r>
    <n v="14"/>
    <s v="CA-2013-161389"/>
    <x v="0"/>
    <x v="5"/>
    <d v="2013-12-11T00:00:00"/>
    <s v="Standard Class"/>
    <s v="IM-15070"/>
    <s v="Irene Maddox"/>
    <s v="Consumer"/>
    <s v="United States"/>
    <s v="Seattle"/>
    <x v="4"/>
    <n v="98103"/>
    <x v="1"/>
    <s v="OFF-BI-10003656"/>
    <x v="1"/>
    <x v="8"/>
    <s v="Fellowes PB200 Plastic Comb Binding Machine"/>
    <n v="407.97600000000006"/>
    <n v="3"/>
    <n v="0.2"/>
    <n v="132.59219999999993"/>
  </r>
  <r>
    <n v="15"/>
    <s v="US-2012-118983"/>
    <x v="1"/>
    <x v="6"/>
    <d v="2012-11-26T00:00:00"/>
    <s v="Standard Class"/>
    <s v="HP-14815"/>
    <s v="Harold Pawlan"/>
    <s v="Home Office"/>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s v="Home Office"/>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s v="Consumer"/>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s v="Consumer"/>
    <s v="United States"/>
    <s v="West Jordan"/>
    <x v="7"/>
    <n v="84084"/>
    <x v="1"/>
    <s v="OFF-ST-10000107"/>
    <x v="1"/>
    <x v="4"/>
    <s v="Fellowes Super Stor/Drawer"/>
    <n v="55.5"/>
    <n v="2"/>
    <n v="0"/>
    <n v="9.9899999999999949"/>
  </r>
  <r>
    <n v="19"/>
    <s v="CA-2011-143336"/>
    <x v="2"/>
    <x v="9"/>
    <d v="2011-09-01T00:00:00"/>
    <s v="Second Class"/>
    <s v="ZD-21925"/>
    <s v="Zuschuss Donatelli"/>
    <s v="Consumer"/>
    <s v="United States"/>
    <s v="San Francisco"/>
    <x v="1"/>
    <n v="94109"/>
    <x v="1"/>
    <s v="OFF-AR-10003056"/>
    <x v="1"/>
    <x v="6"/>
    <s v="Newell 341"/>
    <n v="8.56"/>
    <n v="2"/>
    <n v="0"/>
    <n v="2.4823999999999993"/>
  </r>
  <r>
    <n v="20"/>
    <s v="CA-2011-143336"/>
    <x v="2"/>
    <x v="9"/>
    <d v="2011-09-01T00:00:00"/>
    <s v="Second Class"/>
    <s v="ZD-21925"/>
    <s v="Zuschuss Donatelli"/>
    <s v="Consumer"/>
    <s v="United States"/>
    <s v="San Francisco"/>
    <x v="1"/>
    <n v="94109"/>
    <x v="1"/>
    <s v="TEC-PH-10001949"/>
    <x v="2"/>
    <x v="7"/>
    <s v="Cisco SPA 501G IP Phone"/>
    <n v="213.48000000000002"/>
    <n v="3"/>
    <n v="0.2"/>
    <n v="16.010999999999981"/>
  </r>
  <r>
    <n v="21"/>
    <s v="CA-2011-143336"/>
    <x v="2"/>
    <x v="9"/>
    <d v="2011-09-01T00:00:00"/>
    <s v="Second Class"/>
    <s v="ZD-21925"/>
    <s v="Zuschuss Donatelli"/>
    <s v="Consumer"/>
    <s v="United States"/>
    <s v="San Francisco"/>
    <x v="1"/>
    <n v="94109"/>
    <x v="1"/>
    <s v="OFF-BI-10002215"/>
    <x v="1"/>
    <x v="8"/>
    <s v="Wilson Jones Hanging View Binder, White, 1&quot;"/>
    <n v="22.72"/>
    <n v="4"/>
    <n v="0.2"/>
    <n v="7.3839999999999986"/>
  </r>
  <r>
    <n v="22"/>
    <s v="CA-2013-137330"/>
    <x v="0"/>
    <x v="10"/>
    <d v="2013-12-14T00:00:00"/>
    <s v="Standard Class"/>
    <s v="KB-16585"/>
    <s v="Ken Black"/>
    <s v="Corporate"/>
    <s v="United States"/>
    <s v="Fremont"/>
    <x v="8"/>
    <n v="68025"/>
    <x v="2"/>
    <s v="OFF-AR-10000246"/>
    <x v="1"/>
    <x v="6"/>
    <s v="Newell 318"/>
    <n v="19.459999999999997"/>
    <n v="7"/>
    <n v="0"/>
    <n v="5.0595999999999997"/>
  </r>
  <r>
    <n v="23"/>
    <s v="CA-2013-137330"/>
    <x v="0"/>
    <x v="10"/>
    <d v="2013-12-14T00:00:00"/>
    <s v="Standard Class"/>
    <s v="KB-16585"/>
    <s v="Ken Black"/>
    <s v="Corporate"/>
    <s v="United States"/>
    <s v="Fremont"/>
    <x v="8"/>
    <n v="68025"/>
    <x v="2"/>
    <s v="OFF-AP-10001492"/>
    <x v="1"/>
    <x v="9"/>
    <s v="Acco Six-Outlet Power Strip, 4' Cord Length"/>
    <n v="60.339999999999996"/>
    <n v="7"/>
    <n v="0"/>
    <n v="15.688400000000001"/>
  </r>
  <r>
    <n v="24"/>
    <s v="US-2014-156909"/>
    <x v="3"/>
    <x v="11"/>
    <d v="2014-07-19T00:00:00"/>
    <s v="Second Class"/>
    <s v="SF-20065"/>
    <s v="Sandra Flanagan"/>
    <s v="Consumer"/>
    <s v="United States"/>
    <s v="Philadelphia"/>
    <x v="9"/>
    <n v="19140"/>
    <x v="3"/>
    <s v="FUR-CH-10002774"/>
    <x v="0"/>
    <x v="1"/>
    <s v="Global Deluxe Stacking Chair, Gray"/>
    <n v="71.371999999999986"/>
    <n v="2"/>
    <n v="0.3"/>
    <n v="-1.0196000000000005"/>
  </r>
  <r>
    <n v="25"/>
    <s v="CA-2012-106320"/>
    <x v="1"/>
    <x v="12"/>
    <d v="2012-09-30T00:00:00"/>
    <s v="Standard Class"/>
    <s v="EB-13870"/>
    <s v="Emily Burns"/>
    <s v="Consumer"/>
    <s v="United States"/>
    <s v="Orem"/>
    <x v="7"/>
    <n v="84057"/>
    <x v="1"/>
    <s v="FUR-TA-10000577"/>
    <x v="0"/>
    <x v="3"/>
    <s v="Bretford CR4500 Series Slim Rectangular Table"/>
    <n v="1044.6299999999999"/>
    <n v="3"/>
    <n v="0"/>
    <n v="240.26490000000001"/>
  </r>
  <r>
    <n v="26"/>
    <s v="CA-2013-121755"/>
    <x v="0"/>
    <x v="13"/>
    <d v="2013-01-20T00:00:00"/>
    <s v="Second Class"/>
    <s v="EH-13945"/>
    <s v="Eric Hoffmann"/>
    <s v="Consumer"/>
    <s v="United States"/>
    <s v="Los Angeles"/>
    <x v="1"/>
    <n v="90049"/>
    <x v="1"/>
    <s v="OFF-BI-10001634"/>
    <x v="1"/>
    <x v="8"/>
    <s v="Wilson Jones Active Use Binders"/>
    <n v="11.648000000000001"/>
    <n v="2"/>
    <n v="0.2"/>
    <n v="4.2224000000000004"/>
  </r>
  <r>
    <n v="27"/>
    <s v="CA-2013-121755"/>
    <x v="0"/>
    <x v="13"/>
    <d v="2013-01-20T00:00:00"/>
    <s v="Second Class"/>
    <s v="EH-13945"/>
    <s v="Eric Hoffmann"/>
    <s v="Consumer"/>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s v="Consumer"/>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s v="Consumer"/>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s v="Consumer"/>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s v="Consumer"/>
    <s v="United States"/>
    <s v="Philadelphia"/>
    <x v="9"/>
    <n v="19140"/>
    <x v="3"/>
    <s v="OFF-EN-10001509"/>
    <x v="1"/>
    <x v="12"/>
    <s v="Poly String Tie Envelopes"/>
    <n v="3.2640000000000002"/>
    <n v="2"/>
    <n v="0.2"/>
    <n v="1.1015999999999997"/>
  </r>
  <r>
    <n v="32"/>
    <s v="US-2012-150630"/>
    <x v="1"/>
    <x v="14"/>
    <d v="2012-09-21T00:00:00"/>
    <s v="Standard Class"/>
    <s v="TB-21520"/>
    <s v="Tracy Blumstein"/>
    <s v="Consumer"/>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s v="Consumer"/>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s v="Consumer"/>
    <s v="United States"/>
    <s v="Philadelphia"/>
    <x v="9"/>
    <n v="19140"/>
    <x v="3"/>
    <s v="OFF-AR-10001683"/>
    <x v="1"/>
    <x v="6"/>
    <s v="Lumber Crayons"/>
    <n v="15.76"/>
    <n v="2"/>
    <n v="0.2"/>
    <n v="3.5460000000000007"/>
  </r>
  <r>
    <n v="35"/>
    <s v="CA-2014-107727"/>
    <x v="3"/>
    <x v="15"/>
    <d v="2014-10-24T00:00:00"/>
    <s v="Second Class"/>
    <s v="MA-17560"/>
    <s v="Matt Abelman"/>
    <s v="Home Office"/>
    <s v="United States"/>
    <s v="Houston"/>
    <x v="5"/>
    <n v="77095"/>
    <x v="2"/>
    <s v="OFF-PA-10000249"/>
    <x v="1"/>
    <x v="10"/>
    <s v="Staples"/>
    <n v="29.472000000000001"/>
    <n v="3"/>
    <n v="0.2"/>
    <n v="9.9467999999999979"/>
  </r>
  <r>
    <n v="36"/>
    <s v="CA-2013-117590"/>
    <x v="0"/>
    <x v="16"/>
    <d v="2013-12-11T00:00:00"/>
    <s v="First Class"/>
    <s v="GH-14485"/>
    <s v="Gene Hale"/>
    <s v="Corporate"/>
    <s v="United States"/>
    <s v="Richardson"/>
    <x v="5"/>
    <n v="75080"/>
    <x v="2"/>
    <s v="TEC-PH-10004977"/>
    <x v="2"/>
    <x v="7"/>
    <s v="GE 30524EE4"/>
    <n v="1097.5440000000003"/>
    <n v="7"/>
    <n v="0.2"/>
    <n v="123.47369999999989"/>
  </r>
  <r>
    <n v="37"/>
    <s v="CA-2013-117590"/>
    <x v="0"/>
    <x v="16"/>
    <d v="2013-12-11T00:00:00"/>
    <s v="First Class"/>
    <s v="GH-14485"/>
    <s v="Gene Hale"/>
    <s v="Corporate"/>
    <s v="United States"/>
    <s v="Richardson"/>
    <x v="5"/>
    <n v="75080"/>
    <x v="2"/>
    <s v="FUR-FU-10003664"/>
    <x v="0"/>
    <x v="5"/>
    <s v="Electrix Architect's Clamp-On Swing Arm Lamp, Black"/>
    <n v="190.92"/>
    <n v="5"/>
    <n v="0.6"/>
    <n v="-147.96300000000002"/>
  </r>
  <r>
    <n v="38"/>
    <s v="CA-2012-117415"/>
    <x v="1"/>
    <x v="17"/>
    <d v="2012-12-31T00:00:00"/>
    <s v="Standard Class"/>
    <s v="SN-20710"/>
    <s v="Steve Nguyen"/>
    <s v="Home Office"/>
    <s v="United States"/>
    <s v="Houston"/>
    <x v="5"/>
    <n v="77041"/>
    <x v="2"/>
    <s v="OFF-EN-10002986"/>
    <x v="1"/>
    <x v="12"/>
    <s v="#10-4 1/8&quot; x 9 1/2&quot; Premium Diagonal Seam Envelopes"/>
    <n v="113.328"/>
    <n v="9"/>
    <n v="0.2"/>
    <n v="35.414999999999999"/>
  </r>
  <r>
    <n v="39"/>
    <s v="CA-2012-117415"/>
    <x v="1"/>
    <x v="17"/>
    <d v="2012-12-31T00:00:00"/>
    <s v="Standard Class"/>
    <s v="SN-20710"/>
    <s v="Steve Nguyen"/>
    <s v="Home Office"/>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s v="Home Office"/>
    <s v="United States"/>
    <s v="Houston"/>
    <x v="5"/>
    <n v="77041"/>
    <x v="2"/>
    <s v="FUR-CH-10004218"/>
    <x v="0"/>
    <x v="1"/>
    <s v="Global Fabric Manager's Chair, Dark Gray"/>
    <n v="212.05799999999999"/>
    <n v="3"/>
    <n v="0.3"/>
    <n v="-15.146999999999991"/>
  </r>
  <r>
    <n v="41"/>
    <s v="CA-2012-117415"/>
    <x v="1"/>
    <x v="17"/>
    <d v="2012-12-31T00:00:00"/>
    <s v="Standard Class"/>
    <s v="SN-20710"/>
    <s v="Steve Nguyen"/>
    <s v="Home Office"/>
    <s v="United States"/>
    <s v="Houston"/>
    <x v="5"/>
    <n v="77041"/>
    <x v="2"/>
    <s v="TEC-PH-10000486"/>
    <x v="2"/>
    <x v="7"/>
    <s v="Plantronics HL10 Handset Lifter"/>
    <n v="371.16800000000001"/>
    <n v="4"/>
    <n v="0.2"/>
    <n v="41.756399999999957"/>
  </r>
  <r>
    <n v="42"/>
    <s v="CA-2014-120999"/>
    <x v="3"/>
    <x v="18"/>
    <d v="2014-09-16T00:00:00"/>
    <s v="Standard Class"/>
    <s v="LC-16930"/>
    <s v="Linda Cazamias"/>
    <s v="Corporate"/>
    <s v="United States"/>
    <s v="Naperville"/>
    <x v="10"/>
    <n v="60540"/>
    <x v="2"/>
    <s v="TEC-PH-10004093"/>
    <x v="2"/>
    <x v="7"/>
    <s v="Panasonic Kx-TS550"/>
    <n v="147.16800000000001"/>
    <n v="4"/>
    <n v="0.2"/>
    <n v="16.556399999999996"/>
  </r>
  <r>
    <n v="43"/>
    <s v="CA-2013-101343"/>
    <x v="0"/>
    <x v="19"/>
    <d v="2013-07-23T00:00:00"/>
    <s v="Standard Class"/>
    <s v="RA-19885"/>
    <s v="Ruben Ausman"/>
    <s v="Corporate"/>
    <s v="United States"/>
    <s v="Los Angeles"/>
    <x v="1"/>
    <n v="90049"/>
    <x v="1"/>
    <s v="OFF-ST-10003479"/>
    <x v="1"/>
    <x v="4"/>
    <s v="Eldon Base for stackable storage shelf, platinum"/>
    <n v="77.88"/>
    <n v="2"/>
    <n v="0"/>
    <n v="3.8939999999999912"/>
  </r>
  <r>
    <n v="44"/>
    <s v="CA-2014-139619"/>
    <x v="3"/>
    <x v="20"/>
    <d v="2014-09-24T00:00:00"/>
    <s v="Standard Class"/>
    <s v="ES-14080"/>
    <s v="Erin Smith"/>
    <s v="Corporate"/>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s v="Corporate"/>
    <s v="United States"/>
    <s v="Eagan"/>
    <x v="11"/>
    <n v="55122"/>
    <x v="2"/>
    <s v="TEC-AC-10000171"/>
    <x v="2"/>
    <x v="11"/>
    <s v="Verbatim 25 GB 6x Blu-ray Single Layer Recordable Disc, 25/Pack"/>
    <n v="45.98"/>
    <n v="2"/>
    <n v="0"/>
    <n v="19.7714"/>
  </r>
  <r>
    <n v="46"/>
    <s v="CA-2013-118255"/>
    <x v="0"/>
    <x v="21"/>
    <d v="2013-03-14T00:00:00"/>
    <s v="First Class"/>
    <s v="ON-18715"/>
    <s v="Odella Nelson"/>
    <s v="Corporate"/>
    <s v="United States"/>
    <s v="Eagan"/>
    <x v="11"/>
    <n v="55122"/>
    <x v="2"/>
    <s v="OFF-BI-10003291"/>
    <x v="1"/>
    <x v="8"/>
    <s v="Wilson Jones Leather-Like Binders with DublLock Round Rings"/>
    <n v="17.46"/>
    <n v="2"/>
    <n v="0"/>
    <n v="8.2061999999999991"/>
  </r>
  <r>
    <n v="47"/>
    <s v="CA-2011-146703"/>
    <x v="2"/>
    <x v="22"/>
    <d v="2011-10-25T00:00:00"/>
    <s v="Second Class"/>
    <s v="PO-18865"/>
    <s v="Patrick O'Donnell"/>
    <s v="Consumer"/>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s v="Consumer"/>
    <s v="United States"/>
    <s v="Dover"/>
    <x v="13"/>
    <n v="19901"/>
    <x v="3"/>
    <s v="TEC-AC-10002167"/>
    <x v="2"/>
    <x v="11"/>
    <s v="Imation 8gb Micro Traveldrive Usb 2.0 Flash Drive"/>
    <n v="45"/>
    <n v="3"/>
    <n v="0"/>
    <n v="4.9500000000000011"/>
  </r>
  <r>
    <n v="49"/>
    <s v="CA-2013-169194"/>
    <x v="0"/>
    <x v="23"/>
    <d v="2013-06-26T00:00:00"/>
    <s v="Standard Class"/>
    <s v="LH-16900"/>
    <s v="Lena Hernandez"/>
    <s v="Consumer"/>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s v="Consumer"/>
    <s v="United States"/>
    <s v="New Albany"/>
    <x v="14"/>
    <n v="47150"/>
    <x v="2"/>
    <s v="OFF-BI-10004410"/>
    <x v="1"/>
    <x v="8"/>
    <s v="C-Line Peel &amp; Stick Add-On Filing Pockets, 8-3/4 x 5-1/8, 10/Pack"/>
    <n v="38.22"/>
    <n v="6"/>
    <n v="0"/>
    <n v="17.9634"/>
  </r>
  <r>
    <n v="51"/>
    <s v="CA-2012-115742"/>
    <x v="1"/>
    <x v="24"/>
    <d v="2012-04-22T00:00:00"/>
    <s v="Standard Class"/>
    <s v="DP-13000"/>
    <s v="Darren Powers"/>
    <s v="Consumer"/>
    <s v="United States"/>
    <s v="New Albany"/>
    <x v="14"/>
    <n v="47150"/>
    <x v="2"/>
    <s v="OFF-LA-10002762"/>
    <x v="1"/>
    <x v="2"/>
    <s v="Avery 485"/>
    <n v="75.179999999999993"/>
    <n v="6"/>
    <n v="0"/>
    <n v="35.334599999999995"/>
  </r>
  <r>
    <n v="52"/>
    <s v="CA-2012-115742"/>
    <x v="1"/>
    <x v="24"/>
    <d v="2012-04-22T00:00:00"/>
    <s v="Standard Class"/>
    <s v="DP-13000"/>
    <s v="Darren Powers"/>
    <s v="Consumer"/>
    <s v="United States"/>
    <s v="New Albany"/>
    <x v="14"/>
    <n v="47150"/>
    <x v="2"/>
    <s v="FUR-FU-10001706"/>
    <x v="0"/>
    <x v="5"/>
    <s v="Longer-Life Soft White Bulbs"/>
    <n v="6.16"/>
    <n v="2"/>
    <n v="0"/>
    <n v="2.9567999999999999"/>
  </r>
  <r>
    <n v="53"/>
    <s v="CA-2012-115742"/>
    <x v="1"/>
    <x v="24"/>
    <d v="2012-04-22T00:00:00"/>
    <s v="Standard Class"/>
    <s v="DP-13000"/>
    <s v="Darren Powers"/>
    <s v="Consumer"/>
    <s v="United States"/>
    <s v="New Albany"/>
    <x v="14"/>
    <n v="47150"/>
    <x v="2"/>
    <s v="FUR-CH-10003061"/>
    <x v="0"/>
    <x v="1"/>
    <s v="Global Leather Task Chair, Black"/>
    <n v="89.99"/>
    <n v="1"/>
    <n v="0"/>
    <n v="17.098099999999988"/>
  </r>
  <r>
    <n v="54"/>
    <s v="CA-2013-105816"/>
    <x v="0"/>
    <x v="25"/>
    <d v="2013-12-18T00:00:00"/>
    <s v="Standard Class"/>
    <s v="JM-15265"/>
    <s v="Janet Molinari"/>
    <s v="Corporate"/>
    <s v="United States"/>
    <s v="New York City"/>
    <x v="15"/>
    <n v="10024"/>
    <x v="3"/>
    <s v="OFF-FA-10000304"/>
    <x v="1"/>
    <x v="13"/>
    <s v="Advantus Push Pins"/>
    <n v="15.260000000000002"/>
    <n v="7"/>
    <n v="0"/>
    <n v="6.2566000000000006"/>
  </r>
  <r>
    <n v="55"/>
    <s v="CA-2013-105816"/>
    <x v="0"/>
    <x v="25"/>
    <d v="2013-12-18T00:00:00"/>
    <s v="Standard Class"/>
    <s v="JM-15265"/>
    <s v="Janet Molinari"/>
    <s v="Corporate"/>
    <s v="United States"/>
    <s v="New York City"/>
    <x v="15"/>
    <n v="10024"/>
    <x v="3"/>
    <s v="TEC-PH-10002447"/>
    <x v="2"/>
    <x v="7"/>
    <s v="AT&amp;T CL83451 4-Handset Telephone"/>
    <n v="1029.95"/>
    <n v="5"/>
    <n v="0"/>
    <n v="298.68549999999999"/>
  </r>
  <r>
    <n v="56"/>
    <s v="CA-2013-111682"/>
    <x v="0"/>
    <x v="26"/>
    <d v="2013-06-19T00:00:00"/>
    <s v="First Class"/>
    <s v="TB-21055"/>
    <s v="Ted Butterfield"/>
    <s v="Consumer"/>
    <s v="United States"/>
    <s v="Troy"/>
    <x v="15"/>
    <n v="12180"/>
    <x v="3"/>
    <s v="OFF-ST-10000604"/>
    <x v="1"/>
    <x v="4"/>
    <s v="Home/Office Personal File Carts"/>
    <n v="208.56"/>
    <n v="6"/>
    <n v="0"/>
    <n v="52.139999999999986"/>
  </r>
  <r>
    <n v="57"/>
    <s v="CA-2013-111682"/>
    <x v="0"/>
    <x v="26"/>
    <d v="2013-06-19T00:00:00"/>
    <s v="First Class"/>
    <s v="TB-21055"/>
    <s v="Ted Butterfield"/>
    <s v="Consumer"/>
    <s v="United States"/>
    <s v="Troy"/>
    <x v="15"/>
    <n v="12180"/>
    <x v="3"/>
    <s v="OFF-PA-10001569"/>
    <x v="1"/>
    <x v="10"/>
    <s v="Xerox 232"/>
    <n v="32.400000000000006"/>
    <n v="5"/>
    <n v="0"/>
    <n v="15.552000000000001"/>
  </r>
  <r>
    <n v="58"/>
    <s v="CA-2013-111682"/>
    <x v="0"/>
    <x v="26"/>
    <d v="2013-06-19T00:00:00"/>
    <s v="First Class"/>
    <s v="TB-21055"/>
    <s v="Ted Butterfield"/>
    <s v="Consumer"/>
    <s v="United States"/>
    <s v="Troy"/>
    <x v="15"/>
    <n v="12180"/>
    <x v="3"/>
    <s v="FUR-CH-10003968"/>
    <x v="0"/>
    <x v="1"/>
    <s v="Novimex Turbo Task Chair"/>
    <n v="319.41000000000003"/>
    <n v="5"/>
    <n v="0.1"/>
    <n v="7.0980000000000061"/>
  </r>
  <r>
    <n v="59"/>
    <s v="CA-2013-111682"/>
    <x v="0"/>
    <x v="26"/>
    <d v="2013-06-19T00:00:00"/>
    <s v="First Class"/>
    <s v="TB-21055"/>
    <s v="Ted Butterfield"/>
    <s v="Consumer"/>
    <s v="United States"/>
    <s v="Troy"/>
    <x v="15"/>
    <n v="12180"/>
    <x v="3"/>
    <s v="OFF-PA-10000587"/>
    <x v="1"/>
    <x v="10"/>
    <s v="Array Parchment Paper, Assorted Colors"/>
    <n v="14.56"/>
    <n v="2"/>
    <n v="0"/>
    <n v="6.9888000000000003"/>
  </r>
  <r>
    <n v="60"/>
    <s v="CA-2013-111682"/>
    <x v="0"/>
    <x v="26"/>
    <d v="2013-06-19T00:00:00"/>
    <s v="First Class"/>
    <s v="TB-21055"/>
    <s v="Ted Butterfield"/>
    <s v="Consumer"/>
    <s v="United States"/>
    <s v="Troy"/>
    <x v="15"/>
    <n v="12180"/>
    <x v="3"/>
    <s v="TEC-AC-10002167"/>
    <x v="2"/>
    <x v="11"/>
    <s v="Imation 8gb Micro Traveldrive Usb 2.0 Flash Drive"/>
    <n v="30"/>
    <n v="2"/>
    <n v="0"/>
    <n v="3.3000000000000007"/>
  </r>
  <r>
    <n v="61"/>
    <s v="CA-2013-111682"/>
    <x v="0"/>
    <x v="26"/>
    <d v="2013-06-19T00:00:00"/>
    <s v="First Class"/>
    <s v="TB-21055"/>
    <s v="Ted Butterfield"/>
    <s v="Consumer"/>
    <s v="United States"/>
    <s v="Troy"/>
    <x v="15"/>
    <n v="12180"/>
    <x v="3"/>
    <s v="OFF-BI-10001460"/>
    <x v="1"/>
    <x v="8"/>
    <s v="Plastic Binding Combs"/>
    <n v="48.480000000000004"/>
    <n v="4"/>
    <n v="0.2"/>
    <n v="16.361999999999998"/>
  </r>
  <r>
    <n v="62"/>
    <s v="CA-2013-111682"/>
    <x v="0"/>
    <x v="26"/>
    <d v="2013-06-19T00:00:00"/>
    <s v="First Class"/>
    <s v="TB-21055"/>
    <s v="Ted Butterfield"/>
    <s v="Consumer"/>
    <s v="United States"/>
    <s v="Troy"/>
    <x v="15"/>
    <n v="12180"/>
    <x v="3"/>
    <s v="OFF-AR-10001868"/>
    <x v="1"/>
    <x v="6"/>
    <s v="Prang Dustless Chalk Sticks"/>
    <n v="1.68"/>
    <n v="1"/>
    <n v="0"/>
    <n v="0.84"/>
  </r>
  <r>
    <n v="63"/>
    <s v="CA-2012-135545"/>
    <x v="1"/>
    <x v="27"/>
    <d v="2012-11-30T00:00:00"/>
    <s v="Standard Class"/>
    <s v="KM-16720"/>
    <s v="Kunst Miller"/>
    <s v="Consumer"/>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s v="Consumer"/>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s v="Consumer"/>
    <s v="United States"/>
    <s v="Los Angeles"/>
    <x v="1"/>
    <n v="90004"/>
    <x v="1"/>
    <s v="OFF-PA-10003892"/>
    <x v="1"/>
    <x v="10"/>
    <s v="Xerox 1943"/>
    <n v="146.72999999999999"/>
    <n v="3"/>
    <n v="0"/>
    <n v="68.963099999999997"/>
  </r>
  <r>
    <n v="66"/>
    <s v="CA-2012-135545"/>
    <x v="1"/>
    <x v="27"/>
    <d v="2012-11-30T00:00:00"/>
    <s v="Standard Class"/>
    <s v="KM-16720"/>
    <s v="Kunst Miller"/>
    <s v="Consumer"/>
    <s v="United States"/>
    <s v="Los Angeles"/>
    <x v="1"/>
    <n v="90004"/>
    <x v="1"/>
    <s v="FUR-FU-10000397"/>
    <x v="0"/>
    <x v="5"/>
    <s v="Luxo Economy Swing Arm Lamp"/>
    <n v="79.760000000000005"/>
    <n v="4"/>
    <n v="0"/>
    <n v="22.332800000000006"/>
  </r>
  <r>
    <n v="67"/>
    <s v="US-2012-164175"/>
    <x v="1"/>
    <x v="28"/>
    <d v="2012-05-05T00:00:00"/>
    <s v="Standard Class"/>
    <s v="PS-18970"/>
    <s v="Paul Stevenson"/>
    <s v="Home Office"/>
    <s v="United States"/>
    <s v="Chicago"/>
    <x v="10"/>
    <n v="60610"/>
    <x v="2"/>
    <s v="FUR-CH-10001146"/>
    <x v="0"/>
    <x v="1"/>
    <s v="Global Value Mid-Back Manager's Chair, Gray"/>
    <n v="213.11499999999998"/>
    <n v="5"/>
    <n v="0.3"/>
    <n v="-15.222500000000011"/>
  </r>
  <r>
    <n v="68"/>
    <s v="CA-2011-106376"/>
    <x v="2"/>
    <x v="29"/>
    <d v="2011-12-10T00:00:00"/>
    <s v="Standard Class"/>
    <s v="BS-11590"/>
    <s v="Brendan Sweed"/>
    <s v="Corporate"/>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s v="Corporate"/>
    <s v="United States"/>
    <s v="Gilbert"/>
    <x v="16"/>
    <n v="85234"/>
    <x v="1"/>
    <s v="TEC-PH-10002726"/>
    <x v="2"/>
    <x v="7"/>
    <s v="netTALK DUO VoIP Telephone Service"/>
    <n v="167.96800000000002"/>
    <n v="4"/>
    <n v="0.2"/>
    <n v="62.988"/>
  </r>
  <r>
    <n v="70"/>
    <s v="CA-2013-119823"/>
    <x v="0"/>
    <x v="30"/>
    <d v="2013-06-07T00:00:00"/>
    <s v="First Class"/>
    <s v="KD-16270"/>
    <s v="Karen Daniels"/>
    <s v="Consumer"/>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s v="Consumer"/>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s v="Consumer"/>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s v="Consumer"/>
    <s v="United States"/>
    <s v="Memphis"/>
    <x v="18"/>
    <n v="38109"/>
    <x v="0"/>
    <s v="FUR-CH-10000513"/>
    <x v="0"/>
    <x v="1"/>
    <s v="High-Back Leather Manager's Chair"/>
    <n v="831.93600000000015"/>
    <n v="8"/>
    <n v="0.2"/>
    <n v="-114.39120000000003"/>
  </r>
  <r>
    <n v="74"/>
    <s v="US-2012-134026"/>
    <x v="1"/>
    <x v="33"/>
    <d v="2012-05-02T00:00:00"/>
    <s v="Standard Class"/>
    <s v="JE-15745"/>
    <s v="Joel Eaton"/>
    <s v="Consumer"/>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s v="Consumer"/>
    <s v="United States"/>
    <s v="Memphis"/>
    <x v="18"/>
    <n v="38109"/>
    <x v="0"/>
    <s v="OFF-ST-10004123"/>
    <x v="1"/>
    <x v="4"/>
    <s v="Safco Industrial Wire Shelving System"/>
    <n v="72.784000000000006"/>
    <n v="1"/>
    <n v="0.2"/>
    <n v="-18.196000000000002"/>
  </r>
  <r>
    <n v="76"/>
    <s v="US-2014-118038"/>
    <x v="3"/>
    <x v="34"/>
    <d v="2014-12-12T00:00:00"/>
    <s v="First Class"/>
    <s v="KB-16600"/>
    <s v="Ken Brennan"/>
    <s v="Corporate"/>
    <s v="United States"/>
    <s v="Houston"/>
    <x v="5"/>
    <n v="77041"/>
    <x v="2"/>
    <s v="OFF-BI-10004182"/>
    <x v="1"/>
    <x v="8"/>
    <s v="Economy Binders"/>
    <n v="1.2479999999999998"/>
    <n v="3"/>
    <n v="0.8"/>
    <n v="-1.9344000000000006"/>
  </r>
  <r>
    <n v="77"/>
    <s v="US-2014-118038"/>
    <x v="3"/>
    <x v="34"/>
    <d v="2014-12-12T00:00:00"/>
    <s v="First Class"/>
    <s v="KB-16600"/>
    <s v="Ken Brennan"/>
    <s v="Corporate"/>
    <s v="United States"/>
    <s v="Houston"/>
    <x v="5"/>
    <n v="77041"/>
    <x v="2"/>
    <s v="FUR-FU-10000260"/>
    <x v="0"/>
    <x v="5"/>
    <s v="6&quot; Cubicle Wall Clock, Black"/>
    <n v="9.7080000000000002"/>
    <n v="3"/>
    <n v="0.6"/>
    <n v="-5.8248000000000015"/>
  </r>
  <r>
    <n v="78"/>
    <s v="US-2014-118038"/>
    <x v="3"/>
    <x v="34"/>
    <d v="2014-12-12T00:00:00"/>
    <s v="First Class"/>
    <s v="KB-16600"/>
    <s v="Ken Brennan"/>
    <s v="Corporate"/>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s v="Consumer"/>
    <s v="United States"/>
    <s v="Houston"/>
    <x v="5"/>
    <n v="77070"/>
    <x v="2"/>
    <s v="FUR-FU-10003194"/>
    <x v="0"/>
    <x v="5"/>
    <s v="Eldon Expressions Desk Accessory, Wood Pencil Holder, Oak"/>
    <n v="19.3"/>
    <n v="5"/>
    <n v="0.6"/>
    <n v="-14.475000000000001"/>
  </r>
  <r>
    <n v="80"/>
    <s v="CA-2013-127208"/>
    <x v="0"/>
    <x v="1"/>
    <d v="2013-06-16T00:00:00"/>
    <s v="First Class"/>
    <s v="SC-20770"/>
    <s v="Stewart Carmichael"/>
    <s v="Corporate"/>
    <s v="United States"/>
    <s v="Decatur"/>
    <x v="19"/>
    <n v="35601"/>
    <x v="0"/>
    <s v="OFF-AP-10002118"/>
    <x v="1"/>
    <x v="9"/>
    <s v="1.7 Cubic Foot Compact &quot;Cube&quot; Office Refrigerators"/>
    <n v="208.16"/>
    <n v="1"/>
    <n v="0"/>
    <n v="56.20320000000001"/>
  </r>
  <r>
    <n v="81"/>
    <s v="CA-2013-127208"/>
    <x v="0"/>
    <x v="1"/>
    <d v="2013-06-16T00:00:00"/>
    <s v="First Class"/>
    <s v="SC-20770"/>
    <s v="Stewart Carmichael"/>
    <s v="Corporate"/>
    <s v="United States"/>
    <s v="Decatur"/>
    <x v="19"/>
    <n v="35601"/>
    <x v="0"/>
    <s v="OFF-BI-10002309"/>
    <x v="1"/>
    <x v="8"/>
    <s v="Avery Heavy-Duty EZD  Binder With Locking Rings"/>
    <n v="16.740000000000002"/>
    <n v="3"/>
    <n v="0"/>
    <n v="8.0351999999999997"/>
  </r>
  <r>
    <n v="82"/>
    <s v="CA-2011-139451"/>
    <x v="2"/>
    <x v="36"/>
    <d v="2011-10-16T00:00:00"/>
    <s v="Standard Class"/>
    <s v="DN-13690"/>
    <s v="Duane Noonan"/>
    <s v="Consumer"/>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s v="Consumer"/>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s v="Corporate"/>
    <s v="United States"/>
    <s v="Durham"/>
    <x v="3"/>
    <n v="27707"/>
    <x v="0"/>
    <s v="OFF-EN-10000927"/>
    <x v="1"/>
    <x v="12"/>
    <s v="Jet-Pak Recycled Peel 'N' Seal Padded Mailers"/>
    <n v="200.98400000000004"/>
    <n v="7"/>
    <n v="0.2"/>
    <n v="62.807499999999976"/>
  </r>
  <r>
    <n v="85"/>
    <s v="US-2014-119662"/>
    <x v="3"/>
    <x v="38"/>
    <d v="2014-11-17T00:00:00"/>
    <s v="First Class"/>
    <s v="CS-12400"/>
    <s v="Christopher Schild"/>
    <s v="Home Office"/>
    <s v="United States"/>
    <s v="Chicago"/>
    <x v="10"/>
    <n v="60623"/>
    <x v="2"/>
    <s v="OFF-ST-10003656"/>
    <x v="1"/>
    <x v="4"/>
    <s v="Safco Industrial Wire Shelving"/>
    <n v="230.376"/>
    <n v="3"/>
    <n v="0.2"/>
    <n v="-48.954900000000002"/>
  </r>
  <r>
    <n v="86"/>
    <s v="CA-2014-140088"/>
    <x v="3"/>
    <x v="39"/>
    <d v="2014-05-31T00:00:00"/>
    <s v="Second Class"/>
    <s v="PO-18865"/>
    <s v="Patrick O'Donnell"/>
    <s v="Consumer"/>
    <s v="United States"/>
    <s v="Columbia"/>
    <x v="20"/>
    <n v="29203"/>
    <x v="0"/>
    <s v="FUR-CH-10000863"/>
    <x v="0"/>
    <x v="1"/>
    <s v="Novimex Swivel Fabric Task Chair"/>
    <n v="301.95999999999998"/>
    <n v="2"/>
    <n v="0"/>
    <n v="33.215599999999995"/>
  </r>
  <r>
    <n v="87"/>
    <s v="CA-2014-155558"/>
    <x v="3"/>
    <x v="40"/>
    <d v="2014-11-03T00:00:00"/>
    <s v="Standard Class"/>
    <s v="PG-18895"/>
    <s v="Paul Gonzalez"/>
    <s v="Consumer"/>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s v="Consumer"/>
    <s v="United States"/>
    <s v="Rochester"/>
    <x v="11"/>
    <n v="55901"/>
    <x v="2"/>
    <s v="OFF-LA-10000134"/>
    <x v="1"/>
    <x v="2"/>
    <s v="Avery 511"/>
    <n v="6.16"/>
    <n v="2"/>
    <n v="0"/>
    <n v="2.9567999999999999"/>
  </r>
  <r>
    <n v="89"/>
    <s v="CA-2013-159695"/>
    <x v="0"/>
    <x v="41"/>
    <d v="2013-04-11T00:00:00"/>
    <s v="Second Class"/>
    <s v="GM-14455"/>
    <s v="Gary Mitchum"/>
    <s v="Home Office"/>
    <s v="United States"/>
    <s v="Houston"/>
    <x v="5"/>
    <n v="77095"/>
    <x v="2"/>
    <s v="OFF-ST-10003442"/>
    <x v="1"/>
    <x v="4"/>
    <s v="Eldon Portable Mobile Manager"/>
    <n v="158.36800000000002"/>
    <n v="7"/>
    <n v="0.2"/>
    <n v="13.857199999999999"/>
  </r>
  <r>
    <n v="90"/>
    <s v="CA-2013-109806"/>
    <x v="0"/>
    <x v="42"/>
    <d v="2013-09-23T00:00:00"/>
    <s v="Standard Class"/>
    <s v="JS-15685"/>
    <s v="Jim Sink"/>
    <s v="Corporate"/>
    <s v="United States"/>
    <s v="Los Angeles"/>
    <x v="1"/>
    <n v="90036"/>
    <x v="1"/>
    <s v="OFF-AR-10004930"/>
    <x v="1"/>
    <x v="6"/>
    <s v="Turquoise Lead Holder with Pocket Clip"/>
    <n v="20.100000000000001"/>
    <n v="3"/>
    <n v="0"/>
    <n v="6.6329999999999982"/>
  </r>
  <r>
    <n v="91"/>
    <s v="CA-2013-109806"/>
    <x v="0"/>
    <x v="42"/>
    <d v="2013-09-23T00:00:00"/>
    <s v="Standard Class"/>
    <s v="JS-15685"/>
    <s v="Jim Sink"/>
    <s v="Corporate"/>
    <s v="United States"/>
    <s v="Los Angeles"/>
    <x v="1"/>
    <n v="90036"/>
    <x v="1"/>
    <s v="TEC-PH-10004093"/>
    <x v="2"/>
    <x v="7"/>
    <s v="Panasonic Kx-TS550"/>
    <n v="73.584000000000003"/>
    <n v="2"/>
    <n v="0.2"/>
    <n v="8.2781999999999982"/>
  </r>
  <r>
    <n v="92"/>
    <s v="CA-2013-109806"/>
    <x v="0"/>
    <x v="42"/>
    <d v="2013-09-23T00:00:00"/>
    <s v="Standard Class"/>
    <s v="JS-15685"/>
    <s v="Jim Sink"/>
    <s v="Corporate"/>
    <s v="United States"/>
    <s v="Los Angeles"/>
    <x v="1"/>
    <n v="90036"/>
    <x v="1"/>
    <s v="OFF-PA-10000304"/>
    <x v="1"/>
    <x v="10"/>
    <s v="Xerox 1995"/>
    <n v="6.48"/>
    <n v="1"/>
    <n v="0"/>
    <n v="3.1104000000000003"/>
  </r>
  <r>
    <n v="93"/>
    <s v="CA-2012-149587"/>
    <x v="1"/>
    <x v="43"/>
    <d v="2012-02-05T00:00:00"/>
    <s v="Second Class"/>
    <s v="KB-16315"/>
    <s v="Karl Braun"/>
    <s v="Consumer"/>
    <s v="United States"/>
    <s v="Minneapolis"/>
    <x v="11"/>
    <n v="55407"/>
    <x v="2"/>
    <s v="OFF-PA-10003177"/>
    <x v="1"/>
    <x v="10"/>
    <s v="Xerox 1999"/>
    <n v="12.96"/>
    <n v="2"/>
    <n v="0"/>
    <n v="6.2208000000000006"/>
  </r>
  <r>
    <n v="94"/>
    <s v="CA-2012-149587"/>
    <x v="1"/>
    <x v="43"/>
    <d v="2012-02-05T00:00:00"/>
    <s v="Second Class"/>
    <s v="KB-16315"/>
    <s v="Karl Braun"/>
    <s v="Consumer"/>
    <s v="United States"/>
    <s v="Minneapolis"/>
    <x v="11"/>
    <n v="55407"/>
    <x v="2"/>
    <s v="FUR-FU-10003799"/>
    <x v="0"/>
    <x v="5"/>
    <s v="Seth Thomas 13 1/2&quot; Wall Clock"/>
    <n v="53.34"/>
    <n v="3"/>
    <n v="0"/>
    <n v="16.535399999999996"/>
  </r>
  <r>
    <n v="95"/>
    <s v="CA-2012-149587"/>
    <x v="1"/>
    <x v="43"/>
    <d v="2012-02-05T00:00:00"/>
    <s v="Second Class"/>
    <s v="KB-16315"/>
    <s v="Karl Braun"/>
    <s v="Consumer"/>
    <s v="United States"/>
    <s v="Minneapolis"/>
    <x v="11"/>
    <n v="55407"/>
    <x v="2"/>
    <s v="OFF-BI-10002852"/>
    <x v="1"/>
    <x v="8"/>
    <s v="Ibico Standard Transparent Covers"/>
    <n v="32.96"/>
    <n v="2"/>
    <n v="0"/>
    <n v="16.150400000000001"/>
  </r>
  <r>
    <n v="96"/>
    <s v="US-2014-109484"/>
    <x v="3"/>
    <x v="44"/>
    <d v="2014-11-13T00:00:00"/>
    <s v="Standard Class"/>
    <s v="RB-19705"/>
    <s v="Roger Barcio"/>
    <s v="Home Office"/>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s v="Home Office"/>
    <s v="United States"/>
    <s v="New York City"/>
    <x v="15"/>
    <n v="10009"/>
    <x v="3"/>
    <s v="FUR-FU-10000629"/>
    <x v="0"/>
    <x v="5"/>
    <s v="9-3/4 Diameter Round Wall Clock"/>
    <n v="96.53"/>
    <n v="7"/>
    <n v="0"/>
    <n v="40.5426"/>
  </r>
  <r>
    <n v="98"/>
    <s v="CA-2014-157833"/>
    <x v="3"/>
    <x v="46"/>
    <d v="2014-06-21T00:00:00"/>
    <s v="First Class"/>
    <s v="KD-16345"/>
    <s v="Katherine Ducich"/>
    <s v="Consumer"/>
    <s v="United States"/>
    <s v="San Francisco"/>
    <x v="1"/>
    <n v="94122"/>
    <x v="1"/>
    <s v="OFF-BI-10001721"/>
    <x v="1"/>
    <x v="8"/>
    <s v="Trimflex Flexible Post Binders"/>
    <n v="51.311999999999998"/>
    <n v="3"/>
    <n v="0.2"/>
    <n v="17.959199999999999"/>
  </r>
  <r>
    <n v="99"/>
    <s v="CA-2013-149223"/>
    <x v="0"/>
    <x v="47"/>
    <d v="2013-09-12T00:00:00"/>
    <s v="Standard Class"/>
    <s v="ER-13855"/>
    <s v="Elpida Rittenbach"/>
    <s v="Corporate"/>
    <s v="United States"/>
    <s v="Saint Paul"/>
    <x v="11"/>
    <n v="55106"/>
    <x v="2"/>
    <s v="OFF-AP-10000358"/>
    <x v="1"/>
    <x v="9"/>
    <s v="Fellowes Basic Home/Office Series Surge Protectors"/>
    <n v="77.88"/>
    <n v="6"/>
    <n v="0"/>
    <n v="22.585199999999993"/>
  </r>
  <r>
    <n v="100"/>
    <s v="CA-2013-158568"/>
    <x v="0"/>
    <x v="48"/>
    <d v="2013-09-03T00:00:00"/>
    <s v="Standard Class"/>
    <s v="RB-19465"/>
    <s v="Rick Bensley"/>
    <s v="Home Office"/>
    <s v="United States"/>
    <s v="Chicago"/>
    <x v="10"/>
    <n v="60610"/>
    <x v="2"/>
    <s v="OFF-PA-10003256"/>
    <x v="1"/>
    <x v="10"/>
    <s v="Avery Personal Creations Heavyweight Cards"/>
    <n v="64.623999999999995"/>
    <n v="7"/>
    <n v="0.2"/>
    <n v="22.618399999999994"/>
  </r>
  <r>
    <n v="101"/>
    <s v="CA-2013-158568"/>
    <x v="0"/>
    <x v="48"/>
    <d v="2013-09-03T00:00:00"/>
    <s v="Standard Class"/>
    <s v="RB-19465"/>
    <s v="Rick Bensley"/>
    <s v="Home Office"/>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s v="Home Office"/>
    <s v="United States"/>
    <s v="Chicago"/>
    <x v="10"/>
    <n v="60610"/>
    <x v="2"/>
    <s v="OFF-BI-10002609"/>
    <x v="1"/>
    <x v="8"/>
    <s v="Avery Hidden Tab Dividers for Binding Systems"/>
    <n v="1.7879999999999996"/>
    <n v="3"/>
    <n v="0.8"/>
    <n v="-3.0396000000000001"/>
  </r>
  <r>
    <n v="103"/>
    <s v="CA-2013-129903"/>
    <x v="0"/>
    <x v="49"/>
    <d v="2013-12-05T00:00:00"/>
    <s v="Second Class"/>
    <s v="GZ-14470"/>
    <s v="Gary Zandusky"/>
    <s v="Consumer"/>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s v="Consumer"/>
    <s v="United States"/>
    <s v="Aurora"/>
    <x v="22"/>
    <n v="80013"/>
    <x v="1"/>
    <s v="TEC-AC-10001552"/>
    <x v="2"/>
    <x v="11"/>
    <s v="Logitech K350 2.4Ghz Wireless Keyboard"/>
    <n v="238.89600000000002"/>
    <n v="6"/>
    <n v="0.2"/>
    <n v="-26.875800000000012"/>
  </r>
  <r>
    <n v="105"/>
    <s v="US-2012-156867"/>
    <x v="1"/>
    <x v="50"/>
    <d v="2012-11-17T00:00:00"/>
    <s v="Standard Class"/>
    <s v="LC-16870"/>
    <s v="Lena Cacioppo"/>
    <s v="Consumer"/>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s v="Consumer"/>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s v="Consumer"/>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s v="Consumer"/>
    <s v="United States"/>
    <s v="Charlotte"/>
    <x v="3"/>
    <n v="28205"/>
    <x v="0"/>
    <s v="TEC-PH-10002844"/>
    <x v="2"/>
    <x v="7"/>
    <s v="Speck Products Candyshell Flip Case"/>
    <n v="27.992000000000004"/>
    <n v="1"/>
    <n v="0.2"/>
    <n v="2.0993999999999993"/>
  </r>
  <r>
    <n v="109"/>
    <s v="CA-2014-119004"/>
    <x v="3"/>
    <x v="51"/>
    <d v="2014-11-29T00:00:00"/>
    <s v="Standard Class"/>
    <s v="JM-15250"/>
    <s v="Janet Martin"/>
    <s v="Consumer"/>
    <s v="United States"/>
    <s v="Charlotte"/>
    <x v="3"/>
    <n v="28205"/>
    <x v="0"/>
    <s v="OFF-AR-10000390"/>
    <x v="1"/>
    <x v="6"/>
    <s v="Newell Chalk Holder"/>
    <n v="3.3040000000000003"/>
    <n v="1"/>
    <n v="0.2"/>
    <n v="1.0737999999999999"/>
  </r>
  <r>
    <n v="110"/>
    <s v="CA-2012-129476"/>
    <x v="1"/>
    <x v="52"/>
    <d v="2012-10-20T00:00:00"/>
    <s v="Standard Class"/>
    <s v="PA-19060"/>
    <s v="Pete Armstrong"/>
    <s v="Home Office"/>
    <s v="United States"/>
    <s v="Orland Park"/>
    <x v="10"/>
    <n v="60462"/>
    <x v="2"/>
    <s v="TEC-AC-10000844"/>
    <x v="2"/>
    <x v="11"/>
    <s v="Logitech Gaming G510s - Keyboard"/>
    <n v="339.96000000000004"/>
    <n v="5"/>
    <n v="0.2"/>
    <n v="67.991999999999962"/>
  </r>
  <r>
    <n v="111"/>
    <s v="CA-2014-146780"/>
    <x v="3"/>
    <x v="53"/>
    <d v="2014-12-31T00:00:00"/>
    <s v="Standard Class"/>
    <s v="CV-12805"/>
    <s v="Cynthia Voltz"/>
    <s v="Corporate"/>
    <s v="United States"/>
    <s v="New York City"/>
    <x v="15"/>
    <n v="10035"/>
    <x v="3"/>
    <s v="FUR-FU-10001934"/>
    <x v="0"/>
    <x v="5"/>
    <s v="Magnifier Swing Arm Lamp"/>
    <n v="41.96"/>
    <n v="2"/>
    <n v="0"/>
    <n v="10.909600000000001"/>
  </r>
  <r>
    <n v="112"/>
    <s v="CA-2013-128867"/>
    <x v="0"/>
    <x v="54"/>
    <d v="2013-11-11T00:00:00"/>
    <s v="Standard Class"/>
    <s v="CL-12565"/>
    <s v="Clay Ludtke"/>
    <s v="Consumer"/>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s v="Consumer"/>
    <s v="United States"/>
    <s v="Urbandale"/>
    <x v="23"/>
    <n v="50322"/>
    <x v="2"/>
    <s v="OFF-BI-10003981"/>
    <x v="1"/>
    <x v="8"/>
    <s v="Avery Durable Plastic 1&quot; Binders"/>
    <n v="27.240000000000002"/>
    <n v="6"/>
    <n v="0"/>
    <n v="13.3476"/>
  </r>
  <r>
    <n v="114"/>
    <s v="CA-2011-115259"/>
    <x v="2"/>
    <x v="55"/>
    <d v="2011-08-27T00:00:00"/>
    <s v="Second Class"/>
    <s v="RC-19960"/>
    <s v="Ryan Crowe"/>
    <s v="Consumer"/>
    <s v="United States"/>
    <s v="Columbus"/>
    <x v="24"/>
    <n v="43229"/>
    <x v="3"/>
    <s v="OFF-FA-10000621"/>
    <x v="1"/>
    <x v="13"/>
    <s v="OIC Colored Binder Clips, Assorted Sizes"/>
    <n v="40.096000000000004"/>
    <n v="14"/>
    <n v="0.2"/>
    <n v="14.534799999999997"/>
  </r>
  <r>
    <n v="115"/>
    <s v="CA-2011-115259"/>
    <x v="2"/>
    <x v="55"/>
    <d v="2011-08-27T00:00:00"/>
    <s v="Second Class"/>
    <s v="RC-19960"/>
    <s v="Ryan Crowe"/>
    <s v="Consumer"/>
    <s v="United States"/>
    <s v="Columbus"/>
    <x v="24"/>
    <n v="43229"/>
    <x v="3"/>
    <s v="OFF-EN-10002600"/>
    <x v="1"/>
    <x v="12"/>
    <s v="Redi-Strip #10 Envelopes, 4 1/8 x 9 1/2"/>
    <n v="4.7200000000000006"/>
    <n v="2"/>
    <n v="0.2"/>
    <n v="1.6519999999999997"/>
  </r>
  <r>
    <n v="116"/>
    <s v="CA-2011-115259"/>
    <x v="2"/>
    <x v="55"/>
    <d v="2011-08-27T00:00:00"/>
    <s v="Second Class"/>
    <s v="RC-19960"/>
    <s v="Ryan Crowe"/>
    <s v="Consumer"/>
    <s v="United States"/>
    <s v="Columbus"/>
    <x v="24"/>
    <n v="43229"/>
    <x v="3"/>
    <s v="OFF-PA-10004965"/>
    <x v="1"/>
    <x v="10"/>
    <s v="Xerox 1921"/>
    <n v="23.976000000000003"/>
    <n v="3"/>
    <n v="0.2"/>
    <n v="7.4924999999999988"/>
  </r>
  <r>
    <n v="117"/>
    <s v="CA-2011-115259"/>
    <x v="2"/>
    <x v="55"/>
    <d v="2011-08-27T00:00:00"/>
    <s v="Second Class"/>
    <s v="RC-19960"/>
    <s v="Ryan Crowe"/>
    <s v="Consumer"/>
    <s v="United States"/>
    <s v="Columbus"/>
    <x v="24"/>
    <n v="43229"/>
    <x v="3"/>
    <s v="OFF-EN-10002504"/>
    <x v="1"/>
    <x v="12"/>
    <s v="Tyvek  Top-Opening Peel &amp; Seel Envelopes, Plain White"/>
    <n v="130.464"/>
    <n v="6"/>
    <n v="0.2"/>
    <n v="44.031599999999997"/>
  </r>
  <r>
    <n v="118"/>
    <s v="CA-2012-110457"/>
    <x v="1"/>
    <x v="56"/>
    <d v="2012-03-06T00:00:00"/>
    <s v="Standard Class"/>
    <s v="DK-13090"/>
    <s v="Dave Kipp"/>
    <s v="Consumer"/>
    <s v="United States"/>
    <s v="Seattle"/>
    <x v="4"/>
    <n v="98103"/>
    <x v="1"/>
    <s v="FUR-TA-10001768"/>
    <x v="0"/>
    <x v="3"/>
    <s v="Hon Racetrack Conference Tables"/>
    <n v="787.53"/>
    <n v="3"/>
    <n v="0"/>
    <n v="165.38129999999995"/>
  </r>
  <r>
    <n v="119"/>
    <s v="US-2012-136476"/>
    <x v="1"/>
    <x v="57"/>
    <d v="2012-04-10T00:00:00"/>
    <s v="Standard Class"/>
    <s v="GG-14650"/>
    <s v="Greg Guthrie"/>
    <s v="Corporate"/>
    <s v="United States"/>
    <s v="Bristol"/>
    <x v="18"/>
    <n v="37620"/>
    <x v="0"/>
    <s v="OFF-BI-10003650"/>
    <x v="1"/>
    <x v="8"/>
    <s v="GBC DocuBind 300 Electric Binding Machine"/>
    <n v="157.79400000000004"/>
    <n v="1"/>
    <n v="0.7"/>
    <n v="-115.71559999999999"/>
  </r>
  <r>
    <n v="120"/>
    <s v="CA-2013-103730"/>
    <x v="0"/>
    <x v="1"/>
    <d v="2013-06-16T00:00:00"/>
    <s v="First Class"/>
    <s v="SC-20725"/>
    <s v="Steven Cartwright"/>
    <s v="Consumer"/>
    <s v="United States"/>
    <s v="Wilmington"/>
    <x v="13"/>
    <n v="19805"/>
    <x v="3"/>
    <s v="FUR-FU-10002157"/>
    <x v="0"/>
    <x v="5"/>
    <s v="Artistic Insta-Plaque"/>
    <n v="47.04"/>
    <n v="3"/>
    <n v="0"/>
    <n v="18.345599999999997"/>
  </r>
  <r>
    <n v="121"/>
    <s v="CA-2013-103730"/>
    <x v="0"/>
    <x v="1"/>
    <d v="2013-06-16T00:00:00"/>
    <s v="First Class"/>
    <s v="SC-20725"/>
    <s v="Steven Cartwright"/>
    <s v="Consumer"/>
    <s v="United States"/>
    <s v="Wilmington"/>
    <x v="13"/>
    <n v="19805"/>
    <x v="3"/>
    <s v="OFF-BI-10003910"/>
    <x v="1"/>
    <x v="8"/>
    <s v="DXL Angle-View Binders with Locking Rings by Samsill"/>
    <n v="30.84"/>
    <n v="4"/>
    <n v="0"/>
    <n v="13.878"/>
  </r>
  <r>
    <n v="122"/>
    <s v="CA-2013-103730"/>
    <x v="0"/>
    <x v="1"/>
    <d v="2013-06-16T00:00:00"/>
    <s v="First Class"/>
    <s v="SC-20725"/>
    <s v="Steven Cartwright"/>
    <s v="Consumer"/>
    <s v="United States"/>
    <s v="Wilmington"/>
    <x v="13"/>
    <n v="19805"/>
    <x v="3"/>
    <s v="OFF-ST-10000777"/>
    <x v="1"/>
    <x v="4"/>
    <s v="Companion Letter/Legal File, Black"/>
    <n v="226.56"/>
    <n v="6"/>
    <n v="0"/>
    <n v="63.436800000000005"/>
  </r>
  <r>
    <n v="123"/>
    <s v="CA-2013-103730"/>
    <x v="0"/>
    <x v="1"/>
    <d v="2013-06-16T00:00:00"/>
    <s v="First Class"/>
    <s v="SC-20725"/>
    <s v="Steven Cartwright"/>
    <s v="Consumer"/>
    <s v="United States"/>
    <s v="Wilmington"/>
    <x v="13"/>
    <n v="19805"/>
    <x v="3"/>
    <s v="OFF-EN-10002500"/>
    <x v="1"/>
    <x v="12"/>
    <s v="Globe Weis Peel &amp; Seel First Class Envelopes"/>
    <n v="115.02"/>
    <n v="9"/>
    <n v="0"/>
    <n v="51.758999999999993"/>
  </r>
  <r>
    <n v="124"/>
    <s v="CA-2013-103730"/>
    <x v="0"/>
    <x v="1"/>
    <d v="2013-06-16T00:00:00"/>
    <s v="First Class"/>
    <s v="SC-20725"/>
    <s v="Steven Cartwright"/>
    <s v="Consumer"/>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s v="Home Office"/>
    <s v="United States"/>
    <s v="Houston"/>
    <x v="5"/>
    <n v="77041"/>
    <x v="2"/>
    <s v="FUR-CH-10004063"/>
    <x v="0"/>
    <x v="1"/>
    <s v="Global Deluxe High-Back Manager's Chair"/>
    <n v="600.55799999999999"/>
    <n v="3"/>
    <n v="0.3"/>
    <n v="-8.5794000000000779"/>
  </r>
  <r>
    <n v="126"/>
    <s v="US-2011-134614"/>
    <x v="2"/>
    <x v="59"/>
    <d v="2011-09-25T00:00:00"/>
    <s v="Standard Class"/>
    <s v="PF-19165"/>
    <s v="Philip Fox"/>
    <s v="Consumer"/>
    <s v="United States"/>
    <s v="Bloomington"/>
    <x v="10"/>
    <n v="61701"/>
    <x v="2"/>
    <s v="FUR-TA-10004534"/>
    <x v="0"/>
    <x v="3"/>
    <s v="Bevis 44 x 96 Conference Tables"/>
    <n v="617.70000000000005"/>
    <n v="6"/>
    <n v="0.5"/>
    <n v="-407.68200000000013"/>
  </r>
  <r>
    <n v="127"/>
    <s v="US-2014-107272"/>
    <x v="3"/>
    <x v="60"/>
    <d v="2014-11-13T00:00:00"/>
    <s v="Standard Class"/>
    <s v="TS-21610"/>
    <s v="Troy Staebel"/>
    <s v="Consumer"/>
    <s v="United States"/>
    <s v="Phoenix"/>
    <x v="16"/>
    <n v="85023"/>
    <x v="1"/>
    <s v="OFF-BI-10003274"/>
    <x v="1"/>
    <x v="8"/>
    <s v="Avery Durable Slant Ring Binders, No Labels"/>
    <n v="2.3880000000000003"/>
    <n v="2"/>
    <n v="0.7"/>
    <n v="-1.8308"/>
  </r>
  <r>
    <n v="128"/>
    <s v="US-2014-107272"/>
    <x v="3"/>
    <x v="60"/>
    <d v="2014-11-13T00:00:00"/>
    <s v="Standard Class"/>
    <s v="TS-21610"/>
    <s v="Troy Staebel"/>
    <s v="Consumer"/>
    <s v="United States"/>
    <s v="Phoenix"/>
    <x v="16"/>
    <n v="85023"/>
    <x v="1"/>
    <s v="OFF-ST-10002974"/>
    <x v="1"/>
    <x v="4"/>
    <s v="Trav-L-File Heavy-Duty Shuttle II, Black"/>
    <n v="243.99200000000002"/>
    <n v="7"/>
    <n v="0.2"/>
    <n v="30.498999999999981"/>
  </r>
  <r>
    <n v="129"/>
    <s v="US-2013-125969"/>
    <x v="0"/>
    <x v="61"/>
    <d v="2013-11-11T00:00:00"/>
    <s v="Second Class"/>
    <s v="LS-16975"/>
    <s v="Lindsay Shagiari"/>
    <s v="Home Office"/>
    <s v="United States"/>
    <s v="Los Angeles"/>
    <x v="1"/>
    <n v="90004"/>
    <x v="1"/>
    <s v="FUR-CH-10001146"/>
    <x v="0"/>
    <x v="1"/>
    <s v="Global Task Chair, Black"/>
    <n v="81.424000000000007"/>
    <n v="2"/>
    <n v="0.2"/>
    <n v="-9.1601999999999961"/>
  </r>
  <r>
    <n v="130"/>
    <s v="US-2013-125969"/>
    <x v="0"/>
    <x v="61"/>
    <d v="2013-11-11T00:00:00"/>
    <s v="Second Class"/>
    <s v="LS-16975"/>
    <s v="Lindsay Shagiari"/>
    <s v="Home Office"/>
    <s v="United States"/>
    <s v="Los Angeles"/>
    <x v="1"/>
    <n v="90004"/>
    <x v="1"/>
    <s v="FUR-FU-10003773"/>
    <x v="0"/>
    <x v="5"/>
    <s v="Eldon Cleatmat Plus Chair Mats for High Pile Carpets"/>
    <n v="238.56"/>
    <n v="3"/>
    <n v="0"/>
    <n v="26.241599999999977"/>
  </r>
  <r>
    <n v="131"/>
    <s v="US-2014-164147"/>
    <x v="3"/>
    <x v="62"/>
    <d v="2014-02-06T00:00:00"/>
    <s v="First Class"/>
    <s v="DW-13585"/>
    <s v="Dorothy Wardle"/>
    <s v="Corporate"/>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s v="Corporate"/>
    <s v="United States"/>
    <s v="Columbus"/>
    <x v="24"/>
    <n v="43229"/>
    <x v="3"/>
    <s v="OFF-PA-10002377"/>
    <x v="1"/>
    <x v="10"/>
    <s v="Xerox 1916"/>
    <n v="78.304000000000002"/>
    <n v="2"/>
    <n v="0.2"/>
    <n v="29.363999999999997"/>
  </r>
  <r>
    <n v="133"/>
    <s v="US-2014-164147"/>
    <x v="3"/>
    <x v="62"/>
    <d v="2014-02-06T00:00:00"/>
    <s v="First Class"/>
    <s v="DW-13585"/>
    <s v="Dorothy Wardle"/>
    <s v="Corporate"/>
    <s v="United States"/>
    <s v="Columbus"/>
    <x v="24"/>
    <n v="43229"/>
    <x v="3"/>
    <s v="OFF-FA-10002780"/>
    <x v="1"/>
    <x v="13"/>
    <s v="Staples"/>
    <n v="21.456"/>
    <n v="9"/>
    <n v="0.2"/>
    <n v="6.9731999999999976"/>
  </r>
  <r>
    <n v="134"/>
    <s v="CA-2013-145583"/>
    <x v="0"/>
    <x v="63"/>
    <d v="2013-10-20T00:00:00"/>
    <s v="Standard Class"/>
    <s v="LC-16885"/>
    <s v="Lena Creighton"/>
    <s v="Consumer"/>
    <s v="United States"/>
    <s v="Roseville"/>
    <x v="1"/>
    <n v="95661"/>
    <x v="1"/>
    <s v="OFF-PA-10001804"/>
    <x v="1"/>
    <x v="10"/>
    <s v="Xerox 195"/>
    <n v="20.04"/>
    <n v="3"/>
    <n v="0"/>
    <n v="9.6191999999999993"/>
  </r>
  <r>
    <n v="135"/>
    <s v="CA-2013-145583"/>
    <x v="0"/>
    <x v="63"/>
    <d v="2013-10-20T00:00:00"/>
    <s v="Standard Class"/>
    <s v="LC-16885"/>
    <s v="Lena Creighton"/>
    <s v="Consumer"/>
    <s v="United States"/>
    <s v="Roseville"/>
    <x v="1"/>
    <n v="95661"/>
    <x v="1"/>
    <s v="OFF-PA-10001736"/>
    <x v="1"/>
    <x v="10"/>
    <s v="Xerox 1880"/>
    <n v="35.44"/>
    <n v="1"/>
    <n v="0"/>
    <n v="16.656799999999997"/>
  </r>
  <r>
    <n v="136"/>
    <s v="CA-2013-145583"/>
    <x v="0"/>
    <x v="63"/>
    <d v="2013-10-20T00:00:00"/>
    <s v="Standard Class"/>
    <s v="LC-16885"/>
    <s v="Lena Creighton"/>
    <s v="Consumer"/>
    <s v="United States"/>
    <s v="Roseville"/>
    <x v="1"/>
    <n v="95661"/>
    <x v="1"/>
    <s v="OFF-AR-10001149"/>
    <x v="1"/>
    <x v="6"/>
    <s v="Sanford Colorific Colored Pencils, 12/Box"/>
    <n v="11.52"/>
    <n v="4"/>
    <n v="0"/>
    <n v="3.4559999999999995"/>
  </r>
  <r>
    <n v="137"/>
    <s v="CA-2013-145583"/>
    <x v="0"/>
    <x v="63"/>
    <d v="2013-10-20T00:00:00"/>
    <s v="Standard Class"/>
    <s v="LC-16885"/>
    <s v="Lena Creighton"/>
    <s v="Consumer"/>
    <s v="United States"/>
    <s v="Roseville"/>
    <x v="1"/>
    <n v="95661"/>
    <x v="1"/>
    <s v="OFF-FA-10002988"/>
    <x v="1"/>
    <x v="13"/>
    <s v="Ideal Clamps"/>
    <n v="4.0199999999999996"/>
    <n v="2"/>
    <n v="0"/>
    <n v="1.9697999999999998"/>
  </r>
  <r>
    <n v="138"/>
    <s v="CA-2013-145583"/>
    <x v="0"/>
    <x v="63"/>
    <d v="2013-10-20T00:00:00"/>
    <s v="Standard Class"/>
    <s v="LC-16885"/>
    <s v="Lena Creighton"/>
    <s v="Consumer"/>
    <s v="United States"/>
    <s v="Roseville"/>
    <x v="1"/>
    <n v="95661"/>
    <x v="1"/>
    <s v="OFF-BI-10004781"/>
    <x v="1"/>
    <x v="8"/>
    <s v="GBC Wire Binding Strips"/>
    <n v="76.176000000000002"/>
    <n v="3"/>
    <n v="0.2"/>
    <n v="26.661599999999996"/>
  </r>
  <r>
    <n v="139"/>
    <s v="CA-2013-145583"/>
    <x v="0"/>
    <x v="63"/>
    <d v="2013-10-20T00:00:00"/>
    <s v="Standard Class"/>
    <s v="LC-16885"/>
    <s v="Lena Creighton"/>
    <s v="Consumer"/>
    <s v="United States"/>
    <s v="Roseville"/>
    <x v="1"/>
    <n v="95661"/>
    <x v="1"/>
    <s v="OFF-SU-10001218"/>
    <x v="1"/>
    <x v="14"/>
    <s v="Fiskars Softgrip Scissors"/>
    <n v="65.88"/>
    <n v="6"/>
    <n v="0"/>
    <n v="18.446400000000004"/>
  </r>
  <r>
    <n v="140"/>
    <s v="CA-2013-145583"/>
    <x v="0"/>
    <x v="63"/>
    <d v="2013-10-20T00:00:00"/>
    <s v="Standard Class"/>
    <s v="LC-16885"/>
    <s v="Lena Creighton"/>
    <s v="Consumer"/>
    <s v="United States"/>
    <s v="Roseville"/>
    <x v="1"/>
    <n v="95661"/>
    <x v="1"/>
    <s v="FUR-FU-10001706"/>
    <x v="0"/>
    <x v="5"/>
    <s v="Longer-Life Soft White Bulbs"/>
    <n v="43.120000000000005"/>
    <n v="14"/>
    <n v="0"/>
    <n v="20.697599999999998"/>
  </r>
  <r>
    <n v="141"/>
    <s v="CA-2013-110366"/>
    <x v="0"/>
    <x v="64"/>
    <d v="2013-09-08T00:00:00"/>
    <s v="Second Class"/>
    <s v="JD-15895"/>
    <s v="Jonathan Doherty"/>
    <s v="Corporate"/>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s v="Corporate"/>
    <s v="United States"/>
    <s v="San Francisco"/>
    <x v="1"/>
    <n v="94122"/>
    <x v="1"/>
    <s v="OFF-AR-10000940"/>
    <x v="1"/>
    <x v="6"/>
    <s v="Newell 343"/>
    <n v="8.82"/>
    <n v="3"/>
    <n v="0"/>
    <n v="2.3814000000000002"/>
  </r>
  <r>
    <n v="143"/>
    <s v="CA-2014-106180"/>
    <x v="3"/>
    <x v="65"/>
    <d v="2014-09-24T00:00:00"/>
    <s v="Standard Class"/>
    <s v="SH-19975"/>
    <s v="Sally Hughsby"/>
    <s v="Corporate"/>
    <s v="United States"/>
    <s v="San Francisco"/>
    <x v="1"/>
    <n v="94122"/>
    <x v="1"/>
    <s v="OFF-EN-10004030"/>
    <x v="1"/>
    <x v="12"/>
    <s v="Convenience Packs of Business Envelopes"/>
    <n v="10.86"/>
    <n v="3"/>
    <n v="0"/>
    <n v="5.1042000000000005"/>
  </r>
  <r>
    <n v="144"/>
    <s v="CA-2014-106180"/>
    <x v="3"/>
    <x v="65"/>
    <d v="2014-09-24T00:00:00"/>
    <s v="Standard Class"/>
    <s v="SH-19975"/>
    <s v="Sally Hughsby"/>
    <s v="Corporate"/>
    <s v="United States"/>
    <s v="San Francisco"/>
    <x v="1"/>
    <n v="94122"/>
    <x v="1"/>
    <s v="OFF-PA-10004327"/>
    <x v="1"/>
    <x v="10"/>
    <s v="Xerox 1911"/>
    <n v="143.69999999999999"/>
    <n v="3"/>
    <n v="0"/>
    <n v="68.975999999999999"/>
  </r>
  <r>
    <n v="145"/>
    <s v="CA-2014-155376"/>
    <x v="3"/>
    <x v="66"/>
    <d v="2014-12-28T00:00:00"/>
    <s v="Standard Class"/>
    <s v="SG-20080"/>
    <s v="Sandra Glassco"/>
    <s v="Consumer"/>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s v="Consumer"/>
    <s v="United States"/>
    <s v="Pasadena"/>
    <x v="1"/>
    <n v="91104"/>
    <x v="1"/>
    <s v="OFF-ST-10003656"/>
    <x v="1"/>
    <x v="4"/>
    <s v="Safco Industrial Wire Shelving"/>
    <n v="671.93"/>
    <n v="7"/>
    <n v="0"/>
    <n v="20.157899999999998"/>
  </r>
  <r>
    <n v="147"/>
    <s v="CA-2011-110072"/>
    <x v="2"/>
    <x v="68"/>
    <d v="2011-10-28T00:00:00"/>
    <s v="Standard Class"/>
    <s v="MG-17680"/>
    <s v="Maureen Gastineau"/>
    <s v="Home Office"/>
    <s v="United States"/>
    <s v="Newark"/>
    <x v="24"/>
    <n v="43055"/>
    <x v="3"/>
    <s v="FUR-FU-10000521"/>
    <x v="0"/>
    <x v="5"/>
    <s v="Seth Thomas 14&quot; Putty-Colored Wall Clock"/>
    <n v="93.888000000000005"/>
    <n v="4"/>
    <n v="0.2"/>
    <n v="12.90959999999999"/>
  </r>
  <r>
    <n v="148"/>
    <s v="CA-2013-114489"/>
    <x v="0"/>
    <x v="5"/>
    <d v="2013-12-10T00:00:00"/>
    <s v="Standard Class"/>
    <s v="JE-16165"/>
    <s v="Justin Ellison"/>
    <s v="Corporate"/>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s v="Corporate"/>
    <s v="United States"/>
    <s v="Franklin"/>
    <x v="6"/>
    <n v="53132"/>
    <x v="2"/>
    <s v="TEC-PH-10001448"/>
    <x v="2"/>
    <x v="7"/>
    <s v="Anker Astro 15000mAh USB Portable Charger"/>
    <n v="149.97"/>
    <n v="3"/>
    <n v="0"/>
    <n v="5.9987999999999815"/>
  </r>
  <r>
    <n v="150"/>
    <s v="CA-2013-114489"/>
    <x v="0"/>
    <x v="5"/>
    <d v="2013-12-10T00:00:00"/>
    <s v="Standard Class"/>
    <s v="JE-16165"/>
    <s v="Justin Ellison"/>
    <s v="Corporate"/>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s v="Corporate"/>
    <s v="United States"/>
    <s v="Franklin"/>
    <x v="6"/>
    <n v="53132"/>
    <x v="2"/>
    <s v="OFF-BI-10002735"/>
    <x v="1"/>
    <x v="8"/>
    <s v="GBC Prestige Therm-A-Bind Covers"/>
    <n v="171.55"/>
    <n v="5"/>
    <n v="0"/>
    <n v="80.628500000000003"/>
  </r>
  <r>
    <n v="152"/>
    <s v="CA-2013-158834"/>
    <x v="0"/>
    <x v="69"/>
    <d v="2013-03-17T00:00:00"/>
    <s v="First Class"/>
    <s v="TW-21025"/>
    <s v="Tamara Willingham"/>
    <s v="Home Office"/>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s v="Home Office"/>
    <s v="United States"/>
    <s v="Scottsdale"/>
    <x v="16"/>
    <n v="85254"/>
    <x v="1"/>
    <s v="TEC-PH-10001254"/>
    <x v="2"/>
    <x v="7"/>
    <s v="Jabra BIZ 2300 Duo QD Duo Corded Headset"/>
    <n v="203.184"/>
    <n v="2"/>
    <n v="0.2"/>
    <n v="15.238799999999991"/>
  </r>
  <r>
    <n v="154"/>
    <s v="CA-2012-124919"/>
    <x v="1"/>
    <x v="70"/>
    <d v="2012-06-02T00:00:00"/>
    <s v="First Class"/>
    <s v="SP-20650"/>
    <s v="Stephanie Phelps"/>
    <s v="Corporate"/>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s v="Corporate"/>
    <s v="United States"/>
    <s v="San Jose"/>
    <x v="1"/>
    <n v="95123"/>
    <x v="1"/>
    <s v="OFF-PA-10002254"/>
    <x v="1"/>
    <x v="10"/>
    <s v="Xerox 1883"/>
    <n v="105.52"/>
    <n v="4"/>
    <n v="0"/>
    <n v="48.539199999999994"/>
  </r>
  <r>
    <n v="156"/>
    <s v="CA-2012-124919"/>
    <x v="1"/>
    <x v="70"/>
    <d v="2012-06-02T00:00:00"/>
    <s v="First Class"/>
    <s v="SP-20650"/>
    <s v="Stephanie Phelps"/>
    <s v="Corporate"/>
    <s v="United States"/>
    <s v="San Jose"/>
    <x v="1"/>
    <n v="95123"/>
    <x v="1"/>
    <s v="OFF-ST-10001590"/>
    <x v="1"/>
    <x v="4"/>
    <s v="Tenex Personal Project File with Scoop Front Design, Black"/>
    <n v="80.88"/>
    <n v="6"/>
    <n v="0"/>
    <n v="21.028799999999997"/>
  </r>
  <r>
    <n v="157"/>
    <s v="CA-2012-118948"/>
    <x v="1"/>
    <x v="71"/>
    <d v="2012-06-03T00:00:00"/>
    <s v="Standard Class"/>
    <s v="NK-18490"/>
    <s v="Neil Knudson"/>
    <s v="Home Office"/>
    <s v="United States"/>
    <s v="Seattle"/>
    <x v="4"/>
    <n v="98105"/>
    <x v="1"/>
    <s v="OFF-AR-10001547"/>
    <x v="1"/>
    <x v="6"/>
    <s v="Newell 311"/>
    <n v="6.63"/>
    <n v="3"/>
    <n v="0"/>
    <n v="1.7901"/>
  </r>
  <r>
    <n v="158"/>
    <s v="CA-2011-104269"/>
    <x v="2"/>
    <x v="72"/>
    <d v="2011-03-06T00:00:00"/>
    <s v="Second Class"/>
    <s v="DB-13060"/>
    <s v="Dave Brooks"/>
    <s v="Consumer"/>
    <s v="United States"/>
    <s v="Seattle"/>
    <x v="4"/>
    <n v="98115"/>
    <x v="1"/>
    <s v="FUR-CH-10004063"/>
    <x v="0"/>
    <x v="1"/>
    <s v="Global Deluxe High-Back Manager's Chair"/>
    <n v="457.56800000000004"/>
    <n v="2"/>
    <n v="0.2"/>
    <n v="51.476399999999941"/>
  </r>
  <r>
    <n v="159"/>
    <s v="CA-2013-114104"/>
    <x v="0"/>
    <x v="73"/>
    <d v="2013-11-25T00:00:00"/>
    <s v="Standard Class"/>
    <s v="NP-18670"/>
    <s v="Nora Paige"/>
    <s v="Consumer"/>
    <s v="United States"/>
    <s v="Edmond"/>
    <x v="26"/>
    <n v="73034"/>
    <x v="2"/>
    <s v="OFF-LA-10002475"/>
    <x v="1"/>
    <x v="2"/>
    <s v="Avery 519"/>
    <n v="14.62"/>
    <n v="2"/>
    <n v="0"/>
    <n v="6.8713999999999995"/>
  </r>
  <r>
    <n v="160"/>
    <s v="CA-2013-114104"/>
    <x v="0"/>
    <x v="73"/>
    <d v="2013-11-25T00:00:00"/>
    <s v="Standard Class"/>
    <s v="NP-18670"/>
    <s v="Nora Paige"/>
    <s v="Consumer"/>
    <s v="United States"/>
    <s v="Edmond"/>
    <x v="26"/>
    <n v="73034"/>
    <x v="2"/>
    <s v="TEC-PH-10004536"/>
    <x v="2"/>
    <x v="7"/>
    <s v="Avaya 5420 Digital phone"/>
    <n v="944.93000000000006"/>
    <n v="7"/>
    <n v="0"/>
    <n v="236.23250000000002"/>
  </r>
  <r>
    <n v="161"/>
    <s v="CA-2013-162733"/>
    <x v="0"/>
    <x v="74"/>
    <d v="2013-05-13T00:00:00"/>
    <s v="First Class"/>
    <s v="TT-21070"/>
    <s v="Ted Trevino"/>
    <s v="Consumer"/>
    <s v="United States"/>
    <s v="Los Angeles"/>
    <x v="1"/>
    <n v="90045"/>
    <x v="1"/>
    <s v="OFF-PA-10002751"/>
    <x v="1"/>
    <x v="10"/>
    <s v="Xerox 1920"/>
    <n v="5.98"/>
    <n v="1"/>
    <n v="0"/>
    <n v="2.6909999999999998"/>
  </r>
  <r>
    <n v="162"/>
    <s v="CA-2012-119697"/>
    <x v="1"/>
    <x v="75"/>
    <d v="2012-12-31T00:00:00"/>
    <s v="Second Class"/>
    <s v="EM-13960"/>
    <s v="Eric Murdock"/>
    <s v="Consumer"/>
    <s v="United States"/>
    <s v="Philadelphia"/>
    <x v="9"/>
    <n v="19134"/>
    <x v="3"/>
    <s v="TEC-AC-10003657"/>
    <x v="2"/>
    <x v="11"/>
    <s v="Lenovo 17-Key USB Numeric Keypad"/>
    <n v="54.384000000000007"/>
    <n v="2"/>
    <n v="0.2"/>
    <n v="1.359599999999995"/>
  </r>
  <r>
    <n v="163"/>
    <s v="CA-2013-154508"/>
    <x v="0"/>
    <x v="76"/>
    <d v="2013-11-21T00:00:00"/>
    <s v="Standard Class"/>
    <s v="RD-19900"/>
    <s v="Ruben Dartt"/>
    <s v="Consumer"/>
    <s v="United States"/>
    <s v="Carlsbad"/>
    <x v="27"/>
    <n v="88220"/>
    <x v="1"/>
    <s v="OFF-EN-10001990"/>
    <x v="1"/>
    <x v="12"/>
    <s v="Staples"/>
    <n v="28.4"/>
    <n v="5"/>
    <n v="0"/>
    <n v="13.347999999999997"/>
  </r>
  <r>
    <n v="164"/>
    <s v="CA-2013-113817"/>
    <x v="0"/>
    <x v="77"/>
    <d v="2013-11-12T00:00:00"/>
    <s v="Standard Class"/>
    <s v="MJ-17740"/>
    <s v="Max Jones"/>
    <s v="Consumer"/>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s v="Consumer"/>
    <s v="United States"/>
    <s v="San Antonio"/>
    <x v="5"/>
    <n v="78207"/>
    <x v="2"/>
    <s v="OFF-AR-10004441"/>
    <x v="1"/>
    <x v="6"/>
    <s v="BIC Brite Liner Highlighters"/>
    <n v="9.9359999999999999"/>
    <n v="3"/>
    <n v="0.2"/>
    <n v="2.7324000000000002"/>
  </r>
  <r>
    <n v="166"/>
    <s v="CA-2011-139892"/>
    <x v="2"/>
    <x v="78"/>
    <d v="2011-09-12T00:00:00"/>
    <s v="Standard Class"/>
    <s v="BM-11140"/>
    <s v="Becky Martin"/>
    <s v="Consumer"/>
    <s v="United States"/>
    <s v="San Antonio"/>
    <x v="5"/>
    <n v="78207"/>
    <x v="2"/>
    <s v="TEC-MA-10000822"/>
    <x v="2"/>
    <x v="15"/>
    <s v="Lexmark MX611dhe Monochrome Laser Printer"/>
    <n v="8159.9519999999993"/>
    <n v="8"/>
    <n v="0.4"/>
    <n v="-1359.992000000002"/>
  </r>
  <r>
    <n v="167"/>
    <s v="CA-2011-139892"/>
    <x v="2"/>
    <x v="78"/>
    <d v="2011-09-12T00:00:00"/>
    <s v="Standard Class"/>
    <s v="BM-11140"/>
    <s v="Becky Martin"/>
    <s v="Consumer"/>
    <s v="United States"/>
    <s v="San Antonio"/>
    <x v="5"/>
    <n v="78207"/>
    <x v="2"/>
    <s v="OFF-ST-10000991"/>
    <x v="1"/>
    <x v="4"/>
    <s v="Space Solutions HD Industrial Steel Shelving."/>
    <n v="275.928"/>
    <n v="3"/>
    <n v="0.2"/>
    <n v="-58.634699999999995"/>
  </r>
  <r>
    <n v="168"/>
    <s v="CA-2011-139892"/>
    <x v="2"/>
    <x v="78"/>
    <d v="2011-09-12T00:00:00"/>
    <s v="Standard Class"/>
    <s v="BM-11140"/>
    <s v="Becky Martin"/>
    <s v="Consumer"/>
    <s v="United States"/>
    <s v="San Antonio"/>
    <x v="5"/>
    <n v="78207"/>
    <x v="2"/>
    <s v="FUR-CH-10004287"/>
    <x v="0"/>
    <x v="1"/>
    <s v="SAFCO Arco Folding Chair"/>
    <n v="1740.0599999999997"/>
    <n v="9"/>
    <n v="0.3"/>
    <n v="-24.858000000000175"/>
  </r>
  <r>
    <n v="169"/>
    <s v="CA-2011-139892"/>
    <x v="2"/>
    <x v="78"/>
    <d v="2011-09-12T00:00:00"/>
    <s v="Standard Class"/>
    <s v="BM-11140"/>
    <s v="Becky Martin"/>
    <s v="Consumer"/>
    <s v="United States"/>
    <s v="San Antonio"/>
    <x v="5"/>
    <n v="78207"/>
    <x v="2"/>
    <s v="OFF-AR-10002656"/>
    <x v="1"/>
    <x v="6"/>
    <s v="Sanford Liquid Accent Highlighters"/>
    <n v="32.064"/>
    <n v="6"/>
    <n v="0.2"/>
    <n v="6.8135999999999974"/>
  </r>
  <r>
    <n v="170"/>
    <s v="CA-2011-139892"/>
    <x v="2"/>
    <x v="78"/>
    <d v="2011-09-12T00:00:00"/>
    <s v="Standard Class"/>
    <s v="BM-11140"/>
    <s v="Becky Martin"/>
    <s v="Consumer"/>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s v="Consumer"/>
    <s v="United States"/>
    <s v="San Antonio"/>
    <x v="5"/>
    <n v="78207"/>
    <x v="2"/>
    <s v="TEC-PH-10003931"/>
    <x v="2"/>
    <x v="7"/>
    <s v="JBL Micro Wireless Portable Bluetooth Speaker"/>
    <n v="143.976"/>
    <n v="3"/>
    <n v="0.2"/>
    <n v="8.998500000000007"/>
  </r>
  <r>
    <n v="172"/>
    <s v="CA-2011-118962"/>
    <x v="2"/>
    <x v="79"/>
    <d v="2011-08-09T00:00:00"/>
    <s v="Standard Class"/>
    <s v="CS-12130"/>
    <s v="Chad Sievert"/>
    <s v="Consumer"/>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s v="Consumer"/>
    <s v="United States"/>
    <s v="Los Angeles"/>
    <x v="1"/>
    <n v="90004"/>
    <x v="1"/>
    <s v="OFF-PA-10001144"/>
    <x v="1"/>
    <x v="10"/>
    <s v="Xerox 1913"/>
    <n v="110.96"/>
    <n v="2"/>
    <n v="0"/>
    <n v="53.260799999999996"/>
  </r>
  <r>
    <n v="174"/>
    <s v="CA-2011-118962"/>
    <x v="2"/>
    <x v="79"/>
    <d v="2011-08-09T00:00:00"/>
    <s v="Standard Class"/>
    <s v="CS-12130"/>
    <s v="Chad Sievert"/>
    <s v="Consumer"/>
    <s v="United States"/>
    <s v="Los Angeles"/>
    <x v="1"/>
    <n v="90004"/>
    <x v="1"/>
    <s v="FUR-CH-10003817"/>
    <x v="0"/>
    <x v="1"/>
    <s v="Global Value Steno Chair, Gray"/>
    <n v="340.14400000000006"/>
    <n v="7"/>
    <n v="0.2"/>
    <n v="21.259"/>
  </r>
  <r>
    <n v="175"/>
    <s v="US-2011-100853"/>
    <x v="2"/>
    <x v="80"/>
    <d v="2011-09-19T00:00:00"/>
    <s v="Standard Class"/>
    <s v="JB-15400"/>
    <s v="Jennifer Braxton"/>
    <s v="Corporate"/>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s v="Corporate"/>
    <s v="United States"/>
    <s v="Chicago"/>
    <x v="10"/>
    <n v="60623"/>
    <x v="2"/>
    <s v="OFF-LA-10003148"/>
    <x v="1"/>
    <x v="2"/>
    <s v="Avery 51"/>
    <n v="20.16"/>
    <n v="4"/>
    <n v="0.2"/>
    <n v="6.5519999999999987"/>
  </r>
  <r>
    <n v="177"/>
    <s v="US-2014-152366"/>
    <x v="3"/>
    <x v="81"/>
    <d v="2014-04-26T00:00:00"/>
    <s v="Second Class"/>
    <s v="SJ-20500"/>
    <s v="Shirley Jackson"/>
    <s v="Consumer"/>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s v="Consumer"/>
    <s v="United States"/>
    <s v="Newark"/>
    <x v="24"/>
    <n v="43055"/>
    <x v="3"/>
    <s v="FUR-CH-10004698"/>
    <x v="0"/>
    <x v="1"/>
    <s v="Padded Folding Chairs, Black, 4/Carton"/>
    <n v="396.80200000000002"/>
    <n v="7"/>
    <n v="0.3"/>
    <n v="-11.337199999999939"/>
  </r>
  <r>
    <n v="179"/>
    <s v="US-2012-101511"/>
    <x v="1"/>
    <x v="82"/>
    <d v="2012-11-23T00:00:00"/>
    <s v="Second Class"/>
    <s v="JE-15745"/>
    <s v="Joel Eaton"/>
    <s v="Consumer"/>
    <s v="United States"/>
    <s v="Newark"/>
    <x v="24"/>
    <n v="43055"/>
    <x v="3"/>
    <s v="OFF-SU-10002189"/>
    <x v="1"/>
    <x v="14"/>
    <s v="Acme Rosewood Handle Letter Opener"/>
    <n v="15.88"/>
    <n v="5"/>
    <n v="0.2"/>
    <n v="-3.771500000000001"/>
  </r>
  <r>
    <n v="180"/>
    <s v="CA-2012-137225"/>
    <x v="1"/>
    <x v="83"/>
    <d v="2012-12-19T00:00:00"/>
    <s v="Standard Class"/>
    <s v="JK-15640"/>
    <s v="Jim Kriz"/>
    <s v="Home Office"/>
    <s v="United States"/>
    <s v="New York City"/>
    <x v="15"/>
    <n v="10009"/>
    <x v="3"/>
    <s v="OFF-AR-10001940"/>
    <x v="1"/>
    <x v="6"/>
    <s v="Sanford Colorific Eraseable Coloring Pencils, 12 Count"/>
    <n v="3.28"/>
    <n v="1"/>
    <n v="0"/>
    <n v="1.4104000000000001"/>
  </r>
  <r>
    <n v="181"/>
    <s v="CA-2011-166191"/>
    <x v="2"/>
    <x v="29"/>
    <d v="2011-12-09T00:00:00"/>
    <s v="Second Class"/>
    <s v="DK-13150"/>
    <s v="David Kendrick"/>
    <s v="Corporate"/>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s v="Corporate"/>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s v="Home Office"/>
    <s v="United States"/>
    <s v="Monroe"/>
    <x v="28"/>
    <n v="71203"/>
    <x v="0"/>
    <s v="TEC-PH-10003273"/>
    <x v="2"/>
    <x v="7"/>
    <s v="AT&amp;T TR1909W"/>
    <n v="503.96"/>
    <n v="4"/>
    <n v="0"/>
    <n v="131.02960000000002"/>
  </r>
  <r>
    <n v="184"/>
    <s v="CA-2011-158274"/>
    <x v="2"/>
    <x v="84"/>
    <d v="2011-11-24T00:00:00"/>
    <s v="Second Class"/>
    <s v="RM-19675"/>
    <s v="Robert Marley"/>
    <s v="Home Office"/>
    <s v="United States"/>
    <s v="Monroe"/>
    <x v="28"/>
    <n v="71203"/>
    <x v="0"/>
    <s v="TEC-PH-10004896"/>
    <x v="2"/>
    <x v="7"/>
    <s v="Nokia Lumia 521 (T-Mobile)"/>
    <n v="149.94999999999999"/>
    <n v="5"/>
    <n v="0"/>
    <n v="41.986000000000004"/>
  </r>
  <r>
    <n v="185"/>
    <s v="CA-2011-158274"/>
    <x v="2"/>
    <x v="84"/>
    <d v="2011-11-24T00:00:00"/>
    <s v="Second Class"/>
    <s v="RM-19675"/>
    <s v="Robert Marley"/>
    <s v="Home Office"/>
    <s v="United States"/>
    <s v="Monroe"/>
    <x v="28"/>
    <n v="71203"/>
    <x v="0"/>
    <s v="TEC-AC-10002345"/>
    <x v="2"/>
    <x v="11"/>
    <s v="HP Standard 104 key PS/2 Keyboard"/>
    <n v="29"/>
    <n v="2"/>
    <n v="0"/>
    <n v="7.25"/>
  </r>
  <r>
    <n v="186"/>
    <s v="CA-2013-105018"/>
    <x v="0"/>
    <x v="85"/>
    <d v="2013-12-03T00:00:00"/>
    <s v="Standard Class"/>
    <s v="SK-19990"/>
    <s v="Sally Knutson"/>
    <s v="Consumer"/>
    <s v="United States"/>
    <s v="Fairfield"/>
    <x v="29"/>
    <n v="6824"/>
    <x v="3"/>
    <s v="OFF-BI-10001890"/>
    <x v="1"/>
    <x v="8"/>
    <s v="Avery Poly Binder Pockets"/>
    <n v="7.16"/>
    <n v="2"/>
    <n v="0"/>
    <n v="3.4367999999999999"/>
  </r>
  <r>
    <n v="187"/>
    <s v="CA-2011-123260"/>
    <x v="2"/>
    <x v="86"/>
    <d v="2011-08-30T00:00:00"/>
    <s v="Standard Class"/>
    <s v="FM-14290"/>
    <s v="Frank Merwin"/>
    <s v="Home Office"/>
    <s v="United States"/>
    <s v="Los Angeles"/>
    <x v="1"/>
    <n v="90032"/>
    <x v="1"/>
    <s v="TEC-AC-10002323"/>
    <x v="2"/>
    <x v="11"/>
    <s v="SanDisk Ultra 32 GB MicroSDHC Class 10 Memory Card"/>
    <n v="176.8"/>
    <n v="8"/>
    <n v="0"/>
    <n v="22.984000000000009"/>
  </r>
  <r>
    <n v="188"/>
    <s v="CA-2013-157000"/>
    <x v="0"/>
    <x v="87"/>
    <d v="2013-07-23T00:00:00"/>
    <s v="Standard Class"/>
    <s v="AM-10360"/>
    <s v="Alice McCarthy"/>
    <s v="Corporate"/>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s v="Corporate"/>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s v="Home Office"/>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s v="Home Office"/>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s v="Home Office"/>
    <s v="United States"/>
    <s v="New York City"/>
    <x v="15"/>
    <n v="10035"/>
    <x v="3"/>
    <s v="OFF-PA-10000061"/>
    <x v="1"/>
    <x v="10"/>
    <s v="Xerox 205"/>
    <n v="51.84"/>
    <n v="8"/>
    <n v="0"/>
    <n v="24.883200000000002"/>
  </r>
  <r>
    <n v="193"/>
    <s v="CA-2012-102281"/>
    <x v="1"/>
    <x v="88"/>
    <d v="2012-10-14T00:00:00"/>
    <s v="First Class"/>
    <s v="MP-17470"/>
    <s v="Mark Packer"/>
    <s v="Home Office"/>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s v="Home Office"/>
    <s v="United States"/>
    <s v="New York City"/>
    <x v="15"/>
    <n v="10035"/>
    <x v="3"/>
    <s v="OFF-AR-10003514"/>
    <x v="1"/>
    <x v="6"/>
    <s v="4009 Highlighters by Sanford"/>
    <n v="19.899999999999999"/>
    <n v="5"/>
    <n v="0"/>
    <n v="6.5669999999999984"/>
  </r>
  <r>
    <n v="195"/>
    <s v="CA-2012-131457"/>
    <x v="1"/>
    <x v="89"/>
    <d v="2012-11-06T00:00:00"/>
    <s v="Standard Class"/>
    <s v="MZ-17515"/>
    <s v="Mary Zewe"/>
    <s v="Corporate"/>
    <s v="United States"/>
    <s v="Redlands"/>
    <x v="1"/>
    <n v="92374"/>
    <x v="1"/>
    <s v="OFF-EN-10001509"/>
    <x v="1"/>
    <x v="12"/>
    <s v="Poly String Tie Envelopes"/>
    <n v="14.280000000000001"/>
    <n v="7"/>
    <n v="0"/>
    <n v="6.7115999999999989"/>
  </r>
  <r>
    <n v="196"/>
    <s v="CA-2011-140004"/>
    <x v="2"/>
    <x v="90"/>
    <d v="2011-03-25T00:00:00"/>
    <s v="Standard Class"/>
    <s v="CB-12025"/>
    <s v="Cassandra Brandow"/>
    <s v="Consumer"/>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s v="Consumer"/>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s v="Home Office"/>
    <s v="United States"/>
    <s v="Westfield"/>
    <x v="30"/>
    <n v="7090"/>
    <x v="3"/>
    <s v="OFF-ST-10001414"/>
    <x v="1"/>
    <x v="4"/>
    <s v="Decoflex Hanging Personal Folder File"/>
    <n v="46.26"/>
    <n v="3"/>
    <n v="0"/>
    <n v="12.0276"/>
  </r>
  <r>
    <n v="199"/>
    <s v="US-2014-124303"/>
    <x v="3"/>
    <x v="91"/>
    <d v="2014-07-14T00:00:00"/>
    <s v="Standard Class"/>
    <s v="FH-14365"/>
    <s v="Fred Hopkins"/>
    <s v="Corporate"/>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s v="Corporate"/>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s v="Consumer"/>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s v="Consumer"/>
    <s v="United States"/>
    <s v="Denver"/>
    <x v="22"/>
    <n v="80219"/>
    <x v="1"/>
    <s v="FUR-TA-10004289"/>
    <x v="0"/>
    <x v="3"/>
    <s v="BoxOffice By Design Rectangular and Half-Moon Meeting Room Tables"/>
    <n v="218.75"/>
    <n v="2"/>
    <n v="0.5"/>
    <n v="-161.875"/>
  </r>
  <r>
    <n v="203"/>
    <s v="CA-2011-133690"/>
    <x v="2"/>
    <x v="93"/>
    <d v="2011-08-05T00:00:00"/>
    <s v="First Class"/>
    <s v="BS-11755"/>
    <s v="Bruce Stewart"/>
    <s v="Consumer"/>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s v="Consumer"/>
    <s v="United States"/>
    <s v="Dallas"/>
    <x v="5"/>
    <n v="75220"/>
    <x v="2"/>
    <s v="OFF-AP-10003217"/>
    <x v="1"/>
    <x v="9"/>
    <s v="Eureka Sanitaire  Commercial Upright"/>
    <n v="66.283999999999992"/>
    <n v="2"/>
    <n v="0.8"/>
    <n v="-178.96680000000001"/>
  </r>
  <r>
    <n v="205"/>
    <s v="CA-2014-126382"/>
    <x v="3"/>
    <x v="95"/>
    <d v="2014-06-08T00:00:00"/>
    <s v="Standard Class"/>
    <s v="HK-14890"/>
    <s v="Heather Kirkland"/>
    <s v="Corporate"/>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s v="Consumer"/>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s v="Consumer"/>
    <s v="United States"/>
    <s v="Saginaw"/>
    <x v="12"/>
    <n v="48601"/>
    <x v="2"/>
    <s v="OFF-ST-10000642"/>
    <x v="1"/>
    <x v="4"/>
    <s v="Tennsco Lockers, Gray"/>
    <n v="83.92"/>
    <n v="4"/>
    <n v="0"/>
    <n v="5.8743999999999943"/>
  </r>
  <r>
    <n v="208"/>
    <s v="CA-2014-135860"/>
    <x v="3"/>
    <x v="96"/>
    <d v="2014-12-08T00:00:00"/>
    <s v="Standard Class"/>
    <s v="JH-15985"/>
    <s v="Joseph Holt"/>
    <s v="Consumer"/>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s v="Consumer"/>
    <s v="United States"/>
    <s v="Saginaw"/>
    <x v="12"/>
    <n v="48601"/>
    <x v="2"/>
    <s v="OFF-BI-10003274"/>
    <x v="1"/>
    <x v="8"/>
    <s v="Avery Durable Slant Ring Binders, No Labels"/>
    <n v="15.92"/>
    <n v="4"/>
    <n v="0"/>
    <n v="7.4824000000000002"/>
  </r>
  <r>
    <n v="210"/>
    <s v="CA-2014-135860"/>
    <x v="3"/>
    <x v="96"/>
    <d v="2014-12-08T00:00:00"/>
    <s v="Standard Class"/>
    <s v="JH-15985"/>
    <s v="Joseph Holt"/>
    <s v="Consumer"/>
    <s v="United States"/>
    <s v="Saginaw"/>
    <x v="12"/>
    <n v="48601"/>
    <x v="2"/>
    <s v="OFF-FA-10000134"/>
    <x v="1"/>
    <x v="13"/>
    <s v="Advantus Push Pins, Aluminum Head"/>
    <n v="52.29"/>
    <n v="9"/>
    <n v="0"/>
    <n v="16.209899999999998"/>
  </r>
  <r>
    <n v="211"/>
    <s v="CA-2014-135860"/>
    <x v="3"/>
    <x v="96"/>
    <d v="2014-12-08T00:00:00"/>
    <s v="Standard Class"/>
    <s v="JH-15985"/>
    <s v="Joseph Holt"/>
    <s v="Consumer"/>
    <s v="United States"/>
    <s v="Saginaw"/>
    <x v="12"/>
    <n v="48601"/>
    <x v="2"/>
    <s v="OFF-ST-10001522"/>
    <x v="1"/>
    <x v="4"/>
    <s v="Gould Plastics 18-Pocket Panel Bin, 34w x 5-1/4d x 20-1/2h"/>
    <n v="91.99"/>
    <n v="1"/>
    <n v="0"/>
    <n v="3.6795999999999935"/>
  </r>
  <r>
    <n v="212"/>
    <s v="CA-2012-101007"/>
    <x v="1"/>
    <x v="97"/>
    <d v="2012-02-13T00:00:00"/>
    <s v="Second Class"/>
    <s v="MS-17980"/>
    <s v="Michael Stewart"/>
    <s v="Corporate"/>
    <s v="United States"/>
    <s v="Dallas"/>
    <x v="5"/>
    <n v="75220"/>
    <x v="2"/>
    <s v="TEC-AC-10001266"/>
    <x v="2"/>
    <x v="11"/>
    <s v="Memorex Micro Travel Drive 8 GB"/>
    <n v="20.8"/>
    <n v="2"/>
    <n v="0.2"/>
    <n v="6.4999999999999991"/>
  </r>
  <r>
    <n v="213"/>
    <s v="CA-2012-146262"/>
    <x v="1"/>
    <x v="98"/>
    <d v="2012-01-09T00:00:00"/>
    <s v="Standard Class"/>
    <s v="VW-21775"/>
    <s v="Victoria Wilson"/>
    <s v="Corporate"/>
    <s v="United States"/>
    <s v="Medina"/>
    <x v="24"/>
    <n v="44256"/>
    <x v="3"/>
    <s v="OFF-LA-10004544"/>
    <x v="1"/>
    <x v="2"/>
    <s v="Avery 505"/>
    <n v="23.680000000000003"/>
    <n v="2"/>
    <n v="0.2"/>
    <n v="8.879999999999999"/>
  </r>
  <r>
    <n v="214"/>
    <s v="CA-2012-146262"/>
    <x v="1"/>
    <x v="98"/>
    <d v="2012-01-09T00:00:00"/>
    <s v="Standard Class"/>
    <s v="VW-21775"/>
    <s v="Victoria Wilson"/>
    <s v="Corporate"/>
    <s v="United States"/>
    <s v="Medina"/>
    <x v="24"/>
    <n v="44256"/>
    <x v="3"/>
    <s v="FUR-BO-10004695"/>
    <x v="0"/>
    <x v="0"/>
    <s v="O'Sullivan 2-Door Barrister Bookcase in Odessa Pine"/>
    <n v="452.45"/>
    <n v="5"/>
    <n v="0.5"/>
    <n v="-244.32300000000006"/>
  </r>
  <r>
    <n v="215"/>
    <s v="CA-2012-146262"/>
    <x v="1"/>
    <x v="98"/>
    <d v="2012-01-09T00:00:00"/>
    <s v="Standard Class"/>
    <s v="VW-21775"/>
    <s v="Victoria Wilson"/>
    <s v="Corporate"/>
    <s v="United States"/>
    <s v="Medina"/>
    <x v="24"/>
    <n v="44256"/>
    <x v="3"/>
    <s v="TEC-PH-10002844"/>
    <x v="2"/>
    <x v="7"/>
    <s v="Speck Products Candyshell Flip Case"/>
    <n v="62.981999999999999"/>
    <n v="3"/>
    <n v="0.4"/>
    <n v="-14.695800000000006"/>
  </r>
  <r>
    <n v="216"/>
    <s v="CA-2012-146262"/>
    <x v="1"/>
    <x v="98"/>
    <d v="2012-01-09T00:00:00"/>
    <s v="Standard Class"/>
    <s v="VW-21775"/>
    <s v="Victoria Wilson"/>
    <s v="Corporate"/>
    <s v="United States"/>
    <s v="Medina"/>
    <x v="24"/>
    <n v="44256"/>
    <x v="3"/>
    <s v="TEC-MA-10000864"/>
    <x v="2"/>
    <x v="15"/>
    <s v="Cisco 9971 IP Video Phone Charcoal"/>
    <n v="1188.0000000000002"/>
    <n v="9"/>
    <n v="0.7"/>
    <n v="-950.40000000000009"/>
  </r>
  <r>
    <n v="217"/>
    <s v="CA-2012-146262"/>
    <x v="1"/>
    <x v="98"/>
    <d v="2012-01-09T00:00:00"/>
    <s v="Standard Class"/>
    <s v="VW-21775"/>
    <s v="Victoria Wilson"/>
    <s v="Corporate"/>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s v="Consumer"/>
    <s v="United States"/>
    <s v="Los Angeles"/>
    <x v="1"/>
    <n v="90032"/>
    <x v="1"/>
    <s v="OFF-ST-10001328"/>
    <x v="1"/>
    <x v="4"/>
    <s v="Personal Filing Tote with Lid, Black/Gray"/>
    <n v="93.06"/>
    <n v="6"/>
    <n v="0"/>
    <n v="26.056800000000003"/>
  </r>
  <r>
    <n v="219"/>
    <s v="CA-2013-130162"/>
    <x v="0"/>
    <x v="99"/>
    <d v="2013-11-02T00:00:00"/>
    <s v="Standard Class"/>
    <s v="JH-15910"/>
    <s v="Jonathan Howell"/>
    <s v="Consumer"/>
    <s v="United States"/>
    <s v="Los Angeles"/>
    <x v="1"/>
    <n v="90032"/>
    <x v="1"/>
    <s v="TEC-PH-10002563"/>
    <x v="2"/>
    <x v="7"/>
    <s v="Adtran 1202752G1"/>
    <n v="302.37599999999998"/>
    <n v="3"/>
    <n v="0.2"/>
    <n v="22.678200000000018"/>
  </r>
  <r>
    <n v="220"/>
    <s v="CA-2012-169397"/>
    <x v="1"/>
    <x v="100"/>
    <d v="2012-12-27T00:00:00"/>
    <s v="First Class"/>
    <s v="JB-15925"/>
    <s v="Joni Blumstein"/>
    <s v="Consumer"/>
    <s v="United States"/>
    <s v="Dublin"/>
    <x v="24"/>
    <n v="43017"/>
    <x v="3"/>
    <s v="OFF-FA-10000585"/>
    <x v="1"/>
    <x v="13"/>
    <s v="OIC Bulk Pack Metal Binder Clips"/>
    <n v="5.5840000000000005"/>
    <n v="2"/>
    <n v="0.2"/>
    <n v="1.8147999999999997"/>
  </r>
  <r>
    <n v="221"/>
    <s v="CA-2012-169397"/>
    <x v="1"/>
    <x v="100"/>
    <d v="2012-12-27T00:00:00"/>
    <s v="First Class"/>
    <s v="JB-15925"/>
    <s v="Joni Blumstein"/>
    <s v="Consumer"/>
    <s v="United States"/>
    <s v="Dublin"/>
    <x v="24"/>
    <n v="43017"/>
    <x v="3"/>
    <s v="OFF-PA-10004000"/>
    <x v="1"/>
    <x v="10"/>
    <s v="While You Were Out Pads, 50 per Pad, 4 x 5 1/4, Green Cycle"/>
    <n v="22.704000000000004"/>
    <n v="6"/>
    <n v="0.2"/>
    <n v="8.2302"/>
  </r>
  <r>
    <n v="222"/>
    <s v="CA-2012-169397"/>
    <x v="1"/>
    <x v="100"/>
    <d v="2012-12-27T00:00:00"/>
    <s v="First Class"/>
    <s v="JB-15925"/>
    <s v="Joni Blumstein"/>
    <s v="Consumer"/>
    <s v="United States"/>
    <s v="Dublin"/>
    <x v="24"/>
    <n v="43017"/>
    <x v="3"/>
    <s v="OFF-BI-10002852"/>
    <x v="1"/>
    <x v="8"/>
    <s v="Ibico Standard Transparent Covers"/>
    <n v="19.776000000000003"/>
    <n v="4"/>
    <n v="0.7"/>
    <n v="-13.843199999999996"/>
  </r>
  <r>
    <n v="223"/>
    <s v="CA-2012-169397"/>
    <x v="1"/>
    <x v="100"/>
    <d v="2012-12-27T00:00:00"/>
    <s v="First Class"/>
    <s v="JB-15925"/>
    <s v="Joni Blumstein"/>
    <s v="Consumer"/>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s v="Consumer"/>
    <s v="United States"/>
    <s v="Dublin"/>
    <x v="24"/>
    <n v="43017"/>
    <x v="3"/>
    <s v="TEC-MA-10001148"/>
    <x v="2"/>
    <x v="15"/>
    <s v="Swingline SM12-08 MicroCut Jam Free Shredder"/>
    <n v="479.98800000000006"/>
    <n v="4"/>
    <n v="0.7"/>
    <n v="-383.99040000000002"/>
  </r>
  <r>
    <n v="225"/>
    <s v="CA-2012-169397"/>
    <x v="1"/>
    <x v="100"/>
    <d v="2012-12-27T00:00:00"/>
    <s v="First Class"/>
    <s v="JB-15925"/>
    <s v="Joni Blumstein"/>
    <s v="Consumer"/>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s v="Corporate"/>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s v="Corporate"/>
    <s v="United States"/>
    <s v="Detroit"/>
    <x v="12"/>
    <n v="48227"/>
    <x v="2"/>
    <s v="FUR-TA-10003748"/>
    <x v="0"/>
    <x v="3"/>
    <s v="Bevis 36 x 72 Conference Tables"/>
    <n v="622.44999999999993"/>
    <n v="5"/>
    <n v="0"/>
    <n v="136.93899999999999"/>
  </r>
  <r>
    <n v="228"/>
    <s v="CA-2012-163055"/>
    <x v="1"/>
    <x v="101"/>
    <d v="2012-08-16T00:00:00"/>
    <s v="Standard Class"/>
    <s v="DS-13180"/>
    <s v="David Smith"/>
    <s v="Corporate"/>
    <s v="United States"/>
    <s v="Detroit"/>
    <x v="12"/>
    <n v="48227"/>
    <x v="2"/>
    <s v="OFF-ST-10002485"/>
    <x v="1"/>
    <x v="4"/>
    <s v="Rogers Deluxe File Chest"/>
    <n v="21.98"/>
    <n v="1"/>
    <n v="0"/>
    <n v="0.21979999999999933"/>
  </r>
  <r>
    <n v="229"/>
    <s v="US-2012-145436"/>
    <x v="1"/>
    <x v="102"/>
    <d v="2012-03-04T00:00:00"/>
    <s v="Standard Class"/>
    <s v="VD-21670"/>
    <s v="Valerie Dominguez"/>
    <s v="Consumer"/>
    <s v="United States"/>
    <s v="Columbia"/>
    <x v="18"/>
    <n v="38401"/>
    <x v="0"/>
    <s v="FUR-CH-10004860"/>
    <x v="0"/>
    <x v="1"/>
    <s v="Global Low Back Tilter Chair"/>
    <n v="161.56800000000001"/>
    <n v="2"/>
    <n v="0.2"/>
    <n v="-28.274400000000021"/>
  </r>
  <r>
    <n v="230"/>
    <s v="US-2012-145436"/>
    <x v="1"/>
    <x v="102"/>
    <d v="2012-03-04T00:00:00"/>
    <s v="Standard Class"/>
    <s v="VD-21670"/>
    <s v="Valerie Dominguez"/>
    <s v="Consumer"/>
    <s v="United States"/>
    <s v="Columbia"/>
    <x v="18"/>
    <n v="38401"/>
    <x v="0"/>
    <s v="FUR-CH-10004477"/>
    <x v="0"/>
    <x v="1"/>
    <s v="Global Push Button Manager's Chair, Indigo"/>
    <n v="389.69600000000003"/>
    <n v="8"/>
    <n v="0.2"/>
    <n v="43.840799999999973"/>
  </r>
  <r>
    <n v="231"/>
    <s v="US-2011-156216"/>
    <x v="2"/>
    <x v="103"/>
    <d v="2011-09-17T00:00:00"/>
    <s v="Standard Class"/>
    <s v="EA-14035"/>
    <s v="Erin Ashbrook"/>
    <s v="Corporate"/>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s v="Home Office"/>
    <s v="United States"/>
    <s v="Tampa"/>
    <x v="2"/>
    <n v="33614"/>
    <x v="0"/>
    <s v="FUR-TA-10001705"/>
    <x v="0"/>
    <x v="3"/>
    <s v="Bush Advantage Collection Round Conference Table"/>
    <n v="233.86"/>
    <n v="2"/>
    <n v="0.45"/>
    <n v="-102.04800000000003"/>
  </r>
  <r>
    <n v="233"/>
    <s v="US-2014-100930"/>
    <x v="3"/>
    <x v="104"/>
    <d v="2014-04-13T00:00:00"/>
    <s v="Standard Class"/>
    <s v="CS-12400"/>
    <s v="Christopher Schild"/>
    <s v="Home Office"/>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s v="Home Office"/>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s v="Home Office"/>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s v="Home Office"/>
    <s v="United States"/>
    <s v="Tampa"/>
    <x v="2"/>
    <n v="33614"/>
    <x v="0"/>
    <s v="TEC-AC-10003832"/>
    <x v="2"/>
    <x v="11"/>
    <s v="Logitech P710e Mobile Speakerphone"/>
    <n v="617.97600000000011"/>
    <n v="3"/>
    <n v="0.2"/>
    <n v="-7.724700000000098"/>
  </r>
  <r>
    <n v="237"/>
    <s v="CA-2014-160514"/>
    <x v="3"/>
    <x v="105"/>
    <d v="2014-11-17T00:00:00"/>
    <s v="Standard Class"/>
    <s v="DB-13120"/>
    <s v="David Bremer"/>
    <s v="Corporate"/>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s v="Consumer"/>
    <s v="United States"/>
    <s v="Chicago"/>
    <x v="10"/>
    <n v="60610"/>
    <x v="2"/>
    <s v="OFF-PA-10003349"/>
    <x v="1"/>
    <x v="10"/>
    <s v="Xerox 1957"/>
    <n v="25.920000000000005"/>
    <n v="5"/>
    <n v="0.2"/>
    <n v="9.3960000000000008"/>
  </r>
  <r>
    <n v="239"/>
    <s v="CA-2013-157749"/>
    <x v="0"/>
    <x v="30"/>
    <d v="2013-06-10T00:00:00"/>
    <s v="Second Class"/>
    <s v="KL-16645"/>
    <s v="Ken Lonsdale"/>
    <s v="Consumer"/>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s v="Consumer"/>
    <s v="United States"/>
    <s v="Chicago"/>
    <x v="10"/>
    <n v="60610"/>
    <x v="2"/>
    <s v="FUR-FU-10004351"/>
    <x v="0"/>
    <x v="5"/>
    <s v="Staples"/>
    <n v="11.688000000000001"/>
    <n v="3"/>
    <n v="0.6"/>
    <n v="-4.6751999999999985"/>
  </r>
  <r>
    <n v="241"/>
    <s v="CA-2013-157749"/>
    <x v="0"/>
    <x v="30"/>
    <d v="2013-06-10T00:00:00"/>
    <s v="Second Class"/>
    <s v="KL-16645"/>
    <s v="Ken Lonsdale"/>
    <s v="Consumer"/>
    <s v="United States"/>
    <s v="Chicago"/>
    <x v="10"/>
    <n v="60610"/>
    <x v="2"/>
    <s v="TEC-PH-10000011"/>
    <x v="2"/>
    <x v="7"/>
    <s v="PureGear Roll-On Screen Protector"/>
    <n v="31.983999999999998"/>
    <n v="2"/>
    <n v="0.2"/>
    <n v="11.194399999999998"/>
  </r>
  <r>
    <n v="242"/>
    <s v="CA-2013-157749"/>
    <x v="0"/>
    <x v="30"/>
    <d v="2013-06-10T00:00:00"/>
    <s v="Second Class"/>
    <s v="KL-16645"/>
    <s v="Ken Lonsdale"/>
    <s v="Consumer"/>
    <s v="United States"/>
    <s v="Chicago"/>
    <x v="10"/>
    <n v="60610"/>
    <x v="2"/>
    <s v="FUR-TA-10002607"/>
    <x v="0"/>
    <x v="3"/>
    <s v="KI Conference Tables"/>
    <n v="177.22499999999999"/>
    <n v="5"/>
    <n v="0.5"/>
    <n v="-120.51299999999998"/>
  </r>
  <r>
    <n v="243"/>
    <s v="CA-2013-157749"/>
    <x v="0"/>
    <x v="30"/>
    <d v="2013-06-10T00:00:00"/>
    <s v="Second Class"/>
    <s v="KL-16645"/>
    <s v="Ken Lonsdale"/>
    <s v="Consumer"/>
    <s v="United States"/>
    <s v="Chicago"/>
    <x v="10"/>
    <n v="60610"/>
    <x v="2"/>
    <s v="FUR-FU-10002505"/>
    <x v="0"/>
    <x v="5"/>
    <s v="Eldon 100 Class Desk Accessories"/>
    <n v="4.0440000000000005"/>
    <n v="3"/>
    <n v="0.6"/>
    <n v="-2.8307999999999995"/>
  </r>
  <r>
    <n v="244"/>
    <s v="CA-2013-157749"/>
    <x v="0"/>
    <x v="30"/>
    <d v="2013-06-10T00:00:00"/>
    <s v="Second Class"/>
    <s v="KL-16645"/>
    <s v="Ken Lonsdale"/>
    <s v="Consumer"/>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s v="Home Office"/>
    <s v="United States"/>
    <s v="Lakeville"/>
    <x v="11"/>
    <n v="55044"/>
    <x v="2"/>
    <s v="FUR-CH-10004063"/>
    <x v="0"/>
    <x v="1"/>
    <s v="Global Deluxe High-Back Manager's Chair"/>
    <n v="2001.8600000000001"/>
    <n v="7"/>
    <n v="0"/>
    <n v="580.53939999999989"/>
  </r>
  <r>
    <n v="246"/>
    <s v="CA-2011-131926"/>
    <x v="2"/>
    <x v="106"/>
    <d v="2011-06-06T00:00:00"/>
    <s v="Second Class"/>
    <s v="DW-13480"/>
    <s v="Dianna Wilson"/>
    <s v="Home Office"/>
    <s v="United States"/>
    <s v="Lakeville"/>
    <x v="11"/>
    <n v="55044"/>
    <x v="2"/>
    <s v="OFF-ST-10002276"/>
    <x v="1"/>
    <x v="4"/>
    <s v="Safco Steel Mobile File Cart"/>
    <n v="166.72"/>
    <n v="2"/>
    <n v="0"/>
    <n v="41.680000000000007"/>
  </r>
  <r>
    <n v="247"/>
    <s v="CA-2011-131926"/>
    <x v="2"/>
    <x v="106"/>
    <d v="2011-06-06T00:00:00"/>
    <s v="Second Class"/>
    <s v="DW-13480"/>
    <s v="Dianna Wilson"/>
    <s v="Home Office"/>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s v="Home Office"/>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s v="Home Office"/>
    <s v="United States"/>
    <s v="Lakeville"/>
    <x v="11"/>
    <n v="55044"/>
    <x v="2"/>
    <s v="OFF-PA-10000061"/>
    <x v="1"/>
    <x v="10"/>
    <s v="Xerox 205"/>
    <n v="25.92"/>
    <n v="4"/>
    <n v="0"/>
    <n v="12.441600000000001"/>
  </r>
  <r>
    <n v="250"/>
    <s v="CA-2013-154739"/>
    <x v="0"/>
    <x v="107"/>
    <d v="2013-12-16T00:00:00"/>
    <s v="Second Class"/>
    <s v="LH-17155"/>
    <s v="Logan Haushalter"/>
    <s v="Consumer"/>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s v="Consumer"/>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s v="Consumer"/>
    <s v="United States"/>
    <s v="San Diego"/>
    <x v="1"/>
    <n v="92037"/>
    <x v="1"/>
    <s v="TEC-AC-10003832"/>
    <x v="2"/>
    <x v="11"/>
    <s v="Logitech P710e Mobile Speakerphone"/>
    <n v="3347.37"/>
    <n v="13"/>
    <n v="0"/>
    <n v="636.0002999999997"/>
  </r>
  <r>
    <n v="253"/>
    <s v="CA-2013-146941"/>
    <x v="0"/>
    <x v="107"/>
    <d v="2013-12-14T00:00:00"/>
    <s v="First Class"/>
    <s v="DL-13315"/>
    <s v="Delfina Latchford"/>
    <s v="Consumer"/>
    <s v="United States"/>
    <s v="New York City"/>
    <x v="15"/>
    <n v="10024"/>
    <x v="3"/>
    <s v="OFF-ST-10001228"/>
    <x v="1"/>
    <x v="4"/>
    <s v="Fellowes Personal Hanging Folder Files, Navy"/>
    <n v="80.58"/>
    <n v="6"/>
    <n v="0"/>
    <n v="22.562400000000004"/>
  </r>
  <r>
    <n v="254"/>
    <s v="CA-2013-146941"/>
    <x v="0"/>
    <x v="107"/>
    <d v="2013-12-14T00:00:00"/>
    <s v="First Class"/>
    <s v="DL-13315"/>
    <s v="Delfina Latchford"/>
    <s v="Consumer"/>
    <s v="United States"/>
    <s v="New York City"/>
    <x v="15"/>
    <n v="10024"/>
    <x v="3"/>
    <s v="OFF-EN-10003296"/>
    <x v="1"/>
    <x v="12"/>
    <s v="Tyvek Side-Opening Peel &amp; Seel Expanding Envelopes"/>
    <n v="361.92"/>
    <n v="4"/>
    <n v="0"/>
    <n v="162.864"/>
  </r>
  <r>
    <n v="255"/>
    <s v="US-2012-159982"/>
    <x v="1"/>
    <x v="109"/>
    <d v="2012-12-04T00:00:00"/>
    <s v="Standard Class"/>
    <s v="DR-12880"/>
    <s v="Dan Reichenbach"/>
    <s v="Corporate"/>
    <s v="United States"/>
    <s v="Chicago"/>
    <x v="10"/>
    <n v="60623"/>
    <x v="2"/>
    <s v="FUR-FU-10002505"/>
    <x v="0"/>
    <x v="5"/>
    <s v="Eldon 100 Class Desk Accessories"/>
    <n v="12.132000000000001"/>
    <n v="9"/>
    <n v="0.6"/>
    <n v="-8.4923999999999982"/>
  </r>
  <r>
    <n v="256"/>
    <s v="US-2012-159982"/>
    <x v="1"/>
    <x v="109"/>
    <d v="2012-12-04T00:00:00"/>
    <s v="Standard Class"/>
    <s v="DR-12880"/>
    <s v="Dan Reichenbach"/>
    <s v="Corporate"/>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s v="Corporate"/>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s v="Corporate"/>
    <s v="United States"/>
    <s v="Chicago"/>
    <x v="10"/>
    <n v="60623"/>
    <x v="2"/>
    <s v="TEC-PH-10001580"/>
    <x v="2"/>
    <x v="7"/>
    <s v="Logitech Mobile Speakerphone P710e - speaker phone"/>
    <n v="647.904"/>
    <n v="6"/>
    <n v="0.2"/>
    <n v="56.691599999999966"/>
  </r>
  <r>
    <n v="259"/>
    <s v="CA-2014-163139"/>
    <x v="3"/>
    <x v="96"/>
    <d v="2014-12-04T00:00:00"/>
    <s v="Second Class"/>
    <s v="CC-12670"/>
    <s v="Craig Carreira"/>
    <s v="Consumer"/>
    <s v="United States"/>
    <s v="New York City"/>
    <x v="15"/>
    <n v="10009"/>
    <x v="3"/>
    <s v="TEC-AC-10000290"/>
    <x v="2"/>
    <x v="11"/>
    <s v="Sabrent 4-Port USB 2.0 Hub"/>
    <n v="20.37"/>
    <n v="3"/>
    <n v="0"/>
    <n v="6.9258000000000006"/>
  </r>
  <r>
    <n v="260"/>
    <s v="CA-2014-163139"/>
    <x v="3"/>
    <x v="96"/>
    <d v="2014-12-04T00:00:00"/>
    <s v="Second Class"/>
    <s v="CC-12670"/>
    <s v="Craig Carreira"/>
    <s v="Consumer"/>
    <s v="United States"/>
    <s v="New York City"/>
    <x v="15"/>
    <n v="10009"/>
    <x v="3"/>
    <s v="OFF-ST-10002790"/>
    <x v="1"/>
    <x v="4"/>
    <s v="Safco Industrial Shelving"/>
    <n v="221.54999999999998"/>
    <n v="3"/>
    <n v="0"/>
    <n v="6.6465000000000174"/>
  </r>
  <r>
    <n v="261"/>
    <s v="CA-2014-163139"/>
    <x v="3"/>
    <x v="96"/>
    <d v="2014-12-04T00:00:00"/>
    <s v="Second Class"/>
    <s v="CC-12670"/>
    <s v="Craig Carreira"/>
    <s v="Consumer"/>
    <s v="United States"/>
    <s v="New York City"/>
    <x v="15"/>
    <n v="10009"/>
    <x v="3"/>
    <s v="OFF-BI-10003460"/>
    <x v="1"/>
    <x v="8"/>
    <s v="Acco 3-Hole Punch"/>
    <n v="17.52"/>
    <n v="5"/>
    <n v="0.2"/>
    <n v="6.1319999999999988"/>
  </r>
  <r>
    <n v="262"/>
    <s v="US-2014-155299"/>
    <x v="3"/>
    <x v="110"/>
    <d v="2014-06-13T00:00:00"/>
    <s v="Standard Class"/>
    <s v="Dl-13600"/>
    <s v="Dorris liebe"/>
    <s v="Corporate"/>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s v="Corporate"/>
    <s v="United States"/>
    <s v="Houston"/>
    <x v="5"/>
    <n v="77036"/>
    <x v="2"/>
    <s v="TEC-MA-10000822"/>
    <x v="2"/>
    <x v="15"/>
    <s v="Lexmark MX611dhe Monochrome Laser Printer"/>
    <n v="3059.982"/>
    <n v="3"/>
    <n v="0.4"/>
    <n v="-509.99700000000075"/>
  </r>
  <r>
    <n v="264"/>
    <s v="US-2011-106992"/>
    <x v="2"/>
    <x v="111"/>
    <d v="2011-09-21T00:00:00"/>
    <s v="Second Class"/>
    <s v="SB-20290"/>
    <s v="Sean Braxton"/>
    <s v="Corporate"/>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s v="Consumer"/>
    <s v="United States"/>
    <s v="Chicago"/>
    <x v="10"/>
    <n v="60610"/>
    <x v="2"/>
    <s v="TEC-PH-10001433"/>
    <x v="2"/>
    <x v="7"/>
    <s v="Cisco Small Business SPA 502G VoIP phone"/>
    <n v="328.22399999999999"/>
    <n v="4"/>
    <n v="0.2"/>
    <n v="28.7196"/>
  </r>
  <r>
    <n v="266"/>
    <s v="CA-2012-155040"/>
    <x v="1"/>
    <x v="113"/>
    <d v="2012-11-15T00:00:00"/>
    <s v="Standard Class"/>
    <s v="AH-10210"/>
    <s v="Alan Hwang"/>
    <s v="Consumer"/>
    <s v="United States"/>
    <s v="Brentwood"/>
    <x v="1"/>
    <n v="94513"/>
    <x v="1"/>
    <s v="TEC-AC-10004469"/>
    <x v="2"/>
    <x v="11"/>
    <s v="Microsoft Sculpt Comfort Mouse"/>
    <n v="79.900000000000006"/>
    <n v="2"/>
    <n v="0"/>
    <n v="35.156000000000006"/>
  </r>
  <r>
    <n v="267"/>
    <s v="CA-2014-136826"/>
    <x v="3"/>
    <x v="114"/>
    <d v="2014-06-21T00:00:00"/>
    <s v="Standard Class"/>
    <s v="CB-12535"/>
    <s v="Claudia Bergmann"/>
    <s v="Corporate"/>
    <s v="United States"/>
    <s v="Chapel Hill"/>
    <x v="3"/>
    <n v="27514"/>
    <x v="0"/>
    <s v="OFF-AR-10003602"/>
    <x v="1"/>
    <x v="6"/>
    <s v="Quartet Omega Colored Chalk, 12/Pack"/>
    <n v="14.015999999999998"/>
    <n v="3"/>
    <n v="0.2"/>
    <n v="4.7303999999999995"/>
  </r>
  <r>
    <n v="268"/>
    <s v="CA-2013-111010"/>
    <x v="0"/>
    <x v="115"/>
    <d v="2013-01-28T00:00:00"/>
    <s v="Standard Class"/>
    <s v="PG-18895"/>
    <s v="Paul Gonzalez"/>
    <s v="Consumer"/>
    <s v="United States"/>
    <s v="Morristown"/>
    <x v="30"/>
    <n v="7960"/>
    <x v="3"/>
    <s v="OFF-FA-10003472"/>
    <x v="1"/>
    <x v="13"/>
    <s v="Bagged Rubber Bands"/>
    <n v="7.5600000000000005"/>
    <n v="6"/>
    <n v="0"/>
    <n v="0.3024"/>
  </r>
  <r>
    <n v="269"/>
    <s v="US-2014-145366"/>
    <x v="3"/>
    <x v="34"/>
    <d v="2014-12-14T00:00:00"/>
    <s v="Standard Class"/>
    <s v="CA-12310"/>
    <s v="Christine Abelman"/>
    <s v="Corporate"/>
    <s v="United States"/>
    <s v="Cincinnati"/>
    <x v="24"/>
    <n v="45231"/>
    <x v="3"/>
    <s v="OFF-ST-10004180"/>
    <x v="1"/>
    <x v="4"/>
    <s v="Safco Commercial Shelving"/>
    <n v="37.207999999999998"/>
    <n v="1"/>
    <n v="0.2"/>
    <n v="-7.4416000000000011"/>
  </r>
  <r>
    <n v="270"/>
    <s v="US-2014-145366"/>
    <x v="3"/>
    <x v="34"/>
    <d v="2014-12-14T00:00:00"/>
    <s v="Standard Class"/>
    <s v="CA-12310"/>
    <s v="Christine Abelman"/>
    <s v="Corporate"/>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s v="Corporate"/>
    <s v="United States"/>
    <s v="San Francisco"/>
    <x v="1"/>
    <n v="94110"/>
    <x v="1"/>
    <s v="OFF-ST-10003208"/>
    <x v="1"/>
    <x v="4"/>
    <s v="Adjustable Depth Letter/Legal Cart"/>
    <n v="725.84"/>
    <n v="4"/>
    <n v="0"/>
    <n v="210.4935999999999"/>
  </r>
  <r>
    <n v="272"/>
    <s v="CA-2012-155334"/>
    <x v="1"/>
    <x v="117"/>
    <d v="2012-07-31T00:00:00"/>
    <s v="First Class"/>
    <s v="HA-14920"/>
    <s v="Helen Andreada"/>
    <s v="Consumer"/>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s v="Consumer"/>
    <s v="United States"/>
    <s v="San Francisco"/>
    <x v="1"/>
    <n v="94109"/>
    <x v="1"/>
    <s v="FUR-FU-10003274"/>
    <x v="0"/>
    <x v="5"/>
    <s v="Regeneration Desk Collection"/>
    <n v="5.28"/>
    <n v="3"/>
    <n v="0"/>
    <n v="2.3232000000000004"/>
  </r>
  <r>
    <n v="274"/>
    <s v="CA-2012-155334"/>
    <x v="1"/>
    <x v="117"/>
    <d v="2012-07-31T00:00:00"/>
    <s v="First Class"/>
    <s v="HA-14920"/>
    <s v="Helen Andreada"/>
    <s v="Consumer"/>
    <s v="United States"/>
    <s v="San Francisco"/>
    <x v="1"/>
    <n v="94109"/>
    <x v="1"/>
    <s v="OFF-BI-10002557"/>
    <x v="1"/>
    <x v="8"/>
    <s v="Presstex Flexible Ring Binders"/>
    <n v="10.92"/>
    <n v="3"/>
    <n v="0.2"/>
    <n v="4.0949999999999989"/>
  </r>
  <r>
    <n v="275"/>
    <s v="CA-2014-118136"/>
    <x v="3"/>
    <x v="118"/>
    <d v="2014-09-18T00:00:00"/>
    <s v="First Class"/>
    <s v="BB-10990"/>
    <s v="Barry Blumstein"/>
    <s v="Corporate"/>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s v="Corporate"/>
    <s v="United States"/>
    <s v="Inglewood"/>
    <x v="1"/>
    <n v="90301"/>
    <x v="1"/>
    <s v="OFF-AR-10001427"/>
    <x v="1"/>
    <x v="6"/>
    <s v="Newell 330"/>
    <n v="5.98"/>
    <n v="1"/>
    <n v="0"/>
    <n v="1.5548000000000002"/>
  </r>
  <r>
    <n v="277"/>
    <s v="CA-2014-132976"/>
    <x v="3"/>
    <x v="119"/>
    <d v="2014-10-18T00:00:00"/>
    <s v="Standard Class"/>
    <s v="AG-10495"/>
    <s v="Andrew Gjertsen"/>
    <s v="Corporate"/>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s v="Corporate"/>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s v="Corporate"/>
    <s v="United States"/>
    <s v="Philadelphia"/>
    <x v="9"/>
    <n v="19140"/>
    <x v="3"/>
    <s v="OFF-ST-10000876"/>
    <x v="1"/>
    <x v="4"/>
    <s v="Eldon Simplefile Box Office"/>
    <n v="59.712000000000003"/>
    <n v="6"/>
    <n v="0.2"/>
    <n v="5.9711999999999996"/>
  </r>
  <r>
    <n v="280"/>
    <s v="CA-2014-132976"/>
    <x v="3"/>
    <x v="119"/>
    <d v="2014-10-18T00:00:00"/>
    <s v="Standard Class"/>
    <s v="AG-10495"/>
    <s v="Andrew Gjertsen"/>
    <s v="Corporate"/>
    <s v="United States"/>
    <s v="Philadelphia"/>
    <x v="9"/>
    <n v="19140"/>
    <x v="3"/>
    <s v="OFF-LA-10002043"/>
    <x v="1"/>
    <x v="2"/>
    <s v="Avery 489"/>
    <n v="24.839999999999996"/>
    <n v="3"/>
    <n v="0.2"/>
    <n v="8.6940000000000008"/>
  </r>
  <r>
    <n v="281"/>
    <s v="US-2012-161991"/>
    <x v="1"/>
    <x v="120"/>
    <d v="2012-09-28T00:00:00"/>
    <s v="Second Class"/>
    <s v="SC-20725"/>
    <s v="Steven Cartwright"/>
    <s v="Consumer"/>
    <s v="United States"/>
    <s v="Houston"/>
    <x v="5"/>
    <n v="77070"/>
    <x v="2"/>
    <s v="OFF-BI-10004967"/>
    <x v="1"/>
    <x v="8"/>
    <s v="Round Ring Binders"/>
    <n v="2.0799999999999996"/>
    <n v="5"/>
    <n v="0.8"/>
    <n v="-3.4320000000000004"/>
  </r>
  <r>
    <n v="282"/>
    <s v="US-2012-161991"/>
    <x v="1"/>
    <x v="120"/>
    <d v="2012-09-28T00:00:00"/>
    <s v="Second Class"/>
    <s v="SC-20725"/>
    <s v="Steven Cartwright"/>
    <s v="Consumer"/>
    <s v="United States"/>
    <s v="Houston"/>
    <x v="5"/>
    <n v="77070"/>
    <x v="2"/>
    <s v="TEC-PH-10001760"/>
    <x v="2"/>
    <x v="7"/>
    <s v="Bose SoundLink Bluetooth Speaker"/>
    <n v="1114.4000000000001"/>
    <n v="7"/>
    <n v="0.2"/>
    <n v="376.11"/>
  </r>
  <r>
    <n v="283"/>
    <s v="CA-2012-130890"/>
    <x v="1"/>
    <x v="121"/>
    <d v="2012-11-06T00:00:00"/>
    <s v="Standard Class"/>
    <s v="JO-15280"/>
    <s v="Jas O'Carroll"/>
    <s v="Consumer"/>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s v="Consumer"/>
    <s v="United States"/>
    <s v="Portland"/>
    <x v="21"/>
    <n v="97206"/>
    <x v="1"/>
    <s v="OFF-PA-10000474"/>
    <x v="1"/>
    <x v="10"/>
    <s v="Staples"/>
    <n v="141.76"/>
    <n v="5"/>
    <n v="0.2"/>
    <n v="47.843999999999994"/>
  </r>
  <r>
    <n v="285"/>
    <s v="CA-2012-130883"/>
    <x v="1"/>
    <x v="120"/>
    <d v="2012-10-02T00:00:00"/>
    <s v="Standard Class"/>
    <s v="TB-21520"/>
    <s v="Tracy Blumstein"/>
    <s v="Consumer"/>
    <s v="United States"/>
    <s v="Portland"/>
    <x v="21"/>
    <n v="97206"/>
    <x v="1"/>
    <s v="TEC-AC-10001956"/>
    <x v="2"/>
    <x v="11"/>
    <s v="Microsoft Arc Touch Mouse"/>
    <n v="239.80000000000004"/>
    <n v="5"/>
    <n v="0.2"/>
    <n v="47.959999999999987"/>
  </r>
  <r>
    <n v="286"/>
    <s v="CA-2012-130883"/>
    <x v="1"/>
    <x v="120"/>
    <d v="2012-10-02T00:00:00"/>
    <s v="Standard Class"/>
    <s v="TB-21520"/>
    <s v="Tracy Blumstein"/>
    <s v="Consumer"/>
    <s v="United States"/>
    <s v="Portland"/>
    <x v="21"/>
    <n v="97206"/>
    <x v="1"/>
    <s v="OFF-PA-10004100"/>
    <x v="1"/>
    <x v="10"/>
    <s v="Xerox 216"/>
    <n v="31.104000000000006"/>
    <n v="6"/>
    <n v="0.2"/>
    <n v="10.8864"/>
  </r>
  <r>
    <n v="287"/>
    <s v="CA-2013-112697"/>
    <x v="0"/>
    <x v="122"/>
    <d v="2013-12-21T00:00:00"/>
    <s v="Second Class"/>
    <s v="AH-10195"/>
    <s v="Alan Haines"/>
    <s v="Corporate"/>
    <s v="United States"/>
    <s v="Tamarac"/>
    <x v="2"/>
    <n v="33319"/>
    <x v="0"/>
    <s v="OFF-BI-10000778"/>
    <x v="1"/>
    <x v="8"/>
    <s v="GBC VeloBinder Electric Binding Machine"/>
    <n v="254.05800000000002"/>
    <n v="7"/>
    <n v="0.7"/>
    <n v="-169.3719999999999"/>
  </r>
  <r>
    <n v="288"/>
    <s v="CA-2013-112697"/>
    <x v="0"/>
    <x v="122"/>
    <d v="2013-12-21T00:00:00"/>
    <s v="Second Class"/>
    <s v="AH-10195"/>
    <s v="Alan Haines"/>
    <s v="Corporate"/>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s v="Corporate"/>
    <s v="United States"/>
    <s v="Tamarac"/>
    <x v="2"/>
    <n v="33319"/>
    <x v="0"/>
    <s v="OFF-SU-10000646"/>
    <x v="1"/>
    <x v="14"/>
    <s v="Premier Automatic Letter Opener"/>
    <n v="961.48000000000013"/>
    <n v="5"/>
    <n v="0.2"/>
    <n v="-204.31449999999995"/>
  </r>
  <r>
    <n v="290"/>
    <s v="CA-2013-110772"/>
    <x v="0"/>
    <x v="73"/>
    <d v="2013-11-25T00:00:00"/>
    <s v="Second Class"/>
    <s v="NZ-18565"/>
    <s v="Nick Zandusky"/>
    <s v="Home Office"/>
    <s v="United States"/>
    <s v="Columbus"/>
    <x v="24"/>
    <n v="43229"/>
    <x v="3"/>
    <s v="OFF-FA-10002983"/>
    <x v="1"/>
    <x v="13"/>
    <s v="Advantus SlideClip Paper Clips"/>
    <n v="19.096"/>
    <n v="7"/>
    <n v="0.2"/>
    <n v="6.6835999999999993"/>
  </r>
  <r>
    <n v="291"/>
    <s v="CA-2013-110772"/>
    <x v="0"/>
    <x v="73"/>
    <d v="2013-11-25T00:00:00"/>
    <s v="Second Class"/>
    <s v="NZ-18565"/>
    <s v="Nick Zandusky"/>
    <s v="Home Office"/>
    <s v="United States"/>
    <s v="Columbus"/>
    <x v="24"/>
    <n v="43229"/>
    <x v="3"/>
    <s v="OFF-LA-10004689"/>
    <x v="1"/>
    <x v="2"/>
    <s v="Avery 512"/>
    <n v="18.496000000000002"/>
    <n v="8"/>
    <n v="0.2"/>
    <n v="6.2423999999999999"/>
  </r>
  <r>
    <n v="292"/>
    <s v="CA-2013-110772"/>
    <x v="0"/>
    <x v="73"/>
    <d v="2013-11-25T00:00:00"/>
    <s v="Second Class"/>
    <s v="NZ-18565"/>
    <s v="Nick Zandusky"/>
    <s v="Home Office"/>
    <s v="United States"/>
    <s v="Columbus"/>
    <x v="24"/>
    <n v="43229"/>
    <x v="3"/>
    <s v="TEC-AC-10002001"/>
    <x v="2"/>
    <x v="11"/>
    <s v="Logitech Wireless Gaming Headset G930"/>
    <n v="255.98400000000004"/>
    <n v="2"/>
    <n v="0.2"/>
    <n v="54.396600000000007"/>
  </r>
  <r>
    <n v="293"/>
    <s v="CA-2013-110772"/>
    <x v="0"/>
    <x v="73"/>
    <d v="2013-11-25T00:00:00"/>
    <s v="Second Class"/>
    <s v="NZ-18565"/>
    <s v="Nick Zandusky"/>
    <s v="Home Office"/>
    <s v="United States"/>
    <s v="Columbus"/>
    <x v="24"/>
    <n v="43229"/>
    <x v="3"/>
    <s v="FUR-BO-10004709"/>
    <x v="0"/>
    <x v="0"/>
    <s v="Bush Westfield Collection Bookcases, Medium Cherry Finish"/>
    <n v="86.97"/>
    <n v="3"/>
    <n v="0.5"/>
    <n v="-48.703199999999995"/>
  </r>
  <r>
    <n v="294"/>
    <s v="CA-2011-111451"/>
    <x v="2"/>
    <x v="58"/>
    <d v="2011-12-28T00:00:00"/>
    <s v="First Class"/>
    <s v="KL-16555"/>
    <s v="Kelly Lampkin"/>
    <s v="Corporate"/>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s v="Corporate"/>
    <s v="United States"/>
    <s v="Colorado Springs"/>
    <x v="22"/>
    <n v="80906"/>
    <x v="1"/>
    <s v="FUR-CH-10001891"/>
    <x v="0"/>
    <x v="1"/>
    <s v="Global Deluxe Office Fabric Chairs"/>
    <n v="230.35200000000003"/>
    <n v="3"/>
    <n v="0.2"/>
    <n v="20.155800000000013"/>
  </r>
  <r>
    <n v="296"/>
    <s v="CA-2011-111451"/>
    <x v="2"/>
    <x v="58"/>
    <d v="2011-12-28T00:00:00"/>
    <s v="First Class"/>
    <s v="KL-16555"/>
    <s v="Kelly Lampkin"/>
    <s v="Corporate"/>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s v="Corporate"/>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s v="Corporate"/>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s v="Corporate"/>
    <s v="United States"/>
    <s v="Belleville"/>
    <x v="30"/>
    <n v="7109"/>
    <x v="3"/>
    <s v="OFF-PA-10002105"/>
    <x v="1"/>
    <x v="10"/>
    <s v="Xerox 223"/>
    <n v="32.400000000000006"/>
    <n v="5"/>
    <n v="0"/>
    <n v="15.552000000000001"/>
  </r>
  <r>
    <n v="300"/>
    <s v="CA-2013-142545"/>
    <x v="0"/>
    <x v="99"/>
    <d v="2013-11-04T00:00:00"/>
    <s v="Standard Class"/>
    <s v="JD-15895"/>
    <s v="Jonathan Doherty"/>
    <s v="Corporate"/>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s v="Corporate"/>
    <s v="United States"/>
    <s v="Belleville"/>
    <x v="30"/>
    <n v="7109"/>
    <x v="3"/>
    <s v="OFF-PA-10004243"/>
    <x v="1"/>
    <x v="10"/>
    <s v="Xerox 1939"/>
    <n v="56.91"/>
    <n v="3"/>
    <n v="0"/>
    <n v="27.316799999999997"/>
  </r>
  <r>
    <n v="302"/>
    <s v="CA-2013-142545"/>
    <x v="0"/>
    <x v="99"/>
    <d v="2013-11-04T00:00:00"/>
    <s v="Standard Class"/>
    <s v="JD-15895"/>
    <s v="Jonathan Doherty"/>
    <s v="Corporate"/>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s v="Corporate"/>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s v="Consumer"/>
    <s v="United States"/>
    <s v="Chicago"/>
    <x v="10"/>
    <n v="60623"/>
    <x v="2"/>
    <s v="FUR-TA-10002533"/>
    <x v="0"/>
    <x v="3"/>
    <s v="BPI Conference Tables"/>
    <n v="219.07500000000002"/>
    <n v="3"/>
    <n v="0.5"/>
    <n v="-131.44500000000005"/>
  </r>
  <r>
    <n v="305"/>
    <s v="CA-2012-144253"/>
    <x v="1"/>
    <x v="124"/>
    <d v="2012-05-09T00:00:00"/>
    <s v="Second Class"/>
    <s v="AS-10225"/>
    <s v="Alan Schoenberger"/>
    <s v="Corporate"/>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s v="Corporate"/>
    <s v="United States"/>
    <s v="Taylor"/>
    <x v="12"/>
    <n v="48180"/>
    <x v="2"/>
    <s v="OFF-AR-10003651"/>
    <x v="1"/>
    <x v="6"/>
    <s v="Newell 350"/>
    <n v="9.84"/>
    <n v="3"/>
    <n v="0"/>
    <n v="2.8535999999999988"/>
  </r>
  <r>
    <n v="307"/>
    <s v="CA-2011-111003"/>
    <x v="2"/>
    <x v="106"/>
    <d v="2011-06-06T00:00:00"/>
    <s v="Standard Class"/>
    <s v="CR-12625"/>
    <s v="Corey Roper"/>
    <s v="Home Office"/>
    <s v="United States"/>
    <s v="Lakewood"/>
    <x v="30"/>
    <n v="8701"/>
    <x v="3"/>
    <s v="OFF-BI-10001072"/>
    <x v="1"/>
    <x v="8"/>
    <s v="GBC Clear Cover, 8-1/2 x 11, unpunched, 25 covers per pack"/>
    <n v="45.480000000000004"/>
    <n v="3"/>
    <n v="0"/>
    <n v="20.9208"/>
  </r>
  <r>
    <n v="308"/>
    <s v="CA-2011-111003"/>
    <x v="2"/>
    <x v="106"/>
    <d v="2011-06-06T00:00:00"/>
    <s v="Standard Class"/>
    <s v="CR-12625"/>
    <s v="Corey Roper"/>
    <s v="Home Office"/>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s v="Consumer"/>
    <s v="United States"/>
    <s v="Arlington"/>
    <x v="17"/>
    <n v="22204"/>
    <x v="0"/>
    <s v="OFF-AR-10002804"/>
    <x v="1"/>
    <x v="6"/>
    <s v="Faber Castell Col-Erase Pencils"/>
    <n v="4.8899999999999997"/>
    <n v="1"/>
    <n v="0"/>
    <n v="2.0049000000000001"/>
  </r>
  <r>
    <n v="310"/>
    <s v="CA-2013-142902"/>
    <x v="0"/>
    <x v="126"/>
    <d v="2013-09-15T00:00:00"/>
    <s v="Second Class"/>
    <s v="BP-11185"/>
    <s v="Ben Peterman"/>
    <s v="Corporate"/>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s v="Corporate"/>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s v="Corporate"/>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s v="Corporate"/>
    <s v="United States"/>
    <s v="Arvada"/>
    <x v="22"/>
    <n v="80004"/>
    <x v="1"/>
    <s v="OFF-LA-10000634"/>
    <x v="1"/>
    <x v="2"/>
    <s v="Avery 509"/>
    <n v="6.2640000000000002"/>
    <n v="3"/>
    <n v="0.2"/>
    <n v="2.0358000000000001"/>
  </r>
  <r>
    <n v="314"/>
    <s v="CA-2011-120887"/>
    <x v="2"/>
    <x v="127"/>
    <d v="2011-10-03T00:00:00"/>
    <s v="Standard Class"/>
    <s v="TS-21205"/>
    <s v="Thomas Seio"/>
    <s v="Corporate"/>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s v="Corporate"/>
    <s v="United States"/>
    <s v="Saint Petersburg"/>
    <x v="2"/>
    <n v="33710"/>
    <x v="0"/>
    <s v="TEC-PH-10002398"/>
    <x v="2"/>
    <x v="7"/>
    <s v="AT&amp;T 1070 Corded Phone"/>
    <n v="178.38400000000001"/>
    <n v="2"/>
    <n v="0.2"/>
    <n v="22.297999999999973"/>
  </r>
  <r>
    <n v="316"/>
    <s v="CA-2011-167850"/>
    <x v="2"/>
    <x v="128"/>
    <d v="2011-08-16T00:00:00"/>
    <s v="Standard Class"/>
    <s v="AG-10525"/>
    <s v="Andy Gerbode"/>
    <s v="Corporate"/>
    <s v="United States"/>
    <s v="Saint Petersburg"/>
    <x v="2"/>
    <n v="33710"/>
    <x v="0"/>
    <s v="OFF-PA-10001937"/>
    <x v="1"/>
    <x v="10"/>
    <s v="Xerox 21"/>
    <n v="15.552000000000003"/>
    <n v="3"/>
    <n v="0.2"/>
    <n v="5.4432"/>
  </r>
  <r>
    <n v="317"/>
    <s v="CA-2011-164259"/>
    <x v="2"/>
    <x v="129"/>
    <d v="2011-12-30T00:00:00"/>
    <s v="First Class"/>
    <s v="SP-20860"/>
    <s v="Sung Pak"/>
    <s v="Corporate"/>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s v="Home Office"/>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s v="Home Office"/>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s v="Home Office"/>
    <s v="United States"/>
    <s v="New York City"/>
    <x v="15"/>
    <n v="10024"/>
    <x v="3"/>
    <s v="TEC-PH-10004093"/>
    <x v="2"/>
    <x v="7"/>
    <s v="Panasonic Kx-TS550"/>
    <n v="275.94"/>
    <n v="6"/>
    <n v="0"/>
    <n v="80.022599999999997"/>
  </r>
  <r>
    <n v="321"/>
    <s v="CA-2011-164973"/>
    <x v="2"/>
    <x v="130"/>
    <d v="2011-11-09T00:00:00"/>
    <s v="Standard Class"/>
    <s v="NM-18445"/>
    <s v="Nathan Mautz"/>
    <s v="Home Office"/>
    <s v="United States"/>
    <s v="New York City"/>
    <x v="15"/>
    <n v="10024"/>
    <x v="3"/>
    <s v="TEC-AC-10000892"/>
    <x v="2"/>
    <x v="11"/>
    <s v="NETGEAR N750 Dual Band Wi-Fi Gigabit Router"/>
    <n v="360"/>
    <n v="4"/>
    <n v="0"/>
    <n v="129.6"/>
  </r>
  <r>
    <n v="322"/>
    <s v="CA-2011-164973"/>
    <x v="2"/>
    <x v="130"/>
    <d v="2011-11-09T00:00:00"/>
    <s v="Standard Class"/>
    <s v="NM-18445"/>
    <s v="Nathan Mautz"/>
    <s v="Home Office"/>
    <s v="United States"/>
    <s v="New York City"/>
    <x v="15"/>
    <n v="10024"/>
    <x v="3"/>
    <s v="OFF-ST-10002974"/>
    <x v="1"/>
    <x v="4"/>
    <s v="Trav-L-File Heavy-Duty Shuttle II, Black"/>
    <n v="43.57"/>
    <n v="1"/>
    <n v="0"/>
    <n v="13.070999999999998"/>
  </r>
  <r>
    <n v="323"/>
    <s v="CA-2011-156601"/>
    <x v="2"/>
    <x v="111"/>
    <d v="2011-09-24T00:00:00"/>
    <s v="Standard Class"/>
    <s v="FA-14230"/>
    <s v="Frank Atkinson"/>
    <s v="Corporate"/>
    <s v="United States"/>
    <s v="Long Beach"/>
    <x v="1"/>
    <n v="90805"/>
    <x v="1"/>
    <s v="OFF-FA-10000624"/>
    <x v="1"/>
    <x v="13"/>
    <s v="OIC Binder Clips"/>
    <n v="7.16"/>
    <n v="2"/>
    <n v="0"/>
    <n v="3.58"/>
  </r>
  <r>
    <n v="324"/>
    <s v="CA-2013-162138"/>
    <x v="0"/>
    <x v="131"/>
    <d v="2013-04-28T00:00:00"/>
    <s v="Standard Class"/>
    <s v="GK-14620"/>
    <s v="Grace Kelly"/>
    <s v="Corporate"/>
    <s v="United States"/>
    <s v="Hesperia"/>
    <x v="1"/>
    <n v="92345"/>
    <x v="1"/>
    <s v="OFF-BI-10004593"/>
    <x v="1"/>
    <x v="8"/>
    <s v="Ibico Laser Imprintable Binding System Covers"/>
    <n v="251.52"/>
    <n v="6"/>
    <n v="0.2"/>
    <n v="81.744"/>
  </r>
  <r>
    <n v="325"/>
    <s v="CA-2013-162138"/>
    <x v="0"/>
    <x v="131"/>
    <d v="2013-04-28T00:00:00"/>
    <s v="Standard Class"/>
    <s v="GK-14620"/>
    <s v="Grace Kelly"/>
    <s v="Corporate"/>
    <s v="United States"/>
    <s v="Hesperia"/>
    <x v="1"/>
    <n v="92345"/>
    <x v="1"/>
    <s v="TEC-AC-10001908"/>
    <x v="2"/>
    <x v="11"/>
    <s v="Logitech Wireless Headset h800"/>
    <n v="99.99"/>
    <n v="1"/>
    <n v="0"/>
    <n v="34.996499999999997"/>
  </r>
  <r>
    <n v="326"/>
    <s v="CA-2014-153339"/>
    <x v="3"/>
    <x v="132"/>
    <d v="2014-11-06T00:00:00"/>
    <s v="Second Class"/>
    <s v="DJ-13510"/>
    <s v="Don Jones"/>
    <s v="Corporate"/>
    <s v="United States"/>
    <s v="Murfreesboro"/>
    <x v="18"/>
    <n v="37130"/>
    <x v="0"/>
    <s v="FUR-FU-10001967"/>
    <x v="0"/>
    <x v="5"/>
    <s v="Telescoping Adjustable Floor Lamp"/>
    <n v="15.991999999999999"/>
    <n v="1"/>
    <n v="0.2"/>
    <n v="0.99949999999999894"/>
  </r>
  <r>
    <n v="327"/>
    <s v="US-2013-141544"/>
    <x v="0"/>
    <x v="133"/>
    <d v="2013-09-02T00:00:00"/>
    <s v="First Class"/>
    <s v="PO-18850"/>
    <s v="Patrick O'Brill"/>
    <s v="Consumer"/>
    <s v="United States"/>
    <s v="Philadelphia"/>
    <x v="9"/>
    <n v="19143"/>
    <x v="3"/>
    <s v="TEC-PH-10003645"/>
    <x v="2"/>
    <x v="7"/>
    <s v="Aastra 57i VoIP phone"/>
    <n v="290.89800000000002"/>
    <n v="3"/>
    <n v="0.4"/>
    <n v="-67.876199999999997"/>
  </r>
  <r>
    <n v="328"/>
    <s v="US-2013-141544"/>
    <x v="0"/>
    <x v="133"/>
    <d v="2013-09-02T00:00:00"/>
    <s v="First Class"/>
    <s v="PO-18850"/>
    <s v="Patrick O'Brill"/>
    <s v="Consumer"/>
    <s v="United States"/>
    <s v="Philadelphia"/>
    <x v="9"/>
    <n v="19143"/>
    <x v="3"/>
    <s v="OFF-ST-10000675"/>
    <x v="1"/>
    <x v="4"/>
    <s v="File Shuttle II and Handi-File, Black"/>
    <n v="54.224000000000004"/>
    <n v="2"/>
    <n v="0.2"/>
    <n v="3.3889999999999993"/>
  </r>
  <r>
    <n v="329"/>
    <s v="US-2013-141544"/>
    <x v="0"/>
    <x v="133"/>
    <d v="2013-09-02T00:00:00"/>
    <s v="First Class"/>
    <s v="PO-18850"/>
    <s v="Patrick O'Brill"/>
    <s v="Consumer"/>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s v="Consumer"/>
    <s v="United States"/>
    <s v="Philadelphia"/>
    <x v="9"/>
    <n v="19143"/>
    <x v="3"/>
    <s v="OFF-LA-10001074"/>
    <x v="1"/>
    <x v="2"/>
    <s v="Round Specialty Laser Printer Labels"/>
    <n v="100.24000000000001"/>
    <n v="10"/>
    <n v="0.2"/>
    <n v="33.830999999999989"/>
  </r>
  <r>
    <n v="331"/>
    <s v="US-2013-141544"/>
    <x v="0"/>
    <x v="133"/>
    <d v="2013-09-02T00:00:00"/>
    <s v="First Class"/>
    <s v="PO-18850"/>
    <s v="Patrick O'Brill"/>
    <s v="Consumer"/>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s v="Consumer"/>
    <s v="United States"/>
    <s v="Philadelphia"/>
    <x v="9"/>
    <n v="19134"/>
    <x v="3"/>
    <s v="TEC-PH-10004614"/>
    <x v="2"/>
    <x v="7"/>
    <s v="AT&amp;T 841000 Phone"/>
    <n v="82.8"/>
    <n v="2"/>
    <n v="0.4"/>
    <n v="-20.700000000000003"/>
  </r>
  <r>
    <n v="333"/>
    <s v="US-2013-150147"/>
    <x v="0"/>
    <x v="134"/>
    <d v="2013-04-30T00:00:00"/>
    <s v="Second Class"/>
    <s v="JL-15850"/>
    <s v="John Lucas"/>
    <s v="Consumer"/>
    <s v="United States"/>
    <s v="Philadelphia"/>
    <x v="9"/>
    <n v="19134"/>
    <x v="3"/>
    <s v="OFF-BI-10001153"/>
    <x v="1"/>
    <x v="8"/>
    <s v="Ibico Recycled Grain-Textured Covers"/>
    <n v="20.724000000000004"/>
    <n v="2"/>
    <n v="0.7"/>
    <n v="-13.815999999999995"/>
  </r>
  <r>
    <n v="334"/>
    <s v="US-2013-150147"/>
    <x v="0"/>
    <x v="134"/>
    <d v="2013-04-30T00:00:00"/>
    <s v="Second Class"/>
    <s v="JL-15850"/>
    <s v="John Lucas"/>
    <s v="Consumer"/>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s v="Consumer"/>
    <s v="United States"/>
    <s v="Los Angeles"/>
    <x v="1"/>
    <n v="90045"/>
    <x v="1"/>
    <s v="OFF-BI-10001922"/>
    <x v="1"/>
    <x v="8"/>
    <s v="Storex Dura Pro Binders"/>
    <n v="4.7520000000000007"/>
    <n v="1"/>
    <n v="0.2"/>
    <n v="1.6037999999999997"/>
  </r>
  <r>
    <n v="336"/>
    <s v="CA-2012-137946"/>
    <x v="1"/>
    <x v="135"/>
    <d v="2012-09-04T00:00:00"/>
    <s v="Second Class"/>
    <s v="DB-13615"/>
    <s v="Doug Bickford"/>
    <s v="Consumer"/>
    <s v="United States"/>
    <s v="Los Angeles"/>
    <x v="1"/>
    <n v="90045"/>
    <x v="1"/>
    <s v="TEC-CO-10001449"/>
    <x v="2"/>
    <x v="16"/>
    <s v="Hewlett Packard LaserJet 3310 Copier"/>
    <n v="959.98400000000004"/>
    <n v="2"/>
    <n v="0.2"/>
    <n v="335.99440000000004"/>
  </r>
  <r>
    <n v="337"/>
    <s v="CA-2012-137946"/>
    <x v="1"/>
    <x v="135"/>
    <d v="2012-09-04T00:00:00"/>
    <s v="Second Class"/>
    <s v="DB-13615"/>
    <s v="Doug Bickford"/>
    <s v="Consumer"/>
    <s v="United States"/>
    <s v="Los Angeles"/>
    <x v="1"/>
    <n v="90045"/>
    <x v="1"/>
    <s v="OFF-BI-10004140"/>
    <x v="1"/>
    <x v="8"/>
    <s v="Avery Non-Stick Binders"/>
    <n v="14.368000000000002"/>
    <n v="4"/>
    <n v="0.2"/>
    <n v="4.4899999999999984"/>
  </r>
  <r>
    <n v="338"/>
    <s v="CA-2011-129924"/>
    <x v="2"/>
    <x v="136"/>
    <d v="2011-07-17T00:00:00"/>
    <s v="Standard Class"/>
    <s v="AC-10420"/>
    <s v="Alyssa Crouse"/>
    <s v="Corporate"/>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s v="Corporate"/>
    <s v="United States"/>
    <s v="San Francisco"/>
    <x v="1"/>
    <n v="94122"/>
    <x v="1"/>
    <s v="FUR-TA-10004575"/>
    <x v="0"/>
    <x v="3"/>
    <s v="Hon 5100 Series Wood Tables"/>
    <n v="698.35200000000009"/>
    <n v="3"/>
    <n v="0.2"/>
    <n v="-17.458800000000053"/>
  </r>
  <r>
    <n v="340"/>
    <s v="CA-2012-128167"/>
    <x v="1"/>
    <x v="137"/>
    <d v="2012-06-26T00:00:00"/>
    <s v="Second Class"/>
    <s v="KL-16645"/>
    <s v="Ken Lonsdale"/>
    <s v="Consumer"/>
    <s v="United States"/>
    <s v="Layton"/>
    <x v="7"/>
    <n v="84041"/>
    <x v="1"/>
    <s v="OFF-FA-10000490"/>
    <x v="1"/>
    <x v="13"/>
    <s v="OIC Binder Clips, Mini, 1/4&quot; Capacity, Black"/>
    <n v="4.96"/>
    <n v="4"/>
    <n v="0"/>
    <n v="2.3311999999999999"/>
  </r>
  <r>
    <n v="341"/>
    <s v="CA-2011-122336"/>
    <x v="2"/>
    <x v="138"/>
    <d v="2011-04-17T00:00:00"/>
    <s v="Second Class"/>
    <s v="JD-15895"/>
    <s v="Jonathan Doherty"/>
    <s v="Corporate"/>
    <s v="United States"/>
    <s v="Philadelphia"/>
    <x v="9"/>
    <n v="19140"/>
    <x v="3"/>
    <s v="OFF-AR-10000122"/>
    <x v="1"/>
    <x v="6"/>
    <s v="Newell 314"/>
    <n v="17.856000000000002"/>
    <n v="4"/>
    <n v="0.2"/>
    <n v="1.1159999999999979"/>
  </r>
  <r>
    <n v="342"/>
    <s v="CA-2011-122336"/>
    <x v="2"/>
    <x v="138"/>
    <d v="2011-04-17T00:00:00"/>
    <s v="Second Class"/>
    <s v="JD-15895"/>
    <s v="Jonathan Doherty"/>
    <s v="Corporate"/>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s v="Corporate"/>
    <s v="United States"/>
    <s v="Philadelphia"/>
    <x v="9"/>
    <n v="19140"/>
    <x v="3"/>
    <s v="OFF-FA-10002780"/>
    <x v="1"/>
    <x v="13"/>
    <s v="Staples"/>
    <n v="30.991999999999997"/>
    <n v="13"/>
    <n v="0.2"/>
    <n v="10.072399999999996"/>
  </r>
  <r>
    <n v="344"/>
    <s v="CA-2011-122336"/>
    <x v="2"/>
    <x v="138"/>
    <d v="2011-04-17T00:00:00"/>
    <s v="Second Class"/>
    <s v="JD-15895"/>
    <s v="Jonathan Doherty"/>
    <s v="Corporate"/>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s v="Consumer"/>
    <s v="United States"/>
    <s v="Austin"/>
    <x v="5"/>
    <n v="78745"/>
    <x v="2"/>
    <s v="OFF-ST-10000107"/>
    <x v="1"/>
    <x v="4"/>
    <s v="Fellowes Super Stor/Drawer"/>
    <n v="88.800000000000011"/>
    <n v="4"/>
    <n v="0.2"/>
    <n v="-2.2200000000000131"/>
  </r>
  <r>
    <n v="346"/>
    <s v="CA-2014-169901"/>
    <x v="3"/>
    <x v="140"/>
    <d v="2014-06-20T00:00:00"/>
    <s v="Standard Class"/>
    <s v="CC-12550"/>
    <s v="Clay Cheatham"/>
    <s v="Consumer"/>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s v="Consumer"/>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s v="Consumer"/>
    <s v="United States"/>
    <s v="Lowell"/>
    <x v="31"/>
    <n v="1852"/>
    <x v="3"/>
    <s v="OFF-PA-10000249"/>
    <x v="1"/>
    <x v="10"/>
    <s v="Staples"/>
    <n v="24.56"/>
    <n v="2"/>
    <n v="0"/>
    <n v="11.543199999999999"/>
  </r>
  <r>
    <n v="349"/>
    <s v="CA-2014-134306"/>
    <x v="3"/>
    <x v="141"/>
    <d v="2014-07-13T00:00:00"/>
    <s v="Standard Class"/>
    <s v="TD-20995"/>
    <s v="Tamara Dahlen"/>
    <s v="Consumer"/>
    <s v="United States"/>
    <s v="Lowell"/>
    <x v="31"/>
    <n v="1852"/>
    <x v="3"/>
    <s v="OFF-AR-10001374"/>
    <x v="1"/>
    <x v="6"/>
    <s v="BIC Brite Liner Highlighters, Chisel Tip"/>
    <n v="12.96"/>
    <n v="2"/>
    <n v="0"/>
    <n v="4.1471999999999998"/>
  </r>
  <r>
    <n v="350"/>
    <s v="CA-2013-129714"/>
    <x v="0"/>
    <x v="142"/>
    <d v="2013-09-04T00:00:00"/>
    <s v="First Class"/>
    <s v="AB-10060"/>
    <s v="Adam Bellavance"/>
    <s v="Home Office"/>
    <s v="United States"/>
    <s v="New York City"/>
    <x v="15"/>
    <n v="10009"/>
    <x v="3"/>
    <s v="TEC-AC-10000290"/>
    <x v="2"/>
    <x v="11"/>
    <s v="Sabrent 4-Port USB 2.0 Hub"/>
    <n v="6.79"/>
    <n v="1"/>
    <n v="0"/>
    <n v="2.3086000000000002"/>
  </r>
  <r>
    <n v="351"/>
    <s v="CA-2013-129714"/>
    <x v="0"/>
    <x v="142"/>
    <d v="2013-09-04T00:00:00"/>
    <s v="First Class"/>
    <s v="AB-10060"/>
    <s v="Adam Bellavance"/>
    <s v="Home Office"/>
    <s v="United States"/>
    <s v="New York City"/>
    <x v="15"/>
    <n v="10009"/>
    <x v="3"/>
    <s v="OFF-PA-10001970"/>
    <x v="1"/>
    <x v="10"/>
    <s v="Xerox 1881"/>
    <n v="24.56"/>
    <n v="2"/>
    <n v="0"/>
    <n v="11.543199999999999"/>
  </r>
  <r>
    <n v="352"/>
    <s v="CA-2013-129714"/>
    <x v="0"/>
    <x v="142"/>
    <d v="2013-09-04T00:00:00"/>
    <s v="First Class"/>
    <s v="AB-10060"/>
    <s v="Adam Bellavance"/>
    <s v="Home Office"/>
    <s v="United States"/>
    <s v="New York City"/>
    <x v="15"/>
    <n v="10009"/>
    <x v="3"/>
    <s v="OFF-BI-10002160"/>
    <x v="1"/>
    <x v="8"/>
    <s v="Acco Hanging Data Binders"/>
    <n v="3.048"/>
    <n v="1"/>
    <n v="0.2"/>
    <n v="1.0668"/>
  </r>
  <r>
    <n v="353"/>
    <s v="CA-2013-129714"/>
    <x v="0"/>
    <x v="142"/>
    <d v="2013-09-04T00:00:00"/>
    <s v="First Class"/>
    <s v="AB-10060"/>
    <s v="Adam Bellavance"/>
    <s v="Home Office"/>
    <s v="United States"/>
    <s v="New York City"/>
    <x v="15"/>
    <n v="10009"/>
    <x v="3"/>
    <s v="OFF-PA-10001970"/>
    <x v="1"/>
    <x v="10"/>
    <s v="Xerox 1881"/>
    <n v="49.12"/>
    <n v="4"/>
    <n v="0"/>
    <n v="23.086399999999998"/>
  </r>
  <r>
    <n v="354"/>
    <s v="CA-2013-129714"/>
    <x v="0"/>
    <x v="142"/>
    <d v="2013-09-04T00:00:00"/>
    <s v="First Class"/>
    <s v="AB-10060"/>
    <s v="Adam Bellavance"/>
    <s v="Home Office"/>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s v="Consumer"/>
    <s v="United States"/>
    <s v="New York City"/>
    <x v="15"/>
    <n v="10035"/>
    <x v="3"/>
    <s v="FUR-BO-10002268"/>
    <x v="0"/>
    <x v="0"/>
    <s v="Sauder Barrister Bookcases"/>
    <n v="388.70400000000006"/>
    <n v="6"/>
    <n v="0.2"/>
    <n v="-4.8588000000000022"/>
  </r>
  <r>
    <n v="356"/>
    <s v="CA-2013-138520"/>
    <x v="0"/>
    <x v="143"/>
    <d v="2013-04-14T00:00:00"/>
    <s v="Standard Class"/>
    <s v="JL-15505"/>
    <s v="Jeremy Lonsdale"/>
    <s v="Consumer"/>
    <s v="United States"/>
    <s v="New York City"/>
    <x v="15"/>
    <n v="10035"/>
    <x v="3"/>
    <s v="OFF-EN-10001137"/>
    <x v="1"/>
    <x v="12"/>
    <s v="#10 Gummed Flap White Envelopes, 100/Box"/>
    <n v="8.26"/>
    <n v="2"/>
    <n v="0"/>
    <n v="3.7995999999999999"/>
  </r>
  <r>
    <n v="357"/>
    <s v="CA-2013-138520"/>
    <x v="0"/>
    <x v="143"/>
    <d v="2013-04-14T00:00:00"/>
    <s v="Standard Class"/>
    <s v="JL-15505"/>
    <s v="Jeremy Lonsdale"/>
    <s v="Consumer"/>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s v="Consumer"/>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s v="Corporate"/>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s v="Corporate"/>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s v="Corporate"/>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s v="Consumer"/>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s v="Consumer"/>
    <s v="United States"/>
    <s v="New York City"/>
    <x v="15"/>
    <n v="10009"/>
    <x v="3"/>
    <s v="FUR-CH-10000785"/>
    <x v="0"/>
    <x v="1"/>
    <s v="Global Ergonomic Managers Chair"/>
    <n v="488.64600000000002"/>
    <n v="3"/>
    <n v="0.1"/>
    <n v="86.870400000000004"/>
  </r>
  <r>
    <n v="364"/>
    <s v="CA-2014-144904"/>
    <x v="3"/>
    <x v="145"/>
    <d v="2014-10-02T00:00:00"/>
    <s v="Standard Class"/>
    <s v="KW-16435"/>
    <s v="Katrina Willman"/>
    <s v="Consumer"/>
    <s v="United States"/>
    <s v="New York City"/>
    <x v="15"/>
    <n v="10009"/>
    <x v="3"/>
    <s v="OFF-AR-10003732"/>
    <x v="1"/>
    <x v="6"/>
    <s v="Newell 333"/>
    <n v="5.56"/>
    <n v="2"/>
    <n v="0"/>
    <n v="1.4455999999999998"/>
  </r>
  <r>
    <n v="365"/>
    <s v="CA-2014-144904"/>
    <x v="3"/>
    <x v="145"/>
    <d v="2014-10-02T00:00:00"/>
    <s v="Standard Class"/>
    <s v="KW-16435"/>
    <s v="Katrina Willman"/>
    <s v="Consumer"/>
    <s v="United States"/>
    <s v="New York City"/>
    <x v="15"/>
    <n v="10009"/>
    <x v="3"/>
    <s v="FUR-FU-10000023"/>
    <x v="0"/>
    <x v="5"/>
    <s v="Eldon Wave Desk Accessories"/>
    <n v="47.12"/>
    <n v="8"/>
    <n v="0"/>
    <n v="20.732800000000001"/>
  </r>
  <r>
    <n v="366"/>
    <s v="CA-2011-123344"/>
    <x v="2"/>
    <x v="146"/>
    <d v="2011-09-29T00:00:00"/>
    <s v="Standard Class"/>
    <s v="JD-16060"/>
    <s v="Julia Dunbar"/>
    <s v="Consumer"/>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s v="Corporate"/>
    <s v="United States"/>
    <s v="Manchester"/>
    <x v="29"/>
    <n v="6040"/>
    <x v="3"/>
    <s v="OFF-BI-10002412"/>
    <x v="1"/>
    <x v="8"/>
    <s v="Wilson Jones “Snap” Scratch Pad Binder Tool for Ring Binders"/>
    <n v="23.2"/>
    <n v="4"/>
    <n v="0"/>
    <n v="10.44"/>
  </r>
  <r>
    <n v="368"/>
    <s v="CA-2013-155516"/>
    <x v="0"/>
    <x v="147"/>
    <d v="2013-10-22T00:00:00"/>
    <s v="Same Day"/>
    <s v="MK-17905"/>
    <s v="Michael Kennedy"/>
    <s v="Corporate"/>
    <s v="United States"/>
    <s v="Manchester"/>
    <x v="29"/>
    <n v="6040"/>
    <x v="3"/>
    <s v="OFF-SU-10001225"/>
    <x v="1"/>
    <x v="14"/>
    <s v="Staples"/>
    <n v="7.36"/>
    <n v="2"/>
    <n v="0"/>
    <n v="0.14719999999999978"/>
  </r>
  <r>
    <n v="369"/>
    <s v="CA-2013-155516"/>
    <x v="0"/>
    <x v="147"/>
    <d v="2013-10-22T00:00:00"/>
    <s v="Same Day"/>
    <s v="MK-17905"/>
    <s v="Michael Kennedy"/>
    <s v="Corporate"/>
    <s v="United States"/>
    <s v="Manchester"/>
    <x v="29"/>
    <n v="6040"/>
    <x v="3"/>
    <s v="OFF-ST-10002406"/>
    <x v="1"/>
    <x v="4"/>
    <s v="Pizazz Global Quick File"/>
    <n v="104.79"/>
    <n v="7"/>
    <n v="0"/>
    <n v="29.341200000000008"/>
  </r>
  <r>
    <n v="370"/>
    <s v="CA-2013-155516"/>
    <x v="0"/>
    <x v="147"/>
    <d v="2013-10-22T00:00:00"/>
    <s v="Same Day"/>
    <s v="MK-17905"/>
    <s v="Michael Kennedy"/>
    <s v="Corporate"/>
    <s v="United States"/>
    <s v="Manchester"/>
    <x v="29"/>
    <n v="6040"/>
    <x v="3"/>
    <s v="FUR-BO-10002545"/>
    <x v="0"/>
    <x v="0"/>
    <s v="Atlantic Metals Mobile 3-Shelf Bookcases, Custom Colors"/>
    <n v="1043.92"/>
    <n v="4"/>
    <n v="0"/>
    <n v="271.41920000000005"/>
  </r>
  <r>
    <n v="371"/>
    <s v="CA-2014-104745"/>
    <x v="3"/>
    <x v="148"/>
    <d v="2014-06-05T00:00:00"/>
    <s v="Standard Class"/>
    <s v="GT-14755"/>
    <s v="Guy Thornton"/>
    <s v="Consumer"/>
    <s v="United States"/>
    <s v="Harlingen"/>
    <x v="5"/>
    <n v="78550"/>
    <x v="2"/>
    <s v="OFF-PA-10002036"/>
    <x v="1"/>
    <x v="10"/>
    <s v="Xerox 1930"/>
    <n v="25.920000000000005"/>
    <n v="5"/>
    <n v="0.2"/>
    <n v="9.3960000000000008"/>
  </r>
  <r>
    <n v="372"/>
    <s v="CA-2014-104745"/>
    <x v="3"/>
    <x v="148"/>
    <d v="2014-06-05T00:00:00"/>
    <s v="Standard Class"/>
    <s v="GT-14755"/>
    <s v="Guy Thornton"/>
    <s v="Consumer"/>
    <s v="United States"/>
    <s v="Harlingen"/>
    <x v="5"/>
    <n v="78550"/>
    <x v="2"/>
    <s v="OFF-ST-10002205"/>
    <x v="1"/>
    <x v="4"/>
    <s v="File Shuttle I and Handi-File"/>
    <n v="53.424000000000007"/>
    <n v="3"/>
    <n v="0.2"/>
    <n v="4.6746000000000016"/>
  </r>
  <r>
    <n v="373"/>
    <s v="US-2011-119137"/>
    <x v="2"/>
    <x v="149"/>
    <d v="2011-07-27T00:00:00"/>
    <s v="Standard Class"/>
    <s v="AG-10900"/>
    <s v="Arthur Gainer"/>
    <s v="Consumer"/>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s v="Consumer"/>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s v="Consumer"/>
    <s v="United States"/>
    <s v="Tucson"/>
    <x v="16"/>
    <n v="85705"/>
    <x v="1"/>
    <s v="OFF-AR-10000658"/>
    <x v="1"/>
    <x v="6"/>
    <s v="Newell 324"/>
    <n v="9.24"/>
    <n v="1"/>
    <n v="0.2"/>
    <n v="0.92399999999999993"/>
  </r>
  <r>
    <n v="376"/>
    <s v="US-2011-119137"/>
    <x v="2"/>
    <x v="149"/>
    <d v="2011-07-27T00:00:00"/>
    <s v="Standard Class"/>
    <s v="AG-10900"/>
    <s v="Arthur Gainer"/>
    <s v="Consumer"/>
    <s v="United States"/>
    <s v="Tucson"/>
    <x v="16"/>
    <n v="85705"/>
    <x v="1"/>
    <s v="TEC-AC-10002076"/>
    <x v="2"/>
    <x v="11"/>
    <s v="Microsoft Natural Keyboard Elite"/>
    <n v="479.04"/>
    <n v="10"/>
    <n v="0.2"/>
    <n v="-29.940000000000012"/>
  </r>
  <r>
    <n v="377"/>
    <s v="US-2013-134656"/>
    <x v="0"/>
    <x v="150"/>
    <d v="2013-10-02T00:00:00"/>
    <s v="First Class"/>
    <s v="MM-18280"/>
    <s v="Muhammed MacIntyre"/>
    <s v="Corporate"/>
    <s v="United States"/>
    <s v="Quincy"/>
    <x v="10"/>
    <n v="62301"/>
    <x v="2"/>
    <s v="OFF-PA-10003039"/>
    <x v="1"/>
    <x v="10"/>
    <s v="Xerox 1960"/>
    <n v="99.13600000000001"/>
    <n v="4"/>
    <n v="0.2"/>
    <n v="30.979999999999993"/>
  </r>
  <r>
    <n v="378"/>
    <s v="US-2014-134481"/>
    <x v="3"/>
    <x v="151"/>
    <d v="2014-09-02T00:00:00"/>
    <s v="Standard Class"/>
    <s v="AR-10405"/>
    <s v="Allen Rosenblatt"/>
    <s v="Corporate"/>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s v="Consumer"/>
    <s v="United States"/>
    <s v="Houston"/>
    <x v="5"/>
    <n v="77095"/>
    <x v="2"/>
    <s v="OFF-AP-10000696"/>
    <x v="1"/>
    <x v="9"/>
    <s v="Holmes Odor Grabber"/>
    <n v="8.6519999999999975"/>
    <n v="3"/>
    <n v="0.8"/>
    <n v="-20.332200000000007"/>
  </r>
  <r>
    <n v="380"/>
    <s v="CA-2012-130792"/>
    <x v="1"/>
    <x v="152"/>
    <d v="2012-05-05T00:00:00"/>
    <s v="Standard Class"/>
    <s v="RA-19915"/>
    <s v="Russell Applegate"/>
    <s v="Consumer"/>
    <s v="United States"/>
    <s v="Houston"/>
    <x v="5"/>
    <n v="77095"/>
    <x v="2"/>
    <s v="OFF-ST-10003327"/>
    <x v="1"/>
    <x v="4"/>
    <s v="Akro-Mils 12-Gallon Tote"/>
    <n v="23.832000000000001"/>
    <n v="3"/>
    <n v="0.2"/>
    <n v="2.6810999999999954"/>
  </r>
  <r>
    <n v="381"/>
    <s v="CA-2012-130792"/>
    <x v="1"/>
    <x v="152"/>
    <d v="2012-05-05T00:00:00"/>
    <s v="Standard Class"/>
    <s v="RA-19915"/>
    <s v="Russell Applegate"/>
    <s v="Consumer"/>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s v="Corporate"/>
    <s v="United States"/>
    <s v="San Francisco"/>
    <x v="1"/>
    <n v="94109"/>
    <x v="1"/>
    <s v="OFF-PA-10004734"/>
    <x v="1"/>
    <x v="10"/>
    <s v="Southworth Structures Collection"/>
    <n v="50.96"/>
    <n v="7"/>
    <n v="0"/>
    <n v="25.48"/>
  </r>
  <r>
    <n v="383"/>
    <s v="CA-2013-134775"/>
    <x v="0"/>
    <x v="99"/>
    <d v="2013-10-30T00:00:00"/>
    <s v="First Class"/>
    <s v="AS-10285"/>
    <s v="Alejandro Savely"/>
    <s v="Corporate"/>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s v="Corporate"/>
    <s v="United States"/>
    <s v="Taylor"/>
    <x v="12"/>
    <n v="48180"/>
    <x v="2"/>
    <s v="TEC-AC-10004708"/>
    <x v="2"/>
    <x v="11"/>
    <s v="Sony 32GB Class 10 Micro SDHC R40 Memory Card"/>
    <n v="41.9"/>
    <n v="2"/>
    <n v="0"/>
    <n v="8.7989999999999995"/>
  </r>
  <r>
    <n v="385"/>
    <s v="US-2012-168935"/>
    <x v="1"/>
    <x v="154"/>
    <d v="2012-12-02T00:00:00"/>
    <s v="Standard Class"/>
    <s v="DO-13435"/>
    <s v="Denny Ordway"/>
    <s v="Consumer"/>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s v="Consumer"/>
    <s v="United States"/>
    <s v="Pembroke Pines"/>
    <x v="2"/>
    <n v="33024"/>
    <x v="0"/>
    <s v="TEC-AC-10002335"/>
    <x v="2"/>
    <x v="11"/>
    <s v="Logitech Media Keyboard K200"/>
    <n v="83.976000000000013"/>
    <n v="3"/>
    <n v="0.2"/>
    <n v="-1.049700000000005"/>
  </r>
  <r>
    <n v="387"/>
    <s v="CA-2012-122756"/>
    <x v="1"/>
    <x v="155"/>
    <d v="2012-12-07T00:00:00"/>
    <s v="Standard Class"/>
    <s v="DK-13225"/>
    <s v="Dean Katz"/>
    <s v="Corporate"/>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s v="Corporate"/>
    <s v="United States"/>
    <s v="Philadelphia"/>
    <x v="9"/>
    <n v="19140"/>
    <x v="3"/>
    <s v="FUR-FU-10001935"/>
    <x v="0"/>
    <x v="5"/>
    <s v="3M Hangers With Command Adhesive"/>
    <n v="2.9600000000000004"/>
    <n v="1"/>
    <n v="0.2"/>
    <n v="0.77700000000000025"/>
  </r>
  <r>
    <n v="389"/>
    <s v="CA-2011-115973"/>
    <x v="2"/>
    <x v="156"/>
    <d v="2011-11-26T00:00:00"/>
    <s v="First Class"/>
    <s v="NG-18430"/>
    <s v="Nathan Gelder"/>
    <s v="Consumer"/>
    <s v="United States"/>
    <s v="Cincinnati"/>
    <x v="24"/>
    <n v="45231"/>
    <x v="3"/>
    <s v="OFF-AR-10004757"/>
    <x v="1"/>
    <x v="6"/>
    <s v="Crayola Colored Pencils"/>
    <n v="2.6240000000000001"/>
    <n v="1"/>
    <n v="0.2"/>
    <n v="0.42639999999999978"/>
  </r>
  <r>
    <n v="390"/>
    <s v="CA-2014-101798"/>
    <x v="3"/>
    <x v="157"/>
    <d v="2014-12-16T00:00:00"/>
    <s v="Standard Class"/>
    <s v="MV-18190"/>
    <s v="Mike Vittorini"/>
    <s v="Consumer"/>
    <s v="United States"/>
    <s v="New York City"/>
    <x v="15"/>
    <n v="10009"/>
    <x v="3"/>
    <s v="OFF-BI-10000050"/>
    <x v="1"/>
    <x v="8"/>
    <s v="Angle-D Binders with Locking Rings, Label Holders"/>
    <n v="23.36"/>
    <n v="4"/>
    <n v="0.2"/>
    <n v="7.8839999999999986"/>
  </r>
  <r>
    <n v="391"/>
    <s v="CA-2014-101798"/>
    <x v="3"/>
    <x v="157"/>
    <d v="2014-12-16T00:00:00"/>
    <s v="Standard Class"/>
    <s v="MV-18190"/>
    <s v="Mike Vittorini"/>
    <s v="Consumer"/>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s v="Consumer"/>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s v="Consumer"/>
    <s v="United States"/>
    <s v="Des Moines"/>
    <x v="4"/>
    <n v="98198"/>
    <x v="1"/>
    <s v="TEC-CO-10002313"/>
    <x v="2"/>
    <x v="16"/>
    <s v="Canon PC1080F Personal Copier"/>
    <n v="1799.97"/>
    <n v="3"/>
    <n v="0"/>
    <n v="701.98829999999998"/>
  </r>
  <r>
    <n v="394"/>
    <s v="US-2011-134971"/>
    <x v="2"/>
    <x v="159"/>
    <d v="2011-06-10T00:00:00"/>
    <s v="Second Class"/>
    <s v="BP-11095"/>
    <s v="Bart Pistole"/>
    <s v="Corporate"/>
    <s v="United States"/>
    <s v="Peoria"/>
    <x v="10"/>
    <n v="61604"/>
    <x v="2"/>
    <s v="OFF-BI-10003982"/>
    <x v="1"/>
    <x v="8"/>
    <s v="Wilson Jones Century Plastic Molded Ring Binders"/>
    <n v="12.461999999999996"/>
    <n v="3"/>
    <n v="0.8"/>
    <n v="-20.5623"/>
  </r>
  <r>
    <n v="395"/>
    <s v="CA-2014-102946"/>
    <x v="3"/>
    <x v="160"/>
    <d v="2014-07-06T00:00:00"/>
    <s v="Standard Class"/>
    <s v="VP-21730"/>
    <s v="Victor Preis"/>
    <s v="Home Office"/>
    <s v="United States"/>
    <s v="Las Vegas"/>
    <x v="33"/>
    <n v="89115"/>
    <x v="1"/>
    <s v="OFF-BI-10004492"/>
    <x v="1"/>
    <x v="8"/>
    <s v="Tuf-Vin Binders"/>
    <n v="75.792000000000002"/>
    <n v="3"/>
    <n v="0.2"/>
    <n v="25.579799999999992"/>
  </r>
  <r>
    <n v="396"/>
    <s v="CA-2014-165603"/>
    <x v="3"/>
    <x v="161"/>
    <d v="2014-10-20T00:00:00"/>
    <s v="Second Class"/>
    <s v="SS-20140"/>
    <s v="Saphhira Shifley"/>
    <s v="Corporate"/>
    <s v="United States"/>
    <s v="Warwick"/>
    <x v="34"/>
    <n v="2886"/>
    <x v="3"/>
    <s v="OFF-ST-10000798"/>
    <x v="1"/>
    <x v="4"/>
    <s v="2300 Heavy-Duty Transfer File Systems by Perma"/>
    <n v="49.96"/>
    <n v="2"/>
    <n v="0"/>
    <n v="9.4923999999999964"/>
  </r>
  <r>
    <n v="397"/>
    <s v="CA-2014-165603"/>
    <x v="3"/>
    <x v="161"/>
    <d v="2014-10-20T00:00:00"/>
    <s v="Second Class"/>
    <s v="SS-20140"/>
    <s v="Saphhira Shifley"/>
    <s v="Corporate"/>
    <s v="United States"/>
    <s v="Warwick"/>
    <x v="34"/>
    <n v="2886"/>
    <x v="3"/>
    <s v="OFF-PA-10002552"/>
    <x v="1"/>
    <x v="10"/>
    <s v="Xerox 1958"/>
    <n v="12.96"/>
    <n v="2"/>
    <n v="0"/>
    <n v="6.2208000000000006"/>
  </r>
  <r>
    <n v="398"/>
    <s v="CA-2012-122259"/>
    <x v="1"/>
    <x v="89"/>
    <d v="2012-11-04T00:00:00"/>
    <s v="Standard Class"/>
    <s v="HP-14815"/>
    <s v="Harold Pawlan"/>
    <s v="Home Office"/>
    <s v="United States"/>
    <s v="Jackson"/>
    <x v="12"/>
    <n v="49201"/>
    <x v="2"/>
    <s v="OFF-SU-10002573"/>
    <x v="1"/>
    <x v="14"/>
    <s v="Acme 10&quot; Easy Grip Assistive Scissors"/>
    <n v="70.12"/>
    <n v="4"/>
    <n v="0"/>
    <n v="21.035999999999994"/>
  </r>
  <r>
    <n v="399"/>
    <s v="CA-2013-108987"/>
    <x v="0"/>
    <x v="162"/>
    <d v="2013-09-11T00:00:00"/>
    <s v="Second Class"/>
    <s v="AG-10675"/>
    <s v="Anna Gayman"/>
    <s v="Consumer"/>
    <s v="United States"/>
    <s v="Houston"/>
    <x v="5"/>
    <n v="77036"/>
    <x v="2"/>
    <s v="OFF-ST-10001580"/>
    <x v="1"/>
    <x v="4"/>
    <s v="Super Decoflex Portable Personal File"/>
    <n v="35.952000000000005"/>
    <n v="3"/>
    <n v="0.2"/>
    <n v="3.5951999999999984"/>
  </r>
  <r>
    <n v="400"/>
    <s v="CA-2013-108987"/>
    <x v="0"/>
    <x v="162"/>
    <d v="2013-09-11T00:00:00"/>
    <s v="Second Class"/>
    <s v="AG-10675"/>
    <s v="Anna Gayman"/>
    <s v="Consumer"/>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s v="Consumer"/>
    <s v="United States"/>
    <s v="Houston"/>
    <x v="5"/>
    <n v="77036"/>
    <x v="2"/>
    <s v="OFF-ST-10000934"/>
    <x v="1"/>
    <x v="4"/>
    <s v="Contico 72&quot;H Heavy-Duty Storage System"/>
    <n v="131.136"/>
    <n v="4"/>
    <n v="0.2"/>
    <n v="-32.783999999999999"/>
  </r>
  <r>
    <n v="402"/>
    <s v="CA-2013-108987"/>
    <x v="0"/>
    <x v="162"/>
    <d v="2013-09-11T00:00:00"/>
    <s v="Second Class"/>
    <s v="AG-10675"/>
    <s v="Anna Gayman"/>
    <s v="Consumer"/>
    <s v="United States"/>
    <s v="Houston"/>
    <x v="5"/>
    <n v="77036"/>
    <x v="2"/>
    <s v="TEC-AC-10000158"/>
    <x v="2"/>
    <x v="11"/>
    <s v="Sony 64GB Class 10 Micro SDHC R40 Memory Card"/>
    <n v="57.584000000000003"/>
    <n v="2"/>
    <n v="0.2"/>
    <n v="0.71979999999999933"/>
  </r>
  <r>
    <n v="403"/>
    <s v="CA-2011-113166"/>
    <x v="2"/>
    <x v="163"/>
    <d v="2011-12-26T00:00:00"/>
    <s v="First Class"/>
    <s v="LF-17185"/>
    <s v="Luke Foster"/>
    <s v="Consumer"/>
    <s v="United States"/>
    <s v="Miami"/>
    <x v="2"/>
    <n v="33180"/>
    <x v="0"/>
    <s v="OFF-PA-10001947"/>
    <x v="1"/>
    <x v="10"/>
    <s v="Xerox 1974"/>
    <n v="9.5680000000000014"/>
    <n v="2"/>
    <n v="0.2"/>
    <n v="3.4683999999999999"/>
  </r>
  <r>
    <n v="404"/>
    <s v="CA-2011-155208"/>
    <x v="2"/>
    <x v="164"/>
    <d v="2011-04-20T00:00:00"/>
    <s v="Standard Class"/>
    <s v="SP-20650"/>
    <s v="Stephanie Phelps"/>
    <s v="Corporate"/>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s v="Consumer"/>
    <s v="United States"/>
    <s v="New York City"/>
    <x v="15"/>
    <n v="10024"/>
    <x v="3"/>
    <s v="OFF-AP-10004249"/>
    <x v="1"/>
    <x v="9"/>
    <s v="Staples"/>
    <n v="35.910000000000004"/>
    <n v="3"/>
    <n v="0"/>
    <n v="9.6956999999999987"/>
  </r>
  <r>
    <n v="406"/>
    <s v="CA-2014-117457"/>
    <x v="3"/>
    <x v="166"/>
    <d v="2014-12-13T00:00:00"/>
    <s v="Standard Class"/>
    <s v="KH-16510"/>
    <s v="Keith Herrera"/>
    <s v="Consumer"/>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s v="Consumer"/>
    <s v="United States"/>
    <s v="San Francisco"/>
    <x v="1"/>
    <n v="94110"/>
    <x v="1"/>
    <s v="TEC-CO-10004115"/>
    <x v="2"/>
    <x v="16"/>
    <s v="Sharp AL-1530CS Digital Copier"/>
    <n v="1199.9760000000001"/>
    <n v="3"/>
    <n v="0.2"/>
    <n v="434.99130000000002"/>
  </r>
  <r>
    <n v="408"/>
    <s v="CA-2014-117457"/>
    <x v="3"/>
    <x v="166"/>
    <d v="2014-12-13T00:00:00"/>
    <s v="Standard Class"/>
    <s v="KH-16510"/>
    <s v="Keith Herrera"/>
    <s v="Consumer"/>
    <s v="United States"/>
    <s v="San Francisco"/>
    <x v="1"/>
    <n v="94110"/>
    <x v="1"/>
    <s v="OFF-PA-10003724"/>
    <x v="1"/>
    <x v="10"/>
    <s v="Wirebound Message Book, 4 per Page"/>
    <n v="27.15"/>
    <n v="5"/>
    <n v="0"/>
    <n v="13.3035"/>
  </r>
  <r>
    <n v="409"/>
    <s v="CA-2014-117457"/>
    <x v="3"/>
    <x v="166"/>
    <d v="2014-12-13T00:00:00"/>
    <s v="Standard Class"/>
    <s v="KH-16510"/>
    <s v="Keith Herrera"/>
    <s v="Consumer"/>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s v="Consumer"/>
    <s v="United States"/>
    <s v="San Francisco"/>
    <x v="1"/>
    <n v="94110"/>
    <x v="1"/>
    <s v="OFF-PA-10002893"/>
    <x v="1"/>
    <x v="10"/>
    <s v="Wirebound Service Call Books, 5 1/2&quot; x 4&quot;"/>
    <n v="9.68"/>
    <n v="1"/>
    <n v="0"/>
    <n v="4.6463999999999999"/>
  </r>
  <r>
    <n v="411"/>
    <s v="CA-2014-117457"/>
    <x v="3"/>
    <x v="166"/>
    <d v="2014-12-13T00:00:00"/>
    <s v="Standard Class"/>
    <s v="KH-16510"/>
    <s v="Keith Herrera"/>
    <s v="Consumer"/>
    <s v="United States"/>
    <s v="San Francisco"/>
    <x v="1"/>
    <n v="94110"/>
    <x v="1"/>
    <s v="OFF-LA-10003766"/>
    <x v="1"/>
    <x v="2"/>
    <s v="Self-Adhesive Removable Labels"/>
    <n v="28.349999999999998"/>
    <n v="9"/>
    <n v="0"/>
    <n v="13.608000000000001"/>
  </r>
  <r>
    <n v="412"/>
    <s v="CA-2014-117457"/>
    <x v="3"/>
    <x v="166"/>
    <d v="2014-12-13T00:00:00"/>
    <s v="Standard Class"/>
    <s v="KH-16510"/>
    <s v="Keith Herrera"/>
    <s v="Consumer"/>
    <s v="United States"/>
    <s v="San Francisco"/>
    <x v="1"/>
    <n v="94110"/>
    <x v="1"/>
    <s v="OFF-PA-10001970"/>
    <x v="1"/>
    <x v="10"/>
    <s v="Xerox 1908"/>
    <n v="55.98"/>
    <n v="1"/>
    <n v="0"/>
    <n v="27.430199999999999"/>
  </r>
  <r>
    <n v="413"/>
    <s v="CA-2014-117457"/>
    <x v="3"/>
    <x v="166"/>
    <d v="2014-12-13T00:00:00"/>
    <s v="Standard Class"/>
    <s v="KH-16510"/>
    <s v="Keith Herrera"/>
    <s v="Consumer"/>
    <s v="United States"/>
    <s v="San Francisco"/>
    <x v="1"/>
    <n v="94110"/>
    <x v="1"/>
    <s v="FUR-BO-10001972"/>
    <x v="0"/>
    <x v="0"/>
    <s v="O'Sullivan 4-Shelf Bookcase in Odessa Pine"/>
    <n v="1336.829"/>
    <n v="13"/>
    <n v="0.15"/>
    <n v="31.454799999999949"/>
  </r>
  <r>
    <n v="414"/>
    <s v="CA-2014-117457"/>
    <x v="3"/>
    <x v="166"/>
    <d v="2014-12-13T00:00:00"/>
    <s v="Standard Class"/>
    <s v="KH-16510"/>
    <s v="Keith Herrera"/>
    <s v="Consumer"/>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s v="Corporate"/>
    <s v="United States"/>
    <s v="Seattle"/>
    <x v="4"/>
    <n v="98105"/>
    <x v="1"/>
    <s v="OFF-PA-10000157"/>
    <x v="1"/>
    <x v="10"/>
    <s v="Xerox 191"/>
    <n v="139.86000000000001"/>
    <n v="7"/>
    <n v="0"/>
    <n v="65.734199999999987"/>
  </r>
  <r>
    <n v="416"/>
    <s v="CA-2014-142636"/>
    <x v="3"/>
    <x v="132"/>
    <d v="2014-11-08T00:00:00"/>
    <s v="Standard Class"/>
    <s v="KC-16675"/>
    <s v="Kimberly Carter"/>
    <s v="Corporate"/>
    <s v="United States"/>
    <s v="Seattle"/>
    <x v="4"/>
    <n v="98105"/>
    <x v="1"/>
    <s v="FUR-CH-10001891"/>
    <x v="0"/>
    <x v="1"/>
    <s v="Global Deluxe Office Fabric Chairs"/>
    <n v="307.13600000000002"/>
    <n v="4"/>
    <n v="0.2"/>
    <n v="26.874400000000023"/>
  </r>
  <r>
    <n v="417"/>
    <s v="CA-2014-122105"/>
    <x v="3"/>
    <x v="92"/>
    <d v="2014-06-29T00:00:00"/>
    <s v="Standard Class"/>
    <s v="CJ-12010"/>
    <s v="Caroline Jumper"/>
    <s v="Consumer"/>
    <s v="United States"/>
    <s v="Huntington Beach"/>
    <x v="1"/>
    <n v="92646"/>
    <x v="1"/>
    <s v="OFF-AR-10004344"/>
    <x v="1"/>
    <x v="6"/>
    <s v="Bulldog Vacuum Base Pencil Sharpener"/>
    <n v="95.92"/>
    <n v="8"/>
    <n v="0"/>
    <n v="25.898399999999995"/>
  </r>
  <r>
    <n v="418"/>
    <s v="CA-2013-148796"/>
    <x v="0"/>
    <x v="167"/>
    <d v="2013-04-19T00:00:00"/>
    <s v="Standard Class"/>
    <s v="PB-19150"/>
    <s v="Philip Brown"/>
    <s v="Consumer"/>
    <s v="United States"/>
    <s v="Los Angeles"/>
    <x v="1"/>
    <n v="90004"/>
    <x v="1"/>
    <s v="FUR-CH-10004886"/>
    <x v="0"/>
    <x v="1"/>
    <s v="Bevis Steel Folding Chairs"/>
    <n v="383.8"/>
    <n v="5"/>
    <n v="0.2"/>
    <n v="38.379999999999981"/>
  </r>
  <r>
    <n v="419"/>
    <s v="CA-2014-154816"/>
    <x v="3"/>
    <x v="44"/>
    <d v="2014-11-11T00:00:00"/>
    <s v="Standard Class"/>
    <s v="VB-21745"/>
    <s v="Victoria Brennan"/>
    <s v="Corporate"/>
    <s v="United States"/>
    <s v="Richmond"/>
    <x v="0"/>
    <n v="40475"/>
    <x v="0"/>
    <s v="OFF-PA-10003845"/>
    <x v="1"/>
    <x v="10"/>
    <s v="Xerox 1987"/>
    <n v="5.78"/>
    <n v="1"/>
    <n v="0"/>
    <n v="2.8322000000000003"/>
  </r>
  <r>
    <n v="420"/>
    <s v="CA-2014-110478"/>
    <x v="3"/>
    <x v="168"/>
    <d v="2014-03-10T00:00:00"/>
    <s v="Standard Class"/>
    <s v="SP-20860"/>
    <s v="Sung Pak"/>
    <s v="Corporate"/>
    <s v="United States"/>
    <s v="Los Angeles"/>
    <x v="1"/>
    <n v="90045"/>
    <x v="1"/>
    <s v="OFF-AR-10001573"/>
    <x v="1"/>
    <x v="6"/>
    <s v="American Pencil"/>
    <n v="9.32"/>
    <n v="4"/>
    <n v="0"/>
    <n v="2.702799999999999"/>
  </r>
  <r>
    <n v="421"/>
    <s v="CA-2014-110478"/>
    <x v="3"/>
    <x v="168"/>
    <d v="2014-03-10T00:00:00"/>
    <s v="Standard Class"/>
    <s v="SP-20860"/>
    <s v="Sung Pak"/>
    <s v="Corporate"/>
    <s v="United States"/>
    <s v="Los Angeles"/>
    <x v="1"/>
    <n v="90045"/>
    <x v="1"/>
    <s v="OFF-EN-10000483"/>
    <x v="1"/>
    <x v="12"/>
    <s v="White Envelopes, White Envelopes with Clear Poly Window"/>
    <n v="15.25"/>
    <n v="1"/>
    <n v="0"/>
    <n v="7.0149999999999988"/>
  </r>
  <r>
    <n v="422"/>
    <s v="CA-2011-142048"/>
    <x v="2"/>
    <x v="169"/>
    <d v="2011-06-25T00:00:00"/>
    <s v="First Class"/>
    <s v="JE-15745"/>
    <s v="Joel Eaton"/>
    <s v="Consumer"/>
    <s v="United States"/>
    <s v="Louisville"/>
    <x v="22"/>
    <n v="80027"/>
    <x v="1"/>
    <s v="TEC-AC-10004114"/>
    <x v="2"/>
    <x v="11"/>
    <s v="KeyTronic 6101 Series - Keyboard - Black"/>
    <n v="196.75200000000001"/>
    <n v="6"/>
    <n v="0.2"/>
    <n v="56.566200000000009"/>
  </r>
  <r>
    <n v="423"/>
    <s v="CA-2014-125388"/>
    <x v="3"/>
    <x v="15"/>
    <d v="2014-10-24T00:00:00"/>
    <s v="Standard Class"/>
    <s v="MP-17965"/>
    <s v="Michael Paige"/>
    <s v="Corporate"/>
    <s v="United States"/>
    <s v="Lawrence"/>
    <x v="31"/>
    <n v="1841"/>
    <x v="3"/>
    <s v="FUR-FU-10004712"/>
    <x v="0"/>
    <x v="5"/>
    <s v="Westinghouse Mesh Shade Clip-On Gooseneck Lamp, Black"/>
    <n v="56.56"/>
    <n v="4"/>
    <n v="0"/>
    <n v="14.705600000000004"/>
  </r>
  <r>
    <n v="424"/>
    <s v="CA-2014-125388"/>
    <x v="3"/>
    <x v="15"/>
    <d v="2014-10-24T00:00:00"/>
    <s v="Standard Class"/>
    <s v="MP-17965"/>
    <s v="Michael Paige"/>
    <s v="Corporate"/>
    <s v="United States"/>
    <s v="Lawrence"/>
    <x v="31"/>
    <n v="1841"/>
    <x v="3"/>
    <s v="OFF-ST-10000918"/>
    <x v="1"/>
    <x v="4"/>
    <s v="Crate-A-Files"/>
    <n v="32.700000000000003"/>
    <n v="3"/>
    <n v="0"/>
    <n v="8.5019999999999989"/>
  </r>
  <r>
    <n v="425"/>
    <s v="CA-2014-155705"/>
    <x v="3"/>
    <x v="170"/>
    <d v="2014-08-24T00:00:00"/>
    <s v="Second Class"/>
    <s v="NF-18385"/>
    <s v="Natalie Fritzler"/>
    <s v="Consumer"/>
    <s v="United States"/>
    <s v="Jackson"/>
    <x v="35"/>
    <n v="39212"/>
    <x v="0"/>
    <s v="FUR-CH-10000015"/>
    <x v="0"/>
    <x v="1"/>
    <s v="Hon Multipurpose Stacking Arm Chairs"/>
    <n v="866.4"/>
    <n v="4"/>
    <n v="0"/>
    <n v="225.26400000000001"/>
  </r>
  <r>
    <n v="426"/>
    <s v="CA-2014-149160"/>
    <x v="3"/>
    <x v="51"/>
    <d v="2014-11-27T00:00:00"/>
    <s v="Second Class"/>
    <s v="JM-15265"/>
    <s v="Janet Molinari"/>
    <s v="Corporate"/>
    <s v="United States"/>
    <s v="Canton"/>
    <x v="12"/>
    <n v="48187"/>
    <x v="2"/>
    <s v="FUR-FU-10003347"/>
    <x v="0"/>
    <x v="5"/>
    <s v="Coloredge Poster Frame"/>
    <n v="28.4"/>
    <n v="2"/>
    <n v="0"/>
    <n v="11.076000000000001"/>
  </r>
  <r>
    <n v="427"/>
    <s v="CA-2014-149160"/>
    <x v="3"/>
    <x v="51"/>
    <d v="2014-11-27T00:00:00"/>
    <s v="Second Class"/>
    <s v="JM-15265"/>
    <s v="Janet Molinari"/>
    <s v="Corporate"/>
    <s v="United States"/>
    <s v="Canton"/>
    <x v="12"/>
    <n v="48187"/>
    <x v="2"/>
    <s v="OFF-BI-10001543"/>
    <x v="1"/>
    <x v="8"/>
    <s v="GBC VeloBinder Manual Binding System"/>
    <n v="287.92"/>
    <n v="8"/>
    <n v="0"/>
    <n v="138.20160000000001"/>
  </r>
  <r>
    <n v="428"/>
    <s v="CA-2011-101476"/>
    <x v="2"/>
    <x v="171"/>
    <d v="2011-09-13T00:00:00"/>
    <s v="First Class"/>
    <s v="SD-20485"/>
    <s v="Shirley Daniels"/>
    <s v="Home Office"/>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s v="Corporate"/>
    <s v="United States"/>
    <s v="San Antonio"/>
    <x v="5"/>
    <n v="78207"/>
    <x v="2"/>
    <s v="OFF-AR-10000369"/>
    <x v="1"/>
    <x v="6"/>
    <s v="Design Ebony Sketching Pencil"/>
    <n v="6.6719999999999988"/>
    <n v="6"/>
    <n v="0.2"/>
    <n v="0.50039999999999996"/>
  </r>
  <r>
    <n v="430"/>
    <s v="US-2013-123750"/>
    <x v="0"/>
    <x v="173"/>
    <d v="2013-04-22T00:00:00"/>
    <s v="Standard Class"/>
    <s v="RB-19795"/>
    <s v="Ross Baird"/>
    <s v="Home Office"/>
    <s v="United States"/>
    <s v="Gastonia"/>
    <x v="3"/>
    <n v="28052"/>
    <x v="0"/>
    <s v="OFF-BI-10004584"/>
    <x v="1"/>
    <x v="8"/>
    <s v="GBC ProClick 150 Presentation Binding System"/>
    <n v="189.58800000000005"/>
    <n v="2"/>
    <n v="0.7"/>
    <n v="-145.35079999999999"/>
  </r>
  <r>
    <n v="431"/>
    <s v="US-2013-123750"/>
    <x v="0"/>
    <x v="173"/>
    <d v="2013-04-22T00:00:00"/>
    <s v="Standard Class"/>
    <s v="RB-19795"/>
    <s v="Ross Baird"/>
    <s v="Home Office"/>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s v="Home Office"/>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s v="Home Office"/>
    <s v="United States"/>
    <s v="Gastonia"/>
    <x v="3"/>
    <n v="28052"/>
    <x v="0"/>
    <s v="OFF-ST-10000617"/>
    <x v="1"/>
    <x v="4"/>
    <s v="Woodgrain Magazine Files by Perma"/>
    <n v="4.7679999999999998"/>
    <n v="2"/>
    <n v="0.2"/>
    <n v="-0.7748000000000006"/>
  </r>
  <r>
    <n v="434"/>
    <s v="CA-2013-127369"/>
    <x v="0"/>
    <x v="112"/>
    <d v="2013-06-08T00:00:00"/>
    <s v="First Class"/>
    <s v="DB-13060"/>
    <s v="Dave Brooks"/>
    <s v="Consumer"/>
    <s v="United States"/>
    <s v="Lowell"/>
    <x v="31"/>
    <n v="1852"/>
    <x v="3"/>
    <s v="OFF-ST-10003306"/>
    <x v="1"/>
    <x v="4"/>
    <s v="Letter Size Cart"/>
    <n v="714.30000000000007"/>
    <n v="5"/>
    <n v="0"/>
    <n v="207.14699999999993"/>
  </r>
  <r>
    <n v="435"/>
    <s v="US-2011-150574"/>
    <x v="2"/>
    <x v="174"/>
    <d v="2011-12-25T00:00:00"/>
    <s v="Standard Class"/>
    <s v="MK-18160"/>
    <s v="Mike Kennedy"/>
    <s v="Consumer"/>
    <s v="United States"/>
    <s v="Jacksonville"/>
    <x v="2"/>
    <n v="32216"/>
    <x v="0"/>
    <s v="OFF-BI-10000773"/>
    <x v="1"/>
    <x v="8"/>
    <s v="Insertable Tab Post Binder Dividers"/>
    <n v="4.8120000000000003"/>
    <n v="2"/>
    <n v="0.7"/>
    <n v="-3.6891999999999996"/>
  </r>
  <r>
    <n v="436"/>
    <s v="US-2011-150574"/>
    <x v="2"/>
    <x v="174"/>
    <d v="2011-12-25T00:00:00"/>
    <s v="Standard Class"/>
    <s v="MK-18160"/>
    <s v="Mike Kennedy"/>
    <s v="Consumer"/>
    <s v="United States"/>
    <s v="Jacksonville"/>
    <x v="2"/>
    <n v="32216"/>
    <x v="0"/>
    <s v="TEC-AC-10002600"/>
    <x v="2"/>
    <x v="11"/>
    <s v="Belkin QODE FastFit Bluetooth Keyboard"/>
    <n v="247.8"/>
    <n v="5"/>
    <n v="0.2"/>
    <n v="-18.584999999999994"/>
  </r>
  <r>
    <n v="437"/>
    <s v="CA-2013-147375"/>
    <x v="0"/>
    <x v="1"/>
    <d v="2013-06-15T00:00:00"/>
    <s v="Second Class"/>
    <s v="PO-19180"/>
    <s v="Philisse Overcash"/>
    <s v="Home Office"/>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s v="Home Office"/>
    <s v="United States"/>
    <s v="Chicago"/>
    <x v="10"/>
    <n v="60623"/>
    <x v="2"/>
    <s v="OFF-PA-10001970"/>
    <x v="1"/>
    <x v="10"/>
    <s v="Xerox 1908"/>
    <n v="313.488"/>
    <n v="7"/>
    <n v="0.2"/>
    <n v="113.63939999999998"/>
  </r>
  <r>
    <n v="439"/>
    <s v="CA-2014-130043"/>
    <x v="3"/>
    <x v="175"/>
    <d v="2014-09-20T00:00:00"/>
    <s v="Standard Class"/>
    <s v="BB-11545"/>
    <s v="Brenda Bowman"/>
    <s v="Corporate"/>
    <s v="United States"/>
    <s v="Houston"/>
    <x v="5"/>
    <n v="77070"/>
    <x v="2"/>
    <s v="OFF-PA-10002230"/>
    <x v="1"/>
    <x v="10"/>
    <s v="Xerox 1897"/>
    <n v="31.872000000000003"/>
    <n v="8"/>
    <n v="0.2"/>
    <n v="11.553600000000003"/>
  </r>
  <r>
    <n v="440"/>
    <s v="CA-2014-157252"/>
    <x v="3"/>
    <x v="176"/>
    <d v="2014-01-24T00:00:00"/>
    <s v="Second Class"/>
    <s v="CV-12805"/>
    <s v="Cynthia Voltz"/>
    <s v="Corporate"/>
    <s v="United States"/>
    <s v="New York City"/>
    <x v="15"/>
    <n v="10024"/>
    <x v="3"/>
    <s v="FUR-CH-10003396"/>
    <x v="0"/>
    <x v="1"/>
    <s v="Global Deluxe Steno Chair"/>
    <n v="207.84600000000003"/>
    <n v="3"/>
    <n v="0.1"/>
    <n v="2.3093999999999895"/>
  </r>
  <r>
    <n v="441"/>
    <s v="CA-2013-115756"/>
    <x v="0"/>
    <x v="64"/>
    <d v="2013-09-08T00:00:00"/>
    <s v="Second Class"/>
    <s v="PK-19075"/>
    <s v="Pete Kriz"/>
    <s v="Consumer"/>
    <s v="United States"/>
    <s v="Detroit"/>
    <x v="12"/>
    <n v="48227"/>
    <x v="2"/>
    <s v="FUR-FU-10000246"/>
    <x v="0"/>
    <x v="5"/>
    <s v="Aluminum Document Frame"/>
    <n v="12.22"/>
    <n v="1"/>
    <n v="0"/>
    <n v="3.6659999999999986"/>
  </r>
  <r>
    <n v="442"/>
    <s v="CA-2013-115756"/>
    <x v="0"/>
    <x v="64"/>
    <d v="2013-09-08T00:00:00"/>
    <s v="Second Class"/>
    <s v="PK-19075"/>
    <s v="Pete Kriz"/>
    <s v="Consumer"/>
    <s v="United States"/>
    <s v="Detroit"/>
    <x v="12"/>
    <n v="48227"/>
    <x v="2"/>
    <s v="OFF-ST-10000060"/>
    <x v="1"/>
    <x v="4"/>
    <s v="Fellowes Bankers Box Staxonsteel Drawer File/Stacking System"/>
    <n v="194.94"/>
    <n v="3"/>
    <n v="0"/>
    <n v="23.392800000000008"/>
  </r>
  <r>
    <n v="443"/>
    <s v="CA-2013-115756"/>
    <x v="0"/>
    <x v="64"/>
    <d v="2013-09-08T00:00:00"/>
    <s v="Second Class"/>
    <s v="PK-19075"/>
    <s v="Pete Kriz"/>
    <s v="Consumer"/>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s v="Consumer"/>
    <s v="United States"/>
    <s v="Detroit"/>
    <x v="12"/>
    <n v="48227"/>
    <x v="2"/>
    <s v="OFF-PA-10002222"/>
    <x v="1"/>
    <x v="10"/>
    <s v="Xerox Color Copier Paper, 11&quot; x 17&quot;, Ream"/>
    <n v="91.36"/>
    <n v="4"/>
    <n v="0"/>
    <n v="42.025599999999997"/>
  </r>
  <r>
    <n v="445"/>
    <s v="CA-2013-115756"/>
    <x v="0"/>
    <x v="64"/>
    <d v="2013-09-08T00:00:00"/>
    <s v="Second Class"/>
    <s v="PK-19075"/>
    <s v="Pete Kriz"/>
    <s v="Consumer"/>
    <s v="United States"/>
    <s v="Detroit"/>
    <x v="12"/>
    <n v="48227"/>
    <x v="2"/>
    <s v="FUR-CH-10002372"/>
    <x v="0"/>
    <x v="1"/>
    <s v="Office Star - Ergonomically Designed Knee Chair"/>
    <n v="242.94"/>
    <n v="3"/>
    <n v="0"/>
    <n v="29.152800000000013"/>
  </r>
  <r>
    <n v="446"/>
    <s v="CA-2013-115756"/>
    <x v="0"/>
    <x v="64"/>
    <d v="2013-09-08T00:00:00"/>
    <s v="Second Class"/>
    <s v="PK-19075"/>
    <s v="Pete Kriz"/>
    <s v="Consumer"/>
    <s v="United States"/>
    <s v="Detroit"/>
    <x v="12"/>
    <n v="48227"/>
    <x v="2"/>
    <s v="OFF-LA-10001317"/>
    <x v="1"/>
    <x v="2"/>
    <s v="Avery 520"/>
    <n v="22.05"/>
    <n v="7"/>
    <n v="0"/>
    <n v="10.584"/>
  </r>
  <r>
    <n v="447"/>
    <s v="CA-2014-154214"/>
    <x v="3"/>
    <x v="177"/>
    <d v="2014-03-26T00:00:00"/>
    <s v="Second Class"/>
    <s v="TB-21595"/>
    <s v="Troy Blackwell"/>
    <s v="Consumer"/>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s v="Consumer"/>
    <s v="United States"/>
    <s v="Auburn"/>
    <x v="15"/>
    <n v="13021"/>
    <x v="3"/>
    <s v="OFF-AR-10000588"/>
    <x v="1"/>
    <x v="6"/>
    <s v="Newell 345"/>
    <n v="59.519999999999996"/>
    <n v="3"/>
    <n v="0"/>
    <n v="15.475200000000001"/>
  </r>
  <r>
    <n v="449"/>
    <s v="CA-2013-166674"/>
    <x v="0"/>
    <x v="178"/>
    <d v="2013-04-04T00:00:00"/>
    <s v="Second Class"/>
    <s v="RB-19360"/>
    <s v="Raymond Buch"/>
    <s v="Consumer"/>
    <s v="United States"/>
    <s v="Auburn"/>
    <x v="15"/>
    <n v="13021"/>
    <x v="3"/>
    <s v="OFF-ST-10001469"/>
    <x v="1"/>
    <x v="4"/>
    <s v="Fellowes Bankers Box Recycled Super Stor/Drawer"/>
    <n v="161.94"/>
    <n v="3"/>
    <n v="0"/>
    <n v="9.716399999999993"/>
  </r>
  <r>
    <n v="450"/>
    <s v="CA-2013-166674"/>
    <x v="0"/>
    <x v="178"/>
    <d v="2013-04-04T00:00:00"/>
    <s v="Second Class"/>
    <s v="RB-19360"/>
    <s v="Raymond Buch"/>
    <s v="Consumer"/>
    <s v="United States"/>
    <s v="Auburn"/>
    <x v="15"/>
    <n v="13021"/>
    <x v="3"/>
    <s v="OFF-AR-10001953"/>
    <x v="1"/>
    <x v="6"/>
    <s v="Boston 1645 Deluxe Heavier-Duty Electric Pencil Sharpener"/>
    <n v="263.88"/>
    <n v="6"/>
    <n v="0"/>
    <n v="71.247600000000006"/>
  </r>
  <r>
    <n v="451"/>
    <s v="CA-2013-166674"/>
    <x v="0"/>
    <x v="178"/>
    <d v="2013-04-04T00:00:00"/>
    <s v="Second Class"/>
    <s v="RB-19360"/>
    <s v="Raymond Buch"/>
    <s v="Consumer"/>
    <s v="United States"/>
    <s v="Auburn"/>
    <x v="15"/>
    <n v="13021"/>
    <x v="3"/>
    <s v="OFF-AR-10003156"/>
    <x v="1"/>
    <x v="6"/>
    <s v="50 Colored Long Pencils"/>
    <n v="30.48"/>
    <n v="3"/>
    <n v="0"/>
    <n v="7.9248000000000012"/>
  </r>
  <r>
    <n v="452"/>
    <s v="CA-2013-166674"/>
    <x v="0"/>
    <x v="178"/>
    <d v="2013-04-04T00:00:00"/>
    <s v="Second Class"/>
    <s v="RB-19360"/>
    <s v="Raymond Buch"/>
    <s v="Consumer"/>
    <s v="United States"/>
    <s v="Auburn"/>
    <x v="15"/>
    <n v="13021"/>
    <x v="3"/>
    <s v="OFF-AR-10004974"/>
    <x v="1"/>
    <x v="6"/>
    <s v="Newell 342"/>
    <n v="9.84"/>
    <n v="3"/>
    <n v="0"/>
    <n v="2.8535999999999988"/>
  </r>
  <r>
    <n v="453"/>
    <s v="CA-2013-166674"/>
    <x v="0"/>
    <x v="178"/>
    <d v="2013-04-04T00:00:00"/>
    <s v="Second Class"/>
    <s v="RB-19360"/>
    <s v="Raymond Buch"/>
    <s v="Consumer"/>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s v="Corporate"/>
    <s v="United States"/>
    <s v="Akron"/>
    <x v="24"/>
    <n v="44312"/>
    <x v="3"/>
    <s v="FUR-TA-10001539"/>
    <x v="0"/>
    <x v="3"/>
    <s v="Chromcraft Rectangular Conference Tables"/>
    <n v="284.36399999999998"/>
    <n v="2"/>
    <n v="0.4"/>
    <n v="-75.830400000000054"/>
  </r>
  <r>
    <n v="455"/>
    <s v="CA-2014-147277"/>
    <x v="3"/>
    <x v="179"/>
    <d v="2014-10-25T00:00:00"/>
    <s v="Standard Class"/>
    <s v="EB-13705"/>
    <s v="Ed Braxton"/>
    <s v="Corporate"/>
    <s v="United States"/>
    <s v="Akron"/>
    <x v="24"/>
    <n v="44312"/>
    <x v="3"/>
    <s v="OFF-ST-10000142"/>
    <x v="1"/>
    <x v="4"/>
    <s v="Deluxe Rollaway Locking File with Drawer"/>
    <n v="665.40800000000002"/>
    <n v="2"/>
    <n v="0.2"/>
    <n v="66.540799999999962"/>
  </r>
  <r>
    <n v="456"/>
    <s v="CA-2013-100153"/>
    <x v="0"/>
    <x v="180"/>
    <d v="2013-12-18T00:00:00"/>
    <s v="Standard Class"/>
    <s v="KH-16630"/>
    <s v="Ken Heidel"/>
    <s v="Corporate"/>
    <s v="United States"/>
    <s v="Norman"/>
    <x v="26"/>
    <n v="73071"/>
    <x v="2"/>
    <s v="TEC-AC-10001772"/>
    <x v="2"/>
    <x v="11"/>
    <s v="Memorex Mini Travel Drive 16 GB USB 2.0 Flash Drive"/>
    <n v="63.88"/>
    <n v="4"/>
    <n v="0"/>
    <n v="24.913200000000003"/>
  </r>
  <r>
    <n v="457"/>
    <s v="US-2011-110674"/>
    <x v="2"/>
    <x v="181"/>
    <d v="2011-02-19T00:00:00"/>
    <s v="Standard Class"/>
    <s v="SC-20095"/>
    <s v="Sanjit Chand"/>
    <s v="Consumer"/>
    <s v="United States"/>
    <s v="Concord"/>
    <x v="1"/>
    <n v="94521"/>
    <x v="1"/>
    <s v="FUR-CH-10000225"/>
    <x v="0"/>
    <x v="1"/>
    <s v="Global Geo Office Task Chair, Gray"/>
    <n v="129.56800000000001"/>
    <n v="2"/>
    <n v="0.2"/>
    <n v="-24.294000000000018"/>
  </r>
  <r>
    <n v="458"/>
    <s v="US-2013-157945"/>
    <x v="0"/>
    <x v="182"/>
    <d v="2013-10-02T00:00:00"/>
    <s v="Standard Class"/>
    <s v="NF-18385"/>
    <s v="Natalie Fritzler"/>
    <s v="Consumer"/>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s v="Consumer"/>
    <s v="United States"/>
    <s v="Decatur"/>
    <x v="10"/>
    <n v="62521"/>
    <x v="2"/>
    <s v="OFF-EN-10001415"/>
    <x v="1"/>
    <x v="12"/>
    <s v="Staples"/>
    <n v="8.9280000000000008"/>
    <n v="2"/>
    <n v="0.2"/>
    <n v="3.3479999999999999"/>
  </r>
  <r>
    <n v="460"/>
    <s v="CA-2012-109638"/>
    <x v="1"/>
    <x v="83"/>
    <d v="2012-12-22T00:00:00"/>
    <s v="Standard Class"/>
    <s v="JH-15985"/>
    <s v="Joseph Holt"/>
    <s v="Consumer"/>
    <s v="United States"/>
    <s v="Seattle"/>
    <x v="4"/>
    <n v="98115"/>
    <x v="1"/>
    <s v="OFF-AP-10002472"/>
    <x v="1"/>
    <x v="9"/>
    <s v="3M Office Air Cleaner"/>
    <n v="103.92"/>
    <n v="4"/>
    <n v="0"/>
    <n v="36.372"/>
  </r>
  <r>
    <n v="461"/>
    <s v="CA-2012-109638"/>
    <x v="1"/>
    <x v="83"/>
    <d v="2012-12-22T00:00:00"/>
    <s v="Standard Class"/>
    <s v="JH-15985"/>
    <s v="Joseph Holt"/>
    <s v="Consumer"/>
    <s v="United States"/>
    <s v="Seattle"/>
    <x v="4"/>
    <n v="98115"/>
    <x v="1"/>
    <s v="TEC-AC-10004571"/>
    <x v="2"/>
    <x v="11"/>
    <s v="Logitech G700s Rechargeable Gaming Mouse"/>
    <n v="899.91"/>
    <n v="9"/>
    <n v="0"/>
    <n v="377.96220000000005"/>
  </r>
  <r>
    <n v="462"/>
    <s v="CA-2012-109638"/>
    <x v="1"/>
    <x v="83"/>
    <d v="2012-12-22T00:00:00"/>
    <s v="Standard Class"/>
    <s v="JH-15985"/>
    <s v="Joseph Holt"/>
    <s v="Consumer"/>
    <s v="United States"/>
    <s v="Seattle"/>
    <x v="4"/>
    <n v="98115"/>
    <x v="1"/>
    <s v="OFF-BI-10001098"/>
    <x v="1"/>
    <x v="8"/>
    <s v="Acco D-Ring Binder w/DublLock"/>
    <n v="51.311999999999998"/>
    <n v="3"/>
    <n v="0.2"/>
    <n v="18.600599999999996"/>
  </r>
  <r>
    <n v="463"/>
    <s v="CA-2013-109869"/>
    <x v="0"/>
    <x v="183"/>
    <d v="2013-04-30T00:00:00"/>
    <s v="Standard Class"/>
    <s v="TN-21040"/>
    <s v="Tanja Norvell"/>
    <s v="Home Office"/>
    <s v="United States"/>
    <s v="Phoenix"/>
    <x v="16"/>
    <n v="85023"/>
    <x v="1"/>
    <s v="FUR-FU-10000023"/>
    <x v="0"/>
    <x v="5"/>
    <s v="Eldon Wave Desk Accessories"/>
    <n v="23.56"/>
    <n v="5"/>
    <n v="0.2"/>
    <n v="7.0680000000000005"/>
  </r>
  <r>
    <n v="464"/>
    <s v="CA-2013-109869"/>
    <x v="0"/>
    <x v="183"/>
    <d v="2013-04-30T00:00:00"/>
    <s v="Standard Class"/>
    <s v="TN-21040"/>
    <s v="Tanja Norvell"/>
    <s v="Home Office"/>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s v="Home Office"/>
    <s v="United States"/>
    <s v="Phoenix"/>
    <x v="16"/>
    <n v="85023"/>
    <x v="1"/>
    <s v="OFF-BI-10000315"/>
    <x v="1"/>
    <x v="8"/>
    <s v="Poly Designer Cover &amp; Back"/>
    <n v="28.484999999999999"/>
    <n v="5"/>
    <n v="0.7"/>
    <n v="-20.888999999999989"/>
  </r>
  <r>
    <n v="466"/>
    <s v="CA-2013-109869"/>
    <x v="0"/>
    <x v="183"/>
    <d v="2013-04-30T00:00:00"/>
    <s v="Standard Class"/>
    <s v="TN-21040"/>
    <s v="Tanja Norvell"/>
    <s v="Home Office"/>
    <s v="United States"/>
    <s v="Phoenix"/>
    <x v="16"/>
    <n v="85023"/>
    <x v="1"/>
    <s v="OFF-SU-10003505"/>
    <x v="1"/>
    <x v="14"/>
    <s v="Premier Electric Letter Opener"/>
    <n v="185.376"/>
    <n v="2"/>
    <n v="0.2"/>
    <n v="-34.758000000000017"/>
  </r>
  <r>
    <n v="467"/>
    <s v="CA-2013-109869"/>
    <x v="0"/>
    <x v="183"/>
    <d v="2013-04-30T00:00:00"/>
    <s v="Standard Class"/>
    <s v="TN-21040"/>
    <s v="Tanja Norvell"/>
    <s v="Home Office"/>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s v="Home Office"/>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s v="Corporate"/>
    <s v="United States"/>
    <s v="Amarillo"/>
    <x v="5"/>
    <n v="79109"/>
    <x v="2"/>
    <s v="FUR-BO-10002824"/>
    <x v="0"/>
    <x v="0"/>
    <s v="Bush Mission Pointe Library"/>
    <n v="205.33279999999996"/>
    <n v="2"/>
    <n v="0.32"/>
    <n v="-36.235200000000006"/>
  </r>
  <r>
    <n v="470"/>
    <s v="US-2013-100419"/>
    <x v="0"/>
    <x v="186"/>
    <d v="2013-12-21T00:00:00"/>
    <s v="Second Class"/>
    <s v="CC-12670"/>
    <s v="Craig Carreira"/>
    <s v="Consumer"/>
    <s v="United States"/>
    <s v="Chicago"/>
    <x v="10"/>
    <n v="60610"/>
    <x v="2"/>
    <s v="OFF-BI-10002194"/>
    <x v="1"/>
    <x v="8"/>
    <s v="Cardinal Hold-It CD Pocket"/>
    <n v="4.7879999999999985"/>
    <n v="3"/>
    <n v="0.8"/>
    <n v="-7.9001999999999999"/>
  </r>
  <r>
    <n v="471"/>
    <s v="CA-2012-154144"/>
    <x v="1"/>
    <x v="139"/>
    <d v="2012-12-24T00:00:00"/>
    <s v="Standard Class"/>
    <s v="MH-17785"/>
    <s v="Maya Herman"/>
    <s v="Corporate"/>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s v="Consumer"/>
    <s v="United States"/>
    <s v="San Francisco"/>
    <x v="1"/>
    <n v="94110"/>
    <x v="1"/>
    <s v="OFF-ST-10002743"/>
    <x v="1"/>
    <x v="4"/>
    <s v="SAFCO Boltless Steel Shelving"/>
    <n v="340.92"/>
    <n v="3"/>
    <n v="0"/>
    <n v="3.4091999999999842"/>
  </r>
  <r>
    <n v="473"/>
    <s v="CA-2011-144666"/>
    <x v="2"/>
    <x v="187"/>
    <d v="2011-11-11T00:00:00"/>
    <s v="Second Class"/>
    <s v="JP-15520"/>
    <s v="Jeremy Pistek"/>
    <s v="Consumer"/>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s v="Consumer"/>
    <s v="United States"/>
    <s v="San Francisco"/>
    <x v="1"/>
    <n v="94110"/>
    <x v="1"/>
    <s v="TEC-PH-10002680"/>
    <x v="2"/>
    <x v="7"/>
    <s v="Samsung Galaxy Note 3"/>
    <n v="703.96800000000007"/>
    <n v="4"/>
    <n v="0.2"/>
    <n v="87.995999999999924"/>
  </r>
  <r>
    <n v="475"/>
    <s v="CA-2011-144666"/>
    <x v="2"/>
    <x v="187"/>
    <d v="2011-11-11T00:00:00"/>
    <s v="Second Class"/>
    <s v="JP-15520"/>
    <s v="Jeremy Pistek"/>
    <s v="Consumer"/>
    <s v="United States"/>
    <s v="San Francisco"/>
    <x v="1"/>
    <n v="94110"/>
    <x v="1"/>
    <s v="OFF-ST-10001321"/>
    <x v="1"/>
    <x v="4"/>
    <s v="Decoflex Hanging Personal Folder File, Blue"/>
    <n v="92.52"/>
    <n v="6"/>
    <n v="0"/>
    <n v="24.980400000000007"/>
  </r>
  <r>
    <n v="476"/>
    <s v="CA-2011-144666"/>
    <x v="2"/>
    <x v="187"/>
    <d v="2011-11-11T00:00:00"/>
    <s v="Second Class"/>
    <s v="JP-15520"/>
    <s v="Jeremy Pistek"/>
    <s v="Consumer"/>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s v="Consumer"/>
    <s v="United States"/>
    <s v="San Francisco"/>
    <x v="1"/>
    <n v="94110"/>
    <x v="1"/>
    <s v="OFF-PA-10003465"/>
    <x v="1"/>
    <x v="10"/>
    <s v="Xerox 1912"/>
    <n v="94.85"/>
    <n v="5"/>
    <n v="0"/>
    <n v="45.527999999999992"/>
  </r>
  <r>
    <n v="478"/>
    <s v="CA-2013-103891"/>
    <x v="0"/>
    <x v="188"/>
    <d v="2013-07-20T00:00:00"/>
    <s v="Standard Class"/>
    <s v="KH-16690"/>
    <s v="Kristen Hastings"/>
    <s v="Corporate"/>
    <s v="United States"/>
    <s v="Los Angeles"/>
    <x v="1"/>
    <n v="90008"/>
    <x v="1"/>
    <s v="TEC-PH-10000149"/>
    <x v="2"/>
    <x v="7"/>
    <s v="Cisco SPA525G2 IP Phone - Wireless"/>
    <n v="95.76"/>
    <n v="6"/>
    <n v="0.2"/>
    <n v="7.1819999999999951"/>
  </r>
  <r>
    <n v="479"/>
    <s v="CA-2013-152632"/>
    <x v="0"/>
    <x v="189"/>
    <d v="2013-11-03T00:00:00"/>
    <s v="Standard Class"/>
    <s v="JE-15475"/>
    <s v="Jeremy Ellison"/>
    <s v="Consumer"/>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s v="Corporate"/>
    <s v="United States"/>
    <s v="New York City"/>
    <x v="15"/>
    <n v="10024"/>
    <x v="3"/>
    <s v="OFF-AR-10003045"/>
    <x v="1"/>
    <x v="6"/>
    <s v="Prang Colored Pencils"/>
    <n v="14.7"/>
    <n v="5"/>
    <n v="0"/>
    <n v="6.6150000000000002"/>
  </r>
  <r>
    <n v="481"/>
    <s v="CA-2013-100790"/>
    <x v="0"/>
    <x v="190"/>
    <d v="2013-07-03T00:00:00"/>
    <s v="Standard Class"/>
    <s v="JG-15805"/>
    <s v="John Grady"/>
    <s v="Corporate"/>
    <s v="United States"/>
    <s v="New York City"/>
    <x v="15"/>
    <n v="10024"/>
    <x v="3"/>
    <s v="OFF-ST-10000689"/>
    <x v="1"/>
    <x v="4"/>
    <s v="Fellowes Strictly Business Drawer File, Letter/Legal Size"/>
    <n v="704.25"/>
    <n v="5"/>
    <n v="0"/>
    <n v="84.51"/>
  </r>
  <r>
    <n v="482"/>
    <s v="CA-2011-134677"/>
    <x v="2"/>
    <x v="191"/>
    <d v="2011-10-10T00:00:00"/>
    <s v="Standard Class"/>
    <s v="XP-21865"/>
    <s v="Xylona Preis"/>
    <s v="Consumer"/>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s v="Consumer"/>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s v="Consumer"/>
    <s v="United States"/>
    <s v="New York City"/>
    <x v="15"/>
    <n v="10024"/>
    <x v="3"/>
    <s v="TEC-AC-10002567"/>
    <x v="2"/>
    <x v="11"/>
    <s v="Logitech G602 Wireless Gaming Mouse"/>
    <n v="159.97999999999999"/>
    <n v="2"/>
    <n v="0"/>
    <n v="57.592799999999997"/>
  </r>
  <r>
    <n v="485"/>
    <s v="CA-2014-140963"/>
    <x v="3"/>
    <x v="193"/>
    <d v="2014-06-14T00:00:00"/>
    <s v="First Class"/>
    <s v="MT-18070"/>
    <s v="Michelle Tran"/>
    <s v="Home Office"/>
    <s v="United States"/>
    <s v="Los Angeles"/>
    <x v="1"/>
    <n v="90045"/>
    <x v="1"/>
    <s v="OFF-LA-10003923"/>
    <x v="1"/>
    <x v="2"/>
    <s v="Alphabetical Labels for Top Tab Filing"/>
    <n v="29.6"/>
    <n v="2"/>
    <n v="0"/>
    <n v="14.8"/>
  </r>
  <r>
    <n v="486"/>
    <s v="CA-2014-140963"/>
    <x v="3"/>
    <x v="193"/>
    <d v="2014-06-14T00:00:00"/>
    <s v="First Class"/>
    <s v="MT-18070"/>
    <s v="Michelle Tran"/>
    <s v="Home Office"/>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s v="Home Office"/>
    <s v="United States"/>
    <s v="Los Angeles"/>
    <x v="1"/>
    <n v="90045"/>
    <x v="1"/>
    <s v="TEC-PH-10001924"/>
    <x v="2"/>
    <x v="7"/>
    <s v="iHome FM Clock Radio with Lightning Dock"/>
    <n v="279.95999999999998"/>
    <n v="5"/>
    <n v="0.2"/>
    <n v="17.497500000000016"/>
  </r>
  <r>
    <n v="488"/>
    <s v="CA-2011-154627"/>
    <x v="2"/>
    <x v="194"/>
    <d v="2011-10-31T00:00:00"/>
    <s v="First Class"/>
    <s v="SA-20830"/>
    <s v="Sue Ann Reed"/>
    <s v="Consumer"/>
    <s v="United States"/>
    <s v="Chicago"/>
    <x v="10"/>
    <n v="60610"/>
    <x v="2"/>
    <s v="TEC-PH-10001363"/>
    <x v="2"/>
    <x v="7"/>
    <s v="Apple iPhone 5S"/>
    <n v="2735.9520000000002"/>
    <n v="6"/>
    <n v="0.2"/>
    <n v="341.99399999999969"/>
  </r>
  <r>
    <n v="489"/>
    <s v="CA-2011-133753"/>
    <x v="2"/>
    <x v="3"/>
    <d v="2011-06-13T00:00:00"/>
    <s v="Second Class"/>
    <s v="CW-11905"/>
    <s v="Carl Weiss"/>
    <s v="Home Office"/>
    <s v="United States"/>
    <s v="Huntsville"/>
    <x v="5"/>
    <n v="77340"/>
    <x v="2"/>
    <s v="TEC-PH-10000376"/>
    <x v="2"/>
    <x v="7"/>
    <s v="Square Credit Card Reader"/>
    <n v="7.9920000000000009"/>
    <n v="1"/>
    <n v="0.2"/>
    <n v="0.59940000000000015"/>
  </r>
  <r>
    <n v="490"/>
    <s v="CA-2011-133753"/>
    <x v="2"/>
    <x v="3"/>
    <d v="2011-06-13T00:00:00"/>
    <s v="Second Class"/>
    <s v="CW-11905"/>
    <s v="Carl Weiss"/>
    <s v="Home Office"/>
    <s v="United States"/>
    <s v="Huntsville"/>
    <x v="5"/>
    <n v="77340"/>
    <x v="2"/>
    <s v="TEC-AC-10000303"/>
    <x v="2"/>
    <x v="11"/>
    <s v="Logitech M510 Wireless Mouse"/>
    <n v="63.984000000000009"/>
    <n v="2"/>
    <n v="0.2"/>
    <n v="10.397399999999998"/>
  </r>
  <r>
    <n v="491"/>
    <s v="CA-2011-133753"/>
    <x v="2"/>
    <x v="3"/>
    <d v="2011-06-13T00:00:00"/>
    <s v="Second Class"/>
    <s v="CW-11905"/>
    <s v="Carl Weiss"/>
    <s v="Home Office"/>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s v="Consumer"/>
    <s v="United States"/>
    <s v="Rochester"/>
    <x v="15"/>
    <n v="14609"/>
    <x v="3"/>
    <s v="OFF-ST-10001809"/>
    <x v="1"/>
    <x v="4"/>
    <s v="Fellowes Officeware Wire Shelving"/>
    <n v="449.15"/>
    <n v="5"/>
    <n v="0"/>
    <n v="8.9829999999999899"/>
  </r>
  <r>
    <n v="493"/>
    <s v="CA-2011-113362"/>
    <x v="2"/>
    <x v="80"/>
    <d v="2011-09-19T00:00:00"/>
    <s v="Standard Class"/>
    <s v="AJ-10960"/>
    <s v="Astrea Jones"/>
    <s v="Consumer"/>
    <s v="United States"/>
    <s v="Rochester"/>
    <x v="15"/>
    <n v="14609"/>
    <x v="3"/>
    <s v="OFF-EN-10003845"/>
    <x v="1"/>
    <x v="12"/>
    <s v="Colored Envelopes"/>
    <n v="11.07"/>
    <n v="3"/>
    <n v="0"/>
    <n v="5.0921999999999992"/>
  </r>
  <r>
    <n v="494"/>
    <s v="CA-2013-169166"/>
    <x v="0"/>
    <x v="195"/>
    <d v="2013-05-15T00:00:00"/>
    <s v="Standard Class"/>
    <s v="SS-20590"/>
    <s v="Sonia Sunley"/>
    <s v="Consumer"/>
    <s v="United States"/>
    <s v="Seattle"/>
    <x v="4"/>
    <n v="98115"/>
    <x v="1"/>
    <s v="TEC-AC-10000991"/>
    <x v="2"/>
    <x v="11"/>
    <s v="Sony Micro Vault Click 8 GB USB 2.0 Flash Drive"/>
    <n v="93.98"/>
    <n v="2"/>
    <n v="0"/>
    <n v="13.157200000000003"/>
  </r>
  <r>
    <n v="495"/>
    <s v="US-2013-120929"/>
    <x v="0"/>
    <x v="196"/>
    <d v="2013-03-22T00:00:00"/>
    <s v="Second Class"/>
    <s v="RO-19780"/>
    <s v="Rose O'Brian"/>
    <s v="Consumer"/>
    <s v="United States"/>
    <s v="Memphis"/>
    <x v="18"/>
    <n v="38109"/>
    <x v="0"/>
    <s v="FUR-TA-10001857"/>
    <x v="0"/>
    <x v="3"/>
    <s v="Balt Solid Wood Rectangular Table"/>
    <n v="189.88200000000001"/>
    <n v="3"/>
    <n v="0.4"/>
    <n v="-94.941000000000017"/>
  </r>
  <r>
    <n v="496"/>
    <s v="CA-2012-134782"/>
    <x v="1"/>
    <x v="17"/>
    <d v="2012-12-31T00:00:00"/>
    <s v="Standard Class"/>
    <s v="MD-17350"/>
    <s v="Maribeth Dona"/>
    <s v="Consumer"/>
    <s v="United States"/>
    <s v="Fayetteville"/>
    <x v="36"/>
    <n v="72701"/>
    <x v="0"/>
    <s v="OFF-EN-10001434"/>
    <x v="1"/>
    <x v="12"/>
    <s v="Strathmore #10 Envelopes, Ultimate White"/>
    <n v="105.42"/>
    <n v="2"/>
    <n v="0"/>
    <n v="51.655799999999999"/>
  </r>
  <r>
    <n v="497"/>
    <s v="CA-2013-126158"/>
    <x v="0"/>
    <x v="197"/>
    <d v="2013-08-01T00:00:00"/>
    <s v="Standard Class"/>
    <s v="SC-20095"/>
    <s v="Sanjit Chand"/>
    <s v="Consumer"/>
    <s v="United States"/>
    <s v="Costa Mesa"/>
    <x v="1"/>
    <n v="92627"/>
    <x v="1"/>
    <s v="OFF-BI-10002498"/>
    <x v="1"/>
    <x v="8"/>
    <s v="Clear Mylar Reinforcing Strips"/>
    <n v="119.61600000000001"/>
    <n v="8"/>
    <n v="0.2"/>
    <n v="40.370399999999997"/>
  </r>
  <r>
    <n v="498"/>
    <s v="CA-2013-126158"/>
    <x v="0"/>
    <x v="197"/>
    <d v="2013-08-01T00:00:00"/>
    <s v="Standard Class"/>
    <s v="SC-20095"/>
    <s v="Sanjit Chand"/>
    <s v="Consumer"/>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s v="Consumer"/>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s v="Consumer"/>
    <s v="United States"/>
    <s v="Costa Mesa"/>
    <x v="1"/>
    <n v="92627"/>
    <x v="1"/>
    <s v="FUR-FU-10000073"/>
    <x v="0"/>
    <x v="5"/>
    <s v="Deflect-O Glasstique Clear Desk Accessories"/>
    <n v="69.3"/>
    <n v="9"/>
    <n v="0"/>
    <n v="22.868999999999996"/>
  </r>
  <r>
    <n v="501"/>
    <s v="US-2013-105578"/>
    <x v="0"/>
    <x v="198"/>
    <d v="2013-06-05T00:00:00"/>
    <s v="Standard Class"/>
    <s v="MY-17380"/>
    <s v="Maribeth Yedwab"/>
    <s v="Corporate"/>
    <s v="United States"/>
    <s v="Parker"/>
    <x v="22"/>
    <n v="80134"/>
    <x v="1"/>
    <s v="OFF-BI-10001670"/>
    <x v="1"/>
    <x v="8"/>
    <s v="Vinyl Sectional Post Binders"/>
    <n v="22.620000000000005"/>
    <n v="2"/>
    <n v="0.7"/>
    <n v="-15.079999999999998"/>
  </r>
  <r>
    <n v="502"/>
    <s v="US-2013-105578"/>
    <x v="0"/>
    <x v="198"/>
    <d v="2013-06-05T00:00:00"/>
    <s v="Standard Class"/>
    <s v="MY-17380"/>
    <s v="Maribeth Yedwab"/>
    <s v="Corporate"/>
    <s v="United States"/>
    <s v="Parker"/>
    <x v="22"/>
    <n v="80134"/>
    <x v="1"/>
    <s v="OFF-BI-10001658"/>
    <x v="1"/>
    <x v="8"/>
    <s v="GBC Standard Therm-A-Bind Covers"/>
    <n v="14.952000000000004"/>
    <n v="2"/>
    <n v="0.7"/>
    <n v="-11.961599999999997"/>
  </r>
  <r>
    <n v="503"/>
    <s v="US-2013-105578"/>
    <x v="0"/>
    <x v="198"/>
    <d v="2013-06-05T00:00:00"/>
    <s v="Standard Class"/>
    <s v="MY-17380"/>
    <s v="Maribeth Yedwab"/>
    <s v="Corporate"/>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s v="Corporate"/>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s v="Corporate"/>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s v="Corporate"/>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s v="Consumer"/>
    <s v="United States"/>
    <s v="Atlanta"/>
    <x v="32"/>
    <n v="30318"/>
    <x v="0"/>
    <s v="OFF-AR-10001662"/>
    <x v="1"/>
    <x v="6"/>
    <s v="Rogers Handheld Barrel Pencil Sharpener"/>
    <n v="2.74"/>
    <n v="1"/>
    <n v="0"/>
    <n v="0.73980000000000024"/>
  </r>
  <r>
    <n v="508"/>
    <s v="CA-2012-145352"/>
    <x v="1"/>
    <x v="199"/>
    <d v="2012-03-22T00:00:00"/>
    <s v="Standard Class"/>
    <s v="CM-12385"/>
    <s v="Christopher Martinez"/>
    <s v="Consumer"/>
    <s v="United States"/>
    <s v="Atlanta"/>
    <x v="32"/>
    <n v="30318"/>
    <x v="0"/>
    <s v="OFF-AR-10003856"/>
    <x v="1"/>
    <x v="6"/>
    <s v="Newell 344"/>
    <n v="8.34"/>
    <n v="3"/>
    <n v="0"/>
    <n v="2.1683999999999997"/>
  </r>
  <r>
    <n v="509"/>
    <s v="CA-2012-145352"/>
    <x v="1"/>
    <x v="199"/>
    <d v="2012-03-22T00:00:00"/>
    <s v="Standard Class"/>
    <s v="CM-12385"/>
    <s v="Christopher Martinez"/>
    <s v="Consumer"/>
    <s v="United States"/>
    <s v="Atlanta"/>
    <x v="32"/>
    <n v="30318"/>
    <x v="0"/>
    <s v="OFF-ST-10001228"/>
    <x v="1"/>
    <x v="4"/>
    <s v="Personal File Boxes with Fold-Down Carry Handle"/>
    <n v="46.74"/>
    <n v="3"/>
    <n v="0"/>
    <n v="11.684999999999999"/>
  </r>
  <r>
    <n v="510"/>
    <s v="CA-2012-145352"/>
    <x v="1"/>
    <x v="199"/>
    <d v="2012-03-22T00:00:00"/>
    <s v="Standard Class"/>
    <s v="CM-12385"/>
    <s v="Christopher Martinez"/>
    <s v="Consumer"/>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s v="Consumer"/>
    <s v="United States"/>
    <s v="Gladstone"/>
    <x v="25"/>
    <n v="64118"/>
    <x v="2"/>
    <s v="FUR-FU-10001290"/>
    <x v="0"/>
    <x v="5"/>
    <s v="Executive Impressions Supervisor Wall Clock"/>
    <n v="126.30000000000001"/>
    <n v="3"/>
    <n v="0"/>
    <n v="40.415999999999997"/>
  </r>
  <r>
    <n v="512"/>
    <s v="CA-2014-135307"/>
    <x v="3"/>
    <x v="200"/>
    <d v="2014-11-28T00:00:00"/>
    <s v="First Class"/>
    <s v="LS-17245"/>
    <s v="Lynn Smith"/>
    <s v="Consumer"/>
    <s v="United States"/>
    <s v="Gladstone"/>
    <x v="25"/>
    <n v="64118"/>
    <x v="2"/>
    <s v="TEC-AC-10002399"/>
    <x v="2"/>
    <x v="11"/>
    <s v="SanDisk Cruzer 32 GB USB Flash Drive"/>
    <n v="38.04"/>
    <n v="2"/>
    <n v="0"/>
    <n v="12.172799999999999"/>
  </r>
  <r>
    <n v="513"/>
    <s v="CA-2013-106341"/>
    <x v="0"/>
    <x v="201"/>
    <d v="2013-10-24T00:00:00"/>
    <s v="First Class"/>
    <s v="LF-17185"/>
    <s v="Luke Foster"/>
    <s v="Consumer"/>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s v="Consumer"/>
    <s v="United States"/>
    <s v="Los Angeles"/>
    <x v="1"/>
    <n v="90049"/>
    <x v="1"/>
    <s v="OFF-AR-10003811"/>
    <x v="1"/>
    <x v="6"/>
    <s v="Newell 327"/>
    <n v="6.63"/>
    <n v="3"/>
    <n v="0"/>
    <n v="1.7901"/>
  </r>
  <r>
    <n v="515"/>
    <s v="CA-2014-163405"/>
    <x v="3"/>
    <x v="202"/>
    <d v="2014-12-26T00:00:00"/>
    <s v="Standard Class"/>
    <s v="BN-11515"/>
    <s v="Bradley Nguyen"/>
    <s v="Consumer"/>
    <s v="United States"/>
    <s v="Los Angeles"/>
    <x v="1"/>
    <n v="90049"/>
    <x v="1"/>
    <s v="OFF-AR-10001246"/>
    <x v="1"/>
    <x v="6"/>
    <s v="Newell 317"/>
    <n v="5.88"/>
    <n v="2"/>
    <n v="0"/>
    <n v="1.7051999999999996"/>
  </r>
  <r>
    <n v="516"/>
    <s v="CA-2014-127432"/>
    <x v="3"/>
    <x v="203"/>
    <d v="2014-01-28T00:00:00"/>
    <s v="Standard Class"/>
    <s v="AD-10180"/>
    <s v="Alan Dominguez"/>
    <s v="Home Office"/>
    <s v="United States"/>
    <s v="Great Falls"/>
    <x v="37"/>
    <n v="59405"/>
    <x v="1"/>
    <s v="TEC-CO-10003236"/>
    <x v="2"/>
    <x v="16"/>
    <s v="Canon Image Class D660 Copier"/>
    <n v="2999.95"/>
    <n v="5"/>
    <n v="0"/>
    <n v="1379.9769999999999"/>
  </r>
  <r>
    <n v="517"/>
    <s v="CA-2014-127432"/>
    <x v="3"/>
    <x v="203"/>
    <d v="2014-01-28T00:00:00"/>
    <s v="Standard Class"/>
    <s v="AD-10180"/>
    <s v="Alan Dominguez"/>
    <s v="Home Office"/>
    <s v="United States"/>
    <s v="Great Falls"/>
    <x v="37"/>
    <n v="59405"/>
    <x v="1"/>
    <s v="OFF-ST-10004507"/>
    <x v="1"/>
    <x v="4"/>
    <s v="Advantus Rolling Storage Box"/>
    <n v="51.449999999999996"/>
    <n v="3"/>
    <n v="0"/>
    <n v="13.891499999999999"/>
  </r>
  <r>
    <n v="518"/>
    <s v="CA-2014-127432"/>
    <x v="3"/>
    <x v="203"/>
    <d v="2014-01-28T00:00:00"/>
    <s v="Standard Class"/>
    <s v="AD-10180"/>
    <s v="Alan Dominguez"/>
    <s v="Home Office"/>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s v="Home Office"/>
    <s v="United States"/>
    <s v="Great Falls"/>
    <x v="37"/>
    <n v="59405"/>
    <x v="1"/>
    <s v="OFF-ST-10004459"/>
    <x v="1"/>
    <x v="4"/>
    <s v="Tennsco Single-Tier Lockers"/>
    <n v="1126.02"/>
    <n v="3"/>
    <n v="0"/>
    <n v="56.300999999999988"/>
  </r>
  <r>
    <n v="520"/>
    <s v="CA-2012-157812"/>
    <x v="1"/>
    <x v="204"/>
    <d v="2012-03-26T00:00:00"/>
    <s v="Standard Class"/>
    <s v="DB-13210"/>
    <s v="Dean Braden"/>
    <s v="Consumer"/>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s v="Consumer"/>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s v="Consumer"/>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s v="Corporate"/>
    <s v="United States"/>
    <s v="Detroit"/>
    <x v="12"/>
    <n v="48234"/>
    <x v="2"/>
    <s v="FUR-TA-10001857"/>
    <x v="0"/>
    <x v="3"/>
    <s v="Balt Solid Wood Rectangular Table"/>
    <n v="210.98"/>
    <n v="2"/>
    <n v="0"/>
    <n v="21.097999999999985"/>
  </r>
  <r>
    <n v="524"/>
    <s v="US-2013-139486"/>
    <x v="0"/>
    <x v="206"/>
    <d v="2013-05-24T00:00:00"/>
    <s v="First Class"/>
    <s v="LH-17155"/>
    <s v="Logan Haushalter"/>
    <s v="Consumer"/>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s v="Consumer"/>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s v="Consumer"/>
    <s v="United States"/>
    <s v="Lawrence"/>
    <x v="31"/>
    <n v="1841"/>
    <x v="3"/>
    <s v="OFF-FA-10002815"/>
    <x v="1"/>
    <x v="13"/>
    <s v="Staples"/>
    <n v="22.200000000000003"/>
    <n v="5"/>
    <n v="0"/>
    <n v="10.434000000000001"/>
  </r>
  <r>
    <n v="527"/>
    <s v="CA-2014-113558"/>
    <x v="3"/>
    <x v="208"/>
    <d v="2014-10-27T00:00:00"/>
    <s v="Standard Class"/>
    <s v="PH-18790"/>
    <s v="Patricia Hirasaki"/>
    <s v="Home Office"/>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s v="Home Office"/>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s v="Consumer"/>
    <s v="United States"/>
    <s v="Philadelphia"/>
    <x v="9"/>
    <n v="19134"/>
    <x v="3"/>
    <s v="OFF-ST-10004963"/>
    <x v="1"/>
    <x v="4"/>
    <s v="Eldon Gobal File Keepers"/>
    <n v="36.336000000000006"/>
    <n v="3"/>
    <n v="0.2"/>
    <n v="-7.2672000000000043"/>
  </r>
  <r>
    <n v="530"/>
    <s v="US-2012-138303"/>
    <x v="1"/>
    <x v="37"/>
    <d v="2012-09-07T00:00:00"/>
    <s v="Standard Class"/>
    <s v="MG-18145"/>
    <s v="Mike Gockenbach"/>
    <s v="Consumer"/>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s v="Consumer"/>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s v="Corporate"/>
    <s v="United States"/>
    <s v="Los Angeles"/>
    <x v="1"/>
    <n v="90036"/>
    <x v="1"/>
    <s v="FUR-CH-10000595"/>
    <x v="0"/>
    <x v="1"/>
    <s v="Safco Contoured Stacking Chairs"/>
    <n v="190.72000000000003"/>
    <n v="1"/>
    <n v="0.2"/>
    <n v="11.919999999999987"/>
  </r>
  <r>
    <n v="533"/>
    <s v="US-2014-129441"/>
    <x v="3"/>
    <x v="210"/>
    <d v="2014-09-12T00:00:00"/>
    <s v="Standard Class"/>
    <s v="JC-15340"/>
    <s v="Jasper Cacioppo"/>
    <s v="Consumer"/>
    <s v="United States"/>
    <s v="Los Angeles"/>
    <x v="1"/>
    <n v="90032"/>
    <x v="1"/>
    <s v="FUR-FU-10000448"/>
    <x v="0"/>
    <x v="5"/>
    <s v="Tenex Chairmats For Use With Carpeted Floors"/>
    <n v="47.94"/>
    <n v="3"/>
    <n v="0"/>
    <n v="2.3969999999999985"/>
  </r>
  <r>
    <n v="534"/>
    <s v="CA-2013-168753"/>
    <x v="0"/>
    <x v="211"/>
    <d v="2013-06-02T00:00:00"/>
    <s v="Second Class"/>
    <s v="RL-19615"/>
    <s v="Rob Lucas"/>
    <s v="Consumer"/>
    <s v="United States"/>
    <s v="Montgomery"/>
    <x v="19"/>
    <n v="36116"/>
    <x v="0"/>
    <s v="TEC-PH-10000984"/>
    <x v="2"/>
    <x v="7"/>
    <s v="Panasonic KX-TG9471B"/>
    <n v="979.95"/>
    <n v="5"/>
    <n v="0"/>
    <n v="274.38600000000008"/>
  </r>
  <r>
    <n v="535"/>
    <s v="CA-2013-168753"/>
    <x v="0"/>
    <x v="211"/>
    <d v="2013-06-02T00:00:00"/>
    <s v="Second Class"/>
    <s v="RL-19615"/>
    <s v="Rob Lucas"/>
    <s v="Consumer"/>
    <s v="United States"/>
    <s v="Montgomery"/>
    <x v="19"/>
    <n v="36116"/>
    <x v="0"/>
    <s v="OFF-BI-10002557"/>
    <x v="1"/>
    <x v="8"/>
    <s v="Presstex Flexible Ring Binders"/>
    <n v="22.75"/>
    <n v="5"/>
    <n v="0"/>
    <n v="11.375"/>
  </r>
  <r>
    <n v="536"/>
    <s v="CA-2013-126613"/>
    <x v="0"/>
    <x v="212"/>
    <d v="2013-07-17T00:00:00"/>
    <s v="Standard Class"/>
    <s v="AA-10375"/>
    <s v="Allen Armold"/>
    <s v="Consumer"/>
    <s v="United States"/>
    <s v="Mesa"/>
    <x v="16"/>
    <n v="85204"/>
    <x v="1"/>
    <s v="OFF-ST-10001325"/>
    <x v="1"/>
    <x v="4"/>
    <s v="Sterilite Officeware Hinged File Box"/>
    <n v="16.768000000000001"/>
    <n v="2"/>
    <n v="0.2"/>
    <n v="1.4672000000000001"/>
  </r>
  <r>
    <n v="537"/>
    <s v="US-2014-122637"/>
    <x v="3"/>
    <x v="213"/>
    <d v="2014-09-09T00:00:00"/>
    <s v="Second Class"/>
    <s v="EP-13915"/>
    <s v="Emily Phan"/>
    <s v="Consumer"/>
    <s v="United States"/>
    <s v="Chicago"/>
    <x v="10"/>
    <n v="60653"/>
    <x v="2"/>
    <s v="OFF-BI-10002429"/>
    <x v="1"/>
    <x v="8"/>
    <s v="Premier Elliptical Ring Binder, Black"/>
    <n v="42.615999999999993"/>
    <n v="7"/>
    <n v="0.8"/>
    <n v="-68.185600000000022"/>
  </r>
  <r>
    <n v="538"/>
    <s v="CA-2012-147851"/>
    <x v="1"/>
    <x v="155"/>
    <d v="2012-12-08T00:00:00"/>
    <s v="Standard Class"/>
    <s v="MP-17470"/>
    <s v="Mark Packer"/>
    <s v="Home Office"/>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s v="Consumer"/>
    <s v="United States"/>
    <s v="Henderson"/>
    <x v="0"/>
    <n v="42420"/>
    <x v="0"/>
    <s v="OFF-AP-10001271"/>
    <x v="1"/>
    <x v="9"/>
    <s v="Eureka The Boss Cordless Rechargeable Stick Vac"/>
    <n v="152.94"/>
    <n v="3"/>
    <n v="0"/>
    <n v="41.293800000000005"/>
  </r>
  <r>
    <n v="540"/>
    <s v="CA-2012-134894"/>
    <x v="1"/>
    <x v="214"/>
    <d v="2012-12-11T00:00:00"/>
    <s v="Standard Class"/>
    <s v="DK-12985"/>
    <s v="Darren Koutras"/>
    <s v="Consumer"/>
    <s v="United States"/>
    <s v="Henderson"/>
    <x v="0"/>
    <n v="42420"/>
    <x v="0"/>
    <s v="FUR-CH-10002647"/>
    <x v="0"/>
    <x v="1"/>
    <s v="Situations Contoured Folding Chairs, 4/Set"/>
    <n v="283.92"/>
    <n v="4"/>
    <n v="0"/>
    <n v="70.980000000000018"/>
  </r>
  <r>
    <n v="541"/>
    <s v="CA-2011-140795"/>
    <x v="2"/>
    <x v="215"/>
    <d v="2011-02-04T00:00:00"/>
    <s v="First Class"/>
    <s v="BD-11500"/>
    <s v="Bradley Drucker"/>
    <s v="Consumer"/>
    <s v="United States"/>
    <s v="Green Bay"/>
    <x v="6"/>
    <n v="54302"/>
    <x v="2"/>
    <s v="TEC-AC-10001432"/>
    <x v="2"/>
    <x v="11"/>
    <s v="Enermax Aurora Lite Keyboard"/>
    <n v="468.90000000000003"/>
    <n v="6"/>
    <n v="0"/>
    <n v="206.31600000000006"/>
  </r>
  <r>
    <n v="542"/>
    <s v="CA-2013-136924"/>
    <x v="0"/>
    <x v="216"/>
    <d v="2013-07-18T00:00:00"/>
    <s v="First Class"/>
    <s v="ES-14080"/>
    <s v="Erin Smith"/>
    <s v="Corporate"/>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s v="Consumer"/>
    <s v="United States"/>
    <s v="Springfield"/>
    <x v="24"/>
    <n v="45503"/>
    <x v="3"/>
    <s v="OFF-ST-10001809"/>
    <x v="1"/>
    <x v="4"/>
    <s v="Fellowes Officeware Wire Shelving"/>
    <n v="646.77600000000007"/>
    <n v="9"/>
    <n v="0.2"/>
    <n v="-145.52460000000002"/>
  </r>
  <r>
    <n v="544"/>
    <s v="CA-2011-103849"/>
    <x v="2"/>
    <x v="218"/>
    <d v="2011-05-16T00:00:00"/>
    <s v="Standard Class"/>
    <s v="PG-18895"/>
    <s v="Paul Gonzalez"/>
    <s v="Consumer"/>
    <s v="United States"/>
    <s v="Fort Worth"/>
    <x v="5"/>
    <n v="76106"/>
    <x v="2"/>
    <s v="TEC-AC-10001465"/>
    <x v="2"/>
    <x v="11"/>
    <s v="SanDisk Cruzer 64 GB USB Flash Drive"/>
    <n v="58.112000000000002"/>
    <n v="2"/>
    <n v="0.2"/>
    <n v="7.263999999999994"/>
  </r>
  <r>
    <n v="545"/>
    <s v="CA-2011-103849"/>
    <x v="2"/>
    <x v="218"/>
    <d v="2011-05-16T00:00:00"/>
    <s v="Standard Class"/>
    <s v="PG-18895"/>
    <s v="Paul Gonzalez"/>
    <s v="Consumer"/>
    <s v="United States"/>
    <s v="Fort Worth"/>
    <x v="5"/>
    <n v="76106"/>
    <x v="2"/>
    <s v="TEC-PH-10002597"/>
    <x v="2"/>
    <x v="7"/>
    <s v="Xblue XB-1670-86 X16 Small Office Telephone - Titanium"/>
    <n v="100.792"/>
    <n v="1"/>
    <n v="0.2"/>
    <n v="6.2995000000000019"/>
  </r>
  <r>
    <n v="546"/>
    <s v="CA-2011-103849"/>
    <x v="2"/>
    <x v="218"/>
    <d v="2011-05-16T00:00:00"/>
    <s v="Standard Class"/>
    <s v="PG-18895"/>
    <s v="Paul Gonzalez"/>
    <s v="Consumer"/>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s v="Home Office"/>
    <s v="United States"/>
    <s v="New York City"/>
    <x v="15"/>
    <n v="10035"/>
    <x v="3"/>
    <s v="OFF-BI-10000404"/>
    <x v="1"/>
    <x v="8"/>
    <s v="Avery Printable Repositionable Plastic Tabs"/>
    <n v="41.28"/>
    <n v="6"/>
    <n v="0.2"/>
    <n v="13.931999999999999"/>
  </r>
  <r>
    <n v="548"/>
    <s v="CA-2014-162929"/>
    <x v="3"/>
    <x v="123"/>
    <d v="2014-11-23T00:00:00"/>
    <s v="First Class"/>
    <s v="AS-10135"/>
    <s v="Adrian Shami"/>
    <s v="Home Office"/>
    <s v="United States"/>
    <s v="New York City"/>
    <x v="15"/>
    <n v="10035"/>
    <x v="3"/>
    <s v="OFF-PA-10002986"/>
    <x v="1"/>
    <x v="10"/>
    <s v="Xerox 1898"/>
    <n v="13.36"/>
    <n v="2"/>
    <n v="0"/>
    <n v="6.4127999999999998"/>
  </r>
  <r>
    <n v="549"/>
    <s v="CA-2012-113173"/>
    <x v="1"/>
    <x v="219"/>
    <d v="2012-11-17T00:00:00"/>
    <s v="Second Class"/>
    <s v="DK-13225"/>
    <s v="Dean Katz"/>
    <s v="Corporate"/>
    <s v="United States"/>
    <s v="Chicago"/>
    <x v="10"/>
    <n v="60653"/>
    <x v="2"/>
    <s v="OFF-ST-10000604"/>
    <x v="1"/>
    <x v="4"/>
    <s v="Home/Office Personal File Carts"/>
    <n v="250.27199999999999"/>
    <n v="9"/>
    <n v="0.2"/>
    <n v="15.641999999999982"/>
  </r>
  <r>
    <n v="550"/>
    <s v="CA-2012-113173"/>
    <x v="1"/>
    <x v="219"/>
    <d v="2012-11-17T00:00:00"/>
    <s v="Second Class"/>
    <s v="DK-13225"/>
    <s v="Dean Katz"/>
    <s v="Corporate"/>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s v="Corporate"/>
    <s v="United States"/>
    <s v="Chicago"/>
    <x v="10"/>
    <n v="60653"/>
    <x v="2"/>
    <s v="OFF-SU-10001935"/>
    <x v="1"/>
    <x v="14"/>
    <s v="Staples"/>
    <n v="8.7200000000000006"/>
    <n v="5"/>
    <n v="0.2"/>
    <n v="-1.7440000000000015"/>
  </r>
  <r>
    <n v="552"/>
    <s v="CA-2013-136406"/>
    <x v="0"/>
    <x v="173"/>
    <d v="2013-04-18T00:00:00"/>
    <s v="Second Class"/>
    <s v="BD-11320"/>
    <s v="Bill Donatelli"/>
    <s v="Consumer"/>
    <s v="United States"/>
    <s v="San Francisco"/>
    <x v="1"/>
    <n v="94110"/>
    <x v="1"/>
    <s v="FUR-CH-10002024"/>
    <x v="0"/>
    <x v="1"/>
    <s v="HON 5400 Series Task Chairs for Big and Tall"/>
    <n v="1121.568"/>
    <n v="2"/>
    <n v="0.2"/>
    <n v="0"/>
  </r>
  <r>
    <n v="553"/>
    <s v="CA-2014-112774"/>
    <x v="3"/>
    <x v="220"/>
    <d v="2014-09-13T00:00:00"/>
    <s v="First Class"/>
    <s v="RC-19960"/>
    <s v="Ryan Crowe"/>
    <s v="Consumer"/>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s v="Consumer"/>
    <s v="United States"/>
    <s v="Houston"/>
    <x v="5"/>
    <n v="77070"/>
    <x v="2"/>
    <s v="OFF-FA-10004248"/>
    <x v="1"/>
    <x v="13"/>
    <s v="Advantus T-Pin Paper Clips"/>
    <n v="10.824"/>
    <n v="3"/>
    <n v="0.2"/>
    <n v="2.5707"/>
  </r>
  <r>
    <n v="555"/>
    <s v="CA-2014-100650"/>
    <x v="3"/>
    <x v="222"/>
    <d v="2014-07-04T00:00:00"/>
    <s v="Second Class"/>
    <s v="DK-13225"/>
    <s v="Dean Katz"/>
    <s v="Corporate"/>
    <s v="United States"/>
    <s v="Anaheim"/>
    <x v="1"/>
    <n v="92804"/>
    <x v="1"/>
    <s v="OFF-ST-10001780"/>
    <x v="1"/>
    <x v="4"/>
    <s v="Tennsco 16-Compartment Lockers with Coat Rack"/>
    <n v="1295.78"/>
    <n v="2"/>
    <n v="0"/>
    <n v="310.98720000000003"/>
  </r>
  <r>
    <n v="556"/>
    <s v="CA-2011-155852"/>
    <x v="2"/>
    <x v="223"/>
    <d v="2011-03-07T00:00:00"/>
    <s v="Second Class"/>
    <s v="AJ-10945"/>
    <s v="Ashley Jarboe"/>
    <s v="Consumer"/>
    <s v="United States"/>
    <s v="Wilmington"/>
    <x v="3"/>
    <n v="28403"/>
    <x v="0"/>
    <s v="OFF-AR-10003560"/>
    <x v="1"/>
    <x v="6"/>
    <s v="Zebra Zazzle Fluorescent Highlighters"/>
    <n v="19.456000000000003"/>
    <n v="4"/>
    <n v="0.2"/>
    <n v="3.4047999999999981"/>
  </r>
  <r>
    <n v="557"/>
    <s v="CA-2013-113243"/>
    <x v="0"/>
    <x v="224"/>
    <d v="2013-06-16T00:00:00"/>
    <s v="Standard Class"/>
    <s v="OT-18730"/>
    <s v="Olvera Toch"/>
    <s v="Consumer"/>
    <s v="United States"/>
    <s v="Los Angeles"/>
    <x v="1"/>
    <n v="90045"/>
    <x v="1"/>
    <s v="OFF-LA-10001297"/>
    <x v="1"/>
    <x v="2"/>
    <s v="Avery 473"/>
    <n v="20.7"/>
    <n v="2"/>
    <n v="0"/>
    <n v="9.9359999999999999"/>
  </r>
  <r>
    <n v="558"/>
    <s v="CA-2013-113243"/>
    <x v="0"/>
    <x v="224"/>
    <d v="2013-06-16T00:00:00"/>
    <s v="Standard Class"/>
    <s v="OT-18730"/>
    <s v="Olvera Toch"/>
    <s v="Consumer"/>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s v="Consumer"/>
    <s v="United States"/>
    <s v="Los Angeles"/>
    <x v="1"/>
    <n v="90045"/>
    <x v="1"/>
    <s v="OFF-PA-10003441"/>
    <x v="1"/>
    <x v="10"/>
    <s v="Xerox 226"/>
    <n v="32.400000000000006"/>
    <n v="5"/>
    <n v="0"/>
    <n v="15.552000000000001"/>
  </r>
  <r>
    <n v="560"/>
    <s v="CA-2014-118731"/>
    <x v="3"/>
    <x v="225"/>
    <d v="2014-11-23T00:00:00"/>
    <s v="Second Class"/>
    <s v="LP-17080"/>
    <s v="Liz Pelletier"/>
    <s v="Consumer"/>
    <s v="United States"/>
    <s v="San Francisco"/>
    <x v="1"/>
    <n v="94110"/>
    <x v="1"/>
    <s v="FUR-FU-10003347"/>
    <x v="0"/>
    <x v="5"/>
    <s v="Coloredge Poster Frame"/>
    <n v="42.599999999999994"/>
    <n v="3"/>
    <n v="0"/>
    <n v="16.614000000000001"/>
  </r>
  <r>
    <n v="561"/>
    <s v="CA-2014-118731"/>
    <x v="3"/>
    <x v="225"/>
    <d v="2014-11-23T00:00:00"/>
    <s v="Second Class"/>
    <s v="LP-17080"/>
    <s v="Liz Pelletier"/>
    <s v="Consumer"/>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s v="Consumer"/>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s v="Consumer"/>
    <s v="United States"/>
    <s v="Tampa"/>
    <x v="2"/>
    <n v="33614"/>
    <x v="0"/>
    <s v="FUR-FU-10004020"/>
    <x v="0"/>
    <x v="5"/>
    <s v="Advantus Panel Wall Acrylic Frame"/>
    <n v="13.128"/>
    <n v="3"/>
    <n v="0.2"/>
    <n v="3.7743000000000002"/>
  </r>
  <r>
    <n v="564"/>
    <s v="CA-2012-130736"/>
    <x v="1"/>
    <x v="214"/>
    <d v="2012-12-09T00:00:00"/>
    <s v="First Class"/>
    <s v="JF-15490"/>
    <s v="Jeremy Farry"/>
    <s v="Consumer"/>
    <s v="United States"/>
    <s v="Seattle"/>
    <x v="4"/>
    <n v="98105"/>
    <x v="1"/>
    <s v="OFF-FA-10003467"/>
    <x v="1"/>
    <x v="13"/>
    <s v="Alliance Big Bands Rubber Bands, 12/Pack"/>
    <n v="3.96"/>
    <n v="2"/>
    <n v="0"/>
    <n v="0"/>
  </r>
  <r>
    <n v="565"/>
    <s v="CA-2012-130736"/>
    <x v="1"/>
    <x v="214"/>
    <d v="2012-12-09T00:00:00"/>
    <s v="First Class"/>
    <s v="JF-15490"/>
    <s v="Jeremy Farry"/>
    <s v="Consumer"/>
    <s v="United States"/>
    <s v="Seattle"/>
    <x v="4"/>
    <n v="98105"/>
    <x v="1"/>
    <s v="OFF-LA-10000634"/>
    <x v="1"/>
    <x v="2"/>
    <s v="Avery 509"/>
    <n v="2.61"/>
    <n v="1"/>
    <n v="0"/>
    <n v="1.2005999999999999"/>
  </r>
  <r>
    <n v="566"/>
    <s v="CA-2014-137099"/>
    <x v="3"/>
    <x v="226"/>
    <d v="2014-12-11T00:00:00"/>
    <s v="First Class"/>
    <s v="FP-14320"/>
    <s v="Frank Preis"/>
    <s v="Consumer"/>
    <s v="United States"/>
    <s v="Los Angeles"/>
    <x v="1"/>
    <n v="90008"/>
    <x v="1"/>
    <s v="TEC-PH-10002496"/>
    <x v="2"/>
    <x v="7"/>
    <s v="Cisco SPA301"/>
    <n v="374.37600000000003"/>
    <n v="3"/>
    <n v="0.2"/>
    <n v="46.796999999999983"/>
  </r>
  <r>
    <n v="567"/>
    <s v="CA-2014-156951"/>
    <x v="3"/>
    <x v="172"/>
    <d v="2014-10-09T00:00:00"/>
    <s v="Standard Class"/>
    <s v="EB-13840"/>
    <s v="Ellis Ballard"/>
    <s v="Corporate"/>
    <s v="United States"/>
    <s v="Seattle"/>
    <x v="4"/>
    <n v="98105"/>
    <x v="1"/>
    <s v="OFF-PA-10004530"/>
    <x v="1"/>
    <x v="10"/>
    <s v="Personal Creations Ink Jet Cards and Labels"/>
    <n v="91.84"/>
    <n v="8"/>
    <n v="0"/>
    <n v="45.001600000000003"/>
  </r>
  <r>
    <n v="568"/>
    <s v="CA-2014-156951"/>
    <x v="3"/>
    <x v="172"/>
    <d v="2014-10-09T00:00:00"/>
    <s v="Standard Class"/>
    <s v="EB-13840"/>
    <s v="Ellis Ballard"/>
    <s v="Corporate"/>
    <s v="United States"/>
    <s v="Seattle"/>
    <x v="4"/>
    <n v="98105"/>
    <x v="1"/>
    <s v="OFF-BI-10001107"/>
    <x v="1"/>
    <x v="8"/>
    <s v="GBC White Gloss Covers, Plain Front"/>
    <n v="81.088000000000008"/>
    <n v="7"/>
    <n v="0.2"/>
    <n v="27.3672"/>
  </r>
  <r>
    <n v="569"/>
    <s v="CA-2014-156951"/>
    <x v="3"/>
    <x v="172"/>
    <d v="2014-10-09T00:00:00"/>
    <s v="Standard Class"/>
    <s v="EB-13840"/>
    <s v="Ellis Ballard"/>
    <s v="Corporate"/>
    <s v="United States"/>
    <s v="Seattle"/>
    <x v="4"/>
    <n v="98105"/>
    <x v="1"/>
    <s v="OFF-PA-10004451"/>
    <x v="1"/>
    <x v="10"/>
    <s v="Xerox 222"/>
    <n v="19.440000000000001"/>
    <n v="3"/>
    <n v="0"/>
    <n v="9.3312000000000008"/>
  </r>
  <r>
    <n v="570"/>
    <s v="CA-2014-156951"/>
    <x v="3"/>
    <x v="172"/>
    <d v="2014-10-09T00:00:00"/>
    <s v="Standard Class"/>
    <s v="EB-13840"/>
    <s v="Ellis Ballard"/>
    <s v="Corporate"/>
    <s v="United States"/>
    <s v="Seattle"/>
    <x v="4"/>
    <n v="98105"/>
    <x v="1"/>
    <s v="FUR-CH-10004997"/>
    <x v="0"/>
    <x v="1"/>
    <s v="Hon Every-Day Series Multi-Task Chairs"/>
    <n v="451.15199999999993"/>
    <n v="3"/>
    <n v="0.2"/>
    <n v="0"/>
  </r>
  <r>
    <n v="571"/>
    <s v="CA-2014-164826"/>
    <x v="3"/>
    <x v="116"/>
    <d v="2015-01-05T00:00:00"/>
    <s v="Standard Class"/>
    <s v="JF-15415"/>
    <s v="Jennifer Ferguson"/>
    <s v="Consumer"/>
    <s v="United States"/>
    <s v="New York City"/>
    <x v="15"/>
    <n v="10024"/>
    <x v="3"/>
    <s v="OFF-LA-10001297"/>
    <x v="1"/>
    <x v="2"/>
    <s v="Avery 473"/>
    <n v="72.45"/>
    <n v="7"/>
    <n v="0"/>
    <n v="34.775999999999996"/>
  </r>
  <r>
    <n v="572"/>
    <s v="CA-2014-164826"/>
    <x v="3"/>
    <x v="116"/>
    <d v="2015-01-05T00:00:00"/>
    <s v="Standard Class"/>
    <s v="JF-15415"/>
    <s v="Jennifer Ferguson"/>
    <s v="Consumer"/>
    <s v="United States"/>
    <s v="New York City"/>
    <x v="15"/>
    <n v="10024"/>
    <x v="3"/>
    <s v="OFF-FA-10000585"/>
    <x v="1"/>
    <x v="13"/>
    <s v="OIC Bulk Pack Metal Binder Clips"/>
    <n v="13.96"/>
    <n v="4"/>
    <n v="0"/>
    <n v="6.4215999999999998"/>
  </r>
  <r>
    <n v="573"/>
    <s v="CA-2014-164826"/>
    <x v="3"/>
    <x v="116"/>
    <d v="2015-01-05T00:00:00"/>
    <s v="Standard Class"/>
    <s v="JF-15415"/>
    <s v="Jennifer Ferguson"/>
    <s v="Consumer"/>
    <s v="United States"/>
    <s v="New York City"/>
    <x v="15"/>
    <n v="10024"/>
    <x v="3"/>
    <s v="OFF-BI-10001922"/>
    <x v="1"/>
    <x v="8"/>
    <s v="Storex Dura Pro Binders"/>
    <n v="33.264000000000003"/>
    <n v="7"/>
    <n v="0.2"/>
    <n v="11.226599999999999"/>
  </r>
  <r>
    <n v="574"/>
    <s v="CA-2014-164826"/>
    <x v="3"/>
    <x v="116"/>
    <d v="2015-01-05T00:00:00"/>
    <s v="Standard Class"/>
    <s v="JF-15415"/>
    <s v="Jennifer Ferguson"/>
    <s v="Consumer"/>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s v="Consumer"/>
    <s v="United States"/>
    <s v="Marysville"/>
    <x v="4"/>
    <n v="98270"/>
    <x v="1"/>
    <s v="OFF-AR-10003394"/>
    <x v="1"/>
    <x v="6"/>
    <s v="Newell 332"/>
    <n v="8.82"/>
    <n v="3"/>
    <n v="0"/>
    <n v="2.3814000000000002"/>
  </r>
  <r>
    <n v="576"/>
    <s v="CA-2012-149713"/>
    <x v="1"/>
    <x v="227"/>
    <d v="2012-09-22T00:00:00"/>
    <s v="Second Class"/>
    <s v="TG-21640"/>
    <s v="Trudy Glocke"/>
    <s v="Consumer"/>
    <s v="United States"/>
    <s v="Long Beach"/>
    <x v="1"/>
    <n v="90805"/>
    <x v="1"/>
    <s v="OFF-PA-10004530"/>
    <x v="1"/>
    <x v="10"/>
    <s v="Personal Creations Ink Jet Cards and Labels"/>
    <n v="160.72"/>
    <n v="14"/>
    <n v="0"/>
    <n v="78.752800000000008"/>
  </r>
  <r>
    <n v="577"/>
    <s v="CA-2012-149713"/>
    <x v="1"/>
    <x v="227"/>
    <d v="2012-09-22T00:00:00"/>
    <s v="Second Class"/>
    <s v="TG-21640"/>
    <s v="Trudy Glocke"/>
    <s v="Consumer"/>
    <s v="United States"/>
    <s v="Long Beach"/>
    <x v="1"/>
    <n v="90805"/>
    <x v="1"/>
    <s v="OFF-PA-10001450"/>
    <x v="1"/>
    <x v="10"/>
    <s v="Rediform S.O.S. Phone Message Books"/>
    <n v="19.920000000000002"/>
    <n v="4"/>
    <n v="0"/>
    <n v="9.7608000000000015"/>
  </r>
  <r>
    <n v="578"/>
    <s v="CA-2012-149713"/>
    <x v="1"/>
    <x v="227"/>
    <d v="2012-09-22T00:00:00"/>
    <s v="Second Class"/>
    <s v="TG-21640"/>
    <s v="Trudy Glocke"/>
    <s v="Consumer"/>
    <s v="United States"/>
    <s v="Long Beach"/>
    <x v="1"/>
    <n v="90805"/>
    <x v="1"/>
    <s v="OFF-SU-10001574"/>
    <x v="1"/>
    <x v="14"/>
    <s v="Acme Value Line Scissors"/>
    <n v="7.3"/>
    <n v="2"/>
    <n v="0"/>
    <n v="2.1899999999999995"/>
  </r>
  <r>
    <n v="579"/>
    <s v="CA-2014-118640"/>
    <x v="3"/>
    <x v="228"/>
    <d v="2014-07-27T00:00:00"/>
    <s v="Standard Class"/>
    <s v="CS-11950"/>
    <s v="Carlos Soltero"/>
    <s v="Consumer"/>
    <s v="United States"/>
    <s v="Chicago"/>
    <x v="10"/>
    <n v="60610"/>
    <x v="2"/>
    <s v="OFF-ST-10002974"/>
    <x v="1"/>
    <x v="4"/>
    <s v="Trav-L-File Heavy-Duty Shuttle II, Black"/>
    <n v="69.712000000000003"/>
    <n v="2"/>
    <n v="0.2"/>
    <n v="8.7139999999999951"/>
  </r>
  <r>
    <n v="580"/>
    <s v="CA-2014-118640"/>
    <x v="3"/>
    <x v="228"/>
    <d v="2014-07-27T00:00:00"/>
    <s v="Standard Class"/>
    <s v="CS-11950"/>
    <s v="Carlos Soltero"/>
    <s v="Consumer"/>
    <s v="United States"/>
    <s v="Chicago"/>
    <x v="10"/>
    <n v="60610"/>
    <x v="2"/>
    <s v="FUR-FU-10001475"/>
    <x v="0"/>
    <x v="5"/>
    <s v="Contract Clock, 14&quot;, Brown"/>
    <n v="8.7919999999999998"/>
    <n v="1"/>
    <n v="0.6"/>
    <n v="-5.7148000000000003"/>
  </r>
  <r>
    <n v="581"/>
    <s v="CA-2012-132906"/>
    <x v="1"/>
    <x v="229"/>
    <d v="2012-09-14T00:00:00"/>
    <s v="Standard Class"/>
    <s v="CC-12145"/>
    <s v="Charles Crestani"/>
    <s v="Consumer"/>
    <s v="United States"/>
    <s v="Los Angeles"/>
    <x v="1"/>
    <n v="90004"/>
    <x v="1"/>
    <s v="OFF-SU-10004498"/>
    <x v="1"/>
    <x v="14"/>
    <s v="Martin-Yale Premier Letter Opener"/>
    <n v="51.52"/>
    <n v="4"/>
    <n v="0"/>
    <n v="1.5456000000000003"/>
  </r>
  <r>
    <n v="582"/>
    <s v="CA-2014-145233"/>
    <x v="3"/>
    <x v="96"/>
    <d v="2014-12-06T00:00:00"/>
    <s v="Standard Class"/>
    <s v="DV-13465"/>
    <s v="Dianna Vittorini"/>
    <s v="Consumer"/>
    <s v="United States"/>
    <s v="Denver"/>
    <x v="22"/>
    <n v="80219"/>
    <x v="1"/>
    <s v="TEC-PH-10004977"/>
    <x v="2"/>
    <x v="7"/>
    <s v="GE 30524EE4"/>
    <n v="470.37600000000009"/>
    <n v="3"/>
    <n v="0.2"/>
    <n v="52.917299999999955"/>
  </r>
  <r>
    <n v="583"/>
    <s v="CA-2014-145233"/>
    <x v="3"/>
    <x v="96"/>
    <d v="2014-12-06T00:00:00"/>
    <s v="Standard Class"/>
    <s v="DV-13465"/>
    <s v="Dianna Vittorini"/>
    <s v="Consumer"/>
    <s v="United States"/>
    <s v="Denver"/>
    <x v="22"/>
    <n v="80219"/>
    <x v="1"/>
    <s v="TEC-PH-10000586"/>
    <x v="2"/>
    <x v="7"/>
    <s v="AT&amp;T SB67148 SynJ"/>
    <n v="105.584"/>
    <n v="2"/>
    <n v="0.2"/>
    <n v="9.2386000000000053"/>
  </r>
  <r>
    <n v="584"/>
    <s v="CA-2014-145233"/>
    <x v="3"/>
    <x v="96"/>
    <d v="2014-12-06T00:00:00"/>
    <s v="Standard Class"/>
    <s v="DV-13465"/>
    <s v="Dianna Vittorini"/>
    <s v="Consumer"/>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s v="Consumer"/>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s v="Consumer"/>
    <s v="United States"/>
    <s v="Denver"/>
    <x v="22"/>
    <n v="80219"/>
    <x v="1"/>
    <s v="TEC-PH-10001254"/>
    <x v="2"/>
    <x v="7"/>
    <s v="Jabra BIZ 2300 Duo QD Duo Corded Headset"/>
    <n v="406.36799999999999"/>
    <n v="4"/>
    <n v="0.2"/>
    <n v="30.477599999999981"/>
  </r>
  <r>
    <n v="587"/>
    <s v="CA-2012-128139"/>
    <x v="1"/>
    <x v="230"/>
    <d v="2012-07-09T00:00:00"/>
    <s v="Standard Class"/>
    <s v="BD-11725"/>
    <s v="Bruce Degenhardt"/>
    <s v="Consumer"/>
    <s v="United States"/>
    <s v="Richmond"/>
    <x v="0"/>
    <n v="40475"/>
    <x v="0"/>
    <s v="FUR-CH-10003956"/>
    <x v="0"/>
    <x v="1"/>
    <s v="Novimex High-Tech Fabric Mesh Task Chair"/>
    <n v="70.98"/>
    <n v="1"/>
    <n v="0"/>
    <n v="4.968599999999995"/>
  </r>
  <r>
    <n v="588"/>
    <s v="CA-2012-128139"/>
    <x v="1"/>
    <x v="230"/>
    <d v="2012-07-09T00:00:00"/>
    <s v="Standard Class"/>
    <s v="BD-11725"/>
    <s v="Bruce Degenhardt"/>
    <s v="Consumer"/>
    <s v="United States"/>
    <s v="Richmond"/>
    <x v="0"/>
    <n v="40475"/>
    <x v="0"/>
    <s v="OFF-LA-10003930"/>
    <x v="1"/>
    <x v="2"/>
    <s v="Dot Matrix Printer Tape Reel Labels, White, 5000/Box"/>
    <n v="294.93"/>
    <n v="3"/>
    <n v="0"/>
    <n v="144.51570000000001"/>
  </r>
  <r>
    <n v="589"/>
    <s v="US-2013-156986"/>
    <x v="0"/>
    <x v="231"/>
    <d v="2013-03-25T00:00:00"/>
    <s v="Standard Class"/>
    <s v="ZC-21910"/>
    <s v="Zuschuss Carroll"/>
    <s v="Consumer"/>
    <s v="United States"/>
    <s v="Salem"/>
    <x v="21"/>
    <n v="97301"/>
    <x v="1"/>
    <s v="TEC-PH-10003800"/>
    <x v="2"/>
    <x v="7"/>
    <s v="i.Sound Portable Power - 8000 mAh"/>
    <n v="84.784000000000006"/>
    <n v="2"/>
    <n v="0.2"/>
    <n v="-20.136200000000006"/>
  </r>
  <r>
    <n v="590"/>
    <s v="US-2013-156986"/>
    <x v="0"/>
    <x v="231"/>
    <d v="2013-03-25T00:00:00"/>
    <s v="Standard Class"/>
    <s v="ZC-21910"/>
    <s v="Zuschuss Carroll"/>
    <s v="Consumer"/>
    <s v="United States"/>
    <s v="Salem"/>
    <x v="21"/>
    <n v="97301"/>
    <x v="1"/>
    <s v="OFF-PA-10002005"/>
    <x v="1"/>
    <x v="10"/>
    <s v="Xerox 225"/>
    <n v="20.736000000000004"/>
    <n v="4"/>
    <n v="0.2"/>
    <n v="7.2576000000000001"/>
  </r>
  <r>
    <n v="591"/>
    <s v="US-2013-156986"/>
    <x v="0"/>
    <x v="231"/>
    <d v="2013-03-25T00:00:00"/>
    <s v="Standard Class"/>
    <s v="ZC-21910"/>
    <s v="Zuschuss Carroll"/>
    <s v="Consumer"/>
    <s v="United States"/>
    <s v="Salem"/>
    <x v="21"/>
    <n v="97301"/>
    <x v="1"/>
    <s v="OFF-BI-10002498"/>
    <x v="1"/>
    <x v="8"/>
    <s v="Clear Mylar Reinforcing Strips"/>
    <n v="16.821000000000005"/>
    <n v="3"/>
    <n v="0.7"/>
    <n v="-12.896100000000004"/>
  </r>
  <r>
    <n v="592"/>
    <s v="US-2013-156986"/>
    <x v="0"/>
    <x v="231"/>
    <d v="2013-03-25T00:00:00"/>
    <s v="Standard Class"/>
    <s v="ZC-21910"/>
    <s v="Zuschuss Carroll"/>
    <s v="Consumer"/>
    <s v="United States"/>
    <s v="Salem"/>
    <x v="21"/>
    <n v="97301"/>
    <x v="1"/>
    <s v="OFF-PA-10004101"/>
    <x v="1"/>
    <x v="10"/>
    <s v="Xerox 1894"/>
    <n v="10.368000000000002"/>
    <n v="2"/>
    <n v="0.2"/>
    <n v="3.6288"/>
  </r>
  <r>
    <n v="593"/>
    <s v="CA-2011-135405"/>
    <x v="2"/>
    <x v="232"/>
    <d v="2011-01-14T00:00:00"/>
    <s v="Standard Class"/>
    <s v="MS-17830"/>
    <s v="Melanie Seite"/>
    <s v="Consumer"/>
    <s v="United States"/>
    <s v="Laredo"/>
    <x v="5"/>
    <n v="78041"/>
    <x v="2"/>
    <s v="OFF-AR-10004078"/>
    <x v="1"/>
    <x v="6"/>
    <s v="Newell 312"/>
    <n v="9.3439999999999994"/>
    <n v="2"/>
    <n v="0.2"/>
    <n v="1.1679999999999997"/>
  </r>
  <r>
    <n v="594"/>
    <s v="CA-2011-135405"/>
    <x v="2"/>
    <x v="232"/>
    <d v="2011-01-14T00:00:00"/>
    <s v="Standard Class"/>
    <s v="MS-17830"/>
    <s v="Melanie Seite"/>
    <s v="Consumer"/>
    <s v="United States"/>
    <s v="Laredo"/>
    <x v="5"/>
    <n v="78041"/>
    <x v="2"/>
    <s v="TEC-AC-10001266"/>
    <x v="2"/>
    <x v="11"/>
    <s v="Memorex Micro Travel Drive 8 GB"/>
    <n v="31.200000000000003"/>
    <n v="3"/>
    <n v="0.2"/>
    <n v="9.7499999999999964"/>
  </r>
  <r>
    <n v="595"/>
    <s v="CA-2011-131450"/>
    <x v="2"/>
    <x v="233"/>
    <d v="2011-08-15T00:00:00"/>
    <s v="Standard Class"/>
    <s v="LR-16915"/>
    <s v="Lena Radford"/>
    <s v="Consumer"/>
    <s v="United States"/>
    <s v="San Diego"/>
    <x v="1"/>
    <n v="92024"/>
    <x v="1"/>
    <s v="OFF-AP-10004708"/>
    <x v="1"/>
    <x v="9"/>
    <s v="Fellowes Superior 10 Outlet Split Surge Protector"/>
    <n v="76.12"/>
    <n v="2"/>
    <n v="0"/>
    <n v="22.074799999999996"/>
  </r>
  <r>
    <n v="596"/>
    <s v="CA-2011-131450"/>
    <x v="2"/>
    <x v="233"/>
    <d v="2011-08-15T00:00:00"/>
    <s v="Standard Class"/>
    <s v="LR-16915"/>
    <s v="Lena Radford"/>
    <s v="Consumer"/>
    <s v="United States"/>
    <s v="San Diego"/>
    <x v="1"/>
    <n v="92024"/>
    <x v="1"/>
    <s v="TEC-CO-10004115"/>
    <x v="2"/>
    <x v="16"/>
    <s v="Sharp AL-1530CS Digital Copier"/>
    <n v="1199.9760000000001"/>
    <n v="3"/>
    <n v="0.2"/>
    <n v="434.99130000000002"/>
  </r>
  <r>
    <n v="597"/>
    <s v="CA-2011-131450"/>
    <x v="2"/>
    <x v="233"/>
    <d v="2011-08-15T00:00:00"/>
    <s v="Standard Class"/>
    <s v="LR-16915"/>
    <s v="Lena Radford"/>
    <s v="Consumer"/>
    <s v="United States"/>
    <s v="San Diego"/>
    <x v="1"/>
    <n v="92024"/>
    <x v="1"/>
    <s v="TEC-PH-10002398"/>
    <x v="2"/>
    <x v="7"/>
    <s v="AT&amp;T 1070 Corded Phone"/>
    <n v="445.96000000000004"/>
    <n v="5"/>
    <n v="0.2"/>
    <n v="55.744999999999948"/>
  </r>
  <r>
    <n v="598"/>
    <s v="CA-2011-131450"/>
    <x v="2"/>
    <x v="233"/>
    <d v="2011-08-15T00:00:00"/>
    <s v="Standard Class"/>
    <s v="LR-16915"/>
    <s v="Lena Radford"/>
    <s v="Consumer"/>
    <s v="United States"/>
    <s v="San Diego"/>
    <x v="1"/>
    <n v="92024"/>
    <x v="1"/>
    <s v="FUR-FU-10001979"/>
    <x v="0"/>
    <x v="5"/>
    <s v="Dana Halogen Swing-Arm Architect Lamp"/>
    <n v="327.76"/>
    <n v="8"/>
    <n v="0"/>
    <n v="91.772800000000018"/>
  </r>
  <r>
    <n v="599"/>
    <s v="CA-2013-120180"/>
    <x v="0"/>
    <x v="216"/>
    <d v="2013-07-17T00:00:00"/>
    <s v="First Class"/>
    <s v="TP-21130"/>
    <s v="Theone Pippenger"/>
    <s v="Consumer"/>
    <s v="United States"/>
    <s v="Philadelphia"/>
    <x v="9"/>
    <n v="19134"/>
    <x v="3"/>
    <s v="OFF-SU-10004115"/>
    <x v="1"/>
    <x v="14"/>
    <s v="Acme Stainless Steel Office Snips"/>
    <n v="11.632"/>
    <n v="2"/>
    <n v="0.2"/>
    <n v="1.0178000000000007"/>
  </r>
  <r>
    <n v="600"/>
    <s v="US-2013-100720"/>
    <x v="0"/>
    <x v="87"/>
    <d v="2013-07-22T00:00:00"/>
    <s v="Standard Class"/>
    <s v="CK-12205"/>
    <s v="Chloris Kastensmidt"/>
    <s v="Consumer"/>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s v="Consumer"/>
    <s v="United States"/>
    <s v="Philadelphia"/>
    <x v="9"/>
    <n v="19120"/>
    <x v="3"/>
    <s v="TEC-PH-10003963"/>
    <x v="2"/>
    <x v="7"/>
    <s v="GE 2-Jack Phone Line Splitter"/>
    <n v="494.37599999999998"/>
    <n v="4"/>
    <n v="0.4"/>
    <n v="-115.35440000000006"/>
  </r>
  <r>
    <n v="602"/>
    <s v="US-2013-100720"/>
    <x v="0"/>
    <x v="87"/>
    <d v="2013-07-22T00:00:00"/>
    <s v="Standard Class"/>
    <s v="CK-12205"/>
    <s v="Chloris Kastensmidt"/>
    <s v="Consumer"/>
    <s v="United States"/>
    <s v="Philadelphia"/>
    <x v="9"/>
    <n v="19120"/>
    <x v="3"/>
    <s v="OFF-SU-10001574"/>
    <x v="1"/>
    <x v="14"/>
    <s v="Acme Value Line Scissors"/>
    <n v="5.84"/>
    <n v="2"/>
    <n v="0.2"/>
    <n v="0.72999999999999954"/>
  </r>
  <r>
    <n v="603"/>
    <s v="CA-2011-149958"/>
    <x v="2"/>
    <x v="234"/>
    <d v="2011-03-19T00:00:00"/>
    <s v="Standard Class"/>
    <s v="AS-10240"/>
    <s v="Alan Shonely"/>
    <s v="Consumer"/>
    <s v="United States"/>
    <s v="Tampa"/>
    <x v="2"/>
    <n v="33614"/>
    <x v="0"/>
    <s v="OFF-ST-10001490"/>
    <x v="1"/>
    <x v="4"/>
    <s v="Hot File 7-Pocket, Floor Stand"/>
    <n v="142.77600000000001"/>
    <n v="1"/>
    <n v="0.2"/>
    <n v="17.84699999999998"/>
  </r>
  <r>
    <n v="604"/>
    <s v="CA-2011-149958"/>
    <x v="2"/>
    <x v="234"/>
    <d v="2011-03-19T00:00:00"/>
    <s v="Standard Class"/>
    <s v="AS-10240"/>
    <s v="Alan Shonely"/>
    <s v="Consumer"/>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s v="Consumer"/>
    <s v="United States"/>
    <s v="Tampa"/>
    <x v="2"/>
    <n v="33614"/>
    <x v="0"/>
    <s v="OFF-BI-10000773"/>
    <x v="1"/>
    <x v="8"/>
    <s v="Insertable Tab Post Binder Dividers"/>
    <n v="7.218"/>
    <n v="3"/>
    <n v="0.7"/>
    <n v="-5.5338000000000012"/>
  </r>
  <r>
    <n v="606"/>
    <s v="CA-2011-149958"/>
    <x v="2"/>
    <x v="234"/>
    <d v="2011-03-19T00:00:00"/>
    <s v="Standard Class"/>
    <s v="AS-10240"/>
    <s v="Alan Shonely"/>
    <s v="Consumer"/>
    <s v="United States"/>
    <s v="Tampa"/>
    <x v="2"/>
    <n v="33614"/>
    <x v="0"/>
    <s v="OFF-BI-10001543"/>
    <x v="1"/>
    <x v="8"/>
    <s v="GBC VeloBinder Manual Binding System"/>
    <n v="43.188000000000009"/>
    <n v="4"/>
    <n v="0.7"/>
    <n v="-31.671199999999999"/>
  </r>
  <r>
    <n v="607"/>
    <s v="CA-2011-149958"/>
    <x v="2"/>
    <x v="234"/>
    <d v="2011-03-19T00:00:00"/>
    <s v="Standard Class"/>
    <s v="AS-10240"/>
    <s v="Alan Shonely"/>
    <s v="Consumer"/>
    <s v="United States"/>
    <s v="Tampa"/>
    <x v="2"/>
    <n v="33614"/>
    <x v="0"/>
    <s v="OFF-PA-10002120"/>
    <x v="1"/>
    <x v="10"/>
    <s v="Xerox 1889"/>
    <n v="131.904"/>
    <n v="3"/>
    <n v="0.2"/>
    <n v="47.815200000000004"/>
  </r>
  <r>
    <n v="608"/>
    <s v="US-2011-105767"/>
    <x v="2"/>
    <x v="235"/>
    <d v="2011-05-27T00:00:00"/>
    <s v="Standard Class"/>
    <s v="AR-10510"/>
    <s v="Andrew Roberts"/>
    <s v="Consumer"/>
    <s v="United States"/>
    <s v="Philadelphia"/>
    <x v="9"/>
    <n v="19134"/>
    <x v="3"/>
    <s v="OFF-BI-10000848"/>
    <x v="1"/>
    <x v="8"/>
    <s v="Angle-D Ring Binders"/>
    <n v="3.2820000000000005"/>
    <n v="2"/>
    <n v="0.7"/>
    <n v="-2.6256000000000004"/>
  </r>
  <r>
    <n v="609"/>
    <s v="US-2011-105767"/>
    <x v="2"/>
    <x v="235"/>
    <d v="2011-05-27T00:00:00"/>
    <s v="Standard Class"/>
    <s v="AR-10510"/>
    <s v="Andrew Roberts"/>
    <s v="Consumer"/>
    <s v="United States"/>
    <s v="Philadelphia"/>
    <x v="9"/>
    <n v="19134"/>
    <x v="3"/>
    <s v="OFF-AR-10001246"/>
    <x v="1"/>
    <x v="6"/>
    <s v="Newell 317"/>
    <n v="21.167999999999999"/>
    <n v="9"/>
    <n v="0.2"/>
    <n v="2.3813999999999984"/>
  </r>
  <r>
    <n v="610"/>
    <s v="US-2011-105767"/>
    <x v="2"/>
    <x v="235"/>
    <d v="2011-05-27T00:00:00"/>
    <s v="Standard Class"/>
    <s v="AR-10510"/>
    <s v="Andrew Roberts"/>
    <s v="Consumer"/>
    <s v="United States"/>
    <s v="Philadelphia"/>
    <x v="9"/>
    <n v="19134"/>
    <x v="3"/>
    <s v="TEC-PH-10003092"/>
    <x v="2"/>
    <x v="7"/>
    <s v="Motorola L804"/>
    <n v="55.188000000000002"/>
    <n v="2"/>
    <n v="0.4"/>
    <n v="-10.117800000000003"/>
  </r>
  <r>
    <n v="611"/>
    <s v="CA-2013-161816"/>
    <x v="0"/>
    <x v="236"/>
    <d v="2013-05-02T00:00:00"/>
    <s v="First Class"/>
    <s v="NB-18655"/>
    <s v="Nona Balk"/>
    <s v="Corporate"/>
    <s v="United States"/>
    <s v="Dallas"/>
    <x v="5"/>
    <n v="75217"/>
    <x v="2"/>
    <s v="TEC-PH-10003012"/>
    <x v="2"/>
    <x v="7"/>
    <s v="Nortel Meridian M3904 Professional Digital phone"/>
    <n v="369.57600000000002"/>
    <n v="3"/>
    <n v="0.2"/>
    <n v="41.577299999999951"/>
  </r>
  <r>
    <n v="612"/>
    <s v="CA-2013-161816"/>
    <x v="0"/>
    <x v="236"/>
    <d v="2013-05-02T00:00:00"/>
    <s v="First Class"/>
    <s v="NB-18655"/>
    <s v="Nona Balk"/>
    <s v="Corporate"/>
    <s v="United States"/>
    <s v="Dallas"/>
    <x v="5"/>
    <n v="75217"/>
    <x v="2"/>
    <s v="OFF-LA-10004345"/>
    <x v="1"/>
    <x v="2"/>
    <s v="Avery 493"/>
    <n v="15.712000000000002"/>
    <n v="4"/>
    <n v="0.2"/>
    <n v="5.6955999999999989"/>
  </r>
  <r>
    <n v="613"/>
    <s v="CA-2013-121223"/>
    <x v="0"/>
    <x v="108"/>
    <d v="2013-09-14T00:00:00"/>
    <s v="Second Class"/>
    <s v="GD-14590"/>
    <s v="Giulietta Dortch"/>
    <s v="Corporate"/>
    <s v="United States"/>
    <s v="Philadelphia"/>
    <x v="9"/>
    <n v="19143"/>
    <x v="3"/>
    <s v="OFF-PA-10001204"/>
    <x v="1"/>
    <x v="10"/>
    <s v="Xerox 1972"/>
    <n v="8.4480000000000004"/>
    <n v="2"/>
    <n v="0.2"/>
    <n v="2.6399999999999997"/>
  </r>
  <r>
    <n v="614"/>
    <s v="CA-2013-121223"/>
    <x v="0"/>
    <x v="108"/>
    <d v="2013-09-14T00:00:00"/>
    <s v="Second Class"/>
    <s v="GD-14590"/>
    <s v="Giulietta Dortch"/>
    <s v="Corporate"/>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s v="Consumer"/>
    <s v="United States"/>
    <s v="Grove City"/>
    <x v="24"/>
    <n v="43123"/>
    <x v="3"/>
    <s v="TEC-PH-10000011"/>
    <x v="2"/>
    <x v="7"/>
    <s v="PureGear Roll-On Screen Protector"/>
    <n v="119.93999999999998"/>
    <n v="10"/>
    <n v="0.4"/>
    <n v="15.99199999999999"/>
  </r>
  <r>
    <n v="616"/>
    <s v="CA-2014-138611"/>
    <x v="3"/>
    <x v="237"/>
    <d v="2014-11-18T00:00:00"/>
    <s v="Second Class"/>
    <s v="CK-12595"/>
    <s v="Clytie Kelty"/>
    <s v="Consumer"/>
    <s v="United States"/>
    <s v="Grove City"/>
    <x v="24"/>
    <n v="43123"/>
    <x v="3"/>
    <s v="OFF-BI-10002949"/>
    <x v="1"/>
    <x v="8"/>
    <s v="Prestige Round Ring Binders"/>
    <n v="3.6480000000000006"/>
    <n v="2"/>
    <n v="0.7"/>
    <n v="-2.7967999999999993"/>
  </r>
  <r>
    <n v="617"/>
    <s v="CA-2014-117947"/>
    <x v="3"/>
    <x v="238"/>
    <d v="2014-08-24T00:00:00"/>
    <s v="Second Class"/>
    <s v="NG-18355"/>
    <s v="Nat Gilpin"/>
    <s v="Corporate"/>
    <s v="United States"/>
    <s v="New York City"/>
    <x v="15"/>
    <n v="10011"/>
    <x v="3"/>
    <s v="FUR-FU-10003849"/>
    <x v="0"/>
    <x v="5"/>
    <s v="DAX Metal Frame, Desktop, Stepped-Edge"/>
    <n v="40.479999999999997"/>
    <n v="2"/>
    <n v="0"/>
    <n v="15.787199999999999"/>
  </r>
  <r>
    <n v="618"/>
    <s v="CA-2014-117947"/>
    <x v="3"/>
    <x v="238"/>
    <d v="2014-08-24T00:00:00"/>
    <s v="Second Class"/>
    <s v="NG-18355"/>
    <s v="Nat Gilpin"/>
    <s v="Corporate"/>
    <s v="United States"/>
    <s v="New York City"/>
    <x v="15"/>
    <n v="10011"/>
    <x v="3"/>
    <s v="FUR-FU-10000010"/>
    <x v="0"/>
    <x v="5"/>
    <s v="DAX Value U-Channel Document Frames, Easel Back"/>
    <n v="9.94"/>
    <n v="2"/>
    <n v="0"/>
    <n v="3.0813999999999995"/>
  </r>
  <r>
    <n v="619"/>
    <s v="CA-2014-117947"/>
    <x v="3"/>
    <x v="238"/>
    <d v="2014-08-24T00:00:00"/>
    <s v="Second Class"/>
    <s v="NG-18355"/>
    <s v="Nat Gilpin"/>
    <s v="Corporate"/>
    <s v="United States"/>
    <s v="New York City"/>
    <x v="15"/>
    <n v="10011"/>
    <x v="3"/>
    <s v="OFF-BI-10002824"/>
    <x v="1"/>
    <x v="8"/>
    <s v="Recycled Easel Ring Binders"/>
    <n v="107.42400000000001"/>
    <n v="9"/>
    <n v="0.2"/>
    <n v="33.569999999999986"/>
  </r>
  <r>
    <n v="620"/>
    <s v="CA-2014-117947"/>
    <x v="3"/>
    <x v="238"/>
    <d v="2014-08-24T00:00:00"/>
    <s v="Second Class"/>
    <s v="NG-18355"/>
    <s v="Nat Gilpin"/>
    <s v="Corporate"/>
    <s v="United States"/>
    <s v="New York City"/>
    <x v="15"/>
    <n v="10011"/>
    <x v="3"/>
    <s v="TEC-PH-10002538"/>
    <x v="2"/>
    <x v="7"/>
    <s v="Grandstream GXP1160 VoIP phone"/>
    <n v="37.909999999999997"/>
    <n v="1"/>
    <n v="0"/>
    <n v="10.993899999999996"/>
  </r>
  <r>
    <n v="621"/>
    <s v="CA-2014-117947"/>
    <x v="3"/>
    <x v="238"/>
    <d v="2014-08-24T00:00:00"/>
    <s v="Second Class"/>
    <s v="NG-18355"/>
    <s v="Nat Gilpin"/>
    <s v="Corporate"/>
    <s v="United States"/>
    <s v="New York City"/>
    <x v="15"/>
    <n v="10011"/>
    <x v="3"/>
    <s v="FUR-FU-10000521"/>
    <x v="0"/>
    <x v="5"/>
    <s v="Seth Thomas 14&quot; Putty-Colored Wall Clock"/>
    <n v="88.02"/>
    <n v="3"/>
    <n v="0"/>
    <n v="27.286199999999994"/>
  </r>
  <r>
    <n v="622"/>
    <s v="US-2011-111171"/>
    <x v="2"/>
    <x v="58"/>
    <d v="2011-12-31T00:00:00"/>
    <s v="Standard Class"/>
    <s v="CA-12265"/>
    <s v="Christina Anderson"/>
    <s v="Consumer"/>
    <s v="United States"/>
    <s v="Chicago"/>
    <x v="10"/>
    <n v="60610"/>
    <x v="2"/>
    <s v="OFF-BI-10002103"/>
    <x v="1"/>
    <x v="8"/>
    <s v="Cardinal Slant-D Ring Binder, Heavy Gauge Vinyl"/>
    <n v="8.6899999999999977"/>
    <n v="5"/>
    <n v="0.8"/>
    <n v="-14.773"/>
  </r>
  <r>
    <n v="623"/>
    <s v="CA-2012-138009"/>
    <x v="1"/>
    <x v="239"/>
    <d v="2012-12-03T00:00:00"/>
    <s v="Standard Class"/>
    <s v="SF-20965"/>
    <s v="Sylvia Foulston"/>
    <s v="Corporate"/>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s v="Corporate"/>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s v="Corporate"/>
    <s v="United States"/>
    <s v="Dearborn"/>
    <x v="12"/>
    <n v="48126"/>
    <x v="2"/>
    <s v="OFF-ST-10001272"/>
    <x v="1"/>
    <x v="4"/>
    <s v="Mini 13-1/2 Capacity Data Binder Rack, Pearl"/>
    <n v="523.48"/>
    <n v="4"/>
    <n v="0"/>
    <n v="130.87"/>
  </r>
  <r>
    <n v="626"/>
    <s v="CA-2012-138009"/>
    <x v="1"/>
    <x v="239"/>
    <d v="2012-12-03T00:00:00"/>
    <s v="Standard Class"/>
    <s v="SF-20965"/>
    <s v="Sylvia Foulston"/>
    <s v="Corporate"/>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s v="Home Office"/>
    <s v="United States"/>
    <s v="New York City"/>
    <x v="15"/>
    <n v="10009"/>
    <x v="3"/>
    <s v="FUR-FU-10000221"/>
    <x v="0"/>
    <x v="5"/>
    <s v="Master Caster Door Stop, Brown"/>
    <n v="35.56"/>
    <n v="7"/>
    <n v="0"/>
    <n v="12.090399999999999"/>
  </r>
  <r>
    <n v="628"/>
    <s v="CA-2014-153787"/>
    <x v="3"/>
    <x v="240"/>
    <d v="2014-05-24T00:00:00"/>
    <s v="Standard Class"/>
    <s v="AT-10735"/>
    <s v="Annie Thurman"/>
    <s v="Consumer"/>
    <s v="United States"/>
    <s v="Seattle"/>
    <x v="4"/>
    <n v="98115"/>
    <x v="1"/>
    <s v="OFF-AP-10001563"/>
    <x v="1"/>
    <x v="9"/>
    <s v="Belkin Premiere Surge Master II 8-outlet surge protector"/>
    <n v="97.16"/>
    <n v="2"/>
    <n v="0"/>
    <n v="28.176399999999987"/>
  </r>
  <r>
    <n v="629"/>
    <s v="CA-2014-133431"/>
    <x v="3"/>
    <x v="94"/>
    <d v="2014-12-22T00:00:00"/>
    <s v="Standard Class"/>
    <s v="LC-17140"/>
    <s v="Logan Currie"/>
    <s v="Consumer"/>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s v="Consumer"/>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s v="Consumer"/>
    <s v="United States"/>
    <s v="Aurora"/>
    <x v="22"/>
    <n v="80013"/>
    <x v="1"/>
    <s v="OFF-ST-10001963"/>
    <x v="1"/>
    <x v="4"/>
    <s v="Tennsco Regal Shelving Units"/>
    <n v="243.38400000000001"/>
    <n v="3"/>
    <n v="0.2"/>
    <n v="-51.719100000000012"/>
  </r>
  <r>
    <n v="632"/>
    <s v="US-2013-135720"/>
    <x v="0"/>
    <x v="25"/>
    <d v="2013-12-14T00:00:00"/>
    <s v="Second Class"/>
    <s v="FM-14380"/>
    <s v="Fred McMath"/>
    <s v="Consumer"/>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s v="Consumer"/>
    <s v="United States"/>
    <s v="Aurora"/>
    <x v="22"/>
    <n v="80013"/>
    <x v="1"/>
    <s v="TEC-PH-10002103"/>
    <x v="2"/>
    <x v="7"/>
    <s v="Jabra SPEAK 410"/>
    <n v="300.76799999999997"/>
    <n v="4"/>
    <n v="0.2"/>
    <n v="30.076800000000006"/>
  </r>
  <r>
    <n v="634"/>
    <s v="CA-2014-144694"/>
    <x v="3"/>
    <x v="241"/>
    <d v="2014-09-27T00:00:00"/>
    <s v="Second Class"/>
    <s v="BD-11605"/>
    <s v="Brian Dahlen"/>
    <s v="Consumer"/>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s v="Consumer"/>
    <s v="United States"/>
    <s v="Miami"/>
    <x v="2"/>
    <n v="33180"/>
    <x v="0"/>
    <s v="OFF-LA-10003930"/>
    <x v="1"/>
    <x v="2"/>
    <s v="Dot Matrix Printer Tape Reel Labels, White, 5000/Box"/>
    <n v="235.94400000000002"/>
    <n v="3"/>
    <n v="0.2"/>
    <n v="85.529700000000005"/>
  </r>
  <r>
    <n v="636"/>
    <s v="CA-2012-168004"/>
    <x v="1"/>
    <x v="242"/>
    <d v="2012-10-09T00:00:00"/>
    <s v="Second Class"/>
    <s v="DJ-13420"/>
    <s v="Denny Joy"/>
    <s v="Corporate"/>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s v="Consumer"/>
    <s v="United States"/>
    <s v="Aurora"/>
    <x v="22"/>
    <n v="80013"/>
    <x v="1"/>
    <s v="OFF-BI-10001989"/>
    <x v="1"/>
    <x v="8"/>
    <s v="Premium Transparent Presentation Covers by GBC"/>
    <n v="18.882000000000005"/>
    <n v="3"/>
    <n v="0.7"/>
    <n v="-13.846800000000002"/>
  </r>
  <r>
    <n v="638"/>
    <s v="US-2013-123470"/>
    <x v="0"/>
    <x v="243"/>
    <d v="2013-08-22T00:00:00"/>
    <s v="Standard Class"/>
    <s v="ME-17725"/>
    <s v="Max Engle"/>
    <s v="Consumer"/>
    <s v="United States"/>
    <s v="Aurora"/>
    <x v="22"/>
    <n v="80013"/>
    <x v="1"/>
    <s v="OFF-AP-10003287"/>
    <x v="1"/>
    <x v="9"/>
    <s v="Tripp Lite TLP810NET Broadband Surge for Modem/Fax"/>
    <n v="122.328"/>
    <n v="3"/>
    <n v="0.2"/>
    <n v="12.232799999999997"/>
  </r>
  <r>
    <n v="639"/>
    <s v="CA-2013-115917"/>
    <x v="0"/>
    <x v="244"/>
    <d v="2013-05-26T00:00:00"/>
    <s v="Standard Class"/>
    <s v="RB-19465"/>
    <s v="Rick Bensley"/>
    <s v="Home Office"/>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s v="Home Office"/>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s v="Corporate"/>
    <s v="United States"/>
    <s v="Minneapolis"/>
    <x v="11"/>
    <n v="55407"/>
    <x v="2"/>
    <s v="FUR-FU-10000732"/>
    <x v="0"/>
    <x v="5"/>
    <s v="Eldon 200 Class Desk Accessories"/>
    <n v="18.84"/>
    <n v="3"/>
    <n v="0"/>
    <n v="6.0287999999999995"/>
  </r>
  <r>
    <n v="642"/>
    <s v="CA-2014-167913"/>
    <x v="3"/>
    <x v="245"/>
    <d v="2014-08-04T00:00:00"/>
    <s v="Second Class"/>
    <s v="JL-15835"/>
    <s v="John Lee"/>
    <s v="Consumer"/>
    <s v="United States"/>
    <s v="Mission Viejo"/>
    <x v="1"/>
    <n v="92691"/>
    <x v="1"/>
    <s v="OFF-ST-10000585"/>
    <x v="1"/>
    <x v="4"/>
    <s v="Economy Rollaway Files"/>
    <n v="330.4"/>
    <n v="2"/>
    <n v="0"/>
    <n v="85.903999999999996"/>
  </r>
  <r>
    <n v="643"/>
    <s v="CA-2014-167913"/>
    <x v="3"/>
    <x v="245"/>
    <d v="2014-08-04T00:00:00"/>
    <s v="Second Class"/>
    <s v="JL-15835"/>
    <s v="John Lee"/>
    <s v="Consumer"/>
    <s v="United States"/>
    <s v="Mission Viejo"/>
    <x v="1"/>
    <n v="92691"/>
    <x v="1"/>
    <s v="OFF-LA-10002787"/>
    <x v="1"/>
    <x v="2"/>
    <s v="Avery 480"/>
    <n v="26.25"/>
    <n v="7"/>
    <n v="0"/>
    <n v="12.599999999999998"/>
  </r>
  <r>
    <n v="644"/>
    <s v="CA-2014-106103"/>
    <x v="3"/>
    <x v="193"/>
    <d v="2014-06-16T00:00:00"/>
    <s v="Standard Class"/>
    <s v="SC-20305"/>
    <s v="Sean Christensen"/>
    <s v="Consumer"/>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s v="Home Office"/>
    <s v="United States"/>
    <s v="Plainfield"/>
    <x v="30"/>
    <n v="7060"/>
    <x v="3"/>
    <s v="OFF-PA-10001934"/>
    <x v="1"/>
    <x v="10"/>
    <s v="Xerox 1993"/>
    <n v="6.48"/>
    <n v="1"/>
    <n v="0"/>
    <n v="3.1752000000000002"/>
  </r>
  <r>
    <n v="646"/>
    <s v="CA-2014-126221"/>
    <x v="3"/>
    <x v="247"/>
    <d v="2015-01-06T00:00:00"/>
    <s v="Standard Class"/>
    <s v="CC-12430"/>
    <s v="Chuck Clark"/>
    <s v="Home Office"/>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s v="Corporate"/>
    <s v="United States"/>
    <s v="Sierra Vista"/>
    <x v="16"/>
    <n v="85635"/>
    <x v="1"/>
    <s v="OFF-FA-10003112"/>
    <x v="1"/>
    <x v="13"/>
    <s v="Staples"/>
    <n v="31.560000000000002"/>
    <n v="5"/>
    <n v="0.2"/>
    <n v="9.8624999999999972"/>
  </r>
  <r>
    <n v="648"/>
    <s v="CA-2013-103947"/>
    <x v="0"/>
    <x v="178"/>
    <d v="2013-04-09T00:00:00"/>
    <s v="Standard Class"/>
    <s v="BB-10990"/>
    <s v="Barry Blumstein"/>
    <s v="Corporate"/>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s v="Corporate"/>
    <s v="United States"/>
    <s v="Vancouver"/>
    <x v="4"/>
    <n v="98661"/>
    <x v="1"/>
    <s v="FUR-FU-10001935"/>
    <x v="0"/>
    <x v="5"/>
    <s v="3M Hangers With Command Adhesive"/>
    <n v="14.8"/>
    <n v="4"/>
    <n v="0"/>
    <n v="6.0680000000000014"/>
  </r>
  <r>
    <n v="650"/>
    <s v="CA-2013-160745"/>
    <x v="0"/>
    <x v="25"/>
    <d v="2013-12-17T00:00:00"/>
    <s v="Second Class"/>
    <s v="AR-10825"/>
    <s v="Anthony Rawles"/>
    <s v="Corporate"/>
    <s v="United States"/>
    <s v="Vancouver"/>
    <x v="4"/>
    <n v="98661"/>
    <x v="1"/>
    <s v="TEC-PH-10003273"/>
    <x v="2"/>
    <x v="7"/>
    <s v="AT&amp;T TR1909W"/>
    <n v="302.37599999999998"/>
    <n v="3"/>
    <n v="0.2"/>
    <n v="22.678200000000018"/>
  </r>
  <r>
    <n v="651"/>
    <s v="CA-2013-160745"/>
    <x v="0"/>
    <x v="25"/>
    <d v="2013-12-17T00:00:00"/>
    <s v="Second Class"/>
    <s v="AR-10825"/>
    <s v="Anthony Rawles"/>
    <s v="Corporate"/>
    <s v="United States"/>
    <s v="Vancouver"/>
    <x v="4"/>
    <n v="98661"/>
    <x v="1"/>
    <s v="TEC-AC-10001142"/>
    <x v="2"/>
    <x v="11"/>
    <s v="First Data FD10 PIN Pad"/>
    <n v="316"/>
    <n v="4"/>
    <n v="0"/>
    <n v="31.599999999999966"/>
  </r>
  <r>
    <n v="652"/>
    <s v="CA-2013-132661"/>
    <x v="0"/>
    <x v="248"/>
    <d v="2013-10-30T00:00:00"/>
    <s v="Standard Class"/>
    <s v="SR-20740"/>
    <s v="Steven Roelle"/>
    <s v="Home Office"/>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s v="Corporate"/>
    <s v="United States"/>
    <s v="New York City"/>
    <x v="15"/>
    <n v="10035"/>
    <x v="3"/>
    <s v="OFF-PA-10003892"/>
    <x v="1"/>
    <x v="10"/>
    <s v="Xerox 1943"/>
    <n v="97.82"/>
    <n v="2"/>
    <n v="0"/>
    <n v="45.975399999999993"/>
  </r>
  <r>
    <n v="654"/>
    <s v="CA-2014-140844"/>
    <x v="3"/>
    <x v="249"/>
    <d v="2014-06-24T00:00:00"/>
    <s v="Standard Class"/>
    <s v="AR-10405"/>
    <s v="Allen Rosenblatt"/>
    <s v="Corporate"/>
    <s v="United States"/>
    <s v="New York City"/>
    <x v="15"/>
    <n v="10035"/>
    <x v="3"/>
    <s v="TEC-AC-10001101"/>
    <x v="2"/>
    <x v="11"/>
    <s v="Sony 16GB Class 10 Micro SDHC R40 Memory Card"/>
    <n v="103.12"/>
    <n v="8"/>
    <n v="0"/>
    <n v="10.311999999999998"/>
  </r>
  <r>
    <n v="655"/>
    <s v="CA-2013-137239"/>
    <x v="0"/>
    <x v="250"/>
    <d v="2013-08-29T00:00:00"/>
    <s v="Standard Class"/>
    <s v="CR-12730"/>
    <s v="Craig Reiter"/>
    <s v="Consumer"/>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s v="Consumer"/>
    <s v="United States"/>
    <s v="Columbus"/>
    <x v="24"/>
    <n v="43229"/>
    <x v="3"/>
    <s v="OFF-BI-10002827"/>
    <x v="1"/>
    <x v="8"/>
    <s v="Avery Durable Poly Binders"/>
    <n v="3.3180000000000005"/>
    <n v="2"/>
    <n v="0.7"/>
    <n v="-2.6543999999999999"/>
  </r>
  <r>
    <n v="657"/>
    <s v="CA-2013-137239"/>
    <x v="0"/>
    <x v="250"/>
    <d v="2013-08-29T00:00:00"/>
    <s v="Standard Class"/>
    <s v="CR-12730"/>
    <s v="Craig Reiter"/>
    <s v="Consumer"/>
    <s v="United States"/>
    <s v="Columbus"/>
    <x v="24"/>
    <n v="43229"/>
    <x v="3"/>
    <s v="OFF-EN-10002230"/>
    <x v="1"/>
    <x v="12"/>
    <s v="Airmail Envelopes"/>
    <n v="134.28800000000001"/>
    <n v="2"/>
    <n v="0.2"/>
    <n v="45.322199999999995"/>
  </r>
  <r>
    <n v="658"/>
    <s v="US-2013-156097"/>
    <x v="0"/>
    <x v="251"/>
    <d v="2013-09-20T00:00:00"/>
    <s v="Same Day"/>
    <s v="EH-14125"/>
    <s v="Eugene Hildebrand"/>
    <s v="Home Office"/>
    <s v="United States"/>
    <s v="Aurora"/>
    <x v="10"/>
    <n v="60505"/>
    <x v="2"/>
    <s v="FUR-CH-10001215"/>
    <x v="0"/>
    <x v="1"/>
    <s v="Global Troy Executive Leather Low-Back Tilter"/>
    <n v="701.37199999999996"/>
    <n v="2"/>
    <n v="0.3"/>
    <n v="-50.098000000000013"/>
  </r>
  <r>
    <n v="659"/>
    <s v="US-2013-156097"/>
    <x v="0"/>
    <x v="251"/>
    <d v="2013-09-20T00:00:00"/>
    <s v="Same Day"/>
    <s v="EH-14125"/>
    <s v="Eugene Hildebrand"/>
    <s v="Home Office"/>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s v="Consumer"/>
    <s v="United States"/>
    <s v="Arlington"/>
    <x v="5"/>
    <n v="76017"/>
    <x v="2"/>
    <s v="OFF-ST-10001490"/>
    <x v="1"/>
    <x v="4"/>
    <s v="Hot File 7-Pocket, Floor Stand"/>
    <n v="999.43200000000002"/>
    <n v="7"/>
    <n v="0.2"/>
    <n v="124.92899999999986"/>
  </r>
  <r>
    <n v="661"/>
    <s v="CA-2012-146563"/>
    <x v="1"/>
    <x v="252"/>
    <d v="2012-08-28T00:00:00"/>
    <s v="Standard Class"/>
    <s v="CB-12025"/>
    <s v="Cassandra Brandow"/>
    <s v="Consumer"/>
    <s v="United States"/>
    <s v="Arlington"/>
    <x v="5"/>
    <n v="76017"/>
    <x v="2"/>
    <s v="OFF-ST-10001511"/>
    <x v="1"/>
    <x v="4"/>
    <s v="Space Solutions Commercial Steel Shelving"/>
    <n v="724.08"/>
    <n v="14"/>
    <n v="0.2"/>
    <n v="-135.7650000000001"/>
  </r>
  <r>
    <n v="662"/>
    <s v="CA-2012-146563"/>
    <x v="1"/>
    <x v="252"/>
    <d v="2012-08-28T00:00:00"/>
    <s v="Standard Class"/>
    <s v="CB-12025"/>
    <s v="Cassandra Brandow"/>
    <s v="Consumer"/>
    <s v="United States"/>
    <s v="Arlington"/>
    <x v="5"/>
    <n v="76017"/>
    <x v="2"/>
    <s v="FUR-TA-10001768"/>
    <x v="0"/>
    <x v="3"/>
    <s v="Hon Racetrack Conference Tables"/>
    <n v="918.78499999999985"/>
    <n v="5"/>
    <n v="0.3"/>
    <n v="-118.12950000000006"/>
  </r>
  <r>
    <n v="663"/>
    <s v="CA-2012-146563"/>
    <x v="1"/>
    <x v="252"/>
    <d v="2012-08-28T00:00:00"/>
    <s v="Standard Class"/>
    <s v="CB-12025"/>
    <s v="Cassandra Brandow"/>
    <s v="Consumer"/>
    <s v="United States"/>
    <s v="Arlington"/>
    <x v="5"/>
    <n v="76017"/>
    <x v="2"/>
    <s v="OFF-BI-10003981"/>
    <x v="1"/>
    <x v="8"/>
    <s v="Avery Durable Plastic 1&quot; Binders"/>
    <n v="2.7239999999999993"/>
    <n v="3"/>
    <n v="0.8"/>
    <n v="-4.2222000000000008"/>
  </r>
  <r>
    <n v="664"/>
    <s v="CA-2013-123666"/>
    <x v="0"/>
    <x v="253"/>
    <d v="2013-03-31T00:00:00"/>
    <s v="Standard Class"/>
    <s v="SP-20545"/>
    <s v="Sibella Parks"/>
    <s v="Corporate"/>
    <s v="United States"/>
    <s v="New York City"/>
    <x v="15"/>
    <n v="10011"/>
    <x v="3"/>
    <s v="OFF-ST-10001522"/>
    <x v="1"/>
    <x v="4"/>
    <s v="Gould Plastics 18-Pocket Panel Bin, 34w x 5-1/4d x 20-1/2h"/>
    <n v="459.95"/>
    <n v="5"/>
    <n v="0"/>
    <n v="18.397999999999968"/>
  </r>
  <r>
    <n v="665"/>
    <s v="CA-2013-143308"/>
    <x v="0"/>
    <x v="254"/>
    <d v="2013-11-05T00:00:00"/>
    <s v="Same Day"/>
    <s v="RC-19825"/>
    <s v="Roy Collins"/>
    <s v="Consumer"/>
    <s v="United States"/>
    <s v="Louisville"/>
    <x v="0"/>
    <n v="40214"/>
    <x v="0"/>
    <s v="OFF-FA-10000621"/>
    <x v="1"/>
    <x v="13"/>
    <s v="OIC Colored Binder Clips, Assorted Sizes"/>
    <n v="10.74"/>
    <n v="3"/>
    <n v="0"/>
    <n v="5.2625999999999999"/>
  </r>
  <r>
    <n v="666"/>
    <s v="CA-2014-132682"/>
    <x v="3"/>
    <x v="110"/>
    <d v="2014-06-11T00:00:00"/>
    <s v="Second Class"/>
    <s v="TH-21235"/>
    <s v="Tiffany House"/>
    <s v="Corporate"/>
    <s v="United States"/>
    <s v="Dallas"/>
    <x v="5"/>
    <n v="75081"/>
    <x v="2"/>
    <s v="OFF-SU-10004231"/>
    <x v="1"/>
    <x v="14"/>
    <s v="Acme Tagit Stainless Steel Antibacterial Scissors"/>
    <n v="23.76"/>
    <n v="3"/>
    <n v="0.2"/>
    <n v="2.0789999999999997"/>
  </r>
  <r>
    <n v="667"/>
    <s v="CA-2014-132682"/>
    <x v="3"/>
    <x v="110"/>
    <d v="2014-06-11T00:00:00"/>
    <s v="Second Class"/>
    <s v="TH-21235"/>
    <s v="Tiffany House"/>
    <s v="Corporate"/>
    <s v="United States"/>
    <s v="Dallas"/>
    <x v="5"/>
    <n v="75081"/>
    <x v="2"/>
    <s v="OFF-PA-10000474"/>
    <x v="1"/>
    <x v="10"/>
    <s v="Staples"/>
    <n v="85.055999999999997"/>
    <n v="3"/>
    <n v="0.2"/>
    <n v="28.706399999999991"/>
  </r>
  <r>
    <n v="668"/>
    <s v="CA-2014-132682"/>
    <x v="3"/>
    <x v="110"/>
    <d v="2014-06-11T00:00:00"/>
    <s v="Second Class"/>
    <s v="TH-21235"/>
    <s v="Tiffany House"/>
    <s v="Corporate"/>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s v="Consumer"/>
    <s v="United States"/>
    <s v="Cleveland"/>
    <x v="24"/>
    <n v="44105"/>
    <x v="3"/>
    <s v="FUR-FU-10003096"/>
    <x v="0"/>
    <x v="5"/>
    <s v="Master Giant Foot Doorstop, Safety Yellow"/>
    <n v="30.36"/>
    <n v="5"/>
    <n v="0.2"/>
    <n v="8.7285000000000004"/>
  </r>
  <r>
    <n v="670"/>
    <s v="US-2014-106663"/>
    <x v="3"/>
    <x v="255"/>
    <d v="2014-06-14T00:00:00"/>
    <s v="Standard Class"/>
    <s v="MO-17800"/>
    <s v="Meg O'Connel"/>
    <s v="Home Office"/>
    <s v="United States"/>
    <s v="Chicago"/>
    <x v="10"/>
    <n v="60653"/>
    <x v="2"/>
    <s v="FUR-FU-10002759"/>
    <x v="0"/>
    <x v="5"/>
    <s v="12-1/2 Diameter Round Wall Clock"/>
    <n v="23.976000000000003"/>
    <n v="3"/>
    <n v="0.6"/>
    <n v="-14.385599999999997"/>
  </r>
  <r>
    <n v="671"/>
    <s v="US-2014-106663"/>
    <x v="3"/>
    <x v="255"/>
    <d v="2014-06-14T00:00:00"/>
    <s v="Standard Class"/>
    <s v="MO-17800"/>
    <s v="Meg O'Connel"/>
    <s v="Home Office"/>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s v="Home Office"/>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s v="Consumer"/>
    <s v="United States"/>
    <s v="Quincy"/>
    <x v="10"/>
    <n v="62301"/>
    <x v="2"/>
    <s v="OFF-AR-10001954"/>
    <x v="1"/>
    <x v="6"/>
    <s v="Newell 331"/>
    <n v="19.559999999999999"/>
    <n v="5"/>
    <n v="0.2"/>
    <n v="1.7115"/>
  </r>
  <r>
    <n v="674"/>
    <s v="CA-2014-130351"/>
    <x v="3"/>
    <x v="256"/>
    <d v="2014-12-09T00:00:00"/>
    <s v="First Class"/>
    <s v="RB-19570"/>
    <s v="Rob Beeghly"/>
    <s v="Consumer"/>
    <s v="United States"/>
    <s v="Columbus"/>
    <x v="14"/>
    <n v="47201"/>
    <x v="2"/>
    <s v="OFF-AP-10004532"/>
    <x v="1"/>
    <x v="9"/>
    <s v="Kensington 6 Outlet Guardian Standard Surge Protector"/>
    <n v="61.44"/>
    <n v="3"/>
    <n v="0"/>
    <n v="16.588799999999999"/>
  </r>
  <r>
    <n v="675"/>
    <s v="CA-2014-130351"/>
    <x v="3"/>
    <x v="256"/>
    <d v="2014-12-09T00:00:00"/>
    <s v="First Class"/>
    <s v="RB-19570"/>
    <s v="Rob Beeghly"/>
    <s v="Consumer"/>
    <s v="United States"/>
    <s v="Columbus"/>
    <x v="14"/>
    <n v="47201"/>
    <x v="2"/>
    <s v="OFF-PA-10002137"/>
    <x v="1"/>
    <x v="10"/>
    <s v="Southworth 100% Résumé Paper, 24lb."/>
    <n v="38.9"/>
    <n v="5"/>
    <n v="0"/>
    <n v="17.504999999999995"/>
  </r>
  <r>
    <n v="676"/>
    <s v="CA-2014-130351"/>
    <x v="3"/>
    <x v="256"/>
    <d v="2014-12-09T00:00:00"/>
    <s v="First Class"/>
    <s v="RB-19570"/>
    <s v="Rob Beeghly"/>
    <s v="Consumer"/>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s v="Consumer"/>
    <s v="United States"/>
    <s v="Tyler"/>
    <x v="5"/>
    <n v="75701"/>
    <x v="2"/>
    <s v="OFF-AP-10000804"/>
    <x v="1"/>
    <x v="9"/>
    <s v="Hoover Portapower Portable Vacuum"/>
    <n v="2.6879999999999997"/>
    <n v="3"/>
    <n v="0.8"/>
    <n v="-7.3920000000000021"/>
  </r>
  <r>
    <n v="678"/>
    <s v="US-2014-119438"/>
    <x v="3"/>
    <x v="257"/>
    <d v="2014-03-24T00:00:00"/>
    <s v="Standard Class"/>
    <s v="CD-11980"/>
    <s v="Carol Darley"/>
    <s v="Consumer"/>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s v="Consumer"/>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s v="Consumer"/>
    <s v="United States"/>
    <s v="Tyler"/>
    <x v="5"/>
    <n v="75701"/>
    <x v="2"/>
    <s v="OFF-BI-10004632"/>
    <x v="1"/>
    <x v="8"/>
    <s v="Ibico Hi-Tech Manual Binding System"/>
    <n v="182.99399999999997"/>
    <n v="3"/>
    <n v="0.8"/>
    <n v="-320.23950000000013"/>
  </r>
  <r>
    <n v="681"/>
    <s v="CA-2013-164511"/>
    <x v="0"/>
    <x v="258"/>
    <d v="2013-11-25T00:00:00"/>
    <s v="Standard Class"/>
    <s v="DJ-13630"/>
    <s v="Doug Jacobs"/>
    <s v="Consumer"/>
    <s v="United States"/>
    <s v="New York City"/>
    <x v="15"/>
    <n v="10024"/>
    <x v="3"/>
    <s v="OFF-BI-10003305"/>
    <x v="1"/>
    <x v="8"/>
    <s v="Avery Hanging File Binders"/>
    <n v="14.352000000000002"/>
    <n v="3"/>
    <n v="0.2"/>
    <n v="4.6643999999999988"/>
  </r>
  <r>
    <n v="682"/>
    <s v="CA-2013-164511"/>
    <x v="0"/>
    <x v="258"/>
    <d v="2013-11-25T00:00:00"/>
    <s v="Standard Class"/>
    <s v="DJ-13630"/>
    <s v="Doug Jacobs"/>
    <s v="Consumer"/>
    <s v="United States"/>
    <s v="New York City"/>
    <x v="15"/>
    <n v="10024"/>
    <x v="3"/>
    <s v="OFF-ST-10002583"/>
    <x v="1"/>
    <x v="4"/>
    <s v="Fellowes Neat Ideas Storage Cubes"/>
    <n v="64.959999999999994"/>
    <n v="2"/>
    <n v="0"/>
    <n v="2.598399999999998"/>
  </r>
  <r>
    <n v="683"/>
    <s v="CA-2013-164511"/>
    <x v="0"/>
    <x v="258"/>
    <d v="2013-11-25T00:00:00"/>
    <s v="Standard Class"/>
    <s v="DJ-13630"/>
    <s v="Doug Jacobs"/>
    <s v="Consumer"/>
    <s v="United States"/>
    <s v="New York City"/>
    <x v="15"/>
    <n v="10024"/>
    <x v="3"/>
    <s v="OFF-ST-10004507"/>
    <x v="1"/>
    <x v="4"/>
    <s v="Advantus Rolling Storage Box"/>
    <n v="68.599999999999994"/>
    <n v="4"/>
    <n v="0"/>
    <n v="18.521999999999998"/>
  </r>
  <r>
    <n v="684"/>
    <s v="US-2014-168116"/>
    <x v="3"/>
    <x v="259"/>
    <d v="2014-11-05T00:00:00"/>
    <s v="Same Day"/>
    <s v="GT-14635"/>
    <s v="Grant Thornton"/>
    <s v="Corporate"/>
    <s v="United States"/>
    <s v="Burlington"/>
    <x v="3"/>
    <n v="27217"/>
    <x v="0"/>
    <s v="TEC-MA-10004125"/>
    <x v="2"/>
    <x v="15"/>
    <s v="Cubify CubeX 3D Printer Triple Head Print"/>
    <n v="7999.98"/>
    <n v="4"/>
    <n v="0.5"/>
    <n v="-3839.9903999999988"/>
  </r>
  <r>
    <n v="685"/>
    <s v="US-2014-168116"/>
    <x v="3"/>
    <x v="259"/>
    <d v="2014-11-05T00:00:00"/>
    <s v="Same Day"/>
    <s v="GT-14635"/>
    <s v="Grant Thornton"/>
    <s v="Corporate"/>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s v="Consumer"/>
    <s v="United States"/>
    <s v="Jackson"/>
    <x v="35"/>
    <n v="39212"/>
    <x v="0"/>
    <s v="TEC-AC-10003911"/>
    <x v="2"/>
    <x v="11"/>
    <s v="NETGEAR AC1750 Dual Band Gigabit Smart WiFi Router"/>
    <n v="479.97"/>
    <n v="3"/>
    <n v="0"/>
    <n v="163.18979999999999"/>
  </r>
  <r>
    <n v="687"/>
    <s v="CA-2011-157784"/>
    <x v="2"/>
    <x v="260"/>
    <d v="2011-07-08T00:00:00"/>
    <s v="First Class"/>
    <s v="MC-17845"/>
    <s v="Michael Chen"/>
    <s v="Consumer"/>
    <s v="United States"/>
    <s v="Jackson"/>
    <x v="35"/>
    <n v="39212"/>
    <x v="0"/>
    <s v="OFF-LA-10001934"/>
    <x v="1"/>
    <x v="2"/>
    <s v="Avery 516"/>
    <n v="14.62"/>
    <n v="2"/>
    <n v="0"/>
    <n v="6.8713999999999995"/>
  </r>
  <r>
    <n v="688"/>
    <s v="CA-2011-157784"/>
    <x v="2"/>
    <x v="260"/>
    <d v="2011-07-08T00:00:00"/>
    <s v="First Class"/>
    <s v="MC-17845"/>
    <s v="Michael Chen"/>
    <s v="Consumer"/>
    <s v="United States"/>
    <s v="Jackson"/>
    <x v="35"/>
    <n v="39212"/>
    <x v="0"/>
    <s v="OFF-PA-10000304"/>
    <x v="1"/>
    <x v="10"/>
    <s v="Xerox 1995"/>
    <n v="19.440000000000001"/>
    <n v="3"/>
    <n v="0"/>
    <n v="9.3312000000000008"/>
  </r>
  <r>
    <n v="689"/>
    <s v="CA-2014-161480"/>
    <x v="3"/>
    <x v="53"/>
    <d v="2014-12-30T00:00:00"/>
    <s v="Standard Class"/>
    <s v="RA-19285"/>
    <s v="Ralph Arnett"/>
    <s v="Consumer"/>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s v="Consumer"/>
    <s v="United States"/>
    <s v="Waynesboro"/>
    <x v="17"/>
    <n v="22980"/>
    <x v="0"/>
    <s v="FUR-FU-10004071"/>
    <x v="0"/>
    <x v="5"/>
    <s v="Luxo Professional Magnifying Clamp-On Fluorescent Lamps"/>
    <n v="104.01"/>
    <n v="1"/>
    <n v="0"/>
    <n v="14.561400000000006"/>
  </r>
  <r>
    <n v="691"/>
    <s v="US-2011-117135"/>
    <x v="2"/>
    <x v="261"/>
    <d v="2011-06-23T00:00:00"/>
    <s v="Second Class"/>
    <s v="NP-18325"/>
    <s v="Naresj Patel"/>
    <s v="Consumer"/>
    <s v="United States"/>
    <s v="Waynesboro"/>
    <x v="17"/>
    <n v="22980"/>
    <x v="0"/>
    <s v="TEC-PH-10002033"/>
    <x v="2"/>
    <x v="7"/>
    <s v="Konftel 250 Conference phone - Charcoal black"/>
    <n v="284.82"/>
    <n v="1"/>
    <n v="0"/>
    <n v="74.053200000000004"/>
  </r>
  <r>
    <n v="692"/>
    <s v="US-2011-117135"/>
    <x v="2"/>
    <x v="261"/>
    <d v="2011-06-23T00:00:00"/>
    <s v="Second Class"/>
    <s v="NP-18325"/>
    <s v="Naresj Patel"/>
    <s v="Consumer"/>
    <s v="United States"/>
    <s v="Waynesboro"/>
    <x v="17"/>
    <n v="22980"/>
    <x v="0"/>
    <s v="OFF-ST-10002444"/>
    <x v="1"/>
    <x v="4"/>
    <s v="Recycled Eldon Regeneration Jumbo File"/>
    <n v="36.839999999999996"/>
    <n v="3"/>
    <n v="0"/>
    <n v="10.315199999999999"/>
  </r>
  <r>
    <n v="693"/>
    <s v="CA-2012-131534"/>
    <x v="1"/>
    <x v="262"/>
    <d v="2012-04-02T00:00:00"/>
    <s v="Standard Class"/>
    <s v="AB-10165"/>
    <s v="Alan Barnes"/>
    <s v="Consumer"/>
    <s v="United States"/>
    <s v="Los Angeles"/>
    <x v="1"/>
    <n v="90036"/>
    <x v="1"/>
    <s v="TEC-AC-10002253"/>
    <x v="2"/>
    <x v="11"/>
    <s v="Imation Bio 8GB USB Flash Drive Imation Corp"/>
    <n v="166.24"/>
    <n v="1"/>
    <n v="0"/>
    <n v="24.936000000000007"/>
  </r>
  <r>
    <n v="694"/>
    <s v="CA-2012-131534"/>
    <x v="1"/>
    <x v="262"/>
    <d v="2012-04-02T00:00:00"/>
    <s v="Standard Class"/>
    <s v="AB-10165"/>
    <s v="Alan Barnes"/>
    <s v="Consumer"/>
    <s v="United States"/>
    <s v="Los Angeles"/>
    <x v="1"/>
    <n v="90036"/>
    <x v="1"/>
    <s v="OFF-PA-10000743"/>
    <x v="1"/>
    <x v="10"/>
    <s v="Xerox 1977"/>
    <n v="33.4"/>
    <n v="5"/>
    <n v="0"/>
    <n v="16.032"/>
  </r>
  <r>
    <n v="695"/>
    <s v="CA-2012-119291"/>
    <x v="1"/>
    <x v="263"/>
    <d v="2012-05-17T00:00:00"/>
    <s v="First Class"/>
    <s v="JO-15550"/>
    <s v="Jesus Ocampo"/>
    <s v="Home Office"/>
    <s v="United States"/>
    <s v="Chester"/>
    <x v="9"/>
    <n v="19013"/>
    <x v="3"/>
    <s v="OFF-AR-10003373"/>
    <x v="1"/>
    <x v="6"/>
    <s v="Boston School Pro Electric Pencil Sharpener, 1670"/>
    <n v="198.27200000000002"/>
    <n v="8"/>
    <n v="0.2"/>
    <n v="17.34879999999999"/>
  </r>
  <r>
    <n v="696"/>
    <s v="CA-2012-119291"/>
    <x v="1"/>
    <x v="263"/>
    <d v="2012-05-17T00:00:00"/>
    <s v="First Class"/>
    <s v="JO-15550"/>
    <s v="Jesus Ocampo"/>
    <s v="Home Office"/>
    <s v="United States"/>
    <s v="Chester"/>
    <x v="9"/>
    <n v="19013"/>
    <x v="3"/>
    <s v="OFF-LA-10002312"/>
    <x v="1"/>
    <x v="2"/>
    <s v="Avery 490"/>
    <n v="47.360000000000007"/>
    <n v="4"/>
    <n v="0.2"/>
    <n v="17.759999999999998"/>
  </r>
  <r>
    <n v="697"/>
    <s v="CA-2012-119291"/>
    <x v="1"/>
    <x v="263"/>
    <d v="2012-05-17T00:00:00"/>
    <s v="First Class"/>
    <s v="JO-15550"/>
    <s v="Jesus Ocampo"/>
    <s v="Home Office"/>
    <s v="United States"/>
    <s v="Chester"/>
    <x v="9"/>
    <n v="19013"/>
    <x v="3"/>
    <s v="OFF-EN-10000927"/>
    <x v="1"/>
    <x v="12"/>
    <s v="Jet-Pak Recycled Peel 'N' Seal Padded Mailers"/>
    <n v="200.98400000000004"/>
    <n v="7"/>
    <n v="0.2"/>
    <n v="62.807499999999976"/>
  </r>
  <r>
    <n v="698"/>
    <s v="CA-2012-119291"/>
    <x v="1"/>
    <x v="263"/>
    <d v="2012-05-17T00:00:00"/>
    <s v="First Class"/>
    <s v="JO-15550"/>
    <s v="Jesus Ocampo"/>
    <s v="Home Office"/>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s v="Home Office"/>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s v="Home Office"/>
    <s v="United States"/>
    <s v="Chester"/>
    <x v="9"/>
    <n v="19013"/>
    <x v="3"/>
    <s v="OFF-BI-10001575"/>
    <x v="1"/>
    <x v="8"/>
    <s v="GBC Linen Binding Covers"/>
    <n v="18.588000000000005"/>
    <n v="2"/>
    <n v="0.7"/>
    <n v="-13.6312"/>
  </r>
  <r>
    <n v="701"/>
    <s v="CA-2012-119291"/>
    <x v="1"/>
    <x v="263"/>
    <d v="2012-05-17T00:00:00"/>
    <s v="First Class"/>
    <s v="JO-15550"/>
    <s v="Jesus Ocampo"/>
    <s v="Home Office"/>
    <s v="United States"/>
    <s v="Chester"/>
    <x v="9"/>
    <n v="19013"/>
    <x v="3"/>
    <s v="OFF-BI-10001982"/>
    <x v="1"/>
    <x v="8"/>
    <s v="Wilson Jones Custom Binder Spines &amp; Labels"/>
    <n v="4.8960000000000008"/>
    <n v="3"/>
    <n v="0.7"/>
    <n v="-3.4271999999999991"/>
  </r>
  <r>
    <n v="702"/>
    <s v="CA-2014-114552"/>
    <x v="3"/>
    <x v="264"/>
    <d v="2014-09-09T00:00:00"/>
    <s v="Standard Class"/>
    <s v="Dl-13600"/>
    <s v="Dorris liebe"/>
    <s v="Corporate"/>
    <s v="United States"/>
    <s v="Cleveland"/>
    <x v="24"/>
    <n v="44105"/>
    <x v="3"/>
    <s v="FUR-FU-10002960"/>
    <x v="0"/>
    <x v="5"/>
    <s v="Eldon 200 Class Desk Accessories, Burgundy"/>
    <n v="15.072000000000003"/>
    <n v="3"/>
    <n v="0.2"/>
    <n v="4.1448"/>
  </r>
  <r>
    <n v="703"/>
    <s v="CA-2013-163755"/>
    <x v="0"/>
    <x v="254"/>
    <d v="2013-11-09T00:00:00"/>
    <s v="Second Class"/>
    <s v="AS-10285"/>
    <s v="Alejandro Savely"/>
    <s v="Corporate"/>
    <s v="United States"/>
    <s v="Seattle"/>
    <x v="4"/>
    <n v="98103"/>
    <x v="1"/>
    <s v="FUR-FU-10003394"/>
    <x v="0"/>
    <x v="5"/>
    <s v="Tenex &quot;The Solids&quot; Textured Chair Mats"/>
    <n v="209.88"/>
    <n v="3"/>
    <n v="0"/>
    <n v="35.679599999999979"/>
  </r>
  <r>
    <n v="704"/>
    <s v="CA-2012-142027"/>
    <x v="1"/>
    <x v="265"/>
    <d v="2012-04-14T00:00:00"/>
    <s v="Standard Class"/>
    <s v="JK-15370"/>
    <s v="Jay Kimmel"/>
    <s v="Consumer"/>
    <s v="United States"/>
    <s v="Long Beach"/>
    <x v="1"/>
    <n v="90805"/>
    <x v="1"/>
    <s v="FUR-TA-10002774"/>
    <x v="0"/>
    <x v="3"/>
    <s v="Laminate Occasional Tables"/>
    <n v="369.91200000000003"/>
    <n v="3"/>
    <n v="0.2"/>
    <n v="-13.871700000000047"/>
  </r>
  <r>
    <n v="705"/>
    <s v="CA-2011-138527"/>
    <x v="2"/>
    <x v="171"/>
    <d v="2011-09-17T00:00:00"/>
    <s v="Standard Class"/>
    <s v="BN-11470"/>
    <s v="Brad Norvell"/>
    <s v="Corporate"/>
    <s v="United States"/>
    <s v="Cary"/>
    <x v="3"/>
    <n v="27511"/>
    <x v="0"/>
    <s v="OFF-PA-10001800"/>
    <x v="1"/>
    <x v="10"/>
    <s v="Xerox 220"/>
    <n v="10.368000000000002"/>
    <n v="2"/>
    <n v="0.2"/>
    <n v="3.6288"/>
  </r>
  <r>
    <n v="706"/>
    <s v="CA-2011-138527"/>
    <x v="2"/>
    <x v="171"/>
    <d v="2011-09-17T00:00:00"/>
    <s v="Standard Class"/>
    <s v="BN-11470"/>
    <s v="Brad Norvell"/>
    <s v="Corporate"/>
    <s v="United States"/>
    <s v="Cary"/>
    <x v="3"/>
    <n v="27511"/>
    <x v="0"/>
    <s v="OFF-AP-10001469"/>
    <x v="1"/>
    <x v="9"/>
    <s v="Fellowes 8 Outlet Superior Workstation Surge Protector"/>
    <n v="166.84"/>
    <n v="5"/>
    <n v="0.2"/>
    <n v="18.769499999999987"/>
  </r>
  <r>
    <n v="707"/>
    <s v="CA-2011-138527"/>
    <x v="2"/>
    <x v="171"/>
    <d v="2011-09-17T00:00:00"/>
    <s v="Standard Class"/>
    <s v="BN-11470"/>
    <s v="Brad Norvell"/>
    <s v="Corporate"/>
    <s v="United States"/>
    <s v="Cary"/>
    <x v="3"/>
    <n v="27511"/>
    <x v="0"/>
    <s v="TEC-AC-10002399"/>
    <x v="2"/>
    <x v="11"/>
    <s v="SanDisk Cruzer 32 GB USB Flash Drive"/>
    <n v="15.216000000000001"/>
    <n v="1"/>
    <n v="0.2"/>
    <n v="2.2823999999999991"/>
  </r>
  <r>
    <n v="708"/>
    <s v="CA-2011-112158"/>
    <x v="2"/>
    <x v="266"/>
    <d v="2011-12-04T00:00:00"/>
    <s v="First Class"/>
    <s v="DP-13165"/>
    <s v="David Philippe"/>
    <s v="Consumer"/>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s v="Consumer"/>
    <s v="United States"/>
    <s v="New York City"/>
    <x v="15"/>
    <n v="10035"/>
    <x v="3"/>
    <s v="FUR-BO-10003272"/>
    <x v="0"/>
    <x v="0"/>
    <s v="O'Sullivan Living Dimensions 5-Shelf Bookcases"/>
    <n v="883.92"/>
    <n v="5"/>
    <n v="0.2"/>
    <n v="-110.49000000000007"/>
  </r>
  <r>
    <n v="710"/>
    <s v="CA-2011-112158"/>
    <x v="2"/>
    <x v="266"/>
    <d v="2011-12-04T00:00:00"/>
    <s v="First Class"/>
    <s v="DP-13165"/>
    <s v="David Philippe"/>
    <s v="Consumer"/>
    <s v="United States"/>
    <s v="New York City"/>
    <x v="15"/>
    <n v="10035"/>
    <x v="3"/>
    <s v="OFF-BI-10000050"/>
    <x v="1"/>
    <x v="8"/>
    <s v="Angle-D Binders with Locking Rings, Label Holders"/>
    <n v="46.72"/>
    <n v="8"/>
    <n v="0.2"/>
    <n v="15.767999999999997"/>
  </r>
  <r>
    <n v="711"/>
    <s v="CA-2011-113887"/>
    <x v="2"/>
    <x v="267"/>
    <d v="2011-04-07T00:00:00"/>
    <s v="First Class"/>
    <s v="TH-21550"/>
    <s v="Tracy Hopkins"/>
    <s v="Home Office"/>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s v="Consumer"/>
    <s v="United States"/>
    <s v="Palm Coast"/>
    <x v="2"/>
    <n v="32137"/>
    <x v="0"/>
    <s v="OFF-EN-10001219"/>
    <x v="1"/>
    <x v="12"/>
    <s v="#10- 4 1/8&quot; x 9 1/2&quot; Security-Tint Envelopes"/>
    <n v="24.448"/>
    <n v="4"/>
    <n v="0.2"/>
    <n v="8.8623999999999992"/>
  </r>
  <r>
    <n v="713"/>
    <s v="US-2014-100048"/>
    <x v="3"/>
    <x v="240"/>
    <d v="2014-05-25T00:00:00"/>
    <s v="Standard Class"/>
    <s v="RS-19765"/>
    <s v="Roland Schwarz"/>
    <s v="Corporate"/>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s v="Corporate"/>
    <s v="United States"/>
    <s v="Mount Vernon"/>
    <x v="15"/>
    <n v="10550"/>
    <x v="3"/>
    <s v="TEC-PH-10003012"/>
    <x v="2"/>
    <x v="7"/>
    <s v="Nortel Meridian M3904 Professional Digital phone"/>
    <n v="307.98"/>
    <n v="2"/>
    <n v="0"/>
    <n v="89.314199999999971"/>
  </r>
  <r>
    <n v="715"/>
    <s v="US-2014-100048"/>
    <x v="3"/>
    <x v="240"/>
    <d v="2014-05-25T00:00:00"/>
    <s v="Standard Class"/>
    <s v="RS-19765"/>
    <s v="Roland Schwarz"/>
    <s v="Corporate"/>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s v="Corporate"/>
    <s v="United States"/>
    <s v="Seattle"/>
    <x v="4"/>
    <n v="98105"/>
    <x v="1"/>
    <s v="OFF-BI-10003355"/>
    <x v="1"/>
    <x v="8"/>
    <s v="Cardinal Holdit Business Card Pockets"/>
    <n v="19.920000000000002"/>
    <n v="5"/>
    <n v="0.2"/>
    <n v="6.9719999999999995"/>
  </r>
  <r>
    <n v="717"/>
    <s v="CA-2011-130092"/>
    <x v="2"/>
    <x v="269"/>
    <d v="2011-01-15T00:00:00"/>
    <s v="First Class"/>
    <s v="SV-20365"/>
    <s v="Seth Vernon"/>
    <s v="Consumer"/>
    <s v="United States"/>
    <s v="Dover"/>
    <x v="13"/>
    <n v="19901"/>
    <x v="3"/>
    <s v="FUR-FU-10000010"/>
    <x v="0"/>
    <x v="5"/>
    <s v="DAX Value U-Channel Document Frames, Easel Back"/>
    <n v="9.94"/>
    <n v="2"/>
    <n v="0"/>
    <n v="3.0813999999999995"/>
  </r>
  <r>
    <n v="718"/>
    <s v="CA-2014-108910"/>
    <x v="3"/>
    <x v="241"/>
    <d v="2014-09-30T00:00:00"/>
    <s v="Standard Class"/>
    <s v="KC-16540"/>
    <s v="Kelly Collister"/>
    <s v="Consumer"/>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s v="Home Office"/>
    <s v="United States"/>
    <s v="Orem"/>
    <x v="7"/>
    <n v="84057"/>
    <x v="1"/>
    <s v="OFF-BI-10001658"/>
    <x v="1"/>
    <x v="8"/>
    <s v="GBC Standard Therm-A-Bind Covers"/>
    <n v="59.808000000000007"/>
    <n v="3"/>
    <n v="0.2"/>
    <n v="19.4376"/>
  </r>
  <r>
    <n v="720"/>
    <s v="CA-2011-104472"/>
    <x v="2"/>
    <x v="270"/>
    <d v="2011-06-07T00:00:00"/>
    <s v="Standard Class"/>
    <s v="CK-12325"/>
    <s v="Christine Kargatis"/>
    <s v="Home Office"/>
    <s v="United States"/>
    <s v="Orem"/>
    <x v="7"/>
    <n v="84057"/>
    <x v="1"/>
    <s v="FUR-FU-10000246"/>
    <x v="0"/>
    <x v="5"/>
    <s v="Aluminum Document Frame"/>
    <n v="73.320000000000007"/>
    <n v="6"/>
    <n v="0"/>
    <n v="21.995999999999992"/>
  </r>
  <r>
    <n v="721"/>
    <s v="CA-2013-112942"/>
    <x v="0"/>
    <x v="271"/>
    <d v="2013-02-18T00:00:00"/>
    <s v="Standard Class"/>
    <s v="RD-19810"/>
    <s v="Ross DeVincentis"/>
    <s v="Home Office"/>
    <s v="United States"/>
    <s v="Los Angeles"/>
    <x v="1"/>
    <n v="90045"/>
    <x v="1"/>
    <s v="OFF-PA-10004092"/>
    <x v="1"/>
    <x v="10"/>
    <s v="Tops Green Bar Computer Printout Paper"/>
    <n v="146.82"/>
    <n v="3"/>
    <n v="0"/>
    <n v="73.41"/>
  </r>
  <r>
    <n v="722"/>
    <s v="CA-2013-142335"/>
    <x v="0"/>
    <x v="272"/>
    <d v="2013-12-20T00:00:00"/>
    <s v="Standard Class"/>
    <s v="MP-17965"/>
    <s v="Michael Paige"/>
    <s v="Corporate"/>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s v="Corporate"/>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s v="Home Office"/>
    <s v="United States"/>
    <s v="Philadelphia"/>
    <x v="9"/>
    <n v="19140"/>
    <x v="3"/>
    <s v="FUR-FU-10000222"/>
    <x v="0"/>
    <x v="5"/>
    <s v="Seth Thomas 16&quot; Steel Case Clock"/>
    <n v="129.91999999999999"/>
    <n v="5"/>
    <n v="0.2"/>
    <n v="21.112000000000002"/>
  </r>
  <r>
    <n v="725"/>
    <s v="CA-2013-114713"/>
    <x v="0"/>
    <x v="274"/>
    <d v="2013-07-13T00:00:00"/>
    <s v="Standard Class"/>
    <s v="SC-20695"/>
    <s v="Steve Chapman"/>
    <s v="Corporate"/>
    <s v="United States"/>
    <s v="Hialeah"/>
    <x v="2"/>
    <n v="33012"/>
    <x v="0"/>
    <s v="OFF-SU-10004664"/>
    <x v="1"/>
    <x v="14"/>
    <s v="Acme Softgrip Scissors"/>
    <n v="45.584000000000003"/>
    <n v="7"/>
    <n v="0.2"/>
    <n v="5.1281999999999996"/>
  </r>
  <r>
    <n v="726"/>
    <s v="CA-2014-144113"/>
    <x v="3"/>
    <x v="118"/>
    <d v="2014-09-21T00:00:00"/>
    <s v="Standard Class"/>
    <s v="JF-15355"/>
    <s v="Jay Fein"/>
    <s v="Consumer"/>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s v="Consumer"/>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s v="Consumer"/>
    <s v="United States"/>
    <s v="Oceanside"/>
    <x v="15"/>
    <n v="11572"/>
    <x v="3"/>
    <s v="OFF-PA-10001954"/>
    <x v="1"/>
    <x v="10"/>
    <s v="Xerox 1964"/>
    <n v="182.72"/>
    <n v="8"/>
    <n v="0"/>
    <n v="84.051199999999994"/>
  </r>
  <r>
    <n v="729"/>
    <s v="US-2013-150861"/>
    <x v="0"/>
    <x v="275"/>
    <d v="2013-12-07T00:00:00"/>
    <s v="First Class"/>
    <s v="EG-13900"/>
    <s v="Emily Grady"/>
    <s v="Consumer"/>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s v="Consumer"/>
    <s v="United States"/>
    <s v="Oceanside"/>
    <x v="15"/>
    <n v="11572"/>
    <x v="3"/>
    <s v="OFF-ST-10004634"/>
    <x v="1"/>
    <x v="4"/>
    <s v="Personal Folder Holder, Ebony"/>
    <n v="33.630000000000003"/>
    <n v="3"/>
    <n v="0"/>
    <n v="10.088999999999999"/>
  </r>
  <r>
    <n v="731"/>
    <s v="US-2013-150861"/>
    <x v="0"/>
    <x v="275"/>
    <d v="2013-12-07T00:00:00"/>
    <s v="First Class"/>
    <s v="EG-13900"/>
    <s v="Emily Grady"/>
    <s v="Consumer"/>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s v="Consumer"/>
    <s v="United States"/>
    <s v="Oceanside"/>
    <x v="15"/>
    <n v="11572"/>
    <x v="3"/>
    <s v="OFF-LA-10001317"/>
    <x v="1"/>
    <x v="2"/>
    <s v="Avery 520"/>
    <n v="6.3"/>
    <n v="2"/>
    <n v="0"/>
    <n v="3.024"/>
  </r>
  <r>
    <n v="733"/>
    <s v="CA-2014-131954"/>
    <x v="3"/>
    <x v="276"/>
    <d v="2014-01-26T00:00:00"/>
    <s v="Standard Class"/>
    <s v="DS-13030"/>
    <s v="Darrin Sayre"/>
    <s v="Home Office"/>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s v="Home Office"/>
    <s v="United States"/>
    <s v="Seattle"/>
    <x v="4"/>
    <n v="98115"/>
    <x v="1"/>
    <s v="TEC-AC-10003610"/>
    <x v="2"/>
    <x v="11"/>
    <s v="Logitech Illuminated - Keyboard"/>
    <n v="179.97"/>
    <n v="3"/>
    <n v="0"/>
    <n v="86.385600000000011"/>
  </r>
  <r>
    <n v="735"/>
    <s v="CA-2014-131954"/>
    <x v="3"/>
    <x v="276"/>
    <d v="2014-01-26T00:00:00"/>
    <s v="Standard Class"/>
    <s v="DS-13030"/>
    <s v="Darrin Sayre"/>
    <s v="Home Office"/>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s v="Home Office"/>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s v="Home Office"/>
    <s v="United States"/>
    <s v="Seattle"/>
    <x v="4"/>
    <n v="98115"/>
    <x v="1"/>
    <s v="FUR-BO-10001619"/>
    <x v="0"/>
    <x v="0"/>
    <s v="O'Sullivan Cherrywood Estates Traditional Bookcase"/>
    <n v="84.98"/>
    <n v="1"/>
    <n v="0"/>
    <n v="18.695599999999999"/>
  </r>
  <r>
    <n v="738"/>
    <s v="CA-2014-131954"/>
    <x v="3"/>
    <x v="276"/>
    <d v="2014-01-26T00:00:00"/>
    <s v="Standard Class"/>
    <s v="DS-13030"/>
    <s v="Darrin Sayre"/>
    <s v="Home Office"/>
    <s v="United States"/>
    <s v="Seattle"/>
    <x v="4"/>
    <n v="98115"/>
    <x v="1"/>
    <s v="OFF-BI-10000138"/>
    <x v="1"/>
    <x v="8"/>
    <s v="Acco Translucent Poly Ring Binders"/>
    <n v="18.72"/>
    <n v="5"/>
    <n v="0.2"/>
    <n v="6.5519999999999996"/>
  </r>
  <r>
    <n v="739"/>
    <s v="CA-2011-132500"/>
    <x v="2"/>
    <x v="78"/>
    <d v="2011-09-12T00:00:00"/>
    <s v="Standard Class"/>
    <s v="GZ-14470"/>
    <s v="Gary Zandusky"/>
    <s v="Consumer"/>
    <s v="United States"/>
    <s v="San Francisco"/>
    <x v="1"/>
    <n v="94110"/>
    <x v="1"/>
    <s v="TEC-AC-10001383"/>
    <x v="2"/>
    <x v="11"/>
    <s v="Logitech Wireless Touch Keyboard K400"/>
    <n v="49.98"/>
    <n v="2"/>
    <n v="0"/>
    <n v="8.4965999999999937"/>
  </r>
  <r>
    <n v="740"/>
    <s v="CA-2011-112326"/>
    <x v="2"/>
    <x v="277"/>
    <d v="2011-01-09T00:00:00"/>
    <s v="Standard Class"/>
    <s v="PO-19195"/>
    <s v="Phillina Ober"/>
    <s v="Home Office"/>
    <s v="United States"/>
    <s v="Naperville"/>
    <x v="10"/>
    <n v="60540"/>
    <x v="2"/>
    <s v="OFF-LA-10003223"/>
    <x v="1"/>
    <x v="2"/>
    <s v="Avery 508"/>
    <n v="11.784000000000001"/>
    <n v="3"/>
    <n v="0.2"/>
    <n v="4.2716999999999992"/>
  </r>
  <r>
    <n v="741"/>
    <s v="CA-2011-112326"/>
    <x v="2"/>
    <x v="277"/>
    <d v="2011-01-09T00:00:00"/>
    <s v="Standard Class"/>
    <s v="PO-19195"/>
    <s v="Phillina Ober"/>
    <s v="Home Office"/>
    <s v="United States"/>
    <s v="Naperville"/>
    <x v="10"/>
    <n v="60540"/>
    <x v="2"/>
    <s v="OFF-ST-10002743"/>
    <x v="1"/>
    <x v="4"/>
    <s v="SAFCO Boltless Steel Shelving"/>
    <n v="272.73599999999999"/>
    <n v="3"/>
    <n v="0.2"/>
    <n v="-64.774800000000013"/>
  </r>
  <r>
    <n v="742"/>
    <s v="CA-2011-112326"/>
    <x v="2"/>
    <x v="277"/>
    <d v="2011-01-09T00:00:00"/>
    <s v="Standard Class"/>
    <s v="PO-19195"/>
    <s v="Phillina Ober"/>
    <s v="Home Office"/>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s v="Consumer"/>
    <s v="United States"/>
    <s v="Dallas"/>
    <x v="5"/>
    <n v="75220"/>
    <x v="2"/>
    <s v="OFF-SU-10004498"/>
    <x v="1"/>
    <x v="14"/>
    <s v="Martin-Yale Premier Letter Opener"/>
    <n v="51.52000000000001"/>
    <n v="5"/>
    <n v="0.2"/>
    <n v="-10.948000000000002"/>
  </r>
  <r>
    <n v="744"/>
    <s v="US-2013-146710"/>
    <x v="0"/>
    <x v="278"/>
    <d v="2013-09-02T00:00:00"/>
    <s v="Standard Class"/>
    <s v="SS-20875"/>
    <s v="Sung Shariari"/>
    <s v="Consumer"/>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s v="Consumer"/>
    <s v="United States"/>
    <s v="Dallas"/>
    <x v="5"/>
    <n v="75220"/>
    <x v="2"/>
    <s v="OFF-PA-10004971"/>
    <x v="1"/>
    <x v="10"/>
    <s v="Xerox 196"/>
    <n v="4.6240000000000006"/>
    <n v="1"/>
    <n v="0.2"/>
    <n v="1.6762000000000001"/>
  </r>
  <r>
    <n v="746"/>
    <s v="US-2013-146710"/>
    <x v="0"/>
    <x v="278"/>
    <d v="2013-09-02T00:00:00"/>
    <s v="Standard Class"/>
    <s v="SS-20875"/>
    <s v="Sung Shariari"/>
    <s v="Consumer"/>
    <s v="United States"/>
    <s v="Dallas"/>
    <x v="5"/>
    <n v="75220"/>
    <x v="2"/>
    <s v="OFF-SU-10004261"/>
    <x v="1"/>
    <x v="14"/>
    <s v="Fiskars 8&quot; Scissors, 2/Pack"/>
    <n v="55.167999999999999"/>
    <n v="4"/>
    <n v="0.2"/>
    <n v="6.2063999999999897"/>
  </r>
  <r>
    <n v="747"/>
    <s v="CA-2011-124429"/>
    <x v="2"/>
    <x v="279"/>
    <d v="2011-05-27T00:00:00"/>
    <s v="Same Day"/>
    <s v="MH-17785"/>
    <s v="Maya Herman"/>
    <s v="Corporate"/>
    <s v="United States"/>
    <s v="San Diego"/>
    <x v="1"/>
    <n v="92105"/>
    <x v="1"/>
    <s v="FUR-TA-10002607"/>
    <x v="0"/>
    <x v="3"/>
    <s v="KI Conference Tables"/>
    <n v="567.12"/>
    <n v="10"/>
    <n v="0.2"/>
    <n v="-28.355999999999952"/>
  </r>
  <r>
    <n v="748"/>
    <s v="CA-2011-124429"/>
    <x v="2"/>
    <x v="279"/>
    <d v="2011-05-27T00:00:00"/>
    <s v="Same Day"/>
    <s v="MH-17785"/>
    <s v="Maya Herman"/>
    <s v="Corporate"/>
    <s v="United States"/>
    <s v="San Diego"/>
    <x v="1"/>
    <n v="92105"/>
    <x v="1"/>
    <s v="OFF-ST-10001809"/>
    <x v="1"/>
    <x v="4"/>
    <s v="Fellowes Officeware Wire Shelving"/>
    <n v="359.32"/>
    <n v="4"/>
    <n v="0"/>
    <n v="7.1863999999999919"/>
  </r>
  <r>
    <n v="749"/>
    <s v="CA-2013-150889"/>
    <x v="0"/>
    <x v="231"/>
    <d v="2013-03-23T00:00:00"/>
    <s v="Second Class"/>
    <s v="PB-19105"/>
    <s v="Peter Bühler"/>
    <s v="Consumer"/>
    <s v="United States"/>
    <s v="Evanston"/>
    <x v="10"/>
    <n v="60201"/>
    <x v="2"/>
    <s v="TEC-PH-10000004"/>
    <x v="2"/>
    <x v="7"/>
    <s v="Belkin iPhone and iPad Lightning Cable"/>
    <n v="11.992000000000001"/>
    <n v="1"/>
    <n v="0.2"/>
    <n v="0.89939999999999909"/>
  </r>
  <r>
    <n v="750"/>
    <s v="CA-2014-126074"/>
    <x v="3"/>
    <x v="280"/>
    <d v="2014-10-07T00:00:00"/>
    <s v="Standard Class"/>
    <s v="RF-19735"/>
    <s v="Roland Fjeld"/>
    <s v="Consumer"/>
    <s v="United States"/>
    <s v="Trenton"/>
    <x v="12"/>
    <n v="48183"/>
    <x v="2"/>
    <s v="OFF-BI-10003638"/>
    <x v="1"/>
    <x v="8"/>
    <s v="GBC Durable Plastic Covers"/>
    <n v="58.050000000000004"/>
    <n v="3"/>
    <n v="0"/>
    <n v="26.702999999999999"/>
  </r>
  <r>
    <n v="751"/>
    <s v="CA-2014-126074"/>
    <x v="3"/>
    <x v="280"/>
    <d v="2014-10-07T00:00:00"/>
    <s v="Standard Class"/>
    <s v="RF-19735"/>
    <s v="Roland Fjeld"/>
    <s v="Consumer"/>
    <s v="United States"/>
    <s v="Trenton"/>
    <x v="12"/>
    <n v="48183"/>
    <x v="2"/>
    <s v="FUR-FU-10003577"/>
    <x v="0"/>
    <x v="5"/>
    <s v="Nu-Dell Leatherette Frames"/>
    <n v="157.74"/>
    <n v="11"/>
    <n v="0"/>
    <n v="56.7864"/>
  </r>
  <r>
    <n v="752"/>
    <s v="CA-2014-126074"/>
    <x v="3"/>
    <x v="280"/>
    <d v="2014-10-07T00:00:00"/>
    <s v="Standard Class"/>
    <s v="RF-19735"/>
    <s v="Roland Fjeld"/>
    <s v="Consumer"/>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s v="Consumer"/>
    <s v="United States"/>
    <s v="Trenton"/>
    <x v="12"/>
    <n v="48183"/>
    <x v="2"/>
    <s v="OFF-BI-10000546"/>
    <x v="1"/>
    <x v="8"/>
    <s v="Avery Durable Binders"/>
    <n v="2.88"/>
    <n v="1"/>
    <n v="0"/>
    <n v="1.4112"/>
  </r>
  <r>
    <n v="754"/>
    <s v="CA-2013-110499"/>
    <x v="0"/>
    <x v="281"/>
    <d v="2013-04-10T00:00:00"/>
    <s v="First Class"/>
    <s v="YC-21895"/>
    <s v="Yoseph Carroll"/>
    <s v="Corporate"/>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s v="Consumer"/>
    <s v="United States"/>
    <s v="Los Angeles"/>
    <x v="1"/>
    <n v="90036"/>
    <x v="1"/>
    <s v="FUR-FU-10002759"/>
    <x v="0"/>
    <x v="5"/>
    <s v="12-1/2 Diameter Round Wall Clock"/>
    <n v="79.92"/>
    <n v="4"/>
    <n v="0"/>
    <n v="28.7712"/>
  </r>
  <r>
    <n v="756"/>
    <s v="CA-2013-140928"/>
    <x v="0"/>
    <x v="31"/>
    <d v="2013-09-23T00:00:00"/>
    <s v="Standard Class"/>
    <s v="NB-18655"/>
    <s v="Nona Balk"/>
    <s v="Corporate"/>
    <s v="United States"/>
    <s v="Jacksonville"/>
    <x v="2"/>
    <n v="32216"/>
    <x v="0"/>
    <s v="FUR-TA-10001095"/>
    <x v="0"/>
    <x v="3"/>
    <s v="Chromcraft Round Conference Tables"/>
    <n v="383.43799999999999"/>
    <n v="4"/>
    <n v="0.45"/>
    <n v="-167.3184"/>
  </r>
  <r>
    <n v="757"/>
    <s v="CA-2011-106803"/>
    <x v="2"/>
    <x v="282"/>
    <d v="2012-01-02T00:00:00"/>
    <s v="Standard Class"/>
    <s v="DC-13285"/>
    <s v="Debra Catini"/>
    <s v="Consumer"/>
    <s v="United States"/>
    <s v="Cottage Grove"/>
    <x v="11"/>
    <n v="55016"/>
    <x v="2"/>
    <s v="OFF-ST-10002444"/>
    <x v="1"/>
    <x v="4"/>
    <s v="Recycled Eldon Regeneration Jumbo File"/>
    <n v="24.56"/>
    <n v="2"/>
    <n v="0"/>
    <n v="6.8767999999999994"/>
  </r>
  <r>
    <n v="758"/>
    <s v="CA-2011-106803"/>
    <x v="2"/>
    <x v="282"/>
    <d v="2012-01-02T00:00:00"/>
    <s v="Standard Class"/>
    <s v="DC-13285"/>
    <s v="Debra Catini"/>
    <s v="Consumer"/>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s v="Corporate"/>
    <s v="United States"/>
    <s v="New York City"/>
    <x v="15"/>
    <n v="10009"/>
    <x v="3"/>
    <s v="OFF-BI-10000848"/>
    <x v="1"/>
    <x v="8"/>
    <s v="Angle-D Ring Binders"/>
    <n v="13.128"/>
    <n v="3"/>
    <n v="0.2"/>
    <n v="4.2665999999999986"/>
  </r>
  <r>
    <n v="760"/>
    <s v="CA-2014-133333"/>
    <x v="3"/>
    <x v="65"/>
    <d v="2014-09-23T00:00:00"/>
    <s v="Standard Class"/>
    <s v="BF-11020"/>
    <s v="Barry Französisch"/>
    <s v="Corporate"/>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s v="Consumer"/>
    <s v="United States"/>
    <s v="Los Angeles"/>
    <x v="1"/>
    <n v="90004"/>
    <x v="1"/>
    <s v="OFF-PA-10003441"/>
    <x v="1"/>
    <x v="10"/>
    <s v="Xerox 226"/>
    <n v="58.320000000000007"/>
    <n v="9"/>
    <n v="0"/>
    <n v="27.993600000000001"/>
  </r>
  <r>
    <n v="762"/>
    <s v="CA-2014-126046"/>
    <x v="3"/>
    <x v="132"/>
    <d v="2014-11-08T00:00:00"/>
    <s v="Standard Class"/>
    <s v="JC-16105"/>
    <s v="Julie Creighton"/>
    <s v="Corporate"/>
    <s v="United States"/>
    <s v="Atlanta"/>
    <x v="32"/>
    <n v="30318"/>
    <x v="0"/>
    <s v="OFF-LA-10004484"/>
    <x v="1"/>
    <x v="2"/>
    <s v="Avery 476"/>
    <n v="12.39"/>
    <n v="3"/>
    <n v="0"/>
    <n v="5.6993999999999998"/>
  </r>
  <r>
    <n v="763"/>
    <s v="CA-2012-114923"/>
    <x v="1"/>
    <x v="285"/>
    <d v="2012-02-13T00:00:00"/>
    <s v="Standard Class"/>
    <s v="LH-17020"/>
    <s v="Lisa Hazard"/>
    <s v="Consumer"/>
    <s v="United States"/>
    <s v="Columbus"/>
    <x v="24"/>
    <n v="43229"/>
    <x v="3"/>
    <s v="TEC-PH-10003931"/>
    <x v="2"/>
    <x v="7"/>
    <s v="JBL Micro Wireless Portable Bluetooth Speaker"/>
    <n v="107.982"/>
    <n v="3"/>
    <n v="0.4"/>
    <n v="-26.995499999999993"/>
  </r>
  <r>
    <n v="764"/>
    <s v="CA-2011-162775"/>
    <x v="2"/>
    <x v="286"/>
    <d v="2011-01-16T00:00:00"/>
    <s v="Second Class"/>
    <s v="CS-12250"/>
    <s v="Chris Selesnick"/>
    <s v="Corporate"/>
    <s v="United States"/>
    <s v="Bossier City"/>
    <x v="28"/>
    <n v="71111"/>
    <x v="0"/>
    <s v="OFF-EN-10001990"/>
    <x v="1"/>
    <x v="12"/>
    <s v="Staples"/>
    <n v="11.36"/>
    <n v="2"/>
    <n v="0"/>
    <n v="5.3391999999999991"/>
  </r>
  <r>
    <n v="765"/>
    <s v="CA-2011-162775"/>
    <x v="2"/>
    <x v="286"/>
    <d v="2011-01-16T00:00:00"/>
    <s v="Second Class"/>
    <s v="CS-12250"/>
    <s v="Chris Selesnick"/>
    <s v="Corporate"/>
    <s v="United States"/>
    <s v="Bossier City"/>
    <x v="28"/>
    <n v="71111"/>
    <x v="0"/>
    <s v="OFF-EN-10001532"/>
    <x v="1"/>
    <x v="12"/>
    <s v="Brown Kraft Recycled Envelopes"/>
    <n v="50.94"/>
    <n v="3"/>
    <n v="0"/>
    <n v="25.47"/>
  </r>
  <r>
    <n v="766"/>
    <s v="CA-2011-162775"/>
    <x v="2"/>
    <x v="286"/>
    <d v="2011-01-16T00:00:00"/>
    <s v="Second Class"/>
    <s v="CS-12250"/>
    <s v="Chris Selesnick"/>
    <s v="Corporate"/>
    <s v="United States"/>
    <s v="Bossier City"/>
    <x v="28"/>
    <n v="71111"/>
    <x v="0"/>
    <s v="TEC-AC-10003174"/>
    <x v="2"/>
    <x v="11"/>
    <s v="Plantronics S12 Corded Telephone Headset System"/>
    <n v="646.74"/>
    <n v="6"/>
    <n v="0"/>
    <n v="258.69600000000003"/>
  </r>
  <r>
    <n v="767"/>
    <s v="CA-2011-162775"/>
    <x v="2"/>
    <x v="286"/>
    <d v="2011-01-16T00:00:00"/>
    <s v="Second Class"/>
    <s v="CS-12250"/>
    <s v="Chris Selesnick"/>
    <s v="Corporate"/>
    <s v="United States"/>
    <s v="Bossier City"/>
    <x v="28"/>
    <n v="71111"/>
    <x v="0"/>
    <s v="OFF-BI-10004187"/>
    <x v="1"/>
    <x v="8"/>
    <s v="Staples"/>
    <n v="5.64"/>
    <n v="3"/>
    <n v="0"/>
    <n v="2.7071999999999994"/>
  </r>
  <r>
    <n v="768"/>
    <s v="CA-2011-162775"/>
    <x v="2"/>
    <x v="286"/>
    <d v="2011-01-16T00:00:00"/>
    <s v="Second Class"/>
    <s v="CS-12250"/>
    <s v="Chris Selesnick"/>
    <s v="Corporate"/>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s v="Corporate"/>
    <s v="United States"/>
    <s v="Saint Petersburg"/>
    <x v="2"/>
    <n v="33710"/>
    <x v="0"/>
    <s v="FUR-FU-10004306"/>
    <x v="0"/>
    <x v="5"/>
    <s v="Electrix Halogen Magnifier Lamp"/>
    <n v="310.88000000000005"/>
    <n v="2"/>
    <n v="0.2"/>
    <n v="23.315999999999988"/>
  </r>
  <r>
    <n v="770"/>
    <s v="CA-2013-157245"/>
    <x v="0"/>
    <x v="288"/>
    <d v="2013-05-25T00:00:00"/>
    <s v="Standard Class"/>
    <s v="LE-16810"/>
    <s v="Laurel Elliston"/>
    <s v="Consumer"/>
    <s v="United States"/>
    <s v="Arlington"/>
    <x v="17"/>
    <n v="22204"/>
    <x v="0"/>
    <s v="FUR-CH-10003746"/>
    <x v="0"/>
    <x v="1"/>
    <s v="Hon 4070 Series Pagoda Round Back Stacking Chairs"/>
    <n v="641.96"/>
    <n v="2"/>
    <n v="0"/>
    <n v="179.74880000000002"/>
  </r>
  <r>
    <n v="771"/>
    <s v="CA-2014-104220"/>
    <x v="3"/>
    <x v="289"/>
    <d v="2014-02-06T00:00:00"/>
    <s v="Standard Class"/>
    <s v="BV-11245"/>
    <s v="Benjamin Venier"/>
    <s v="Corporate"/>
    <s v="United States"/>
    <s v="Des Moines"/>
    <x v="23"/>
    <n v="50315"/>
    <x v="2"/>
    <s v="OFF-BI-10001036"/>
    <x v="1"/>
    <x v="8"/>
    <s v="Cardinal EasyOpen D-Ring Binders"/>
    <n v="18.28"/>
    <n v="2"/>
    <n v="0"/>
    <n v="9.14"/>
  </r>
  <r>
    <n v="772"/>
    <s v="CA-2014-104220"/>
    <x v="3"/>
    <x v="289"/>
    <d v="2014-02-06T00:00:00"/>
    <s v="Standard Class"/>
    <s v="BV-11245"/>
    <s v="Benjamin Venier"/>
    <s v="Corporate"/>
    <s v="United States"/>
    <s v="Des Moines"/>
    <x v="23"/>
    <n v="50315"/>
    <x v="2"/>
    <s v="TEC-PH-10004614"/>
    <x v="2"/>
    <x v="7"/>
    <s v="AT&amp;T 841000 Phone"/>
    <n v="207"/>
    <n v="3"/>
    <n v="0"/>
    <n v="51.75"/>
  </r>
  <r>
    <n v="773"/>
    <s v="CA-2014-104220"/>
    <x v="3"/>
    <x v="289"/>
    <d v="2014-02-06T00:00:00"/>
    <s v="Standard Class"/>
    <s v="BV-11245"/>
    <s v="Benjamin Venier"/>
    <s v="Corporate"/>
    <s v="United States"/>
    <s v="Des Moines"/>
    <x v="23"/>
    <n v="50315"/>
    <x v="2"/>
    <s v="OFF-BI-10000301"/>
    <x v="1"/>
    <x v="8"/>
    <s v="GBC Instant Report Kit"/>
    <n v="32.35"/>
    <n v="5"/>
    <n v="0"/>
    <n v="16.175000000000001"/>
  </r>
  <r>
    <n v="774"/>
    <s v="CA-2014-104220"/>
    <x v="3"/>
    <x v="289"/>
    <d v="2014-02-06T00:00:00"/>
    <s v="Standard Class"/>
    <s v="BV-11245"/>
    <s v="Benjamin Venier"/>
    <s v="Corporate"/>
    <s v="United States"/>
    <s v="Des Moines"/>
    <x v="23"/>
    <n v="50315"/>
    <x v="2"/>
    <s v="OFF-BI-10003910"/>
    <x v="1"/>
    <x v="8"/>
    <s v="DXL Angle-View Binders with Locking Rings by Samsill"/>
    <n v="7.71"/>
    <n v="1"/>
    <n v="0"/>
    <n v="3.4695"/>
  </r>
  <r>
    <n v="775"/>
    <s v="CA-2014-104220"/>
    <x v="3"/>
    <x v="289"/>
    <d v="2014-02-06T00:00:00"/>
    <s v="Standard Class"/>
    <s v="BV-11245"/>
    <s v="Benjamin Venier"/>
    <s v="Corporate"/>
    <s v="United States"/>
    <s v="Des Moines"/>
    <x v="23"/>
    <n v="50315"/>
    <x v="2"/>
    <s v="OFF-AR-10004648"/>
    <x v="1"/>
    <x v="6"/>
    <s v="Boston 19500 Mighty Mite Electric Pencil Sharpener"/>
    <n v="40.299999999999997"/>
    <n v="2"/>
    <n v="0"/>
    <n v="10.881"/>
  </r>
  <r>
    <n v="776"/>
    <s v="CA-2014-104220"/>
    <x v="3"/>
    <x v="289"/>
    <d v="2014-02-06T00:00:00"/>
    <s v="Standard Class"/>
    <s v="BV-11245"/>
    <s v="Benjamin Venier"/>
    <s v="Corporate"/>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s v="Consumer"/>
    <s v="United States"/>
    <s v="Cincinnati"/>
    <x v="24"/>
    <n v="45231"/>
    <x v="3"/>
    <s v="OFF-AR-10003405"/>
    <x v="1"/>
    <x v="6"/>
    <s v="Dixon My First Ticonderoga Pencil, #2"/>
    <n v="32.76"/>
    <n v="7"/>
    <n v="0.2"/>
    <n v="3.6854999999999958"/>
  </r>
  <r>
    <n v="778"/>
    <s v="CA-2012-144267"/>
    <x v="1"/>
    <x v="291"/>
    <d v="2012-08-23T00:00:00"/>
    <s v="First Class"/>
    <s v="NZ-18565"/>
    <s v="Nick Zandusky"/>
    <s v="Home Office"/>
    <s v="United States"/>
    <s v="San Francisco"/>
    <x v="1"/>
    <n v="94110"/>
    <x v="1"/>
    <s v="FUR-CH-10002335"/>
    <x v="0"/>
    <x v="1"/>
    <s v="Hon GuestStacker Chair"/>
    <n v="544.00800000000004"/>
    <n v="3"/>
    <n v="0.2"/>
    <n v="40.800600000000003"/>
  </r>
  <r>
    <n v="779"/>
    <s v="CA-2012-144267"/>
    <x v="1"/>
    <x v="291"/>
    <d v="2012-08-23T00:00:00"/>
    <s v="First Class"/>
    <s v="NZ-18565"/>
    <s v="Nick Zandusky"/>
    <s v="Home Office"/>
    <s v="United States"/>
    <s v="San Francisco"/>
    <x v="1"/>
    <n v="94110"/>
    <x v="1"/>
    <s v="OFF-PA-10000157"/>
    <x v="1"/>
    <x v="10"/>
    <s v="Xerox 191"/>
    <n v="59.94"/>
    <n v="3"/>
    <n v="0"/>
    <n v="28.171799999999998"/>
  </r>
  <r>
    <n v="780"/>
    <s v="CA-2012-144267"/>
    <x v="1"/>
    <x v="291"/>
    <d v="2012-08-23T00:00:00"/>
    <s v="First Class"/>
    <s v="NZ-18565"/>
    <s v="Nick Zandusky"/>
    <s v="Home Office"/>
    <s v="United States"/>
    <s v="San Francisco"/>
    <x v="1"/>
    <n v="94110"/>
    <x v="1"/>
    <s v="OFF-PA-10001947"/>
    <x v="1"/>
    <x v="10"/>
    <s v="Xerox 1974"/>
    <n v="23.92"/>
    <n v="4"/>
    <n v="0"/>
    <n v="11.720800000000001"/>
  </r>
  <r>
    <n v="781"/>
    <s v="CA-2012-144267"/>
    <x v="1"/>
    <x v="291"/>
    <d v="2012-08-23T00:00:00"/>
    <s v="First Class"/>
    <s v="NZ-18565"/>
    <s v="Nick Zandusky"/>
    <s v="Home Office"/>
    <s v="United States"/>
    <s v="San Francisco"/>
    <x v="1"/>
    <n v="94110"/>
    <x v="1"/>
    <s v="OFF-PA-10003657"/>
    <x v="1"/>
    <x v="10"/>
    <s v="Xerox 1927"/>
    <n v="4.28"/>
    <n v="1"/>
    <n v="0"/>
    <n v="1.9259999999999997"/>
  </r>
  <r>
    <n v="782"/>
    <s v="US-2012-157014"/>
    <x v="1"/>
    <x v="292"/>
    <d v="2012-10-06T00:00:00"/>
    <s v="Second Class"/>
    <s v="BM-11785"/>
    <s v="Bryan Mills"/>
    <s v="Consumer"/>
    <s v="United States"/>
    <s v="Columbus"/>
    <x v="24"/>
    <n v="43229"/>
    <x v="3"/>
    <s v="OFF-BI-10001098"/>
    <x v="1"/>
    <x v="8"/>
    <s v="Acco D-Ring Binder w/DublLock"/>
    <n v="32.07"/>
    <n v="5"/>
    <n v="0.7"/>
    <n v="-22.448999999999991"/>
  </r>
  <r>
    <n v="783"/>
    <s v="US-2012-157014"/>
    <x v="1"/>
    <x v="292"/>
    <d v="2012-10-06T00:00:00"/>
    <s v="Second Class"/>
    <s v="BM-11785"/>
    <s v="Bryan Mills"/>
    <s v="Consumer"/>
    <s v="United States"/>
    <s v="Columbus"/>
    <x v="24"/>
    <n v="43229"/>
    <x v="3"/>
    <s v="TEC-AC-10002167"/>
    <x v="2"/>
    <x v="11"/>
    <s v="Imation 8gb Micro Traveldrive Usb 2.0 Flash Drive"/>
    <n v="24"/>
    <n v="2"/>
    <n v="0.2"/>
    <n v="-2.6999999999999993"/>
  </r>
  <r>
    <n v="784"/>
    <s v="US-2012-157014"/>
    <x v="1"/>
    <x v="292"/>
    <d v="2012-10-06T00:00:00"/>
    <s v="Second Class"/>
    <s v="BM-11785"/>
    <s v="Bryan Mills"/>
    <s v="Consumer"/>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s v="Consumer"/>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s v="Corporate"/>
    <s v="United States"/>
    <s v="Columbia"/>
    <x v="20"/>
    <n v="29203"/>
    <x v="0"/>
    <s v="OFF-EN-10000056"/>
    <x v="1"/>
    <x v="12"/>
    <s v="Cameo Buff Policy Envelopes"/>
    <n v="186.69"/>
    <n v="3"/>
    <n v="0"/>
    <n v="87.744299999999981"/>
  </r>
  <r>
    <n v="787"/>
    <s v="CA-2014-129567"/>
    <x v="3"/>
    <x v="294"/>
    <d v="2014-03-22T00:00:00"/>
    <s v="Second Class"/>
    <s v="CL-12565"/>
    <s v="Clay Ludtke"/>
    <s v="Consumer"/>
    <s v="United States"/>
    <s v="Lancaster"/>
    <x v="1"/>
    <n v="93534"/>
    <x v="1"/>
    <s v="OFF-BI-10000014"/>
    <x v="1"/>
    <x v="8"/>
    <s v="Heavy-Duty E-Z-D Binders"/>
    <n v="17.456"/>
    <n v="2"/>
    <n v="0.2"/>
    <n v="5.8914"/>
  </r>
  <r>
    <n v="788"/>
    <s v="CA-2012-154620"/>
    <x v="1"/>
    <x v="295"/>
    <d v="2012-12-16T00:00:00"/>
    <s v="Standard Class"/>
    <s v="LT-17110"/>
    <s v="Liz Thompson"/>
    <s v="Consumer"/>
    <s v="United States"/>
    <s v="Lancaster"/>
    <x v="1"/>
    <n v="93534"/>
    <x v="1"/>
    <s v="FUR-CH-10004675"/>
    <x v="0"/>
    <x v="1"/>
    <s v="Lifetime Advantage Folding Chairs, 4/Carton"/>
    <n v="348.92800000000005"/>
    <n v="2"/>
    <n v="0.2"/>
    <n v="34.89279999999998"/>
  </r>
  <r>
    <n v="789"/>
    <s v="CA-2012-115938"/>
    <x v="1"/>
    <x v="153"/>
    <d v="2012-06-30T00:00:00"/>
    <s v="Standard Class"/>
    <s v="SA-20830"/>
    <s v="Sue Ann Reed"/>
    <s v="Consumer"/>
    <s v="United States"/>
    <s v="Richmond"/>
    <x v="17"/>
    <n v="23223"/>
    <x v="0"/>
    <s v="OFF-BI-10001543"/>
    <x v="1"/>
    <x v="8"/>
    <s v="GBC VeloBinder Manual Binding System"/>
    <n v="143.96"/>
    <n v="4"/>
    <n v="0"/>
    <n v="69.100800000000007"/>
  </r>
  <r>
    <n v="790"/>
    <s v="CA-2012-115938"/>
    <x v="1"/>
    <x v="153"/>
    <d v="2012-06-30T00:00:00"/>
    <s v="Standard Class"/>
    <s v="SA-20830"/>
    <s v="Sue Ann Reed"/>
    <s v="Consumer"/>
    <s v="United States"/>
    <s v="Richmond"/>
    <x v="17"/>
    <n v="23223"/>
    <x v="0"/>
    <s v="OFF-ST-10001321"/>
    <x v="1"/>
    <x v="4"/>
    <s v="Decoflex Hanging Personal Folder File, Blue"/>
    <n v="15.42"/>
    <n v="1"/>
    <n v="0"/>
    <n v="4.1634000000000011"/>
  </r>
  <r>
    <n v="791"/>
    <s v="CA-2012-115938"/>
    <x v="1"/>
    <x v="153"/>
    <d v="2012-06-30T00:00:00"/>
    <s v="Standard Class"/>
    <s v="SA-20830"/>
    <s v="Sue Ann Reed"/>
    <s v="Consumer"/>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s v="Consumer"/>
    <s v="United States"/>
    <s v="Richmond"/>
    <x v="17"/>
    <n v="23223"/>
    <x v="0"/>
    <s v="FUR-CH-10003199"/>
    <x v="0"/>
    <x v="1"/>
    <s v="Office Star - Contemporary Task Swivel Chair"/>
    <n v="332.94"/>
    <n v="3"/>
    <n v="0"/>
    <n v="79.905599999999993"/>
  </r>
  <r>
    <n v="793"/>
    <s v="CA-2013-105256"/>
    <x v="0"/>
    <x v="244"/>
    <d v="2013-05-21T00:00:00"/>
    <s v="Same Day"/>
    <s v="JK-15730"/>
    <s v="Joe Kamberova"/>
    <s v="Consumer"/>
    <s v="United States"/>
    <s v="Asheville"/>
    <x v="3"/>
    <n v="28806"/>
    <x v="0"/>
    <s v="TEC-PH-10001530"/>
    <x v="2"/>
    <x v="7"/>
    <s v="Cisco Unified IP Phone 7945G VoIP phone"/>
    <n v="1363.96"/>
    <n v="5"/>
    <n v="0.2"/>
    <n v="85.247500000000002"/>
  </r>
  <r>
    <n v="794"/>
    <s v="CA-2011-156433"/>
    <x v="2"/>
    <x v="59"/>
    <d v="2011-09-26T00:00:00"/>
    <s v="Standard Class"/>
    <s v="ES-14020"/>
    <s v="Erica Smith"/>
    <s v="Consumer"/>
    <s v="United States"/>
    <s v="San Francisco"/>
    <x v="1"/>
    <n v="94110"/>
    <x v="1"/>
    <s v="OFF-LA-10001569"/>
    <x v="1"/>
    <x v="2"/>
    <s v="Avery 499"/>
    <n v="9.9600000000000009"/>
    <n v="2"/>
    <n v="0"/>
    <n v="4.5815999999999999"/>
  </r>
  <r>
    <n v="795"/>
    <s v="CA-2011-156433"/>
    <x v="2"/>
    <x v="59"/>
    <d v="2011-09-26T00:00:00"/>
    <s v="Standard Class"/>
    <s v="ES-14020"/>
    <s v="Erica Smith"/>
    <s v="Consumer"/>
    <s v="United States"/>
    <s v="San Francisco"/>
    <x v="1"/>
    <n v="94110"/>
    <x v="1"/>
    <s v="OFF-PA-10003724"/>
    <x v="1"/>
    <x v="10"/>
    <s v="Wirebound Message Book, 4 per Page"/>
    <n v="21.72"/>
    <n v="4"/>
    <n v="0"/>
    <n v="10.642799999999999"/>
  </r>
  <r>
    <n v="796"/>
    <s v="CA-2014-151428"/>
    <x v="3"/>
    <x v="296"/>
    <d v="2014-09-27T00:00:00"/>
    <s v="Standard Class"/>
    <s v="RH-19495"/>
    <s v="Rick Hansen"/>
    <s v="Consumer"/>
    <s v="United States"/>
    <s v="Rochester"/>
    <x v="11"/>
    <n v="55901"/>
    <x v="2"/>
    <s v="OFF-BI-10000546"/>
    <x v="1"/>
    <x v="8"/>
    <s v="Avery Durable Binders"/>
    <n v="20.16"/>
    <n v="7"/>
    <n v="0"/>
    <n v="9.8783999999999992"/>
  </r>
  <r>
    <n v="797"/>
    <s v="CA-2012-124653"/>
    <x v="1"/>
    <x v="100"/>
    <d v="2012-12-26T00:00:00"/>
    <s v="First Class"/>
    <s v="DB-13120"/>
    <s v="David Bremer"/>
    <s v="Corporate"/>
    <s v="United States"/>
    <s v="Rochester"/>
    <x v="15"/>
    <n v="14609"/>
    <x v="3"/>
    <s v="OFF-PA-10000176"/>
    <x v="1"/>
    <x v="10"/>
    <s v="Xerox 1887"/>
    <n v="132.79"/>
    <n v="7"/>
    <n v="0"/>
    <n v="63.739199999999997"/>
  </r>
  <r>
    <n v="798"/>
    <s v="CA-2012-124653"/>
    <x v="1"/>
    <x v="100"/>
    <d v="2012-12-26T00:00:00"/>
    <s v="First Class"/>
    <s v="DB-13120"/>
    <s v="David Bremer"/>
    <s v="Corporate"/>
    <s v="United States"/>
    <s v="Rochester"/>
    <x v="15"/>
    <n v="14609"/>
    <x v="3"/>
    <s v="OFF-PA-10002365"/>
    <x v="1"/>
    <x v="10"/>
    <s v="Xerox 1967"/>
    <n v="12.96"/>
    <n v="2"/>
    <n v="0"/>
    <n v="6.2208000000000006"/>
  </r>
  <r>
    <n v="799"/>
    <s v="CA-2012-124653"/>
    <x v="1"/>
    <x v="100"/>
    <d v="2012-12-26T00:00:00"/>
    <s v="First Class"/>
    <s v="DB-13120"/>
    <s v="David Bremer"/>
    <s v="Corporate"/>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s v="Consumer"/>
    <s v="United States"/>
    <s v="Lake Elsinore"/>
    <x v="1"/>
    <n v="92530"/>
    <x v="1"/>
    <s v="FUR-CH-10002647"/>
    <x v="0"/>
    <x v="1"/>
    <s v="Situations Contoured Folding Chairs, 4/Set"/>
    <n v="283.92"/>
    <n v="5"/>
    <n v="0.2"/>
    <n v="17.745000000000019"/>
  </r>
  <r>
    <n v="801"/>
    <s v="CA-2014-105809"/>
    <x v="3"/>
    <x v="297"/>
    <d v="2014-02-24T00:00:00"/>
    <s v="First Class"/>
    <s v="HW-14935"/>
    <s v="Helen Wasserman"/>
    <s v="Corporate"/>
    <s v="United States"/>
    <s v="San Diego"/>
    <x v="1"/>
    <n v="92105"/>
    <x v="1"/>
    <s v="FUR-FU-10004090"/>
    <x v="0"/>
    <x v="5"/>
    <s v="Executive Impressions 14&quot; Contract Wall Clock"/>
    <n v="22.23"/>
    <n v="1"/>
    <n v="0"/>
    <n v="7.3358999999999988"/>
  </r>
  <r>
    <n v="802"/>
    <s v="CA-2014-105809"/>
    <x v="3"/>
    <x v="297"/>
    <d v="2014-02-24T00:00:00"/>
    <s v="First Class"/>
    <s v="HW-14935"/>
    <s v="Helen Wasserman"/>
    <s v="Corporate"/>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s v="Corporate"/>
    <s v="United States"/>
    <s v="New York City"/>
    <x v="15"/>
    <n v="10024"/>
    <x v="3"/>
    <s v="OFF-AP-10000576"/>
    <x v="1"/>
    <x v="9"/>
    <s v="Belkin 7 Outlet SurgeMaster II"/>
    <n v="355.32"/>
    <n v="9"/>
    <n v="0"/>
    <n v="99.48960000000001"/>
  </r>
  <r>
    <n v="804"/>
    <s v="CA-2013-115504"/>
    <x v="0"/>
    <x v="299"/>
    <d v="2013-03-18T00:00:00"/>
    <s v="Standard Class"/>
    <s v="MC-18130"/>
    <s v="Mike Caudle"/>
    <s v="Corporate"/>
    <s v="United States"/>
    <s v="Monroe"/>
    <x v="28"/>
    <n v="71203"/>
    <x v="0"/>
    <s v="OFF-PA-10003953"/>
    <x v="1"/>
    <x v="10"/>
    <s v="Xerox 218"/>
    <n v="12.96"/>
    <n v="2"/>
    <n v="0"/>
    <n v="6.2208000000000006"/>
  </r>
  <r>
    <n v="805"/>
    <s v="CA-2014-135783"/>
    <x v="3"/>
    <x v="300"/>
    <d v="2014-04-25T00:00:00"/>
    <s v="First Class"/>
    <s v="GM-14440"/>
    <s v="Gary McGarr"/>
    <s v="Consumer"/>
    <s v="United States"/>
    <s v="San Francisco"/>
    <x v="1"/>
    <n v="94122"/>
    <x v="1"/>
    <s v="FUR-FU-10000794"/>
    <x v="0"/>
    <x v="5"/>
    <s v="Eldon Stackable Tray, Side-Load, Legal, Smoke"/>
    <n v="18.28"/>
    <n v="2"/>
    <n v="0"/>
    <n v="6.2151999999999994"/>
  </r>
  <r>
    <n v="806"/>
    <s v="CA-2011-134313"/>
    <x v="2"/>
    <x v="301"/>
    <d v="2011-11-07T00:00:00"/>
    <s v="Standard Class"/>
    <s v="RA-19915"/>
    <s v="Russell Applegate"/>
    <s v="Consumer"/>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s v="Consumer"/>
    <s v="United States"/>
    <s v="Denver"/>
    <x v="22"/>
    <n v="80219"/>
    <x v="1"/>
    <s v="TEC-PH-10001795"/>
    <x v="2"/>
    <x v="7"/>
    <s v="ClearOne CHATAttach 160 - speaker phone"/>
    <n v="1983.9680000000001"/>
    <n v="4"/>
    <n v="0.2"/>
    <n v="247.99599999999981"/>
  </r>
  <r>
    <n v="808"/>
    <s v="CA-2012-140921"/>
    <x v="1"/>
    <x v="302"/>
    <d v="2012-02-05T00:00:00"/>
    <s v="First Class"/>
    <s v="AA-10375"/>
    <s v="Allen Armold"/>
    <s v="Consumer"/>
    <s v="United States"/>
    <s v="Omaha"/>
    <x v="8"/>
    <n v="68104"/>
    <x v="2"/>
    <s v="FUR-FU-10003347"/>
    <x v="0"/>
    <x v="5"/>
    <s v="Coloredge Poster Frame"/>
    <n v="28.4"/>
    <n v="2"/>
    <n v="0"/>
    <n v="11.076000000000001"/>
  </r>
  <r>
    <n v="809"/>
    <s v="CA-2012-140921"/>
    <x v="1"/>
    <x v="302"/>
    <d v="2012-02-05T00:00:00"/>
    <s v="First Class"/>
    <s v="AA-10375"/>
    <s v="Allen Armold"/>
    <s v="Consumer"/>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s v="Consumer"/>
    <s v="United States"/>
    <s v="Edmonds"/>
    <x v="4"/>
    <n v="98026"/>
    <x v="1"/>
    <s v="OFF-AR-10003190"/>
    <x v="1"/>
    <x v="6"/>
    <s v="Newell 32"/>
    <n v="11.52"/>
    <n v="4"/>
    <n v="0"/>
    <n v="3.2256"/>
  </r>
  <r>
    <n v="811"/>
    <s v="CA-2011-151995"/>
    <x v="2"/>
    <x v="303"/>
    <d v="2011-10-15T00:00:00"/>
    <s v="First Class"/>
    <s v="ZC-21910"/>
    <s v="Zuschuss Carroll"/>
    <s v="Consumer"/>
    <s v="United States"/>
    <s v="Edmonds"/>
    <x v="4"/>
    <n v="98026"/>
    <x v="1"/>
    <s v="FUR-TA-10002903"/>
    <x v="0"/>
    <x v="3"/>
    <s v="Bevis Round Bullnose 29&quot; High Table Top"/>
    <n v="1298.55"/>
    <n v="5"/>
    <n v="0"/>
    <n v="311.65199999999999"/>
  </r>
  <r>
    <n v="812"/>
    <s v="CA-2011-151995"/>
    <x v="2"/>
    <x v="303"/>
    <d v="2011-10-15T00:00:00"/>
    <s v="First Class"/>
    <s v="ZC-21910"/>
    <s v="Zuschuss Carroll"/>
    <s v="Consumer"/>
    <s v="United States"/>
    <s v="Edmonds"/>
    <x v="4"/>
    <n v="98026"/>
    <x v="1"/>
    <s v="OFF-AP-10000240"/>
    <x v="1"/>
    <x v="9"/>
    <s v="Belkin F9G930V10-GRY 9 Outlet Surge"/>
    <n v="213.92"/>
    <n v="4"/>
    <n v="0"/>
    <n v="62.036799999999971"/>
  </r>
  <r>
    <n v="813"/>
    <s v="CA-2011-151995"/>
    <x v="2"/>
    <x v="303"/>
    <d v="2011-10-15T00:00:00"/>
    <s v="First Class"/>
    <s v="ZC-21910"/>
    <s v="Zuschuss Carroll"/>
    <s v="Consumer"/>
    <s v="United States"/>
    <s v="Edmonds"/>
    <x v="4"/>
    <n v="98026"/>
    <x v="1"/>
    <s v="TEC-AC-10001101"/>
    <x v="2"/>
    <x v="11"/>
    <s v="Sony 16GB Class 10 Micro SDHC R40 Memory Card"/>
    <n v="25.78"/>
    <n v="2"/>
    <n v="0"/>
    <n v="2.5779999999999994"/>
  </r>
  <r>
    <n v="814"/>
    <s v="CA-2014-143686"/>
    <x v="3"/>
    <x v="304"/>
    <d v="2014-05-15T00:00:00"/>
    <s v="Same Day"/>
    <s v="PJ-19015"/>
    <s v="Pauline Johnson"/>
    <s v="Consumer"/>
    <s v="United States"/>
    <s v="Santa Ana"/>
    <x v="1"/>
    <n v="92704"/>
    <x v="1"/>
    <s v="FUR-FU-10000794"/>
    <x v="0"/>
    <x v="5"/>
    <s v="Eldon Stackable Tray, Side-Load, Legal, Smoke"/>
    <n v="18.28"/>
    <n v="2"/>
    <n v="0"/>
    <n v="6.2151999999999994"/>
  </r>
  <r>
    <n v="815"/>
    <s v="CA-2014-143686"/>
    <x v="3"/>
    <x v="304"/>
    <d v="2014-05-15T00:00:00"/>
    <s v="Same Day"/>
    <s v="PJ-19015"/>
    <s v="Pauline Johnson"/>
    <s v="Consumer"/>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s v="Corporate"/>
    <s v="United States"/>
    <s v="Milwaukee"/>
    <x v="6"/>
    <n v="53209"/>
    <x v="2"/>
    <s v="OFF-PA-10000061"/>
    <x v="1"/>
    <x v="10"/>
    <s v="Xerox 205"/>
    <n v="51.84"/>
    <n v="8"/>
    <n v="0"/>
    <n v="24.883200000000002"/>
  </r>
  <r>
    <n v="817"/>
    <s v="CA-2013-149370"/>
    <x v="0"/>
    <x v="306"/>
    <d v="2013-09-20T00:00:00"/>
    <s v="Standard Class"/>
    <s v="DB-13210"/>
    <s v="Dean Braden"/>
    <s v="Consumer"/>
    <s v="United States"/>
    <s v="Philadelphia"/>
    <x v="9"/>
    <n v="19140"/>
    <x v="3"/>
    <s v="OFF-PA-10003651"/>
    <x v="1"/>
    <x v="10"/>
    <s v="Xerox 1968"/>
    <n v="5.3440000000000003"/>
    <n v="1"/>
    <n v="0.2"/>
    <n v="1.8703999999999998"/>
  </r>
  <r>
    <n v="818"/>
    <s v="CA-2011-140858"/>
    <x v="2"/>
    <x v="307"/>
    <d v="2011-07-02T00:00:00"/>
    <s v="Standard Class"/>
    <s v="CA-12775"/>
    <s v="Cynthia Arntzen"/>
    <s v="Consumer"/>
    <s v="United States"/>
    <s v="Philadelphia"/>
    <x v="9"/>
    <n v="19140"/>
    <x v="3"/>
    <s v="OFF-PA-10000304"/>
    <x v="1"/>
    <x v="10"/>
    <s v="Xerox 1995"/>
    <n v="41.472000000000008"/>
    <n v="8"/>
    <n v="0.2"/>
    <n v="14.5152"/>
  </r>
  <r>
    <n v="819"/>
    <s v="CA-2011-140858"/>
    <x v="2"/>
    <x v="307"/>
    <d v="2011-07-02T00:00:00"/>
    <s v="Standard Class"/>
    <s v="CA-12775"/>
    <s v="Cynthia Arntzen"/>
    <s v="Consumer"/>
    <s v="United States"/>
    <s v="Philadelphia"/>
    <x v="9"/>
    <n v="19140"/>
    <x v="3"/>
    <s v="OFF-BI-10003094"/>
    <x v="1"/>
    <x v="8"/>
    <s v="Self-Adhesive Ring Binder Labels"/>
    <n v="3.168000000000001"/>
    <n v="3"/>
    <n v="0.7"/>
    <n v="-2.4287999999999998"/>
  </r>
  <r>
    <n v="820"/>
    <s v="CA-2011-140858"/>
    <x v="2"/>
    <x v="307"/>
    <d v="2011-07-02T00:00:00"/>
    <s v="Standard Class"/>
    <s v="CA-12775"/>
    <s v="Cynthia Arntzen"/>
    <s v="Consumer"/>
    <s v="United States"/>
    <s v="Philadelphia"/>
    <x v="9"/>
    <n v="19140"/>
    <x v="3"/>
    <s v="FUR-CH-10001394"/>
    <x v="0"/>
    <x v="1"/>
    <s v="Global Leather Executive Chair"/>
    <n v="1228.4649999999999"/>
    <n v="5"/>
    <n v="0.3"/>
    <n v="0"/>
  </r>
  <r>
    <n v="821"/>
    <s v="CA-2011-140858"/>
    <x v="2"/>
    <x v="307"/>
    <d v="2011-07-02T00:00:00"/>
    <s v="Standard Class"/>
    <s v="CA-12775"/>
    <s v="Cynthia Arntzen"/>
    <s v="Consumer"/>
    <s v="United States"/>
    <s v="Philadelphia"/>
    <x v="9"/>
    <n v="19140"/>
    <x v="3"/>
    <s v="OFF-BI-10004230"/>
    <x v="1"/>
    <x v="8"/>
    <s v="GBC Recycled Grain Textured Covers"/>
    <n v="31.086000000000006"/>
    <n v="3"/>
    <n v="0.7"/>
    <n v="-22.796399999999991"/>
  </r>
  <r>
    <n v="822"/>
    <s v="CA-2011-140858"/>
    <x v="2"/>
    <x v="307"/>
    <d v="2011-07-02T00:00:00"/>
    <s v="Standard Class"/>
    <s v="CA-12775"/>
    <s v="Cynthia Arntzen"/>
    <s v="Consumer"/>
    <s v="United States"/>
    <s v="Philadelphia"/>
    <x v="9"/>
    <n v="19140"/>
    <x v="3"/>
    <s v="OFF-PA-10003395"/>
    <x v="1"/>
    <x v="10"/>
    <s v="Xerox 1941"/>
    <n v="335.52"/>
    <n v="4"/>
    <n v="0.2"/>
    <n v="117.43199999999999"/>
  </r>
  <r>
    <n v="823"/>
    <s v="CA-2014-101434"/>
    <x v="3"/>
    <x v="308"/>
    <d v="2014-06-28T00:00:00"/>
    <s v="Standard Class"/>
    <s v="TR-21325"/>
    <s v="Toby Ritter"/>
    <s v="Consumer"/>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s v="Consumer"/>
    <s v="United States"/>
    <s v="Belleville"/>
    <x v="30"/>
    <n v="7109"/>
    <x v="3"/>
    <s v="OFF-LA-10003223"/>
    <x v="1"/>
    <x v="2"/>
    <s v="Avery 508"/>
    <n v="9.82"/>
    <n v="2"/>
    <n v="0"/>
    <n v="4.8117999999999999"/>
  </r>
  <r>
    <n v="825"/>
    <s v="US-2011-102071"/>
    <x v="2"/>
    <x v="309"/>
    <d v="2011-05-15T00:00:00"/>
    <s v="Standard Class"/>
    <s v="PG-18820"/>
    <s v="Patrick Gardner"/>
    <s v="Consumer"/>
    <s v="United States"/>
    <s v="San Francisco"/>
    <x v="1"/>
    <n v="94110"/>
    <x v="1"/>
    <s v="TEC-AC-10003441"/>
    <x v="2"/>
    <x v="11"/>
    <s v="Kingston Digital DataTraveler 32GB USB 2.0"/>
    <n v="67.8"/>
    <n v="4"/>
    <n v="0"/>
    <n v="4.0679999999999978"/>
  </r>
  <r>
    <n v="826"/>
    <s v="US-2011-102071"/>
    <x v="2"/>
    <x v="309"/>
    <d v="2011-05-15T00:00:00"/>
    <s v="Standard Class"/>
    <s v="PG-18820"/>
    <s v="Patrick Gardner"/>
    <s v="Consumer"/>
    <s v="United States"/>
    <s v="San Francisco"/>
    <x v="1"/>
    <n v="94110"/>
    <x v="1"/>
    <s v="TEC-AC-10000109"/>
    <x v="2"/>
    <x v="11"/>
    <s v="Sony Micro Vault Click 16 GB USB 2.0 Flash Drive"/>
    <n v="167.97"/>
    <n v="3"/>
    <n v="0"/>
    <n v="40.31280000000001"/>
  </r>
  <r>
    <n v="827"/>
    <s v="CA-2014-126956"/>
    <x v="3"/>
    <x v="170"/>
    <d v="2014-08-29T00:00:00"/>
    <s v="Standard Class"/>
    <s v="GT-14710"/>
    <s v="Greg Tran"/>
    <s v="Consumer"/>
    <s v="United States"/>
    <s v="Lakeville"/>
    <x v="11"/>
    <n v="55044"/>
    <x v="2"/>
    <s v="OFF-FA-10002280"/>
    <x v="1"/>
    <x v="13"/>
    <s v="Advantus Plastic Paper Clips"/>
    <n v="35"/>
    <n v="7"/>
    <n v="0"/>
    <n v="16.8"/>
  </r>
  <r>
    <n v="828"/>
    <s v="CA-2014-126956"/>
    <x v="3"/>
    <x v="170"/>
    <d v="2014-08-29T00:00:00"/>
    <s v="Standard Class"/>
    <s v="GT-14710"/>
    <s v="Greg Tran"/>
    <s v="Consumer"/>
    <s v="United States"/>
    <s v="Lakeville"/>
    <x v="11"/>
    <n v="55044"/>
    <x v="2"/>
    <s v="OFF-SU-10000381"/>
    <x v="1"/>
    <x v="14"/>
    <s v="Acme Forged Steel Scissors with Black Enamel Handles"/>
    <n v="37.24"/>
    <n v="4"/>
    <n v="0"/>
    <n v="10.799599999999998"/>
  </r>
  <r>
    <n v="829"/>
    <s v="CA-2014-126956"/>
    <x v="3"/>
    <x v="170"/>
    <d v="2014-08-29T00:00:00"/>
    <s v="Standard Class"/>
    <s v="GT-14710"/>
    <s v="Greg Tran"/>
    <s v="Consumer"/>
    <s v="United States"/>
    <s v="Lakeville"/>
    <x v="11"/>
    <n v="55044"/>
    <x v="2"/>
    <s v="OFF-EN-10004459"/>
    <x v="1"/>
    <x v="12"/>
    <s v="Security-Tint Envelopes"/>
    <n v="15.28"/>
    <n v="2"/>
    <n v="0"/>
    <n v="7.4871999999999996"/>
  </r>
  <r>
    <n v="830"/>
    <s v="CA-2014-129462"/>
    <x v="3"/>
    <x v="114"/>
    <d v="2014-06-22T00:00:00"/>
    <s v="Second Class"/>
    <s v="JE-15745"/>
    <s v="Joel Eaton"/>
    <s v="Consumer"/>
    <s v="United States"/>
    <s v="Florence"/>
    <x v="0"/>
    <n v="41042"/>
    <x v="0"/>
    <s v="FUR-CH-10000665"/>
    <x v="0"/>
    <x v="1"/>
    <s v="Global Airflow Leather Mesh Back Chair, Black"/>
    <n v="301.95999999999998"/>
    <n v="2"/>
    <n v="0"/>
    <n v="90.587999999999965"/>
  </r>
  <r>
    <n v="831"/>
    <s v="CA-2014-129462"/>
    <x v="3"/>
    <x v="114"/>
    <d v="2014-06-22T00:00:00"/>
    <s v="Second Class"/>
    <s v="JE-15745"/>
    <s v="Joel Eaton"/>
    <s v="Consumer"/>
    <s v="United States"/>
    <s v="Florence"/>
    <x v="0"/>
    <n v="41042"/>
    <x v="0"/>
    <s v="OFF-AP-10003884"/>
    <x v="1"/>
    <x v="9"/>
    <s v="Fellowes Smart Surge Ten-Outlet Protector, Platinum"/>
    <n v="180.66"/>
    <n v="3"/>
    <n v="0"/>
    <n v="50.584800000000008"/>
  </r>
  <r>
    <n v="832"/>
    <s v="CA-2014-129462"/>
    <x v="3"/>
    <x v="114"/>
    <d v="2014-06-22T00:00:00"/>
    <s v="Second Class"/>
    <s v="JE-15745"/>
    <s v="Joel Eaton"/>
    <s v="Consumer"/>
    <s v="United States"/>
    <s v="Florence"/>
    <x v="0"/>
    <n v="41042"/>
    <x v="0"/>
    <s v="TEC-PH-10001557"/>
    <x v="2"/>
    <x v="7"/>
    <s v="Pyle PMP37LED"/>
    <n v="191.98"/>
    <n v="2"/>
    <n v="0"/>
    <n v="51.834599999999995"/>
  </r>
  <r>
    <n v="833"/>
    <s v="CA-2014-129462"/>
    <x v="3"/>
    <x v="114"/>
    <d v="2014-06-22T00:00:00"/>
    <s v="Second Class"/>
    <s v="JE-15745"/>
    <s v="Joel Eaton"/>
    <s v="Consumer"/>
    <s v="United States"/>
    <s v="Florence"/>
    <x v="0"/>
    <n v="41042"/>
    <x v="0"/>
    <s v="TEC-PH-10002085"/>
    <x v="2"/>
    <x v="7"/>
    <s v="Clarity 53712"/>
    <n v="65.989999999999995"/>
    <n v="1"/>
    <n v="0"/>
    <n v="17.157400000000003"/>
  </r>
  <r>
    <n v="834"/>
    <s v="CA-2013-165316"/>
    <x v="0"/>
    <x v="310"/>
    <d v="2013-07-28T00:00:00"/>
    <s v="Standard Class"/>
    <s v="JB-15400"/>
    <s v="Jennifer Braxton"/>
    <s v="Corporate"/>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s v="Corporate"/>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s v="Corporate"/>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s v="Consumer"/>
    <s v="United States"/>
    <s v="Tyler"/>
    <x v="5"/>
    <n v="75701"/>
    <x v="2"/>
    <s v="OFF-BI-10001071"/>
    <x v="1"/>
    <x v="8"/>
    <s v="GBC ProClick Punch Binding System"/>
    <n v="51.183999999999983"/>
    <n v="4"/>
    <n v="0.8"/>
    <n v="-79.335199999999986"/>
  </r>
  <r>
    <n v="838"/>
    <s v="US-2014-156083"/>
    <x v="3"/>
    <x v="259"/>
    <d v="2014-11-12T00:00:00"/>
    <s v="Standard Class"/>
    <s v="JL-15175"/>
    <s v="James Lanier"/>
    <s v="Home Office"/>
    <s v="United States"/>
    <s v="Columbia"/>
    <x v="18"/>
    <n v="38401"/>
    <x v="0"/>
    <s v="OFF-PA-10001560"/>
    <x v="1"/>
    <x v="10"/>
    <s v="Adams Telephone Message Books, 5 1/4” x 11”"/>
    <n v="9.6640000000000015"/>
    <n v="2"/>
    <n v="0.2"/>
    <n v="3.2615999999999996"/>
  </r>
  <r>
    <n v="839"/>
    <s v="US-2013-137547"/>
    <x v="0"/>
    <x v="311"/>
    <d v="2013-03-13T00:00:00"/>
    <s v="Standard Class"/>
    <s v="EB-13705"/>
    <s v="Ed Braxton"/>
    <s v="Corporate"/>
    <s v="United States"/>
    <s v="Fort Worth"/>
    <x v="5"/>
    <n v="76106"/>
    <x v="2"/>
    <s v="TEC-PH-10002365"/>
    <x v="2"/>
    <x v="7"/>
    <s v="Belkin Grip Candy Sheer Case / Cover for iPhone 5 and 5S"/>
    <n v="21.071999999999999"/>
    <n v="3"/>
    <n v="0.2"/>
    <n v="1.5804"/>
  </r>
  <r>
    <n v="840"/>
    <s v="CA-2012-100454"/>
    <x v="1"/>
    <x v="312"/>
    <d v="2012-11-25T00:00:00"/>
    <s v="Standard Class"/>
    <s v="BM-11650"/>
    <s v="Brian Moss"/>
    <s v="Corporate"/>
    <s v="United States"/>
    <s v="New York City"/>
    <x v="15"/>
    <n v="10035"/>
    <x v="3"/>
    <s v="OFF-AR-10004648"/>
    <x v="1"/>
    <x v="6"/>
    <s v="Boston 19500 Mighty Mite Electric Pencil Sharpener"/>
    <n v="60.449999999999996"/>
    <n v="3"/>
    <n v="0"/>
    <n v="16.3215"/>
  </r>
  <r>
    <n v="841"/>
    <s v="CA-2012-100454"/>
    <x v="1"/>
    <x v="312"/>
    <d v="2012-11-25T00:00:00"/>
    <s v="Standard Class"/>
    <s v="BM-11650"/>
    <s v="Brian Moss"/>
    <s v="Corporate"/>
    <s v="United States"/>
    <s v="New York City"/>
    <x v="15"/>
    <n v="10035"/>
    <x v="3"/>
    <s v="OFF-AR-10002578"/>
    <x v="1"/>
    <x v="6"/>
    <s v="Newell 335"/>
    <n v="11.52"/>
    <n v="4"/>
    <n v="0"/>
    <n v="3.3407999999999998"/>
  </r>
  <r>
    <n v="842"/>
    <s v="CA-2012-100454"/>
    <x v="1"/>
    <x v="312"/>
    <d v="2012-11-25T00:00:00"/>
    <s v="Standard Class"/>
    <s v="BM-11650"/>
    <s v="Brian Moss"/>
    <s v="Corporate"/>
    <s v="United States"/>
    <s v="New York City"/>
    <x v="15"/>
    <n v="10035"/>
    <x v="3"/>
    <s v="FUR-BO-10001519"/>
    <x v="0"/>
    <x v="0"/>
    <s v="O'Sullivan 3-Shelf Heavy-Duty Bookcases"/>
    <n v="186.048"/>
    <n v="4"/>
    <n v="0.2"/>
    <n v="9.3024000000000058"/>
  </r>
  <r>
    <n v="843"/>
    <s v="CA-2013-161669"/>
    <x v="0"/>
    <x v="77"/>
    <d v="2013-11-10T00:00:00"/>
    <s v="First Class"/>
    <s v="EM-14095"/>
    <s v="Eudokia Martin"/>
    <s v="Corporate"/>
    <s v="United States"/>
    <s v="Los Angeles"/>
    <x v="1"/>
    <n v="90036"/>
    <x v="1"/>
    <s v="OFF-BI-10001294"/>
    <x v="1"/>
    <x v="8"/>
    <s v="Fellowes Binding Cases"/>
    <n v="37.44"/>
    <n v="4"/>
    <n v="0.2"/>
    <n v="11.699999999999996"/>
  </r>
  <r>
    <n v="844"/>
    <s v="CA-2013-161669"/>
    <x v="0"/>
    <x v="77"/>
    <d v="2013-11-10T00:00:00"/>
    <s v="First Class"/>
    <s v="EM-14095"/>
    <s v="Eudokia Martin"/>
    <s v="Corporate"/>
    <s v="United States"/>
    <s v="Los Angeles"/>
    <x v="1"/>
    <n v="90036"/>
    <x v="1"/>
    <s v="OFF-BI-10001636"/>
    <x v="1"/>
    <x v="8"/>
    <s v="Ibico Plastic and Wire Spiral Binding Combs"/>
    <n v="26.975999999999999"/>
    <n v="4"/>
    <n v="0.2"/>
    <n v="8.767199999999999"/>
  </r>
  <r>
    <n v="845"/>
    <s v="CA-2013-161669"/>
    <x v="0"/>
    <x v="77"/>
    <d v="2013-11-10T00:00:00"/>
    <s v="First Class"/>
    <s v="EM-14095"/>
    <s v="Eudokia Martin"/>
    <s v="Corporate"/>
    <s v="United States"/>
    <s v="Los Angeles"/>
    <x v="1"/>
    <n v="90036"/>
    <x v="1"/>
    <s v="OFF-SU-10002503"/>
    <x v="1"/>
    <x v="14"/>
    <s v="Acme Preferred Stainless Steel Scissors"/>
    <n v="11.36"/>
    <n v="2"/>
    <n v="0"/>
    <n v="3.2943999999999996"/>
  </r>
  <r>
    <n v="846"/>
    <s v="CA-2013-161669"/>
    <x v="0"/>
    <x v="77"/>
    <d v="2013-11-10T00:00:00"/>
    <s v="First Class"/>
    <s v="EM-14095"/>
    <s v="Eudokia Martin"/>
    <s v="Corporate"/>
    <s v="United States"/>
    <s v="Los Angeles"/>
    <x v="1"/>
    <n v="90036"/>
    <x v="1"/>
    <s v="OFF-LA-10004093"/>
    <x v="1"/>
    <x v="2"/>
    <s v="Avery 486"/>
    <n v="14.62"/>
    <n v="2"/>
    <n v="0"/>
    <n v="6.8713999999999995"/>
  </r>
  <r>
    <n v="847"/>
    <s v="CA-2012-114300"/>
    <x v="1"/>
    <x v="313"/>
    <d v="2012-10-17T00:00:00"/>
    <s v="Standard Class"/>
    <s v="AF-10885"/>
    <s v="Art Foster"/>
    <s v="Consumer"/>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s v="Consumer"/>
    <s v="United States"/>
    <s v="Louisville"/>
    <x v="0"/>
    <n v="40214"/>
    <x v="0"/>
    <s v="FUR-CH-10001891"/>
    <x v="0"/>
    <x v="1"/>
    <s v="Global Deluxe Office Fabric Chairs"/>
    <n v="287.94"/>
    <n v="3"/>
    <n v="0"/>
    <n v="77.743800000000022"/>
  </r>
  <r>
    <n v="849"/>
    <s v="CA-2014-107503"/>
    <x v="3"/>
    <x v="314"/>
    <d v="2014-01-07T00:00:00"/>
    <s v="Standard Class"/>
    <s v="GA-14725"/>
    <s v="Guy Armstrong"/>
    <s v="Consumer"/>
    <s v="United States"/>
    <s v="Lorain"/>
    <x v="24"/>
    <n v="44052"/>
    <x v="3"/>
    <s v="FUR-FU-10003878"/>
    <x v="0"/>
    <x v="5"/>
    <s v="Linden 10&quot; Round Wall Clock, Black"/>
    <n v="48.896000000000001"/>
    <n v="4"/>
    <n v="0.2"/>
    <n v="8.5567999999999991"/>
  </r>
  <r>
    <n v="850"/>
    <s v="CA-2011-107755"/>
    <x v="2"/>
    <x v="315"/>
    <d v="2011-02-13T00:00:00"/>
    <s v="Standard Class"/>
    <s v="CK-12760"/>
    <s v="Cyma Kinney"/>
    <s v="Corporate"/>
    <s v="United States"/>
    <s v="Linden"/>
    <x v="30"/>
    <n v="7036"/>
    <x v="3"/>
    <s v="TEC-AC-10000710"/>
    <x v="2"/>
    <x v="11"/>
    <s v="Maxell DVD-RAM Discs"/>
    <n v="115.36"/>
    <n v="7"/>
    <n v="0"/>
    <n v="49.604800000000012"/>
  </r>
  <r>
    <n v="851"/>
    <s v="CA-2013-152534"/>
    <x v="0"/>
    <x v="23"/>
    <d v="2013-06-26T00:00:00"/>
    <s v="Second Class"/>
    <s v="DP-13105"/>
    <s v="Dave Poirier"/>
    <s v="Corporate"/>
    <s v="United States"/>
    <s v="Salinas"/>
    <x v="1"/>
    <n v="93905"/>
    <x v="1"/>
    <s v="OFF-AR-10002335"/>
    <x v="1"/>
    <x v="6"/>
    <s v="DIXON Oriole Pencils"/>
    <n v="5.16"/>
    <n v="2"/>
    <n v="0"/>
    <n v="1.3416000000000001"/>
  </r>
  <r>
    <n v="852"/>
    <s v="CA-2013-152534"/>
    <x v="0"/>
    <x v="23"/>
    <d v="2013-06-26T00:00:00"/>
    <s v="Second Class"/>
    <s v="DP-13105"/>
    <s v="Dave Poirier"/>
    <s v="Corporate"/>
    <s v="United States"/>
    <s v="Salinas"/>
    <x v="1"/>
    <n v="93905"/>
    <x v="1"/>
    <s v="OFF-PA-10001870"/>
    <x v="1"/>
    <x v="10"/>
    <s v="Xerox 202"/>
    <n v="38.880000000000003"/>
    <n v="6"/>
    <n v="0"/>
    <n v="18.662400000000002"/>
  </r>
  <r>
    <n v="853"/>
    <s v="CA-2013-113747"/>
    <x v="0"/>
    <x v="316"/>
    <d v="2013-06-05T00:00:00"/>
    <s v="Standard Class"/>
    <s v="VD-21670"/>
    <s v="Valerie Dominguez"/>
    <s v="Consumer"/>
    <s v="United States"/>
    <s v="Jackson"/>
    <x v="35"/>
    <n v="39212"/>
    <x v="0"/>
    <s v="OFF-AR-10003373"/>
    <x v="1"/>
    <x v="6"/>
    <s v="Boston School Pro Electric Pencil Sharpener, 1670"/>
    <n v="185.88"/>
    <n v="6"/>
    <n v="0"/>
    <n v="50.187599999999996"/>
  </r>
  <r>
    <n v="854"/>
    <s v="CA-2013-123274"/>
    <x v="0"/>
    <x v="317"/>
    <d v="2013-02-24T00:00:00"/>
    <s v="Standard Class"/>
    <s v="GT-14710"/>
    <s v="Greg Tran"/>
    <s v="Consumer"/>
    <s v="United States"/>
    <s v="New York City"/>
    <x v="15"/>
    <n v="10035"/>
    <x v="3"/>
    <s v="FUR-FU-10004090"/>
    <x v="0"/>
    <x v="5"/>
    <s v="Executive Impressions 14&quot; Contract Wall Clock"/>
    <n v="44.46"/>
    <n v="2"/>
    <n v="0"/>
    <n v="14.671799999999998"/>
  </r>
  <r>
    <n v="855"/>
    <s v="CA-2013-123274"/>
    <x v="0"/>
    <x v="317"/>
    <d v="2013-02-24T00:00:00"/>
    <s v="Standard Class"/>
    <s v="GT-14710"/>
    <s v="Greg Tran"/>
    <s v="Consumer"/>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s v="Consumer"/>
    <s v="United States"/>
    <s v="New York City"/>
    <x v="15"/>
    <n v="10035"/>
    <x v="3"/>
    <s v="OFF-PA-10001019"/>
    <x v="1"/>
    <x v="10"/>
    <s v="Xerox 1884"/>
    <n v="39.96"/>
    <n v="2"/>
    <n v="0"/>
    <n v="18.781199999999998"/>
  </r>
  <r>
    <n v="857"/>
    <s v="CA-2011-125612"/>
    <x v="2"/>
    <x v="93"/>
    <d v="2011-08-08T00:00:00"/>
    <s v="Standard Class"/>
    <s v="BK-11260"/>
    <s v="Berenike Kampe"/>
    <s v="Consumer"/>
    <s v="United States"/>
    <s v="New York City"/>
    <x v="15"/>
    <n v="10035"/>
    <x v="3"/>
    <s v="OFF-SU-10002537"/>
    <x v="1"/>
    <x v="14"/>
    <s v="Acme Box Cutter Scissors"/>
    <n v="102.30000000000001"/>
    <n v="10"/>
    <n v="0"/>
    <n v="26.598000000000006"/>
  </r>
  <r>
    <n v="858"/>
    <s v="CA-2011-125612"/>
    <x v="2"/>
    <x v="93"/>
    <d v="2011-08-08T00:00:00"/>
    <s v="Standard Class"/>
    <s v="BK-11260"/>
    <s v="Berenike Kampe"/>
    <s v="Consumer"/>
    <s v="United States"/>
    <s v="New York City"/>
    <x v="15"/>
    <n v="10035"/>
    <x v="3"/>
    <s v="OFF-ST-10003221"/>
    <x v="1"/>
    <x v="4"/>
    <s v="Staples"/>
    <n v="21.36"/>
    <n v="2"/>
    <n v="0"/>
    <n v="5.7672000000000008"/>
  </r>
  <r>
    <n v="859"/>
    <s v="CA-2014-161984"/>
    <x v="3"/>
    <x v="318"/>
    <d v="2014-04-16T00:00:00"/>
    <s v="Standard Class"/>
    <s v="SJ-20125"/>
    <s v="Sanjit Jacobs"/>
    <s v="Home Office"/>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s v="Home Office"/>
    <s v="United States"/>
    <s v="New Brunswick"/>
    <x v="30"/>
    <n v="8901"/>
    <x v="3"/>
    <s v="OFF-FA-10000624"/>
    <x v="1"/>
    <x v="13"/>
    <s v="OIC Binder Clips"/>
    <n v="7.16"/>
    <n v="2"/>
    <n v="0"/>
    <n v="3.58"/>
  </r>
  <r>
    <n v="861"/>
    <s v="CA-2011-133851"/>
    <x v="2"/>
    <x v="3"/>
    <d v="2011-06-16T00:00:00"/>
    <s v="Standard Class"/>
    <s v="CM-12445"/>
    <s v="Chuck Magee"/>
    <s v="Consumer"/>
    <s v="United States"/>
    <s v="San Francisco"/>
    <x v="1"/>
    <n v="94122"/>
    <x v="1"/>
    <s v="OFF-SU-10001225"/>
    <x v="1"/>
    <x v="14"/>
    <s v="Staples"/>
    <n v="7.36"/>
    <n v="2"/>
    <n v="0"/>
    <n v="0.14719999999999978"/>
  </r>
  <r>
    <n v="862"/>
    <s v="CA-2011-133851"/>
    <x v="2"/>
    <x v="3"/>
    <d v="2011-06-16T00:00:00"/>
    <s v="Standard Class"/>
    <s v="CM-12445"/>
    <s v="Chuck Magee"/>
    <s v="Consumer"/>
    <s v="United States"/>
    <s v="San Francisco"/>
    <x v="1"/>
    <n v="94122"/>
    <x v="1"/>
    <s v="OFF-AR-10003752"/>
    <x v="1"/>
    <x v="6"/>
    <s v="Deluxe Chalkboard Eraser Cleaner"/>
    <n v="23.1"/>
    <n v="2"/>
    <n v="0"/>
    <n v="10.625999999999999"/>
  </r>
  <r>
    <n v="863"/>
    <s v="CA-2013-134474"/>
    <x v="0"/>
    <x v="319"/>
    <d v="2013-01-07T00:00:00"/>
    <s v="Second Class"/>
    <s v="AJ-10795"/>
    <s v="Anthony Johnson"/>
    <s v="Corporate"/>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s v="Corporate"/>
    <s v="United States"/>
    <s v="Jacksonville"/>
    <x v="2"/>
    <n v="32216"/>
    <x v="0"/>
    <s v="OFF-AR-10003958"/>
    <x v="1"/>
    <x v="6"/>
    <s v="Newell 337"/>
    <n v="5.2480000000000002"/>
    <n v="2"/>
    <n v="0.2"/>
    <n v="0.59039999999999915"/>
  </r>
  <r>
    <n v="865"/>
    <s v="CA-2013-134474"/>
    <x v="0"/>
    <x v="319"/>
    <d v="2013-01-07T00:00:00"/>
    <s v="Second Class"/>
    <s v="AJ-10795"/>
    <s v="Anthony Johnson"/>
    <s v="Corporate"/>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s v="Corporate"/>
    <s v="United States"/>
    <s v="Springfield"/>
    <x v="17"/>
    <n v="22153"/>
    <x v="0"/>
    <s v="OFF-LA-10004272"/>
    <x v="1"/>
    <x v="2"/>
    <s v="Avery 482"/>
    <n v="2.89"/>
    <n v="1"/>
    <n v="0"/>
    <n v="1.3583000000000001"/>
  </r>
  <r>
    <n v="867"/>
    <s v="CA-2011-149020"/>
    <x v="2"/>
    <x v="320"/>
    <d v="2011-01-16T00:00:00"/>
    <s v="Standard Class"/>
    <s v="AJ-10780"/>
    <s v="Anthony Jacobs"/>
    <s v="Corporate"/>
    <s v="United States"/>
    <s v="Springfield"/>
    <x v="17"/>
    <n v="22153"/>
    <x v="0"/>
    <s v="FUR-FU-10000965"/>
    <x v="0"/>
    <x v="5"/>
    <s v="Howard Miller 11-1/2&quot; Diameter Ridgewood Wall Clock"/>
    <n v="51.94"/>
    <n v="1"/>
    <n v="0"/>
    <n v="21.295400000000001"/>
  </r>
  <r>
    <n v="868"/>
    <s v="CA-2013-134362"/>
    <x v="0"/>
    <x v="321"/>
    <d v="2013-10-03T00:00:00"/>
    <s v="First Class"/>
    <s v="LS-16945"/>
    <s v="Linda Southworth"/>
    <s v="Corporate"/>
    <s v="United States"/>
    <s v="Philadelphia"/>
    <x v="9"/>
    <n v="19140"/>
    <x v="3"/>
    <s v="OFF-LA-10004853"/>
    <x v="1"/>
    <x v="2"/>
    <s v="Avery 483"/>
    <n v="15.936000000000002"/>
    <n v="4"/>
    <n v="0.2"/>
    <n v="5.1791999999999998"/>
  </r>
  <r>
    <n v="869"/>
    <s v="CA-2011-136742"/>
    <x v="2"/>
    <x v="322"/>
    <d v="2011-04-10T00:00:00"/>
    <s v="Standard Class"/>
    <s v="GP-14740"/>
    <s v="Guy Phonely"/>
    <s v="Corporate"/>
    <s v="United States"/>
    <s v="Lancaster"/>
    <x v="9"/>
    <n v="17602"/>
    <x v="3"/>
    <s v="OFF-BI-10003719"/>
    <x v="1"/>
    <x v="8"/>
    <s v="Large Capacity Hanging Post Binders"/>
    <n v="44.910000000000011"/>
    <n v="6"/>
    <n v="0.7"/>
    <n v="-35.927999999999997"/>
  </r>
  <r>
    <n v="870"/>
    <s v="CA-2013-158099"/>
    <x v="0"/>
    <x v="323"/>
    <d v="2013-09-06T00:00:00"/>
    <s v="First Class"/>
    <s v="PK-18910"/>
    <s v="Paul Knutson"/>
    <s v="Home Office"/>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s v="Home Office"/>
    <s v="United States"/>
    <s v="Philadelphia"/>
    <x v="9"/>
    <n v="19143"/>
    <x v="3"/>
    <s v="TEC-PH-10002496"/>
    <x v="2"/>
    <x v="7"/>
    <s v="Cisco SPA301"/>
    <n v="280.78200000000004"/>
    <n v="3"/>
    <n v="0.4"/>
    <n v="-46.797000000000025"/>
  </r>
  <r>
    <n v="872"/>
    <s v="CA-2012-131128"/>
    <x v="1"/>
    <x v="324"/>
    <d v="2012-10-20T00:00:00"/>
    <s v="First Class"/>
    <s v="TB-21520"/>
    <s v="Tracy Blumstein"/>
    <s v="Consumer"/>
    <s v="United States"/>
    <s v="Concord"/>
    <x v="38"/>
    <n v="3301"/>
    <x v="3"/>
    <s v="OFF-PA-10003591"/>
    <x v="1"/>
    <x v="10"/>
    <s v="Southworth 100% Cotton The Best Paper"/>
    <n v="34.44"/>
    <n v="3"/>
    <n v="0"/>
    <n v="17.22"/>
  </r>
  <r>
    <n v="873"/>
    <s v="CA-2011-148488"/>
    <x v="2"/>
    <x v="325"/>
    <d v="2011-12-15T00:00:00"/>
    <s v="Standard Class"/>
    <s v="SM-20005"/>
    <s v="Sally Matthias"/>
    <s v="Consumer"/>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s v="Consumer"/>
    <s v="United States"/>
    <s v="New York City"/>
    <x v="15"/>
    <n v="10009"/>
    <x v="3"/>
    <s v="OFF-BI-10000315"/>
    <x v="1"/>
    <x v="8"/>
    <s v="Poly Designer Cover &amp; Back"/>
    <n v="106.34399999999999"/>
    <n v="7"/>
    <n v="0.2"/>
    <n v="37.220399999999998"/>
  </r>
  <r>
    <n v="875"/>
    <s v="CA-2014-114636"/>
    <x v="3"/>
    <x v="326"/>
    <d v="2014-08-30T00:00:00"/>
    <s v="Standard Class"/>
    <s v="GA-14725"/>
    <s v="Guy Armstrong"/>
    <s v="Consumer"/>
    <s v="United States"/>
    <s v="Charlotte"/>
    <x v="3"/>
    <n v="28205"/>
    <x v="0"/>
    <s v="OFF-PA-10001790"/>
    <x v="1"/>
    <x v="10"/>
    <s v="Xerox 1910"/>
    <n v="192.16000000000003"/>
    <n v="5"/>
    <n v="0.2"/>
    <n v="67.255999999999986"/>
  </r>
  <r>
    <n v="876"/>
    <s v="CA-2013-116736"/>
    <x v="0"/>
    <x v="327"/>
    <d v="2013-01-21T00:00:00"/>
    <s v="Standard Class"/>
    <s v="CC-12430"/>
    <s v="Chuck Clark"/>
    <s v="Home Office"/>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s v="Home Office"/>
    <s v="United States"/>
    <s v="Concord"/>
    <x v="38"/>
    <n v="3301"/>
    <x v="3"/>
    <s v="TEC-AC-10003628"/>
    <x v="2"/>
    <x v="11"/>
    <s v="Logitech 910-002974 M325 Wireless Mouse for Web Scrolling"/>
    <n v="29.99"/>
    <n v="1"/>
    <n v="0"/>
    <n v="13.195600000000002"/>
  </r>
  <r>
    <n v="878"/>
    <s v="CA-2013-116736"/>
    <x v="0"/>
    <x v="327"/>
    <d v="2013-01-21T00:00:00"/>
    <s v="Standard Class"/>
    <s v="CC-12430"/>
    <s v="Chuck Clark"/>
    <s v="Home Office"/>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s v="Home Office"/>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s v="Home Office"/>
    <s v="United States"/>
    <s v="New York City"/>
    <x v="15"/>
    <n v="10024"/>
    <x v="3"/>
    <s v="OFF-BI-10003984"/>
    <x v="1"/>
    <x v="8"/>
    <s v="Lock-Up Easel 'Spel-Binder'"/>
    <n v="68.472000000000008"/>
    <n v="3"/>
    <n v="0.2"/>
    <n v="23.109299999999998"/>
  </r>
  <r>
    <n v="881"/>
    <s v="CA-2014-111689"/>
    <x v="3"/>
    <x v="329"/>
    <d v="2014-12-03T00:00:00"/>
    <s v="Second Class"/>
    <s v="HP-14815"/>
    <s v="Harold Pawlan"/>
    <s v="Home Office"/>
    <s v="United States"/>
    <s v="New York City"/>
    <x v="15"/>
    <n v="10024"/>
    <x v="3"/>
    <s v="FUR-CH-10004287"/>
    <x v="0"/>
    <x v="1"/>
    <s v="SAFCO Arco Folding Chair"/>
    <n v="1242.8999999999999"/>
    <n v="5"/>
    <n v="0.1"/>
    <n v="262.38999999999987"/>
  </r>
  <r>
    <n v="882"/>
    <s v="CA-2012-129098"/>
    <x v="1"/>
    <x v="330"/>
    <d v="2012-10-13T00:00:00"/>
    <s v="Standard Class"/>
    <s v="DK-13090"/>
    <s v="Dave Kipp"/>
    <s v="Consumer"/>
    <s v="United States"/>
    <s v="Springfield"/>
    <x v="17"/>
    <n v="22153"/>
    <x v="0"/>
    <s v="OFF-ST-10001321"/>
    <x v="1"/>
    <x v="4"/>
    <s v="Decoflex Hanging Personal Folder File, Blue"/>
    <n v="30.84"/>
    <n v="2"/>
    <n v="0"/>
    <n v="8.3268000000000022"/>
  </r>
  <r>
    <n v="883"/>
    <s v="US-2014-123463"/>
    <x v="3"/>
    <x v="331"/>
    <d v="2014-12-24T00:00:00"/>
    <s v="Same Day"/>
    <s v="GZ-14470"/>
    <s v="Gary Zandusky"/>
    <s v="Consumer"/>
    <s v="United States"/>
    <s v="San Francisco"/>
    <x v="1"/>
    <n v="94109"/>
    <x v="1"/>
    <s v="OFF-AR-10001118"/>
    <x v="1"/>
    <x v="6"/>
    <s v="Binney &amp; Smith Crayola Metallic Crayons, 16-Color Pack"/>
    <n v="13.48"/>
    <n v="4"/>
    <n v="0"/>
    <n v="5.9312000000000014"/>
  </r>
  <r>
    <n v="884"/>
    <s v="CA-2013-165148"/>
    <x v="0"/>
    <x v="332"/>
    <d v="2013-10-25T00:00:00"/>
    <s v="First Class"/>
    <s v="PM-19135"/>
    <s v="Peter McVee"/>
    <s v="Home Office"/>
    <s v="United States"/>
    <s v="Detroit"/>
    <x v="12"/>
    <n v="48227"/>
    <x v="2"/>
    <s v="FUR-FU-10000732"/>
    <x v="0"/>
    <x v="5"/>
    <s v="Eldon 200 Class Desk Accessories"/>
    <n v="31.400000000000002"/>
    <n v="5"/>
    <n v="0"/>
    <n v="10.047999999999998"/>
  </r>
  <r>
    <n v="885"/>
    <s v="CA-2011-134061"/>
    <x v="2"/>
    <x v="333"/>
    <d v="2011-05-04T00:00:00"/>
    <s v="Standard Class"/>
    <s v="LL-16840"/>
    <s v="Lauren Leatherbury"/>
    <s v="Consumer"/>
    <s v="United States"/>
    <s v="Rochester"/>
    <x v="15"/>
    <n v="14609"/>
    <x v="3"/>
    <s v="FUR-FU-10001424"/>
    <x v="0"/>
    <x v="5"/>
    <s v="Dax Clear Box Frame"/>
    <n v="17.46"/>
    <n v="2"/>
    <n v="0"/>
    <n v="5.936399999999999"/>
  </r>
  <r>
    <n v="886"/>
    <s v="CA-2012-143602"/>
    <x v="1"/>
    <x v="334"/>
    <d v="2012-04-28T00:00:00"/>
    <s v="Second Class"/>
    <s v="JS-15595"/>
    <s v="Jill Stevenson"/>
    <s v="Corporate"/>
    <s v="United States"/>
    <s v="Los Angeles"/>
    <x v="1"/>
    <n v="90045"/>
    <x v="1"/>
    <s v="OFF-BI-10002071"/>
    <x v="1"/>
    <x v="8"/>
    <s v="Fellowes Black Plastic Comb Bindings"/>
    <n v="13.943999999999999"/>
    <n v="3"/>
    <n v="0.2"/>
    <n v="4.5317999999999996"/>
  </r>
  <r>
    <n v="887"/>
    <s v="CA-2014-115364"/>
    <x v="3"/>
    <x v="335"/>
    <d v="2014-07-03T00:00:00"/>
    <s v="Standard Class"/>
    <s v="OT-18730"/>
    <s v="Olvera Toch"/>
    <s v="Consumer"/>
    <s v="United States"/>
    <s v="San Diego"/>
    <x v="1"/>
    <n v="92105"/>
    <x v="1"/>
    <s v="OFF-ST-10002486"/>
    <x v="1"/>
    <x v="4"/>
    <s v="Eldon Shelf Savers Cubes and Bins"/>
    <n v="83.76"/>
    <n v="12"/>
    <n v="0"/>
    <n v="1.6751999999999967"/>
  </r>
  <r>
    <n v="888"/>
    <s v="CA-2014-150707"/>
    <x v="3"/>
    <x v="336"/>
    <d v="2014-10-20T00:00:00"/>
    <s v="Standard Class"/>
    <s v="EL-13735"/>
    <s v="Ed Ludwig"/>
    <s v="Home Office"/>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s v="Corporate"/>
    <s v="United States"/>
    <s v="San Francisco"/>
    <x v="1"/>
    <n v="94122"/>
    <x v="1"/>
    <s v="OFF-PA-10003845"/>
    <x v="1"/>
    <x v="10"/>
    <s v="Xerox 1987"/>
    <n v="34.68"/>
    <n v="6"/>
    <n v="0"/>
    <n v="16.993200000000002"/>
  </r>
  <r>
    <n v="890"/>
    <s v="CA-2014-132934"/>
    <x v="3"/>
    <x v="308"/>
    <d v="2014-06-27T00:00:00"/>
    <s v="Standard Class"/>
    <s v="JE-15475"/>
    <s v="Jeremy Ellison"/>
    <s v="Consumer"/>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s v="Consumer"/>
    <s v="United States"/>
    <s v="New Rochelle"/>
    <x v="15"/>
    <n v="10801"/>
    <x v="3"/>
    <s v="OFF-BI-10001098"/>
    <x v="1"/>
    <x v="8"/>
    <s v="Acco D-Ring Binder w/DublLock"/>
    <n v="51.311999999999998"/>
    <n v="3"/>
    <n v="0.2"/>
    <n v="18.600599999999996"/>
  </r>
  <r>
    <n v="892"/>
    <s v="CA-2014-133256"/>
    <x v="3"/>
    <x v="335"/>
    <d v="2014-06-28T00:00:00"/>
    <s v="First Class"/>
    <s v="TH-21550"/>
    <s v="Tracy Hopkins"/>
    <s v="Home Office"/>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s v="Home Office"/>
    <s v="United States"/>
    <s v="Detroit"/>
    <x v="12"/>
    <n v="48227"/>
    <x v="2"/>
    <s v="OFF-AR-10003158"/>
    <x v="1"/>
    <x v="6"/>
    <s v="Fluorescent Highlighters by Dixon"/>
    <n v="15.92"/>
    <n v="4"/>
    <n v="0"/>
    <n v="5.4127999999999989"/>
  </r>
  <r>
    <n v="894"/>
    <s v="CA-2014-133256"/>
    <x v="3"/>
    <x v="335"/>
    <d v="2014-06-28T00:00:00"/>
    <s v="First Class"/>
    <s v="TH-21550"/>
    <s v="Tracy Hopkins"/>
    <s v="Home Office"/>
    <s v="United States"/>
    <s v="Detroit"/>
    <x v="12"/>
    <n v="48227"/>
    <x v="2"/>
    <s v="TEC-PH-10002660"/>
    <x v="2"/>
    <x v="7"/>
    <s v="Nortel Networks T7316 E Nt8 B27"/>
    <n v="543.91999999999996"/>
    <n v="8"/>
    <n v="0"/>
    <n v="135.98000000000002"/>
  </r>
  <r>
    <n v="895"/>
    <s v="CA-2013-105494"/>
    <x v="0"/>
    <x v="338"/>
    <d v="2013-11-13T00:00:00"/>
    <s v="First Class"/>
    <s v="PC-18745"/>
    <s v="Pamela Coakley"/>
    <s v="Corporate"/>
    <s v="United States"/>
    <s v="San Francisco"/>
    <x v="1"/>
    <n v="94122"/>
    <x v="1"/>
    <s v="OFF-ST-10002205"/>
    <x v="1"/>
    <x v="4"/>
    <s v="File Shuttle I and Handi-File"/>
    <n v="155.82000000000002"/>
    <n v="7"/>
    <n v="0"/>
    <n v="42.071400000000011"/>
  </r>
  <r>
    <n v="896"/>
    <s v="CA-2013-105494"/>
    <x v="0"/>
    <x v="338"/>
    <d v="2013-11-13T00:00:00"/>
    <s v="First Class"/>
    <s v="PC-18745"/>
    <s v="Pamela Coakley"/>
    <s v="Corporate"/>
    <s v="United States"/>
    <s v="San Francisco"/>
    <x v="1"/>
    <n v="94122"/>
    <x v="1"/>
    <s v="OFF-BI-10003364"/>
    <x v="1"/>
    <x v="8"/>
    <s v="Binding Machine Supplies"/>
    <n v="70.00800000000001"/>
    <n v="3"/>
    <n v="0.2"/>
    <n v="24.502800000000001"/>
  </r>
  <r>
    <n v="897"/>
    <s v="CA-2013-140634"/>
    <x v="0"/>
    <x v="339"/>
    <d v="2013-10-07T00:00:00"/>
    <s v="Second Class"/>
    <s v="HL-15040"/>
    <s v="Hunter Lopez"/>
    <s v="Consumer"/>
    <s v="United States"/>
    <s v="Houston"/>
    <x v="5"/>
    <n v="77095"/>
    <x v="2"/>
    <s v="OFF-EN-10001099"/>
    <x v="1"/>
    <x v="12"/>
    <s v="Staples"/>
    <n v="15.648"/>
    <n v="2"/>
    <n v="0.2"/>
    <n v="5.0855999999999986"/>
  </r>
  <r>
    <n v="898"/>
    <s v="CA-2011-144407"/>
    <x v="2"/>
    <x v="340"/>
    <d v="2011-09-15T00:00:00"/>
    <s v="Standard Class"/>
    <s v="MS-17365"/>
    <s v="Maribeth Schnelling"/>
    <s v="Consumer"/>
    <s v="United States"/>
    <s v="Detroit"/>
    <x v="12"/>
    <n v="48227"/>
    <x v="2"/>
    <s v="OFF-LA-10003923"/>
    <x v="1"/>
    <x v="2"/>
    <s v="Alphabetical Labels for Top Tab Filing"/>
    <n v="103.60000000000001"/>
    <n v="7"/>
    <n v="0"/>
    <n v="51.800000000000004"/>
  </r>
  <r>
    <n v="899"/>
    <s v="CA-2014-160983"/>
    <x v="3"/>
    <x v="341"/>
    <d v="2014-11-01T00:00:00"/>
    <s v="Second Class"/>
    <s v="GB-14530"/>
    <s v="George Bell"/>
    <s v="Corporate"/>
    <s v="United States"/>
    <s v="Auburn"/>
    <x v="15"/>
    <n v="13021"/>
    <x v="3"/>
    <s v="OFF-PA-10002250"/>
    <x v="1"/>
    <x v="10"/>
    <s v="Things To Do Today Pad"/>
    <n v="46.96"/>
    <n v="8"/>
    <n v="0"/>
    <n v="22.540800000000001"/>
  </r>
  <r>
    <n v="900"/>
    <s v="US-2013-114622"/>
    <x v="0"/>
    <x v="342"/>
    <d v="2013-04-13T00:00:00"/>
    <s v="First Class"/>
    <s v="JR-16210"/>
    <s v="Justin Ritter"/>
    <s v="Corporate"/>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s v="Consumer"/>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s v="Consumer"/>
    <s v="United States"/>
    <s v="Garland"/>
    <x v="5"/>
    <n v="75043"/>
    <x v="2"/>
    <s v="OFF-BI-10001510"/>
    <x v="1"/>
    <x v="8"/>
    <s v="Deluxe Heavy-Duty Vinyl Round Ring Binder"/>
    <n v="18.335999999999999"/>
    <n v="4"/>
    <n v="0.8"/>
    <n v="-32.088000000000008"/>
  </r>
  <r>
    <n v="903"/>
    <s v="CA-2014-132353"/>
    <x v="3"/>
    <x v="175"/>
    <d v="2014-09-18T00:00:00"/>
    <s v="First Class"/>
    <s v="DB-13060"/>
    <s v="Dave Brooks"/>
    <s v="Consumer"/>
    <s v="United States"/>
    <s v="Chicago"/>
    <x v="10"/>
    <n v="60653"/>
    <x v="2"/>
    <s v="TEC-PH-10004536"/>
    <x v="2"/>
    <x v="7"/>
    <s v="Avaya 5420 Digital phone"/>
    <n v="323.97600000000006"/>
    <n v="3"/>
    <n v="0.2"/>
    <n v="20.248499999999993"/>
  </r>
  <r>
    <n v="904"/>
    <s v="CA-2013-130477"/>
    <x v="0"/>
    <x v="143"/>
    <d v="2013-04-13T00:00:00"/>
    <s v="Standard Class"/>
    <s v="LC-17140"/>
    <s v="Logan Currie"/>
    <s v="Consumer"/>
    <s v="United States"/>
    <s v="Los Angeles"/>
    <x v="1"/>
    <n v="90032"/>
    <x v="1"/>
    <s v="OFF-PA-10002947"/>
    <x v="1"/>
    <x v="10"/>
    <s v="Xerox 1923"/>
    <n v="20.04"/>
    <n v="3"/>
    <n v="0"/>
    <n v="9.6191999999999993"/>
  </r>
  <r>
    <n v="905"/>
    <s v="CA-2013-130477"/>
    <x v="0"/>
    <x v="143"/>
    <d v="2013-04-13T00:00:00"/>
    <s v="Standard Class"/>
    <s v="LC-17140"/>
    <s v="Logan Currie"/>
    <s v="Consumer"/>
    <s v="United States"/>
    <s v="Los Angeles"/>
    <x v="1"/>
    <n v="90032"/>
    <x v="1"/>
    <s v="OFF-ST-10002583"/>
    <x v="1"/>
    <x v="4"/>
    <s v="Fellowes Neat Ideas Storage Cubes"/>
    <n v="64.959999999999994"/>
    <n v="2"/>
    <n v="0"/>
    <n v="2.598399999999998"/>
  </r>
  <r>
    <n v="906"/>
    <s v="CA-2013-130477"/>
    <x v="0"/>
    <x v="143"/>
    <d v="2013-04-13T00:00:00"/>
    <s v="Standard Class"/>
    <s v="LC-17140"/>
    <s v="Logan Currie"/>
    <s v="Consumer"/>
    <s v="United States"/>
    <s v="Los Angeles"/>
    <x v="1"/>
    <n v="90032"/>
    <x v="1"/>
    <s v="OFF-PA-10000019"/>
    <x v="1"/>
    <x v="10"/>
    <s v="Xerox 1931"/>
    <n v="12.96"/>
    <n v="2"/>
    <n v="0"/>
    <n v="6.2208000000000006"/>
  </r>
  <r>
    <n v="907"/>
    <s v="CA-2014-143259"/>
    <x v="3"/>
    <x v="247"/>
    <d v="2015-01-04T00:00:00"/>
    <s v="Standard Class"/>
    <s v="PO-18865"/>
    <s v="Patrick O'Donnell"/>
    <s v="Consumer"/>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s v="Consumer"/>
    <s v="United States"/>
    <s v="New York City"/>
    <x v="15"/>
    <n v="10009"/>
    <x v="3"/>
    <s v="TEC-PH-10004774"/>
    <x v="2"/>
    <x v="7"/>
    <s v="Gear Head AU3700S Headset"/>
    <n v="90.93"/>
    <n v="7"/>
    <n v="0"/>
    <n v="2.7278999999999964"/>
  </r>
  <r>
    <n v="909"/>
    <s v="CA-2014-143259"/>
    <x v="3"/>
    <x v="247"/>
    <d v="2015-01-04T00:00:00"/>
    <s v="Standard Class"/>
    <s v="PO-18865"/>
    <s v="Patrick O'Donnell"/>
    <s v="Consumer"/>
    <s v="United States"/>
    <s v="New York City"/>
    <x v="15"/>
    <n v="10009"/>
    <x v="3"/>
    <s v="OFF-BI-10003684"/>
    <x v="1"/>
    <x v="8"/>
    <s v="Wilson Jones Legal Size Ring Binders"/>
    <n v="52.775999999999996"/>
    <n v="3"/>
    <n v="0.2"/>
    <n v="19.791"/>
  </r>
  <r>
    <n v="910"/>
    <s v="CA-2014-137596"/>
    <x v="3"/>
    <x v="264"/>
    <d v="2014-09-08T00:00:00"/>
    <s v="Standard Class"/>
    <s v="BE-11335"/>
    <s v="Bill Eplett"/>
    <s v="Home Office"/>
    <s v="United States"/>
    <s v="Jackson"/>
    <x v="12"/>
    <n v="49201"/>
    <x v="2"/>
    <s v="TEC-PH-10001494"/>
    <x v="2"/>
    <x v="7"/>
    <s v="Polycom CX600 IP Phone VoIP phone"/>
    <n v="1199.8"/>
    <n v="4"/>
    <n v="0"/>
    <n v="323.94600000000003"/>
  </r>
  <r>
    <n v="911"/>
    <s v="CA-2014-137596"/>
    <x v="3"/>
    <x v="264"/>
    <d v="2014-09-08T00:00:00"/>
    <s v="Standard Class"/>
    <s v="BE-11335"/>
    <s v="Bill Eplett"/>
    <s v="Home Office"/>
    <s v="United States"/>
    <s v="Jackson"/>
    <x v="12"/>
    <n v="49201"/>
    <x v="2"/>
    <s v="TEC-AC-10004666"/>
    <x v="2"/>
    <x v="11"/>
    <s v="Maxell iVDR EX 500GB Cartridge"/>
    <n v="1928.7800000000002"/>
    <n v="7"/>
    <n v="0"/>
    <n v="829.37540000000024"/>
  </r>
  <r>
    <n v="912"/>
    <s v="CA-2014-137596"/>
    <x v="3"/>
    <x v="264"/>
    <d v="2014-09-08T00:00:00"/>
    <s v="Standard Class"/>
    <s v="BE-11335"/>
    <s v="Bill Eplett"/>
    <s v="Home Office"/>
    <s v="United States"/>
    <s v="Jackson"/>
    <x v="12"/>
    <n v="49201"/>
    <x v="2"/>
    <s v="OFF-ST-10003816"/>
    <x v="1"/>
    <x v="4"/>
    <s v="Fellowes High-Stak Drawer Files"/>
    <n v="352.38"/>
    <n v="2"/>
    <n v="0"/>
    <n v="81.047399999999982"/>
  </r>
  <r>
    <n v="913"/>
    <s v="CA-2012-133627"/>
    <x v="1"/>
    <x v="70"/>
    <d v="2012-06-07T00:00:00"/>
    <s v="Standard Class"/>
    <s v="SC-20050"/>
    <s v="Sample Company A"/>
    <s v="Home Office"/>
    <s v="United States"/>
    <s v="Norwich"/>
    <x v="29"/>
    <n v="6360"/>
    <x v="3"/>
    <s v="FUR-FU-10001935"/>
    <x v="0"/>
    <x v="5"/>
    <s v="3M Hangers With Command Adhesive"/>
    <n v="22.200000000000003"/>
    <n v="6"/>
    <n v="0"/>
    <n v="9.1020000000000021"/>
  </r>
  <r>
    <n v="914"/>
    <s v="CA-2014-102519"/>
    <x v="3"/>
    <x v="344"/>
    <d v="2014-11-30T00:00:00"/>
    <s v="First Class"/>
    <s v="BM-11650"/>
    <s v="Brian Moss"/>
    <s v="Corporate"/>
    <s v="United States"/>
    <s v="Milwaukee"/>
    <x v="6"/>
    <n v="53209"/>
    <x v="2"/>
    <s v="FUR-FU-10004091"/>
    <x v="0"/>
    <x v="5"/>
    <s v="Howard Miller 13&quot; Diameter Goldtone Round Wall Clock"/>
    <n v="46.94"/>
    <n v="1"/>
    <n v="0"/>
    <n v="19.2454"/>
  </r>
  <r>
    <n v="915"/>
    <s v="CA-2014-102519"/>
    <x v="3"/>
    <x v="344"/>
    <d v="2014-11-30T00:00:00"/>
    <s v="First Class"/>
    <s v="BM-11650"/>
    <s v="Brian Moss"/>
    <s v="Corporate"/>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s v="Corporate"/>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s v="Corporate"/>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s v="Corporate"/>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s v="Corporate"/>
    <s v="United States"/>
    <s v="Dallas"/>
    <x v="5"/>
    <n v="75220"/>
    <x v="2"/>
    <s v="OFF-EN-10000056"/>
    <x v="1"/>
    <x v="12"/>
    <s v="Cameo Buff Policy Envelopes"/>
    <n v="149.352"/>
    <n v="3"/>
    <n v="0.2"/>
    <n v="50.40629999999998"/>
  </r>
  <r>
    <n v="920"/>
    <s v="CA-2013-165218"/>
    <x v="0"/>
    <x v="346"/>
    <d v="2013-03-12T00:00:00"/>
    <s v="Standard Class"/>
    <s v="RW-19630"/>
    <s v="Rob Williams"/>
    <s v="Corporate"/>
    <s v="United States"/>
    <s v="Dallas"/>
    <x v="5"/>
    <n v="75220"/>
    <x v="2"/>
    <s v="OFF-ST-10001558"/>
    <x v="1"/>
    <x v="4"/>
    <s v="Acco Perma 4000 Stacking Storage Drawers"/>
    <n v="12.991999999999999"/>
    <n v="1"/>
    <n v="0.2"/>
    <n v="-0.81199999999999983"/>
  </r>
  <r>
    <n v="921"/>
    <s v="CA-2011-138296"/>
    <x v="2"/>
    <x v="29"/>
    <d v="2011-12-12T00:00:00"/>
    <s v="Standard Class"/>
    <s v="RC-19825"/>
    <s v="Roy Collins"/>
    <s v="Consumer"/>
    <s v="United States"/>
    <s v="Alexandria"/>
    <x v="17"/>
    <n v="22304"/>
    <x v="0"/>
    <s v="OFF-ST-10002444"/>
    <x v="1"/>
    <x v="4"/>
    <s v="Recycled Eldon Regeneration Jumbo File"/>
    <n v="24.56"/>
    <n v="2"/>
    <n v="0"/>
    <n v="6.8767999999999994"/>
  </r>
  <r>
    <n v="922"/>
    <s v="CA-2012-111164"/>
    <x v="1"/>
    <x v="347"/>
    <d v="2012-04-15T00:00:00"/>
    <s v="Standard Class"/>
    <s v="SE-20110"/>
    <s v="Sanjit Engle"/>
    <s v="Consumer"/>
    <s v="United States"/>
    <s v="New York City"/>
    <x v="15"/>
    <n v="10009"/>
    <x v="3"/>
    <s v="TEC-AC-10002473"/>
    <x v="2"/>
    <x v="11"/>
    <s v="Maxell 4.7GB DVD-R"/>
    <n v="85.14"/>
    <n v="3"/>
    <n v="0"/>
    <n v="34.907399999999996"/>
  </r>
  <r>
    <n v="923"/>
    <s v="CA-2012-111164"/>
    <x v="1"/>
    <x v="347"/>
    <d v="2012-04-15T00:00:00"/>
    <s v="Standard Class"/>
    <s v="SE-20110"/>
    <s v="Sanjit Engle"/>
    <s v="Consumer"/>
    <s v="United States"/>
    <s v="New York City"/>
    <x v="15"/>
    <n v="10009"/>
    <x v="3"/>
    <s v="TEC-PH-10004531"/>
    <x v="2"/>
    <x v="7"/>
    <s v="OtterBox Commuter Series Case - iPhone 5 &amp; 5s"/>
    <n v="21.99"/>
    <n v="1"/>
    <n v="0"/>
    <n v="10.555199999999999"/>
  </r>
  <r>
    <n v="924"/>
    <s v="CA-2012-111164"/>
    <x v="1"/>
    <x v="347"/>
    <d v="2012-04-15T00:00:00"/>
    <s v="Standard Class"/>
    <s v="SE-20110"/>
    <s v="Sanjit Engle"/>
    <s v="Consumer"/>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s v="Corporate"/>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s v="Consumer"/>
    <s v="United States"/>
    <s v="Philadelphia"/>
    <x v="9"/>
    <n v="19143"/>
    <x v="3"/>
    <s v="OFF-PA-10003543"/>
    <x v="1"/>
    <x v="10"/>
    <s v="Xerox 1985"/>
    <n v="15.552000000000003"/>
    <n v="3"/>
    <n v="0.2"/>
    <n v="5.4432"/>
  </r>
  <r>
    <n v="927"/>
    <s v="CA-2011-132962"/>
    <x v="2"/>
    <x v="103"/>
    <d v="2011-09-16T00:00:00"/>
    <s v="First Class"/>
    <s v="JM-15535"/>
    <s v="Jessica Myrick"/>
    <s v="Consumer"/>
    <s v="United States"/>
    <s v="Philadelphia"/>
    <x v="9"/>
    <n v="19143"/>
    <x v="3"/>
    <s v="TEC-AC-10004353"/>
    <x v="2"/>
    <x v="11"/>
    <s v="Hypercom P1300 Pinpad"/>
    <n v="252.00000000000003"/>
    <n v="5"/>
    <n v="0.2"/>
    <n v="53.550000000000004"/>
  </r>
  <r>
    <n v="928"/>
    <s v="CA-2012-115091"/>
    <x v="1"/>
    <x v="348"/>
    <d v="2012-10-09T00:00:00"/>
    <s v="Standard Class"/>
    <s v="JJ-15760"/>
    <s v="Joel Jenkins"/>
    <s v="Home Office"/>
    <s v="United States"/>
    <s v="Springfield"/>
    <x v="17"/>
    <n v="22153"/>
    <x v="0"/>
    <s v="OFF-AR-10000658"/>
    <x v="1"/>
    <x v="6"/>
    <s v="Newell 324"/>
    <n v="46.2"/>
    <n v="4"/>
    <n v="0"/>
    <n v="12.936"/>
  </r>
  <r>
    <n v="929"/>
    <s v="CA-2012-115091"/>
    <x v="1"/>
    <x v="348"/>
    <d v="2012-10-09T00:00:00"/>
    <s v="Standard Class"/>
    <s v="JJ-15760"/>
    <s v="Joel Jenkins"/>
    <s v="Home Office"/>
    <s v="United States"/>
    <s v="Springfield"/>
    <x v="17"/>
    <n v="22153"/>
    <x v="0"/>
    <s v="OFF-AP-10000696"/>
    <x v="1"/>
    <x v="9"/>
    <s v="Holmes Odor Grabber"/>
    <n v="28.84"/>
    <n v="2"/>
    <n v="0"/>
    <n v="9.517199999999999"/>
  </r>
  <r>
    <n v="930"/>
    <s v="CA-2014-144932"/>
    <x v="3"/>
    <x v="349"/>
    <d v="2014-04-18T00:00:00"/>
    <s v="First Class"/>
    <s v="AB-10165"/>
    <s v="Alan Barnes"/>
    <s v="Consumer"/>
    <s v="United States"/>
    <s v="Toledo"/>
    <x v="24"/>
    <n v="43615"/>
    <x v="3"/>
    <s v="OFF-AR-10003560"/>
    <x v="1"/>
    <x v="6"/>
    <s v="Zebra Zazzle Fluorescent Highlighters"/>
    <n v="14.592000000000002"/>
    <n v="3"/>
    <n v="0.2"/>
    <n v="2.5535999999999985"/>
  </r>
  <r>
    <n v="931"/>
    <s v="CA-2014-144932"/>
    <x v="3"/>
    <x v="349"/>
    <d v="2014-04-18T00:00:00"/>
    <s v="First Class"/>
    <s v="AB-10165"/>
    <s v="Alan Barnes"/>
    <s v="Consumer"/>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s v="Consumer"/>
    <s v="United States"/>
    <s v="Toledo"/>
    <x v="24"/>
    <n v="43615"/>
    <x v="3"/>
    <s v="OFF-PA-10004971"/>
    <x v="1"/>
    <x v="10"/>
    <s v="Xerox 196"/>
    <n v="13.872000000000002"/>
    <n v="3"/>
    <n v="0.2"/>
    <n v="5.0286000000000008"/>
  </r>
  <r>
    <n v="933"/>
    <s v="CA-2014-114216"/>
    <x v="3"/>
    <x v="264"/>
    <d v="2014-09-07T00:00:00"/>
    <s v="Standard Class"/>
    <s v="RK-19300"/>
    <s v="Ralph Kennedy"/>
    <s v="Consumer"/>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s v="Home Office"/>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s v="Home Office"/>
    <s v="United States"/>
    <s v="Philadelphia"/>
    <x v="9"/>
    <n v="19120"/>
    <x v="3"/>
    <s v="OFF-BI-10004826"/>
    <x v="1"/>
    <x v="8"/>
    <s v="JM Magazine Binder"/>
    <n v="29.718000000000007"/>
    <n v="6"/>
    <n v="0.7"/>
    <n v="-21.793199999999992"/>
  </r>
  <r>
    <n v="936"/>
    <s v="CA-2013-140081"/>
    <x v="0"/>
    <x v="23"/>
    <d v="2013-06-25T00:00:00"/>
    <s v="Standard Class"/>
    <s v="CG-12040"/>
    <s v="Catherine Glotzbach"/>
    <s v="Home Office"/>
    <s v="United States"/>
    <s v="Philadelphia"/>
    <x v="9"/>
    <n v="19120"/>
    <x v="3"/>
    <s v="OFF-PA-10001870"/>
    <x v="1"/>
    <x v="10"/>
    <s v="Xerox 202"/>
    <n v="15.552000000000003"/>
    <n v="3"/>
    <n v="0.2"/>
    <n v="5.4432"/>
  </r>
  <r>
    <n v="937"/>
    <s v="CA-2013-140081"/>
    <x v="0"/>
    <x v="23"/>
    <d v="2013-06-25T00:00:00"/>
    <s v="Standard Class"/>
    <s v="CG-12040"/>
    <s v="Catherine Glotzbach"/>
    <s v="Home Office"/>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s v="Corporate"/>
    <s v="United States"/>
    <s v="Farmington"/>
    <x v="27"/>
    <n v="87401"/>
    <x v="1"/>
    <s v="TEC-AC-10003911"/>
    <x v="2"/>
    <x v="11"/>
    <s v="NETGEAR AC1750 Dual Band Gigabit Smart WiFi Router"/>
    <n v="159.99"/>
    <n v="1"/>
    <n v="0"/>
    <n v="54.396599999999992"/>
  </r>
  <r>
    <n v="939"/>
    <s v="CA-2012-148250"/>
    <x v="1"/>
    <x v="350"/>
    <d v="2012-12-17T00:00:00"/>
    <s v="Standard Class"/>
    <s v="RP-19270"/>
    <s v="Rachel Payne"/>
    <s v="Corporate"/>
    <s v="United States"/>
    <s v="Riverside"/>
    <x v="1"/>
    <n v="92503"/>
    <x v="1"/>
    <s v="OFF-PA-10000289"/>
    <x v="1"/>
    <x v="10"/>
    <s v="Xerox 213"/>
    <n v="12.96"/>
    <n v="2"/>
    <n v="0"/>
    <n v="6.2208000000000006"/>
  </r>
  <r>
    <n v="940"/>
    <s v="CA-2012-148250"/>
    <x v="1"/>
    <x v="350"/>
    <d v="2012-12-17T00:00:00"/>
    <s v="Standard Class"/>
    <s v="RP-19270"/>
    <s v="Rachel Payne"/>
    <s v="Corporate"/>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s v="Corporate"/>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s v="Corporate"/>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s v="Corporate"/>
    <s v="United States"/>
    <s v="Torrance"/>
    <x v="1"/>
    <n v="90503"/>
    <x v="1"/>
    <s v="FUR-TA-10000577"/>
    <x v="0"/>
    <x v="3"/>
    <s v="Bretford CR4500 Series Slim Rectangular Table"/>
    <n v="1114.2719999999999"/>
    <n v="4"/>
    <n v="0.2"/>
    <n v="41.785200000000032"/>
  </r>
  <r>
    <n v="944"/>
    <s v="CA-2012-120880"/>
    <x v="1"/>
    <x v="352"/>
    <d v="2012-06-03T00:00:00"/>
    <s v="Standard Class"/>
    <s v="JL-15850"/>
    <s v="John Lucas"/>
    <s v="Consumer"/>
    <s v="United States"/>
    <s v="Seattle"/>
    <x v="4"/>
    <n v="98105"/>
    <x v="1"/>
    <s v="OFF-PA-10004101"/>
    <x v="1"/>
    <x v="10"/>
    <s v="Xerox 1894"/>
    <n v="32.400000000000006"/>
    <n v="5"/>
    <n v="0"/>
    <n v="15.552000000000001"/>
  </r>
  <r>
    <n v="945"/>
    <s v="CA-2012-120880"/>
    <x v="1"/>
    <x v="352"/>
    <d v="2012-06-03T00:00:00"/>
    <s v="Standard Class"/>
    <s v="JL-15850"/>
    <s v="John Lucas"/>
    <s v="Consumer"/>
    <s v="United States"/>
    <s v="Seattle"/>
    <x v="4"/>
    <n v="98105"/>
    <x v="1"/>
    <s v="OFF-ST-10001496"/>
    <x v="1"/>
    <x v="4"/>
    <s v="Standard Rollaway File with Lock"/>
    <n v="540.56999999999994"/>
    <n v="3"/>
    <n v="0"/>
    <n v="140.54820000000001"/>
  </r>
  <r>
    <n v="946"/>
    <s v="CA-2012-120880"/>
    <x v="1"/>
    <x v="352"/>
    <d v="2012-06-03T00:00:00"/>
    <s v="Standard Class"/>
    <s v="JL-15850"/>
    <s v="John Lucas"/>
    <s v="Consumer"/>
    <s v="United States"/>
    <s v="Seattle"/>
    <x v="4"/>
    <n v="98105"/>
    <x v="1"/>
    <s v="OFF-BI-10002931"/>
    <x v="1"/>
    <x v="8"/>
    <s v="Avery Trapezoid Extra Heavy Duty 4&quot; Binders"/>
    <n v="167.76"/>
    <n v="5"/>
    <n v="0.2"/>
    <n v="62.91"/>
  </r>
  <r>
    <n v="947"/>
    <s v="US-2012-140200"/>
    <x v="1"/>
    <x v="353"/>
    <d v="2012-07-28T00:00:00"/>
    <s v="First Class"/>
    <s v="CA-12775"/>
    <s v="Cynthia Arntzen"/>
    <s v="Consumer"/>
    <s v="United States"/>
    <s v="Mesa"/>
    <x v="16"/>
    <n v="85204"/>
    <x v="1"/>
    <s v="FUR-TA-10002356"/>
    <x v="0"/>
    <x v="3"/>
    <s v="Bevis Boat-Shaped Conference Table"/>
    <n v="393.16500000000002"/>
    <n v="3"/>
    <n v="0.5"/>
    <n v="-204.44580000000005"/>
  </r>
  <r>
    <n v="948"/>
    <s v="US-2014-110576"/>
    <x v="3"/>
    <x v="354"/>
    <d v="2014-12-03T00:00:00"/>
    <s v="Standard Class"/>
    <s v="RB-19795"/>
    <s v="Ross Baird"/>
    <s v="Home Office"/>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s v="Home Office"/>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s v="Home Office"/>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s v="Home Office"/>
    <s v="United States"/>
    <s v="Philadelphia"/>
    <x v="9"/>
    <n v="19120"/>
    <x v="3"/>
    <s v="OFF-PA-10000788"/>
    <x v="1"/>
    <x v="10"/>
    <s v="Xerox 210"/>
    <n v="15.552000000000003"/>
    <n v="3"/>
    <n v="0.2"/>
    <n v="5.4432"/>
  </r>
  <r>
    <n v="952"/>
    <s v="US-2014-110576"/>
    <x v="3"/>
    <x v="354"/>
    <d v="2014-12-03T00:00:00"/>
    <s v="Standard Class"/>
    <s v="RB-19795"/>
    <s v="Ross Baird"/>
    <s v="Home Office"/>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s v="Consumer"/>
    <s v="United States"/>
    <s v="Philadelphia"/>
    <x v="9"/>
    <n v="19143"/>
    <x v="3"/>
    <s v="FUR-FU-10001940"/>
    <x v="0"/>
    <x v="5"/>
    <s v="Staples"/>
    <n v="25.472000000000001"/>
    <n v="4"/>
    <n v="0.2"/>
    <n v="7.6416000000000022"/>
  </r>
  <r>
    <n v="954"/>
    <s v="CA-2014-136539"/>
    <x v="3"/>
    <x v="116"/>
    <d v="2015-01-02T00:00:00"/>
    <s v="Standard Class"/>
    <s v="GH-14665"/>
    <s v="Greg Hansen"/>
    <s v="Consumer"/>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s v="Consumer"/>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s v="Consumer"/>
    <s v="United States"/>
    <s v="Jackson"/>
    <x v="35"/>
    <n v="39212"/>
    <x v="0"/>
    <s v="OFF-ST-10000604"/>
    <x v="1"/>
    <x v="4"/>
    <s v="Home/Office Personal File Carts"/>
    <n v="173.79999999999998"/>
    <n v="5"/>
    <n v="0"/>
    <n v="43.449999999999989"/>
  </r>
  <r>
    <n v="957"/>
    <s v="CA-2014-102414"/>
    <x v="3"/>
    <x v="356"/>
    <d v="2014-05-19T00:00:00"/>
    <s v="Second Class"/>
    <s v="JA-15970"/>
    <s v="Joseph Airdo"/>
    <s v="Consumer"/>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s v="Consumer"/>
    <s v="United States"/>
    <s v="Phoenix"/>
    <x v="16"/>
    <n v="85023"/>
    <x v="1"/>
    <s v="OFF-BI-10004465"/>
    <x v="1"/>
    <x v="8"/>
    <s v="Avery Durable Slant Ring Binders"/>
    <n v="4.7520000000000007"/>
    <n v="2"/>
    <n v="0.7"/>
    <n v="-3.1679999999999993"/>
  </r>
  <r>
    <n v="959"/>
    <s v="CA-2014-102414"/>
    <x v="3"/>
    <x v="356"/>
    <d v="2014-05-19T00:00:00"/>
    <s v="Second Class"/>
    <s v="JA-15970"/>
    <s v="Joseph Airdo"/>
    <s v="Consumer"/>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s v="Consumer"/>
    <s v="United States"/>
    <s v="Oceanside"/>
    <x v="1"/>
    <n v="92054"/>
    <x v="1"/>
    <s v="FUR-FU-10004188"/>
    <x v="0"/>
    <x v="5"/>
    <s v="Luxo Professional Combination Clamp-On Lamps"/>
    <n v="204.6"/>
    <n v="2"/>
    <n v="0"/>
    <n v="53.195999999999998"/>
  </r>
  <r>
    <n v="961"/>
    <s v="CA-2014-152142"/>
    <x v="3"/>
    <x v="237"/>
    <d v="2014-11-20T00:00:00"/>
    <s v="Standard Class"/>
    <s v="LW-16990"/>
    <s v="Lindsay Williams"/>
    <s v="Corporate"/>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s v="Home Office"/>
    <s v="United States"/>
    <s v="Fayetteville"/>
    <x v="36"/>
    <n v="72701"/>
    <x v="0"/>
    <s v="OFF-BI-10000145"/>
    <x v="1"/>
    <x v="8"/>
    <s v="Zipper Ring Binder Pockets"/>
    <n v="6.24"/>
    <n v="2"/>
    <n v="0"/>
    <n v="3.0575999999999999"/>
  </r>
  <r>
    <n v="963"/>
    <s v="CA-2013-120859"/>
    <x v="0"/>
    <x v="142"/>
    <d v="2013-09-05T00:00:00"/>
    <s v="First Class"/>
    <s v="CV-12805"/>
    <s v="Cynthia Voltz"/>
    <s v="Corporate"/>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s v="Consumer"/>
    <s v="United States"/>
    <s v="Boca Raton"/>
    <x v="2"/>
    <n v="33433"/>
    <x v="0"/>
    <s v="OFF-LA-10001613"/>
    <x v="1"/>
    <x v="2"/>
    <s v="Avery File Folder Labels"/>
    <n v="4.6079999999999997"/>
    <n v="2"/>
    <n v="0.2"/>
    <n v="1.6704000000000001"/>
  </r>
  <r>
    <n v="965"/>
    <s v="CA-2014-135279"/>
    <x v="3"/>
    <x v="359"/>
    <d v="2014-04-12T00:00:00"/>
    <s v="First Class"/>
    <s v="BS-11800"/>
    <s v="Bryan Spruell"/>
    <s v="Home Office"/>
    <s v="United States"/>
    <s v="New York City"/>
    <x v="15"/>
    <n v="10011"/>
    <x v="3"/>
    <s v="OFF-LA-10004055"/>
    <x v="1"/>
    <x v="2"/>
    <s v="Color-Coded Legal Exhibit Labels"/>
    <n v="9.82"/>
    <n v="2"/>
    <n v="0"/>
    <n v="4.8117999999999999"/>
  </r>
  <r>
    <n v="966"/>
    <s v="CA-2014-135279"/>
    <x v="3"/>
    <x v="359"/>
    <d v="2014-04-12T00:00:00"/>
    <s v="First Class"/>
    <s v="BS-11800"/>
    <s v="Bryan Spruell"/>
    <s v="Home Office"/>
    <s v="United States"/>
    <s v="New York City"/>
    <x v="15"/>
    <n v="10011"/>
    <x v="3"/>
    <s v="OFF-AR-10004344"/>
    <x v="1"/>
    <x v="6"/>
    <s v="Bulldog Vacuum Base Pencil Sharpener"/>
    <n v="35.97"/>
    <n v="3"/>
    <n v="0"/>
    <n v="9.7118999999999982"/>
  </r>
  <r>
    <n v="967"/>
    <s v="CA-2014-135279"/>
    <x v="3"/>
    <x v="359"/>
    <d v="2014-04-12T00:00:00"/>
    <s v="First Class"/>
    <s v="BS-11800"/>
    <s v="Bryan Spruell"/>
    <s v="Home Office"/>
    <s v="United States"/>
    <s v="New York City"/>
    <x v="15"/>
    <n v="10011"/>
    <x v="3"/>
    <s v="OFF-PA-10004621"/>
    <x v="1"/>
    <x v="10"/>
    <s v="Xerox 212"/>
    <n v="12.96"/>
    <n v="2"/>
    <n v="0"/>
    <n v="6.2208000000000006"/>
  </r>
  <r>
    <n v="968"/>
    <s v="CA-2014-135279"/>
    <x v="3"/>
    <x v="359"/>
    <d v="2014-04-12T00:00:00"/>
    <s v="First Class"/>
    <s v="BS-11800"/>
    <s v="Bryan Spruell"/>
    <s v="Home Office"/>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s v="Home Office"/>
    <s v="United States"/>
    <s v="New York City"/>
    <x v="15"/>
    <n v="10011"/>
    <x v="3"/>
    <s v="OFF-LA-10001613"/>
    <x v="1"/>
    <x v="2"/>
    <s v="Avery File Folder Labels"/>
    <n v="8.64"/>
    <n v="3"/>
    <n v="0"/>
    <n v="4.2336"/>
  </r>
  <r>
    <n v="970"/>
    <s v="CA-2014-135279"/>
    <x v="3"/>
    <x v="359"/>
    <d v="2014-04-12T00:00:00"/>
    <s v="First Class"/>
    <s v="BS-11800"/>
    <s v="Bryan Spruell"/>
    <s v="Home Office"/>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s v="Consumer"/>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s v="Consumer"/>
    <s v="United States"/>
    <s v="Philadelphia"/>
    <x v="9"/>
    <n v="19134"/>
    <x v="3"/>
    <s v="TEC-PH-10004614"/>
    <x v="2"/>
    <x v="7"/>
    <s v="AT&amp;T 841000 Phone"/>
    <n v="124.19999999999999"/>
    <n v="3"/>
    <n v="0.4"/>
    <n v="-31.050000000000011"/>
  </r>
  <r>
    <n v="973"/>
    <s v="CA-2011-115791"/>
    <x v="2"/>
    <x v="360"/>
    <d v="2011-01-19T00:00:00"/>
    <s v="Second Class"/>
    <s v="DL-13315"/>
    <s v="Delfina Latchford"/>
    <s v="Consumer"/>
    <s v="United States"/>
    <s v="Philadelphia"/>
    <x v="9"/>
    <n v="19134"/>
    <x v="3"/>
    <s v="OFF-BI-10001575"/>
    <x v="1"/>
    <x v="8"/>
    <s v="GBC Linen Binding Covers"/>
    <n v="18.588000000000005"/>
    <n v="2"/>
    <n v="0.7"/>
    <n v="-13.6312"/>
  </r>
  <r>
    <n v="974"/>
    <s v="CA-2011-115791"/>
    <x v="2"/>
    <x v="360"/>
    <d v="2011-01-19T00:00:00"/>
    <s v="Second Class"/>
    <s v="DL-13315"/>
    <s v="Delfina Latchford"/>
    <s v="Consumer"/>
    <s v="United States"/>
    <s v="Philadelphia"/>
    <x v="9"/>
    <n v="19134"/>
    <x v="3"/>
    <s v="OFF-LA-10001074"/>
    <x v="1"/>
    <x v="2"/>
    <s v="Round Specialty Laser Printer Labels"/>
    <n v="30.072000000000003"/>
    <n v="3"/>
    <n v="0.2"/>
    <n v="10.149299999999997"/>
  </r>
  <r>
    <n v="975"/>
    <s v="US-2014-103247"/>
    <x v="3"/>
    <x v="361"/>
    <d v="2014-10-09T00:00:00"/>
    <s v="Second Class"/>
    <s v="PO-19195"/>
    <s v="Phillina Ober"/>
    <s v="Home Office"/>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s v="Home Office"/>
    <s v="United States"/>
    <s v="New York City"/>
    <x v="15"/>
    <n v="10011"/>
    <x v="3"/>
    <s v="OFF-BI-10004492"/>
    <x v="1"/>
    <x v="8"/>
    <s v="Tuf-Vin Binders"/>
    <n v="75.792000000000002"/>
    <n v="3"/>
    <n v="0.2"/>
    <n v="25.579799999999992"/>
  </r>
  <r>
    <n v="977"/>
    <s v="US-2014-100209"/>
    <x v="3"/>
    <x v="362"/>
    <d v="2014-07-16T00:00:00"/>
    <s v="Standard Class"/>
    <s v="TD-20995"/>
    <s v="Tamara Dahlen"/>
    <s v="Consumer"/>
    <s v="United States"/>
    <s v="Portland"/>
    <x v="21"/>
    <n v="97206"/>
    <x v="1"/>
    <s v="OFF-BI-10002012"/>
    <x v="1"/>
    <x v="8"/>
    <s v="Wilson Jones Easy Flow II Sheet Lifters"/>
    <n v="1.0800000000000003"/>
    <n v="2"/>
    <n v="0.7"/>
    <n v="-0.79200000000000004"/>
  </r>
  <r>
    <n v="978"/>
    <s v="CA-2014-159366"/>
    <x v="3"/>
    <x v="363"/>
    <d v="2014-01-11T00:00:00"/>
    <s v="First Class"/>
    <s v="BW-11110"/>
    <s v="Bart Watters"/>
    <s v="Corporate"/>
    <s v="United States"/>
    <s v="Detroit"/>
    <x v="12"/>
    <n v="48205"/>
    <x v="2"/>
    <s v="TEC-MA-10000822"/>
    <x v="2"/>
    <x v="15"/>
    <s v="Lexmark MX611dhe Monochrome Laser Printer"/>
    <n v="3059.982"/>
    <n v="2"/>
    <n v="0.1"/>
    <n v="679.99599999999964"/>
  </r>
  <r>
    <n v="979"/>
    <s v="CA-2013-145499"/>
    <x v="0"/>
    <x v="198"/>
    <d v="2013-06-01T00:00:00"/>
    <s v="First Class"/>
    <s v="RW-19690"/>
    <s v="Robert Waldorf"/>
    <s v="Consumer"/>
    <s v="United States"/>
    <s v="Wilmington"/>
    <x v="3"/>
    <n v="28403"/>
    <x v="0"/>
    <s v="OFF-BI-10000848"/>
    <x v="1"/>
    <x v="8"/>
    <s v="Angle-D Ring Binders"/>
    <n v="3.2820000000000005"/>
    <n v="2"/>
    <n v="0.7"/>
    <n v="-2.6256000000000004"/>
  </r>
  <r>
    <n v="980"/>
    <s v="CA-2012-157035"/>
    <x v="1"/>
    <x v="364"/>
    <d v="2012-12-12T00:00:00"/>
    <s v="First Class"/>
    <s v="KB-16600"/>
    <s v="Ken Brennan"/>
    <s v="Corporate"/>
    <s v="United States"/>
    <s v="Columbus"/>
    <x v="14"/>
    <n v="47201"/>
    <x v="2"/>
    <s v="OFF-PA-10004156"/>
    <x v="1"/>
    <x v="10"/>
    <s v="Xerox 188"/>
    <n v="34.019999999999996"/>
    <n v="3"/>
    <n v="0"/>
    <n v="16.669799999999999"/>
  </r>
  <r>
    <n v="981"/>
    <s v="CA-2013-144939"/>
    <x v="0"/>
    <x v="339"/>
    <d v="2013-10-09T00:00:00"/>
    <s v="Standard Class"/>
    <s v="EB-13870"/>
    <s v="Emily Burns"/>
    <s v="Consumer"/>
    <s v="United States"/>
    <s v="New York City"/>
    <x v="15"/>
    <n v="10035"/>
    <x v="3"/>
    <s v="FUR-CH-10003199"/>
    <x v="0"/>
    <x v="1"/>
    <s v="Office Star - Contemporary Task Swivel Chair"/>
    <n v="599.29200000000003"/>
    <n v="6"/>
    <n v="0.1"/>
    <n v="93.223199999999977"/>
  </r>
  <r>
    <n v="982"/>
    <s v="CA-2011-163419"/>
    <x v="2"/>
    <x v="7"/>
    <d v="2011-11-14T00:00:00"/>
    <s v="Second Class"/>
    <s v="TZ-21580"/>
    <s v="Tracy Zic"/>
    <s v="Consumer"/>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s v="Consumer"/>
    <s v="United States"/>
    <s v="Louisville"/>
    <x v="22"/>
    <n v="80027"/>
    <x v="1"/>
    <s v="TEC-PH-10000560"/>
    <x v="2"/>
    <x v="7"/>
    <s v="Samsung Galaxy S III - 16GB - pebble blue (T-Mobile)"/>
    <n v="559.98400000000004"/>
    <n v="2"/>
    <n v="0.2"/>
    <n v="55.998400000000032"/>
  </r>
  <r>
    <n v="984"/>
    <s v="CA-2011-163419"/>
    <x v="2"/>
    <x v="7"/>
    <d v="2011-11-14T00:00:00"/>
    <s v="Second Class"/>
    <s v="TZ-21580"/>
    <s v="Tracy Zic"/>
    <s v="Consumer"/>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s v="Home Office"/>
    <s v="United States"/>
    <s v="Pasadena"/>
    <x v="5"/>
    <n v="77506"/>
    <x v="2"/>
    <s v="OFF-LA-10001569"/>
    <x v="1"/>
    <x v="2"/>
    <s v="Avery 499"/>
    <n v="7.9680000000000009"/>
    <n v="2"/>
    <n v="0.2"/>
    <n v="2.5895999999999999"/>
  </r>
  <r>
    <n v="986"/>
    <s v="CA-2014-100314"/>
    <x v="3"/>
    <x v="365"/>
    <d v="2014-10-06T00:00:00"/>
    <s v="Standard Class"/>
    <s v="AS-10630"/>
    <s v="Ann Steele"/>
    <s v="Home Office"/>
    <s v="United States"/>
    <s v="Pasadena"/>
    <x v="5"/>
    <n v="77506"/>
    <x v="2"/>
    <s v="OFF-EN-10000461"/>
    <x v="1"/>
    <x v="12"/>
    <s v="#10- 4 1/8&quot; x 9 1/2&quot; Recycled Envelopes"/>
    <n v="27.968000000000004"/>
    <n v="4"/>
    <n v="0.2"/>
    <n v="9.4391999999999996"/>
  </r>
  <r>
    <n v="987"/>
    <s v="CA-2014-100314"/>
    <x v="3"/>
    <x v="365"/>
    <d v="2014-10-06T00:00:00"/>
    <s v="Standard Class"/>
    <s v="AS-10630"/>
    <s v="Ann Steele"/>
    <s v="Home Office"/>
    <s v="United States"/>
    <s v="Pasadena"/>
    <x v="5"/>
    <n v="77506"/>
    <x v="2"/>
    <s v="TEC-MA-10003066"/>
    <x v="2"/>
    <x v="15"/>
    <s v="Wasp CCD Handheld Bar Code Reader"/>
    <n v="336.51"/>
    <n v="3"/>
    <n v="0.4"/>
    <n v="44.867999999999967"/>
  </r>
  <r>
    <n v="988"/>
    <s v="CA-2012-146829"/>
    <x v="1"/>
    <x v="366"/>
    <d v="2012-03-10T00:00:00"/>
    <s v="Same Day"/>
    <s v="TS-21340"/>
    <s v="Toby Swindell"/>
    <s v="Consumer"/>
    <s v="United States"/>
    <s v="Houston"/>
    <x v="5"/>
    <n v="77041"/>
    <x v="2"/>
    <s v="OFF-BI-10004022"/>
    <x v="1"/>
    <x v="8"/>
    <s v="Acco Suede Grain Vinyl Round Ring Binder"/>
    <n v="1.1119999999999997"/>
    <n v="2"/>
    <n v="0.8"/>
    <n v="-1.8904000000000001"/>
  </r>
  <r>
    <n v="989"/>
    <s v="CA-2014-167899"/>
    <x v="3"/>
    <x v="367"/>
    <d v="2014-05-27T00:00:00"/>
    <s v="Standard Class"/>
    <s v="JG-15805"/>
    <s v="John Grady"/>
    <s v="Corporate"/>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s v="Corporate"/>
    <s v="United States"/>
    <s v="Auburn"/>
    <x v="15"/>
    <n v="13021"/>
    <x v="3"/>
    <s v="OFF-AR-10001988"/>
    <x v="1"/>
    <x v="6"/>
    <s v="Bulldog Table or Wall-Mount Pencil Sharpener"/>
    <n v="17.97"/>
    <n v="3"/>
    <n v="0"/>
    <n v="5.2112999999999996"/>
  </r>
  <r>
    <n v="991"/>
    <s v="CA-2012-153549"/>
    <x v="1"/>
    <x v="368"/>
    <d v="2012-03-31T00:00:00"/>
    <s v="Second Class"/>
    <s v="SL-20155"/>
    <s v="Sara Luxemburg"/>
    <s v="Home Office"/>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s v="Consumer"/>
    <s v="United States"/>
    <s v="New York City"/>
    <x v="15"/>
    <n v="10024"/>
    <x v="3"/>
    <s v="OFF-BI-10001036"/>
    <x v="1"/>
    <x v="8"/>
    <s v="Cardinal EasyOpen D-Ring Binders"/>
    <n v="14.624000000000002"/>
    <n v="2"/>
    <n v="0.2"/>
    <n v="5.484"/>
  </r>
  <r>
    <n v="993"/>
    <s v="CA-2013-105585"/>
    <x v="0"/>
    <x v="370"/>
    <d v="2013-08-28T00:00:00"/>
    <s v="First Class"/>
    <s v="RF-19735"/>
    <s v="Roland Fjeld"/>
    <s v="Consumer"/>
    <s v="United States"/>
    <s v="San Jose"/>
    <x v="1"/>
    <n v="95123"/>
    <x v="1"/>
    <s v="OFF-FA-10002983"/>
    <x v="1"/>
    <x v="13"/>
    <s v="Advantus SlideClip Paper Clips"/>
    <n v="10.23"/>
    <n v="3"/>
    <n v="0"/>
    <n v="4.9104000000000001"/>
  </r>
  <r>
    <n v="994"/>
    <s v="CA-2013-105585"/>
    <x v="0"/>
    <x v="370"/>
    <d v="2013-08-28T00:00:00"/>
    <s v="First Class"/>
    <s v="RF-19735"/>
    <s v="Roland Fjeld"/>
    <s v="Consumer"/>
    <s v="United States"/>
    <s v="San Jose"/>
    <x v="1"/>
    <n v="95123"/>
    <x v="1"/>
    <s v="OFF-PA-10003625"/>
    <x v="1"/>
    <x v="10"/>
    <s v="Xerox 1979"/>
    <n v="154.9"/>
    <n v="5"/>
    <n v="0"/>
    <n v="69.704999999999998"/>
  </r>
  <r>
    <n v="995"/>
    <s v="CA-2011-117639"/>
    <x v="2"/>
    <x v="371"/>
    <d v="2011-05-25T00:00:00"/>
    <s v="Standard Class"/>
    <s v="MW-18235"/>
    <s v="Mitch Willingham"/>
    <s v="Corporate"/>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s v="Corporate"/>
    <s v="United States"/>
    <s v="Virginia Beach"/>
    <x v="17"/>
    <n v="23464"/>
    <x v="0"/>
    <s v="TEC-PH-10001530"/>
    <x v="2"/>
    <x v="7"/>
    <s v="Plantronics Voyager Pro Legend"/>
    <n v="617.97"/>
    <n v="3"/>
    <n v="0"/>
    <n v="173.0316"/>
  </r>
  <r>
    <n v="997"/>
    <s v="CA-2012-162537"/>
    <x v="1"/>
    <x v="372"/>
    <d v="2012-11-03T00:00:00"/>
    <s v="Standard Class"/>
    <s v="RD-19585"/>
    <s v="Rob Dowd"/>
    <s v="Consumer"/>
    <s v="United States"/>
    <s v="Henderson"/>
    <x v="0"/>
    <n v="42420"/>
    <x v="0"/>
    <s v="OFF-EN-10003862"/>
    <x v="1"/>
    <x v="12"/>
    <s v="Laser &amp; Ink Jet Business Envelopes"/>
    <n v="10.67"/>
    <n v="1"/>
    <n v="0"/>
    <n v="4.9081999999999999"/>
  </r>
  <r>
    <n v="998"/>
    <s v="CA-2012-162537"/>
    <x v="1"/>
    <x v="372"/>
    <d v="2012-11-03T00:00:00"/>
    <s v="Standard Class"/>
    <s v="RD-19585"/>
    <s v="Rob Dowd"/>
    <s v="Consumer"/>
    <s v="United States"/>
    <s v="Henderson"/>
    <x v="0"/>
    <n v="42420"/>
    <x v="0"/>
    <s v="OFF-ST-10004258"/>
    <x v="1"/>
    <x v="4"/>
    <s v="Portable Personal File Box"/>
    <n v="36.630000000000003"/>
    <n v="3"/>
    <n v="0"/>
    <n v="9.8901000000000039"/>
  </r>
  <r>
    <n v="999"/>
    <s v="CA-2012-162537"/>
    <x v="1"/>
    <x v="372"/>
    <d v="2012-11-03T00:00:00"/>
    <s v="Standard Class"/>
    <s v="RD-19585"/>
    <s v="Rob Dowd"/>
    <s v="Consumer"/>
    <s v="United States"/>
    <s v="Henderson"/>
    <x v="0"/>
    <n v="42420"/>
    <x v="0"/>
    <s v="FUR-FU-10002885"/>
    <x v="0"/>
    <x v="5"/>
    <s v="Magna Visual Magnetic Picture Hangers"/>
    <n v="24.1"/>
    <n v="5"/>
    <n v="0"/>
    <n v="9.1580000000000013"/>
  </r>
  <r>
    <n v="1000"/>
    <s v="CA-2012-162537"/>
    <x v="1"/>
    <x v="372"/>
    <d v="2012-11-03T00:00:00"/>
    <s v="Standard Class"/>
    <s v="RD-19585"/>
    <s v="Rob Dowd"/>
    <s v="Consumer"/>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s v="Home Office"/>
    <s v="United States"/>
    <s v="Vancouver"/>
    <x v="4"/>
    <n v="98661"/>
    <x v="1"/>
    <s v="OFF-AR-10002956"/>
    <x v="1"/>
    <x v="6"/>
    <s v="Boston 16801 Nautilus Battery Pencil Sharpener"/>
    <n v="44.02"/>
    <n v="2"/>
    <n v="0"/>
    <n v="11.4452"/>
  </r>
  <r>
    <n v="1002"/>
    <s v="CA-2012-124891"/>
    <x v="1"/>
    <x v="374"/>
    <d v="2012-07-31T00:00:00"/>
    <s v="Same Day"/>
    <s v="RH-19495"/>
    <s v="Rick Hansen"/>
    <s v="Consumer"/>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s v="Consumer"/>
    <s v="United States"/>
    <s v="New York City"/>
    <x v="15"/>
    <n v="10024"/>
    <x v="3"/>
    <s v="FUR-TA-10002903"/>
    <x v="0"/>
    <x v="3"/>
    <s v="Bevis Round Bullnose 29&quot; High Table Top"/>
    <n v="1090.7819999999999"/>
    <n v="7"/>
    <n v="0.4"/>
    <n v="-290.87520000000001"/>
  </r>
  <r>
    <n v="1004"/>
    <s v="CA-2012-124891"/>
    <x v="1"/>
    <x v="374"/>
    <d v="2012-07-31T00:00:00"/>
    <s v="Same Day"/>
    <s v="RH-19495"/>
    <s v="Rick Hansen"/>
    <s v="Consumer"/>
    <s v="United States"/>
    <s v="New York City"/>
    <x v="15"/>
    <n v="10024"/>
    <x v="3"/>
    <s v="OFF-PA-10004621"/>
    <x v="1"/>
    <x v="10"/>
    <s v="Xerox 212"/>
    <n v="19.440000000000001"/>
    <n v="3"/>
    <n v="0"/>
    <n v="9.3312000000000008"/>
  </r>
  <r>
    <n v="1005"/>
    <s v="CA-2012-126445"/>
    <x v="1"/>
    <x v="375"/>
    <d v="2012-08-31T00:00:00"/>
    <s v="Standard Class"/>
    <s v="RA-19945"/>
    <s v="Ryan Akin"/>
    <s v="Consumer"/>
    <s v="United States"/>
    <s v="Murrieta"/>
    <x v="1"/>
    <n v="92563"/>
    <x v="1"/>
    <s v="OFF-ST-10000046"/>
    <x v="1"/>
    <x v="4"/>
    <s v="Fellowes Super Stor/Drawer Files"/>
    <n v="484.65000000000003"/>
    <n v="3"/>
    <n v="0"/>
    <n v="92.083500000000015"/>
  </r>
  <r>
    <n v="1006"/>
    <s v="CA-2012-111199"/>
    <x v="1"/>
    <x v="50"/>
    <d v="2012-11-17T00:00:00"/>
    <s v="Standard Class"/>
    <s v="JK-15730"/>
    <s v="Joe Kamberova"/>
    <s v="Consumer"/>
    <s v="United States"/>
    <s v="Jacksonville"/>
    <x v="3"/>
    <n v="28540"/>
    <x v="0"/>
    <s v="OFF-PA-10001790"/>
    <x v="1"/>
    <x v="10"/>
    <s v="Xerox 1910"/>
    <n v="115.29600000000001"/>
    <n v="3"/>
    <n v="0.2"/>
    <n v="40.353599999999986"/>
  </r>
  <r>
    <n v="1007"/>
    <s v="CA-2012-105312"/>
    <x v="1"/>
    <x v="376"/>
    <d v="2012-11-09T00:00:00"/>
    <s v="First Class"/>
    <s v="MT-17815"/>
    <s v="Meg Tillman"/>
    <s v="Consumer"/>
    <s v="United States"/>
    <s v="Scottsdale"/>
    <x v="16"/>
    <n v="85254"/>
    <x v="1"/>
    <s v="OFF-EN-10002600"/>
    <x v="1"/>
    <x v="12"/>
    <s v="Redi-Strip #10 Envelopes, 4 1/8 x 9 1/2"/>
    <n v="7.080000000000001"/>
    <n v="3"/>
    <n v="0.2"/>
    <n v="2.4779999999999989"/>
  </r>
  <r>
    <n v="1008"/>
    <s v="CA-2012-105312"/>
    <x v="1"/>
    <x v="376"/>
    <d v="2012-11-09T00:00:00"/>
    <s v="First Class"/>
    <s v="MT-17815"/>
    <s v="Meg Tillman"/>
    <s v="Consumer"/>
    <s v="United States"/>
    <s v="Scottsdale"/>
    <x v="16"/>
    <n v="85254"/>
    <x v="1"/>
    <s v="OFF-BI-10002049"/>
    <x v="1"/>
    <x v="8"/>
    <s v="UniKeep View Case Binders"/>
    <n v="4.4009999999999998"/>
    <n v="3"/>
    <n v="0.7"/>
    <n v="-3.5207999999999995"/>
  </r>
  <r>
    <n v="1009"/>
    <s v="US-2014-106705"/>
    <x v="3"/>
    <x v="377"/>
    <d v="2015-01-02T00:00:00"/>
    <s v="Standard Class"/>
    <s v="PO-18850"/>
    <s v="Patrick O'Brill"/>
    <s v="Consumer"/>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s v="Consumer"/>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s v="Consumer"/>
    <s v="United States"/>
    <s v="San Diego"/>
    <x v="1"/>
    <n v="92037"/>
    <x v="1"/>
    <s v="FUR-FU-10001602"/>
    <x v="0"/>
    <x v="5"/>
    <s v="Eldon Delta Triangular Chair Mat, 52&quot; x 58&quot;, Clear"/>
    <n v="151.72"/>
    <n v="4"/>
    <n v="0"/>
    <n v="27.309599999999989"/>
  </r>
  <r>
    <n v="1012"/>
    <s v="CA-2014-118437"/>
    <x v="3"/>
    <x v="46"/>
    <d v="2014-06-22T00:00:00"/>
    <s v="Second Class"/>
    <s v="PF-19165"/>
    <s v="Philip Fox"/>
    <s v="Consumer"/>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s v="Consumer"/>
    <s v="United States"/>
    <s v="Olympia"/>
    <x v="4"/>
    <n v="98502"/>
    <x v="1"/>
    <s v="OFF-ST-10003722"/>
    <x v="1"/>
    <x v="4"/>
    <s v="Project Tote Personal File"/>
    <n v="14.03"/>
    <n v="1"/>
    <n v="0"/>
    <n v="4.068699999999998"/>
  </r>
  <r>
    <n v="1014"/>
    <s v="US-2012-126214"/>
    <x v="1"/>
    <x v="379"/>
    <d v="2012-12-24T00:00:00"/>
    <s v="Second Class"/>
    <s v="JS-15880"/>
    <s v="John Stevenson"/>
    <s v="Consumer"/>
    <s v="United States"/>
    <s v="Seattle"/>
    <x v="4"/>
    <n v="98103"/>
    <x v="1"/>
    <s v="FUR-TA-10003748"/>
    <x v="0"/>
    <x v="3"/>
    <s v="Bevis 36 x 72 Conference Tables"/>
    <n v="1618.37"/>
    <n v="13"/>
    <n v="0"/>
    <n v="356.04139999999995"/>
  </r>
  <r>
    <n v="1015"/>
    <s v="US-2012-126214"/>
    <x v="1"/>
    <x v="379"/>
    <d v="2012-12-24T00:00:00"/>
    <s v="Second Class"/>
    <s v="JS-15880"/>
    <s v="John Stevenson"/>
    <s v="Consumer"/>
    <s v="United States"/>
    <s v="Seattle"/>
    <x v="4"/>
    <n v="98103"/>
    <x v="1"/>
    <s v="TEC-AC-10003198"/>
    <x v="2"/>
    <x v="11"/>
    <s v="Enermax Acrylux Wireless Keyboard"/>
    <n v="99.6"/>
    <n v="1"/>
    <n v="0"/>
    <n v="36.851999999999997"/>
  </r>
  <r>
    <n v="1016"/>
    <s v="CA-2012-133025"/>
    <x v="1"/>
    <x v="14"/>
    <d v="2012-09-19T00:00:00"/>
    <s v="Second Class"/>
    <s v="MO-17800"/>
    <s v="Meg O'Connel"/>
    <s v="Home Office"/>
    <s v="United States"/>
    <s v="Los Angeles"/>
    <x v="1"/>
    <n v="90036"/>
    <x v="1"/>
    <s v="OFF-PA-10004100"/>
    <x v="1"/>
    <x v="10"/>
    <s v="Xerox 216"/>
    <n v="32.400000000000006"/>
    <n v="5"/>
    <n v="0"/>
    <n v="15.552000000000001"/>
  </r>
  <r>
    <n v="1017"/>
    <s v="CA-2012-108665"/>
    <x v="1"/>
    <x v="380"/>
    <d v="2012-07-10T00:00:00"/>
    <s v="Standard Class"/>
    <s v="KM-16225"/>
    <s v="Kalyca Meade"/>
    <s v="Corporate"/>
    <s v="United States"/>
    <s v="New York City"/>
    <x v="15"/>
    <n v="10011"/>
    <x v="3"/>
    <s v="FUR-FU-10002191"/>
    <x v="0"/>
    <x v="5"/>
    <s v="G.E. Halogen Desk Lamp Bulbs"/>
    <n v="13.96"/>
    <n v="2"/>
    <n v="0"/>
    <n v="6.7008000000000001"/>
  </r>
  <r>
    <n v="1018"/>
    <s v="CA-2012-108665"/>
    <x v="1"/>
    <x v="380"/>
    <d v="2012-07-10T00:00:00"/>
    <s v="Standard Class"/>
    <s v="KM-16225"/>
    <s v="Kalyca Meade"/>
    <s v="Corporate"/>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s v="Corporate"/>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s v="Corporate"/>
    <s v="United States"/>
    <s v="New York City"/>
    <x v="15"/>
    <n v="10011"/>
    <x v="3"/>
    <s v="OFF-ST-10001526"/>
    <x v="1"/>
    <x v="4"/>
    <s v="Iceberg Mobile Mega Data/Printer Cart "/>
    <n v="601.65"/>
    <n v="5"/>
    <n v="0"/>
    <n v="156.42899999999997"/>
  </r>
  <r>
    <n v="1021"/>
    <s v="CA-2012-124450"/>
    <x v="1"/>
    <x v="381"/>
    <d v="2012-05-03T00:00:00"/>
    <s v="Standard Class"/>
    <s v="GT-14710"/>
    <s v="Greg Tran"/>
    <s v="Consumer"/>
    <s v="United States"/>
    <s v="Washington"/>
    <x v="40"/>
    <n v="20016"/>
    <x v="3"/>
    <s v="OFF-AR-10001166"/>
    <x v="1"/>
    <x v="6"/>
    <s v="Staples"/>
    <n v="22.740000000000002"/>
    <n v="3"/>
    <n v="0"/>
    <n v="8.8686000000000007"/>
  </r>
  <r>
    <n v="1022"/>
    <s v="CA-2012-124450"/>
    <x v="1"/>
    <x v="381"/>
    <d v="2012-05-03T00:00:00"/>
    <s v="Standard Class"/>
    <s v="GT-14710"/>
    <s v="Greg Tran"/>
    <s v="Consumer"/>
    <s v="United States"/>
    <s v="Washington"/>
    <x v="40"/>
    <n v="20016"/>
    <x v="3"/>
    <s v="FUR-CH-10000309"/>
    <x v="0"/>
    <x v="1"/>
    <s v="Global Comet Stacking Arm Chair"/>
    <n v="1267.53"/>
    <n v="3"/>
    <n v="0"/>
    <n v="316.88249999999999"/>
  </r>
  <r>
    <n v="1023"/>
    <s v="CA-2012-124450"/>
    <x v="1"/>
    <x v="381"/>
    <d v="2012-05-03T00:00:00"/>
    <s v="Standard Class"/>
    <s v="GT-14710"/>
    <s v="Greg Tran"/>
    <s v="Consumer"/>
    <s v="United States"/>
    <s v="Washington"/>
    <x v="40"/>
    <n v="20016"/>
    <x v="3"/>
    <s v="TEC-MA-10004212"/>
    <x v="2"/>
    <x v="15"/>
    <s v="Cisco SPA525G2 5-Line IP Phone"/>
    <n v="1379.92"/>
    <n v="8"/>
    <n v="0"/>
    <n v="648.56240000000003"/>
  </r>
  <r>
    <n v="1024"/>
    <s v="CA-2012-167269"/>
    <x v="1"/>
    <x v="382"/>
    <d v="2012-06-20T00:00:00"/>
    <s v="Standard Class"/>
    <s v="PB-19150"/>
    <s v="Philip Brown"/>
    <s v="Consumer"/>
    <s v="United States"/>
    <s v="Philadelphia"/>
    <x v="9"/>
    <n v="19134"/>
    <x v="3"/>
    <s v="OFF-EN-10003072"/>
    <x v="1"/>
    <x v="12"/>
    <s v="Peel &amp; Seel Envelopes"/>
    <n v="6.2080000000000002"/>
    <n v="2"/>
    <n v="0.2"/>
    <n v="2.1728000000000001"/>
  </r>
  <r>
    <n v="1025"/>
    <s v="CA-2014-106964"/>
    <x v="3"/>
    <x v="94"/>
    <d v="2014-12-21T00:00:00"/>
    <s v="First Class"/>
    <s v="HR-14770"/>
    <s v="Hallie Redmond"/>
    <s v="Home Office"/>
    <s v="United States"/>
    <s v="Los Angeles"/>
    <x v="1"/>
    <n v="90045"/>
    <x v="1"/>
    <s v="OFF-BI-10000320"/>
    <x v="1"/>
    <x v="8"/>
    <s v="GBC Plastic Binding Combs"/>
    <n v="11.808"/>
    <n v="2"/>
    <n v="0.2"/>
    <n v="4.2804000000000002"/>
  </r>
  <r>
    <n v="1026"/>
    <s v="CA-2013-126529"/>
    <x v="0"/>
    <x v="383"/>
    <d v="2013-01-13T00:00:00"/>
    <s v="Second Class"/>
    <s v="DE-13255"/>
    <s v="Deanra Eno"/>
    <s v="Home Office"/>
    <s v="United States"/>
    <s v="Springfield"/>
    <x v="24"/>
    <n v="45503"/>
    <x v="3"/>
    <s v="OFF-PA-10001166"/>
    <x v="1"/>
    <x v="10"/>
    <s v="Xerox 2"/>
    <n v="15.552000000000003"/>
    <n v="3"/>
    <n v="0.2"/>
    <n v="5.4432"/>
  </r>
  <r>
    <n v="1027"/>
    <s v="CA-2013-126529"/>
    <x v="0"/>
    <x v="383"/>
    <d v="2013-01-13T00:00:00"/>
    <s v="Second Class"/>
    <s v="DE-13255"/>
    <s v="Deanra Eno"/>
    <s v="Home Office"/>
    <s v="United States"/>
    <s v="Springfield"/>
    <x v="24"/>
    <n v="45503"/>
    <x v="3"/>
    <s v="OFF-PA-10003656"/>
    <x v="1"/>
    <x v="10"/>
    <s v="Xerox 1935"/>
    <n v="63.311999999999998"/>
    <n v="3"/>
    <n v="0.2"/>
    <n v="20.576399999999996"/>
  </r>
  <r>
    <n v="1028"/>
    <s v="CA-2013-126529"/>
    <x v="0"/>
    <x v="383"/>
    <d v="2013-01-13T00:00:00"/>
    <s v="Second Class"/>
    <s v="DE-13255"/>
    <s v="Deanra Eno"/>
    <s v="Home Office"/>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s v="Corporate"/>
    <s v="United States"/>
    <s v="Hackensack"/>
    <x v="30"/>
    <n v="7601"/>
    <x v="3"/>
    <s v="OFF-PA-10000474"/>
    <x v="1"/>
    <x v="10"/>
    <s v="Staples"/>
    <n v="177.2"/>
    <n v="5"/>
    <n v="0"/>
    <n v="83.283999999999992"/>
  </r>
  <r>
    <n v="1030"/>
    <s v="CA-2011-163552"/>
    <x v="2"/>
    <x v="384"/>
    <d v="2011-07-15T00:00:00"/>
    <s v="Standard Class"/>
    <s v="LA-16780"/>
    <s v="Laura Armstrong"/>
    <s v="Corporate"/>
    <s v="United States"/>
    <s v="Hackensack"/>
    <x v="30"/>
    <n v="7601"/>
    <x v="3"/>
    <s v="TEC-PH-10003885"/>
    <x v="2"/>
    <x v="7"/>
    <s v="Cisco SPA508G"/>
    <n v="197.96999999999997"/>
    <n v="3"/>
    <n v="0"/>
    <n v="57.41129999999999"/>
  </r>
  <r>
    <n v="1031"/>
    <s v="CA-2011-163552"/>
    <x v="2"/>
    <x v="384"/>
    <d v="2011-07-15T00:00:00"/>
    <s v="Standard Class"/>
    <s v="LA-16780"/>
    <s v="Laura Armstrong"/>
    <s v="Corporate"/>
    <s v="United States"/>
    <s v="Hackensack"/>
    <x v="30"/>
    <n v="7601"/>
    <x v="3"/>
    <s v="FUR-CH-10003379"/>
    <x v="0"/>
    <x v="1"/>
    <s v="Global Commerce Series High-Back Swivel/Tilt Chairs"/>
    <n v="854.94"/>
    <n v="3"/>
    <n v="0"/>
    <n v="213.73500000000001"/>
  </r>
  <r>
    <n v="1032"/>
    <s v="CA-2011-163552"/>
    <x v="2"/>
    <x v="384"/>
    <d v="2011-07-15T00:00:00"/>
    <s v="Standard Class"/>
    <s v="LA-16780"/>
    <s v="Laura Armstrong"/>
    <s v="Corporate"/>
    <s v="United States"/>
    <s v="Hackensack"/>
    <x v="30"/>
    <n v="7601"/>
    <x v="3"/>
    <s v="FUR-FU-10000629"/>
    <x v="0"/>
    <x v="5"/>
    <s v="9-3/4 Diameter Round Wall Clock"/>
    <n v="124.10999999999999"/>
    <n v="9"/>
    <n v="0"/>
    <n v="52.126200000000004"/>
  </r>
  <r>
    <n v="1033"/>
    <s v="CA-2011-163552"/>
    <x v="2"/>
    <x v="384"/>
    <d v="2011-07-15T00:00:00"/>
    <s v="Standard Class"/>
    <s v="LA-16780"/>
    <s v="Laura Armstrong"/>
    <s v="Corporate"/>
    <s v="United States"/>
    <s v="Hackensack"/>
    <x v="30"/>
    <n v="7601"/>
    <x v="3"/>
    <s v="OFF-LA-10001175"/>
    <x v="1"/>
    <x v="2"/>
    <s v="Avery 514"/>
    <n v="14.399999999999999"/>
    <n v="5"/>
    <n v="0"/>
    <n v="7.056"/>
  </r>
  <r>
    <n v="1034"/>
    <s v="CA-2013-109820"/>
    <x v="0"/>
    <x v="73"/>
    <d v="2013-11-23T00:00:00"/>
    <s v="First Class"/>
    <s v="AG-10390"/>
    <s v="Allen Goldenen"/>
    <s v="Consumer"/>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s v="Consumer"/>
    <s v="United States"/>
    <s v="Cincinnati"/>
    <x v="24"/>
    <n v="45231"/>
    <x v="3"/>
    <s v="OFF-BI-10003460"/>
    <x v="1"/>
    <x v="8"/>
    <s v="Acco 3-Hole Punch"/>
    <n v="2.6280000000000001"/>
    <n v="2"/>
    <n v="0.7"/>
    <n v="-1.9272"/>
  </r>
  <r>
    <n v="1036"/>
    <s v="CA-2013-109820"/>
    <x v="0"/>
    <x v="73"/>
    <d v="2013-11-23T00:00:00"/>
    <s v="First Class"/>
    <s v="AG-10390"/>
    <s v="Allen Goldenen"/>
    <s v="Consumer"/>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s v="Home Office"/>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s v="Consumer"/>
    <s v="United States"/>
    <s v="Los Angeles"/>
    <x v="1"/>
    <n v="90004"/>
    <x v="1"/>
    <s v="OFF-BI-10003707"/>
    <x v="1"/>
    <x v="8"/>
    <s v="Aluminum Screw Posts"/>
    <n v="36.624000000000002"/>
    <n v="3"/>
    <n v="0.2"/>
    <n v="13.734"/>
  </r>
  <r>
    <n v="1039"/>
    <s v="CA-2014-121818"/>
    <x v="3"/>
    <x v="225"/>
    <d v="2014-11-22T00:00:00"/>
    <s v="First Class"/>
    <s v="JH-15430"/>
    <s v="Jennifer Halladay"/>
    <s v="Consumer"/>
    <s v="United States"/>
    <s v="Burlington"/>
    <x v="3"/>
    <n v="27217"/>
    <x v="0"/>
    <s v="OFF-AR-10000203"/>
    <x v="1"/>
    <x v="6"/>
    <s v="Newell 336"/>
    <n v="23.968000000000004"/>
    <n v="7"/>
    <n v="0.2"/>
    <n v="2.696399999999997"/>
  </r>
  <r>
    <n v="1040"/>
    <s v="CA-2014-121818"/>
    <x v="3"/>
    <x v="225"/>
    <d v="2014-11-22T00:00:00"/>
    <s v="First Class"/>
    <s v="JH-15430"/>
    <s v="Jennifer Halladay"/>
    <s v="Consumer"/>
    <s v="United States"/>
    <s v="Burlington"/>
    <x v="3"/>
    <n v="27217"/>
    <x v="0"/>
    <s v="OFF-AR-10004790"/>
    <x v="1"/>
    <x v="6"/>
    <s v="Staples"/>
    <n v="28.728000000000002"/>
    <n v="3"/>
    <n v="0.2"/>
    <n v="1.7954999999999988"/>
  </r>
  <r>
    <n v="1041"/>
    <s v="CA-2013-127670"/>
    <x v="0"/>
    <x v="231"/>
    <d v="2013-03-25T00:00:00"/>
    <s v="Standard Class"/>
    <s v="RD-19660"/>
    <s v="Robert Dilbeck"/>
    <s v="Home Office"/>
    <s v="United States"/>
    <s v="Saint Peters"/>
    <x v="25"/>
    <n v="63376"/>
    <x v="2"/>
    <s v="FUR-TA-10001095"/>
    <x v="0"/>
    <x v="3"/>
    <s v="Chromcraft Round Conference Tables"/>
    <n v="697.16"/>
    <n v="4"/>
    <n v="0"/>
    <n v="146.40359999999998"/>
  </r>
  <r>
    <n v="1042"/>
    <s v="CA-2013-102981"/>
    <x v="0"/>
    <x v="47"/>
    <d v="2013-09-10T00:00:00"/>
    <s v="Second Class"/>
    <s v="MO-17500"/>
    <s v="Mary O'Rourke"/>
    <s v="Consumer"/>
    <s v="United States"/>
    <s v="New York City"/>
    <x v="15"/>
    <n v="10035"/>
    <x v="3"/>
    <s v="TEC-AC-10004761"/>
    <x v="2"/>
    <x v="11"/>
    <s v="Maxell 4.7GB DVD+RW 3/Pack"/>
    <n v="31.86"/>
    <n v="2"/>
    <n v="0"/>
    <n v="11.151"/>
  </r>
  <r>
    <n v="1043"/>
    <s v="CA-2013-102981"/>
    <x v="0"/>
    <x v="47"/>
    <d v="2013-09-10T00:00:00"/>
    <s v="Second Class"/>
    <s v="MO-17500"/>
    <s v="Mary O'Rourke"/>
    <s v="Consumer"/>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s v="Corporate"/>
    <s v="United States"/>
    <s v="Chicago"/>
    <x v="10"/>
    <n v="60610"/>
    <x v="2"/>
    <s v="OFF-AR-10001130"/>
    <x v="1"/>
    <x v="6"/>
    <s v="Quartet Alpha White Chalk, 12/Pack"/>
    <n v="8.84"/>
    <n v="5"/>
    <n v="0.2"/>
    <n v="2.9835000000000003"/>
  </r>
  <r>
    <n v="1045"/>
    <s v="CA-2014-115651"/>
    <x v="3"/>
    <x v="362"/>
    <d v="2014-07-13T00:00:00"/>
    <s v="First Class"/>
    <s v="NS-18640"/>
    <s v="Noel Staavos"/>
    <s v="Corporate"/>
    <s v="United States"/>
    <s v="Chicago"/>
    <x v="10"/>
    <n v="60610"/>
    <x v="2"/>
    <s v="OFF-AP-10000055"/>
    <x v="1"/>
    <x v="9"/>
    <s v="Belkin F9S820V06 8 Outlet Surge"/>
    <n v="58.463999999999977"/>
    <n v="9"/>
    <n v="0.8"/>
    <n v="-146.16000000000003"/>
  </r>
  <r>
    <n v="1046"/>
    <s v="CA-2014-152702"/>
    <x v="3"/>
    <x v="386"/>
    <d v="2014-10-17T00:00:00"/>
    <s v="Standard Class"/>
    <s v="SN-20710"/>
    <s v="Steve Nguyen"/>
    <s v="Home Office"/>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s v="Consumer"/>
    <s v="United States"/>
    <s v="Miami"/>
    <x v="2"/>
    <n v="33142"/>
    <x v="0"/>
    <s v="TEC-PH-10001530"/>
    <x v="2"/>
    <x v="7"/>
    <s v="Cisco Unified IP Phone 7945G VoIP phone"/>
    <n v="1363.96"/>
    <n v="5"/>
    <n v="0.2"/>
    <n v="85.247500000000002"/>
  </r>
  <r>
    <n v="1048"/>
    <s v="CA-2013-169103"/>
    <x v="0"/>
    <x v="387"/>
    <d v="2013-03-14T00:00:00"/>
    <s v="Standard Class"/>
    <s v="ZC-21910"/>
    <s v="Zuschuss Carroll"/>
    <s v="Consumer"/>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s v="Consumer"/>
    <s v="United States"/>
    <s v="San Francisco"/>
    <x v="1"/>
    <n v="94109"/>
    <x v="1"/>
    <s v="TEC-PH-10000486"/>
    <x v="2"/>
    <x v="7"/>
    <s v="Plantronics HL10 Handset Lifter"/>
    <n v="1113.5039999999999"/>
    <n v="12"/>
    <n v="0.2"/>
    <n v="125.2691999999999"/>
  </r>
  <r>
    <n v="1050"/>
    <s v="CA-2011-139192"/>
    <x v="2"/>
    <x v="279"/>
    <d v="2011-06-01T00:00:00"/>
    <s v="Second Class"/>
    <s v="LC-16885"/>
    <s v="Lena Creighton"/>
    <s v="Consumer"/>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s v="Corporate"/>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s v="Corporate"/>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s v="Corporate"/>
    <s v="United States"/>
    <s v="Philadelphia"/>
    <x v="9"/>
    <n v="19134"/>
    <x v="3"/>
    <s v="FUR-FU-10004460"/>
    <x v="0"/>
    <x v="5"/>
    <s v="Howard Miller 12&quot; Round Wall Clock"/>
    <n v="282.88800000000003"/>
    <n v="9"/>
    <n v="0.2"/>
    <n v="56.577599999999961"/>
  </r>
  <r>
    <n v="1054"/>
    <s v="CA-2012-110667"/>
    <x v="1"/>
    <x v="388"/>
    <d v="2012-04-08T00:00:00"/>
    <s v="Standard Class"/>
    <s v="NF-18595"/>
    <s v="Nicole Fjeld"/>
    <s v="Home Office"/>
    <s v="United States"/>
    <s v="New York City"/>
    <x v="15"/>
    <n v="10009"/>
    <x v="3"/>
    <s v="OFF-AR-10000716"/>
    <x v="1"/>
    <x v="6"/>
    <s v="DIXON Ticonderoga Erasable Checking Pencils"/>
    <n v="11.16"/>
    <n v="2"/>
    <n v="0"/>
    <n v="4.3524000000000003"/>
  </r>
  <r>
    <n v="1055"/>
    <s v="CA-2012-110667"/>
    <x v="1"/>
    <x v="388"/>
    <d v="2012-04-08T00:00:00"/>
    <s v="Standard Class"/>
    <s v="NF-18595"/>
    <s v="Nicole Fjeld"/>
    <s v="Home Office"/>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s v="Home Office"/>
    <s v="United States"/>
    <s v="New York City"/>
    <x v="15"/>
    <n v="10009"/>
    <x v="3"/>
    <s v="OFF-BI-10002735"/>
    <x v="1"/>
    <x v="8"/>
    <s v="GBC Prestige Therm-A-Bind Covers"/>
    <n v="82.344000000000008"/>
    <n v="3"/>
    <n v="0.2"/>
    <n v="27.791100000000004"/>
  </r>
  <r>
    <n v="1057"/>
    <s v="CA-2012-110667"/>
    <x v="1"/>
    <x v="388"/>
    <d v="2012-04-08T00:00:00"/>
    <s v="Standard Class"/>
    <s v="NF-18595"/>
    <s v="Nicole Fjeld"/>
    <s v="Home Office"/>
    <s v="United States"/>
    <s v="New York City"/>
    <x v="15"/>
    <n v="10009"/>
    <x v="3"/>
    <s v="OFF-BI-10003529"/>
    <x v="1"/>
    <x v="8"/>
    <s v="Avery Round Ring Poly Binders"/>
    <n v="9.0879999999999992"/>
    <n v="4"/>
    <n v="0.2"/>
    <n v="3.2944"/>
  </r>
  <r>
    <n v="1058"/>
    <s v="CA-2014-167150"/>
    <x v="3"/>
    <x v="389"/>
    <d v="2014-12-18T00:00:00"/>
    <s v="Standard Class"/>
    <s v="BP-11185"/>
    <s v="Ben Peterman"/>
    <s v="Corporate"/>
    <s v="United States"/>
    <s v="San Diego"/>
    <x v="1"/>
    <n v="92037"/>
    <x v="1"/>
    <s v="OFF-BI-10001097"/>
    <x v="1"/>
    <x v="8"/>
    <s v="Avery Hole Reinforcements"/>
    <n v="19.936000000000003"/>
    <n v="4"/>
    <n v="0.2"/>
    <n v="7.2267999999999999"/>
  </r>
  <r>
    <n v="1059"/>
    <s v="CA-2014-167150"/>
    <x v="3"/>
    <x v="389"/>
    <d v="2014-12-18T00:00:00"/>
    <s v="Standard Class"/>
    <s v="BP-11185"/>
    <s v="Ben Peterman"/>
    <s v="Corporate"/>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s v="Home Office"/>
    <s v="United States"/>
    <s v="Philadelphia"/>
    <x v="9"/>
    <n v="19143"/>
    <x v="3"/>
    <s v="OFF-FA-10001754"/>
    <x v="1"/>
    <x v="13"/>
    <s v="Stockwell Gold Paper Clips"/>
    <n v="4.4160000000000004"/>
    <n v="3"/>
    <n v="0.2"/>
    <n v="1.6008"/>
  </r>
  <r>
    <n v="1061"/>
    <s v="US-2012-125374"/>
    <x v="1"/>
    <x v="391"/>
    <d v="2012-03-29T00:00:00"/>
    <s v="Standard Class"/>
    <s v="JD-16060"/>
    <s v="Julia Dunbar"/>
    <s v="Consumer"/>
    <s v="United States"/>
    <s v="Houston"/>
    <x v="5"/>
    <n v="77095"/>
    <x v="2"/>
    <s v="FUR-CH-10003396"/>
    <x v="0"/>
    <x v="1"/>
    <s v="Global Deluxe Steno Chair"/>
    <n v="107.77200000000001"/>
    <n v="2"/>
    <n v="0.3"/>
    <n v="-29.252400000000009"/>
  </r>
  <r>
    <n v="1062"/>
    <s v="CA-2012-161263"/>
    <x v="1"/>
    <x v="392"/>
    <d v="2012-04-21T00:00:00"/>
    <s v="Standard Class"/>
    <s v="TS-21160"/>
    <s v="Theresa Swint"/>
    <s v="Corporate"/>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s v="Corporate"/>
    <s v="United States"/>
    <s v="Toledo"/>
    <x v="24"/>
    <n v="43615"/>
    <x v="3"/>
    <s v="OFF-FA-10004838"/>
    <x v="1"/>
    <x v="13"/>
    <s v="Super Bands, 12/Pack"/>
    <n v="10.416000000000002"/>
    <n v="7"/>
    <n v="0.2"/>
    <n v="-2.2134"/>
  </r>
  <r>
    <n v="1064"/>
    <s v="CA-2012-161263"/>
    <x v="1"/>
    <x v="392"/>
    <d v="2012-04-21T00:00:00"/>
    <s v="Standard Class"/>
    <s v="TS-21160"/>
    <s v="Theresa Swint"/>
    <s v="Corporate"/>
    <s v="United States"/>
    <s v="Toledo"/>
    <x v="24"/>
    <n v="43615"/>
    <x v="3"/>
    <s v="OFF-AR-10004757"/>
    <x v="1"/>
    <x v="6"/>
    <s v="Crayola Colored Pencils"/>
    <n v="7.8719999999999999"/>
    <n v="3"/>
    <n v="0.2"/>
    <n v="1.2791999999999994"/>
  </r>
  <r>
    <n v="1065"/>
    <s v="CA-2012-161263"/>
    <x v="1"/>
    <x v="392"/>
    <d v="2012-04-21T00:00:00"/>
    <s v="Standard Class"/>
    <s v="TS-21160"/>
    <s v="Theresa Swint"/>
    <s v="Corporate"/>
    <s v="United States"/>
    <s v="Toledo"/>
    <x v="24"/>
    <n v="43615"/>
    <x v="3"/>
    <s v="TEC-PH-10002115"/>
    <x v="2"/>
    <x v="7"/>
    <s v="Plantronics 81402"/>
    <n v="118.78199999999998"/>
    <n v="3"/>
    <n v="0.4"/>
    <n v="-27.715799999999994"/>
  </r>
  <r>
    <n v="1066"/>
    <s v="CA-2012-161263"/>
    <x v="1"/>
    <x v="392"/>
    <d v="2012-04-21T00:00:00"/>
    <s v="Standard Class"/>
    <s v="TS-21160"/>
    <s v="Theresa Swint"/>
    <s v="Corporate"/>
    <s v="United States"/>
    <s v="Toledo"/>
    <x v="24"/>
    <n v="43615"/>
    <x v="3"/>
    <s v="OFF-FA-10003059"/>
    <x v="1"/>
    <x v="13"/>
    <s v="Assorted Color Push Pins"/>
    <n v="1.4480000000000002"/>
    <n v="1"/>
    <n v="0.2"/>
    <n v="0.2352999999999999"/>
  </r>
  <r>
    <n v="1067"/>
    <s v="CA-2012-161263"/>
    <x v="1"/>
    <x v="392"/>
    <d v="2012-04-21T00:00:00"/>
    <s v="Standard Class"/>
    <s v="TS-21160"/>
    <s v="Theresa Swint"/>
    <s v="Corporate"/>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s v="Consumer"/>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s v="Consumer"/>
    <s v="United States"/>
    <s v="Brownsville"/>
    <x v="5"/>
    <n v="78521"/>
    <x v="2"/>
    <s v="OFF-SU-10001935"/>
    <x v="1"/>
    <x v="14"/>
    <s v="Staples"/>
    <n v="1.7440000000000002"/>
    <n v="1"/>
    <n v="0.2"/>
    <n v="-0.34880000000000033"/>
  </r>
  <r>
    <n v="1070"/>
    <s v="US-2012-150161"/>
    <x v="1"/>
    <x v="395"/>
    <d v="2012-07-29T00:00:00"/>
    <s v="Standard Class"/>
    <s v="RB-19795"/>
    <s v="Ross Baird"/>
    <s v="Home Office"/>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s v="Home Office"/>
    <s v="United States"/>
    <s v="Los Angeles"/>
    <x v="1"/>
    <n v="90008"/>
    <x v="1"/>
    <s v="OFF-AR-10003732"/>
    <x v="1"/>
    <x v="6"/>
    <s v="Newell 333"/>
    <n v="19.459999999999997"/>
    <n v="7"/>
    <n v="0"/>
    <n v="5.0595999999999997"/>
  </r>
  <r>
    <n v="1072"/>
    <s v="CA-2013-152814"/>
    <x v="0"/>
    <x v="236"/>
    <d v="2013-05-03T00:00:00"/>
    <s v="Standard Class"/>
    <s v="EH-14005"/>
    <s v="Erica Hernandez"/>
    <s v="Home Office"/>
    <s v="United States"/>
    <s v="Denver"/>
    <x v="22"/>
    <n v="80219"/>
    <x v="1"/>
    <s v="OFF-PA-10001970"/>
    <x v="1"/>
    <x v="10"/>
    <s v="Xerox 1881"/>
    <n v="29.472000000000001"/>
    <n v="3"/>
    <n v="0.2"/>
    <n v="9.9467999999999979"/>
  </r>
  <r>
    <n v="1073"/>
    <s v="CA-2014-106943"/>
    <x v="3"/>
    <x v="237"/>
    <d v="2014-11-20T00:00:00"/>
    <s v="Standard Class"/>
    <s v="FO-14305"/>
    <s v="Frank Olsen"/>
    <s v="Consumer"/>
    <s v="United States"/>
    <s v="New York City"/>
    <x v="15"/>
    <n v="10035"/>
    <x v="3"/>
    <s v="OFF-BI-10003669"/>
    <x v="1"/>
    <x v="8"/>
    <s v="3M Organizer Strips"/>
    <n v="8.64"/>
    <n v="2"/>
    <n v="0.2"/>
    <n v="3.024"/>
  </r>
  <r>
    <n v="1074"/>
    <s v="CA-2013-134348"/>
    <x v="0"/>
    <x v="396"/>
    <d v="2013-11-20T00:00:00"/>
    <s v="Standard Class"/>
    <s v="MS-17710"/>
    <s v="Maurice Satty"/>
    <s v="Consumer"/>
    <s v="United States"/>
    <s v="Mesa"/>
    <x v="16"/>
    <n v="85204"/>
    <x v="1"/>
    <s v="OFF-BI-10003727"/>
    <x v="1"/>
    <x v="8"/>
    <s v="Avery Durable Slant Ring Binders With Label Holder"/>
    <n v="6.27"/>
    <n v="5"/>
    <n v="0.7"/>
    <n v="-4.5980000000000008"/>
  </r>
  <r>
    <n v="1075"/>
    <s v="CA-2013-134348"/>
    <x v="0"/>
    <x v="396"/>
    <d v="2013-11-20T00:00:00"/>
    <s v="Standard Class"/>
    <s v="MS-17710"/>
    <s v="Maurice Satty"/>
    <s v="Consumer"/>
    <s v="United States"/>
    <s v="Mesa"/>
    <x v="16"/>
    <n v="85204"/>
    <x v="1"/>
    <s v="OFF-BI-10004967"/>
    <x v="1"/>
    <x v="8"/>
    <s v="Round Ring Binders"/>
    <n v="4.3680000000000003"/>
    <n v="7"/>
    <n v="0.7"/>
    <n v="-3.3487999999999998"/>
  </r>
  <r>
    <n v="1076"/>
    <s v="CA-2013-134348"/>
    <x v="0"/>
    <x v="396"/>
    <d v="2013-11-20T00:00:00"/>
    <s v="Standard Class"/>
    <s v="MS-17710"/>
    <s v="Maurice Satty"/>
    <s v="Consumer"/>
    <s v="United States"/>
    <s v="Mesa"/>
    <x v="16"/>
    <n v="85204"/>
    <x v="1"/>
    <s v="TEC-AC-10003447"/>
    <x v="2"/>
    <x v="11"/>
    <s v="Micropad Numeric Keypads"/>
    <n v="31.983999999999998"/>
    <n v="2"/>
    <n v="0.2"/>
    <n v="1.9989999999999979"/>
  </r>
  <r>
    <n v="1077"/>
    <s v="CA-2013-161781"/>
    <x v="0"/>
    <x v="321"/>
    <d v="2013-10-01T00:00:00"/>
    <s v="First Class"/>
    <s v="CC-12100"/>
    <s v="Chad Cunningham"/>
    <s v="Home Office"/>
    <s v="United States"/>
    <s v="Columbus"/>
    <x v="14"/>
    <n v="47201"/>
    <x v="2"/>
    <s v="OFF-AR-10000255"/>
    <x v="1"/>
    <x v="6"/>
    <s v="Newell 328"/>
    <n v="40.879999999999995"/>
    <n v="7"/>
    <n v="0"/>
    <n v="10.628799999999998"/>
  </r>
  <r>
    <n v="1078"/>
    <s v="CA-2014-132521"/>
    <x v="3"/>
    <x v="397"/>
    <d v="2014-09-26T00:00:00"/>
    <s v="Second Class"/>
    <s v="DW-13540"/>
    <s v="Don Weiss"/>
    <s v="Consumer"/>
    <s v="United States"/>
    <s v="Seattle"/>
    <x v="4"/>
    <n v="98105"/>
    <x v="1"/>
    <s v="OFF-AP-10002191"/>
    <x v="1"/>
    <x v="9"/>
    <s v="Belkin 8 Outlet SurgeMaster II Gold Surge Protector"/>
    <n v="119.96"/>
    <n v="2"/>
    <n v="0"/>
    <n v="33.588800000000006"/>
  </r>
  <r>
    <n v="1079"/>
    <s v="CA-2014-132521"/>
    <x v="3"/>
    <x v="397"/>
    <d v="2014-09-26T00:00:00"/>
    <s v="Second Class"/>
    <s v="DW-13540"/>
    <s v="Don Weiss"/>
    <s v="Consumer"/>
    <s v="United States"/>
    <s v="Seattle"/>
    <x v="4"/>
    <n v="98105"/>
    <x v="1"/>
    <s v="OFF-ST-10001325"/>
    <x v="1"/>
    <x v="4"/>
    <s v="Sterilite Officeware Hinged File Box"/>
    <n v="31.44"/>
    <n v="3"/>
    <n v="0"/>
    <n v="8.4888000000000012"/>
  </r>
  <r>
    <n v="1080"/>
    <s v="CA-2014-132521"/>
    <x v="3"/>
    <x v="397"/>
    <d v="2014-09-26T00:00:00"/>
    <s v="Second Class"/>
    <s v="DW-13540"/>
    <s v="Don Weiss"/>
    <s v="Consumer"/>
    <s v="United States"/>
    <s v="Seattle"/>
    <x v="4"/>
    <n v="98105"/>
    <x v="1"/>
    <s v="OFF-BI-10000404"/>
    <x v="1"/>
    <x v="8"/>
    <s v="Avery Printable Repositionable Plastic Tabs"/>
    <n v="6.88"/>
    <n v="1"/>
    <n v="0.2"/>
    <n v="2.3220000000000001"/>
  </r>
  <r>
    <n v="1081"/>
    <s v="CA-2012-110016"/>
    <x v="1"/>
    <x v="239"/>
    <d v="2012-12-04T00:00:00"/>
    <s v="Standard Class"/>
    <s v="BT-11395"/>
    <s v="Bill Tyler"/>
    <s v="Corporate"/>
    <s v="United States"/>
    <s v="Detroit"/>
    <x v="12"/>
    <n v="48227"/>
    <x v="2"/>
    <s v="OFF-PA-10000349"/>
    <x v="1"/>
    <x v="10"/>
    <s v="Staples"/>
    <n v="19.920000000000002"/>
    <n v="4"/>
    <n v="0"/>
    <n v="9.3624000000000009"/>
  </r>
  <r>
    <n v="1082"/>
    <s v="CA-2012-110016"/>
    <x v="1"/>
    <x v="239"/>
    <d v="2012-12-04T00:00:00"/>
    <s v="Standard Class"/>
    <s v="BT-11395"/>
    <s v="Bill Tyler"/>
    <s v="Corporate"/>
    <s v="United States"/>
    <s v="Detroit"/>
    <x v="12"/>
    <n v="48227"/>
    <x v="2"/>
    <s v="FUR-CH-10002880"/>
    <x v="0"/>
    <x v="1"/>
    <s v="Global High-Back Leather Tilter, Burgundy"/>
    <n v="1106.9099999999999"/>
    <n v="9"/>
    <n v="0"/>
    <n v="121.76009999999994"/>
  </r>
  <r>
    <n v="1083"/>
    <s v="US-2013-143819"/>
    <x v="0"/>
    <x v="398"/>
    <d v="2013-03-06T00:00:00"/>
    <s v="Standard Class"/>
    <s v="KD-16270"/>
    <s v="Karen Daniels"/>
    <s v="Consumer"/>
    <s v="United States"/>
    <s v="Yonkers"/>
    <x v="15"/>
    <n v="10701"/>
    <x v="3"/>
    <s v="FUR-TA-10001095"/>
    <x v="0"/>
    <x v="3"/>
    <s v="Chromcraft Round Conference Tables"/>
    <n v="836.59199999999998"/>
    <n v="8"/>
    <n v="0.4"/>
    <n v="-264.92079999999999"/>
  </r>
  <r>
    <n v="1084"/>
    <s v="US-2013-143819"/>
    <x v="0"/>
    <x v="398"/>
    <d v="2013-03-06T00:00:00"/>
    <s v="Standard Class"/>
    <s v="KD-16270"/>
    <s v="Karen Daniels"/>
    <s v="Consumer"/>
    <s v="United States"/>
    <s v="Yonkers"/>
    <x v="15"/>
    <n v="10701"/>
    <x v="3"/>
    <s v="OFF-PA-10003127"/>
    <x v="1"/>
    <x v="10"/>
    <s v="Staples"/>
    <n v="26.38"/>
    <n v="1"/>
    <n v="0"/>
    <n v="12.134799999999998"/>
  </r>
  <r>
    <n v="1085"/>
    <s v="US-2013-143819"/>
    <x v="0"/>
    <x v="398"/>
    <d v="2013-03-06T00:00:00"/>
    <s v="Standard Class"/>
    <s v="KD-16270"/>
    <s v="Karen Daniels"/>
    <s v="Consumer"/>
    <s v="United States"/>
    <s v="Yonkers"/>
    <x v="15"/>
    <n v="10701"/>
    <x v="3"/>
    <s v="OFF-ST-10003208"/>
    <x v="1"/>
    <x v="4"/>
    <s v="Adjustable Depth Letter/Legal Cart"/>
    <n v="362.92"/>
    <n v="2"/>
    <n v="0"/>
    <n v="105.24679999999995"/>
  </r>
  <r>
    <n v="1086"/>
    <s v="US-2013-143819"/>
    <x v="0"/>
    <x v="398"/>
    <d v="2013-03-06T00:00:00"/>
    <s v="Standard Class"/>
    <s v="KD-16270"/>
    <s v="Karen Daniels"/>
    <s v="Consumer"/>
    <s v="United States"/>
    <s v="Yonkers"/>
    <x v="15"/>
    <n v="10701"/>
    <x v="3"/>
    <s v="TEC-MA-10003979"/>
    <x v="2"/>
    <x v="15"/>
    <s v="Ativa V4110MDD Micro-Cut Shredder"/>
    <n v="4899.93"/>
    <n v="7"/>
    <n v="0"/>
    <n v="2400.9656999999997"/>
  </r>
  <r>
    <n v="1087"/>
    <s v="CA-2013-167584"/>
    <x v="0"/>
    <x v="399"/>
    <d v="2013-08-13T00:00:00"/>
    <s v="Same Day"/>
    <s v="LC-16870"/>
    <s v="Lena Cacioppo"/>
    <s v="Consumer"/>
    <s v="United States"/>
    <s v="Des Moines"/>
    <x v="23"/>
    <n v="50315"/>
    <x v="2"/>
    <s v="OFF-PA-10000029"/>
    <x v="1"/>
    <x v="10"/>
    <s v="Xerox 224"/>
    <n v="6.48"/>
    <n v="1"/>
    <n v="0"/>
    <n v="3.1104000000000003"/>
  </r>
  <r>
    <n v="1088"/>
    <s v="CA-2013-166163"/>
    <x v="0"/>
    <x v="243"/>
    <d v="2013-08-21T00:00:00"/>
    <s v="Second Class"/>
    <s v="CY-12745"/>
    <s v="Craig Yedwab"/>
    <s v="Corporate"/>
    <s v="United States"/>
    <s v="Oakland"/>
    <x v="1"/>
    <n v="94601"/>
    <x v="1"/>
    <s v="TEC-PH-10004896"/>
    <x v="2"/>
    <x v="7"/>
    <s v="Nokia Lumia 521 (T-Mobile)"/>
    <n v="71.975999999999999"/>
    <n v="3"/>
    <n v="0.2"/>
    <n v="7.1976000000000049"/>
  </r>
  <r>
    <n v="1089"/>
    <s v="CA-2013-166163"/>
    <x v="0"/>
    <x v="243"/>
    <d v="2013-08-21T00:00:00"/>
    <s v="Second Class"/>
    <s v="CY-12745"/>
    <s v="Craig Yedwab"/>
    <s v="Corporate"/>
    <s v="United States"/>
    <s v="Oakland"/>
    <x v="1"/>
    <n v="94601"/>
    <x v="1"/>
    <s v="OFF-LA-10000452"/>
    <x v="1"/>
    <x v="2"/>
    <s v="Avery 488"/>
    <n v="3.15"/>
    <n v="1"/>
    <n v="0"/>
    <n v="1.512"/>
  </r>
  <r>
    <n v="1090"/>
    <s v="CA-2014-158407"/>
    <x v="3"/>
    <x v="400"/>
    <d v="2014-06-11T00:00:00"/>
    <s v="Standard Class"/>
    <s v="LW-16990"/>
    <s v="Lindsay Williams"/>
    <s v="Corporate"/>
    <s v="United States"/>
    <s v="Monroe"/>
    <x v="3"/>
    <n v="28110"/>
    <x v="0"/>
    <s v="FUR-FU-10001967"/>
    <x v="0"/>
    <x v="5"/>
    <s v="Telescoping Adjustable Floor Lamp"/>
    <n v="31.983999999999998"/>
    <n v="2"/>
    <n v="0.2"/>
    <n v="1.9989999999999979"/>
  </r>
  <r>
    <n v="1091"/>
    <s v="CA-2014-158407"/>
    <x v="3"/>
    <x v="400"/>
    <d v="2014-06-11T00:00:00"/>
    <s v="Standard Class"/>
    <s v="LW-16990"/>
    <s v="Lindsay Williams"/>
    <s v="Corporate"/>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s v="Consumer"/>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s v="Consumer"/>
    <s v="United States"/>
    <s v="San Diego"/>
    <x v="1"/>
    <n v="92105"/>
    <x v="1"/>
    <s v="TEC-PH-10000576"/>
    <x v="2"/>
    <x v="7"/>
    <s v="AT&amp;T 1080 Corded phone"/>
    <n v="219.18400000000003"/>
    <n v="2"/>
    <n v="0.2"/>
    <n v="19.178600000000003"/>
  </r>
  <r>
    <n v="1094"/>
    <s v="CA-2012-165085"/>
    <x v="1"/>
    <x v="17"/>
    <d v="2012-12-31T00:00:00"/>
    <s v="Standard Class"/>
    <s v="BT-11485"/>
    <s v="Brad Thomas"/>
    <s v="Home Office"/>
    <s v="United States"/>
    <s v="Clinton"/>
    <x v="39"/>
    <n v="20735"/>
    <x v="3"/>
    <s v="OFF-PA-10000605"/>
    <x v="1"/>
    <x v="10"/>
    <s v="Xerox 1950"/>
    <n v="28.900000000000002"/>
    <n v="5"/>
    <n v="0"/>
    <n v="14.161000000000001"/>
  </r>
  <r>
    <n v="1095"/>
    <s v="CA-2012-165085"/>
    <x v="1"/>
    <x v="17"/>
    <d v="2012-12-31T00:00:00"/>
    <s v="Standard Class"/>
    <s v="BT-11485"/>
    <s v="Brad Thomas"/>
    <s v="Home Office"/>
    <s v="United States"/>
    <s v="Clinton"/>
    <x v="39"/>
    <n v="20735"/>
    <x v="3"/>
    <s v="OFF-AP-10002518"/>
    <x v="1"/>
    <x v="9"/>
    <s v="Kensington 7 Outlet MasterPiece Power Center"/>
    <n v="355.96"/>
    <n v="2"/>
    <n v="0"/>
    <n v="103.22839999999997"/>
  </r>
  <r>
    <n v="1096"/>
    <s v="CA-2014-160423"/>
    <x v="3"/>
    <x v="276"/>
    <d v="2014-01-27T00:00:00"/>
    <s v="Standard Class"/>
    <s v="PS-19045"/>
    <s v="Penelope Sewall"/>
    <s v="Home Office"/>
    <s v="United States"/>
    <s v="Charlotte"/>
    <x v="3"/>
    <n v="28205"/>
    <x v="0"/>
    <s v="OFF-ST-10004340"/>
    <x v="1"/>
    <x v="4"/>
    <s v="Fellowes Mobile File Cart, Black"/>
    <n v="348.20799999999997"/>
    <n v="7"/>
    <n v="0.2"/>
    <n v="30.468200000000024"/>
  </r>
  <r>
    <n v="1097"/>
    <s v="CA-2014-160423"/>
    <x v="3"/>
    <x v="276"/>
    <d v="2014-01-27T00:00:00"/>
    <s v="Standard Class"/>
    <s v="PS-19045"/>
    <s v="Penelope Sewall"/>
    <s v="Home Office"/>
    <s v="United States"/>
    <s v="Charlotte"/>
    <x v="3"/>
    <n v="28205"/>
    <x v="0"/>
    <s v="OFF-BI-10004001"/>
    <x v="1"/>
    <x v="8"/>
    <s v="GBC Recycled VeloBinder Covers"/>
    <n v="35.783999999999999"/>
    <n v="7"/>
    <n v="0.7"/>
    <n v="-28.627200000000009"/>
  </r>
  <r>
    <n v="1098"/>
    <s v="CA-2011-159338"/>
    <x v="2"/>
    <x v="402"/>
    <d v="2011-06-28T00:00:00"/>
    <s v="First Class"/>
    <s v="NS-18640"/>
    <s v="Noel Staavos"/>
    <s v="Corporate"/>
    <s v="United States"/>
    <s v="Los Angeles"/>
    <x v="1"/>
    <n v="90049"/>
    <x v="1"/>
    <s v="FUR-TA-10004147"/>
    <x v="0"/>
    <x v="3"/>
    <s v="Hon 4060 Series Tables"/>
    <n v="447.84"/>
    <n v="5"/>
    <n v="0.2"/>
    <n v="11.19599999999997"/>
  </r>
  <r>
    <n v="1099"/>
    <s v="CA-2013-107216"/>
    <x v="0"/>
    <x v="403"/>
    <d v="2013-06-18T00:00:00"/>
    <s v="First Class"/>
    <s v="PV-18985"/>
    <s v="Paul Van Hugh"/>
    <s v="Home Office"/>
    <s v="United States"/>
    <s v="San Francisco"/>
    <x v="1"/>
    <n v="94122"/>
    <x v="1"/>
    <s v="OFF-AR-10001545"/>
    <x v="1"/>
    <x v="6"/>
    <s v="Newell 326"/>
    <n v="7.04"/>
    <n v="4"/>
    <n v="0"/>
    <n v="2.0415999999999999"/>
  </r>
  <r>
    <n v="1100"/>
    <s v="CA-2013-107216"/>
    <x v="0"/>
    <x v="403"/>
    <d v="2013-06-18T00:00:00"/>
    <s v="First Class"/>
    <s v="PV-18985"/>
    <s v="Paul Van Hugh"/>
    <s v="Home Office"/>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s v="Home Office"/>
    <s v="United States"/>
    <s v="San Francisco"/>
    <x v="1"/>
    <n v="94122"/>
    <x v="1"/>
    <s v="TEC-AC-10001013"/>
    <x v="2"/>
    <x v="11"/>
    <s v="Logitech ClearChat Comfort/USB Headset H390"/>
    <n v="29.29"/>
    <n v="1"/>
    <n v="0"/>
    <n v="9.6656999999999975"/>
  </r>
  <r>
    <n v="1102"/>
    <s v="CA-2013-107216"/>
    <x v="0"/>
    <x v="403"/>
    <d v="2013-06-18T00:00:00"/>
    <s v="First Class"/>
    <s v="PV-18985"/>
    <s v="Paul Van Hugh"/>
    <s v="Home Office"/>
    <s v="United States"/>
    <s v="San Francisco"/>
    <x v="1"/>
    <n v="94122"/>
    <x v="1"/>
    <s v="OFF-AR-10002255"/>
    <x v="1"/>
    <x v="6"/>
    <s v="Newell 346"/>
    <n v="8.64"/>
    <n v="3"/>
    <n v="0"/>
    <n v="2.5055999999999998"/>
  </r>
  <r>
    <n v="1103"/>
    <s v="US-2014-145863"/>
    <x v="3"/>
    <x v="81"/>
    <d v="2014-04-28T00:00:00"/>
    <s v="Standard Class"/>
    <s v="RP-19390"/>
    <s v="Resi Pölking"/>
    <s v="Consumer"/>
    <s v="United States"/>
    <s v="Houston"/>
    <x v="5"/>
    <n v="77041"/>
    <x v="2"/>
    <s v="OFF-BI-10004140"/>
    <x v="1"/>
    <x v="8"/>
    <s v="Avery Non-Stick Binders"/>
    <n v="2.6939999999999995"/>
    <n v="3"/>
    <n v="0.8"/>
    <n v="-4.7145000000000028"/>
  </r>
  <r>
    <n v="1104"/>
    <s v="US-2014-145863"/>
    <x v="3"/>
    <x v="81"/>
    <d v="2014-04-28T00:00:00"/>
    <s v="Standard Class"/>
    <s v="RP-19390"/>
    <s v="Resi Pölking"/>
    <s v="Consumer"/>
    <s v="United States"/>
    <s v="Houston"/>
    <x v="5"/>
    <n v="77041"/>
    <x v="2"/>
    <s v="OFF-BI-10002049"/>
    <x v="1"/>
    <x v="8"/>
    <s v="UniKeep View Case Binders"/>
    <n v="2.9339999999999993"/>
    <n v="3"/>
    <n v="0.8"/>
    <n v="-4.9878000000000018"/>
  </r>
  <r>
    <n v="1105"/>
    <s v="CA-2013-112340"/>
    <x v="0"/>
    <x v="147"/>
    <d v="2013-10-28T00:00:00"/>
    <s v="Standard Class"/>
    <s v="NM-18520"/>
    <s v="Neoma Murray"/>
    <s v="Consumer"/>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s v="Consumer"/>
    <s v="United States"/>
    <s v="Houston"/>
    <x v="5"/>
    <n v="77041"/>
    <x v="2"/>
    <s v="OFF-ST-10000642"/>
    <x v="1"/>
    <x v="4"/>
    <s v="Tennsco Lockers, Gray"/>
    <n v="100.70400000000001"/>
    <n v="6"/>
    <n v="0.2"/>
    <n v="-16.36440000000001"/>
  </r>
  <r>
    <n v="1107"/>
    <s v="US-2013-110156"/>
    <x v="0"/>
    <x v="258"/>
    <d v="2013-11-25T00:00:00"/>
    <s v="Standard Class"/>
    <s v="EH-13945"/>
    <s v="Eric Hoffmann"/>
    <s v="Consumer"/>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s v="Consumer"/>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s v="Consumer"/>
    <s v="United States"/>
    <s v="Houston"/>
    <x v="5"/>
    <n v="77041"/>
    <x v="2"/>
    <s v="OFF-FA-10003495"/>
    <x v="1"/>
    <x v="13"/>
    <s v="Staples"/>
    <n v="58.368000000000009"/>
    <n v="12"/>
    <n v="0.2"/>
    <n v="21.888000000000002"/>
  </r>
  <r>
    <n v="1110"/>
    <s v="US-2013-110156"/>
    <x v="0"/>
    <x v="258"/>
    <d v="2013-11-25T00:00:00"/>
    <s v="Standard Class"/>
    <s v="EH-13945"/>
    <s v="Eric Hoffmann"/>
    <s v="Consumer"/>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s v="Consumer"/>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s v="Consumer"/>
    <s v="United States"/>
    <s v="Houston"/>
    <x v="5"/>
    <n v="77041"/>
    <x v="2"/>
    <s v="OFF-PA-10004735"/>
    <x v="1"/>
    <x v="10"/>
    <s v="Xerox 1905"/>
    <n v="10.368000000000002"/>
    <n v="2"/>
    <n v="0.2"/>
    <n v="3.6288"/>
  </r>
  <r>
    <n v="1113"/>
    <s v="US-2013-110156"/>
    <x v="0"/>
    <x v="258"/>
    <d v="2013-11-25T00:00:00"/>
    <s v="Standard Class"/>
    <s v="EH-13945"/>
    <s v="Eric Hoffmann"/>
    <s v="Consumer"/>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s v="Consumer"/>
    <s v="United States"/>
    <s v="Encinitas"/>
    <x v="1"/>
    <n v="92024"/>
    <x v="1"/>
    <s v="OFF-BI-10003364"/>
    <x v="1"/>
    <x v="8"/>
    <s v="Binding Machine Supplies"/>
    <n v="46.672000000000004"/>
    <n v="2"/>
    <n v="0.2"/>
    <n v="16.3352"/>
  </r>
  <r>
    <n v="1115"/>
    <s v="CA-2014-140585"/>
    <x v="3"/>
    <x v="404"/>
    <d v="2014-12-24T00:00:00"/>
    <s v="Second Class"/>
    <s v="RA-19915"/>
    <s v="Russell Applegate"/>
    <s v="Consumer"/>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s v="Consumer"/>
    <s v="United States"/>
    <s v="Encinitas"/>
    <x v="1"/>
    <n v="92024"/>
    <x v="1"/>
    <s v="TEC-AC-10003610"/>
    <x v="2"/>
    <x v="11"/>
    <s v="Logitech Illuminated - Keyboard"/>
    <n v="119.98"/>
    <n v="2"/>
    <n v="0"/>
    <n v="57.590400000000002"/>
  </r>
  <r>
    <n v="1117"/>
    <s v="CA-2013-144855"/>
    <x v="0"/>
    <x v="405"/>
    <d v="2013-07-25T00:00:00"/>
    <s v="Second Class"/>
    <s v="DL-13495"/>
    <s v="Dionis Lloyd"/>
    <s v="Corporate"/>
    <s v="United States"/>
    <s v="San Francisco"/>
    <x v="1"/>
    <n v="94110"/>
    <x v="1"/>
    <s v="OFF-LA-10003766"/>
    <x v="1"/>
    <x v="2"/>
    <s v="Self-Adhesive Removable Labels"/>
    <n v="6.3"/>
    <n v="2"/>
    <n v="0"/>
    <n v="3.024"/>
  </r>
  <r>
    <n v="1118"/>
    <s v="CA-2012-142755"/>
    <x v="1"/>
    <x v="406"/>
    <d v="2012-09-08T00:00:00"/>
    <s v="Standard Class"/>
    <s v="CS-12355"/>
    <s v="Christine Sundaresam"/>
    <s v="Consumer"/>
    <s v="United States"/>
    <s v="Roswell"/>
    <x v="32"/>
    <n v="30076"/>
    <x v="0"/>
    <s v="OFF-PA-10001970"/>
    <x v="1"/>
    <x v="10"/>
    <s v="Xerox 1908"/>
    <n v="279.89999999999998"/>
    <n v="5"/>
    <n v="0"/>
    <n v="137.15100000000001"/>
  </r>
  <r>
    <n v="1119"/>
    <s v="CA-2012-142755"/>
    <x v="1"/>
    <x v="406"/>
    <d v="2012-09-08T00:00:00"/>
    <s v="Standard Class"/>
    <s v="CS-12355"/>
    <s v="Christine Sundaresam"/>
    <s v="Consumer"/>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s v="Consumer"/>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s v="Consumer"/>
    <s v="United States"/>
    <s v="Roswell"/>
    <x v="32"/>
    <n v="30076"/>
    <x v="0"/>
    <s v="OFF-EN-10004459"/>
    <x v="1"/>
    <x v="12"/>
    <s v="Security-Tint Envelopes"/>
    <n v="15.28"/>
    <n v="2"/>
    <n v="0"/>
    <n v="7.4871999999999996"/>
  </r>
  <r>
    <n v="1122"/>
    <s v="US-2011-147627"/>
    <x v="2"/>
    <x v="407"/>
    <d v="2011-01-27T00:00:00"/>
    <s v="Standard Class"/>
    <s v="HL-15040"/>
    <s v="Hunter Lopez"/>
    <s v="Consumer"/>
    <s v="United States"/>
    <s v="Jonesboro"/>
    <x v="36"/>
    <n v="72401"/>
    <x v="0"/>
    <s v="TEC-PH-10001061"/>
    <x v="2"/>
    <x v="7"/>
    <s v="Apple iPhone 5C"/>
    <n v="699.93"/>
    <n v="7"/>
    <n v="0"/>
    <n v="181.98179999999999"/>
  </r>
  <r>
    <n v="1123"/>
    <s v="US-2011-147627"/>
    <x v="2"/>
    <x v="407"/>
    <d v="2011-01-27T00:00:00"/>
    <s v="Standard Class"/>
    <s v="HL-15040"/>
    <s v="Hunter Lopez"/>
    <s v="Consumer"/>
    <s v="United States"/>
    <s v="Jonesboro"/>
    <x v="36"/>
    <n v="72401"/>
    <x v="0"/>
    <s v="OFF-AR-10002375"/>
    <x v="1"/>
    <x v="6"/>
    <s v="Newell 351"/>
    <n v="22.959999999999997"/>
    <n v="7"/>
    <n v="0"/>
    <n v="6.6583999999999968"/>
  </r>
  <r>
    <n v="1124"/>
    <s v="US-2011-147627"/>
    <x v="2"/>
    <x v="407"/>
    <d v="2011-01-27T00:00:00"/>
    <s v="Standard Class"/>
    <s v="HL-15040"/>
    <s v="Hunter Lopez"/>
    <s v="Consumer"/>
    <s v="United States"/>
    <s v="Jonesboro"/>
    <x v="36"/>
    <n v="72401"/>
    <x v="0"/>
    <s v="FUR-FU-10003194"/>
    <x v="0"/>
    <x v="5"/>
    <s v="Eldon Expressions Desk Accessory, Wood Pencil Holder, Oak"/>
    <n v="38.6"/>
    <n v="4"/>
    <n v="0"/>
    <n v="11.579999999999998"/>
  </r>
  <r>
    <n v="1125"/>
    <s v="US-2011-147627"/>
    <x v="2"/>
    <x v="407"/>
    <d v="2011-01-27T00:00:00"/>
    <s v="Standard Class"/>
    <s v="HL-15040"/>
    <s v="Hunter Lopez"/>
    <s v="Consumer"/>
    <s v="United States"/>
    <s v="Jonesboro"/>
    <x v="36"/>
    <n v="72401"/>
    <x v="0"/>
    <s v="OFF-AR-10003811"/>
    <x v="1"/>
    <x v="6"/>
    <s v="Newell 327"/>
    <n v="6.63"/>
    <n v="3"/>
    <n v="0"/>
    <n v="1.7901"/>
  </r>
  <r>
    <n v="1126"/>
    <s v="US-2011-147627"/>
    <x v="2"/>
    <x v="407"/>
    <d v="2011-01-27T00:00:00"/>
    <s v="Standard Class"/>
    <s v="HL-15040"/>
    <s v="Hunter Lopez"/>
    <s v="Consumer"/>
    <s v="United States"/>
    <s v="Jonesboro"/>
    <x v="36"/>
    <n v="72401"/>
    <x v="0"/>
    <s v="OFF-EN-10001539"/>
    <x v="1"/>
    <x v="12"/>
    <s v="Staples"/>
    <n v="23.34"/>
    <n v="3"/>
    <n v="0"/>
    <n v="10.969799999999999"/>
  </r>
  <r>
    <n v="1127"/>
    <s v="US-2011-147627"/>
    <x v="2"/>
    <x v="407"/>
    <d v="2011-01-27T00:00:00"/>
    <s v="Standard Class"/>
    <s v="HL-15040"/>
    <s v="Hunter Lopez"/>
    <s v="Consumer"/>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s v="Home Office"/>
    <s v="United States"/>
    <s v="Richmond"/>
    <x v="14"/>
    <n v="47374"/>
    <x v="2"/>
    <s v="OFF-AR-10003156"/>
    <x v="1"/>
    <x v="6"/>
    <s v="50 Colored Long Pencils"/>
    <n v="10.16"/>
    <n v="1"/>
    <n v="0"/>
    <n v="2.6416000000000004"/>
  </r>
  <r>
    <n v="1129"/>
    <s v="CA-2012-105970"/>
    <x v="1"/>
    <x v="56"/>
    <d v="2012-03-07T00:00:00"/>
    <s v="Standard Class"/>
    <s v="PA-19060"/>
    <s v="Pete Armstrong"/>
    <s v="Home Office"/>
    <s v="United States"/>
    <s v="Richmond"/>
    <x v="14"/>
    <n v="47374"/>
    <x v="2"/>
    <s v="OFF-EN-10001532"/>
    <x v="1"/>
    <x v="12"/>
    <s v="Brown Kraft Recycled Envelopes"/>
    <n v="101.88"/>
    <n v="6"/>
    <n v="0"/>
    <n v="50.94"/>
  </r>
  <r>
    <n v="1130"/>
    <s v="CA-2013-112102"/>
    <x v="0"/>
    <x v="408"/>
    <d v="2013-04-17T00:00:00"/>
    <s v="Standard Class"/>
    <s v="BD-11605"/>
    <s v="Brian Dahlen"/>
    <s v="Consumer"/>
    <s v="United States"/>
    <s v="Springfield"/>
    <x v="17"/>
    <n v="22153"/>
    <x v="0"/>
    <s v="FUR-TA-10004086"/>
    <x v="0"/>
    <x v="3"/>
    <s v="KI Adjustable-Height Table"/>
    <n v="343.92"/>
    <n v="4"/>
    <n v="0"/>
    <n v="75.662399999999991"/>
  </r>
  <r>
    <n v="1131"/>
    <s v="CA-2013-112102"/>
    <x v="0"/>
    <x v="408"/>
    <d v="2013-04-17T00:00:00"/>
    <s v="Standard Class"/>
    <s v="BD-11605"/>
    <s v="Brian Dahlen"/>
    <s v="Consumer"/>
    <s v="United States"/>
    <s v="Springfield"/>
    <x v="17"/>
    <n v="22153"/>
    <x v="0"/>
    <s v="OFF-PA-10000100"/>
    <x v="1"/>
    <x v="10"/>
    <s v="Xerox 1945"/>
    <n v="40.99"/>
    <n v="1"/>
    <n v="0"/>
    <n v="20.085100000000001"/>
  </r>
  <r>
    <n v="1132"/>
    <s v="CA-2013-112102"/>
    <x v="0"/>
    <x v="408"/>
    <d v="2013-04-17T00:00:00"/>
    <s v="Standard Class"/>
    <s v="BD-11605"/>
    <s v="Brian Dahlen"/>
    <s v="Consumer"/>
    <s v="United States"/>
    <s v="Springfield"/>
    <x v="17"/>
    <n v="22153"/>
    <x v="0"/>
    <s v="OFF-EN-10002500"/>
    <x v="1"/>
    <x v="12"/>
    <s v="Globe Weis Peel &amp; Seel First Class Envelopes"/>
    <n v="63.9"/>
    <n v="5"/>
    <n v="0"/>
    <n v="28.754999999999995"/>
  </r>
  <r>
    <n v="1133"/>
    <s v="US-2013-114776"/>
    <x v="0"/>
    <x v="409"/>
    <d v="2013-12-08T00:00:00"/>
    <s v="First Class"/>
    <s v="GG-14650"/>
    <s v="Greg Guthrie"/>
    <s v="Corporate"/>
    <s v="United States"/>
    <s v="Antioch"/>
    <x v="1"/>
    <n v="94509"/>
    <x v="1"/>
    <s v="OFF-PA-10004100"/>
    <x v="1"/>
    <x v="10"/>
    <s v="Xerox 216"/>
    <n v="19.440000000000001"/>
    <n v="3"/>
    <n v="0"/>
    <n v="9.3312000000000008"/>
  </r>
  <r>
    <n v="1134"/>
    <s v="US-2013-134908"/>
    <x v="0"/>
    <x v="410"/>
    <d v="2013-06-10T00:00:00"/>
    <s v="Standard Class"/>
    <s v="JS-15940"/>
    <s v="Joni Sundaresam"/>
    <s v="Home Office"/>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s v="Home Office"/>
    <s v="United States"/>
    <s v="Philadelphia"/>
    <x v="9"/>
    <n v="19134"/>
    <x v="3"/>
    <s v="OFF-LA-10000973"/>
    <x v="1"/>
    <x v="2"/>
    <s v="Avery 502"/>
    <n v="7.5600000000000005"/>
    <n v="3"/>
    <n v="0.2"/>
    <n v="2.6459999999999995"/>
  </r>
  <r>
    <n v="1136"/>
    <s v="US-2013-148803"/>
    <x v="0"/>
    <x v="25"/>
    <d v="2013-12-12T00:00:00"/>
    <s v="Same Day"/>
    <s v="LR-16915"/>
    <s v="Lena Radford"/>
    <s v="Consumer"/>
    <s v="United States"/>
    <s v="Homestead"/>
    <x v="2"/>
    <n v="33030"/>
    <x v="0"/>
    <s v="OFF-ST-10001476"/>
    <x v="1"/>
    <x v="4"/>
    <s v="Steel Personal Filing/Posting Tote"/>
    <n v="85.224000000000004"/>
    <n v="3"/>
    <n v="0.2"/>
    <n v="7.4571000000000041"/>
  </r>
  <r>
    <n v="1137"/>
    <s v="CA-2013-152170"/>
    <x v="0"/>
    <x v="396"/>
    <d v="2013-11-16T00:00:00"/>
    <s v="Second Class"/>
    <s v="FH-14275"/>
    <s v="Frank Hawley"/>
    <s v="Corporate"/>
    <s v="United States"/>
    <s v="La Porte"/>
    <x v="14"/>
    <n v="46350"/>
    <x v="2"/>
    <s v="OFF-EN-10002831"/>
    <x v="1"/>
    <x v="12"/>
    <s v="Tyvek  Top-Opening Peel &amp; Seel  Envelopes, Gray"/>
    <n v="287.52"/>
    <n v="8"/>
    <n v="0"/>
    <n v="129.38399999999999"/>
  </r>
  <r>
    <n v="1138"/>
    <s v="CA-2013-152170"/>
    <x v="0"/>
    <x v="396"/>
    <d v="2013-11-16T00:00:00"/>
    <s v="Second Class"/>
    <s v="FH-14275"/>
    <s v="Frank Hawley"/>
    <s v="Corporate"/>
    <s v="United States"/>
    <s v="La Porte"/>
    <x v="14"/>
    <n v="46350"/>
    <x v="2"/>
    <s v="OFF-AP-10002350"/>
    <x v="1"/>
    <x v="9"/>
    <s v="Belkin F9H710-06 7 Outlet SurgeMaster Surge Protector"/>
    <n v="37.68"/>
    <n v="2"/>
    <n v="0"/>
    <n v="10.5504"/>
  </r>
  <r>
    <n v="1139"/>
    <s v="CA-2013-152170"/>
    <x v="0"/>
    <x v="396"/>
    <d v="2013-11-16T00:00:00"/>
    <s v="Second Class"/>
    <s v="FH-14275"/>
    <s v="Frank Hawley"/>
    <s v="Corporate"/>
    <s v="United States"/>
    <s v="La Porte"/>
    <x v="14"/>
    <n v="46350"/>
    <x v="2"/>
    <s v="OFF-PA-10001763"/>
    <x v="1"/>
    <x v="10"/>
    <s v="Xerox 1896"/>
    <n v="19.98"/>
    <n v="2"/>
    <n v="0"/>
    <n v="8.9909999999999997"/>
  </r>
  <r>
    <n v="1140"/>
    <s v="CA-2013-152170"/>
    <x v="0"/>
    <x v="396"/>
    <d v="2013-11-16T00:00:00"/>
    <s v="Second Class"/>
    <s v="FH-14275"/>
    <s v="Frank Hawley"/>
    <s v="Corporate"/>
    <s v="United States"/>
    <s v="La Porte"/>
    <x v="14"/>
    <n v="46350"/>
    <x v="2"/>
    <s v="OFF-AR-10003394"/>
    <x v="1"/>
    <x v="6"/>
    <s v="Newell 332"/>
    <n v="20.58"/>
    <n v="7"/>
    <n v="0"/>
    <n v="5.5566000000000004"/>
  </r>
  <r>
    <n v="1141"/>
    <s v="CA-2013-152170"/>
    <x v="0"/>
    <x v="396"/>
    <d v="2013-11-16T00:00:00"/>
    <s v="Second Class"/>
    <s v="FH-14275"/>
    <s v="Frank Hawley"/>
    <s v="Corporate"/>
    <s v="United States"/>
    <s v="La Porte"/>
    <x v="14"/>
    <n v="46350"/>
    <x v="2"/>
    <s v="OFF-BI-10002072"/>
    <x v="1"/>
    <x v="8"/>
    <s v="Cardinal Slant-D Ring Binders"/>
    <n v="17.38"/>
    <n v="2"/>
    <n v="0"/>
    <n v="8.69"/>
  </r>
  <r>
    <n v="1142"/>
    <s v="CA-2011-146969"/>
    <x v="2"/>
    <x v="411"/>
    <d v="2011-10-03T00:00:00"/>
    <s v="Standard Class"/>
    <s v="AP-10915"/>
    <s v="Arthur Prichep"/>
    <s v="Consumer"/>
    <s v="United States"/>
    <s v="Los Angeles"/>
    <x v="1"/>
    <n v="90045"/>
    <x v="1"/>
    <s v="FUR-FU-10004188"/>
    <x v="0"/>
    <x v="5"/>
    <s v="Luxo Professional Combination Clamp-On Lamps"/>
    <n v="204.6"/>
    <n v="2"/>
    <n v="0"/>
    <n v="53.195999999999998"/>
  </r>
  <r>
    <n v="1143"/>
    <s v="CA-2011-146969"/>
    <x v="2"/>
    <x v="411"/>
    <d v="2011-10-03T00:00:00"/>
    <s v="Standard Class"/>
    <s v="AP-10915"/>
    <s v="Arthur Prichep"/>
    <s v="Consumer"/>
    <s v="United States"/>
    <s v="Los Angeles"/>
    <x v="1"/>
    <n v="90045"/>
    <x v="1"/>
    <s v="OFF-FA-10001561"/>
    <x v="1"/>
    <x v="13"/>
    <s v="Stockwell Push Pins"/>
    <n v="8.7200000000000006"/>
    <n v="4"/>
    <n v="0"/>
    <n v="2.8776000000000002"/>
  </r>
  <r>
    <n v="1144"/>
    <s v="CA-2011-146969"/>
    <x v="2"/>
    <x v="411"/>
    <d v="2011-10-03T00:00:00"/>
    <s v="Standard Class"/>
    <s v="AP-10915"/>
    <s v="Arthur Prichep"/>
    <s v="Consumer"/>
    <s v="United States"/>
    <s v="Los Angeles"/>
    <x v="1"/>
    <n v="90045"/>
    <x v="1"/>
    <s v="OFF-PA-10002105"/>
    <x v="1"/>
    <x v="10"/>
    <s v="Xerox 223"/>
    <n v="6.48"/>
    <n v="1"/>
    <n v="0"/>
    <n v="3.1104000000000003"/>
  </r>
  <r>
    <n v="1145"/>
    <s v="CA-2011-146969"/>
    <x v="2"/>
    <x v="411"/>
    <d v="2011-10-03T00:00:00"/>
    <s v="Standard Class"/>
    <s v="AP-10915"/>
    <s v="Arthur Prichep"/>
    <s v="Consumer"/>
    <s v="United States"/>
    <s v="Los Angeles"/>
    <x v="1"/>
    <n v="90045"/>
    <x v="1"/>
    <s v="TEC-MA-10004241"/>
    <x v="2"/>
    <x v="15"/>
    <s v="Star Micronics TSP800 TSP847IIU Receipt Printer"/>
    <n v="686.32"/>
    <n v="2"/>
    <n v="0.2"/>
    <n v="223.05399999999995"/>
  </r>
  <r>
    <n v="1146"/>
    <s v="CA-2011-146969"/>
    <x v="2"/>
    <x v="411"/>
    <d v="2011-10-03T00:00:00"/>
    <s v="Standard Class"/>
    <s v="AP-10915"/>
    <s v="Arthur Prichep"/>
    <s v="Consumer"/>
    <s v="United States"/>
    <s v="Los Angeles"/>
    <x v="1"/>
    <n v="90045"/>
    <x v="1"/>
    <s v="OFF-ST-10004340"/>
    <x v="1"/>
    <x v="4"/>
    <s v="Fellowes Mobile File Cart, Black"/>
    <n v="62.18"/>
    <n v="1"/>
    <n v="0"/>
    <n v="16.788600000000002"/>
  </r>
  <r>
    <n v="1147"/>
    <s v="CA-2012-112452"/>
    <x v="1"/>
    <x v="388"/>
    <d v="2012-04-04T00:00:00"/>
    <s v="Same Day"/>
    <s v="NC-18340"/>
    <s v="Nat Carroll"/>
    <s v="Consumer"/>
    <s v="United States"/>
    <s v="Lansing"/>
    <x v="12"/>
    <n v="48911"/>
    <x v="2"/>
    <s v="OFF-AP-10003849"/>
    <x v="1"/>
    <x v="9"/>
    <s v="Hoover Shoulder Vac Commercial Portable Vacuum"/>
    <n v="644.07600000000002"/>
    <n v="2"/>
    <n v="0.1"/>
    <n v="107.34599999999996"/>
  </r>
  <r>
    <n v="1148"/>
    <s v="CA-2012-112452"/>
    <x v="1"/>
    <x v="388"/>
    <d v="2012-04-04T00:00:00"/>
    <s v="Same Day"/>
    <s v="NC-18340"/>
    <s v="Nat Carroll"/>
    <s v="Consumer"/>
    <s v="United States"/>
    <s v="Lansing"/>
    <x v="12"/>
    <n v="48911"/>
    <x v="2"/>
    <s v="OFF-FA-10000735"/>
    <x v="1"/>
    <x v="13"/>
    <s v="Staples"/>
    <n v="5.84"/>
    <n v="2"/>
    <n v="0"/>
    <n v="2.6279999999999997"/>
  </r>
  <r>
    <n v="1149"/>
    <s v="CA-2012-112452"/>
    <x v="1"/>
    <x v="388"/>
    <d v="2012-04-04T00:00:00"/>
    <s v="Same Day"/>
    <s v="NC-18340"/>
    <s v="Nat Carroll"/>
    <s v="Consumer"/>
    <s v="United States"/>
    <s v="Lansing"/>
    <x v="12"/>
    <n v="48911"/>
    <x v="2"/>
    <s v="OFF-BI-10003350"/>
    <x v="1"/>
    <x v="8"/>
    <s v="Acco Expandable Hanging Binders"/>
    <n v="12.76"/>
    <n v="2"/>
    <n v="0"/>
    <n v="5.8695999999999993"/>
  </r>
  <r>
    <n v="1150"/>
    <s v="CA-2012-112452"/>
    <x v="1"/>
    <x v="388"/>
    <d v="2012-04-04T00:00:00"/>
    <s v="Same Day"/>
    <s v="NC-18340"/>
    <s v="Nat Carroll"/>
    <s v="Consumer"/>
    <s v="United States"/>
    <s v="Lansing"/>
    <x v="12"/>
    <n v="48911"/>
    <x v="2"/>
    <s v="TEC-PH-10000307"/>
    <x v="2"/>
    <x v="7"/>
    <s v="Shocksock Galaxy S4 Armband"/>
    <n v="10.95"/>
    <n v="1"/>
    <n v="0"/>
    <n v="0.43799999999999883"/>
  </r>
  <r>
    <n v="1151"/>
    <s v="CA-2012-112452"/>
    <x v="1"/>
    <x v="388"/>
    <d v="2012-04-04T00:00:00"/>
    <s v="Same Day"/>
    <s v="NC-18340"/>
    <s v="Nat Carroll"/>
    <s v="Consumer"/>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s v="Corporate"/>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s v="Corporate"/>
    <s v="United States"/>
    <s v="Reno"/>
    <x v="33"/>
    <n v="89502"/>
    <x v="1"/>
    <s v="OFF-AR-10003759"/>
    <x v="1"/>
    <x v="6"/>
    <s v="Crayola Anti Dust Chalk, 12/Pack"/>
    <n v="3.64"/>
    <n v="2"/>
    <n v="0"/>
    <n v="1.6379999999999999"/>
  </r>
  <r>
    <n v="1154"/>
    <s v="CA-2014-160395"/>
    <x v="3"/>
    <x v="413"/>
    <d v="2014-01-07T00:00:00"/>
    <s v="Standard Class"/>
    <s v="KL-16555"/>
    <s v="Kelly Lampkin"/>
    <s v="Corporate"/>
    <s v="United States"/>
    <s v="Reno"/>
    <x v="33"/>
    <n v="89502"/>
    <x v="1"/>
    <s v="OFF-BI-10003984"/>
    <x v="1"/>
    <x v="8"/>
    <s v="Lock-Up Easel 'Spel-Binder'"/>
    <n v="159.768"/>
    <n v="7"/>
    <n v="0.2"/>
    <n v="53.921700000000008"/>
  </r>
  <r>
    <n v="1155"/>
    <s v="CA-2011-136567"/>
    <x v="2"/>
    <x v="414"/>
    <d v="2011-12-21T00:00:00"/>
    <s v="First Class"/>
    <s v="PS-19045"/>
    <s v="Penelope Sewall"/>
    <s v="Home Office"/>
    <s v="United States"/>
    <s v="Harrisonburg"/>
    <x v="17"/>
    <n v="22801"/>
    <x v="0"/>
    <s v="OFF-ST-10004337"/>
    <x v="1"/>
    <x v="4"/>
    <s v="SAFCO Commercial Wire Shelving, 72h"/>
    <n v="122.48"/>
    <n v="2"/>
    <n v="0"/>
    <n v="0"/>
  </r>
  <r>
    <n v="1156"/>
    <s v="CA-2011-136567"/>
    <x v="2"/>
    <x v="414"/>
    <d v="2011-12-21T00:00:00"/>
    <s v="First Class"/>
    <s v="PS-19045"/>
    <s v="Penelope Sewall"/>
    <s v="Home Office"/>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s v="Home Office"/>
    <s v="United States"/>
    <s v="Harrisonburg"/>
    <x v="17"/>
    <n v="22801"/>
    <x v="0"/>
    <s v="OFF-BI-10003982"/>
    <x v="1"/>
    <x v="8"/>
    <s v="Wilson Jones Century Plastic Molded Ring Binders"/>
    <n v="62.31"/>
    <n v="3"/>
    <n v="0"/>
    <n v="29.285699999999999"/>
  </r>
  <r>
    <n v="1158"/>
    <s v="CA-2011-136567"/>
    <x v="2"/>
    <x v="414"/>
    <d v="2011-12-21T00:00:00"/>
    <s v="First Class"/>
    <s v="PS-19045"/>
    <s v="Penelope Sewall"/>
    <s v="Home Office"/>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s v="Corporate"/>
    <s v="United States"/>
    <s v="Los Angeles"/>
    <x v="1"/>
    <n v="90004"/>
    <x v="1"/>
    <s v="FUR-CH-10002126"/>
    <x v="0"/>
    <x v="1"/>
    <s v="Hon Deluxe Fabric Upholstered Stacking Chairs"/>
    <n v="195.184"/>
    <n v="1"/>
    <n v="0.2"/>
    <n v="19.518400000000007"/>
  </r>
  <r>
    <n v="1160"/>
    <s v="CA-2014-147039"/>
    <x v="3"/>
    <x v="222"/>
    <d v="2014-07-05T00:00:00"/>
    <s v="Standard Class"/>
    <s v="AA-10315"/>
    <s v="Alex Avila"/>
    <s v="Consumer"/>
    <s v="United States"/>
    <s v="Minneapolis"/>
    <x v="11"/>
    <n v="55407"/>
    <x v="2"/>
    <s v="OFF-AP-10000576"/>
    <x v="1"/>
    <x v="9"/>
    <s v="Belkin 325VA UPS Surge Protector, 6'"/>
    <n v="362.94"/>
    <n v="3"/>
    <n v="0"/>
    <n v="90.735000000000014"/>
  </r>
  <r>
    <n v="1161"/>
    <s v="CA-2014-147039"/>
    <x v="3"/>
    <x v="222"/>
    <d v="2014-07-05T00:00:00"/>
    <s v="Standard Class"/>
    <s v="AA-10315"/>
    <s v="Alex Avila"/>
    <s v="Consumer"/>
    <s v="United States"/>
    <s v="Minneapolis"/>
    <x v="11"/>
    <n v="55407"/>
    <x v="2"/>
    <s v="OFF-BI-10004654"/>
    <x v="1"/>
    <x v="8"/>
    <s v="Avery Binding System Hidden Tab Executive Style Index Sets"/>
    <n v="11.54"/>
    <n v="2"/>
    <n v="0"/>
    <n v="5.77"/>
  </r>
  <r>
    <n v="1162"/>
    <s v="CA-2011-126522"/>
    <x v="2"/>
    <x v="416"/>
    <d v="2011-09-05T00:00:00"/>
    <s v="Second Class"/>
    <s v="LT-16765"/>
    <s v="Larry Tron"/>
    <s v="Consumer"/>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s v="Home Office"/>
    <s v="United States"/>
    <s v="New York City"/>
    <x v="15"/>
    <n v="10035"/>
    <x v="3"/>
    <s v="TEC-PH-10004700"/>
    <x v="2"/>
    <x v="7"/>
    <s v="PowerGen Dual USB Car Charger"/>
    <n v="9.99"/>
    <n v="1"/>
    <n v="0"/>
    <n v="4.5953999999999997"/>
  </r>
  <r>
    <n v="1164"/>
    <s v="CA-2011-127964"/>
    <x v="2"/>
    <x v="223"/>
    <d v="2011-03-08T00:00:00"/>
    <s v="Standard Class"/>
    <s v="AP-10720"/>
    <s v="Anne Pryor"/>
    <s v="Home Office"/>
    <s v="United States"/>
    <s v="New York City"/>
    <x v="15"/>
    <n v="10035"/>
    <x v="3"/>
    <s v="OFF-BI-10004593"/>
    <x v="1"/>
    <x v="8"/>
    <s v="Ibico Laser Imprintable Binding System Covers"/>
    <n v="125.76"/>
    <n v="3"/>
    <n v="0.2"/>
    <n v="40.872"/>
  </r>
  <r>
    <n v="1165"/>
    <s v="CA-2011-127964"/>
    <x v="2"/>
    <x v="223"/>
    <d v="2011-03-08T00:00:00"/>
    <s v="Standard Class"/>
    <s v="AP-10720"/>
    <s v="Anne Pryor"/>
    <s v="Home Office"/>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s v="Consumer"/>
    <s v="United States"/>
    <s v="Jackson"/>
    <x v="12"/>
    <n v="49201"/>
    <x v="2"/>
    <s v="OFF-BI-10001294"/>
    <x v="1"/>
    <x v="8"/>
    <s v="Fellowes Binding Cases"/>
    <n v="46.8"/>
    <n v="4"/>
    <n v="0"/>
    <n v="21.059999999999995"/>
  </r>
  <r>
    <n v="1167"/>
    <s v="CA-2012-125416"/>
    <x v="1"/>
    <x v="121"/>
    <d v="2012-11-02T00:00:00"/>
    <s v="Same Day"/>
    <s v="KC-16540"/>
    <s v="Kelly Collister"/>
    <s v="Consumer"/>
    <s v="United States"/>
    <s v="Seattle"/>
    <x v="4"/>
    <n v="98115"/>
    <x v="1"/>
    <s v="TEC-AC-10001552"/>
    <x v="2"/>
    <x v="11"/>
    <s v="Logitech K350 2.4Ghz Wireless Keyboard"/>
    <n v="447.93"/>
    <n v="9"/>
    <n v="0"/>
    <n v="49.272299999999987"/>
  </r>
  <r>
    <n v="1168"/>
    <s v="CA-2014-145226"/>
    <x v="3"/>
    <x v="166"/>
    <d v="2014-12-11T00:00:00"/>
    <s v="Second Class"/>
    <s v="DL-13315"/>
    <s v="Delfina Latchford"/>
    <s v="Consumer"/>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s v="Consumer"/>
    <s v="United States"/>
    <s v="New York City"/>
    <x v="15"/>
    <n v="10035"/>
    <x v="3"/>
    <s v="OFF-ST-10004123"/>
    <x v="1"/>
    <x v="4"/>
    <s v="Safco Industrial Wire Shelving System"/>
    <n v="272.94"/>
    <n v="3"/>
    <n v="0"/>
    <n v="0"/>
  </r>
  <r>
    <n v="1170"/>
    <s v="CA-2014-145226"/>
    <x v="3"/>
    <x v="166"/>
    <d v="2014-12-11T00:00:00"/>
    <s v="Second Class"/>
    <s v="DL-13315"/>
    <s v="Delfina Latchford"/>
    <s v="Consumer"/>
    <s v="United States"/>
    <s v="New York City"/>
    <x v="15"/>
    <n v="10035"/>
    <x v="3"/>
    <s v="OFF-PA-10003172"/>
    <x v="1"/>
    <x v="10"/>
    <s v="Xerox 1996"/>
    <n v="19.440000000000001"/>
    <n v="3"/>
    <n v="0"/>
    <n v="9.3312000000000008"/>
  </r>
  <r>
    <n v="1171"/>
    <s v="CA-2014-145226"/>
    <x v="3"/>
    <x v="166"/>
    <d v="2014-12-11T00:00:00"/>
    <s v="Second Class"/>
    <s v="DL-13315"/>
    <s v="Delfina Latchford"/>
    <s v="Consumer"/>
    <s v="United States"/>
    <s v="New York City"/>
    <x v="15"/>
    <n v="10035"/>
    <x v="3"/>
    <s v="OFF-ST-10002352"/>
    <x v="1"/>
    <x v="4"/>
    <s v="Iris Project Case"/>
    <n v="31.92"/>
    <n v="4"/>
    <n v="0"/>
    <n v="8.299199999999999"/>
  </r>
  <r>
    <n v="1172"/>
    <s v="US-2011-100279"/>
    <x v="2"/>
    <x v="418"/>
    <d v="2011-03-14T00:00:00"/>
    <s v="Standard Class"/>
    <s v="SW-20275"/>
    <s v="Scott Williamson"/>
    <s v="Consumer"/>
    <s v="United States"/>
    <s v="Royal Oak"/>
    <x v="12"/>
    <n v="48073"/>
    <x v="2"/>
    <s v="OFF-PA-10002259"/>
    <x v="1"/>
    <x v="10"/>
    <s v="Geographics Note Cards, Blank, White, 8 1/2&quot; x 11&quot;"/>
    <n v="22.38"/>
    <n v="2"/>
    <n v="0"/>
    <n v="10.7424"/>
  </r>
  <r>
    <n v="1173"/>
    <s v="CA-2011-158064"/>
    <x v="2"/>
    <x v="419"/>
    <d v="2011-04-25T00:00:00"/>
    <s v="Standard Class"/>
    <s v="AA-10375"/>
    <s v="Allen Armold"/>
    <s v="Consumer"/>
    <s v="United States"/>
    <s v="Los Angeles"/>
    <x v="1"/>
    <n v="90008"/>
    <x v="1"/>
    <s v="OFF-BI-10002976"/>
    <x v="1"/>
    <x v="8"/>
    <s v="ACCOHIDE Binder by Acco"/>
    <n v="16.520000000000003"/>
    <n v="5"/>
    <n v="0.2"/>
    <n v="5.5754999999999999"/>
  </r>
  <r>
    <n v="1174"/>
    <s v="US-2012-104430"/>
    <x v="1"/>
    <x v="420"/>
    <d v="2012-10-26T00:00:00"/>
    <s v="Standard Class"/>
    <s v="LT-17110"/>
    <s v="Liz Thompson"/>
    <s v="Consumer"/>
    <s v="United States"/>
    <s v="Bloomington"/>
    <x v="10"/>
    <n v="61701"/>
    <x v="2"/>
    <s v="OFF-BI-10000301"/>
    <x v="1"/>
    <x v="8"/>
    <s v="GBC Instant Report Kit"/>
    <n v="5.1759999999999984"/>
    <n v="4"/>
    <n v="0.8"/>
    <n v="-7.7640000000000011"/>
  </r>
  <r>
    <n v="1175"/>
    <s v="CA-2012-132080"/>
    <x v="1"/>
    <x v="421"/>
    <d v="2012-08-25T00:00:00"/>
    <s v="First Class"/>
    <s v="DP-13105"/>
    <s v="Dave Poirier"/>
    <s v="Corporate"/>
    <s v="United States"/>
    <s v="New York City"/>
    <x v="15"/>
    <n v="10035"/>
    <x v="3"/>
    <s v="OFF-BI-10003694"/>
    <x v="1"/>
    <x v="8"/>
    <s v="Avery 3 1/2&quot; Diskette Storage Pages, 10/Pack"/>
    <n v="50.112000000000002"/>
    <n v="6"/>
    <n v="0.2"/>
    <n v="16.2864"/>
  </r>
  <r>
    <n v="1176"/>
    <s v="CA-2013-161207"/>
    <x v="0"/>
    <x v="48"/>
    <d v="2013-09-04T00:00:00"/>
    <s v="Standard Class"/>
    <s v="AB-10060"/>
    <s v="Adam Bellavance"/>
    <s v="Home Office"/>
    <s v="United States"/>
    <s v="Concord"/>
    <x v="38"/>
    <n v="3301"/>
    <x v="3"/>
    <s v="OFF-SU-10000381"/>
    <x v="1"/>
    <x v="14"/>
    <s v="Acme Forged Steel Scissors with Black Enamel Handles"/>
    <n v="27.93"/>
    <n v="3"/>
    <n v="0"/>
    <n v="8.0996999999999986"/>
  </r>
  <r>
    <n v="1177"/>
    <s v="CA-2011-120243"/>
    <x v="2"/>
    <x v="422"/>
    <d v="2011-12-30T00:00:00"/>
    <s v="Second Class"/>
    <s v="AT-10435"/>
    <s v="Alyssa Tate"/>
    <s v="Home Office"/>
    <s v="United States"/>
    <s v="Los Angeles"/>
    <x v="1"/>
    <n v="90004"/>
    <x v="1"/>
    <s v="OFF-LA-10004425"/>
    <x v="1"/>
    <x v="2"/>
    <s v="Staples"/>
    <n v="11.56"/>
    <n v="4"/>
    <n v="0"/>
    <n v="5.4332000000000003"/>
  </r>
  <r>
    <n v="1178"/>
    <s v="CA-2013-113621"/>
    <x v="0"/>
    <x v="49"/>
    <d v="2013-12-06T00:00:00"/>
    <s v="Standard Class"/>
    <s v="JE-15745"/>
    <s v="Joel Eaton"/>
    <s v="Consumer"/>
    <s v="United States"/>
    <s v="Rockville"/>
    <x v="39"/>
    <n v="20852"/>
    <x v="3"/>
    <s v="FUR-CH-10001270"/>
    <x v="0"/>
    <x v="1"/>
    <s v="Harbour Creations Steel Folding Chair"/>
    <n v="172.5"/>
    <n v="2"/>
    <n v="0"/>
    <n v="51.749999999999986"/>
  </r>
  <r>
    <n v="1179"/>
    <s v="CA-2013-113621"/>
    <x v="0"/>
    <x v="49"/>
    <d v="2013-12-06T00:00:00"/>
    <s v="Standard Class"/>
    <s v="JE-15745"/>
    <s v="Joel Eaton"/>
    <s v="Consumer"/>
    <s v="United States"/>
    <s v="Rockville"/>
    <x v="39"/>
    <n v="20852"/>
    <x v="3"/>
    <s v="TEC-PH-10003931"/>
    <x v="2"/>
    <x v="7"/>
    <s v="JBL Micro Wireless Portable Bluetooth Speaker"/>
    <n v="179.97"/>
    <n v="3"/>
    <n v="0"/>
    <n v="44.992500000000007"/>
  </r>
  <r>
    <n v="1180"/>
    <s v="CA-2013-168081"/>
    <x v="0"/>
    <x v="423"/>
    <d v="2013-04-28T00:00:00"/>
    <s v="Second Class"/>
    <s v="CA-12055"/>
    <s v="Cathy Armstrong"/>
    <s v="Home Office"/>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s v="Consumer"/>
    <s v="United States"/>
    <s v="Lakewood"/>
    <x v="30"/>
    <n v="8701"/>
    <x v="3"/>
    <s v="TEC-PH-10004539"/>
    <x v="2"/>
    <x v="7"/>
    <s v="Wireless Extenders zBoost YX545 SOHO Signal Booster"/>
    <n v="1322.93"/>
    <n v="7"/>
    <n v="0"/>
    <n v="357.19110000000001"/>
  </r>
  <r>
    <n v="1182"/>
    <s v="CA-2011-128146"/>
    <x v="2"/>
    <x v="261"/>
    <d v="2011-06-25T00:00:00"/>
    <s v="Standard Class"/>
    <s v="DB-13060"/>
    <s v="Dave Brooks"/>
    <s v="Consumer"/>
    <s v="United States"/>
    <s v="Lakewood"/>
    <x v="30"/>
    <n v="8701"/>
    <x v="3"/>
    <s v="OFF-AR-10001919"/>
    <x v="1"/>
    <x v="6"/>
    <s v="OIC #2 Pencils, Medium Soft"/>
    <n v="3.76"/>
    <n v="2"/>
    <n v="0"/>
    <n v="1.0903999999999998"/>
  </r>
  <r>
    <n v="1183"/>
    <s v="CA-2014-138779"/>
    <x v="3"/>
    <x v="424"/>
    <d v="2014-01-16T00:00:00"/>
    <s v="First Class"/>
    <s v="RB-19570"/>
    <s v="Rob Beeghly"/>
    <s v="Consumer"/>
    <s v="United States"/>
    <s v="Jacksonville"/>
    <x v="3"/>
    <n v="28540"/>
    <x v="0"/>
    <s v="OFF-EN-10002504"/>
    <x v="1"/>
    <x v="12"/>
    <s v="Tyvek  Top-Opening Peel &amp; Seel Envelopes, Plain White"/>
    <n v="21.744"/>
    <n v="1"/>
    <n v="0.2"/>
    <n v="7.3385999999999996"/>
  </r>
  <r>
    <n v="1184"/>
    <s v="CA-2014-138779"/>
    <x v="3"/>
    <x v="424"/>
    <d v="2014-01-16T00:00:00"/>
    <s v="First Class"/>
    <s v="RB-19570"/>
    <s v="Rob Beeghly"/>
    <s v="Consumer"/>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s v="Corporate"/>
    <s v="United States"/>
    <s v="Seattle"/>
    <x v="4"/>
    <n v="98103"/>
    <x v="1"/>
    <s v="OFF-BI-10004656"/>
    <x v="1"/>
    <x v="8"/>
    <s v="Peel &amp; Stick Add-On Corner Pockets"/>
    <n v="12.096000000000002"/>
    <n v="7"/>
    <n v="0.2"/>
    <n v="4.2335999999999991"/>
  </r>
  <r>
    <n v="1186"/>
    <s v="CA-2011-127131"/>
    <x v="2"/>
    <x v="156"/>
    <d v="2011-11-30T00:00:00"/>
    <s v="Standard Class"/>
    <s v="HR-14830"/>
    <s v="Harold Ryan"/>
    <s v="Corporate"/>
    <s v="United States"/>
    <s v="Seattle"/>
    <x v="4"/>
    <n v="98103"/>
    <x v="1"/>
    <s v="OFF-ST-10002344"/>
    <x v="1"/>
    <x v="4"/>
    <s v="Carina 42&quot;Hx23 3/4&quot;W Media Storage Unit"/>
    <n v="485.88"/>
    <n v="6"/>
    <n v="0"/>
    <n v="9.7176000000000329"/>
  </r>
  <r>
    <n v="1187"/>
    <s v="CA-2011-127131"/>
    <x v="2"/>
    <x v="156"/>
    <d v="2011-11-30T00:00:00"/>
    <s v="Standard Class"/>
    <s v="HR-14830"/>
    <s v="Harold Ryan"/>
    <s v="Corporate"/>
    <s v="United States"/>
    <s v="Seattle"/>
    <x v="4"/>
    <n v="98103"/>
    <x v="1"/>
    <s v="OFF-PA-10001800"/>
    <x v="1"/>
    <x v="10"/>
    <s v="Xerox 220"/>
    <n v="25.92"/>
    <n v="4"/>
    <n v="0"/>
    <n v="12.441600000000001"/>
  </r>
  <r>
    <n v="1188"/>
    <s v="CA-2011-127131"/>
    <x v="2"/>
    <x v="156"/>
    <d v="2011-11-30T00:00:00"/>
    <s v="Standard Class"/>
    <s v="HR-14830"/>
    <s v="Harold Ryan"/>
    <s v="Corporate"/>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s v="Home Office"/>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s v="Home Office"/>
    <s v="United States"/>
    <s v="Los Angeles"/>
    <x v="1"/>
    <n v="90036"/>
    <x v="1"/>
    <s v="TEC-PH-10004447"/>
    <x v="2"/>
    <x v="7"/>
    <s v="Toshiba IPT2010-SD IP Telephone"/>
    <n v="889.53600000000006"/>
    <n v="8"/>
    <n v="0.2"/>
    <n v="66.715199999999982"/>
  </r>
  <r>
    <n v="1191"/>
    <s v="CA-2014-117212"/>
    <x v="3"/>
    <x v="425"/>
    <d v="2014-03-01T00:00:00"/>
    <s v="Second Class"/>
    <s v="BT-11530"/>
    <s v="Bradley Talbott"/>
    <s v="Home Office"/>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s v="Home Office"/>
    <s v="United States"/>
    <s v="Los Angeles"/>
    <x v="1"/>
    <n v="90036"/>
    <x v="1"/>
    <s v="OFF-PA-10001970"/>
    <x v="1"/>
    <x v="10"/>
    <s v="Xerox 1908"/>
    <n v="223.92"/>
    <n v="4"/>
    <n v="0"/>
    <n v="109.7208"/>
  </r>
  <r>
    <n v="1193"/>
    <s v="CA-2014-117212"/>
    <x v="3"/>
    <x v="425"/>
    <d v="2014-03-01T00:00:00"/>
    <s v="Second Class"/>
    <s v="BT-11530"/>
    <s v="Bradley Talbott"/>
    <s v="Home Office"/>
    <s v="United States"/>
    <s v="Los Angeles"/>
    <x v="1"/>
    <n v="90036"/>
    <x v="1"/>
    <s v="OFF-PA-10000682"/>
    <x v="1"/>
    <x v="10"/>
    <s v="Xerox 1924"/>
    <n v="23.12"/>
    <n v="4"/>
    <n v="0"/>
    <n v="11.328800000000001"/>
  </r>
  <r>
    <n v="1194"/>
    <s v="US-2012-130519"/>
    <x v="1"/>
    <x v="426"/>
    <d v="2012-09-15T00:00:00"/>
    <s v="Same Day"/>
    <s v="NG-18355"/>
    <s v="Nat Gilpin"/>
    <s v="Corporate"/>
    <s v="United States"/>
    <s v="Coral Springs"/>
    <x v="2"/>
    <n v="33065"/>
    <x v="0"/>
    <s v="OFF-PA-10001937"/>
    <x v="1"/>
    <x v="10"/>
    <s v="Xerox 21"/>
    <n v="15.552000000000003"/>
    <n v="3"/>
    <n v="0.2"/>
    <n v="5.4432"/>
  </r>
  <r>
    <n v="1195"/>
    <s v="US-2012-130519"/>
    <x v="1"/>
    <x v="426"/>
    <d v="2012-09-15T00:00:00"/>
    <s v="Same Day"/>
    <s v="NG-18355"/>
    <s v="Nat Gilpin"/>
    <s v="Corporate"/>
    <s v="United States"/>
    <s v="Coral Springs"/>
    <x v="2"/>
    <n v="33065"/>
    <x v="0"/>
    <s v="FUR-FU-10002268"/>
    <x v="0"/>
    <x v="5"/>
    <s v="Ultra Door Push Plate"/>
    <n v="15.712000000000002"/>
    <n v="4"/>
    <n v="0.2"/>
    <n v="2.553199999999999"/>
  </r>
  <r>
    <n v="1196"/>
    <s v="US-2012-130519"/>
    <x v="1"/>
    <x v="426"/>
    <d v="2012-09-15T00:00:00"/>
    <s v="Same Day"/>
    <s v="NG-18355"/>
    <s v="Nat Gilpin"/>
    <s v="Corporate"/>
    <s v="United States"/>
    <s v="Coral Springs"/>
    <x v="2"/>
    <n v="33065"/>
    <x v="0"/>
    <s v="OFF-ST-10001321"/>
    <x v="1"/>
    <x v="4"/>
    <s v="Decoflex Hanging Personal Folder File, Blue"/>
    <n v="24.672000000000001"/>
    <n v="2"/>
    <n v="0.2"/>
    <n v="2.1588000000000021"/>
  </r>
  <r>
    <n v="1197"/>
    <s v="US-2012-130519"/>
    <x v="1"/>
    <x v="426"/>
    <d v="2012-09-15T00:00:00"/>
    <s v="Same Day"/>
    <s v="NG-18355"/>
    <s v="Nat Gilpin"/>
    <s v="Corporate"/>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s v="Consumer"/>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s v="Consumer"/>
    <s v="United States"/>
    <s v="Houston"/>
    <x v="5"/>
    <n v="77041"/>
    <x v="2"/>
    <s v="FUR-CH-10004540"/>
    <x v="0"/>
    <x v="1"/>
    <s v="Global Chrome Stack Chair"/>
    <n v="95.983999999999995"/>
    <n v="4"/>
    <n v="0.3"/>
    <n v="-4.1135999999999981"/>
  </r>
  <r>
    <n v="1200"/>
    <s v="CA-2013-130946"/>
    <x v="0"/>
    <x v="143"/>
    <d v="2013-04-13T00:00:00"/>
    <s v="Standard Class"/>
    <s v="ZC-21910"/>
    <s v="Zuschuss Carroll"/>
    <s v="Consumer"/>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s v="Corporate"/>
    <s v="United States"/>
    <s v="Denver"/>
    <x v="22"/>
    <n v="80219"/>
    <x v="1"/>
    <s v="FUR-CH-10002335"/>
    <x v="0"/>
    <x v="1"/>
    <s v="Hon GuestStacker Chair"/>
    <n v="544.00800000000004"/>
    <n v="3"/>
    <n v="0.2"/>
    <n v="40.800600000000003"/>
  </r>
  <r>
    <n v="1202"/>
    <s v="CA-2013-114727"/>
    <x v="0"/>
    <x v="427"/>
    <d v="2013-07-25T00:00:00"/>
    <s v="Standard Class"/>
    <s v="LS-16945"/>
    <s v="Linda Southworth"/>
    <s v="Corporate"/>
    <s v="United States"/>
    <s v="Denver"/>
    <x v="22"/>
    <n v="80219"/>
    <x v="1"/>
    <s v="OFF-BI-10004967"/>
    <x v="1"/>
    <x v="8"/>
    <s v="Round Ring Binders"/>
    <n v="1.8720000000000003"/>
    <n v="3"/>
    <n v="0.7"/>
    <n v="-1.4352"/>
  </r>
  <r>
    <n v="1203"/>
    <s v="CA-2013-114727"/>
    <x v="0"/>
    <x v="427"/>
    <d v="2013-07-25T00:00:00"/>
    <s v="Standard Class"/>
    <s v="LS-16945"/>
    <s v="Linda Southworth"/>
    <s v="Corporate"/>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s v="Corporate"/>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s v="Corporate"/>
    <s v="United States"/>
    <s v="Denver"/>
    <x v="22"/>
    <n v="80219"/>
    <x v="1"/>
    <s v="OFF-ST-10000689"/>
    <x v="1"/>
    <x v="4"/>
    <s v="Fellowes Strictly Business Drawer File, Letter/Legal Size"/>
    <n v="338.04"/>
    <n v="3"/>
    <n v="0.2"/>
    <n v="-33.804000000000002"/>
  </r>
  <r>
    <n v="1206"/>
    <s v="CA-2014-133235"/>
    <x v="3"/>
    <x v="378"/>
    <d v="2014-08-05T00:00:00"/>
    <s v="First Class"/>
    <s v="LH-16750"/>
    <s v="Larry Hughes"/>
    <s v="Consumer"/>
    <s v="United States"/>
    <s v="Charlotte"/>
    <x v="3"/>
    <n v="28205"/>
    <x v="0"/>
    <s v="TEC-PH-10002660"/>
    <x v="2"/>
    <x v="7"/>
    <s v="Nortel Networks T7316 E Nt8 B27"/>
    <n v="271.95999999999998"/>
    <n v="5"/>
    <n v="0.2"/>
    <n v="16.997500000000016"/>
  </r>
  <r>
    <n v="1207"/>
    <s v="CA-2013-137050"/>
    <x v="0"/>
    <x v="216"/>
    <d v="2013-07-19T00:00:00"/>
    <s v="Second Class"/>
    <s v="SW-20755"/>
    <s v="Steven Ward"/>
    <s v="Corporate"/>
    <s v="United States"/>
    <s v="New York City"/>
    <x v="15"/>
    <n v="10009"/>
    <x v="3"/>
    <s v="OFF-ST-10004634"/>
    <x v="1"/>
    <x v="4"/>
    <s v="Personal Folder Holder, Ebony"/>
    <n v="11.21"/>
    <n v="1"/>
    <n v="0"/>
    <n v="3.3629999999999995"/>
  </r>
  <r>
    <n v="1208"/>
    <s v="CA-2013-137050"/>
    <x v="0"/>
    <x v="216"/>
    <d v="2013-07-19T00:00:00"/>
    <s v="Second Class"/>
    <s v="SW-20755"/>
    <s v="Steven Ward"/>
    <s v="Corporate"/>
    <s v="United States"/>
    <s v="New York City"/>
    <x v="15"/>
    <n v="10009"/>
    <x v="3"/>
    <s v="OFF-BI-10002160"/>
    <x v="1"/>
    <x v="8"/>
    <s v="Acco Hanging Data Binders"/>
    <n v="9.1440000000000001"/>
    <n v="3"/>
    <n v="0.2"/>
    <n v="3.2003999999999997"/>
  </r>
  <r>
    <n v="1209"/>
    <s v="CA-2013-137050"/>
    <x v="0"/>
    <x v="216"/>
    <d v="2013-07-19T00:00:00"/>
    <s v="Second Class"/>
    <s v="SW-20755"/>
    <s v="Steven Ward"/>
    <s v="Corporate"/>
    <s v="United States"/>
    <s v="New York City"/>
    <x v="15"/>
    <n v="10009"/>
    <x v="3"/>
    <s v="OFF-FA-10002988"/>
    <x v="1"/>
    <x v="13"/>
    <s v="Ideal Clamps"/>
    <n v="14.069999999999999"/>
    <n v="7"/>
    <n v="0"/>
    <n v="6.8942999999999994"/>
  </r>
  <r>
    <n v="1210"/>
    <s v="CA-2013-137050"/>
    <x v="0"/>
    <x v="216"/>
    <d v="2013-07-19T00:00:00"/>
    <s v="Second Class"/>
    <s v="SW-20755"/>
    <s v="Steven Ward"/>
    <s v="Corporate"/>
    <s v="United States"/>
    <s v="New York City"/>
    <x v="15"/>
    <n v="10009"/>
    <x v="3"/>
    <s v="OFF-AR-10004999"/>
    <x v="1"/>
    <x v="6"/>
    <s v="Newell 315"/>
    <n v="41.86"/>
    <n v="7"/>
    <n v="0"/>
    <n v="10.465"/>
  </r>
  <r>
    <n v="1211"/>
    <s v="CA-2013-137050"/>
    <x v="0"/>
    <x v="216"/>
    <d v="2013-07-19T00:00:00"/>
    <s v="Second Class"/>
    <s v="SW-20755"/>
    <s v="Steven Ward"/>
    <s v="Corporate"/>
    <s v="United States"/>
    <s v="New York City"/>
    <x v="15"/>
    <n v="10009"/>
    <x v="3"/>
    <s v="OFF-BI-10001031"/>
    <x v="1"/>
    <x v="8"/>
    <s v="Pressboard Data Binders by Wilson Jones"/>
    <n v="8.5440000000000005"/>
    <n v="2"/>
    <n v="0.2"/>
    <n v="2.8835999999999995"/>
  </r>
  <r>
    <n v="1212"/>
    <s v="CA-2013-137050"/>
    <x v="0"/>
    <x v="216"/>
    <d v="2013-07-19T00:00:00"/>
    <s v="Second Class"/>
    <s v="SW-20755"/>
    <s v="Steven Ward"/>
    <s v="Corporate"/>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s v="Corporate"/>
    <s v="United States"/>
    <s v="Philadelphia"/>
    <x v="9"/>
    <n v="19134"/>
    <x v="3"/>
    <s v="FUR-CH-10004860"/>
    <x v="0"/>
    <x v="1"/>
    <s v="Global Low Back Tilter Chair"/>
    <n v="141.37199999999999"/>
    <n v="2"/>
    <n v="0.3"/>
    <n v="-48.470400000000019"/>
  </r>
  <r>
    <n v="1214"/>
    <s v="US-2014-118087"/>
    <x v="3"/>
    <x v="428"/>
    <d v="2014-09-14T00:00:00"/>
    <s v="Standard Class"/>
    <s v="SP-20620"/>
    <s v="Stefania Perrino"/>
    <s v="Corporate"/>
    <s v="United States"/>
    <s v="Philadelphia"/>
    <x v="9"/>
    <n v="19134"/>
    <x v="3"/>
    <s v="OFF-BI-10002432"/>
    <x v="1"/>
    <x v="8"/>
    <s v="Wilson Jones Standard D-Ring Binders"/>
    <n v="3.036"/>
    <n v="2"/>
    <n v="0.7"/>
    <n v="-2.3275999999999994"/>
  </r>
  <r>
    <n v="1215"/>
    <s v="US-2014-118087"/>
    <x v="3"/>
    <x v="428"/>
    <d v="2014-09-14T00:00:00"/>
    <s v="Standard Class"/>
    <s v="SP-20620"/>
    <s v="Stefania Perrino"/>
    <s v="Corporate"/>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s v="Corporate"/>
    <s v="United States"/>
    <s v="Philadelphia"/>
    <x v="9"/>
    <n v="19134"/>
    <x v="3"/>
    <s v="OFF-AR-10003602"/>
    <x v="1"/>
    <x v="6"/>
    <s v="Quartet Omega Colored Chalk, 12/Pack"/>
    <n v="4.6719999999999997"/>
    <n v="1"/>
    <n v="0.2"/>
    <n v="1.5767999999999998"/>
  </r>
  <r>
    <n v="1217"/>
    <s v="US-2014-118087"/>
    <x v="3"/>
    <x v="428"/>
    <d v="2014-09-14T00:00:00"/>
    <s v="Standard Class"/>
    <s v="SP-20620"/>
    <s v="Stefania Perrino"/>
    <s v="Corporate"/>
    <s v="United States"/>
    <s v="Philadelphia"/>
    <x v="9"/>
    <n v="19134"/>
    <x v="3"/>
    <s v="TEC-AC-10004469"/>
    <x v="2"/>
    <x v="11"/>
    <s v="Microsoft Sculpt Comfort Mouse"/>
    <n v="95.88000000000001"/>
    <n v="3"/>
    <n v="0.2"/>
    <n v="28.764000000000006"/>
  </r>
  <r>
    <n v="1218"/>
    <s v="US-2014-118087"/>
    <x v="3"/>
    <x v="428"/>
    <d v="2014-09-14T00:00:00"/>
    <s v="Standard Class"/>
    <s v="SP-20620"/>
    <s v="Stefania Perrino"/>
    <s v="Corporate"/>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s v="Corporate"/>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s v="Corporate"/>
    <s v="United States"/>
    <s v="Philadelphia"/>
    <x v="9"/>
    <n v="19134"/>
    <x v="3"/>
    <s v="TEC-PH-10002200"/>
    <x v="2"/>
    <x v="7"/>
    <s v="Samsung Galaxy Note 2"/>
    <n v="1931.9579999999999"/>
    <n v="7"/>
    <n v="0.4"/>
    <n v="-386.3915999999997"/>
  </r>
  <r>
    <n v="1221"/>
    <s v="CA-2011-110184"/>
    <x v="2"/>
    <x v="136"/>
    <d v="2011-07-16T00:00:00"/>
    <s v="Standard Class"/>
    <s v="BF-11170"/>
    <s v="Ben Ferrer"/>
    <s v="Home Office"/>
    <s v="United States"/>
    <s v="Los Angeles"/>
    <x v="1"/>
    <n v="90036"/>
    <x v="1"/>
    <s v="OFF-ST-10000107"/>
    <x v="1"/>
    <x v="4"/>
    <s v="Fellowes Super Stor/Drawer"/>
    <n v="249.75"/>
    <n v="9"/>
    <n v="0"/>
    <n v="44.954999999999977"/>
  </r>
  <r>
    <n v="1222"/>
    <s v="CA-2011-110184"/>
    <x v="2"/>
    <x v="136"/>
    <d v="2011-07-16T00:00:00"/>
    <s v="Standard Class"/>
    <s v="BF-11170"/>
    <s v="Ben Ferrer"/>
    <s v="Home Office"/>
    <s v="United States"/>
    <s v="Los Angeles"/>
    <x v="1"/>
    <n v="90036"/>
    <x v="1"/>
    <s v="TEC-PH-10000439"/>
    <x v="2"/>
    <x v="7"/>
    <s v="GE DSL Phone Line Filter"/>
    <n v="255.93600000000004"/>
    <n v="8"/>
    <n v="0.2"/>
    <n v="28.792799999999971"/>
  </r>
  <r>
    <n v="1223"/>
    <s v="CA-2013-126004"/>
    <x v="0"/>
    <x v="429"/>
    <d v="2013-12-06T00:00:00"/>
    <s v="First Class"/>
    <s v="BM-11140"/>
    <s v="Becky Martin"/>
    <s v="Consumer"/>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s v="Consumer"/>
    <s v="United States"/>
    <s v="New York City"/>
    <x v="15"/>
    <n v="10024"/>
    <x v="3"/>
    <s v="TEC-AC-10001432"/>
    <x v="2"/>
    <x v="11"/>
    <s v="Enermax Aurora Lite Keyboard"/>
    <n v="78.150000000000006"/>
    <n v="1"/>
    <n v="0"/>
    <n v="34.38600000000001"/>
  </r>
  <r>
    <n v="1225"/>
    <s v="CA-2013-126004"/>
    <x v="0"/>
    <x v="429"/>
    <d v="2013-12-06T00:00:00"/>
    <s v="First Class"/>
    <s v="BM-11140"/>
    <s v="Becky Martin"/>
    <s v="Consumer"/>
    <s v="United States"/>
    <s v="New York City"/>
    <x v="15"/>
    <n v="10024"/>
    <x v="3"/>
    <s v="OFF-BI-10004656"/>
    <x v="1"/>
    <x v="8"/>
    <s v="Peel &amp; Stick Add-On Corner Pockets"/>
    <n v="1.7280000000000002"/>
    <n v="1"/>
    <n v="0.2"/>
    <n v="0.60479999999999989"/>
  </r>
  <r>
    <n v="1226"/>
    <s v="CA-2013-126004"/>
    <x v="0"/>
    <x v="429"/>
    <d v="2013-12-06T00:00:00"/>
    <s v="First Class"/>
    <s v="BM-11140"/>
    <s v="Becky Martin"/>
    <s v="Consumer"/>
    <s v="United States"/>
    <s v="New York City"/>
    <x v="15"/>
    <n v="10024"/>
    <x v="3"/>
    <s v="OFF-PA-10001685"/>
    <x v="1"/>
    <x v="10"/>
    <s v="Staples"/>
    <n v="40.56"/>
    <n v="4"/>
    <n v="0"/>
    <n v="19.874400000000001"/>
  </r>
  <r>
    <n v="1227"/>
    <s v="CA-2013-126004"/>
    <x v="0"/>
    <x v="429"/>
    <d v="2013-12-06T00:00:00"/>
    <s v="First Class"/>
    <s v="BM-11140"/>
    <s v="Becky Martin"/>
    <s v="Consumer"/>
    <s v="United States"/>
    <s v="New York City"/>
    <x v="15"/>
    <n v="10024"/>
    <x v="3"/>
    <s v="OFF-ST-10001418"/>
    <x v="1"/>
    <x v="4"/>
    <s v="Carina Media Storage Towers in Natural &amp; Black"/>
    <n v="182.94"/>
    <n v="3"/>
    <n v="0"/>
    <n v="3.6587999999999994"/>
  </r>
  <r>
    <n v="1228"/>
    <s v="CA-2013-126004"/>
    <x v="0"/>
    <x v="429"/>
    <d v="2013-12-06T00:00:00"/>
    <s v="First Class"/>
    <s v="BM-11140"/>
    <s v="Becky Martin"/>
    <s v="Consumer"/>
    <s v="United States"/>
    <s v="New York City"/>
    <x v="15"/>
    <n v="10024"/>
    <x v="3"/>
    <s v="OFF-ST-10000676"/>
    <x v="1"/>
    <x v="4"/>
    <s v="Fellowes Econo/Stor Drawers"/>
    <n v="193.86"/>
    <n v="2"/>
    <n v="0"/>
    <n v="11.631599999999992"/>
  </r>
  <r>
    <n v="1229"/>
    <s v="CA-2014-100013"/>
    <x v="3"/>
    <x v="44"/>
    <d v="2014-11-12T00:00:00"/>
    <s v="Standard Class"/>
    <s v="ZC-21910"/>
    <s v="Zuschuss Carroll"/>
    <s v="Consumer"/>
    <s v="United States"/>
    <s v="Los Angeles"/>
    <x v="1"/>
    <n v="90045"/>
    <x v="1"/>
    <s v="OFF-EN-10001219"/>
    <x v="1"/>
    <x v="12"/>
    <s v="#10- 4 1/8&quot; x 9 1/2&quot; Security-Tint Envelopes"/>
    <n v="15.28"/>
    <n v="2"/>
    <n v="0"/>
    <n v="7.4871999999999996"/>
  </r>
  <r>
    <n v="1230"/>
    <s v="CA-2014-100013"/>
    <x v="3"/>
    <x v="44"/>
    <d v="2014-11-12T00:00:00"/>
    <s v="Standard Class"/>
    <s v="ZC-21910"/>
    <s v="Zuschuss Carroll"/>
    <s v="Consumer"/>
    <s v="United States"/>
    <s v="Los Angeles"/>
    <x v="1"/>
    <n v="90045"/>
    <x v="1"/>
    <s v="FUR-FU-10001424"/>
    <x v="0"/>
    <x v="5"/>
    <s v="Dax Clear Box Frame"/>
    <n v="8.73"/>
    <n v="1"/>
    <n v="0"/>
    <n v="2.9681999999999995"/>
  </r>
  <r>
    <n v="1231"/>
    <s v="CA-2014-100013"/>
    <x v="3"/>
    <x v="44"/>
    <d v="2014-11-12T00:00:00"/>
    <s v="Standard Class"/>
    <s v="ZC-21910"/>
    <s v="Zuschuss Carroll"/>
    <s v="Consumer"/>
    <s v="United States"/>
    <s v="Los Angeles"/>
    <x v="1"/>
    <n v="90045"/>
    <x v="1"/>
    <s v="OFF-AR-10001022"/>
    <x v="1"/>
    <x v="6"/>
    <s v="SANFORD Liquid Accent Tank-Style Highlighters"/>
    <n v="5.68"/>
    <n v="2"/>
    <n v="0"/>
    <n v="1.7607999999999997"/>
  </r>
  <r>
    <n v="1232"/>
    <s v="CA-2012-132570"/>
    <x v="1"/>
    <x v="89"/>
    <d v="2012-11-02T00:00:00"/>
    <s v="Second Class"/>
    <s v="KT-16480"/>
    <s v="Kean Thornton"/>
    <s v="Consumer"/>
    <s v="United States"/>
    <s v="Buffalo"/>
    <x v="15"/>
    <n v="14215"/>
    <x v="3"/>
    <s v="OFF-AR-10000369"/>
    <x v="1"/>
    <x v="6"/>
    <s v="Design Ebony Sketching Pencil"/>
    <n v="2.78"/>
    <n v="2"/>
    <n v="0"/>
    <n v="0.72279999999999989"/>
  </r>
  <r>
    <n v="1233"/>
    <s v="CA-2012-132570"/>
    <x v="1"/>
    <x v="89"/>
    <d v="2012-11-02T00:00:00"/>
    <s v="Second Class"/>
    <s v="KT-16480"/>
    <s v="Kean Thornton"/>
    <s v="Consumer"/>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s v="Corporate"/>
    <s v="United States"/>
    <s v="Cincinnati"/>
    <x v="24"/>
    <n v="45231"/>
    <x v="3"/>
    <s v="TEC-CO-10001046"/>
    <x v="2"/>
    <x v="16"/>
    <s v="Canon Imageclass D680 Copier / Fax"/>
    <n v="839.98799999999994"/>
    <n v="2"/>
    <n v="0.4"/>
    <n v="69.99899999999991"/>
  </r>
  <r>
    <n v="1235"/>
    <s v="CA-2013-144344"/>
    <x v="0"/>
    <x v="99"/>
    <d v="2013-10-29T00:00:00"/>
    <s v="Same Day"/>
    <s v="PG-18820"/>
    <s v="Patrick Gardner"/>
    <s v="Consumer"/>
    <s v="United States"/>
    <s v="Boynton Beach"/>
    <x v="2"/>
    <n v="33437"/>
    <x v="0"/>
    <s v="FUR-FU-10000076"/>
    <x v="0"/>
    <x v="5"/>
    <s v="24-Hour Round Wall Clock"/>
    <n v="47.952000000000005"/>
    <n v="3"/>
    <n v="0.2"/>
    <n v="13.786200000000006"/>
  </r>
  <r>
    <n v="1236"/>
    <s v="CA-2013-144344"/>
    <x v="0"/>
    <x v="99"/>
    <d v="2013-10-29T00:00:00"/>
    <s v="Same Day"/>
    <s v="PG-18820"/>
    <s v="Patrick Gardner"/>
    <s v="Consumer"/>
    <s v="United States"/>
    <s v="Boynton Beach"/>
    <x v="2"/>
    <n v="33437"/>
    <x v="0"/>
    <s v="OFF-BI-10003719"/>
    <x v="1"/>
    <x v="8"/>
    <s v="Large Capacity Hanging Post Binders"/>
    <n v="37.425000000000004"/>
    <n v="5"/>
    <n v="0.7"/>
    <n v="-29.940000000000012"/>
  </r>
  <r>
    <n v="1237"/>
    <s v="CA-2013-144344"/>
    <x v="0"/>
    <x v="99"/>
    <d v="2013-10-29T00:00:00"/>
    <s v="Same Day"/>
    <s v="PG-18820"/>
    <s v="Patrick Gardner"/>
    <s v="Consumer"/>
    <s v="United States"/>
    <s v="Boynton Beach"/>
    <x v="2"/>
    <n v="33437"/>
    <x v="0"/>
    <s v="FUR-FU-10003268"/>
    <x v="0"/>
    <x v="5"/>
    <s v="Eldon Radial Chair Mat for Low to Medium Pile Carpets"/>
    <n v="63.967999999999996"/>
    <n v="2"/>
    <n v="0.2"/>
    <n v="0"/>
  </r>
  <r>
    <n v="1238"/>
    <s v="CA-2013-144344"/>
    <x v="0"/>
    <x v="99"/>
    <d v="2013-10-29T00:00:00"/>
    <s v="Same Day"/>
    <s v="PG-18820"/>
    <s v="Patrick Gardner"/>
    <s v="Consumer"/>
    <s v="United States"/>
    <s v="Boynton Beach"/>
    <x v="2"/>
    <n v="33437"/>
    <x v="0"/>
    <s v="FUR-FU-10003553"/>
    <x v="0"/>
    <x v="5"/>
    <s v="Howard Miller 13-1/2&quot; Diameter Rosebrook Wall Clock"/>
    <n v="165.048"/>
    <n v="3"/>
    <n v="0.2"/>
    <n v="41.262"/>
  </r>
  <r>
    <n v="1239"/>
    <s v="CA-2011-127012"/>
    <x v="2"/>
    <x v="430"/>
    <d v="2011-08-15T00:00:00"/>
    <s v="Standard Class"/>
    <s v="GM-14680"/>
    <s v="Greg Matthias"/>
    <s v="Consumer"/>
    <s v="United States"/>
    <s v="Seattle"/>
    <x v="4"/>
    <n v="98105"/>
    <x v="1"/>
    <s v="FUR-FU-10003691"/>
    <x v="0"/>
    <x v="5"/>
    <s v="Eldon Image Series Desk Accessories, Ebony"/>
    <n v="12.35"/>
    <n v="1"/>
    <n v="0"/>
    <n v="5.4340000000000002"/>
  </r>
  <r>
    <n v="1240"/>
    <s v="CA-2011-127012"/>
    <x v="2"/>
    <x v="430"/>
    <d v="2011-08-15T00:00:00"/>
    <s v="Standard Class"/>
    <s v="GM-14680"/>
    <s v="Greg Matthias"/>
    <s v="Consumer"/>
    <s v="United States"/>
    <s v="Seattle"/>
    <x v="4"/>
    <n v="98105"/>
    <x v="1"/>
    <s v="OFF-AR-10003903"/>
    <x v="1"/>
    <x v="6"/>
    <s v="Sanford 52201 APSCO Electric Pencil Sharpener"/>
    <n v="40.97"/>
    <n v="1"/>
    <n v="0"/>
    <n v="10.652200000000001"/>
  </r>
  <r>
    <n v="1241"/>
    <s v="CA-2011-127012"/>
    <x v="2"/>
    <x v="430"/>
    <d v="2011-08-15T00:00:00"/>
    <s v="Standard Class"/>
    <s v="GM-14680"/>
    <s v="Greg Matthias"/>
    <s v="Consumer"/>
    <s v="United States"/>
    <s v="Seattle"/>
    <x v="4"/>
    <n v="98105"/>
    <x v="1"/>
    <s v="OFF-FA-10004854"/>
    <x v="1"/>
    <x v="13"/>
    <s v="Vinyl Coated Wire Paper Clips in Organizer Box, 800/Box"/>
    <n v="22.96"/>
    <n v="2"/>
    <n v="0"/>
    <n v="10.7912"/>
  </r>
  <r>
    <n v="1242"/>
    <s v="CA-2013-128727"/>
    <x v="0"/>
    <x v="48"/>
    <d v="2013-09-05T00:00:00"/>
    <s v="Standard Class"/>
    <s v="MO-17800"/>
    <s v="Meg O'Connel"/>
    <s v="Home Office"/>
    <s v="United States"/>
    <s v="New York City"/>
    <x v="15"/>
    <n v="10024"/>
    <x v="3"/>
    <s v="TEC-PH-10003442"/>
    <x v="2"/>
    <x v="7"/>
    <s v="Samsung Replacement EH64AVFWE Premium Headset"/>
    <n v="22"/>
    <n v="4"/>
    <n v="0"/>
    <n v="5.5"/>
  </r>
  <r>
    <n v="1243"/>
    <s v="US-2013-162859"/>
    <x v="0"/>
    <x v="431"/>
    <d v="2013-02-22T00:00:00"/>
    <s v="Standard Class"/>
    <s v="PG-18820"/>
    <s v="Patrick Gardner"/>
    <s v="Consumer"/>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s v="Consumer"/>
    <s v="United States"/>
    <s v="New York City"/>
    <x v="15"/>
    <n v="10009"/>
    <x v="3"/>
    <s v="OFF-FA-10000304"/>
    <x v="1"/>
    <x v="13"/>
    <s v="Advantus Push Pins"/>
    <n v="8.7200000000000006"/>
    <n v="4"/>
    <n v="0"/>
    <n v="3.5752000000000006"/>
  </r>
  <r>
    <n v="1245"/>
    <s v="CA-2014-133641"/>
    <x v="3"/>
    <x v="304"/>
    <d v="2014-05-22T00:00:00"/>
    <s v="Standard Class"/>
    <s v="EJ-14155"/>
    <s v="Eva Jacobs"/>
    <s v="Consumer"/>
    <s v="United States"/>
    <s v="Gulfport"/>
    <x v="35"/>
    <n v="39503"/>
    <x v="0"/>
    <s v="OFF-EN-10004955"/>
    <x v="1"/>
    <x v="12"/>
    <s v="Fashion Color Clasp Envelopes"/>
    <n v="48.69"/>
    <n v="9"/>
    <n v="0"/>
    <n v="23.8581"/>
  </r>
  <r>
    <n v="1246"/>
    <s v="CA-2011-168494"/>
    <x v="2"/>
    <x v="432"/>
    <d v="2011-12-14T00:00:00"/>
    <s v="Second Class"/>
    <s v="NP-18700"/>
    <s v="Nora Preis"/>
    <s v="Consumer"/>
    <s v="United States"/>
    <s v="Fresno"/>
    <x v="1"/>
    <n v="93727"/>
    <x v="1"/>
    <s v="FUR-TA-10004619"/>
    <x v="0"/>
    <x v="3"/>
    <s v="Hon Non-Folding Utility Tables"/>
    <n v="764.6880000000001"/>
    <n v="6"/>
    <n v="0.2"/>
    <n v="95.585999999999899"/>
  </r>
  <r>
    <n v="1247"/>
    <s v="CA-2011-168494"/>
    <x v="2"/>
    <x v="432"/>
    <d v="2011-12-14T00:00:00"/>
    <s v="Second Class"/>
    <s v="NP-18700"/>
    <s v="Nora Preis"/>
    <s v="Consumer"/>
    <s v="United States"/>
    <s v="Fresno"/>
    <x v="1"/>
    <n v="93727"/>
    <x v="1"/>
    <s v="FUR-TA-10003473"/>
    <x v="0"/>
    <x v="3"/>
    <s v="Bretford Rectangular Conference Table Tops"/>
    <n v="3610.848"/>
    <n v="12"/>
    <n v="0.2"/>
    <n v="135.4068000000002"/>
  </r>
  <r>
    <n v="1248"/>
    <s v="CA-2011-168494"/>
    <x v="2"/>
    <x v="432"/>
    <d v="2011-12-14T00:00:00"/>
    <s v="Second Class"/>
    <s v="NP-18700"/>
    <s v="Nora Preis"/>
    <s v="Consumer"/>
    <s v="United States"/>
    <s v="Fresno"/>
    <x v="1"/>
    <n v="93727"/>
    <x v="1"/>
    <s v="FUR-BO-10004467"/>
    <x v="0"/>
    <x v="0"/>
    <s v="Bestar Classic Bookcase"/>
    <n v="254.97449999999998"/>
    <n v="3"/>
    <n v="0.15"/>
    <n v="11.998799999999989"/>
  </r>
  <r>
    <n v="1249"/>
    <s v="CA-2014-115602"/>
    <x v="3"/>
    <x v="404"/>
    <d v="2014-12-25T00:00:00"/>
    <s v="Standard Class"/>
    <s v="DJ-13630"/>
    <s v="Doug Jacobs"/>
    <s v="Consumer"/>
    <s v="United States"/>
    <s v="New York City"/>
    <x v="15"/>
    <n v="10009"/>
    <x v="3"/>
    <s v="OFF-AR-10002280"/>
    <x v="1"/>
    <x v="6"/>
    <s v="Staples"/>
    <n v="38.82"/>
    <n v="6"/>
    <n v="0"/>
    <n v="17.468999999999998"/>
  </r>
  <r>
    <n v="1250"/>
    <s v="CA-2014-115602"/>
    <x v="3"/>
    <x v="404"/>
    <d v="2014-12-25T00:00:00"/>
    <s v="Standard Class"/>
    <s v="DJ-13630"/>
    <s v="Doug Jacobs"/>
    <s v="Consumer"/>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s v="Consumer"/>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s v="Consumer"/>
    <s v="United States"/>
    <s v="New York City"/>
    <x v="15"/>
    <n v="10009"/>
    <x v="3"/>
    <s v="OFF-AR-10000462"/>
    <x v="1"/>
    <x v="6"/>
    <s v="Sanford Pocket Accent Highlighters"/>
    <n v="3.2"/>
    <n v="2"/>
    <n v="0"/>
    <n v="1.3760000000000003"/>
  </r>
  <r>
    <n v="1253"/>
    <s v="CA-2012-154956"/>
    <x v="1"/>
    <x v="433"/>
    <d v="2012-07-09T00:00:00"/>
    <s v="Standard Class"/>
    <s v="IM-15070"/>
    <s v="Irene Maddox"/>
    <s v="Consumer"/>
    <s v="United States"/>
    <s v="Milwaukee"/>
    <x v="6"/>
    <n v="53209"/>
    <x v="2"/>
    <s v="TEC-PH-10004165"/>
    <x v="2"/>
    <x v="7"/>
    <s v="Mitel MiVoice 5330e IP Phone"/>
    <n v="1099.96"/>
    <n v="4"/>
    <n v="0"/>
    <n v="285.9896"/>
  </r>
  <r>
    <n v="1254"/>
    <s v="CA-2014-144638"/>
    <x v="3"/>
    <x v="434"/>
    <d v="2014-03-15T00:00:00"/>
    <s v="Standard Class"/>
    <s v="MH-18115"/>
    <s v="Mick Hernandez"/>
    <s v="Home Office"/>
    <s v="United States"/>
    <s v="Chester"/>
    <x v="9"/>
    <n v="19013"/>
    <x v="3"/>
    <s v="OFF-AR-10003958"/>
    <x v="1"/>
    <x v="6"/>
    <s v="Newell 337"/>
    <n v="5.2480000000000002"/>
    <n v="2"/>
    <n v="0.2"/>
    <n v="0.59039999999999915"/>
  </r>
  <r>
    <n v="1255"/>
    <s v="CA-2014-144638"/>
    <x v="3"/>
    <x v="434"/>
    <d v="2014-03-15T00:00:00"/>
    <s v="Standard Class"/>
    <s v="MH-18115"/>
    <s v="Mick Hernandez"/>
    <s v="Home Office"/>
    <s v="United States"/>
    <s v="Chester"/>
    <x v="9"/>
    <n v="19013"/>
    <x v="3"/>
    <s v="TEC-PH-10000149"/>
    <x v="2"/>
    <x v="7"/>
    <s v="Cisco SPA525G2 IP Phone - Wireless"/>
    <n v="35.909999999999997"/>
    <n v="3"/>
    <n v="0.4"/>
    <n v="-8.3790000000000031"/>
  </r>
  <r>
    <n v="1256"/>
    <s v="CA-2014-144638"/>
    <x v="3"/>
    <x v="434"/>
    <d v="2014-03-15T00:00:00"/>
    <s v="Standard Class"/>
    <s v="MH-18115"/>
    <s v="Mick Hernandez"/>
    <s v="Home Office"/>
    <s v="United States"/>
    <s v="Chester"/>
    <x v="9"/>
    <n v="19013"/>
    <x v="3"/>
    <s v="FUR-FU-10003724"/>
    <x v="0"/>
    <x v="5"/>
    <s v="Westinghouse Clip-On Gooseneck Lamps"/>
    <n v="6.6959999999999997"/>
    <n v="1"/>
    <n v="0.2"/>
    <n v="0.50219999999999976"/>
  </r>
  <r>
    <n v="1257"/>
    <s v="CA-2014-144638"/>
    <x v="3"/>
    <x v="434"/>
    <d v="2014-03-15T00:00:00"/>
    <s v="Standard Class"/>
    <s v="MH-18115"/>
    <s v="Mick Hernandez"/>
    <s v="Home Office"/>
    <s v="United States"/>
    <s v="Chester"/>
    <x v="9"/>
    <n v="19013"/>
    <x v="3"/>
    <s v="FUR-FU-10003535"/>
    <x v="0"/>
    <x v="5"/>
    <s v="Howard Miller Distant Time Traveler Alarm Clock"/>
    <n v="43.872000000000007"/>
    <n v="2"/>
    <n v="0.2"/>
    <n v="11.516399999999999"/>
  </r>
  <r>
    <n v="1258"/>
    <s v="US-2013-168620"/>
    <x v="0"/>
    <x v="435"/>
    <d v="2013-12-29T00:00:00"/>
    <s v="Second Class"/>
    <s v="RB-19795"/>
    <s v="Ross Baird"/>
    <s v="Home Office"/>
    <s v="United States"/>
    <s v="Charlotte"/>
    <x v="3"/>
    <n v="28205"/>
    <x v="0"/>
    <s v="OFF-BI-10001575"/>
    <x v="1"/>
    <x v="8"/>
    <s v="GBC Linen Binding Covers"/>
    <n v="27.882000000000005"/>
    <n v="3"/>
    <n v="0.7"/>
    <n v="-20.446799999999996"/>
  </r>
  <r>
    <n v="1259"/>
    <s v="US-2013-168620"/>
    <x v="0"/>
    <x v="435"/>
    <d v="2013-12-29T00:00:00"/>
    <s v="Second Class"/>
    <s v="RB-19795"/>
    <s v="Ross Baird"/>
    <s v="Home Office"/>
    <s v="United States"/>
    <s v="Charlotte"/>
    <x v="3"/>
    <n v="28205"/>
    <x v="0"/>
    <s v="OFF-ST-10003716"/>
    <x v="1"/>
    <x v="4"/>
    <s v="Tennsco Double-Tier Lockers"/>
    <n v="540.048"/>
    <n v="3"/>
    <n v="0.2"/>
    <n v="-47.254199999999997"/>
  </r>
  <r>
    <n v="1260"/>
    <s v="US-2013-168620"/>
    <x v="0"/>
    <x v="435"/>
    <d v="2013-12-29T00:00:00"/>
    <s v="Second Class"/>
    <s v="RB-19795"/>
    <s v="Ross Baird"/>
    <s v="Home Office"/>
    <s v="United States"/>
    <s v="Charlotte"/>
    <x v="3"/>
    <n v="28205"/>
    <x v="0"/>
    <s v="TEC-AC-10004469"/>
    <x v="2"/>
    <x v="11"/>
    <s v="Microsoft Sculpt Comfort Mouse"/>
    <n v="255.68000000000004"/>
    <n v="8"/>
    <n v="0.2"/>
    <n v="76.704000000000008"/>
  </r>
  <r>
    <n v="1261"/>
    <s v="CA-2014-117079"/>
    <x v="3"/>
    <x v="436"/>
    <d v="2014-10-28T00:00:00"/>
    <s v="Standard Class"/>
    <s v="JR-15700"/>
    <s v="Jocasta Rupert"/>
    <s v="Consumer"/>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s v="Corporate"/>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s v="Consumer"/>
    <s v="United States"/>
    <s v="Long Beach"/>
    <x v="15"/>
    <n v="11561"/>
    <x v="3"/>
    <s v="OFF-BI-10001634"/>
    <x v="1"/>
    <x v="8"/>
    <s v="Wilson Jones Active Use Binders"/>
    <n v="17.472000000000001"/>
    <n v="3"/>
    <n v="0.2"/>
    <n v="6.3336000000000006"/>
  </r>
  <r>
    <n v="1264"/>
    <s v="CA-2013-155992"/>
    <x v="0"/>
    <x v="393"/>
    <d v="2013-10-03T00:00:00"/>
    <s v="First Class"/>
    <s v="CC-12220"/>
    <s v="Chris Cortes"/>
    <s v="Consumer"/>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s v="Consumer"/>
    <s v="United States"/>
    <s v="La Porte"/>
    <x v="14"/>
    <n v="46350"/>
    <x v="2"/>
    <s v="FUR-FU-10003724"/>
    <x v="0"/>
    <x v="5"/>
    <s v="Westinghouse Clip-On Gooseneck Lamps"/>
    <n v="41.849999999999994"/>
    <n v="5"/>
    <n v="0"/>
    <n v="10.880999999999998"/>
  </r>
  <r>
    <n v="1266"/>
    <s v="CA-2014-110380"/>
    <x v="3"/>
    <x v="264"/>
    <d v="2014-09-08T00:00:00"/>
    <s v="Standard Class"/>
    <s v="PF-19225"/>
    <s v="Phillip Flathmann"/>
    <s v="Consumer"/>
    <s v="United States"/>
    <s v="San Francisco"/>
    <x v="1"/>
    <n v="94122"/>
    <x v="1"/>
    <s v="OFF-AR-10000422"/>
    <x v="1"/>
    <x v="6"/>
    <s v="Pencil and Crayon Sharpener"/>
    <n v="6.57"/>
    <n v="3"/>
    <n v="0"/>
    <n v="1.7738999999999998"/>
  </r>
  <r>
    <n v="1267"/>
    <s v="US-2011-167738"/>
    <x v="2"/>
    <x v="163"/>
    <d v="2011-12-29T00:00:00"/>
    <s v="Standard Class"/>
    <s v="JC-16105"/>
    <s v="Julie Creighton"/>
    <s v="Corporate"/>
    <s v="United States"/>
    <s v="Los Angeles"/>
    <x v="1"/>
    <n v="90045"/>
    <x v="1"/>
    <s v="OFF-ST-10003306"/>
    <x v="1"/>
    <x v="4"/>
    <s v="Letter Size Cart"/>
    <n v="142.86000000000001"/>
    <n v="1"/>
    <n v="0"/>
    <n v="41.429399999999987"/>
  </r>
  <r>
    <n v="1268"/>
    <s v="US-2011-167738"/>
    <x v="2"/>
    <x v="163"/>
    <d v="2011-12-29T00:00:00"/>
    <s v="Standard Class"/>
    <s v="JC-16105"/>
    <s v="Julie Creighton"/>
    <s v="Corporate"/>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s v="Corporate"/>
    <s v="United States"/>
    <s v="Louisville"/>
    <x v="22"/>
    <n v="80027"/>
    <x v="1"/>
    <s v="FUR-FU-10000246"/>
    <x v="0"/>
    <x v="5"/>
    <s v="Aluminum Document Frame"/>
    <n v="29.328000000000003"/>
    <n v="3"/>
    <n v="0.2"/>
    <n v="3.665999999999995"/>
  </r>
  <r>
    <n v="1270"/>
    <s v="CA-2014-100426"/>
    <x v="3"/>
    <x v="400"/>
    <d v="2014-06-09T00:00:00"/>
    <s v="Standard Class"/>
    <s v="DC-12850"/>
    <s v="Dan Campbell"/>
    <s v="Consumer"/>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s v="Corporate"/>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s v="Corporate"/>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s v="Corporate"/>
    <s v="United States"/>
    <s v="Chicago"/>
    <x v="10"/>
    <n v="60623"/>
    <x v="2"/>
    <s v="OFF-BI-10002854"/>
    <x v="1"/>
    <x v="8"/>
    <s v="Performers Binder/Pad Holder, Black"/>
    <n v="44.847999999999992"/>
    <n v="8"/>
    <n v="0.8"/>
    <n v="-67.27200000000002"/>
  </r>
  <r>
    <n v="1274"/>
    <s v="CA-2013-119186"/>
    <x v="0"/>
    <x v="439"/>
    <d v="2013-05-27T00:00:00"/>
    <s v="Same Day"/>
    <s v="MS-17710"/>
    <s v="Maurice Satty"/>
    <s v="Consumer"/>
    <s v="United States"/>
    <s v="Fort Worth"/>
    <x v="5"/>
    <n v="76106"/>
    <x v="2"/>
    <s v="OFF-PA-10004621"/>
    <x v="1"/>
    <x v="10"/>
    <s v="Xerox 212"/>
    <n v="10.368000000000002"/>
    <n v="2"/>
    <n v="0.2"/>
    <n v="3.6288"/>
  </r>
  <r>
    <n v="1275"/>
    <s v="CA-2013-119186"/>
    <x v="0"/>
    <x v="439"/>
    <d v="2013-05-27T00:00:00"/>
    <s v="Same Day"/>
    <s v="MS-17710"/>
    <s v="Maurice Satty"/>
    <s v="Consumer"/>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s v="Consumer"/>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s v="Consumer"/>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s v="Consumer"/>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s v="Corporate"/>
    <s v="United States"/>
    <s v="Macon"/>
    <x v="32"/>
    <n v="31204"/>
    <x v="0"/>
    <s v="TEC-AC-10004209"/>
    <x v="2"/>
    <x v="11"/>
    <s v="Memorex Froggy Flash Drive 4 GB"/>
    <n v="32.97"/>
    <n v="3"/>
    <n v="0"/>
    <n v="12.8583"/>
  </r>
  <r>
    <n v="1280"/>
    <s v="CA-2011-163293"/>
    <x v="2"/>
    <x v="78"/>
    <d v="2011-09-11T00:00:00"/>
    <s v="First Class"/>
    <s v="KC-16255"/>
    <s v="Karen Carlisle"/>
    <s v="Corporate"/>
    <s v="United States"/>
    <s v="Macon"/>
    <x v="32"/>
    <n v="31204"/>
    <x v="0"/>
    <s v="TEC-AC-10000023"/>
    <x v="2"/>
    <x v="11"/>
    <s v="Maxell 74 Minute CD-R Spindle, 50/Pack"/>
    <n v="83.88"/>
    <n v="4"/>
    <n v="0"/>
    <n v="30.196799999999996"/>
  </r>
  <r>
    <n v="1281"/>
    <s v="CA-2013-160815"/>
    <x v="0"/>
    <x v="64"/>
    <d v="2013-09-07T00:00:00"/>
    <s v="First Class"/>
    <s v="TR-21325"/>
    <s v="Toby Ritter"/>
    <s v="Consumer"/>
    <s v="United States"/>
    <s v="Cedar Rapids"/>
    <x v="23"/>
    <n v="52402"/>
    <x v="2"/>
    <s v="TEC-PH-10003505"/>
    <x v="2"/>
    <x v="7"/>
    <s v="Geemarc AmpliPOWER60"/>
    <n v="278.39999999999998"/>
    <n v="3"/>
    <n v="0"/>
    <n v="80.735999999999976"/>
  </r>
  <r>
    <n v="1282"/>
    <s v="CA-2014-122154"/>
    <x v="3"/>
    <x v="359"/>
    <d v="2014-04-12T00:00:00"/>
    <s v="First Class"/>
    <s v="SA-20830"/>
    <s v="Sue Ann Reed"/>
    <s v="Consumer"/>
    <s v="United States"/>
    <s v="Jacksonville"/>
    <x v="2"/>
    <n v="32216"/>
    <x v="0"/>
    <s v="OFF-LA-10000121"/>
    <x v="1"/>
    <x v="2"/>
    <s v="Avery 48"/>
    <n v="15.120000000000001"/>
    <n v="3"/>
    <n v="0.2"/>
    <n v="4.9139999999999988"/>
  </r>
  <r>
    <n v="1283"/>
    <s v="CA-2014-122154"/>
    <x v="3"/>
    <x v="359"/>
    <d v="2014-04-12T00:00:00"/>
    <s v="First Class"/>
    <s v="SA-20830"/>
    <s v="Sue Ann Reed"/>
    <s v="Consumer"/>
    <s v="United States"/>
    <s v="Jacksonville"/>
    <x v="2"/>
    <n v="32216"/>
    <x v="0"/>
    <s v="OFF-BI-10002026"/>
    <x v="1"/>
    <x v="8"/>
    <s v="Avery Arch Ring Binders"/>
    <n v="17.430000000000003"/>
    <n v="1"/>
    <n v="0.7"/>
    <n v="-13.363000000000003"/>
  </r>
  <r>
    <n v="1284"/>
    <s v="CA-2014-122154"/>
    <x v="3"/>
    <x v="359"/>
    <d v="2014-04-12T00:00:00"/>
    <s v="First Class"/>
    <s v="SA-20830"/>
    <s v="Sue Ann Reed"/>
    <s v="Consumer"/>
    <s v="United States"/>
    <s v="Jacksonville"/>
    <x v="2"/>
    <n v="32216"/>
    <x v="0"/>
    <s v="OFF-PA-10000994"/>
    <x v="1"/>
    <x v="10"/>
    <s v="Xerox 1915"/>
    <n v="251.64"/>
    <n v="3"/>
    <n v="0.2"/>
    <n v="88.073999999999984"/>
  </r>
  <r>
    <n v="1285"/>
    <s v="US-2012-149692"/>
    <x v="1"/>
    <x v="401"/>
    <d v="2012-12-12T00:00:00"/>
    <s v="Standard Class"/>
    <s v="KW-16435"/>
    <s v="Katrina Willman"/>
    <s v="Consumer"/>
    <s v="United States"/>
    <s v="Austin"/>
    <x v="5"/>
    <n v="78745"/>
    <x v="2"/>
    <s v="OFF-BI-10002813"/>
    <x v="1"/>
    <x v="8"/>
    <s v="Avery Reinforcements for Hole-Punch Pages"/>
    <n v="2.7719999999999994"/>
    <n v="7"/>
    <n v="0.8"/>
    <n v="-4.8510000000000009"/>
  </r>
  <r>
    <n v="1286"/>
    <s v="CA-2013-119445"/>
    <x v="0"/>
    <x v="190"/>
    <d v="2013-07-04T00:00:00"/>
    <s v="Standard Class"/>
    <s v="GM-14500"/>
    <s v="Gene McClure"/>
    <s v="Consumer"/>
    <s v="United States"/>
    <s v="Providence"/>
    <x v="34"/>
    <n v="2908"/>
    <x v="3"/>
    <s v="OFF-ST-10000617"/>
    <x v="1"/>
    <x v="4"/>
    <s v="Woodgrain Magazine Files by Perma"/>
    <n v="14.9"/>
    <n v="5"/>
    <n v="0"/>
    <n v="1.0429999999999984"/>
  </r>
  <r>
    <n v="1287"/>
    <s v="CA-2012-124268"/>
    <x v="1"/>
    <x v="433"/>
    <d v="2012-07-08T00:00:00"/>
    <s v="Standard Class"/>
    <s v="AD-10180"/>
    <s v="Alan Dominguez"/>
    <s v="Home Office"/>
    <s v="United States"/>
    <s v="New York City"/>
    <x v="15"/>
    <n v="10035"/>
    <x v="3"/>
    <s v="OFF-AR-10004817"/>
    <x v="1"/>
    <x v="6"/>
    <s v="Colorific Watercolor Pencils"/>
    <n v="15.48"/>
    <n v="3"/>
    <n v="0"/>
    <n v="4.4891999999999985"/>
  </r>
  <r>
    <n v="1288"/>
    <s v="CA-2013-154711"/>
    <x v="0"/>
    <x v="441"/>
    <d v="2013-11-27T00:00:00"/>
    <s v="Standard Class"/>
    <s v="TB-21355"/>
    <s v="Todd Boyes"/>
    <s v="Corporate"/>
    <s v="United States"/>
    <s v="New York City"/>
    <x v="15"/>
    <n v="10009"/>
    <x v="3"/>
    <s v="FUR-FU-10000397"/>
    <x v="0"/>
    <x v="5"/>
    <s v="Luxo Economy Swing Arm Lamp"/>
    <n v="39.880000000000003"/>
    <n v="2"/>
    <n v="0"/>
    <n v="11.166400000000003"/>
  </r>
  <r>
    <n v="1289"/>
    <s v="CA-2013-154711"/>
    <x v="0"/>
    <x v="441"/>
    <d v="2013-11-27T00:00:00"/>
    <s v="Standard Class"/>
    <s v="TB-21355"/>
    <s v="Todd Boyes"/>
    <s v="Corporate"/>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s v="Corporate"/>
    <s v="United States"/>
    <s v="New York City"/>
    <x v="15"/>
    <n v="10009"/>
    <x v="3"/>
    <s v="OFF-AR-10001860"/>
    <x v="1"/>
    <x v="6"/>
    <s v="BIC Liqua Brite Liner"/>
    <n v="20.82"/>
    <n v="3"/>
    <n v="0"/>
    <n v="7.4952000000000005"/>
  </r>
  <r>
    <n v="1291"/>
    <s v="CA-2013-163384"/>
    <x v="0"/>
    <x v="338"/>
    <d v="2013-11-13T00:00:00"/>
    <s v="First Class"/>
    <s v="CC-12430"/>
    <s v="Chuck Clark"/>
    <s v="Home Office"/>
    <s v="United States"/>
    <s v="San Francisco"/>
    <x v="1"/>
    <n v="94122"/>
    <x v="1"/>
    <s v="OFF-BI-10004970"/>
    <x v="1"/>
    <x v="8"/>
    <s v="ACCOHIDE 3-Ring Binder, Blue, 1&quot;"/>
    <n v="13.216000000000001"/>
    <n v="4"/>
    <n v="0.2"/>
    <n v="4.4603999999999999"/>
  </r>
  <r>
    <n v="1292"/>
    <s v="CA-2013-163384"/>
    <x v="0"/>
    <x v="338"/>
    <d v="2013-11-13T00:00:00"/>
    <s v="First Class"/>
    <s v="CC-12430"/>
    <s v="Chuck Clark"/>
    <s v="Home Office"/>
    <s v="United States"/>
    <s v="San Francisco"/>
    <x v="1"/>
    <n v="94122"/>
    <x v="1"/>
    <s v="OFF-PA-10003172"/>
    <x v="1"/>
    <x v="10"/>
    <s v="Xerox 1996"/>
    <n v="32.400000000000006"/>
    <n v="5"/>
    <n v="0"/>
    <n v="15.552000000000001"/>
  </r>
  <r>
    <n v="1293"/>
    <s v="CA-2012-101707"/>
    <x v="1"/>
    <x v="375"/>
    <d v="2012-09-01T00:00:00"/>
    <s v="Standard Class"/>
    <s v="PF-19165"/>
    <s v="Philip Fox"/>
    <s v="Consumer"/>
    <s v="United States"/>
    <s v="San Diego"/>
    <x v="1"/>
    <n v="92105"/>
    <x v="1"/>
    <s v="OFF-SU-10001218"/>
    <x v="1"/>
    <x v="14"/>
    <s v="Fiskars Softgrip Scissors"/>
    <n v="32.94"/>
    <n v="3"/>
    <n v="0"/>
    <n v="9.2232000000000021"/>
  </r>
  <r>
    <n v="1294"/>
    <s v="CA-2012-101707"/>
    <x v="1"/>
    <x v="375"/>
    <d v="2012-09-01T00:00:00"/>
    <s v="Standard Class"/>
    <s v="PF-19165"/>
    <s v="Philip Fox"/>
    <s v="Consumer"/>
    <s v="United States"/>
    <s v="San Diego"/>
    <x v="1"/>
    <n v="92105"/>
    <x v="1"/>
    <s v="OFF-PA-10002968"/>
    <x v="1"/>
    <x v="10"/>
    <s v="Xerox 1973"/>
    <n v="114.2"/>
    <n v="5"/>
    <n v="0"/>
    <n v="52.531999999999996"/>
  </r>
  <r>
    <n v="1295"/>
    <s v="CA-2012-101707"/>
    <x v="1"/>
    <x v="375"/>
    <d v="2012-09-01T00:00:00"/>
    <s v="Standard Class"/>
    <s v="PF-19165"/>
    <s v="Philip Fox"/>
    <s v="Consumer"/>
    <s v="United States"/>
    <s v="San Diego"/>
    <x v="1"/>
    <n v="92105"/>
    <x v="1"/>
    <s v="OFF-LA-10000134"/>
    <x v="1"/>
    <x v="2"/>
    <s v="Avery 511"/>
    <n v="3.08"/>
    <n v="1"/>
    <n v="0"/>
    <n v="1.4783999999999999"/>
  </r>
  <r>
    <n v="1296"/>
    <s v="CA-2012-138898"/>
    <x v="1"/>
    <x v="442"/>
    <d v="2012-05-29T00:00:00"/>
    <s v="Standard Class"/>
    <s v="JH-16180"/>
    <s v="Justin Hirsh"/>
    <s v="Consumer"/>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s v="Corporate"/>
    <s v="United States"/>
    <s v="Fairfield"/>
    <x v="1"/>
    <n v="94533"/>
    <x v="1"/>
    <s v="OFF-BI-10002103"/>
    <x v="1"/>
    <x v="8"/>
    <s v="Cardinal Slant-D Ring Binder, Heavy Gauge Vinyl"/>
    <n v="13.904"/>
    <n v="2"/>
    <n v="0.2"/>
    <n v="4.5187999999999997"/>
  </r>
  <r>
    <n v="1298"/>
    <s v="CA-2014-115427"/>
    <x v="3"/>
    <x v="247"/>
    <d v="2015-01-04T00:00:00"/>
    <s v="Standard Class"/>
    <s v="EB-13975"/>
    <s v="Erica Bern"/>
    <s v="Corporate"/>
    <s v="United States"/>
    <s v="Fairfield"/>
    <x v="1"/>
    <n v="94533"/>
    <x v="1"/>
    <s v="OFF-BI-10004632"/>
    <x v="1"/>
    <x v="8"/>
    <s v="GBC Binding covers"/>
    <n v="20.72"/>
    <n v="2"/>
    <n v="0.2"/>
    <n v="6.4749999999999979"/>
  </r>
  <r>
    <n v="1299"/>
    <s v="CA-2013-134425"/>
    <x v="0"/>
    <x v="16"/>
    <d v="2013-12-13T00:00:00"/>
    <s v="Second Class"/>
    <s v="QJ-19255"/>
    <s v="Quincy Jones"/>
    <s v="Corporate"/>
    <s v="United States"/>
    <s v="Saint Paul"/>
    <x v="11"/>
    <n v="55106"/>
    <x v="2"/>
    <s v="TEC-PH-10003555"/>
    <x v="2"/>
    <x v="7"/>
    <s v="Motorola HK250 Universal Bluetooth Headset"/>
    <n v="114.94999999999999"/>
    <n v="5"/>
    <n v="0"/>
    <n v="2.2990000000000066"/>
  </r>
  <r>
    <n v="1300"/>
    <s v="CA-2012-121391"/>
    <x v="1"/>
    <x v="242"/>
    <d v="2012-10-07T00:00:00"/>
    <s v="First Class"/>
    <s v="AA-10315"/>
    <s v="Alex Avila"/>
    <s v="Consumer"/>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s v="Consumer"/>
    <s v="United States"/>
    <s v="Springfield"/>
    <x v="17"/>
    <n v="22153"/>
    <x v="0"/>
    <s v="FUR-FU-10003664"/>
    <x v="0"/>
    <x v="5"/>
    <s v="Electrix Architect's Clamp-On Swing Arm Lamp, Black"/>
    <n v="572.76"/>
    <n v="6"/>
    <n v="0"/>
    <n v="166.10039999999995"/>
  </r>
  <r>
    <n v="1302"/>
    <s v="CA-2013-137043"/>
    <x v="0"/>
    <x v="443"/>
    <d v="2013-12-26T00:00:00"/>
    <s v="Second Class"/>
    <s v="LC-17140"/>
    <s v="Logan Currie"/>
    <s v="Consumer"/>
    <s v="United States"/>
    <s v="Springfield"/>
    <x v="17"/>
    <n v="22153"/>
    <x v="0"/>
    <s v="FUR-FU-10003664"/>
    <x v="0"/>
    <x v="5"/>
    <s v="Electrix Architect's Clamp-On Swing Arm Lamp, Black"/>
    <n v="286.38"/>
    <n v="3"/>
    <n v="0"/>
    <n v="83.050199999999975"/>
  </r>
  <r>
    <n v="1303"/>
    <s v="CA-2012-115847"/>
    <x v="1"/>
    <x v="444"/>
    <d v="2012-09-24T00:00:00"/>
    <s v="Second Class"/>
    <s v="TC-21535"/>
    <s v="Tracy Collins"/>
    <s v="Home Office"/>
    <s v="United States"/>
    <s v="Arlington"/>
    <x v="17"/>
    <n v="22204"/>
    <x v="0"/>
    <s v="FUR-BO-10003433"/>
    <x v="0"/>
    <x v="0"/>
    <s v="Sauder Cornerstone Collection Library"/>
    <n v="61.96"/>
    <n v="2"/>
    <n v="0"/>
    <n v="4.3371999999999957"/>
  </r>
  <r>
    <n v="1304"/>
    <s v="US-2014-126179"/>
    <x v="3"/>
    <x v="445"/>
    <d v="2014-07-08T00:00:00"/>
    <s v="Standard Class"/>
    <s v="CS-12460"/>
    <s v="Chuck Sachs"/>
    <s v="Consumer"/>
    <s v="United States"/>
    <s v="Columbus"/>
    <x v="32"/>
    <n v="31907"/>
    <x v="0"/>
    <s v="FUR-FU-10002554"/>
    <x v="0"/>
    <x v="5"/>
    <s v="Westinghouse Floor Lamp with Metal Mesh Shade, Black"/>
    <n v="23.99"/>
    <n v="1"/>
    <n v="0"/>
    <n v="5.5176999999999978"/>
  </r>
  <r>
    <n v="1305"/>
    <s v="US-2014-126179"/>
    <x v="3"/>
    <x v="445"/>
    <d v="2014-07-08T00:00:00"/>
    <s v="Standard Class"/>
    <s v="CS-12460"/>
    <s v="Chuck Sachs"/>
    <s v="Consumer"/>
    <s v="United States"/>
    <s v="Columbus"/>
    <x v="32"/>
    <n v="31907"/>
    <x v="0"/>
    <s v="TEC-PH-10001557"/>
    <x v="2"/>
    <x v="7"/>
    <s v="Pyle PMP37LED"/>
    <n v="287.96999999999997"/>
    <n v="3"/>
    <n v="0"/>
    <n v="77.751899999999992"/>
  </r>
  <r>
    <n v="1306"/>
    <s v="CA-2013-101966"/>
    <x v="0"/>
    <x v="216"/>
    <d v="2013-07-17T00:00:00"/>
    <s v="Second Class"/>
    <s v="BM-11785"/>
    <s v="Bryan Mills"/>
    <s v="Consumer"/>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s v="Consumer"/>
    <s v="United States"/>
    <s v="Pasadena"/>
    <x v="1"/>
    <n v="91104"/>
    <x v="1"/>
    <s v="OFF-PA-10002986"/>
    <x v="1"/>
    <x v="10"/>
    <s v="Xerox 1898"/>
    <n v="46.76"/>
    <n v="7"/>
    <n v="0"/>
    <n v="22.444800000000001"/>
  </r>
  <r>
    <n v="1308"/>
    <s v="CA-2013-141397"/>
    <x v="0"/>
    <x v="23"/>
    <d v="2013-06-22T00:00:00"/>
    <s v="First Class"/>
    <s v="RC-19825"/>
    <s v="Roy Collins"/>
    <s v="Consumer"/>
    <s v="United States"/>
    <s v="Pasadena"/>
    <x v="1"/>
    <n v="91104"/>
    <x v="1"/>
    <s v="OFF-BI-10000320"/>
    <x v="1"/>
    <x v="8"/>
    <s v="GBC Plastic Binding Combs"/>
    <n v="17.712"/>
    <n v="3"/>
    <n v="0.2"/>
    <n v="6.4206000000000012"/>
  </r>
  <r>
    <n v="1309"/>
    <s v="CA-2013-141397"/>
    <x v="0"/>
    <x v="23"/>
    <d v="2013-06-22T00:00:00"/>
    <s v="First Class"/>
    <s v="RC-19825"/>
    <s v="Roy Collins"/>
    <s v="Consumer"/>
    <s v="United States"/>
    <s v="Pasadena"/>
    <x v="1"/>
    <n v="91104"/>
    <x v="1"/>
    <s v="OFF-AP-10003971"/>
    <x v="1"/>
    <x v="9"/>
    <s v="Belkin 6 Outlet Metallic Surge Strip"/>
    <n v="21.78"/>
    <n v="2"/>
    <n v="0"/>
    <n v="5.6628000000000007"/>
  </r>
  <r>
    <n v="1310"/>
    <s v="CA-2013-141397"/>
    <x v="0"/>
    <x v="23"/>
    <d v="2013-06-22T00:00:00"/>
    <s v="First Class"/>
    <s v="RC-19825"/>
    <s v="Roy Collins"/>
    <s v="Consumer"/>
    <s v="United States"/>
    <s v="Pasadena"/>
    <x v="1"/>
    <n v="91104"/>
    <x v="1"/>
    <s v="OFF-ST-10001469"/>
    <x v="1"/>
    <x v="4"/>
    <s v="Fellowes Bankers Box Recycled Super Stor/Drawer"/>
    <n v="161.94"/>
    <n v="3"/>
    <n v="0"/>
    <n v="9.716399999999993"/>
  </r>
  <r>
    <n v="1311"/>
    <s v="CA-2013-141397"/>
    <x v="0"/>
    <x v="23"/>
    <d v="2013-06-22T00:00:00"/>
    <s v="First Class"/>
    <s v="RC-19825"/>
    <s v="Roy Collins"/>
    <s v="Consumer"/>
    <s v="United States"/>
    <s v="Pasadena"/>
    <x v="1"/>
    <n v="91104"/>
    <x v="1"/>
    <s v="FUR-CH-10003846"/>
    <x v="0"/>
    <x v="1"/>
    <s v="Hon Valutask Swivel Chairs"/>
    <n v="161.56800000000001"/>
    <n v="2"/>
    <n v="0.2"/>
    <n v="-8.0783999999999949"/>
  </r>
  <r>
    <n v="1312"/>
    <s v="CA-2013-141082"/>
    <x v="0"/>
    <x v="10"/>
    <d v="2013-12-14T00:00:00"/>
    <s v="Standard Class"/>
    <s v="FM-14380"/>
    <s v="Fred McMath"/>
    <s v="Consumer"/>
    <s v="United States"/>
    <s v="Lawrence"/>
    <x v="31"/>
    <n v="1841"/>
    <x v="3"/>
    <s v="OFF-LA-10001404"/>
    <x v="1"/>
    <x v="2"/>
    <s v="Avery 517"/>
    <n v="3.69"/>
    <n v="1"/>
    <n v="0"/>
    <n v="1.7343"/>
  </r>
  <r>
    <n v="1313"/>
    <s v="CA-2013-141082"/>
    <x v="0"/>
    <x v="10"/>
    <d v="2013-12-14T00:00:00"/>
    <s v="Standard Class"/>
    <s v="FM-14380"/>
    <s v="Fred McMath"/>
    <s v="Consumer"/>
    <s v="United States"/>
    <s v="Lawrence"/>
    <x v="31"/>
    <n v="1841"/>
    <x v="3"/>
    <s v="OFF-LA-10001474"/>
    <x v="1"/>
    <x v="2"/>
    <s v="Avery 477"/>
    <n v="122.12"/>
    <n v="4"/>
    <n v="0"/>
    <n v="56.175200000000004"/>
  </r>
  <r>
    <n v="1314"/>
    <s v="US-2013-134488"/>
    <x v="0"/>
    <x v="446"/>
    <d v="2013-10-02T00:00:00"/>
    <s v="Standard Class"/>
    <s v="PK-19075"/>
    <s v="Pete Kriz"/>
    <s v="Consumer"/>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s v="Corporate"/>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s v="Corporate"/>
    <s v="United States"/>
    <s v="Los Angeles"/>
    <x v="1"/>
    <n v="90032"/>
    <x v="1"/>
    <s v="FUR-FU-10004960"/>
    <x v="0"/>
    <x v="5"/>
    <s v="Seth Thomas 12&quot; Clock w/ Goldtone Case"/>
    <n v="183.84"/>
    <n v="8"/>
    <n v="0"/>
    <n v="62.505600000000001"/>
  </r>
  <r>
    <n v="1317"/>
    <s v="CA-2013-145919"/>
    <x v="0"/>
    <x v="122"/>
    <d v="2013-12-24T00:00:00"/>
    <s v="Standard Class"/>
    <s v="HG-14965"/>
    <s v="Henry Goldwyn"/>
    <s v="Corporate"/>
    <s v="United States"/>
    <s v="Los Angeles"/>
    <x v="1"/>
    <n v="90032"/>
    <x v="1"/>
    <s v="OFF-SU-10003505"/>
    <x v="1"/>
    <x v="14"/>
    <s v="Premier Electric Letter Opener"/>
    <n v="579.29999999999995"/>
    <n v="5"/>
    <n v="0"/>
    <n v="28.964999999999961"/>
  </r>
  <r>
    <n v="1318"/>
    <s v="CA-2014-157651"/>
    <x v="3"/>
    <x v="389"/>
    <d v="2014-12-15T00:00:00"/>
    <s v="Standard Class"/>
    <s v="HA-14920"/>
    <s v="Helen Andreada"/>
    <s v="Consumer"/>
    <s v="United States"/>
    <s v="Philadelphia"/>
    <x v="9"/>
    <n v="19120"/>
    <x v="3"/>
    <s v="TEC-AC-10003116"/>
    <x v="2"/>
    <x v="11"/>
    <s v="Memorex Froggy Flash Drive 8 GB"/>
    <n v="14.200000000000001"/>
    <n v="1"/>
    <n v="0.2"/>
    <n v="3.3724999999999992"/>
  </r>
  <r>
    <n v="1319"/>
    <s v="CA-2011-160773"/>
    <x v="2"/>
    <x v="268"/>
    <d v="2011-07-05T00:00:00"/>
    <s v="Standard Class"/>
    <s v="LW-16825"/>
    <s v="Laurel Workman"/>
    <s v="Corporate"/>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s v="Corporate"/>
    <s v="United States"/>
    <s v="Deltona"/>
    <x v="2"/>
    <n v="32725"/>
    <x v="0"/>
    <s v="OFF-BI-10000546"/>
    <x v="1"/>
    <x v="8"/>
    <s v="Avery Durable Binders"/>
    <n v="5.1840000000000011"/>
    <n v="6"/>
    <n v="0.7"/>
    <n v="-3.6288"/>
  </r>
  <r>
    <n v="1321"/>
    <s v="CA-2014-167703"/>
    <x v="3"/>
    <x v="447"/>
    <d v="2014-02-09T00:00:00"/>
    <s v="Standard Class"/>
    <s v="MC-17575"/>
    <s v="Matt Collins"/>
    <s v="Consumer"/>
    <s v="United States"/>
    <s v="Cincinnati"/>
    <x v="24"/>
    <n v="45231"/>
    <x v="3"/>
    <s v="OFF-BI-10002071"/>
    <x v="1"/>
    <x v="8"/>
    <s v="Fellowes Black Plastic Comb Bindings"/>
    <n v="5.2290000000000001"/>
    <n v="3"/>
    <n v="0.7"/>
    <n v="-4.1831999999999976"/>
  </r>
  <r>
    <n v="1322"/>
    <s v="CA-2014-167703"/>
    <x v="3"/>
    <x v="447"/>
    <d v="2014-02-09T00:00:00"/>
    <s v="Standard Class"/>
    <s v="MC-17575"/>
    <s v="Matt Collins"/>
    <s v="Consumer"/>
    <s v="United States"/>
    <s v="Cincinnati"/>
    <x v="24"/>
    <n v="45231"/>
    <x v="3"/>
    <s v="OFF-ST-10001490"/>
    <x v="1"/>
    <x v="4"/>
    <s v="Hot File 7-Pocket, Floor Stand"/>
    <n v="285.55200000000002"/>
    <n v="2"/>
    <n v="0.2"/>
    <n v="35.69399999999996"/>
  </r>
  <r>
    <n v="1323"/>
    <s v="CA-2014-121804"/>
    <x v="3"/>
    <x v="448"/>
    <d v="2014-03-09T00:00:00"/>
    <s v="Standard Class"/>
    <s v="LP-17095"/>
    <s v="Liz Preis"/>
    <s v="Consumer"/>
    <s v="United States"/>
    <s v="Murray"/>
    <x v="0"/>
    <n v="42071"/>
    <x v="0"/>
    <s v="OFF-AP-10004859"/>
    <x v="1"/>
    <x v="9"/>
    <s v="Acco 6 Outlet Guardian Premium Surge Suppressor"/>
    <n v="72.8"/>
    <n v="5"/>
    <n v="0"/>
    <n v="19.656000000000002"/>
  </r>
  <r>
    <n v="1324"/>
    <s v="CA-2014-162635"/>
    <x v="3"/>
    <x v="449"/>
    <d v="2014-10-11T00:00:00"/>
    <s v="First Class"/>
    <s v="EB-14170"/>
    <s v="Evan Bailliet"/>
    <s v="Consumer"/>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s v="Corporate"/>
    <s v="United States"/>
    <s v="Lawrence"/>
    <x v="31"/>
    <n v="1841"/>
    <x v="3"/>
    <s v="OFF-ST-10001321"/>
    <x v="1"/>
    <x v="4"/>
    <s v="Decoflex Hanging Personal Folder File, Blue"/>
    <n v="46.26"/>
    <n v="3"/>
    <n v="0"/>
    <n v="12.490200000000003"/>
  </r>
  <r>
    <n v="1326"/>
    <s v="US-2011-117058"/>
    <x v="2"/>
    <x v="279"/>
    <d v="2011-05-30T00:00:00"/>
    <s v="First Class"/>
    <s v="LE-16810"/>
    <s v="Laurel Elliston"/>
    <s v="Consumer"/>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s v="Home Office"/>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s v="Corporate"/>
    <s v="United States"/>
    <s v="Norwich"/>
    <x v="29"/>
    <n v="6360"/>
    <x v="3"/>
    <s v="OFF-PA-10004156"/>
    <x v="1"/>
    <x v="10"/>
    <s v="Xerox 188"/>
    <n v="11.34"/>
    <n v="1"/>
    <n v="0"/>
    <n v="5.5565999999999995"/>
  </r>
  <r>
    <n v="1329"/>
    <s v="CA-2014-106033"/>
    <x v="3"/>
    <x v="453"/>
    <d v="2014-10-19T00:00:00"/>
    <s v="Second Class"/>
    <s v="FG-14260"/>
    <s v="Frank Gastineau"/>
    <s v="Home Office"/>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s v="Consumer"/>
    <s v="United States"/>
    <s v="San Francisco"/>
    <x v="1"/>
    <n v="94109"/>
    <x v="1"/>
    <s v="FUR-FU-10003691"/>
    <x v="0"/>
    <x v="5"/>
    <s v="Eldon Image Series Desk Accessories, Ebony"/>
    <n v="37.049999999999997"/>
    <n v="3"/>
    <n v="0"/>
    <n v="16.302"/>
  </r>
  <r>
    <n v="1331"/>
    <s v="CA-2014-127705"/>
    <x v="3"/>
    <x v="455"/>
    <d v="2014-06-07T00:00:00"/>
    <s v="Standard Class"/>
    <s v="AB-10255"/>
    <s v="Alejandro Ballentine"/>
    <s v="Home Office"/>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s v="Home Office"/>
    <s v="United States"/>
    <s v="Lorain"/>
    <x v="24"/>
    <n v="44052"/>
    <x v="3"/>
    <s v="OFF-ST-10004507"/>
    <x v="1"/>
    <x v="4"/>
    <s v="Advantus Rolling Storage Box"/>
    <n v="27.439999999999998"/>
    <n v="2"/>
    <n v="0.2"/>
    <n v="2.4009999999999998"/>
  </r>
  <r>
    <n v="1333"/>
    <s v="CA-2011-122567"/>
    <x v="2"/>
    <x v="456"/>
    <d v="2011-02-22T00:00:00"/>
    <s v="Standard Class"/>
    <s v="MN-17935"/>
    <s v="Michael Nguyen"/>
    <s v="Consumer"/>
    <s v="United States"/>
    <s v="Dallas"/>
    <x v="5"/>
    <n v="75220"/>
    <x v="2"/>
    <s v="OFF-BI-10002012"/>
    <x v="1"/>
    <x v="8"/>
    <s v="Wilson Jones Easy Flow II Sheet Lifters"/>
    <n v="1.0799999999999998"/>
    <n v="3"/>
    <n v="0.8"/>
    <n v="-1.7280000000000002"/>
  </r>
  <r>
    <n v="1334"/>
    <s v="CA-2011-122567"/>
    <x v="2"/>
    <x v="456"/>
    <d v="2011-02-22T00:00:00"/>
    <s v="Standard Class"/>
    <s v="MN-17935"/>
    <s v="Michael Nguyen"/>
    <s v="Consumer"/>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s v="Home Office"/>
    <s v="United States"/>
    <s v="Los Angeles"/>
    <x v="1"/>
    <n v="90049"/>
    <x v="1"/>
    <s v="OFF-BI-10003684"/>
    <x v="1"/>
    <x v="8"/>
    <s v="Wilson Jones Legal Size Ring Binders"/>
    <n v="140.73599999999999"/>
    <n v="8"/>
    <n v="0.2"/>
    <n v="52.775999999999996"/>
  </r>
  <r>
    <n v="1336"/>
    <s v="CA-2013-122133"/>
    <x v="0"/>
    <x v="458"/>
    <d v="2013-05-24T00:00:00"/>
    <s v="Standard Class"/>
    <s v="JR-15670"/>
    <s v="Jim Radford"/>
    <s v="Consumer"/>
    <s v="United States"/>
    <s v="Middletown"/>
    <x v="29"/>
    <n v="6457"/>
    <x v="3"/>
    <s v="OFF-ST-10002574"/>
    <x v="1"/>
    <x v="4"/>
    <s v="SAFCO Commercial Wire Shelving, Black"/>
    <n v="552.55999999999995"/>
    <n v="4"/>
    <n v="0"/>
    <n v="0"/>
  </r>
  <r>
    <n v="1337"/>
    <s v="US-2014-123281"/>
    <x v="3"/>
    <x v="459"/>
    <d v="2014-04-08T00:00:00"/>
    <s v="Standard Class"/>
    <s v="JF-15190"/>
    <s v="Jamie Frazer"/>
    <s v="Consumer"/>
    <s v="United States"/>
    <s v="Los Angeles"/>
    <x v="1"/>
    <n v="90008"/>
    <x v="1"/>
    <s v="FUR-FU-10003724"/>
    <x v="0"/>
    <x v="5"/>
    <s v="Westinghouse Clip-On Gooseneck Lamps"/>
    <n v="25.11"/>
    <n v="3"/>
    <n v="0"/>
    <n v="6.5285999999999991"/>
  </r>
  <r>
    <n v="1338"/>
    <s v="CA-2014-100524"/>
    <x v="3"/>
    <x v="185"/>
    <d v="2014-04-03T00:00:00"/>
    <s v="Second Class"/>
    <s v="CM-12115"/>
    <s v="Chad McGuire"/>
    <s v="Consumer"/>
    <s v="United States"/>
    <s v="New York City"/>
    <x v="15"/>
    <n v="10011"/>
    <x v="3"/>
    <s v="FUR-FU-10004018"/>
    <x v="0"/>
    <x v="5"/>
    <s v="Tensor Computer Mounted Lamp"/>
    <n v="29.78"/>
    <n v="2"/>
    <n v="0"/>
    <n v="8.0406000000000013"/>
  </r>
  <r>
    <n v="1339"/>
    <s v="CA-2014-100524"/>
    <x v="3"/>
    <x v="185"/>
    <d v="2014-04-03T00:00:00"/>
    <s v="Second Class"/>
    <s v="CM-12115"/>
    <s v="Chad McGuire"/>
    <s v="Consumer"/>
    <s v="United States"/>
    <s v="New York City"/>
    <x v="15"/>
    <n v="10011"/>
    <x v="3"/>
    <s v="TEC-PH-10002549"/>
    <x v="2"/>
    <x v="7"/>
    <s v="Polycom SoundPoint IP 450 VoIP phone"/>
    <n v="677.58"/>
    <n v="3"/>
    <n v="0"/>
    <n v="176.17080000000001"/>
  </r>
  <r>
    <n v="1340"/>
    <s v="CA-2014-100524"/>
    <x v="3"/>
    <x v="185"/>
    <d v="2014-04-03T00:00:00"/>
    <s v="Second Class"/>
    <s v="CM-12115"/>
    <s v="Chad McGuire"/>
    <s v="Consumer"/>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s v="Corporate"/>
    <s v="United States"/>
    <s v="Jacksonville"/>
    <x v="3"/>
    <n v="28540"/>
    <x v="0"/>
    <s v="TEC-MA-10002178"/>
    <x v="2"/>
    <x v="15"/>
    <s v="Cisco CP-7937G Unified IP Conference Station Phone"/>
    <n v="695.7"/>
    <n v="2"/>
    <n v="0.5"/>
    <n v="-27.827999999999975"/>
  </r>
  <r>
    <n v="1342"/>
    <s v="CA-2014-113481"/>
    <x v="3"/>
    <x v="460"/>
    <d v="2014-01-05T00:00:00"/>
    <s v="First Class"/>
    <s v="AS-10045"/>
    <s v="Aaron Smayling"/>
    <s v="Corporate"/>
    <s v="United States"/>
    <s v="Jacksonville"/>
    <x v="3"/>
    <n v="28540"/>
    <x v="0"/>
    <s v="OFF-BI-10003694"/>
    <x v="1"/>
    <x v="8"/>
    <s v="Avery 3 1/2&quot; Diskette Storage Pages, 10/Pack"/>
    <n v="15.66"/>
    <n v="5"/>
    <n v="0.7"/>
    <n v="-12.527999999999995"/>
  </r>
  <r>
    <n v="1343"/>
    <s v="CA-2014-113481"/>
    <x v="3"/>
    <x v="460"/>
    <d v="2014-01-05T00:00:00"/>
    <s v="First Class"/>
    <s v="AS-10045"/>
    <s v="Aaron Smayling"/>
    <s v="Corporate"/>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s v="Consumer"/>
    <s v="United States"/>
    <s v="Freeport"/>
    <x v="15"/>
    <n v="11520"/>
    <x v="3"/>
    <s v="OFF-AR-10000411"/>
    <x v="1"/>
    <x v="6"/>
    <s v="Boston 16701 Slimline Battery Pencil Sharpener"/>
    <n v="47.82"/>
    <n v="3"/>
    <n v="0"/>
    <n v="14.345999999999995"/>
  </r>
  <r>
    <n v="1345"/>
    <s v="CA-2012-131758"/>
    <x v="1"/>
    <x v="71"/>
    <d v="2012-06-01T00:00:00"/>
    <s v="Standard Class"/>
    <s v="KB-16315"/>
    <s v="Karl Braun"/>
    <s v="Consumer"/>
    <s v="United States"/>
    <s v="Freeport"/>
    <x v="15"/>
    <n v="11520"/>
    <x v="3"/>
    <s v="OFF-LA-10000262"/>
    <x v="1"/>
    <x v="2"/>
    <s v="Avery 494"/>
    <n v="13.049999999999999"/>
    <n v="5"/>
    <n v="0"/>
    <n v="6.0029999999999992"/>
  </r>
  <r>
    <n v="1346"/>
    <s v="CA-2011-118339"/>
    <x v="2"/>
    <x v="461"/>
    <d v="2011-03-24T00:00:00"/>
    <s v="Standard Class"/>
    <s v="BN-11515"/>
    <s v="Bradley Nguyen"/>
    <s v="Consumer"/>
    <s v="United States"/>
    <s v="Lakeville"/>
    <x v="11"/>
    <n v="55044"/>
    <x v="2"/>
    <s v="OFF-AP-10001154"/>
    <x v="1"/>
    <x v="9"/>
    <s v="Bionaire Personal Warm Mist Humidifier/Vaporizer"/>
    <n v="93.78"/>
    <n v="2"/>
    <n v="0"/>
    <n v="36.574200000000005"/>
  </r>
  <r>
    <n v="1347"/>
    <s v="CA-2011-118339"/>
    <x v="2"/>
    <x v="461"/>
    <d v="2011-03-24T00:00:00"/>
    <s v="Standard Class"/>
    <s v="BN-11515"/>
    <s v="Bradley Nguyen"/>
    <s v="Consumer"/>
    <s v="United States"/>
    <s v="Lakeville"/>
    <x v="11"/>
    <n v="55044"/>
    <x v="2"/>
    <s v="OFF-PA-10000466"/>
    <x v="1"/>
    <x v="10"/>
    <s v="Memo Book, 100 Message Capacity, 5 3/8” x 11”"/>
    <n v="47.18"/>
    <n v="7"/>
    <n v="0"/>
    <n v="23.59"/>
  </r>
  <r>
    <n v="1348"/>
    <s v="CA-2011-118339"/>
    <x v="2"/>
    <x v="461"/>
    <d v="2011-03-24T00:00:00"/>
    <s v="Standard Class"/>
    <s v="BN-11515"/>
    <s v="Bradley Nguyen"/>
    <s v="Consumer"/>
    <s v="United States"/>
    <s v="Lakeville"/>
    <x v="11"/>
    <n v="55044"/>
    <x v="2"/>
    <s v="OFF-AR-10003829"/>
    <x v="1"/>
    <x v="6"/>
    <s v="Newell 35"/>
    <n v="19.68"/>
    <n v="6"/>
    <n v="0"/>
    <n v="5.7071999999999976"/>
  </r>
  <r>
    <n v="1349"/>
    <s v="CA-2011-118339"/>
    <x v="2"/>
    <x v="461"/>
    <d v="2011-03-24T00:00:00"/>
    <s v="Standard Class"/>
    <s v="BN-11515"/>
    <s v="Bradley Nguyen"/>
    <s v="Consumer"/>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s v="Consumer"/>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s v="Consumer"/>
    <s v="United States"/>
    <s v="Evanston"/>
    <x v="10"/>
    <n v="60201"/>
    <x v="2"/>
    <s v="FUR-CH-10002880"/>
    <x v="0"/>
    <x v="1"/>
    <s v="Global High-Back Leather Tilter, Burgundy"/>
    <n v="258.279"/>
    <n v="3"/>
    <n v="0.3"/>
    <n v="-70.104300000000023"/>
  </r>
  <r>
    <n v="1352"/>
    <s v="CA-2013-162901"/>
    <x v="0"/>
    <x v="463"/>
    <d v="2013-04-01T00:00:00"/>
    <s v="First Class"/>
    <s v="AS-10045"/>
    <s v="Aaron Smayling"/>
    <s v="Corporate"/>
    <s v="United States"/>
    <s v="Arlington"/>
    <x v="17"/>
    <n v="22204"/>
    <x v="0"/>
    <s v="OFF-ST-10000649"/>
    <x v="1"/>
    <x v="4"/>
    <s v="Hanging Personal Folder File"/>
    <n v="31.4"/>
    <n v="2"/>
    <n v="0"/>
    <n v="7.8500000000000014"/>
  </r>
  <r>
    <n v="1353"/>
    <s v="CA-2014-162978"/>
    <x v="3"/>
    <x v="464"/>
    <d v="2014-05-10T00:00:00"/>
    <s v="Standard Class"/>
    <s v="LW-16990"/>
    <s v="Lindsay Williams"/>
    <s v="Corporate"/>
    <s v="United States"/>
    <s v="San Francisco"/>
    <x v="1"/>
    <n v="94109"/>
    <x v="1"/>
    <s v="TEC-PH-10003092"/>
    <x v="2"/>
    <x v="7"/>
    <s v="Motorola L804"/>
    <n v="183.96"/>
    <n v="5"/>
    <n v="0.2"/>
    <n v="20.695499999999988"/>
  </r>
  <r>
    <n v="1354"/>
    <s v="CA-2014-162978"/>
    <x v="3"/>
    <x v="464"/>
    <d v="2014-05-10T00:00:00"/>
    <s v="Standard Class"/>
    <s v="LW-16990"/>
    <s v="Lindsay Williams"/>
    <s v="Corporate"/>
    <s v="United States"/>
    <s v="San Francisco"/>
    <x v="1"/>
    <n v="94109"/>
    <x v="1"/>
    <s v="OFF-PA-10002250"/>
    <x v="1"/>
    <x v="10"/>
    <s v="Things To Do Today Pad"/>
    <n v="17.61"/>
    <n v="3"/>
    <n v="0"/>
    <n v="8.4527999999999999"/>
  </r>
  <r>
    <n v="1355"/>
    <s v="CA-2014-162978"/>
    <x v="3"/>
    <x v="464"/>
    <d v="2014-05-10T00:00:00"/>
    <s v="Standard Class"/>
    <s v="LW-16990"/>
    <s v="Lindsay Williams"/>
    <s v="Corporate"/>
    <s v="United States"/>
    <s v="San Francisco"/>
    <x v="1"/>
    <n v="94109"/>
    <x v="1"/>
    <s v="FUR-TA-10003473"/>
    <x v="0"/>
    <x v="3"/>
    <s v="Bretford Rectangular Conference Table Tops"/>
    <n v="300.904"/>
    <n v="1"/>
    <n v="0.2"/>
    <n v="11.283900000000017"/>
  </r>
  <r>
    <n v="1356"/>
    <s v="US-2011-160444"/>
    <x v="2"/>
    <x v="260"/>
    <d v="2011-07-05T00:00:00"/>
    <s v="Same Day"/>
    <s v="DC-12850"/>
    <s v="Dan Campbell"/>
    <s v="Consumer"/>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s v="Consumer"/>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s v="Consumer"/>
    <s v="United States"/>
    <s v="Louisville"/>
    <x v="0"/>
    <n v="40214"/>
    <x v="0"/>
    <s v="OFF-PA-10003641"/>
    <x v="1"/>
    <x v="10"/>
    <s v="Xerox 1909"/>
    <n v="79.14"/>
    <n v="3"/>
    <n v="0"/>
    <n v="36.404399999999995"/>
  </r>
  <r>
    <n v="1359"/>
    <s v="CA-2014-160045"/>
    <x v="3"/>
    <x v="466"/>
    <d v="2014-04-28T00:00:00"/>
    <s v="First Class"/>
    <s v="LB-16735"/>
    <s v="Larry Blacks"/>
    <s v="Consumer"/>
    <s v="United States"/>
    <s v="Fort Worth"/>
    <x v="5"/>
    <n v="76106"/>
    <x v="2"/>
    <s v="FUR-FU-10000010"/>
    <x v="0"/>
    <x v="5"/>
    <s v="DAX Value U-Channel Document Frames, Easel Back"/>
    <n v="1.988"/>
    <n v="1"/>
    <n v="0.6"/>
    <n v="-1.4413"/>
  </r>
  <r>
    <n v="1360"/>
    <s v="US-2011-151925"/>
    <x v="2"/>
    <x v="467"/>
    <d v="2011-10-01T00:00:00"/>
    <s v="Second Class"/>
    <s v="KT-16465"/>
    <s v="Kean Takahito"/>
    <s v="Consumer"/>
    <s v="United States"/>
    <s v="Los Angeles"/>
    <x v="1"/>
    <n v="90049"/>
    <x v="1"/>
    <s v="FUR-CH-10002961"/>
    <x v="0"/>
    <x v="1"/>
    <s v="Leather Task Chair, Black"/>
    <n v="145.56800000000001"/>
    <n v="2"/>
    <n v="0.2"/>
    <n v="0"/>
  </r>
  <r>
    <n v="1361"/>
    <s v="CA-2014-125199"/>
    <x v="3"/>
    <x v="15"/>
    <d v="2014-10-26T00:00:00"/>
    <s v="Standard Class"/>
    <s v="HM-14860"/>
    <s v="Harry Marie"/>
    <s v="Corporate"/>
    <s v="United States"/>
    <s v="Philadelphia"/>
    <x v="9"/>
    <n v="19120"/>
    <x v="3"/>
    <s v="OFF-AR-10002956"/>
    <x v="1"/>
    <x v="6"/>
    <s v="Boston 16801 Nautilus Battery Pencil Sharpener"/>
    <n v="123.256"/>
    <n v="7"/>
    <n v="0.2"/>
    <n v="9.2441999999999993"/>
  </r>
  <r>
    <n v="1362"/>
    <s v="CA-2014-125199"/>
    <x v="3"/>
    <x v="15"/>
    <d v="2014-10-26T00:00:00"/>
    <s v="Standard Class"/>
    <s v="HM-14860"/>
    <s v="Harry Marie"/>
    <s v="Corporate"/>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s v="Corporate"/>
    <s v="United States"/>
    <s v="Philadelphia"/>
    <x v="9"/>
    <n v="19120"/>
    <x v="3"/>
    <s v="TEC-PH-10001336"/>
    <x v="2"/>
    <x v="7"/>
    <s v="Digium D40 VoIP phone"/>
    <n v="309.57600000000002"/>
    <n v="4"/>
    <n v="0.4"/>
    <n v="-56.755600000000015"/>
  </r>
  <r>
    <n v="1364"/>
    <s v="US-2014-155425"/>
    <x v="3"/>
    <x v="468"/>
    <d v="2014-11-12T00:00:00"/>
    <s v="First Class"/>
    <s v="AB-10600"/>
    <s v="Ann Blume"/>
    <s v="Corporate"/>
    <s v="United States"/>
    <s v="Tucson"/>
    <x v="16"/>
    <n v="85705"/>
    <x v="1"/>
    <s v="OFF-BI-10001036"/>
    <x v="1"/>
    <x v="8"/>
    <s v="Cardinal EasyOpen D-Ring Binders"/>
    <n v="38.388000000000005"/>
    <n v="14"/>
    <n v="0.7"/>
    <n v="-25.591999999999999"/>
  </r>
  <r>
    <n v="1365"/>
    <s v="US-2014-155425"/>
    <x v="3"/>
    <x v="468"/>
    <d v="2014-11-12T00:00:00"/>
    <s v="First Class"/>
    <s v="AB-10600"/>
    <s v="Ann Blume"/>
    <s v="Corporate"/>
    <s v="United States"/>
    <s v="Tucson"/>
    <x v="16"/>
    <n v="85705"/>
    <x v="1"/>
    <s v="TEC-MA-10003183"/>
    <x v="2"/>
    <x v="15"/>
    <s v="DYMO CardScan Personal V9 Business Card Scanner"/>
    <n v="95.994000000000014"/>
    <n v="2"/>
    <n v="0.7"/>
    <n v="-63.995999999999981"/>
  </r>
  <r>
    <n v="1366"/>
    <s v="US-2014-155425"/>
    <x v="3"/>
    <x v="468"/>
    <d v="2014-11-12T00:00:00"/>
    <s v="First Class"/>
    <s v="AB-10600"/>
    <s v="Ann Blume"/>
    <s v="Corporate"/>
    <s v="United States"/>
    <s v="Tucson"/>
    <x v="16"/>
    <n v="85705"/>
    <x v="1"/>
    <s v="TEC-AC-10001314"/>
    <x v="2"/>
    <x v="11"/>
    <s v="Case Logic 2.4GHz Wireless Keyboard"/>
    <n v="239.95200000000003"/>
    <n v="6"/>
    <n v="0.2"/>
    <n v="-35.992800000000038"/>
  </r>
  <r>
    <n v="1367"/>
    <s v="US-2014-155425"/>
    <x v="3"/>
    <x v="468"/>
    <d v="2014-11-12T00:00:00"/>
    <s v="First Class"/>
    <s v="AB-10600"/>
    <s v="Ann Blume"/>
    <s v="Corporate"/>
    <s v="United States"/>
    <s v="Tucson"/>
    <x v="16"/>
    <n v="85705"/>
    <x v="1"/>
    <s v="TEC-PH-10002563"/>
    <x v="2"/>
    <x v="7"/>
    <s v="Adtran 1202752G1"/>
    <n v="201.584"/>
    <n v="2"/>
    <n v="0.2"/>
    <n v="15.118800000000007"/>
  </r>
  <r>
    <n v="1368"/>
    <s v="US-2014-155425"/>
    <x v="3"/>
    <x v="468"/>
    <d v="2014-11-12T00:00:00"/>
    <s v="First Class"/>
    <s v="AB-10600"/>
    <s v="Ann Blume"/>
    <s v="Corporate"/>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s v="Home Office"/>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s v="Consumer"/>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s v="Consumer"/>
    <s v="United States"/>
    <s v="Colorado Springs"/>
    <x v="22"/>
    <n v="80906"/>
    <x v="1"/>
    <s v="OFF-AR-10003405"/>
    <x v="1"/>
    <x v="6"/>
    <s v="Dixon My First Ticonderoga Pencil, #2"/>
    <n v="14.04"/>
    <n v="3"/>
    <n v="0.2"/>
    <n v="1.5794999999999986"/>
  </r>
  <r>
    <n v="1372"/>
    <s v="CA-2014-136672"/>
    <x v="3"/>
    <x v="469"/>
    <d v="2014-03-13T00:00:00"/>
    <s v="Standard Class"/>
    <s v="MG-17890"/>
    <s v="Michael Granlund"/>
    <s v="Home Office"/>
    <s v="United States"/>
    <s v="Clinton"/>
    <x v="39"/>
    <n v="20735"/>
    <x v="3"/>
    <s v="TEC-AC-10004510"/>
    <x v="2"/>
    <x v="11"/>
    <s v="Logitech Desktop MK120 Mouse and keyboard Combo"/>
    <n v="49.08"/>
    <n v="3"/>
    <n v="0"/>
    <n v="4.9079999999999977"/>
  </r>
  <r>
    <n v="1373"/>
    <s v="US-2011-157021"/>
    <x v="2"/>
    <x v="470"/>
    <d v="2011-04-06T00:00:00"/>
    <s v="Second Class"/>
    <s v="KM-16720"/>
    <s v="Kunst Miller"/>
    <s v="Consumer"/>
    <s v="United States"/>
    <s v="Vallejo"/>
    <x v="1"/>
    <n v="94591"/>
    <x v="1"/>
    <s v="OFF-LA-10002312"/>
    <x v="1"/>
    <x v="2"/>
    <s v="Avery 490"/>
    <n v="29.6"/>
    <n v="2"/>
    <n v="0"/>
    <n v="14.8"/>
  </r>
  <r>
    <n v="1374"/>
    <s v="US-2011-157021"/>
    <x v="2"/>
    <x v="470"/>
    <d v="2011-04-06T00:00:00"/>
    <s v="Second Class"/>
    <s v="KM-16720"/>
    <s v="Kunst Miller"/>
    <s v="Consumer"/>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s v="Consumer"/>
    <s v="United States"/>
    <s v="Provo"/>
    <x v="7"/>
    <n v="84604"/>
    <x v="1"/>
    <s v="FUR-TA-10003008"/>
    <x v="0"/>
    <x v="3"/>
    <s v="Lesro Round Back Collection Coffee Table, End Table"/>
    <n v="912.75"/>
    <n v="5"/>
    <n v="0"/>
    <n v="118.65750000000006"/>
  </r>
  <r>
    <n v="1376"/>
    <s v="CA-2011-126361"/>
    <x v="2"/>
    <x v="472"/>
    <d v="2011-08-09T00:00:00"/>
    <s v="Second Class"/>
    <s v="VD-21670"/>
    <s v="Valerie Dominguez"/>
    <s v="Consumer"/>
    <s v="United States"/>
    <s v="Pleasant Grove"/>
    <x v="7"/>
    <n v="84062"/>
    <x v="1"/>
    <s v="OFF-AP-10003590"/>
    <x v="1"/>
    <x v="9"/>
    <s v="Hoover WindTunnel Plus Canister Vacuum"/>
    <n v="1089.75"/>
    <n v="3"/>
    <n v="0"/>
    <n v="305.13000000000011"/>
  </r>
  <r>
    <n v="1377"/>
    <s v="CA-2011-126361"/>
    <x v="2"/>
    <x v="472"/>
    <d v="2011-08-09T00:00:00"/>
    <s v="Second Class"/>
    <s v="VD-21670"/>
    <s v="Valerie Dominguez"/>
    <s v="Consumer"/>
    <s v="United States"/>
    <s v="Pleasant Grove"/>
    <x v="7"/>
    <n v="84062"/>
    <x v="1"/>
    <s v="OFF-PA-10000806"/>
    <x v="1"/>
    <x v="10"/>
    <s v="Xerox 1934"/>
    <n v="447.84"/>
    <n v="8"/>
    <n v="0"/>
    <n v="219.44159999999999"/>
  </r>
  <r>
    <n v="1378"/>
    <s v="CA-2011-126361"/>
    <x v="2"/>
    <x v="472"/>
    <d v="2011-08-09T00:00:00"/>
    <s v="Second Class"/>
    <s v="VD-21670"/>
    <s v="Valerie Dominguez"/>
    <s v="Consumer"/>
    <s v="United States"/>
    <s v="Pleasant Grove"/>
    <x v="7"/>
    <n v="84062"/>
    <x v="1"/>
    <s v="OFF-AR-10000896"/>
    <x v="1"/>
    <x v="6"/>
    <s v="Newell 329"/>
    <n v="16.399999999999999"/>
    <n v="5"/>
    <n v="0"/>
    <n v="4.2639999999999993"/>
  </r>
  <r>
    <n v="1379"/>
    <s v="CA-2011-126361"/>
    <x v="2"/>
    <x v="472"/>
    <d v="2011-08-09T00:00:00"/>
    <s v="Second Class"/>
    <s v="VD-21670"/>
    <s v="Valerie Dominguez"/>
    <s v="Consumer"/>
    <s v="United States"/>
    <s v="Pleasant Grove"/>
    <x v="7"/>
    <n v="84062"/>
    <x v="1"/>
    <s v="TEC-PH-10002310"/>
    <x v="2"/>
    <x v="7"/>
    <s v="Panasonic KX T7731-B Digital phone"/>
    <n v="399.96000000000004"/>
    <n v="5"/>
    <n v="0.2"/>
    <n v="34.996499999999969"/>
  </r>
  <r>
    <n v="1380"/>
    <s v="CA-2011-126361"/>
    <x v="2"/>
    <x v="472"/>
    <d v="2011-08-09T00:00:00"/>
    <s v="Second Class"/>
    <s v="VD-21670"/>
    <s v="Valerie Dominguez"/>
    <s v="Consumer"/>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s v="Consumer"/>
    <s v="United States"/>
    <s v="Pleasant Grove"/>
    <x v="7"/>
    <n v="84062"/>
    <x v="1"/>
    <s v="OFF-BI-10002852"/>
    <x v="1"/>
    <x v="8"/>
    <s v="Ibico Standard Transparent Covers"/>
    <n v="13.184000000000001"/>
    <n v="1"/>
    <n v="0.2"/>
    <n v="4.7792000000000003"/>
  </r>
  <r>
    <n v="1382"/>
    <s v="US-2013-100566"/>
    <x v="0"/>
    <x v="323"/>
    <d v="2013-09-10T00:00:00"/>
    <s v="Standard Class"/>
    <s v="JK-16120"/>
    <s v="Julie Kriz"/>
    <s v="Home Office"/>
    <s v="United States"/>
    <s v="Aurora"/>
    <x v="10"/>
    <n v="60505"/>
    <x v="2"/>
    <s v="FUR-FU-10003394"/>
    <x v="0"/>
    <x v="5"/>
    <s v="Tenex &quot;The Solids&quot; Textured Chair Mats"/>
    <n v="83.951999999999998"/>
    <n v="3"/>
    <n v="0.6"/>
    <n v="-90.24839999999999"/>
  </r>
  <r>
    <n v="1383"/>
    <s v="US-2013-108504"/>
    <x v="0"/>
    <x v="473"/>
    <d v="2013-02-05T00:00:00"/>
    <s v="Same Day"/>
    <s v="PP-18955"/>
    <s v="Paul Prost"/>
    <s v="Home Office"/>
    <s v="United States"/>
    <s v="Smyrna"/>
    <x v="32"/>
    <n v="30080"/>
    <x v="0"/>
    <s v="OFF-ST-10002344"/>
    <x v="1"/>
    <x v="4"/>
    <s v="Carina 42&quot;Hx23 3/4&quot;W Media Storage Unit"/>
    <n v="80.98"/>
    <n v="1"/>
    <n v="0"/>
    <n v="1.6196000000000055"/>
  </r>
  <r>
    <n v="1384"/>
    <s v="US-2013-108504"/>
    <x v="0"/>
    <x v="473"/>
    <d v="2013-02-05T00:00:00"/>
    <s v="Same Day"/>
    <s v="PP-18955"/>
    <s v="Paul Prost"/>
    <s v="Home Office"/>
    <s v="United States"/>
    <s v="Smyrna"/>
    <x v="32"/>
    <n v="30080"/>
    <x v="0"/>
    <s v="OFF-PA-10001289"/>
    <x v="1"/>
    <x v="10"/>
    <s v="White Computer Printout Paper by Universal"/>
    <n v="348.84"/>
    <n v="9"/>
    <n v="0"/>
    <n v="170.9316"/>
  </r>
  <r>
    <n v="1385"/>
    <s v="US-2013-108504"/>
    <x v="0"/>
    <x v="473"/>
    <d v="2013-02-05T00:00:00"/>
    <s v="Same Day"/>
    <s v="PP-18955"/>
    <s v="Paul Prost"/>
    <s v="Home Office"/>
    <s v="United States"/>
    <s v="Smyrna"/>
    <x v="32"/>
    <n v="30080"/>
    <x v="0"/>
    <s v="OFF-FA-10000053"/>
    <x v="1"/>
    <x v="13"/>
    <s v="Revere Boxed Rubber Bands by Revere"/>
    <n v="9.4499999999999993"/>
    <n v="5"/>
    <n v="0"/>
    <n v="0.18900000000000028"/>
  </r>
  <r>
    <n v="1386"/>
    <s v="US-2013-108504"/>
    <x v="0"/>
    <x v="473"/>
    <d v="2013-02-05T00:00:00"/>
    <s v="Same Day"/>
    <s v="PP-18955"/>
    <s v="Paul Prost"/>
    <s v="Home Office"/>
    <s v="United States"/>
    <s v="Smyrna"/>
    <x v="32"/>
    <n v="30080"/>
    <x v="0"/>
    <s v="FUR-FU-10004091"/>
    <x v="0"/>
    <x v="5"/>
    <s v="Eldon 200 Class Desk Accessories, Black"/>
    <n v="18.84"/>
    <n v="3"/>
    <n v="0"/>
    <n v="7.1592000000000002"/>
  </r>
  <r>
    <n v="1387"/>
    <s v="US-2013-108504"/>
    <x v="0"/>
    <x v="473"/>
    <d v="2013-02-05T00:00:00"/>
    <s v="Same Day"/>
    <s v="PP-18955"/>
    <s v="Paul Prost"/>
    <s v="Home Office"/>
    <s v="United States"/>
    <s v="Smyrna"/>
    <x v="32"/>
    <n v="30080"/>
    <x v="0"/>
    <s v="FUR-BO-10004015"/>
    <x v="0"/>
    <x v="0"/>
    <s v="Bush Andora Bookcase, Maple/Graphite Gray Finish"/>
    <n v="239.98"/>
    <n v="2"/>
    <n v="0"/>
    <n v="52.795599999999979"/>
  </r>
  <r>
    <n v="1388"/>
    <s v="US-2013-108504"/>
    <x v="0"/>
    <x v="473"/>
    <d v="2013-02-05T00:00:00"/>
    <s v="Same Day"/>
    <s v="PP-18955"/>
    <s v="Paul Prost"/>
    <s v="Home Office"/>
    <s v="United States"/>
    <s v="Smyrna"/>
    <x v="32"/>
    <n v="30080"/>
    <x v="0"/>
    <s v="OFF-EN-10003001"/>
    <x v="1"/>
    <x v="12"/>
    <s v="Ames Color-File Green Diamond Border X-ray Mailers"/>
    <n v="167.96"/>
    <n v="2"/>
    <n v="0"/>
    <n v="78.941199999999995"/>
  </r>
  <r>
    <n v="1389"/>
    <s v="US-2013-108504"/>
    <x v="0"/>
    <x v="473"/>
    <d v="2013-02-05T00:00:00"/>
    <s v="Same Day"/>
    <s v="PP-18955"/>
    <s v="Paul Prost"/>
    <s v="Home Office"/>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s v="Home Office"/>
    <s v="United States"/>
    <s v="Smyrna"/>
    <x v="32"/>
    <n v="30080"/>
    <x v="0"/>
    <s v="TEC-PH-10003645"/>
    <x v="2"/>
    <x v="7"/>
    <s v="Aastra 57i VoIP phone"/>
    <n v="484.83000000000004"/>
    <n v="3"/>
    <n v="0"/>
    <n v="126.05580000000002"/>
  </r>
  <r>
    <n v="1391"/>
    <s v="US-2013-108504"/>
    <x v="0"/>
    <x v="473"/>
    <d v="2013-02-05T00:00:00"/>
    <s v="Same Day"/>
    <s v="PP-18955"/>
    <s v="Paul Prost"/>
    <s v="Home Office"/>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s v="Home Office"/>
    <s v="United States"/>
    <s v="Smyrna"/>
    <x v="32"/>
    <n v="30080"/>
    <x v="0"/>
    <s v="OFF-ST-10004804"/>
    <x v="1"/>
    <x v="4"/>
    <s v="Belkin 19&quot; Vented Equipment Shelf, Black"/>
    <n v="154.44"/>
    <n v="3"/>
    <n v="0"/>
    <n v="1.5444000000000031"/>
  </r>
  <r>
    <n v="1393"/>
    <s v="US-2013-108504"/>
    <x v="0"/>
    <x v="473"/>
    <d v="2013-02-05T00:00:00"/>
    <s v="Same Day"/>
    <s v="PP-18955"/>
    <s v="Paul Prost"/>
    <s v="Home Office"/>
    <s v="United States"/>
    <s v="Smyrna"/>
    <x v="32"/>
    <n v="30080"/>
    <x v="0"/>
    <s v="OFF-PA-10003892"/>
    <x v="1"/>
    <x v="10"/>
    <s v="Xerox 1943"/>
    <n v="342.37"/>
    <n v="7"/>
    <n v="0"/>
    <n v="160.91389999999998"/>
  </r>
  <r>
    <n v="1394"/>
    <s v="CA-2014-124828"/>
    <x v="3"/>
    <x v="445"/>
    <d v="2014-07-05T00:00:00"/>
    <s v="First Class"/>
    <s v="YS-21880"/>
    <s v="Yana Sorensen"/>
    <s v="Corporate"/>
    <s v="United States"/>
    <s v="Burlington"/>
    <x v="3"/>
    <n v="27217"/>
    <x v="0"/>
    <s v="OFF-AR-10003514"/>
    <x v="1"/>
    <x v="6"/>
    <s v="4009 Highlighters by Sanford"/>
    <n v="9.5519999999999996"/>
    <n v="3"/>
    <n v="0.2"/>
    <n v="1.5521999999999991"/>
  </r>
  <r>
    <n v="1395"/>
    <s v="US-2014-117247"/>
    <x v="3"/>
    <x v="449"/>
    <d v="2014-10-15T00:00:00"/>
    <s v="Standard Class"/>
    <s v="CK-12760"/>
    <s v="Cyma Kinney"/>
    <s v="Corporate"/>
    <s v="United States"/>
    <s v="Aurora"/>
    <x v="10"/>
    <n v="60505"/>
    <x v="2"/>
    <s v="FUR-TA-10002958"/>
    <x v="0"/>
    <x v="3"/>
    <s v="Bevis Oval Conference Table, Walnut"/>
    <n v="652.45000000000005"/>
    <n v="5"/>
    <n v="0.5"/>
    <n v="-430.61700000000019"/>
  </r>
  <r>
    <n v="1396"/>
    <s v="US-2014-117247"/>
    <x v="3"/>
    <x v="449"/>
    <d v="2014-10-15T00:00:00"/>
    <s v="Standard Class"/>
    <s v="CK-12760"/>
    <s v="Cyma Kinney"/>
    <s v="Corporate"/>
    <s v="United States"/>
    <s v="Aurora"/>
    <x v="10"/>
    <n v="60505"/>
    <x v="2"/>
    <s v="FUR-TA-10001676"/>
    <x v="0"/>
    <x v="3"/>
    <s v="Hon 61000 Series Interactive Training Tables"/>
    <n v="66.644999999999996"/>
    <n v="3"/>
    <n v="0.5"/>
    <n v="-42.652799999999999"/>
  </r>
  <r>
    <n v="1397"/>
    <s v="CA-2013-124485"/>
    <x v="0"/>
    <x v="390"/>
    <d v="2013-11-27T00:00:00"/>
    <s v="First Class"/>
    <s v="NC-18340"/>
    <s v="Nat Carroll"/>
    <s v="Consumer"/>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s v="Consumer"/>
    <s v="United States"/>
    <s v="New York City"/>
    <x v="15"/>
    <n v="10035"/>
    <x v="3"/>
    <s v="OFF-PA-10004971"/>
    <x v="1"/>
    <x v="10"/>
    <s v="Xerox 196"/>
    <n v="11.56"/>
    <n v="2"/>
    <n v="0"/>
    <n v="5.6644000000000005"/>
  </r>
  <r>
    <n v="1399"/>
    <s v="CA-2013-124485"/>
    <x v="0"/>
    <x v="390"/>
    <d v="2013-11-27T00:00:00"/>
    <s v="First Class"/>
    <s v="NC-18340"/>
    <s v="Nat Carroll"/>
    <s v="Consumer"/>
    <s v="United States"/>
    <s v="New York City"/>
    <x v="15"/>
    <n v="10035"/>
    <x v="3"/>
    <s v="TEC-AC-10002323"/>
    <x v="2"/>
    <x v="11"/>
    <s v="SanDisk Ultra 32 GB MicroSDHC Class 10 Memory Card"/>
    <n v="88.4"/>
    <n v="4"/>
    <n v="0"/>
    <n v="11.492000000000004"/>
  </r>
  <r>
    <n v="1400"/>
    <s v="CA-2013-124485"/>
    <x v="0"/>
    <x v="390"/>
    <d v="2013-11-27T00:00:00"/>
    <s v="First Class"/>
    <s v="NC-18340"/>
    <s v="Nat Carroll"/>
    <s v="Consumer"/>
    <s v="United States"/>
    <s v="New York City"/>
    <x v="15"/>
    <n v="10035"/>
    <x v="3"/>
    <s v="OFF-PA-10004888"/>
    <x v="1"/>
    <x v="10"/>
    <s v="Xerox 217"/>
    <n v="6.48"/>
    <n v="1"/>
    <n v="0"/>
    <n v="3.1104000000000003"/>
  </r>
  <r>
    <n v="1401"/>
    <s v="CA-2013-159212"/>
    <x v="0"/>
    <x v="474"/>
    <d v="2013-11-06T00:00:00"/>
    <s v="Standard Class"/>
    <s v="KM-16375"/>
    <s v="Katherine Murray"/>
    <s v="Home Office"/>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s v="Home Office"/>
    <s v="United States"/>
    <s v="Salem"/>
    <x v="17"/>
    <n v="24153"/>
    <x v="0"/>
    <s v="OFF-EN-10002230"/>
    <x v="1"/>
    <x v="12"/>
    <s v="Airmail Envelopes"/>
    <n v="251.79000000000002"/>
    <n v="3"/>
    <n v="0"/>
    <n v="118.34129999999999"/>
  </r>
  <r>
    <n v="1403"/>
    <s v="US-2013-161396"/>
    <x v="0"/>
    <x v="475"/>
    <d v="2013-04-26T00:00:00"/>
    <s v="Standard Class"/>
    <s v="GM-14455"/>
    <s v="Gary Mitchum"/>
    <s v="Home Office"/>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s v="Home Office"/>
    <s v="United States"/>
    <s v="Columbus"/>
    <x v="24"/>
    <n v="43229"/>
    <x v="3"/>
    <s v="OFF-PA-10000418"/>
    <x v="1"/>
    <x v="10"/>
    <s v="Xerox 189"/>
    <n v="419.4"/>
    <n v="5"/>
    <n v="0.2"/>
    <n v="146.79"/>
  </r>
  <r>
    <n v="1405"/>
    <s v="US-2011-118486"/>
    <x v="2"/>
    <x v="322"/>
    <d v="2011-04-08T00:00:00"/>
    <s v="First Class"/>
    <s v="SD-20485"/>
    <s v="Shirley Daniels"/>
    <s v="Home Office"/>
    <s v="United States"/>
    <s v="Philadelphia"/>
    <x v="9"/>
    <n v="19143"/>
    <x v="3"/>
    <s v="OFF-SU-10004498"/>
    <x v="1"/>
    <x v="14"/>
    <s v="Martin-Yale Premier Letter Opener"/>
    <n v="10.304000000000002"/>
    <n v="1"/>
    <n v="0.2"/>
    <n v="-2.1896000000000004"/>
  </r>
  <r>
    <n v="1406"/>
    <s v="US-2011-118486"/>
    <x v="2"/>
    <x v="322"/>
    <d v="2011-04-08T00:00:00"/>
    <s v="First Class"/>
    <s v="SD-20485"/>
    <s v="Shirley Daniels"/>
    <s v="Home Office"/>
    <s v="United States"/>
    <s v="Philadelphia"/>
    <x v="9"/>
    <n v="19143"/>
    <x v="3"/>
    <s v="FUR-TA-10001039"/>
    <x v="0"/>
    <x v="3"/>
    <s v="KI Adjustable-Height Table"/>
    <n v="154.76400000000001"/>
    <n v="3"/>
    <n v="0.4"/>
    <n v="-36.11160000000001"/>
  </r>
  <r>
    <n v="1407"/>
    <s v="US-2011-118486"/>
    <x v="2"/>
    <x v="322"/>
    <d v="2011-04-08T00:00:00"/>
    <s v="First Class"/>
    <s v="SD-20485"/>
    <s v="Shirley Daniels"/>
    <s v="Home Office"/>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s v="Consumer"/>
    <s v="United States"/>
    <s v="New York City"/>
    <x v="15"/>
    <n v="10024"/>
    <x v="3"/>
    <s v="OFF-AR-10002240"/>
    <x v="1"/>
    <x v="6"/>
    <s v="Panasonic KP-150 Electric Pencil Sharpener"/>
    <n v="75.48"/>
    <n v="2"/>
    <n v="0"/>
    <n v="19.6248"/>
  </r>
  <r>
    <n v="1409"/>
    <s v="CA-2013-130407"/>
    <x v="0"/>
    <x v="476"/>
    <d v="2013-09-07T00:00:00"/>
    <s v="Standard Class"/>
    <s v="KD-16270"/>
    <s v="Karen Daniels"/>
    <s v="Consumer"/>
    <s v="United States"/>
    <s v="New York City"/>
    <x v="15"/>
    <n v="10024"/>
    <x v="3"/>
    <s v="FUR-FU-10001967"/>
    <x v="0"/>
    <x v="5"/>
    <s v="Telescoping Adjustable Floor Lamp"/>
    <n v="39.979999999999997"/>
    <n v="2"/>
    <n v="0"/>
    <n v="9.9949999999999974"/>
  </r>
  <r>
    <n v="1410"/>
    <s v="US-2013-122245"/>
    <x v="0"/>
    <x v="477"/>
    <d v="2013-10-01T00:00:00"/>
    <s v="Standard Class"/>
    <s v="AB-10105"/>
    <s v="Adrian Barton"/>
    <s v="Consumer"/>
    <s v="United States"/>
    <s v="Phoenix"/>
    <x v="16"/>
    <n v="85023"/>
    <x v="1"/>
    <s v="FUR-TA-10002356"/>
    <x v="0"/>
    <x v="3"/>
    <s v="Bevis Boat-Shaped Conference Table"/>
    <n v="393.16500000000002"/>
    <n v="3"/>
    <n v="0.5"/>
    <n v="-204.44580000000005"/>
  </r>
  <r>
    <n v="1411"/>
    <s v="CA-2014-105144"/>
    <x v="3"/>
    <x v="259"/>
    <d v="2014-11-12T00:00:00"/>
    <s v="Standard Class"/>
    <s v="SZ-20035"/>
    <s v="Sam Zeldin"/>
    <s v="Home Office"/>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s v="Corporate"/>
    <s v="United States"/>
    <s v="New York City"/>
    <x v="15"/>
    <n v="10035"/>
    <x v="3"/>
    <s v="FUR-CH-10002335"/>
    <x v="0"/>
    <x v="1"/>
    <s v="Hon GuestStacker Chair"/>
    <n v="408.00599999999997"/>
    <n v="2"/>
    <n v="0.1"/>
    <n v="72.534400000000005"/>
  </r>
  <r>
    <n v="1413"/>
    <s v="CA-2013-136329"/>
    <x v="0"/>
    <x v="478"/>
    <d v="2013-07-14T00:00:00"/>
    <s v="Standard Class"/>
    <s v="JD-15895"/>
    <s v="Jonathan Doherty"/>
    <s v="Corporate"/>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s v="Consumer"/>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s v="Home Office"/>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s v="Home Office"/>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s v="Corporate"/>
    <s v="United States"/>
    <s v="Houston"/>
    <x v="5"/>
    <n v="77041"/>
    <x v="2"/>
    <s v="TEC-PH-10002922"/>
    <x v="2"/>
    <x v="7"/>
    <s v="ShoreTel ShorePhone IP 230 VoIP phone"/>
    <n v="946.34400000000005"/>
    <n v="7"/>
    <n v="0.2"/>
    <n v="118.29299999999989"/>
  </r>
  <r>
    <n v="1418"/>
    <s v="CA-2012-126697"/>
    <x v="1"/>
    <x v="481"/>
    <d v="2012-09-24T00:00:00"/>
    <s v="First Class"/>
    <s v="SV-20815"/>
    <s v="Stuart Van"/>
    <s v="Corporate"/>
    <s v="United States"/>
    <s v="Houston"/>
    <x v="5"/>
    <n v="77041"/>
    <x v="2"/>
    <s v="TEC-AC-10004353"/>
    <x v="2"/>
    <x v="11"/>
    <s v="Hypercom P1300 Pinpad"/>
    <n v="151.20000000000002"/>
    <n v="3"/>
    <n v="0.2"/>
    <n v="32.130000000000003"/>
  </r>
  <r>
    <n v="1419"/>
    <s v="CA-2012-126697"/>
    <x v="1"/>
    <x v="481"/>
    <d v="2012-09-24T00:00:00"/>
    <s v="First Class"/>
    <s v="SV-20815"/>
    <s v="Stuart Van"/>
    <s v="Corporate"/>
    <s v="United States"/>
    <s v="Houston"/>
    <x v="5"/>
    <n v="77041"/>
    <x v="2"/>
    <s v="FUR-FU-10001706"/>
    <x v="0"/>
    <x v="5"/>
    <s v="Longer-Life Soft White Bulbs"/>
    <n v="4.9280000000000008"/>
    <n v="4"/>
    <n v="0.6"/>
    <n v="-1.4783999999999997"/>
  </r>
  <r>
    <n v="1420"/>
    <s v="CA-2012-124800"/>
    <x v="1"/>
    <x v="120"/>
    <d v="2012-09-30T00:00:00"/>
    <s v="Standard Class"/>
    <s v="RW-19540"/>
    <s v="Rick Wilson"/>
    <s v="Corporate"/>
    <s v="United States"/>
    <s v="Mesa"/>
    <x v="16"/>
    <n v="85204"/>
    <x v="1"/>
    <s v="OFF-PA-10000501"/>
    <x v="1"/>
    <x v="10"/>
    <s v="Petty Cash Envelope"/>
    <n v="86.272000000000006"/>
    <n v="4"/>
    <n v="0.2"/>
    <n v="31.273599999999998"/>
  </r>
  <r>
    <n v="1421"/>
    <s v="CA-2012-124800"/>
    <x v="1"/>
    <x v="120"/>
    <d v="2012-09-30T00:00:00"/>
    <s v="Standard Class"/>
    <s v="RW-19540"/>
    <s v="Rick Wilson"/>
    <s v="Corporate"/>
    <s v="United States"/>
    <s v="Mesa"/>
    <x v="16"/>
    <n v="85204"/>
    <x v="1"/>
    <s v="OFF-BI-10000778"/>
    <x v="1"/>
    <x v="8"/>
    <s v="GBC VeloBinder Electric Binding Machine"/>
    <n v="72.588000000000008"/>
    <n v="2"/>
    <n v="0.7"/>
    <n v="-48.391999999999982"/>
  </r>
  <r>
    <n v="1422"/>
    <s v="CA-2012-124800"/>
    <x v="1"/>
    <x v="120"/>
    <d v="2012-09-30T00:00:00"/>
    <s v="Standard Class"/>
    <s v="RW-19540"/>
    <s v="Rick Wilson"/>
    <s v="Corporate"/>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s v="Corporate"/>
    <s v="United States"/>
    <s v="Mesa"/>
    <x v="16"/>
    <n v="85204"/>
    <x v="1"/>
    <s v="OFF-BI-10003984"/>
    <x v="1"/>
    <x v="8"/>
    <s v="Lock-Up Easel 'Spel-Binder'"/>
    <n v="77.031000000000006"/>
    <n v="9"/>
    <n v="0.7"/>
    <n v="-59.057100000000005"/>
  </r>
  <r>
    <n v="1424"/>
    <s v="CA-2012-124800"/>
    <x v="1"/>
    <x v="120"/>
    <d v="2012-09-30T00:00:00"/>
    <s v="Standard Class"/>
    <s v="RW-19540"/>
    <s v="Rick Wilson"/>
    <s v="Corporate"/>
    <s v="United States"/>
    <s v="Mesa"/>
    <x v="16"/>
    <n v="85204"/>
    <x v="1"/>
    <s v="OFF-ST-10000798"/>
    <x v="1"/>
    <x v="4"/>
    <s v="2300 Heavy-Duty Transfer File Systems by Perma"/>
    <n v="119.90400000000001"/>
    <n v="6"/>
    <n v="0.2"/>
    <n v="-1.4988000000000135"/>
  </r>
  <r>
    <n v="1425"/>
    <s v="CA-2012-124800"/>
    <x v="1"/>
    <x v="120"/>
    <d v="2012-09-30T00:00:00"/>
    <s v="Standard Class"/>
    <s v="RW-19540"/>
    <s v="Rick Wilson"/>
    <s v="Corporate"/>
    <s v="United States"/>
    <s v="Mesa"/>
    <x v="16"/>
    <n v="85204"/>
    <x v="1"/>
    <s v="TEC-PH-10001750"/>
    <x v="2"/>
    <x v="7"/>
    <s v="Samsung Rugby III"/>
    <n v="263.96000000000004"/>
    <n v="5"/>
    <n v="0.2"/>
    <n v="23.096500000000006"/>
  </r>
  <r>
    <n v="1426"/>
    <s v="CA-2012-124800"/>
    <x v="1"/>
    <x v="120"/>
    <d v="2012-09-30T00:00:00"/>
    <s v="Standard Class"/>
    <s v="RW-19540"/>
    <s v="Rick Wilson"/>
    <s v="Corporate"/>
    <s v="United States"/>
    <s v="Mesa"/>
    <x v="16"/>
    <n v="85204"/>
    <x v="1"/>
    <s v="OFF-ST-10002743"/>
    <x v="1"/>
    <x v="4"/>
    <s v="SAFCO Boltless Steel Shelving"/>
    <n v="363.64800000000002"/>
    <n v="4"/>
    <n v="0.2"/>
    <n v="-86.366400000000027"/>
  </r>
  <r>
    <n v="1427"/>
    <s v="US-2012-164448"/>
    <x v="1"/>
    <x v="89"/>
    <d v="2012-11-04T00:00:00"/>
    <s v="Second Class"/>
    <s v="DK-12835"/>
    <s v="Damala Kotsonis"/>
    <s v="Corporate"/>
    <s v="United States"/>
    <s v="Salinas"/>
    <x v="1"/>
    <n v="93905"/>
    <x v="1"/>
    <s v="OFF-BI-10002949"/>
    <x v="1"/>
    <x v="8"/>
    <s v="Prestige Round Ring Binders"/>
    <n v="9.7280000000000015"/>
    <n v="2"/>
    <n v="0.2"/>
    <n v="3.283199999999999"/>
  </r>
  <r>
    <n v="1428"/>
    <s v="US-2012-164448"/>
    <x v="1"/>
    <x v="89"/>
    <d v="2012-11-04T00:00:00"/>
    <s v="Second Class"/>
    <s v="DK-12835"/>
    <s v="Damala Kotsonis"/>
    <s v="Corporate"/>
    <s v="United States"/>
    <s v="Salinas"/>
    <x v="1"/>
    <n v="93905"/>
    <x v="1"/>
    <s v="OFF-EN-10002600"/>
    <x v="1"/>
    <x v="12"/>
    <s v="Redi-Strip #10 Envelopes, 4 1/8 x 9 1/2"/>
    <n v="14.75"/>
    <n v="5"/>
    <n v="0"/>
    <n v="7.08"/>
  </r>
  <r>
    <n v="1429"/>
    <s v="US-2012-164448"/>
    <x v="1"/>
    <x v="89"/>
    <d v="2012-11-04T00:00:00"/>
    <s v="Second Class"/>
    <s v="DK-12835"/>
    <s v="Damala Kotsonis"/>
    <s v="Corporate"/>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s v="Corporate"/>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s v="Consumer"/>
    <s v="United States"/>
    <s v="Columbus"/>
    <x v="24"/>
    <n v="43229"/>
    <x v="3"/>
    <s v="TEC-PH-10003092"/>
    <x v="2"/>
    <x v="7"/>
    <s v="Motorola L804"/>
    <n v="220.75200000000001"/>
    <n v="8"/>
    <n v="0.4"/>
    <n v="-40.47120000000001"/>
  </r>
  <r>
    <n v="1432"/>
    <s v="CA-2011-120768"/>
    <x v="2"/>
    <x v="174"/>
    <d v="2011-12-21T00:00:00"/>
    <s v="Second Class"/>
    <s v="IM-15070"/>
    <s v="Irene Maddox"/>
    <s v="Consumer"/>
    <s v="United States"/>
    <s v="Florence"/>
    <x v="19"/>
    <n v="35630"/>
    <x v="0"/>
    <s v="OFF-BI-10001191"/>
    <x v="1"/>
    <x v="8"/>
    <s v="Canvas Sectional Post Binders"/>
    <n v="152.76"/>
    <n v="6"/>
    <n v="0"/>
    <n v="74.852400000000003"/>
  </r>
  <r>
    <n v="1433"/>
    <s v="CA-2011-120768"/>
    <x v="2"/>
    <x v="174"/>
    <d v="2011-12-21T00:00:00"/>
    <s v="Second Class"/>
    <s v="IM-15070"/>
    <s v="Irene Maddox"/>
    <s v="Consumer"/>
    <s v="United States"/>
    <s v="Florence"/>
    <x v="19"/>
    <n v="35630"/>
    <x v="0"/>
    <s v="OFF-SU-10004115"/>
    <x v="1"/>
    <x v="14"/>
    <s v="Acme Stainless Steel Office Snips"/>
    <n v="7.27"/>
    <n v="1"/>
    <n v="0"/>
    <n v="1.9629000000000003"/>
  </r>
  <r>
    <n v="1434"/>
    <s v="CA-2011-120768"/>
    <x v="2"/>
    <x v="174"/>
    <d v="2011-12-21T00:00:00"/>
    <s v="Second Class"/>
    <s v="IM-15070"/>
    <s v="Irene Maddox"/>
    <s v="Consumer"/>
    <s v="United States"/>
    <s v="Florence"/>
    <x v="19"/>
    <n v="35630"/>
    <x v="0"/>
    <s v="FUR-CH-10000513"/>
    <x v="0"/>
    <x v="1"/>
    <s v="High-Back Leather Manager's Chair"/>
    <n v="1819.8600000000001"/>
    <n v="14"/>
    <n v="0"/>
    <n v="163.78740000000002"/>
  </r>
  <r>
    <n v="1435"/>
    <s v="US-2013-153129"/>
    <x v="0"/>
    <x v="482"/>
    <d v="2013-12-31T00:00:00"/>
    <s v="Standard Class"/>
    <s v="FP-14320"/>
    <s v="Frank Preis"/>
    <s v="Consumer"/>
    <s v="United States"/>
    <s v="Seattle"/>
    <x v="4"/>
    <n v="98105"/>
    <x v="1"/>
    <s v="OFF-PA-10003673"/>
    <x v="1"/>
    <x v="10"/>
    <s v="Strathmore Photo Mount Cards"/>
    <n v="33.9"/>
    <n v="5"/>
    <n v="0"/>
    <n v="15.593999999999999"/>
  </r>
  <r>
    <n v="1436"/>
    <s v="CA-2014-106852"/>
    <x v="3"/>
    <x v="308"/>
    <d v="2014-06-28T00:00:00"/>
    <s v="Standard Class"/>
    <s v="ST-20530"/>
    <s v="Shui Tom"/>
    <s v="Consumer"/>
    <s v="United States"/>
    <s v="Parma"/>
    <x v="24"/>
    <n v="44134"/>
    <x v="3"/>
    <s v="OFF-PA-10001639"/>
    <x v="1"/>
    <x v="10"/>
    <s v="Xerox 203"/>
    <n v="31.104000000000006"/>
    <n v="6"/>
    <n v="0.2"/>
    <n v="10.8864"/>
  </r>
  <r>
    <n v="1437"/>
    <s v="CA-2014-106852"/>
    <x v="3"/>
    <x v="308"/>
    <d v="2014-06-28T00:00:00"/>
    <s v="Standard Class"/>
    <s v="ST-20530"/>
    <s v="Shui Tom"/>
    <s v="Consumer"/>
    <s v="United States"/>
    <s v="Parma"/>
    <x v="24"/>
    <n v="44134"/>
    <x v="3"/>
    <s v="OFF-AR-10003829"/>
    <x v="1"/>
    <x v="6"/>
    <s v="Newell 35"/>
    <n v="5.2480000000000002"/>
    <n v="2"/>
    <n v="0.2"/>
    <n v="0.59039999999999915"/>
  </r>
  <r>
    <n v="1438"/>
    <s v="CA-2012-139731"/>
    <x v="1"/>
    <x v="52"/>
    <d v="2012-10-15T00:00:00"/>
    <s v="Same Day"/>
    <s v="JE-15745"/>
    <s v="Joel Eaton"/>
    <s v="Consumer"/>
    <s v="United States"/>
    <s v="Amarillo"/>
    <x v="5"/>
    <n v="79109"/>
    <x v="2"/>
    <s v="TEC-AC-10004975"/>
    <x v="2"/>
    <x v="11"/>
    <s v="Plantronics Audio 995 Wireless Stereo Headset"/>
    <n v="263.88"/>
    <n v="3"/>
    <n v="0.2"/>
    <n v="42.880500000000012"/>
  </r>
  <r>
    <n v="1439"/>
    <s v="CA-2012-139731"/>
    <x v="1"/>
    <x v="52"/>
    <d v="2012-10-15T00:00:00"/>
    <s v="Same Day"/>
    <s v="JE-15745"/>
    <s v="Joel Eaton"/>
    <s v="Consumer"/>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s v="Consumer"/>
    <s v="United States"/>
    <s v="Providence"/>
    <x v="34"/>
    <n v="2908"/>
    <x v="3"/>
    <s v="OFF-BI-10004364"/>
    <x v="1"/>
    <x v="8"/>
    <s v="Storex Dura Pro Binders"/>
    <n v="29.700000000000003"/>
    <n v="5"/>
    <n v="0"/>
    <n v="13.365"/>
  </r>
  <r>
    <n v="1441"/>
    <s v="CA-2014-122735"/>
    <x v="3"/>
    <x v="483"/>
    <d v="2014-04-16T00:00:00"/>
    <s v="Second Class"/>
    <s v="BD-11320"/>
    <s v="Bill Donatelli"/>
    <s v="Consumer"/>
    <s v="United States"/>
    <s v="Providence"/>
    <x v="34"/>
    <n v="2908"/>
    <x v="3"/>
    <s v="OFF-PA-10001712"/>
    <x v="1"/>
    <x v="10"/>
    <s v="Xerox 1948"/>
    <n v="39.96"/>
    <n v="4"/>
    <n v="0"/>
    <n v="17.981999999999999"/>
  </r>
  <r>
    <n v="1442"/>
    <s v="CA-2014-128160"/>
    <x v="3"/>
    <x v="484"/>
    <d v="2014-12-25T00:00:00"/>
    <s v="Second Class"/>
    <s v="MM-17920"/>
    <s v="Michael Moore"/>
    <s v="Consumer"/>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s v="Corporate"/>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s v="Corporate"/>
    <s v="United States"/>
    <s v="Aurora"/>
    <x v="22"/>
    <n v="80013"/>
    <x v="1"/>
    <s v="OFF-ST-10002974"/>
    <x v="1"/>
    <x v="4"/>
    <s v="Trav-L-File Heavy-Duty Shuttle II, Black"/>
    <n v="139.42400000000001"/>
    <n v="4"/>
    <n v="0.2"/>
    <n v="17.42799999999999"/>
  </r>
  <r>
    <n v="1445"/>
    <s v="CA-2013-133725"/>
    <x v="0"/>
    <x v="454"/>
    <d v="2013-05-29T00:00:00"/>
    <s v="Standard Class"/>
    <s v="KL-16645"/>
    <s v="Ken Lonsdale"/>
    <s v="Consumer"/>
    <s v="United States"/>
    <s v="Chicago"/>
    <x v="10"/>
    <n v="60623"/>
    <x v="2"/>
    <s v="TEC-PH-10004165"/>
    <x v="2"/>
    <x v="7"/>
    <s v="Mitel MiVoice 5330e IP Phone"/>
    <n v="1979.9280000000001"/>
    <n v="9"/>
    <n v="0.2"/>
    <n v="148.49459999999993"/>
  </r>
  <r>
    <n v="1446"/>
    <s v="CA-2014-102337"/>
    <x v="3"/>
    <x v="487"/>
    <d v="2014-06-17T00:00:00"/>
    <s v="First Class"/>
    <s v="SD-20485"/>
    <s v="Shirley Daniels"/>
    <s v="Home Office"/>
    <s v="United States"/>
    <s v="Chicago"/>
    <x v="10"/>
    <n v="60653"/>
    <x v="2"/>
    <s v="OFF-ST-10004804"/>
    <x v="1"/>
    <x v="4"/>
    <s v="Belkin 19&quot; Vented Equipment Shelf, Black"/>
    <n v="164.73599999999999"/>
    <n v="4"/>
    <n v="0.2"/>
    <n v="-39.124799999999993"/>
  </r>
  <r>
    <n v="1447"/>
    <s v="CA-2014-102337"/>
    <x v="3"/>
    <x v="487"/>
    <d v="2014-06-17T00:00:00"/>
    <s v="First Class"/>
    <s v="SD-20485"/>
    <s v="Shirley Daniels"/>
    <s v="Home Office"/>
    <s v="United States"/>
    <s v="Chicago"/>
    <x v="10"/>
    <n v="60653"/>
    <x v="2"/>
    <s v="FUR-CH-10004289"/>
    <x v="0"/>
    <x v="1"/>
    <s v="Global Super Steno Chair"/>
    <n v="470.30199999999996"/>
    <n v="7"/>
    <n v="0.3"/>
    <n v="-87.341800000000035"/>
  </r>
  <r>
    <n v="1448"/>
    <s v="CA-2014-102337"/>
    <x v="3"/>
    <x v="487"/>
    <d v="2014-06-17T00:00:00"/>
    <s v="First Class"/>
    <s v="SD-20485"/>
    <s v="Shirley Daniels"/>
    <s v="Home Office"/>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s v="Corporate"/>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s v="Corporate"/>
    <s v="United States"/>
    <s v="Los Angeles"/>
    <x v="1"/>
    <n v="90008"/>
    <x v="1"/>
    <s v="TEC-PH-10004348"/>
    <x v="2"/>
    <x v="7"/>
    <s v="OtterBox Defender Series Case - iPhone 5c"/>
    <n v="88.751999999999995"/>
    <n v="3"/>
    <n v="0.2"/>
    <n v="11.093999999999998"/>
  </r>
  <r>
    <n v="1451"/>
    <s v="US-2012-160150"/>
    <x v="1"/>
    <x v="490"/>
    <d v="2012-07-20T00:00:00"/>
    <s v="First Class"/>
    <s v="TS-21085"/>
    <s v="Thais Sissman"/>
    <s v="Consumer"/>
    <s v="United States"/>
    <s v="Phoenix"/>
    <x v="16"/>
    <n v="85023"/>
    <x v="1"/>
    <s v="OFF-BI-10004352"/>
    <x v="1"/>
    <x v="8"/>
    <s v="Wilson Jones DublLock D-Ring Binders"/>
    <n v="2.0250000000000004"/>
    <n v="1"/>
    <n v="0.7"/>
    <n v="-1.3499999999999996"/>
  </r>
  <r>
    <n v="1452"/>
    <s v="CA-2013-133711"/>
    <x v="0"/>
    <x v="491"/>
    <d v="2013-11-30T00:00:00"/>
    <s v="First Class"/>
    <s v="MC-17425"/>
    <s v="Mark Cousins"/>
    <s v="Corporate"/>
    <s v="United States"/>
    <s v="Mobile"/>
    <x v="19"/>
    <n v="36608"/>
    <x v="0"/>
    <s v="OFF-PA-10001685"/>
    <x v="1"/>
    <x v="10"/>
    <s v="Staples"/>
    <n v="70.98"/>
    <n v="7"/>
    <n v="0"/>
    <n v="34.780200000000001"/>
  </r>
  <r>
    <n v="1453"/>
    <s v="CA-2013-133711"/>
    <x v="0"/>
    <x v="491"/>
    <d v="2013-11-30T00:00:00"/>
    <s v="First Class"/>
    <s v="MC-17425"/>
    <s v="Mark Cousins"/>
    <s v="Corporate"/>
    <s v="United States"/>
    <s v="Mobile"/>
    <x v="19"/>
    <n v="36608"/>
    <x v="0"/>
    <s v="OFF-BI-10000666"/>
    <x v="1"/>
    <x v="8"/>
    <s v="Surelock Post Binders"/>
    <n v="91.679999999999993"/>
    <n v="3"/>
    <n v="0"/>
    <n v="45.839999999999996"/>
  </r>
  <r>
    <n v="1454"/>
    <s v="CA-2013-133711"/>
    <x v="0"/>
    <x v="491"/>
    <d v="2013-11-30T00:00:00"/>
    <s v="First Class"/>
    <s v="MC-17425"/>
    <s v="Mark Cousins"/>
    <s v="Corporate"/>
    <s v="United States"/>
    <s v="Mobile"/>
    <x v="19"/>
    <n v="36608"/>
    <x v="0"/>
    <s v="OFF-BI-10004352"/>
    <x v="1"/>
    <x v="8"/>
    <s v="Wilson Jones DublLock D-Ring Binders"/>
    <n v="33.75"/>
    <n v="5"/>
    <n v="0"/>
    <n v="16.875"/>
  </r>
  <r>
    <n v="1455"/>
    <s v="CA-2013-133711"/>
    <x v="0"/>
    <x v="491"/>
    <d v="2013-11-30T00:00:00"/>
    <s v="First Class"/>
    <s v="MC-17425"/>
    <s v="Mark Cousins"/>
    <s v="Corporate"/>
    <s v="United States"/>
    <s v="Mobile"/>
    <x v="19"/>
    <n v="36608"/>
    <x v="0"/>
    <s v="TEC-MA-10000010"/>
    <x v="2"/>
    <x v="15"/>
    <s v="Hewlett-Packard Deskjet 3050a All-in-One Color Inkjet Printer"/>
    <n v="3040"/>
    <n v="8"/>
    <n v="0"/>
    <n v="1459.2"/>
  </r>
  <r>
    <n v="1456"/>
    <s v="CA-2014-148474"/>
    <x v="3"/>
    <x v="492"/>
    <d v="2014-06-20T00:00:00"/>
    <s v="Standard Class"/>
    <s v="ME-17320"/>
    <s v="Maria Etezadi"/>
    <s v="Home Office"/>
    <s v="United States"/>
    <s v="Columbus"/>
    <x v="32"/>
    <n v="31907"/>
    <x v="0"/>
    <s v="OFF-BI-10000977"/>
    <x v="1"/>
    <x v="8"/>
    <s v="Ibico Plastic Spiral Binding Combs"/>
    <n v="91.199999999999989"/>
    <n v="3"/>
    <n v="0"/>
    <n v="41.951999999999998"/>
  </r>
  <r>
    <n v="1457"/>
    <s v="CA-2014-148474"/>
    <x v="3"/>
    <x v="492"/>
    <d v="2014-06-20T00:00:00"/>
    <s v="Standard Class"/>
    <s v="ME-17320"/>
    <s v="Maria Etezadi"/>
    <s v="Home Office"/>
    <s v="United States"/>
    <s v="Columbus"/>
    <x v="32"/>
    <n v="31907"/>
    <x v="0"/>
    <s v="FUR-TA-10002530"/>
    <x v="0"/>
    <x v="3"/>
    <s v="Iceberg OfficeWorks 42&quot; Round Tables"/>
    <n v="452.93999999999994"/>
    <n v="3"/>
    <n v="0"/>
    <n v="67.940999999999974"/>
  </r>
  <r>
    <n v="1458"/>
    <s v="CA-2012-111297"/>
    <x v="1"/>
    <x v="493"/>
    <d v="2012-08-21T00:00:00"/>
    <s v="Standard Class"/>
    <s v="SC-20440"/>
    <s v="Shaun Chance"/>
    <s v="Corporate"/>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s v="Corporate"/>
    <s v="United States"/>
    <s v="Irving"/>
    <x v="5"/>
    <n v="75061"/>
    <x v="2"/>
    <s v="OFF-LA-10001569"/>
    <x v="1"/>
    <x v="2"/>
    <s v="Avery 499"/>
    <n v="15.936000000000002"/>
    <n v="4"/>
    <n v="0.2"/>
    <n v="5.1791999999999998"/>
  </r>
  <r>
    <n v="1460"/>
    <s v="CA-2011-155271"/>
    <x v="2"/>
    <x v="417"/>
    <d v="2011-05-04T00:00:00"/>
    <s v="Same Day"/>
    <s v="AA-10480"/>
    <s v="Andrew Allen"/>
    <s v="Consumer"/>
    <s v="United States"/>
    <s v="Middletown"/>
    <x v="29"/>
    <n v="6457"/>
    <x v="3"/>
    <s v="FUR-FU-10001473"/>
    <x v="0"/>
    <x v="5"/>
    <s v="DAX Wood Document Frame"/>
    <n v="27.46"/>
    <n v="2"/>
    <n v="0"/>
    <n v="9.8856000000000002"/>
  </r>
  <r>
    <n v="1461"/>
    <s v="CA-2012-119907"/>
    <x v="1"/>
    <x v="494"/>
    <d v="2012-12-08T00:00:00"/>
    <s v="Standard Class"/>
    <s v="LC-17140"/>
    <s v="Logan Currie"/>
    <s v="Consumer"/>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s v="Consumer"/>
    <s v="United States"/>
    <s v="Vineland"/>
    <x v="30"/>
    <n v="8360"/>
    <x v="3"/>
    <s v="FUR-TA-10001095"/>
    <x v="0"/>
    <x v="3"/>
    <s v="Chromcraft Round Conference Tables"/>
    <n v="244.00599999999997"/>
    <n v="2"/>
    <n v="0.3"/>
    <n v="-31.372200000000007"/>
  </r>
  <r>
    <n v="1463"/>
    <s v="CA-2013-152289"/>
    <x v="0"/>
    <x v="370"/>
    <d v="2013-08-29T00:00:00"/>
    <s v="First Class"/>
    <s v="LC-16930"/>
    <s v="Linda Cazamias"/>
    <s v="Corporate"/>
    <s v="United States"/>
    <s v="Pasadena"/>
    <x v="5"/>
    <n v="77506"/>
    <x v="2"/>
    <s v="TEC-AC-10004571"/>
    <x v="2"/>
    <x v="11"/>
    <s v="Logitech G700s Rechargeable Gaming Mouse"/>
    <n v="159.98400000000001"/>
    <n v="2"/>
    <n v="0.2"/>
    <n v="43.995600000000003"/>
  </r>
  <r>
    <n v="1464"/>
    <s v="CA-2013-152289"/>
    <x v="0"/>
    <x v="370"/>
    <d v="2013-08-29T00:00:00"/>
    <s v="First Class"/>
    <s v="LC-16930"/>
    <s v="Linda Cazamias"/>
    <s v="Corporate"/>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s v="Corporate"/>
    <s v="United States"/>
    <s v="New York City"/>
    <x v="15"/>
    <n v="10009"/>
    <x v="3"/>
    <s v="OFF-FA-10001754"/>
    <x v="1"/>
    <x v="13"/>
    <s v="Stockwell Gold Paper Clips"/>
    <n v="3.68"/>
    <n v="2"/>
    <n v="0"/>
    <n v="1.8032000000000001"/>
  </r>
  <r>
    <n v="1466"/>
    <s v="CA-2011-151708"/>
    <x v="2"/>
    <x v="233"/>
    <d v="2011-08-14T00:00:00"/>
    <s v="Standard Class"/>
    <s v="MB-17305"/>
    <s v="Maria Bertelson"/>
    <s v="Consumer"/>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s v="Consumer"/>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s v="Home Office"/>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s v="Corporate"/>
    <s v="United States"/>
    <s v="Detroit"/>
    <x v="12"/>
    <n v="48234"/>
    <x v="2"/>
    <s v="FUR-CH-10000847"/>
    <x v="0"/>
    <x v="1"/>
    <s v="Global Executive Mid-Back Manager's Chair"/>
    <n v="872.94"/>
    <n v="3"/>
    <n v="0"/>
    <n v="226.96439999999998"/>
  </r>
  <r>
    <n v="1470"/>
    <s v="CA-2014-139199"/>
    <x v="3"/>
    <x v="34"/>
    <d v="2014-12-14T00:00:00"/>
    <s v="Standard Class"/>
    <s v="DK-12835"/>
    <s v="Damala Kotsonis"/>
    <s v="Corporate"/>
    <s v="United States"/>
    <s v="Detroit"/>
    <x v="12"/>
    <n v="48234"/>
    <x v="2"/>
    <s v="OFF-BI-10003982"/>
    <x v="1"/>
    <x v="8"/>
    <s v="Wilson Jones Century Plastic Molded Ring Binders"/>
    <n v="41.54"/>
    <n v="2"/>
    <n v="0"/>
    <n v="19.523799999999998"/>
  </r>
  <r>
    <n v="1471"/>
    <s v="CA-2014-139199"/>
    <x v="3"/>
    <x v="34"/>
    <d v="2014-12-14T00:00:00"/>
    <s v="Standard Class"/>
    <s v="DK-12835"/>
    <s v="Damala Kotsonis"/>
    <s v="Corporate"/>
    <s v="United States"/>
    <s v="Detroit"/>
    <x v="12"/>
    <n v="48234"/>
    <x v="2"/>
    <s v="OFF-PA-10001293"/>
    <x v="1"/>
    <x v="10"/>
    <s v="Xerox 1946"/>
    <n v="12.96"/>
    <n v="2"/>
    <n v="0"/>
    <n v="6.2208000000000006"/>
  </r>
  <r>
    <n v="1472"/>
    <s v="US-2012-161466"/>
    <x v="1"/>
    <x v="496"/>
    <d v="2012-09-27T00:00:00"/>
    <s v="Second Class"/>
    <s v="ON-18715"/>
    <s v="Odella Nelson"/>
    <s v="Corporate"/>
    <s v="United States"/>
    <s v="Philadelphia"/>
    <x v="9"/>
    <n v="19120"/>
    <x v="3"/>
    <s v="OFF-AR-10000634"/>
    <x v="1"/>
    <x v="6"/>
    <s v="Newell 320"/>
    <n v="6.8480000000000008"/>
    <n v="2"/>
    <n v="0.2"/>
    <n v="0.59920000000000018"/>
  </r>
  <r>
    <n v="1473"/>
    <s v="CA-2014-164959"/>
    <x v="3"/>
    <x v="497"/>
    <d v="2014-07-16T00:00:00"/>
    <s v="Standard Class"/>
    <s v="KN-16390"/>
    <s v="Katherine Nockton"/>
    <s v="Corporate"/>
    <s v="United States"/>
    <s v="Los Angeles"/>
    <x v="1"/>
    <n v="90004"/>
    <x v="1"/>
    <s v="OFF-LA-10004272"/>
    <x v="1"/>
    <x v="2"/>
    <s v="Avery 482"/>
    <n v="8.67"/>
    <n v="3"/>
    <n v="0"/>
    <n v="4.0749000000000004"/>
  </r>
  <r>
    <n v="1474"/>
    <s v="US-2012-105676"/>
    <x v="1"/>
    <x v="494"/>
    <d v="2012-12-02T00:00:00"/>
    <s v="Same Day"/>
    <s v="NM-18520"/>
    <s v="Neoma Murray"/>
    <s v="Consumer"/>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s v="Home Office"/>
    <s v="United States"/>
    <s v="Niagara Falls"/>
    <x v="15"/>
    <n v="14304"/>
    <x v="3"/>
    <s v="OFF-AR-10003770"/>
    <x v="1"/>
    <x v="6"/>
    <s v="Newell 340"/>
    <n v="17.28"/>
    <n v="6"/>
    <n v="0"/>
    <n v="5.0111999999999997"/>
  </r>
  <r>
    <n v="1476"/>
    <s v="CA-2013-113138"/>
    <x v="0"/>
    <x v="258"/>
    <d v="2013-11-26T00:00:00"/>
    <s v="Standard Class"/>
    <s v="NP-18685"/>
    <s v="Nora Pelletier"/>
    <s v="Home Office"/>
    <s v="United States"/>
    <s v="Niagara Falls"/>
    <x v="15"/>
    <n v="14304"/>
    <x v="3"/>
    <s v="OFF-BI-10000320"/>
    <x v="1"/>
    <x v="8"/>
    <s v="GBC Plastic Binding Combs"/>
    <n v="17.712"/>
    <n v="3"/>
    <n v="0.2"/>
    <n v="6.4206000000000012"/>
  </r>
  <r>
    <n v="1477"/>
    <s v="US-2014-104955"/>
    <x v="3"/>
    <x v="498"/>
    <d v="2014-03-25T00:00:00"/>
    <s v="Standard Class"/>
    <s v="CG-12040"/>
    <s v="Catherine Glotzbach"/>
    <s v="Home Office"/>
    <s v="United States"/>
    <s v="New York City"/>
    <x v="15"/>
    <n v="10024"/>
    <x v="3"/>
    <s v="OFF-LA-10003121"/>
    <x v="1"/>
    <x v="2"/>
    <s v="Avery 506"/>
    <n v="28.91"/>
    <n v="7"/>
    <n v="0"/>
    <n v="13.2986"/>
  </r>
  <r>
    <n v="1478"/>
    <s v="CA-2013-121958"/>
    <x v="0"/>
    <x v="373"/>
    <d v="2013-11-18T00:00:00"/>
    <s v="Standard Class"/>
    <s v="CS-12505"/>
    <s v="Cindy Stewart"/>
    <s v="Consumer"/>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s v="Consumer"/>
    <s v="United States"/>
    <s v="Westminster"/>
    <x v="1"/>
    <n v="92683"/>
    <x v="1"/>
    <s v="TEC-PH-10000376"/>
    <x v="2"/>
    <x v="7"/>
    <s v="Square Credit Card Reader"/>
    <n v="31.968000000000004"/>
    <n v="4"/>
    <n v="0.2"/>
    <n v="2.3976000000000006"/>
  </r>
  <r>
    <n v="1480"/>
    <s v="US-2013-108455"/>
    <x v="0"/>
    <x v="499"/>
    <d v="2013-12-09T00:00:00"/>
    <s v="Standard Class"/>
    <s v="MK-18160"/>
    <s v="Mike Kennedy"/>
    <s v="Consumer"/>
    <s v="United States"/>
    <s v="San Francisco"/>
    <x v="1"/>
    <n v="94122"/>
    <x v="1"/>
    <s v="OFF-PA-10002262"/>
    <x v="1"/>
    <x v="10"/>
    <s v="Xerox 192"/>
    <n v="25.92"/>
    <n v="4"/>
    <n v="0"/>
    <n v="12.441600000000001"/>
  </r>
  <r>
    <n v="1481"/>
    <s v="US-2013-108455"/>
    <x v="0"/>
    <x v="499"/>
    <d v="2013-12-09T00:00:00"/>
    <s v="Standard Class"/>
    <s v="MK-18160"/>
    <s v="Mike Kennedy"/>
    <s v="Consumer"/>
    <s v="United States"/>
    <s v="San Francisco"/>
    <x v="1"/>
    <n v="94122"/>
    <x v="1"/>
    <s v="OFF-PA-10002464"/>
    <x v="1"/>
    <x v="10"/>
    <s v="HP Office Recycled Paper (20Lb. and 87 Bright)"/>
    <n v="40.46"/>
    <n v="7"/>
    <n v="0"/>
    <n v="19.825400000000002"/>
  </r>
  <r>
    <n v="1482"/>
    <s v="US-2013-108455"/>
    <x v="0"/>
    <x v="499"/>
    <d v="2013-12-09T00:00:00"/>
    <s v="Standard Class"/>
    <s v="MK-18160"/>
    <s v="Mike Kennedy"/>
    <s v="Consumer"/>
    <s v="United States"/>
    <s v="San Francisco"/>
    <x v="1"/>
    <n v="94122"/>
    <x v="1"/>
    <s v="OFF-ST-10002214"/>
    <x v="1"/>
    <x v="4"/>
    <s v="X-Rack File for Hanging Folders"/>
    <n v="33.869999999999997"/>
    <n v="3"/>
    <n v="0"/>
    <n v="8.8061999999999987"/>
  </r>
  <r>
    <n v="1483"/>
    <s v="CA-2014-101210"/>
    <x v="3"/>
    <x v="326"/>
    <d v="2014-08-29T00:00:00"/>
    <s v="Second Class"/>
    <s v="DW-13540"/>
    <s v="Don Weiss"/>
    <s v="Consumer"/>
    <s v="United States"/>
    <s v="Jackson"/>
    <x v="18"/>
    <n v="38301"/>
    <x v="0"/>
    <s v="OFF-AR-10003560"/>
    <x v="1"/>
    <x v="6"/>
    <s v="Zebra Zazzle Fluorescent Highlighters"/>
    <n v="9.7280000000000015"/>
    <n v="2"/>
    <n v="0.2"/>
    <n v="1.702399999999999"/>
  </r>
  <r>
    <n v="1484"/>
    <s v="CA-2014-101210"/>
    <x v="3"/>
    <x v="326"/>
    <d v="2014-08-29T00:00:00"/>
    <s v="Second Class"/>
    <s v="DW-13540"/>
    <s v="Don Weiss"/>
    <s v="Consumer"/>
    <s v="United States"/>
    <s v="Jackson"/>
    <x v="18"/>
    <n v="38301"/>
    <x v="0"/>
    <s v="OFF-PA-10000130"/>
    <x v="1"/>
    <x v="10"/>
    <s v="Xerox 199"/>
    <n v="3.4240000000000004"/>
    <n v="1"/>
    <n v="0.2"/>
    <n v="1.0699999999999996"/>
  </r>
  <r>
    <n v="1485"/>
    <s v="US-2013-108098"/>
    <x v="0"/>
    <x v="500"/>
    <d v="2013-10-19T00:00:00"/>
    <s v="Standard Class"/>
    <s v="CP-12340"/>
    <s v="Christine Phan"/>
    <s v="Corporate"/>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s v="Consumer"/>
    <s v="United States"/>
    <s v="New York City"/>
    <x v="15"/>
    <n v="10035"/>
    <x v="3"/>
    <s v="OFF-FA-10003021"/>
    <x v="1"/>
    <x v="13"/>
    <s v="Staples"/>
    <n v="3.76"/>
    <n v="2"/>
    <n v="0"/>
    <n v="1.3159999999999998"/>
  </r>
  <r>
    <n v="1487"/>
    <s v="CA-2012-140410"/>
    <x v="1"/>
    <x v="502"/>
    <d v="2012-11-07T00:00:00"/>
    <s v="Standard Class"/>
    <s v="CM-12655"/>
    <s v="Corinna Mitchell"/>
    <s v="Home Office"/>
    <s v="United States"/>
    <s v="Los Angeles"/>
    <x v="1"/>
    <n v="90008"/>
    <x v="1"/>
    <s v="TEC-PH-10003580"/>
    <x v="2"/>
    <x v="7"/>
    <s v="Cisco IP Phone 7961G-GE VoIP phone"/>
    <n v="1212.848"/>
    <n v="7"/>
    <n v="0.2"/>
    <n v="106.12420000000014"/>
  </r>
  <r>
    <n v="1488"/>
    <s v="CA-2012-140410"/>
    <x v="1"/>
    <x v="502"/>
    <d v="2012-11-07T00:00:00"/>
    <s v="Standard Class"/>
    <s v="CM-12655"/>
    <s v="Corinna Mitchell"/>
    <s v="Home Office"/>
    <s v="United States"/>
    <s v="Los Angeles"/>
    <x v="1"/>
    <n v="90008"/>
    <x v="1"/>
    <s v="TEC-AC-10001109"/>
    <x v="2"/>
    <x v="11"/>
    <s v="Logitech Trackman Marble Mouse"/>
    <n v="89.97"/>
    <n v="3"/>
    <n v="0"/>
    <n v="37.787400000000005"/>
  </r>
  <r>
    <n v="1489"/>
    <s v="CA-2012-140410"/>
    <x v="1"/>
    <x v="502"/>
    <d v="2012-11-07T00:00:00"/>
    <s v="Standard Class"/>
    <s v="CM-12655"/>
    <s v="Corinna Mitchell"/>
    <s v="Home Office"/>
    <s v="United States"/>
    <s v="Los Angeles"/>
    <x v="1"/>
    <n v="90008"/>
    <x v="1"/>
    <s v="FUR-FU-10003347"/>
    <x v="0"/>
    <x v="5"/>
    <s v="Coloredge Poster Frame"/>
    <n v="42.599999999999994"/>
    <n v="3"/>
    <n v="0"/>
    <n v="16.614000000000001"/>
  </r>
  <r>
    <n v="1490"/>
    <s v="CA-2011-136280"/>
    <x v="2"/>
    <x v="503"/>
    <d v="2011-12-06T00:00:00"/>
    <s v="Standard Class"/>
    <s v="Co-12640"/>
    <s v="Corey-Lock"/>
    <s v="Consumer"/>
    <s v="United States"/>
    <s v="Philadelphia"/>
    <x v="9"/>
    <n v="19143"/>
    <x v="3"/>
    <s v="OFF-LA-10000452"/>
    <x v="1"/>
    <x v="2"/>
    <s v="Avery 488"/>
    <n v="5.04"/>
    <n v="2"/>
    <n v="0.2"/>
    <n v="1.764"/>
  </r>
  <r>
    <n v="1491"/>
    <s v="CA-2014-151911"/>
    <x v="3"/>
    <x v="504"/>
    <d v="2014-05-06T00:00:00"/>
    <s v="Second Class"/>
    <s v="DL-13495"/>
    <s v="Dionis Lloyd"/>
    <s v="Corporate"/>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s v="Corporate"/>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s v="Corporate"/>
    <s v="United States"/>
    <s v="New York City"/>
    <x v="15"/>
    <n v="10035"/>
    <x v="3"/>
    <s v="FUR-CH-10000785"/>
    <x v="0"/>
    <x v="1"/>
    <s v="Global Ergonomic Managers Chair"/>
    <n v="977.29200000000003"/>
    <n v="6"/>
    <n v="0.1"/>
    <n v="173.74080000000001"/>
  </r>
  <r>
    <n v="1494"/>
    <s v="CA-2014-139661"/>
    <x v="3"/>
    <x v="505"/>
    <d v="2014-11-04T00:00:00"/>
    <s v="Standard Class"/>
    <s v="JW-15220"/>
    <s v="Jane Waco"/>
    <s v="Corporate"/>
    <s v="United States"/>
    <s v="Vancouver"/>
    <x v="4"/>
    <n v="98661"/>
    <x v="1"/>
    <s v="FUR-FU-10002885"/>
    <x v="0"/>
    <x v="5"/>
    <s v="Magna Visual Magnetic Picture Hangers"/>
    <n v="9.64"/>
    <n v="2"/>
    <n v="0"/>
    <n v="3.6632000000000007"/>
  </r>
  <r>
    <n v="1495"/>
    <s v="CA-2011-123925"/>
    <x v="2"/>
    <x v="506"/>
    <d v="2011-12-19T00:00:00"/>
    <s v="Second Class"/>
    <s v="RF-19840"/>
    <s v="Roy Französisch"/>
    <s v="Consumer"/>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s v="Consumer"/>
    <s v="United States"/>
    <s v="Coppell"/>
    <x v="5"/>
    <n v="75019"/>
    <x v="2"/>
    <s v="OFF-AR-10003759"/>
    <x v="1"/>
    <x v="6"/>
    <s v="Crayola Anti Dust Chalk, 12/Pack"/>
    <n v="10.192000000000002"/>
    <n v="7"/>
    <n v="0.2"/>
    <n v="3.1849999999999992"/>
  </r>
  <r>
    <n v="1497"/>
    <s v="CA-2014-152485"/>
    <x v="3"/>
    <x v="507"/>
    <d v="2014-09-09T00:00:00"/>
    <s v="Standard Class"/>
    <s v="JD-15790"/>
    <s v="John Dryer"/>
    <s v="Consumer"/>
    <s v="United States"/>
    <s v="Coppell"/>
    <x v="5"/>
    <n v="75019"/>
    <x v="2"/>
    <s v="OFF-ST-10004950"/>
    <x v="1"/>
    <x v="4"/>
    <s v="Acco Perma 3000 Stacking Storage Drawers"/>
    <n v="16.784000000000002"/>
    <n v="1"/>
    <n v="0.2"/>
    <n v="-0.20980000000000043"/>
  </r>
  <r>
    <n v="1498"/>
    <s v="CA-2014-152485"/>
    <x v="3"/>
    <x v="507"/>
    <d v="2014-09-09T00:00:00"/>
    <s v="Standard Class"/>
    <s v="JD-15790"/>
    <s v="John Dryer"/>
    <s v="Consumer"/>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s v="Home Office"/>
    <s v="United States"/>
    <s v="San Francisco"/>
    <x v="1"/>
    <n v="94122"/>
    <x v="1"/>
    <s v="OFF-BI-10003981"/>
    <x v="1"/>
    <x v="8"/>
    <s v="Avery Durable Plastic 1&quot; Binders"/>
    <n v="18.16"/>
    <n v="5"/>
    <n v="0.2"/>
    <n v="6.5830000000000011"/>
  </r>
  <r>
    <n v="1500"/>
    <s v="CA-2014-130386"/>
    <x v="3"/>
    <x v="105"/>
    <d v="2014-11-19T00:00:00"/>
    <s v="Standard Class"/>
    <s v="NG-18430"/>
    <s v="Nathan Gelder"/>
    <s v="Consumer"/>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s v="Consumer"/>
    <s v="United States"/>
    <s v="Austin"/>
    <x v="5"/>
    <n v="78745"/>
    <x v="2"/>
    <s v="OFF-PA-10003823"/>
    <x v="1"/>
    <x v="10"/>
    <s v="Xerox 197"/>
    <n v="223.05600000000001"/>
    <n v="9"/>
    <n v="0.2"/>
    <n v="69.704999999999984"/>
  </r>
  <r>
    <n v="1502"/>
    <s v="CA-2014-130386"/>
    <x v="3"/>
    <x v="105"/>
    <d v="2014-11-19T00:00:00"/>
    <s v="Standard Class"/>
    <s v="NG-18430"/>
    <s v="Nathan Gelder"/>
    <s v="Consumer"/>
    <s v="United States"/>
    <s v="Austin"/>
    <x v="5"/>
    <n v="78745"/>
    <x v="2"/>
    <s v="OFF-ST-10003716"/>
    <x v="1"/>
    <x v="4"/>
    <s v="Tennsco Double-Tier Lockers"/>
    <n v="540.048"/>
    <n v="3"/>
    <n v="0.2"/>
    <n v="-47.254199999999997"/>
  </r>
  <r>
    <n v="1503"/>
    <s v="CA-2013-100468"/>
    <x v="0"/>
    <x v="390"/>
    <d v="2013-12-02T00:00:00"/>
    <s v="Standard Class"/>
    <s v="AT-10435"/>
    <s v="Alyssa Tate"/>
    <s v="Home Office"/>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s v="Home Office"/>
    <s v="United States"/>
    <s v="Los Angeles"/>
    <x v="1"/>
    <n v="90045"/>
    <x v="1"/>
    <s v="FUR-FU-10000010"/>
    <x v="0"/>
    <x v="5"/>
    <s v="DAX Value U-Channel Document Frames, Easel Back"/>
    <n v="9.94"/>
    <n v="2"/>
    <n v="0"/>
    <n v="3.0813999999999995"/>
  </r>
  <r>
    <n v="1505"/>
    <s v="CA-2012-153388"/>
    <x v="1"/>
    <x v="509"/>
    <d v="2012-08-07T00:00:00"/>
    <s v="Standard Class"/>
    <s v="PC-19000"/>
    <s v="Pauline Chand"/>
    <s v="Home Office"/>
    <s v="United States"/>
    <s v="Los Angeles"/>
    <x v="1"/>
    <n v="90004"/>
    <x v="1"/>
    <s v="OFF-AR-10001868"/>
    <x v="1"/>
    <x v="6"/>
    <s v="Prang Dustless Chalk Sticks"/>
    <n v="6.72"/>
    <n v="4"/>
    <n v="0"/>
    <n v="3.36"/>
  </r>
  <r>
    <n v="1506"/>
    <s v="CA-2012-153388"/>
    <x v="1"/>
    <x v="509"/>
    <d v="2012-08-07T00:00:00"/>
    <s v="Standard Class"/>
    <s v="PC-19000"/>
    <s v="Pauline Chand"/>
    <s v="Home Office"/>
    <s v="United States"/>
    <s v="Los Angeles"/>
    <x v="1"/>
    <n v="90004"/>
    <x v="1"/>
    <s v="FUR-TA-10003715"/>
    <x v="0"/>
    <x v="3"/>
    <s v="Hon 2111 Invitation Series Corner Table"/>
    <n v="1004.9760000000001"/>
    <n v="6"/>
    <n v="0.2"/>
    <n v="-175.87080000000009"/>
  </r>
  <r>
    <n v="1507"/>
    <s v="CA-2014-154935"/>
    <x v="3"/>
    <x v="165"/>
    <d v="2014-12-30T00:00:00"/>
    <s v="Standard Class"/>
    <s v="AR-10540"/>
    <s v="Andy Reiter"/>
    <s v="Consumer"/>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s v="Consumer"/>
    <s v="United States"/>
    <s v="Columbus"/>
    <x v="32"/>
    <n v="31907"/>
    <x v="0"/>
    <s v="TEC-MA-10004458"/>
    <x v="2"/>
    <x v="15"/>
    <s v="Lexmark X 9575 Professional All-in-One Color Printer"/>
    <n v="396"/>
    <n v="4"/>
    <n v="0"/>
    <n v="190.07999999999998"/>
  </r>
  <r>
    <n v="1509"/>
    <s v="CA-2014-108294"/>
    <x v="3"/>
    <x v="389"/>
    <d v="2014-12-11T00:00:00"/>
    <s v="Same Day"/>
    <s v="LS-16975"/>
    <s v="Lindsay Shagiari"/>
    <s v="Home Office"/>
    <s v="United States"/>
    <s v="Omaha"/>
    <x v="8"/>
    <n v="68104"/>
    <x v="2"/>
    <s v="OFF-BI-10004965"/>
    <x v="1"/>
    <x v="8"/>
    <s v="Ibico Covers for Plastic or Wire Binding Elements"/>
    <n v="34.5"/>
    <n v="3"/>
    <n v="0"/>
    <n v="15.524999999999999"/>
  </r>
  <r>
    <n v="1510"/>
    <s v="CA-2014-103611"/>
    <x v="3"/>
    <x v="510"/>
    <d v="2014-09-16T00:00:00"/>
    <s v="First Class"/>
    <s v="JM-15535"/>
    <s v="Jessica Myrick"/>
    <s v="Consumer"/>
    <s v="United States"/>
    <s v="Los Angeles"/>
    <x v="1"/>
    <n v="90036"/>
    <x v="1"/>
    <s v="FUR-FU-10004270"/>
    <x v="0"/>
    <x v="5"/>
    <s v="Eldon Image Series Desk Accessories, Burgundy"/>
    <n v="8.36"/>
    <n v="2"/>
    <n v="0"/>
    <n v="3.0095999999999998"/>
  </r>
  <r>
    <n v="1511"/>
    <s v="CA-2014-100384"/>
    <x v="3"/>
    <x v="92"/>
    <d v="2014-07-02T00:00:00"/>
    <s v="Standard Class"/>
    <s v="NH-18610"/>
    <s v="Nicole Hansen"/>
    <s v="Corporate"/>
    <s v="United States"/>
    <s v="Pomona"/>
    <x v="1"/>
    <n v="91767"/>
    <x v="1"/>
    <s v="OFF-AR-10002135"/>
    <x v="1"/>
    <x v="6"/>
    <s v="Boston Heavy-Duty Trimline Electric Pencil Sharpeners"/>
    <n v="385.6"/>
    <n v="8"/>
    <n v="0"/>
    <n v="111.82399999999996"/>
  </r>
  <r>
    <n v="1512"/>
    <s v="CA-2014-100384"/>
    <x v="3"/>
    <x v="92"/>
    <d v="2014-07-02T00:00:00"/>
    <s v="Standard Class"/>
    <s v="NH-18610"/>
    <s v="Nicole Hansen"/>
    <s v="Corporate"/>
    <s v="United States"/>
    <s v="Pomona"/>
    <x v="1"/>
    <n v="91767"/>
    <x v="1"/>
    <s v="OFF-AR-10003514"/>
    <x v="1"/>
    <x v="6"/>
    <s v="4009 Highlighters by Sanford"/>
    <n v="35.82"/>
    <n v="9"/>
    <n v="0"/>
    <n v="11.820599999999997"/>
  </r>
  <r>
    <n v="1513"/>
    <s v="CA-2014-112809"/>
    <x v="3"/>
    <x v="238"/>
    <d v="2014-08-23T00:00:00"/>
    <s v="Standard Class"/>
    <s v="RA-19915"/>
    <s v="Russell Applegate"/>
    <s v="Consumer"/>
    <s v="United States"/>
    <s v="Dallas"/>
    <x v="5"/>
    <n v="75220"/>
    <x v="2"/>
    <s v="OFF-ST-10002276"/>
    <x v="1"/>
    <x v="4"/>
    <s v="Safco Steel Mobile File Cart"/>
    <n v="200.06400000000002"/>
    <n v="3"/>
    <n v="0.2"/>
    <n v="12.504000000000005"/>
  </r>
  <r>
    <n v="1514"/>
    <s v="CA-2014-112809"/>
    <x v="3"/>
    <x v="238"/>
    <d v="2014-08-23T00:00:00"/>
    <s v="Standard Class"/>
    <s v="RA-19915"/>
    <s v="Russell Applegate"/>
    <s v="Consumer"/>
    <s v="United States"/>
    <s v="Dallas"/>
    <x v="5"/>
    <n v="75220"/>
    <x v="2"/>
    <s v="OFF-BI-10001098"/>
    <x v="1"/>
    <x v="8"/>
    <s v="Acco D-Ring Binder w/DublLock"/>
    <n v="21.379999999999995"/>
    <n v="5"/>
    <n v="0.8"/>
    <n v="-33.139000000000003"/>
  </r>
  <r>
    <n v="1515"/>
    <s v="CA-2014-112809"/>
    <x v="3"/>
    <x v="238"/>
    <d v="2014-08-23T00:00:00"/>
    <s v="Standard Class"/>
    <s v="RA-19915"/>
    <s v="Russell Applegate"/>
    <s v="Consumer"/>
    <s v="United States"/>
    <s v="Dallas"/>
    <x v="5"/>
    <n v="75220"/>
    <x v="2"/>
    <s v="OFF-BI-10001636"/>
    <x v="1"/>
    <x v="8"/>
    <s v="Ibico Plastic and Wire Spiral Binding Combs"/>
    <n v="6.743999999999998"/>
    <n v="4"/>
    <n v="0.8"/>
    <n v="-11.4648"/>
  </r>
  <r>
    <n v="1516"/>
    <s v="US-2014-160759"/>
    <x v="3"/>
    <x v="157"/>
    <d v="2014-12-18T00:00:00"/>
    <s v="Standard Class"/>
    <s v="AI-10855"/>
    <s v="Arianne Irving"/>
    <s v="Consumer"/>
    <s v="United States"/>
    <s v="Philadelphia"/>
    <x v="9"/>
    <n v="19120"/>
    <x v="3"/>
    <s v="FUR-CH-10002961"/>
    <x v="0"/>
    <x v="1"/>
    <s v="Leather Task Chair, Black"/>
    <n v="63.686"/>
    <n v="1"/>
    <n v="0.3"/>
    <n v="-9.0980000000000025"/>
  </r>
  <r>
    <n v="1517"/>
    <s v="CA-2014-148446"/>
    <x v="3"/>
    <x v="389"/>
    <d v="2014-12-15T00:00:00"/>
    <s v="Second Class"/>
    <s v="MC-17845"/>
    <s v="Michael Chen"/>
    <s v="Consumer"/>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s v="Consumer"/>
    <s v="United States"/>
    <s v="Seattle"/>
    <x v="4"/>
    <n v="98105"/>
    <x v="1"/>
    <s v="OFF-BI-10004593"/>
    <x v="1"/>
    <x v="8"/>
    <s v="Ibico Laser Imprintable Binding System Covers"/>
    <n v="83.84"/>
    <n v="2"/>
    <n v="0.2"/>
    <n v="27.247999999999998"/>
  </r>
  <r>
    <n v="1519"/>
    <s v="CA-2011-111059"/>
    <x v="2"/>
    <x v="511"/>
    <d v="2011-02-07T00:00:00"/>
    <s v="Second Class"/>
    <s v="TB-21400"/>
    <s v="Tom Boeckenhauer"/>
    <s v="Consumer"/>
    <s v="United States"/>
    <s v="Seattle"/>
    <x v="4"/>
    <n v="98105"/>
    <x v="1"/>
    <s v="OFF-BI-10002827"/>
    <x v="1"/>
    <x v="8"/>
    <s v="Avery Durable Poly Binders"/>
    <n v="13.272000000000002"/>
    <n v="3"/>
    <n v="0.2"/>
    <n v="4.3133999999999997"/>
  </r>
  <r>
    <n v="1520"/>
    <s v="CA-2014-116204"/>
    <x v="3"/>
    <x v="512"/>
    <d v="2014-02-15T00:00:00"/>
    <s v="Second Class"/>
    <s v="VW-21775"/>
    <s v="Victoria Wilson"/>
    <s v="Corporate"/>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s v="Home Office"/>
    <s v="United States"/>
    <s v="Chicago"/>
    <x v="10"/>
    <n v="60610"/>
    <x v="2"/>
    <s v="OFF-AR-10001419"/>
    <x v="1"/>
    <x v="6"/>
    <s v="Newell 325"/>
    <n v="16.520000000000003"/>
    <n v="5"/>
    <n v="0.2"/>
    <n v="2.0649999999999986"/>
  </r>
  <r>
    <n v="1522"/>
    <s v="CA-2012-144806"/>
    <x v="1"/>
    <x v="401"/>
    <d v="2012-12-11T00:00:00"/>
    <s v="Standard Class"/>
    <s v="GH-14425"/>
    <s v="Gary Hwang"/>
    <s v="Consumer"/>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s v="Consumer"/>
    <s v="United States"/>
    <s v="Tucson"/>
    <x v="16"/>
    <n v="85705"/>
    <x v="1"/>
    <s v="OFF-PA-10002586"/>
    <x v="1"/>
    <x v="10"/>
    <s v="Xerox 1970"/>
    <n v="19.920000000000002"/>
    <n v="5"/>
    <n v="0.2"/>
    <n v="6.7230000000000008"/>
  </r>
  <r>
    <n v="1524"/>
    <s v="CA-2012-144806"/>
    <x v="1"/>
    <x v="401"/>
    <d v="2012-12-11T00:00:00"/>
    <s v="Standard Class"/>
    <s v="GH-14425"/>
    <s v="Gary Hwang"/>
    <s v="Consumer"/>
    <s v="United States"/>
    <s v="Tucson"/>
    <x v="16"/>
    <n v="85705"/>
    <x v="1"/>
    <s v="OFF-PA-10003039"/>
    <x v="1"/>
    <x v="10"/>
    <s v="Xerox 1960"/>
    <n v="198.27200000000002"/>
    <n v="8"/>
    <n v="0.2"/>
    <n v="61.959999999999987"/>
  </r>
  <r>
    <n v="1525"/>
    <s v="CA-2012-144806"/>
    <x v="1"/>
    <x v="401"/>
    <d v="2012-12-11T00:00:00"/>
    <s v="Standard Class"/>
    <s v="GH-14425"/>
    <s v="Gary Hwang"/>
    <s v="Consumer"/>
    <s v="United States"/>
    <s v="Tucson"/>
    <x v="16"/>
    <n v="85705"/>
    <x v="1"/>
    <s v="OFF-ST-10004804"/>
    <x v="1"/>
    <x v="4"/>
    <s v="Belkin 19&quot; Vented Equipment Shelf, Black"/>
    <n v="247.10399999999998"/>
    <n v="6"/>
    <n v="0.2"/>
    <n v="-58.68719999999999"/>
  </r>
  <r>
    <n v="1526"/>
    <s v="CA-2012-144806"/>
    <x v="1"/>
    <x v="401"/>
    <d v="2012-12-11T00:00:00"/>
    <s v="Standard Class"/>
    <s v="GH-14425"/>
    <s v="Gary Hwang"/>
    <s v="Consumer"/>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s v="Consumer"/>
    <s v="United States"/>
    <s v="Allentown"/>
    <x v="9"/>
    <n v="18103"/>
    <x v="3"/>
    <s v="OFF-AR-10002221"/>
    <x v="1"/>
    <x v="6"/>
    <s v="12 Colored Short Pencils"/>
    <n v="4.16"/>
    <n v="2"/>
    <n v="0.2"/>
    <n v="0.36400000000000032"/>
  </r>
  <r>
    <n v="1528"/>
    <s v="CA-2013-122392"/>
    <x v="0"/>
    <x v="405"/>
    <d v="2013-07-28T00:00:00"/>
    <s v="Standard Class"/>
    <s v="CJ-12010"/>
    <s v="Caroline Jumper"/>
    <s v="Consumer"/>
    <s v="United States"/>
    <s v="Allentown"/>
    <x v="9"/>
    <n v="18103"/>
    <x v="3"/>
    <s v="FUR-FU-10002456"/>
    <x v="0"/>
    <x v="5"/>
    <s v="Master Caster Door Stop, Large Neon Orange"/>
    <n v="11.648000000000001"/>
    <n v="2"/>
    <n v="0.2"/>
    <n v="3.3488000000000011"/>
  </r>
  <r>
    <n v="1529"/>
    <s v="CA-2012-148432"/>
    <x v="1"/>
    <x v="209"/>
    <d v="2012-11-10T00:00:00"/>
    <s v="Second Class"/>
    <s v="MC-18130"/>
    <s v="Mike Caudle"/>
    <s v="Corporate"/>
    <s v="United States"/>
    <s v="Newark"/>
    <x v="13"/>
    <n v="19711"/>
    <x v="3"/>
    <s v="OFF-FA-10004968"/>
    <x v="1"/>
    <x v="13"/>
    <s v="Rubber Band Ball"/>
    <n v="26.18"/>
    <n v="7"/>
    <n v="0"/>
    <n v="0.5236000000000014"/>
  </r>
  <r>
    <n v="1530"/>
    <s v="CA-2012-148432"/>
    <x v="1"/>
    <x v="209"/>
    <d v="2012-11-10T00:00:00"/>
    <s v="Second Class"/>
    <s v="MC-18130"/>
    <s v="Mike Caudle"/>
    <s v="Corporate"/>
    <s v="United States"/>
    <s v="Newark"/>
    <x v="13"/>
    <n v="19711"/>
    <x v="3"/>
    <s v="OFF-PA-10001274"/>
    <x v="1"/>
    <x v="10"/>
    <s v="Loose Memo Sheets"/>
    <n v="7.3"/>
    <n v="2"/>
    <n v="0"/>
    <n v="3.4309999999999996"/>
  </r>
  <r>
    <n v="1531"/>
    <s v="CA-2012-103793"/>
    <x v="1"/>
    <x v="514"/>
    <d v="2012-03-31T00:00:00"/>
    <s v="Standard Class"/>
    <s v="BV-11245"/>
    <s v="Benjamin Venier"/>
    <s v="Corporate"/>
    <s v="United States"/>
    <s v="Miami"/>
    <x v="2"/>
    <n v="33142"/>
    <x v="0"/>
    <s v="OFF-PA-10001125"/>
    <x v="1"/>
    <x v="10"/>
    <s v="Xerox 1988"/>
    <n v="74.352000000000004"/>
    <n v="3"/>
    <n v="0.2"/>
    <n v="23.234999999999992"/>
  </r>
  <r>
    <n v="1532"/>
    <s v="CA-2014-159884"/>
    <x v="3"/>
    <x v="515"/>
    <d v="2014-09-06T00:00:00"/>
    <s v="Standard Class"/>
    <s v="JF-15490"/>
    <s v="Jeremy Farry"/>
    <s v="Consumer"/>
    <s v="United States"/>
    <s v="Tempe"/>
    <x v="16"/>
    <n v="85281"/>
    <x v="1"/>
    <s v="OFF-ST-10000344"/>
    <x v="1"/>
    <x v="4"/>
    <s v="Neat Ideas Personal Hanging Folder Files, Black"/>
    <n v="10.744"/>
    <n v="1"/>
    <n v="0.2"/>
    <n v="0.80579999999999963"/>
  </r>
  <r>
    <n v="1533"/>
    <s v="CA-2014-159884"/>
    <x v="3"/>
    <x v="515"/>
    <d v="2014-09-06T00:00:00"/>
    <s v="Standard Class"/>
    <s v="JF-15490"/>
    <s v="Jeremy Farry"/>
    <s v="Consumer"/>
    <s v="United States"/>
    <s v="Tempe"/>
    <x v="16"/>
    <n v="85281"/>
    <x v="1"/>
    <s v="OFF-FA-10000585"/>
    <x v="1"/>
    <x v="13"/>
    <s v="OIC Bulk Pack Metal Binder Clips"/>
    <n v="8.3760000000000012"/>
    <n v="3"/>
    <n v="0.2"/>
    <n v="2.7222"/>
  </r>
  <r>
    <n v="1534"/>
    <s v="CA-2013-139885"/>
    <x v="0"/>
    <x v="429"/>
    <d v="2013-12-09T00:00:00"/>
    <s v="Standard Class"/>
    <s v="EB-13840"/>
    <s v="Ellis Ballard"/>
    <s v="Corporate"/>
    <s v="United States"/>
    <s v="New York City"/>
    <x v="15"/>
    <n v="10035"/>
    <x v="3"/>
    <s v="OFF-ST-10003324"/>
    <x v="1"/>
    <x v="4"/>
    <s v="Belkin OmniView SE Rackmount Kit"/>
    <n v="212.88"/>
    <n v="6"/>
    <n v="0"/>
    <n v="0"/>
  </r>
  <r>
    <n v="1535"/>
    <s v="CA-2014-124086"/>
    <x v="3"/>
    <x v="516"/>
    <d v="2014-02-15T00:00:00"/>
    <s v="Standard Class"/>
    <s v="MP-18175"/>
    <s v="Mike Pelletier"/>
    <s v="Home Office"/>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s v="Corporate"/>
    <s v="United States"/>
    <s v="Bridgeton"/>
    <x v="30"/>
    <n v="8302"/>
    <x v="3"/>
    <s v="OFF-ST-10000419"/>
    <x v="1"/>
    <x v="4"/>
    <s v="Rogers Jumbo File, Granite"/>
    <n v="40.74"/>
    <n v="3"/>
    <n v="0"/>
    <n v="0.4073999999999991"/>
  </r>
  <r>
    <n v="1537"/>
    <s v="CA-2013-112389"/>
    <x v="0"/>
    <x v="517"/>
    <d v="2013-11-03T00:00:00"/>
    <s v="Standard Class"/>
    <s v="JM-15655"/>
    <s v="Jim Mitchum"/>
    <s v="Corporate"/>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s v="Consumer"/>
    <s v="United States"/>
    <s v="Everett"/>
    <x v="31"/>
    <n v="2149"/>
    <x v="3"/>
    <s v="TEC-PH-10000439"/>
    <x v="2"/>
    <x v="7"/>
    <s v="GE DSL Phone Line Filter"/>
    <n v="39.99"/>
    <n v="1"/>
    <n v="0"/>
    <n v="11.597099999999998"/>
  </r>
  <r>
    <n v="1539"/>
    <s v="CA-2014-121888"/>
    <x v="3"/>
    <x v="175"/>
    <d v="2014-09-18T00:00:00"/>
    <s v="Second Class"/>
    <s v="CL-11890"/>
    <s v="Carl Ludwig"/>
    <s v="Consumer"/>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s v="Consumer"/>
    <s v="United States"/>
    <s v="Everett"/>
    <x v="31"/>
    <n v="2149"/>
    <x v="3"/>
    <s v="FUR-BO-10002545"/>
    <x v="0"/>
    <x v="0"/>
    <s v="Atlantic Metals Mobile 3-Shelf Bookcases, Custom Colors"/>
    <n v="782.94"/>
    <n v="3"/>
    <n v="0"/>
    <n v="203.56440000000003"/>
  </r>
  <r>
    <n v="1541"/>
    <s v="CA-2014-121888"/>
    <x v="3"/>
    <x v="175"/>
    <d v="2014-09-18T00:00:00"/>
    <s v="Second Class"/>
    <s v="CL-11890"/>
    <s v="Carl Ludwig"/>
    <s v="Consumer"/>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s v="Consumer"/>
    <s v="United States"/>
    <s v="Columbus"/>
    <x v="24"/>
    <n v="43229"/>
    <x v="3"/>
    <s v="FUR-FU-10003981"/>
    <x v="0"/>
    <x v="5"/>
    <s v="Eldon Wave Desk Accessories"/>
    <n v="8.32"/>
    <n v="5"/>
    <n v="0.2"/>
    <n v="2.2880000000000003"/>
  </r>
  <r>
    <n v="1543"/>
    <s v="CA-2011-166884"/>
    <x v="2"/>
    <x v="518"/>
    <d v="2011-03-16T00:00:00"/>
    <s v="Second Class"/>
    <s v="CK-12205"/>
    <s v="Chloris Kastensmidt"/>
    <s v="Consumer"/>
    <s v="United States"/>
    <s v="Columbus"/>
    <x v="24"/>
    <n v="43229"/>
    <x v="3"/>
    <s v="OFF-FA-10001561"/>
    <x v="1"/>
    <x v="13"/>
    <s v="Stockwell Push Pins"/>
    <n v="10.464000000000002"/>
    <n v="6"/>
    <n v="0.2"/>
    <n v="1.7003999999999992"/>
  </r>
  <r>
    <n v="1544"/>
    <s v="CA-2011-107181"/>
    <x v="2"/>
    <x v="519"/>
    <d v="2011-02-09T00:00:00"/>
    <s v="Standard Class"/>
    <s v="DB-13270"/>
    <s v="Deborah Brumfield"/>
    <s v="Home Office"/>
    <s v="United States"/>
    <s v="San Diego"/>
    <x v="1"/>
    <n v="92024"/>
    <x v="1"/>
    <s v="OFF-BI-10004230"/>
    <x v="1"/>
    <x v="8"/>
    <s v="GBC Recycled Grain Textured Covers"/>
    <n v="82.896000000000001"/>
    <n v="3"/>
    <n v="0.2"/>
    <n v="29.0136"/>
  </r>
  <r>
    <n v="1545"/>
    <s v="CA-2011-107181"/>
    <x v="2"/>
    <x v="519"/>
    <d v="2011-02-09T00:00:00"/>
    <s v="Standard Class"/>
    <s v="DB-13270"/>
    <s v="Deborah Brumfield"/>
    <s v="Home Office"/>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s v="Corporate"/>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s v="Corporate"/>
    <s v="United States"/>
    <s v="San Antonio"/>
    <x v="5"/>
    <n v="78207"/>
    <x v="2"/>
    <s v="OFF-PA-10000994"/>
    <x v="1"/>
    <x v="10"/>
    <s v="Xerox 1915"/>
    <n v="335.52"/>
    <n v="4"/>
    <n v="0.2"/>
    <n v="117.43199999999999"/>
  </r>
  <r>
    <n v="1548"/>
    <s v="CA-2012-111395"/>
    <x v="1"/>
    <x v="521"/>
    <d v="2012-11-27T00:00:00"/>
    <s v="Standard Class"/>
    <s v="VB-21745"/>
    <s v="Victoria Brennan"/>
    <s v="Corporate"/>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s v="Corporate"/>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s v="Consumer"/>
    <s v="United States"/>
    <s v="New York City"/>
    <x v="15"/>
    <n v="10011"/>
    <x v="3"/>
    <s v="TEC-CO-10001046"/>
    <x v="2"/>
    <x v="16"/>
    <s v="Canon Imageclass D680 Copier / Fax"/>
    <n v="559.99200000000008"/>
    <n v="1"/>
    <n v="0.2"/>
    <n v="174.99749999999997"/>
  </r>
  <r>
    <n v="1551"/>
    <s v="US-2014-124926"/>
    <x v="3"/>
    <x v="38"/>
    <d v="2014-11-19T00:00:00"/>
    <s v="Second Class"/>
    <s v="ME-17320"/>
    <s v="Maria Etezadi"/>
    <s v="Home Office"/>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s v="Consumer"/>
    <s v="United States"/>
    <s v="San Diego"/>
    <x v="1"/>
    <n v="92024"/>
    <x v="1"/>
    <s v="OFF-PA-10000806"/>
    <x v="1"/>
    <x v="10"/>
    <s v="Xerox 1934"/>
    <n v="111.96"/>
    <n v="2"/>
    <n v="0"/>
    <n v="54.860399999999998"/>
  </r>
  <r>
    <n v="1553"/>
    <s v="CA-2011-130274"/>
    <x v="2"/>
    <x v="523"/>
    <d v="2011-05-05T00:00:00"/>
    <s v="First Class"/>
    <s v="JS-15940"/>
    <s v="Joni Sundaresam"/>
    <s v="Home Office"/>
    <s v="United States"/>
    <s v="Appleton"/>
    <x v="6"/>
    <n v="54915"/>
    <x v="2"/>
    <s v="OFF-LA-10002195"/>
    <x v="1"/>
    <x v="2"/>
    <s v="Avery 481"/>
    <n v="21.560000000000002"/>
    <n v="7"/>
    <n v="0"/>
    <n v="10.348799999999999"/>
  </r>
  <r>
    <n v="1554"/>
    <s v="CA-2014-158386"/>
    <x v="3"/>
    <x v="524"/>
    <d v="2014-10-22T00:00:00"/>
    <s v="Standard Class"/>
    <s v="BO-11425"/>
    <s v="Bobby Odegard"/>
    <s v="Consumer"/>
    <s v="United States"/>
    <s v="Richmond"/>
    <x v="0"/>
    <n v="40475"/>
    <x v="0"/>
    <s v="OFF-BI-10003719"/>
    <x v="1"/>
    <x v="8"/>
    <s v="Large Capacity Hanging Post Binders"/>
    <n v="124.75"/>
    <n v="5"/>
    <n v="0"/>
    <n v="57.384999999999991"/>
  </r>
  <r>
    <n v="1555"/>
    <s v="CA-2012-111507"/>
    <x v="1"/>
    <x v="525"/>
    <d v="2012-02-13T00:00:00"/>
    <s v="Standard Class"/>
    <s v="VW-21775"/>
    <s v="Victoria Wilson"/>
    <s v="Corporate"/>
    <s v="United States"/>
    <s v="Bellevue"/>
    <x v="4"/>
    <n v="98006"/>
    <x v="1"/>
    <s v="OFF-AR-10001315"/>
    <x v="1"/>
    <x v="6"/>
    <s v="Newell 310"/>
    <n v="5.28"/>
    <n v="3"/>
    <n v="0"/>
    <n v="1.5311999999999999"/>
  </r>
  <r>
    <n v="1556"/>
    <s v="CA-2014-120761"/>
    <x v="3"/>
    <x v="507"/>
    <d v="2014-09-09T00:00:00"/>
    <s v="Standard Class"/>
    <s v="AB-10150"/>
    <s v="Aimee Bixby"/>
    <s v="Consumer"/>
    <s v="United States"/>
    <s v="Long Beach"/>
    <x v="15"/>
    <n v="11561"/>
    <x v="3"/>
    <s v="TEC-AC-10000171"/>
    <x v="2"/>
    <x v="11"/>
    <s v="Verbatim 25 GB 6x Blu-ray Single Layer Recordable Disc, 25/Pack"/>
    <n v="91.96"/>
    <n v="4"/>
    <n v="0"/>
    <n v="39.5428"/>
  </r>
  <r>
    <n v="1557"/>
    <s v="CA-2013-109176"/>
    <x v="0"/>
    <x v="195"/>
    <d v="2013-05-16T00:00:00"/>
    <s v="Standard Class"/>
    <s v="JW-16075"/>
    <s v="Julia West"/>
    <s v="Consumer"/>
    <s v="United States"/>
    <s v="Philadelphia"/>
    <x v="9"/>
    <n v="19140"/>
    <x v="3"/>
    <s v="OFF-EN-10003134"/>
    <x v="1"/>
    <x v="12"/>
    <s v="Staples"/>
    <n v="9.3439999999999994"/>
    <n v="1"/>
    <n v="0.2"/>
    <n v="3.504"/>
  </r>
  <r>
    <n v="1558"/>
    <s v="CA-2013-109176"/>
    <x v="0"/>
    <x v="195"/>
    <d v="2013-05-16T00:00:00"/>
    <s v="Standard Class"/>
    <s v="JW-16075"/>
    <s v="Julia West"/>
    <s v="Consumer"/>
    <s v="United States"/>
    <s v="Philadelphia"/>
    <x v="9"/>
    <n v="19140"/>
    <x v="3"/>
    <s v="OFF-AR-10001955"/>
    <x v="1"/>
    <x v="6"/>
    <s v="Newell 319"/>
    <n v="79.36"/>
    <n v="5"/>
    <n v="0.2"/>
    <n v="9.919999999999991"/>
  </r>
  <r>
    <n v="1559"/>
    <s v="CA-2012-112116"/>
    <x v="1"/>
    <x v="199"/>
    <d v="2012-03-18T00:00:00"/>
    <s v="Second Class"/>
    <s v="JE-15475"/>
    <s v="Jeremy Ellison"/>
    <s v="Consumer"/>
    <s v="United States"/>
    <s v="Seattle"/>
    <x v="4"/>
    <n v="98103"/>
    <x v="1"/>
    <s v="FUR-TA-10001039"/>
    <x v="0"/>
    <x v="3"/>
    <s v="KI Adjustable-Height Table"/>
    <n v="171.96"/>
    <n v="2"/>
    <n v="0"/>
    <n v="44.709600000000009"/>
  </r>
  <r>
    <n v="1560"/>
    <s v="CA-2013-126809"/>
    <x v="0"/>
    <x v="526"/>
    <d v="2013-04-14T00:00:00"/>
    <s v="Standard Class"/>
    <s v="EB-13750"/>
    <s v="Edward Becker"/>
    <s v="Corporate"/>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s v="Home Office"/>
    <s v="United States"/>
    <s v="San Francisco"/>
    <x v="1"/>
    <n v="94109"/>
    <x v="1"/>
    <s v="OFF-LA-10001641"/>
    <x v="1"/>
    <x v="2"/>
    <s v="Avery 518"/>
    <n v="18.899999999999999"/>
    <n v="6"/>
    <n v="0"/>
    <n v="9.0719999999999992"/>
  </r>
  <r>
    <n v="1562"/>
    <s v="CA-2014-107293"/>
    <x v="3"/>
    <x v="528"/>
    <d v="2014-09-07T00:00:00"/>
    <s v="First Class"/>
    <s v="CS-12400"/>
    <s v="Christopher Schild"/>
    <s v="Home Office"/>
    <s v="United States"/>
    <s v="Seattle"/>
    <x v="4"/>
    <n v="98115"/>
    <x v="1"/>
    <s v="OFF-AR-10003732"/>
    <x v="1"/>
    <x v="6"/>
    <s v="Newell 333"/>
    <n v="2.78"/>
    <n v="1"/>
    <n v="0"/>
    <n v="0.72279999999999989"/>
  </r>
  <r>
    <n v="1563"/>
    <s v="US-2014-102890"/>
    <x v="3"/>
    <x v="160"/>
    <d v="2014-07-01T00:00:00"/>
    <s v="Same Day"/>
    <s v="SG-20470"/>
    <s v="Sheri Gordon"/>
    <s v="Consumer"/>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s v="Consumer"/>
    <s v="United States"/>
    <s v="Philadelphia"/>
    <x v="9"/>
    <n v="19134"/>
    <x v="3"/>
    <s v="OFF-PA-10004000"/>
    <x v="1"/>
    <x v="10"/>
    <s v="While You Were Out Pads, 50 per Pad, 4 x 5 1/4, Green Cycle"/>
    <n v="11.352000000000002"/>
    <n v="3"/>
    <n v="0.2"/>
    <n v="4.1151"/>
  </r>
  <r>
    <n v="1565"/>
    <s v="CA-2011-116239"/>
    <x v="2"/>
    <x v="530"/>
    <d v="2011-03-04T00:00:00"/>
    <s v="Same Day"/>
    <s v="CL-12565"/>
    <s v="Clay Ludtke"/>
    <s v="Consumer"/>
    <s v="United States"/>
    <s v="Columbia"/>
    <x v="20"/>
    <n v="29203"/>
    <x v="0"/>
    <s v="OFF-ST-10001370"/>
    <x v="1"/>
    <x v="4"/>
    <s v="Sensible Storage WireTech Storage Systems"/>
    <n v="354.90000000000003"/>
    <n v="5"/>
    <n v="0"/>
    <n v="17.744999999999962"/>
  </r>
  <r>
    <n v="1566"/>
    <s v="CA-2012-132101"/>
    <x v="1"/>
    <x v="531"/>
    <d v="2012-03-25T00:00:00"/>
    <s v="Standard Class"/>
    <s v="JO-15550"/>
    <s v="Jesus Ocampo"/>
    <s v="Home Office"/>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s v="Consumer"/>
    <s v="United States"/>
    <s v="Allen"/>
    <x v="5"/>
    <n v="75002"/>
    <x v="2"/>
    <s v="TEC-AC-10003038"/>
    <x v="2"/>
    <x v="11"/>
    <s v="Kingston Digital DataTraveler 16GB USB 2.0"/>
    <n v="21.48"/>
    <n v="3"/>
    <n v="0.2"/>
    <n v="-0.26850000000000307"/>
  </r>
  <r>
    <n v="1568"/>
    <s v="CA-2012-129112"/>
    <x v="1"/>
    <x v="239"/>
    <d v="2012-11-30T00:00:00"/>
    <s v="First Class"/>
    <s v="AW-10840"/>
    <s v="Anthony Witt"/>
    <s v="Consumer"/>
    <s v="United States"/>
    <s v="Allen"/>
    <x v="5"/>
    <n v="75002"/>
    <x v="2"/>
    <s v="OFF-BI-10000088"/>
    <x v="1"/>
    <x v="8"/>
    <s v="GBC Imprintable Covers"/>
    <n v="8.7839999999999989"/>
    <n v="4"/>
    <n v="0.8"/>
    <n v="-13.615200000000002"/>
  </r>
  <r>
    <n v="1569"/>
    <s v="US-2014-152002"/>
    <x v="3"/>
    <x v="532"/>
    <d v="2014-06-12T00:00:00"/>
    <s v="Same Day"/>
    <s v="DV-13465"/>
    <s v="Dianna Vittorini"/>
    <s v="Consumer"/>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s v="Corporate"/>
    <s v="United States"/>
    <s v="Atlanta"/>
    <x v="32"/>
    <n v="30318"/>
    <x v="0"/>
    <s v="OFF-AR-10003504"/>
    <x v="1"/>
    <x v="6"/>
    <s v="Newell 347"/>
    <n v="12.84"/>
    <n v="3"/>
    <n v="0"/>
    <n v="3.7235999999999989"/>
  </r>
  <r>
    <n v="1571"/>
    <s v="US-2011-157385"/>
    <x v="2"/>
    <x v="533"/>
    <d v="2011-11-25T00:00:00"/>
    <s v="First Class"/>
    <s v="SC-20095"/>
    <s v="Sanjit Chand"/>
    <s v="Consumer"/>
    <s v="United States"/>
    <s v="Los Angeles"/>
    <x v="1"/>
    <n v="90004"/>
    <x v="1"/>
    <s v="FUR-CH-10000863"/>
    <x v="0"/>
    <x v="1"/>
    <s v="Novimex Swivel Fabric Task Chair"/>
    <n v="603.91999999999996"/>
    <n v="5"/>
    <n v="0.2"/>
    <n v="-67.941000000000003"/>
  </r>
  <r>
    <n v="1572"/>
    <s v="US-2011-157385"/>
    <x v="2"/>
    <x v="533"/>
    <d v="2011-11-25T00:00:00"/>
    <s v="First Class"/>
    <s v="SC-20095"/>
    <s v="Sanjit Chand"/>
    <s v="Consumer"/>
    <s v="United States"/>
    <s v="Los Angeles"/>
    <x v="1"/>
    <n v="90004"/>
    <x v="1"/>
    <s v="OFF-EN-10003160"/>
    <x v="1"/>
    <x v="12"/>
    <s v="Pastel Pink Envelopes"/>
    <n v="21.84"/>
    <n v="3"/>
    <n v="0"/>
    <n v="10.4832"/>
  </r>
  <r>
    <n v="1573"/>
    <s v="US-2011-157385"/>
    <x v="2"/>
    <x v="533"/>
    <d v="2011-11-25T00:00:00"/>
    <s v="First Class"/>
    <s v="SC-20095"/>
    <s v="Sanjit Chand"/>
    <s v="Consumer"/>
    <s v="United States"/>
    <s v="Los Angeles"/>
    <x v="1"/>
    <n v="90004"/>
    <x v="1"/>
    <s v="TEC-AC-10003280"/>
    <x v="2"/>
    <x v="11"/>
    <s v="Belkin F8E887 USB Wired Ergonomic Keyboard"/>
    <n v="29.99"/>
    <n v="1"/>
    <n v="0"/>
    <n v="6.2978999999999985"/>
  </r>
  <r>
    <n v="1574"/>
    <s v="US-2011-157385"/>
    <x v="2"/>
    <x v="533"/>
    <d v="2011-11-25T00:00:00"/>
    <s v="First Class"/>
    <s v="SC-20095"/>
    <s v="Sanjit Chand"/>
    <s v="Consumer"/>
    <s v="United States"/>
    <s v="Los Angeles"/>
    <x v="1"/>
    <n v="90004"/>
    <x v="1"/>
    <s v="FUR-CH-10000595"/>
    <x v="0"/>
    <x v="1"/>
    <s v="Safco Contoured Stacking Chairs"/>
    <n v="381.44000000000005"/>
    <n v="2"/>
    <n v="0.2"/>
    <n v="23.839999999999975"/>
  </r>
  <r>
    <n v="1575"/>
    <s v="CA-2011-101602"/>
    <x v="2"/>
    <x v="534"/>
    <d v="2011-12-18T00:00:00"/>
    <s v="First Class"/>
    <s v="MC-18100"/>
    <s v="Mick Crebagga"/>
    <s v="Consumer"/>
    <s v="United States"/>
    <s v="El Paso"/>
    <x v="5"/>
    <n v="79907"/>
    <x v="2"/>
    <s v="TEC-PH-10000169"/>
    <x v="2"/>
    <x v="7"/>
    <s v="ARKON Windshield Dashboard Air Vent Car Mount Holder"/>
    <n v="40.68"/>
    <n v="3"/>
    <n v="0.2"/>
    <n v="-9.153000000000004"/>
  </r>
  <r>
    <n v="1576"/>
    <s v="CA-2011-101602"/>
    <x v="2"/>
    <x v="534"/>
    <d v="2011-12-18T00:00:00"/>
    <s v="First Class"/>
    <s v="MC-18100"/>
    <s v="Mick Crebagga"/>
    <s v="Consumer"/>
    <s v="United States"/>
    <s v="El Paso"/>
    <x v="5"/>
    <n v="79907"/>
    <x v="2"/>
    <s v="FUR-CH-10004675"/>
    <x v="0"/>
    <x v="1"/>
    <s v="Lifetime Advantage Folding Chairs, 4/Carton"/>
    <n v="763.28"/>
    <n v="5"/>
    <n v="0.3"/>
    <n v="-21.807999999999993"/>
  </r>
  <r>
    <n v="1577"/>
    <s v="CA-2013-109057"/>
    <x v="0"/>
    <x v="183"/>
    <d v="2013-04-28T00:00:00"/>
    <s v="Standard Class"/>
    <s v="TT-21460"/>
    <s v="Tonja Turnell"/>
    <s v="Home Office"/>
    <s v="United States"/>
    <s v="Aurora"/>
    <x v="10"/>
    <n v="60505"/>
    <x v="2"/>
    <s v="OFF-ST-10002406"/>
    <x v="1"/>
    <x v="4"/>
    <s v="Pizazz Global Quick File"/>
    <n v="23.952000000000002"/>
    <n v="2"/>
    <n v="0.2"/>
    <n v="2.3952000000000018"/>
  </r>
  <r>
    <n v="1578"/>
    <s v="CA-2013-154403"/>
    <x v="0"/>
    <x v="454"/>
    <d v="2013-05-28T00:00:00"/>
    <s v="Standard Class"/>
    <s v="AP-10720"/>
    <s v="Anne Pryor"/>
    <s v="Home Office"/>
    <s v="United States"/>
    <s v="Florence"/>
    <x v="19"/>
    <n v="35630"/>
    <x v="0"/>
    <s v="OFF-PA-10001526"/>
    <x v="1"/>
    <x v="10"/>
    <s v="Xerox 1949"/>
    <n v="4.9800000000000004"/>
    <n v="1"/>
    <n v="0"/>
    <n v="2.4402000000000004"/>
  </r>
  <r>
    <n v="1579"/>
    <s v="CA-2013-102456"/>
    <x v="0"/>
    <x v="535"/>
    <d v="2013-03-02T00:00:00"/>
    <s v="First Class"/>
    <s v="DL-12865"/>
    <s v="Dan Lawera"/>
    <s v="Consumer"/>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s v="Consumer"/>
    <s v="United States"/>
    <s v="New York City"/>
    <x v="15"/>
    <n v="10024"/>
    <x v="3"/>
    <s v="TEC-PH-10003012"/>
    <x v="2"/>
    <x v="7"/>
    <s v="Nortel Meridian M3904 Professional Digital phone"/>
    <n v="307.98"/>
    <n v="2"/>
    <n v="0"/>
    <n v="89.314199999999971"/>
  </r>
  <r>
    <n v="1581"/>
    <s v="CA-2012-131338"/>
    <x v="1"/>
    <x v="101"/>
    <d v="2012-08-12T00:00:00"/>
    <s v="First Class"/>
    <s v="NP-18325"/>
    <s v="Naresj Patel"/>
    <s v="Consumer"/>
    <s v="United States"/>
    <s v="New York City"/>
    <x v="15"/>
    <n v="10024"/>
    <x v="3"/>
    <s v="FUR-TA-10002607"/>
    <x v="0"/>
    <x v="3"/>
    <s v="KI Conference Tables"/>
    <n v="382.80599999999998"/>
    <n v="9"/>
    <n v="0.4"/>
    <n v="-153.12239999999997"/>
  </r>
  <r>
    <n v="1582"/>
    <s v="CA-2012-131338"/>
    <x v="1"/>
    <x v="101"/>
    <d v="2012-08-12T00:00:00"/>
    <s v="First Class"/>
    <s v="NP-18325"/>
    <s v="Naresj Patel"/>
    <s v="Consumer"/>
    <s v="United States"/>
    <s v="New York City"/>
    <x v="15"/>
    <n v="10024"/>
    <x v="3"/>
    <s v="OFF-ST-10000642"/>
    <x v="1"/>
    <x v="4"/>
    <s v="Tennsco Lockers, Gray"/>
    <n v="41.96"/>
    <n v="2"/>
    <n v="0"/>
    <n v="2.9371999999999971"/>
  </r>
  <r>
    <n v="1583"/>
    <s v="CA-2012-131338"/>
    <x v="1"/>
    <x v="101"/>
    <d v="2012-08-12T00:00:00"/>
    <s v="First Class"/>
    <s v="NP-18325"/>
    <s v="Naresj Patel"/>
    <s v="Consumer"/>
    <s v="United States"/>
    <s v="New York City"/>
    <x v="15"/>
    <n v="10024"/>
    <x v="3"/>
    <s v="OFF-BI-10000545"/>
    <x v="1"/>
    <x v="8"/>
    <s v="GBC Ibimaster 500 Manual ProClick Binding System"/>
    <n v="1217.568"/>
    <n v="2"/>
    <n v="0.2"/>
    <n v="456.58800000000002"/>
  </r>
  <r>
    <n v="1584"/>
    <s v="CA-2012-131338"/>
    <x v="1"/>
    <x v="101"/>
    <d v="2012-08-12T00:00:00"/>
    <s v="First Class"/>
    <s v="NP-18325"/>
    <s v="Naresj Patel"/>
    <s v="Consumer"/>
    <s v="United States"/>
    <s v="New York City"/>
    <x v="15"/>
    <n v="10024"/>
    <x v="3"/>
    <s v="FUR-FU-10002157"/>
    <x v="0"/>
    <x v="5"/>
    <s v="Artistic Insta-Plaque"/>
    <n v="47.04"/>
    <n v="3"/>
    <n v="0"/>
    <n v="18.345599999999997"/>
  </r>
  <r>
    <n v="1585"/>
    <s v="CA-2012-131338"/>
    <x v="1"/>
    <x v="101"/>
    <d v="2012-08-12T00:00:00"/>
    <s v="First Class"/>
    <s v="NP-18325"/>
    <s v="Naresj Patel"/>
    <s v="Consumer"/>
    <s v="United States"/>
    <s v="New York City"/>
    <x v="15"/>
    <n v="10024"/>
    <x v="3"/>
    <s v="FUR-FU-10001706"/>
    <x v="0"/>
    <x v="5"/>
    <s v="Longer-Life Soft White Bulbs"/>
    <n v="6.16"/>
    <n v="2"/>
    <n v="0"/>
    <n v="2.9567999999999999"/>
  </r>
  <r>
    <n v="1586"/>
    <s v="CA-2012-131338"/>
    <x v="1"/>
    <x v="101"/>
    <d v="2012-08-12T00:00:00"/>
    <s v="First Class"/>
    <s v="NP-18325"/>
    <s v="Naresj Patel"/>
    <s v="Consumer"/>
    <s v="United States"/>
    <s v="New York City"/>
    <x v="15"/>
    <n v="10024"/>
    <x v="3"/>
    <s v="TEC-PH-10000984"/>
    <x v="2"/>
    <x v="7"/>
    <s v="Panasonic KX-TG9471B"/>
    <n v="979.95"/>
    <n v="5"/>
    <n v="0"/>
    <n v="274.38600000000008"/>
  </r>
  <r>
    <n v="1587"/>
    <s v="CA-2012-131338"/>
    <x v="1"/>
    <x v="101"/>
    <d v="2012-08-12T00:00:00"/>
    <s v="First Class"/>
    <s v="NP-18325"/>
    <s v="Naresj Patel"/>
    <s v="Consumer"/>
    <s v="United States"/>
    <s v="New York City"/>
    <x v="15"/>
    <n v="10024"/>
    <x v="3"/>
    <s v="OFF-PA-10001357"/>
    <x v="1"/>
    <x v="10"/>
    <s v="Xerox 1886"/>
    <n v="143.69999999999999"/>
    <n v="3"/>
    <n v="0"/>
    <n v="68.975999999999999"/>
  </r>
  <r>
    <n v="1588"/>
    <s v="CA-2012-131338"/>
    <x v="1"/>
    <x v="101"/>
    <d v="2012-08-12T00:00:00"/>
    <s v="First Class"/>
    <s v="NP-18325"/>
    <s v="Naresj Patel"/>
    <s v="Consumer"/>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s v="Consumer"/>
    <s v="United States"/>
    <s v="New York City"/>
    <x v="15"/>
    <n v="10024"/>
    <x v="3"/>
    <s v="TEC-AC-10002600"/>
    <x v="2"/>
    <x v="11"/>
    <s v="Belkin QODE FastFit Bluetooth Keyboard"/>
    <n v="247.8"/>
    <n v="4"/>
    <n v="0"/>
    <n v="34.692000000000007"/>
  </r>
  <r>
    <n v="1590"/>
    <s v="CA-2013-109911"/>
    <x v="0"/>
    <x v="536"/>
    <d v="2013-05-17T00:00:00"/>
    <s v="Standard Class"/>
    <s v="VG-21805"/>
    <s v="Vivek Grady"/>
    <s v="Corporate"/>
    <s v="United States"/>
    <s v="Virginia Beach"/>
    <x v="17"/>
    <n v="23464"/>
    <x v="0"/>
    <s v="OFF-AR-10001662"/>
    <x v="1"/>
    <x v="6"/>
    <s v="Rogers Handheld Barrel Pencil Sharpener"/>
    <n v="10.96"/>
    <n v="4"/>
    <n v="0"/>
    <n v="2.9592000000000009"/>
  </r>
  <r>
    <n v="1591"/>
    <s v="US-2013-132423"/>
    <x v="0"/>
    <x v="173"/>
    <d v="2013-04-20T00:00:00"/>
    <s v="Standard Class"/>
    <s v="MY-18295"/>
    <s v="Muhammed Yedwab"/>
    <s v="Corporate"/>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s v="Corporate"/>
    <s v="United States"/>
    <s v="Grapevine"/>
    <x v="5"/>
    <n v="76051"/>
    <x v="2"/>
    <s v="OFF-FA-10002988"/>
    <x v="1"/>
    <x v="13"/>
    <s v="Ideal Clamps"/>
    <n v="8.0399999999999991"/>
    <n v="5"/>
    <n v="0.2"/>
    <n v="2.9144999999999994"/>
  </r>
  <r>
    <n v="1593"/>
    <s v="CA-2012-122826"/>
    <x v="1"/>
    <x v="537"/>
    <d v="2012-06-25T00:00:00"/>
    <s v="Second Class"/>
    <s v="RD-19480"/>
    <s v="Rick Duston"/>
    <s v="Consumer"/>
    <s v="United States"/>
    <s v="Olympia"/>
    <x v="4"/>
    <n v="98502"/>
    <x v="1"/>
    <s v="TEC-PH-10004830"/>
    <x v="2"/>
    <x v="7"/>
    <s v="Pyle PRT45 Retro Home Telephone"/>
    <n v="201.56800000000001"/>
    <n v="4"/>
    <n v="0.2"/>
    <n v="22.676399999999994"/>
  </r>
  <r>
    <n v="1594"/>
    <s v="CA-2011-117317"/>
    <x v="2"/>
    <x v="538"/>
    <d v="2011-10-19T00:00:00"/>
    <s v="Same Day"/>
    <s v="JF-15490"/>
    <s v="Jeremy Farry"/>
    <s v="Consumer"/>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s v="Home Office"/>
    <s v="United States"/>
    <s v="Peoria"/>
    <x v="10"/>
    <n v="61604"/>
    <x v="2"/>
    <s v="FUR-BO-10000362"/>
    <x v="0"/>
    <x v="0"/>
    <s v="Sauder Inglewood Library Bookcases"/>
    <n v="359.05799999999994"/>
    <n v="3"/>
    <n v="0.3"/>
    <n v="-35.905799999999999"/>
  </r>
  <r>
    <n v="1596"/>
    <s v="CA-2014-149181"/>
    <x v="3"/>
    <x v="540"/>
    <d v="2014-05-13T00:00:00"/>
    <s v="Standard Class"/>
    <s v="MD-17350"/>
    <s v="Maribeth Dona"/>
    <s v="Consumer"/>
    <s v="United States"/>
    <s v="Columbus"/>
    <x v="24"/>
    <n v="43229"/>
    <x v="3"/>
    <s v="FUR-CH-10004540"/>
    <x v="0"/>
    <x v="1"/>
    <s v="Global Chrome Stack Chair"/>
    <n v="47.991999999999997"/>
    <n v="2"/>
    <n v="0.3"/>
    <n v="-2.0567999999999991"/>
  </r>
  <r>
    <n v="1597"/>
    <s v="CA-2014-132234"/>
    <x v="3"/>
    <x v="524"/>
    <d v="2014-10-19T00:00:00"/>
    <s v="First Class"/>
    <s v="MY-17380"/>
    <s v="Maribeth Yedwab"/>
    <s v="Corporate"/>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s v="Consumer"/>
    <s v="United States"/>
    <s v="Carrollton"/>
    <x v="5"/>
    <n v="75007"/>
    <x v="2"/>
    <s v="OFF-PA-10000308"/>
    <x v="1"/>
    <x v="10"/>
    <s v="Xerox 1901"/>
    <n v="16.896000000000001"/>
    <n v="4"/>
    <n v="0.2"/>
    <n v="5.2799999999999994"/>
  </r>
  <r>
    <n v="1599"/>
    <s v="CA-2014-158876"/>
    <x v="3"/>
    <x v="123"/>
    <d v="2014-11-22T00:00:00"/>
    <s v="Second Class"/>
    <s v="AB-10150"/>
    <s v="Aimee Bixby"/>
    <s v="Consumer"/>
    <s v="United States"/>
    <s v="Carrollton"/>
    <x v="5"/>
    <n v="75007"/>
    <x v="2"/>
    <s v="OFF-SU-10001165"/>
    <x v="1"/>
    <x v="14"/>
    <s v="Acme Elite Stainless Steel Scissors"/>
    <n v="6.6720000000000006"/>
    <n v="1"/>
    <n v="0.2"/>
    <n v="0.50039999999999996"/>
  </r>
  <r>
    <n v="1600"/>
    <s v="CA-2014-158876"/>
    <x v="3"/>
    <x v="123"/>
    <d v="2014-11-22T00:00:00"/>
    <s v="Second Class"/>
    <s v="AB-10150"/>
    <s v="Aimee Bixby"/>
    <s v="Consumer"/>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s v="Consumer"/>
    <s v="United States"/>
    <s v="Carrollton"/>
    <x v="5"/>
    <n v="75007"/>
    <x v="2"/>
    <s v="FUR-FU-10001967"/>
    <x v="0"/>
    <x v="5"/>
    <s v="Telescoping Adjustable Floor Lamp"/>
    <n v="15.991999999999999"/>
    <n v="2"/>
    <n v="0.6"/>
    <n v="-13.992999999999999"/>
  </r>
  <r>
    <n v="1602"/>
    <s v="CA-2013-164672"/>
    <x v="0"/>
    <x v="541"/>
    <d v="2013-05-14T00:00:00"/>
    <s v="Second Class"/>
    <s v="GB-14530"/>
    <s v="George Bell"/>
    <s v="Corporate"/>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s v="Consumer"/>
    <s v="United States"/>
    <s v="Smyrna"/>
    <x v="18"/>
    <n v="37167"/>
    <x v="0"/>
    <s v="OFF-AR-10003251"/>
    <x v="1"/>
    <x v="6"/>
    <s v="Prang Drawing Pencil Set"/>
    <n v="6.6719999999999988"/>
    <n v="3"/>
    <n v="0.2"/>
    <n v="1.6679999999999997"/>
  </r>
  <r>
    <n v="1604"/>
    <s v="CA-2014-116645"/>
    <x v="3"/>
    <x v="329"/>
    <d v="2014-12-05T00:00:00"/>
    <s v="Standard Class"/>
    <s v="ME-17725"/>
    <s v="Max Engle"/>
    <s v="Consumer"/>
    <s v="United States"/>
    <s v="Newark"/>
    <x v="13"/>
    <n v="19711"/>
    <x v="3"/>
    <s v="OFF-AR-10001044"/>
    <x v="1"/>
    <x v="6"/>
    <s v="BOSTON Ranger #55 Pencil Sharpener, Black"/>
    <n v="155.94"/>
    <n v="6"/>
    <n v="0"/>
    <n v="45.222599999999993"/>
  </r>
  <r>
    <n v="1605"/>
    <s v="US-2013-115819"/>
    <x v="0"/>
    <x v="475"/>
    <d v="2013-04-25T00:00:00"/>
    <s v="Second Class"/>
    <s v="JO-15280"/>
    <s v="Jas O'Carroll"/>
    <s v="Consumer"/>
    <s v="United States"/>
    <s v="Los Angeles"/>
    <x v="1"/>
    <n v="90049"/>
    <x v="1"/>
    <s v="TEC-PH-10004700"/>
    <x v="2"/>
    <x v="7"/>
    <s v="PowerGen Dual USB Car Charger"/>
    <n v="39.960000000000008"/>
    <n v="5"/>
    <n v="0.2"/>
    <n v="12.986999999999995"/>
  </r>
  <r>
    <n v="1606"/>
    <s v="US-2013-115819"/>
    <x v="0"/>
    <x v="475"/>
    <d v="2013-04-25T00:00:00"/>
    <s v="Second Class"/>
    <s v="JO-15280"/>
    <s v="Jas O'Carroll"/>
    <s v="Consumer"/>
    <s v="United States"/>
    <s v="Los Angeles"/>
    <x v="1"/>
    <n v="90049"/>
    <x v="1"/>
    <s v="OFF-AR-10000823"/>
    <x v="1"/>
    <x v="6"/>
    <s v="Newell 307"/>
    <n v="5.46"/>
    <n v="3"/>
    <n v="0"/>
    <n v="1.5288000000000002"/>
  </r>
  <r>
    <n v="1607"/>
    <s v="US-2013-115819"/>
    <x v="0"/>
    <x v="475"/>
    <d v="2013-04-25T00:00:00"/>
    <s v="Second Class"/>
    <s v="JO-15280"/>
    <s v="Jas O'Carroll"/>
    <s v="Consumer"/>
    <s v="United States"/>
    <s v="Los Angeles"/>
    <x v="1"/>
    <n v="90049"/>
    <x v="1"/>
    <s v="OFF-AR-10004456"/>
    <x v="1"/>
    <x v="6"/>
    <s v="Panasonic KP-4ABK Battery-Operated Pencil Sharpener"/>
    <n v="73.2"/>
    <n v="5"/>
    <n v="0"/>
    <n v="21.227999999999998"/>
  </r>
  <r>
    <n v="1608"/>
    <s v="US-2013-115819"/>
    <x v="0"/>
    <x v="475"/>
    <d v="2013-04-25T00:00:00"/>
    <s v="Second Class"/>
    <s v="JO-15280"/>
    <s v="Jas O'Carroll"/>
    <s v="Consumer"/>
    <s v="United States"/>
    <s v="Los Angeles"/>
    <x v="1"/>
    <n v="90049"/>
    <x v="1"/>
    <s v="OFF-BI-10000050"/>
    <x v="1"/>
    <x v="8"/>
    <s v="Angle-D Binders with Locking Rings, Label Holders"/>
    <n v="5.84"/>
    <n v="1"/>
    <n v="0.2"/>
    <n v="1.9709999999999996"/>
  </r>
  <r>
    <n v="1609"/>
    <s v="US-2013-115819"/>
    <x v="0"/>
    <x v="475"/>
    <d v="2013-04-25T00:00:00"/>
    <s v="Second Class"/>
    <s v="JO-15280"/>
    <s v="Jas O'Carroll"/>
    <s v="Consumer"/>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s v="Consumer"/>
    <s v="United States"/>
    <s v="Los Angeles"/>
    <x v="1"/>
    <n v="90049"/>
    <x v="1"/>
    <s v="OFF-BI-10000591"/>
    <x v="1"/>
    <x v="8"/>
    <s v="Avery Binder Labels"/>
    <n v="9.3360000000000003"/>
    <n v="3"/>
    <n v="0.2"/>
    <n v="3.2675999999999994"/>
  </r>
  <r>
    <n v="1611"/>
    <s v="CA-2011-156349"/>
    <x v="2"/>
    <x v="542"/>
    <d v="2011-05-30T00:00:00"/>
    <s v="Standard Class"/>
    <s v="ML-17395"/>
    <s v="Marina Lichtenstein"/>
    <s v="Corporate"/>
    <s v="United States"/>
    <s v="Los Angeles"/>
    <x v="1"/>
    <n v="90008"/>
    <x v="1"/>
    <s v="FUR-BO-10000362"/>
    <x v="0"/>
    <x v="0"/>
    <s v="Sauder Inglewood Library Bookcases"/>
    <n v="290.666"/>
    <n v="2"/>
    <n v="0.15"/>
    <n v="27.356800000000007"/>
  </r>
  <r>
    <n v="1612"/>
    <s v="CA-2011-156349"/>
    <x v="2"/>
    <x v="542"/>
    <d v="2011-05-30T00:00:00"/>
    <s v="Standard Class"/>
    <s v="ML-17395"/>
    <s v="Marina Lichtenstein"/>
    <s v="Corporate"/>
    <s v="United States"/>
    <s v="Los Angeles"/>
    <x v="1"/>
    <n v="90008"/>
    <x v="1"/>
    <s v="TEC-PH-10000441"/>
    <x v="2"/>
    <x v="7"/>
    <s v="VTech DS6151"/>
    <n v="201.584"/>
    <n v="2"/>
    <n v="0.2"/>
    <n v="20.158400000000015"/>
  </r>
  <r>
    <n v="1613"/>
    <s v="CA-2011-156349"/>
    <x v="2"/>
    <x v="542"/>
    <d v="2011-05-30T00:00:00"/>
    <s v="Standard Class"/>
    <s v="ML-17395"/>
    <s v="Marina Lichtenstein"/>
    <s v="Corporate"/>
    <s v="United States"/>
    <s v="Los Angeles"/>
    <x v="1"/>
    <n v="90008"/>
    <x v="1"/>
    <s v="TEC-PH-10002726"/>
    <x v="2"/>
    <x v="7"/>
    <s v="netTALK DUO VoIP Telephone Service"/>
    <n v="83.984000000000009"/>
    <n v="2"/>
    <n v="0.2"/>
    <n v="31.494"/>
  </r>
  <r>
    <n v="1614"/>
    <s v="CA-2014-138380"/>
    <x v="3"/>
    <x v="202"/>
    <d v="2014-12-26T00:00:00"/>
    <s v="Standard Class"/>
    <s v="YS-21880"/>
    <s v="Yana Sorensen"/>
    <s v="Corporate"/>
    <s v="United States"/>
    <s v="Oakland"/>
    <x v="1"/>
    <n v="94601"/>
    <x v="1"/>
    <s v="OFF-ST-10003306"/>
    <x v="1"/>
    <x v="4"/>
    <s v="Letter Size Cart"/>
    <n v="1000.0200000000001"/>
    <n v="7"/>
    <n v="0"/>
    <n v="290.00579999999991"/>
  </r>
  <r>
    <n v="1615"/>
    <s v="US-2013-113509"/>
    <x v="0"/>
    <x v="543"/>
    <d v="2013-03-20T00:00:00"/>
    <s v="Standard Class"/>
    <s v="PL-18925"/>
    <s v="Paul Lucas"/>
    <s v="Home Office"/>
    <s v="United States"/>
    <s v="Philadelphia"/>
    <x v="9"/>
    <n v="19143"/>
    <x v="3"/>
    <s v="TEC-AC-10004855"/>
    <x v="2"/>
    <x v="11"/>
    <s v="V7 USB Numeric Keypad"/>
    <n v="83.976000000000013"/>
    <n v="3"/>
    <n v="0.2"/>
    <n v="-13.646100000000001"/>
  </r>
  <r>
    <n v="1616"/>
    <s v="CA-2012-130022"/>
    <x v="1"/>
    <x v="544"/>
    <d v="2012-08-16T00:00:00"/>
    <s v="Standard Class"/>
    <s v="JK-16120"/>
    <s v="Julie Kriz"/>
    <s v="Home Office"/>
    <s v="United States"/>
    <s v="Eagan"/>
    <x v="11"/>
    <n v="55122"/>
    <x v="2"/>
    <s v="OFF-LA-10002787"/>
    <x v="1"/>
    <x v="2"/>
    <s v="Avery 480"/>
    <n v="3.75"/>
    <n v="1"/>
    <n v="0"/>
    <n v="1.7999999999999998"/>
  </r>
  <r>
    <n v="1617"/>
    <s v="CA-2012-130022"/>
    <x v="1"/>
    <x v="544"/>
    <d v="2012-08-16T00:00:00"/>
    <s v="Standard Class"/>
    <s v="JK-16120"/>
    <s v="Julie Kriz"/>
    <s v="Home Office"/>
    <s v="United States"/>
    <s v="Eagan"/>
    <x v="11"/>
    <n v="55122"/>
    <x v="2"/>
    <s v="OFF-LA-10002043"/>
    <x v="1"/>
    <x v="2"/>
    <s v="Avery 489"/>
    <n v="41.4"/>
    <n v="4"/>
    <n v="0"/>
    <n v="19.872"/>
  </r>
  <r>
    <n v="1618"/>
    <s v="CA-2012-130022"/>
    <x v="1"/>
    <x v="544"/>
    <d v="2012-08-16T00:00:00"/>
    <s v="Standard Class"/>
    <s v="JK-16120"/>
    <s v="Julie Kriz"/>
    <s v="Home Office"/>
    <s v="United States"/>
    <s v="Eagan"/>
    <x v="11"/>
    <n v="55122"/>
    <x v="2"/>
    <s v="OFF-AR-10001915"/>
    <x v="1"/>
    <x v="6"/>
    <s v="Peel-Off China Markers"/>
    <n v="29.79"/>
    <n v="3"/>
    <n v="0"/>
    <n v="12.511800000000001"/>
  </r>
  <r>
    <n v="1619"/>
    <s v="US-2013-118780"/>
    <x v="0"/>
    <x v="545"/>
    <d v="2013-09-15T00:00:00"/>
    <s v="Second Class"/>
    <s v="PN-18775"/>
    <s v="Parhena Norris"/>
    <s v="Home Office"/>
    <s v="United States"/>
    <s v="New York City"/>
    <x v="15"/>
    <n v="10011"/>
    <x v="3"/>
    <s v="OFF-ST-10000352"/>
    <x v="1"/>
    <x v="4"/>
    <s v="Acco Perma 2700 Stacking Storage Drawers"/>
    <n v="59.48"/>
    <n v="2"/>
    <n v="0"/>
    <n v="8.9220000000000041"/>
  </r>
  <r>
    <n v="1620"/>
    <s v="US-2013-118780"/>
    <x v="0"/>
    <x v="545"/>
    <d v="2013-09-15T00:00:00"/>
    <s v="Second Class"/>
    <s v="PN-18775"/>
    <s v="Parhena Norris"/>
    <s v="Home Office"/>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s v="Consumer"/>
    <s v="United States"/>
    <s v="Kent"/>
    <x v="4"/>
    <n v="98031"/>
    <x v="1"/>
    <s v="FUR-FU-10002937"/>
    <x v="0"/>
    <x v="5"/>
    <s v="GE 48&quot; Fluorescent Tube, Cool White Energy Saver, 34 Watts, 30/Box"/>
    <n v="198.46"/>
    <n v="2"/>
    <n v="0"/>
    <n v="99.23"/>
  </r>
  <r>
    <n v="1622"/>
    <s v="CA-2014-108560"/>
    <x v="3"/>
    <x v="141"/>
    <d v="2014-07-16T00:00:00"/>
    <s v="Standard Class"/>
    <s v="JC-15385"/>
    <s v="Jenna Caffey"/>
    <s v="Consumer"/>
    <s v="United States"/>
    <s v="Kent"/>
    <x v="4"/>
    <n v="98031"/>
    <x v="1"/>
    <s v="OFF-LA-10003930"/>
    <x v="1"/>
    <x v="2"/>
    <s v="Dot Matrix Printer Tape Reel Labels, White, 5000/Box"/>
    <n v="786.48"/>
    <n v="8"/>
    <n v="0"/>
    <n v="385.37520000000001"/>
  </r>
  <r>
    <n v="1623"/>
    <s v="CA-2014-108560"/>
    <x v="3"/>
    <x v="141"/>
    <d v="2014-07-16T00:00:00"/>
    <s v="Standard Class"/>
    <s v="JC-15385"/>
    <s v="Jenna Caffey"/>
    <s v="Consumer"/>
    <s v="United States"/>
    <s v="Kent"/>
    <x v="4"/>
    <n v="98031"/>
    <x v="1"/>
    <s v="OFF-BI-10001107"/>
    <x v="1"/>
    <x v="8"/>
    <s v="GBC White Gloss Covers, Plain Front"/>
    <n v="23.168000000000003"/>
    <n v="2"/>
    <n v="0.2"/>
    <n v="7.8191999999999995"/>
  </r>
  <r>
    <n v="1624"/>
    <s v="CA-2014-108560"/>
    <x v="3"/>
    <x v="141"/>
    <d v="2014-07-16T00:00:00"/>
    <s v="Standard Class"/>
    <s v="JC-15385"/>
    <s v="Jenna Caffey"/>
    <s v="Consumer"/>
    <s v="United States"/>
    <s v="Kent"/>
    <x v="4"/>
    <n v="98031"/>
    <x v="1"/>
    <s v="TEC-AC-10003063"/>
    <x v="2"/>
    <x v="11"/>
    <s v="Micro Innovations USB RF Wireless Keyboard with Mouse"/>
    <n v="50"/>
    <n v="2"/>
    <n v="0"/>
    <n v="10.5"/>
  </r>
  <r>
    <n v="1625"/>
    <s v="CA-2012-157084"/>
    <x v="1"/>
    <x v="546"/>
    <d v="2012-12-24T00:00:00"/>
    <s v="Standard Class"/>
    <s v="JG-15160"/>
    <s v="James Galang"/>
    <s v="Consumer"/>
    <s v="United States"/>
    <s v="Los Angeles"/>
    <x v="1"/>
    <n v="90049"/>
    <x v="1"/>
    <s v="TEC-PH-10002922"/>
    <x v="2"/>
    <x v="7"/>
    <s v="ShoreTel ShorePhone IP 230 VoIP phone"/>
    <n v="675.96"/>
    <n v="5"/>
    <n v="0.2"/>
    <n v="84.494999999999948"/>
  </r>
  <r>
    <n v="1626"/>
    <s v="CA-2012-157084"/>
    <x v="1"/>
    <x v="546"/>
    <d v="2012-12-24T00:00:00"/>
    <s v="Standard Class"/>
    <s v="JG-15160"/>
    <s v="James Galang"/>
    <s v="Consumer"/>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s v="Home Office"/>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s v="Consumer"/>
    <s v="United States"/>
    <s v="Lafayette"/>
    <x v="28"/>
    <n v="70506"/>
    <x v="0"/>
    <s v="FUR-CH-10001270"/>
    <x v="0"/>
    <x v="1"/>
    <s v="Harbour Creations Steel Folding Chair"/>
    <n v="517.5"/>
    <n v="6"/>
    <n v="0"/>
    <n v="155.24999999999994"/>
  </r>
  <r>
    <n v="1629"/>
    <s v="CA-2014-101049"/>
    <x v="3"/>
    <x v="548"/>
    <d v="2014-06-26T00:00:00"/>
    <s v="Second Class"/>
    <s v="AS-10240"/>
    <s v="Alan Shonely"/>
    <s v="Consumer"/>
    <s v="United States"/>
    <s v="Cleveland"/>
    <x v="24"/>
    <n v="44105"/>
    <x v="3"/>
    <s v="FUR-FU-10004415"/>
    <x v="0"/>
    <x v="5"/>
    <s v="Stacking Tray, Side-Loading, Legal, Smoke"/>
    <n v="17.920000000000002"/>
    <n v="5"/>
    <n v="0.2"/>
    <n v="2.4639999999999986"/>
  </r>
  <r>
    <n v="1630"/>
    <s v="CA-2014-101049"/>
    <x v="3"/>
    <x v="548"/>
    <d v="2014-06-26T00:00:00"/>
    <s v="Second Class"/>
    <s v="AS-10240"/>
    <s v="Alan Shonely"/>
    <s v="Consumer"/>
    <s v="United States"/>
    <s v="Cleveland"/>
    <x v="24"/>
    <n v="44105"/>
    <x v="3"/>
    <s v="OFF-BI-10001510"/>
    <x v="1"/>
    <x v="8"/>
    <s v="Deluxe Heavy-Duty Vinyl Round Ring Binder"/>
    <n v="41.256000000000007"/>
    <n v="6"/>
    <n v="0.7"/>
    <n v="-34.38000000000001"/>
  </r>
  <r>
    <n v="1631"/>
    <s v="CA-2013-106530"/>
    <x v="0"/>
    <x v="541"/>
    <d v="2013-05-09T00:00:00"/>
    <s v="Same Day"/>
    <s v="CL-12565"/>
    <s v="Clay Ludtke"/>
    <s v="Consumer"/>
    <s v="United States"/>
    <s v="Cleveland"/>
    <x v="24"/>
    <n v="44105"/>
    <x v="3"/>
    <s v="OFF-ST-10002011"/>
    <x v="1"/>
    <x v="4"/>
    <s v="Smead Adjustable Mobile File Trolley with Lockable Top"/>
    <n v="1006.056"/>
    <n v="3"/>
    <n v="0.2"/>
    <n v="88.029900000000055"/>
  </r>
  <r>
    <n v="1632"/>
    <s v="CA-2013-106530"/>
    <x v="0"/>
    <x v="541"/>
    <d v="2013-05-09T00:00:00"/>
    <s v="Same Day"/>
    <s v="CL-12565"/>
    <s v="Clay Ludtke"/>
    <s v="Consumer"/>
    <s v="United States"/>
    <s v="Cleveland"/>
    <x v="24"/>
    <n v="44105"/>
    <x v="3"/>
    <s v="OFF-PA-10002986"/>
    <x v="1"/>
    <x v="10"/>
    <s v="Xerox 1898"/>
    <n v="10.688000000000001"/>
    <n v="2"/>
    <n v="0.2"/>
    <n v="3.7407999999999997"/>
  </r>
  <r>
    <n v="1633"/>
    <s v="CA-2013-106530"/>
    <x v="0"/>
    <x v="541"/>
    <d v="2013-05-09T00:00:00"/>
    <s v="Same Day"/>
    <s v="CL-12565"/>
    <s v="Clay Ludtke"/>
    <s v="Consumer"/>
    <s v="United States"/>
    <s v="Cleveland"/>
    <x v="24"/>
    <n v="44105"/>
    <x v="3"/>
    <s v="OFF-PA-10004451"/>
    <x v="1"/>
    <x v="10"/>
    <s v="Xerox 222"/>
    <n v="10.368000000000002"/>
    <n v="2"/>
    <n v="0.2"/>
    <n v="3.6288"/>
  </r>
  <r>
    <n v="1634"/>
    <s v="CA-2013-106530"/>
    <x v="0"/>
    <x v="541"/>
    <d v="2013-05-09T00:00:00"/>
    <s v="Same Day"/>
    <s v="CL-12565"/>
    <s v="Clay Ludtke"/>
    <s v="Consumer"/>
    <s v="United States"/>
    <s v="Cleveland"/>
    <x v="24"/>
    <n v="44105"/>
    <x v="3"/>
    <s v="OFF-ST-10000649"/>
    <x v="1"/>
    <x v="4"/>
    <s v="Hanging Personal Folder File"/>
    <n v="25.12"/>
    <n v="2"/>
    <n v="0.2"/>
    <n v="1.5700000000000012"/>
  </r>
  <r>
    <n v="1635"/>
    <s v="CA-2013-106530"/>
    <x v="0"/>
    <x v="541"/>
    <d v="2013-05-09T00:00:00"/>
    <s v="Same Day"/>
    <s v="CL-12565"/>
    <s v="Clay Ludtke"/>
    <s v="Consumer"/>
    <s v="United States"/>
    <s v="Cleveland"/>
    <x v="24"/>
    <n v="44105"/>
    <x v="3"/>
    <s v="TEC-AC-10001465"/>
    <x v="2"/>
    <x v="11"/>
    <s v="SanDisk Cruzer 64 GB USB Flash Drive"/>
    <n v="58.112000000000002"/>
    <n v="2"/>
    <n v="0.2"/>
    <n v="7.263999999999994"/>
  </r>
  <r>
    <n v="1636"/>
    <s v="CA-2011-168984"/>
    <x v="2"/>
    <x v="35"/>
    <d v="2011-12-02T00:00:00"/>
    <s v="Standard Class"/>
    <s v="NW-18400"/>
    <s v="Natalie Webber"/>
    <s v="Consumer"/>
    <s v="United States"/>
    <s v="Tigard"/>
    <x v="21"/>
    <n v="97224"/>
    <x v="1"/>
    <s v="OFF-PA-10001166"/>
    <x v="1"/>
    <x v="10"/>
    <s v="Xerox 2"/>
    <n v="15.552000000000003"/>
    <n v="3"/>
    <n v="0.2"/>
    <n v="5.4432"/>
  </r>
  <r>
    <n v="1637"/>
    <s v="CA-2011-168984"/>
    <x v="2"/>
    <x v="35"/>
    <d v="2011-12-02T00:00:00"/>
    <s v="Standard Class"/>
    <s v="NW-18400"/>
    <s v="Natalie Webber"/>
    <s v="Consumer"/>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s v="Consumer"/>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s v="Consumer"/>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s v="Consumer"/>
    <s v="United States"/>
    <s v="Washington"/>
    <x v="40"/>
    <n v="20016"/>
    <x v="3"/>
    <s v="OFF-BI-10004728"/>
    <x v="1"/>
    <x v="8"/>
    <s v="Wilson Jones Turn Tabs Binder Tool for Ring Binders"/>
    <n v="9.64"/>
    <n v="2"/>
    <n v="0"/>
    <n v="4.4344000000000001"/>
  </r>
  <r>
    <n v="1641"/>
    <s v="CA-2013-157266"/>
    <x v="0"/>
    <x v="439"/>
    <d v="2013-06-02T00:00:00"/>
    <s v="Standard Class"/>
    <s v="TB-21280"/>
    <s v="Toby Braunhardt"/>
    <s v="Consumer"/>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s v="Consumer"/>
    <s v="United States"/>
    <s v="Washington"/>
    <x v="40"/>
    <n v="20016"/>
    <x v="3"/>
    <s v="FUR-FU-10000629"/>
    <x v="0"/>
    <x v="5"/>
    <s v="9-3/4 Diameter Round Wall Clock"/>
    <n v="41.37"/>
    <n v="3"/>
    <n v="0"/>
    <n v="17.375399999999999"/>
  </r>
  <r>
    <n v="1643"/>
    <s v="US-2011-134712"/>
    <x v="2"/>
    <x v="503"/>
    <d v="2011-12-04T00:00:00"/>
    <s v="Standard Class"/>
    <s v="BS-11380"/>
    <s v="Bill Stewart"/>
    <s v="Corporate"/>
    <s v="United States"/>
    <s v="Skokie"/>
    <x v="10"/>
    <n v="60076"/>
    <x v="2"/>
    <s v="OFF-FA-10003112"/>
    <x v="1"/>
    <x v="13"/>
    <s v="Staples"/>
    <n v="12.624000000000001"/>
    <n v="2"/>
    <n v="0.2"/>
    <n v="3.944999999999999"/>
  </r>
  <r>
    <n v="1644"/>
    <s v="CA-2012-111829"/>
    <x v="1"/>
    <x v="531"/>
    <d v="2012-03-20T00:00:00"/>
    <s v="First Class"/>
    <s v="FH-14365"/>
    <s v="Fred Hopkins"/>
    <s v="Corporate"/>
    <s v="United States"/>
    <s v="Seattle"/>
    <x v="4"/>
    <n v="98115"/>
    <x v="1"/>
    <s v="OFF-ST-10000142"/>
    <x v="1"/>
    <x v="4"/>
    <s v="Deluxe Rollaway Locking File with Drawer"/>
    <n v="1247.6399999999999"/>
    <n v="3"/>
    <n v="0"/>
    <n v="349.33919999999995"/>
  </r>
  <r>
    <n v="1645"/>
    <s v="CA-2012-111829"/>
    <x v="1"/>
    <x v="531"/>
    <d v="2012-03-20T00:00:00"/>
    <s v="First Class"/>
    <s v="FH-14365"/>
    <s v="Fred Hopkins"/>
    <s v="Corporate"/>
    <s v="United States"/>
    <s v="Seattle"/>
    <x v="4"/>
    <n v="98115"/>
    <x v="1"/>
    <s v="TEC-CO-10001766"/>
    <x v="2"/>
    <x v="16"/>
    <s v="Canon PC940 Copier"/>
    <n v="3149.9300000000003"/>
    <n v="7"/>
    <n v="0"/>
    <n v="1480.4670999999998"/>
  </r>
  <r>
    <n v="1646"/>
    <s v="CA-2012-111829"/>
    <x v="1"/>
    <x v="531"/>
    <d v="2012-03-20T00:00:00"/>
    <s v="First Class"/>
    <s v="FH-14365"/>
    <s v="Fred Hopkins"/>
    <s v="Corporate"/>
    <s v="United States"/>
    <s v="Seattle"/>
    <x v="4"/>
    <n v="98115"/>
    <x v="1"/>
    <s v="OFF-PA-10004359"/>
    <x v="1"/>
    <x v="10"/>
    <s v="Multicolor Computer Printout Paper"/>
    <n v="209.7"/>
    <n v="2"/>
    <n v="0"/>
    <n v="100.65599999999999"/>
  </r>
  <r>
    <n v="1647"/>
    <s v="CA-2012-105221"/>
    <x v="1"/>
    <x v="549"/>
    <d v="2012-11-03T00:00:00"/>
    <s v="First Class"/>
    <s v="VM-21685"/>
    <s v="Valerie Mitchum"/>
    <s v="Home Office"/>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s v="Home Office"/>
    <s v="United States"/>
    <s v="Philadelphia"/>
    <x v="9"/>
    <n v="19140"/>
    <x v="3"/>
    <s v="OFF-FA-10001135"/>
    <x v="1"/>
    <x v="13"/>
    <s v="Brites Rubber Bands, 1 1/2 oz. Box"/>
    <n v="3.1680000000000001"/>
    <n v="2"/>
    <n v="0.2"/>
    <n v="-0.71279999999999988"/>
  </r>
  <r>
    <n v="1649"/>
    <s v="CA-2012-120341"/>
    <x v="1"/>
    <x v="120"/>
    <d v="2012-09-29T00:00:00"/>
    <s v="Second Class"/>
    <s v="SF-20200"/>
    <s v="Sarah Foster"/>
    <s v="Consumer"/>
    <s v="United States"/>
    <s v="Philadelphia"/>
    <x v="9"/>
    <n v="19143"/>
    <x v="3"/>
    <s v="OFF-BI-10004224"/>
    <x v="1"/>
    <x v="8"/>
    <s v="Catalog Binders with Expanding Posts"/>
    <n v="121.10400000000003"/>
    <n v="6"/>
    <n v="0.7"/>
    <n v="-100.91999999999999"/>
  </r>
  <r>
    <n v="1650"/>
    <s v="CA-2012-120341"/>
    <x v="1"/>
    <x v="120"/>
    <d v="2012-09-29T00:00:00"/>
    <s v="Second Class"/>
    <s v="SF-20200"/>
    <s v="Sarah Foster"/>
    <s v="Consumer"/>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s v="Corporate"/>
    <s v="United States"/>
    <s v="San Francisco"/>
    <x v="1"/>
    <n v="94110"/>
    <x v="1"/>
    <s v="OFF-PA-10004475"/>
    <x v="1"/>
    <x v="10"/>
    <s v="Xerox 1940"/>
    <n v="109.92"/>
    <n v="2"/>
    <n v="0"/>
    <n v="53.860799999999998"/>
  </r>
  <r>
    <n v="1652"/>
    <s v="CA-2011-135699"/>
    <x v="2"/>
    <x v="550"/>
    <d v="2011-08-29T00:00:00"/>
    <s v="Same Day"/>
    <s v="HH-15010"/>
    <s v="Hilary Holden"/>
    <s v="Corporate"/>
    <s v="United States"/>
    <s v="San Francisco"/>
    <x v="1"/>
    <n v="94110"/>
    <x v="1"/>
    <s v="OFF-PA-10003001"/>
    <x v="1"/>
    <x v="10"/>
    <s v="Xerox 1986"/>
    <n v="13.36"/>
    <n v="2"/>
    <n v="0"/>
    <n v="6.4127999999999998"/>
  </r>
  <r>
    <n v="1653"/>
    <s v="US-2014-132444"/>
    <x v="3"/>
    <x v="551"/>
    <d v="2014-11-22T00:00:00"/>
    <s v="First Class"/>
    <s v="CD-12280"/>
    <s v="Christina DeMoss"/>
    <s v="Consumer"/>
    <s v="United States"/>
    <s v="Seattle"/>
    <x v="4"/>
    <n v="98105"/>
    <x v="1"/>
    <s v="OFF-ST-10003442"/>
    <x v="1"/>
    <x v="4"/>
    <s v="Eldon Portable Mobile Manager"/>
    <n v="169.68"/>
    <n v="6"/>
    <n v="0"/>
    <n v="45.813600000000001"/>
  </r>
  <r>
    <n v="1654"/>
    <s v="US-2014-132444"/>
    <x v="3"/>
    <x v="551"/>
    <d v="2014-11-22T00:00:00"/>
    <s v="First Class"/>
    <s v="CD-12280"/>
    <s v="Christina DeMoss"/>
    <s v="Consumer"/>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s v="Consumer"/>
    <s v="United States"/>
    <s v="Seattle"/>
    <x v="4"/>
    <n v="98105"/>
    <x v="1"/>
    <s v="OFF-FA-10000611"/>
    <x v="1"/>
    <x v="13"/>
    <s v="Binder Clips by OIC"/>
    <n v="2.96"/>
    <n v="2"/>
    <n v="0"/>
    <n v="1.4207999999999998"/>
  </r>
  <r>
    <n v="1656"/>
    <s v="US-2014-132444"/>
    <x v="3"/>
    <x v="551"/>
    <d v="2014-11-22T00:00:00"/>
    <s v="First Class"/>
    <s v="CD-12280"/>
    <s v="Christina DeMoss"/>
    <s v="Consumer"/>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s v="Consumer"/>
    <s v="United States"/>
    <s v="Seattle"/>
    <x v="4"/>
    <n v="98105"/>
    <x v="1"/>
    <s v="OFF-ST-10000563"/>
    <x v="1"/>
    <x v="4"/>
    <s v="Fellowes Bankers Box Stor/Drawer Steel Plus"/>
    <n v="95.94"/>
    <n v="3"/>
    <n v="0"/>
    <n v="9.5940000000000012"/>
  </r>
  <r>
    <n v="1658"/>
    <s v="CA-2011-127159"/>
    <x v="2"/>
    <x v="552"/>
    <d v="2011-05-15T00:00:00"/>
    <s v="First Class"/>
    <s v="HL-15040"/>
    <s v="Hunter Lopez"/>
    <s v="Consumer"/>
    <s v="United States"/>
    <s v="Milwaukee"/>
    <x v="6"/>
    <n v="53209"/>
    <x v="2"/>
    <s v="FUR-FU-10000010"/>
    <x v="0"/>
    <x v="5"/>
    <s v="DAX Value U-Channel Document Frames, Easel Back"/>
    <n v="34.79"/>
    <n v="7"/>
    <n v="0"/>
    <n v="10.784899999999999"/>
  </r>
  <r>
    <n v="1659"/>
    <s v="CA-2014-161809"/>
    <x v="3"/>
    <x v="176"/>
    <d v="2014-01-27T00:00:00"/>
    <s v="Standard Class"/>
    <s v="TH-21100"/>
    <s v="Thea Hendricks"/>
    <s v="Consumer"/>
    <s v="United States"/>
    <s v="Los Angeles"/>
    <x v="1"/>
    <n v="90045"/>
    <x v="1"/>
    <s v="TEC-PH-10004922"/>
    <x v="2"/>
    <x v="7"/>
    <s v="RCA Visys Integrated PBX 8-Line Router"/>
    <n v="160.77600000000001"/>
    <n v="3"/>
    <n v="0.2"/>
    <n v="10.048500000000004"/>
  </r>
  <r>
    <n v="1660"/>
    <s v="CA-2014-127285"/>
    <x v="3"/>
    <x v="505"/>
    <d v="2014-11-07T00:00:00"/>
    <s v="Standard Class"/>
    <s v="MM-18055"/>
    <s v="Michelle Moray"/>
    <s v="Consumer"/>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s v="Consumer"/>
    <s v="United States"/>
    <s v="Seattle"/>
    <x v="4"/>
    <n v="98115"/>
    <x v="1"/>
    <s v="OFF-BI-10002072"/>
    <x v="1"/>
    <x v="8"/>
    <s v="Cardinal Slant-D Ring Binders"/>
    <n v="13.904"/>
    <n v="2"/>
    <n v="0.2"/>
    <n v="5.2139999999999995"/>
  </r>
  <r>
    <n v="1662"/>
    <s v="CA-2014-144526"/>
    <x v="3"/>
    <x v="504"/>
    <d v="2014-05-07T00:00:00"/>
    <s v="Standard Class"/>
    <s v="QJ-19255"/>
    <s v="Quincy Jones"/>
    <s v="Corporate"/>
    <s v="United States"/>
    <s v="Philadelphia"/>
    <x v="9"/>
    <n v="19143"/>
    <x v="3"/>
    <s v="TEC-PH-10002549"/>
    <x v="2"/>
    <x v="7"/>
    <s v="Polycom SoundPoint IP 450 VoIP phone"/>
    <n v="677.57999999999993"/>
    <n v="5"/>
    <n v="0.4"/>
    <n v="-158.10199999999998"/>
  </r>
  <r>
    <n v="1663"/>
    <s v="CA-2014-144526"/>
    <x v="3"/>
    <x v="504"/>
    <d v="2014-05-07T00:00:00"/>
    <s v="Standard Class"/>
    <s v="QJ-19255"/>
    <s v="Quincy Jones"/>
    <s v="Corporate"/>
    <s v="United States"/>
    <s v="Philadelphia"/>
    <x v="9"/>
    <n v="19143"/>
    <x v="3"/>
    <s v="OFF-BI-10002353"/>
    <x v="1"/>
    <x v="8"/>
    <s v="GBC VeloBind Cover Sets"/>
    <n v="13.896000000000001"/>
    <n v="3"/>
    <n v="0.7"/>
    <n v="-9.2639999999999993"/>
  </r>
  <r>
    <n v="1664"/>
    <s v="CA-2013-128531"/>
    <x v="0"/>
    <x v="390"/>
    <d v="2013-11-27T00:00:00"/>
    <s v="Second Class"/>
    <s v="NS-18505"/>
    <s v="Neola Schneider"/>
    <s v="Consumer"/>
    <s v="United States"/>
    <s v="Dallas"/>
    <x v="5"/>
    <n v="75217"/>
    <x v="2"/>
    <s v="OFF-ST-10001325"/>
    <x v="1"/>
    <x v="4"/>
    <s v="Sterilite Officeware Hinged File Box"/>
    <n v="41.92"/>
    <n v="5"/>
    <n v="0.2"/>
    <n v="3.6679999999999993"/>
  </r>
  <r>
    <n v="1665"/>
    <s v="CA-2013-128531"/>
    <x v="0"/>
    <x v="390"/>
    <d v="2013-11-27T00:00:00"/>
    <s v="Second Class"/>
    <s v="NS-18505"/>
    <s v="Neola Schneider"/>
    <s v="Consumer"/>
    <s v="United States"/>
    <s v="Dallas"/>
    <x v="5"/>
    <n v="75217"/>
    <x v="2"/>
    <s v="TEC-AC-10002049"/>
    <x v="2"/>
    <x v="11"/>
    <s v="Logitech G19 Programmable Gaming Keyboard"/>
    <n v="297.57600000000002"/>
    <n v="3"/>
    <n v="0.2"/>
    <n v="-7.4394000000000347"/>
  </r>
  <r>
    <n v="1666"/>
    <s v="CA-2013-128531"/>
    <x v="0"/>
    <x v="390"/>
    <d v="2013-11-27T00:00:00"/>
    <s v="Second Class"/>
    <s v="NS-18505"/>
    <s v="Neola Schneider"/>
    <s v="Consumer"/>
    <s v="United States"/>
    <s v="Dallas"/>
    <x v="5"/>
    <n v="75217"/>
    <x v="2"/>
    <s v="OFF-FA-10002676"/>
    <x v="1"/>
    <x v="13"/>
    <s v="Colored Push Pins"/>
    <n v="4.3440000000000003"/>
    <n v="3"/>
    <n v="0.2"/>
    <n v="0.86879999999999979"/>
  </r>
  <r>
    <n v="1667"/>
    <s v="CA-2013-128531"/>
    <x v="0"/>
    <x v="390"/>
    <d v="2013-11-27T00:00:00"/>
    <s v="Second Class"/>
    <s v="NS-18505"/>
    <s v="Neola Schneider"/>
    <s v="Consumer"/>
    <s v="United States"/>
    <s v="Dallas"/>
    <x v="5"/>
    <n v="75217"/>
    <x v="2"/>
    <s v="TEC-AC-10003023"/>
    <x v="2"/>
    <x v="11"/>
    <s v="Logitech G105 Gaming Keyboard"/>
    <n v="94.992000000000004"/>
    <n v="2"/>
    <n v="0.2"/>
    <n v="-2.374800000000004"/>
  </r>
  <r>
    <n v="1668"/>
    <s v="CA-2013-128531"/>
    <x v="0"/>
    <x v="390"/>
    <d v="2013-11-27T00:00:00"/>
    <s v="Second Class"/>
    <s v="NS-18505"/>
    <s v="Neola Schneider"/>
    <s v="Consumer"/>
    <s v="United States"/>
    <s v="Dallas"/>
    <x v="5"/>
    <n v="75217"/>
    <x v="2"/>
    <s v="OFF-PA-10000167"/>
    <x v="1"/>
    <x v="10"/>
    <s v="Xerox 1925"/>
    <n v="74.352000000000004"/>
    <n v="3"/>
    <n v="0.2"/>
    <n v="23.234999999999992"/>
  </r>
  <r>
    <n v="1669"/>
    <s v="CA-2013-128531"/>
    <x v="0"/>
    <x v="390"/>
    <d v="2013-11-27T00:00:00"/>
    <s v="Second Class"/>
    <s v="NS-18505"/>
    <s v="Neola Schneider"/>
    <s v="Consumer"/>
    <s v="United States"/>
    <s v="Dallas"/>
    <x v="5"/>
    <n v="75217"/>
    <x v="2"/>
    <s v="OFF-AR-10003405"/>
    <x v="1"/>
    <x v="6"/>
    <s v="Dixon My First Ticonderoga Pencil, #2"/>
    <n v="14.04"/>
    <n v="3"/>
    <n v="0.2"/>
    <n v="1.5794999999999986"/>
  </r>
  <r>
    <n v="1670"/>
    <s v="US-2012-157154"/>
    <x v="1"/>
    <x v="553"/>
    <d v="2012-01-15T00:00:00"/>
    <s v="Standard Class"/>
    <s v="MM-17920"/>
    <s v="Michael Moore"/>
    <s v="Consumer"/>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s v="Consumer"/>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s v="Corporate"/>
    <s v="United States"/>
    <s v="North Las Vegas"/>
    <x v="33"/>
    <n v="89031"/>
    <x v="1"/>
    <s v="TEC-AC-10001013"/>
    <x v="2"/>
    <x v="11"/>
    <s v="Logitech ClearChat Comfort/USB Headset H390"/>
    <n v="58.58"/>
    <n v="2"/>
    <n v="0"/>
    <n v="19.331399999999995"/>
  </r>
  <r>
    <n v="1673"/>
    <s v="CA-2014-111647"/>
    <x v="3"/>
    <x v="445"/>
    <d v="2014-07-08T00:00:00"/>
    <s v="Standard Class"/>
    <s v="RD-19585"/>
    <s v="Rob Dowd"/>
    <s v="Consumer"/>
    <s v="United States"/>
    <s v="Plano"/>
    <x v="5"/>
    <n v="75023"/>
    <x v="2"/>
    <s v="TEC-PH-10002726"/>
    <x v="2"/>
    <x v="7"/>
    <s v="netTALK DUO VoIP Telephone Service"/>
    <n v="167.96800000000002"/>
    <n v="4"/>
    <n v="0.2"/>
    <n v="62.988"/>
  </r>
  <r>
    <n v="1674"/>
    <s v="CA-2012-150560"/>
    <x v="1"/>
    <x v="555"/>
    <d v="2012-12-12T00:00:00"/>
    <s v="First Class"/>
    <s v="SW-20455"/>
    <s v="Shaun Weien"/>
    <s v="Consumer"/>
    <s v="United States"/>
    <s v="Suffolk"/>
    <x v="17"/>
    <n v="23434"/>
    <x v="0"/>
    <s v="OFF-LA-10003930"/>
    <x v="1"/>
    <x v="2"/>
    <s v="Dot Matrix Printer Tape Reel Labels, White, 5000/Box"/>
    <n v="196.62"/>
    <n v="2"/>
    <n v="0"/>
    <n v="96.343800000000002"/>
  </r>
  <r>
    <n v="1675"/>
    <s v="CA-2012-143077"/>
    <x v="1"/>
    <x v="14"/>
    <d v="2012-09-21T00:00:00"/>
    <s v="Standard Class"/>
    <s v="SF-20965"/>
    <s v="Sylvia Foulston"/>
    <s v="Corporate"/>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s v="Corporate"/>
    <s v="United States"/>
    <s v="Houston"/>
    <x v="5"/>
    <n v="77041"/>
    <x v="2"/>
    <s v="OFF-BI-10000088"/>
    <x v="1"/>
    <x v="8"/>
    <s v="GBC Imprintable Covers"/>
    <n v="6.5879999999999992"/>
    <n v="3"/>
    <n v="0.8"/>
    <n v="-10.211400000000005"/>
  </r>
  <r>
    <n v="1677"/>
    <s v="CA-2013-122728"/>
    <x v="0"/>
    <x v="556"/>
    <d v="2013-05-25T00:00:00"/>
    <s v="Standard Class"/>
    <s v="EB-13930"/>
    <s v="Eric Barreto"/>
    <s v="Consumer"/>
    <s v="United States"/>
    <s v="San Francisco"/>
    <x v="1"/>
    <n v="94110"/>
    <x v="1"/>
    <s v="OFF-ST-10000604"/>
    <x v="1"/>
    <x v="4"/>
    <s v="Home/Office Personal File Carts"/>
    <n v="104.28"/>
    <n v="3"/>
    <n v="0"/>
    <n v="26.069999999999993"/>
  </r>
  <r>
    <n v="1678"/>
    <s v="CA-2013-122728"/>
    <x v="0"/>
    <x v="556"/>
    <d v="2013-05-25T00:00:00"/>
    <s v="Standard Class"/>
    <s v="EB-13930"/>
    <s v="Eric Barreto"/>
    <s v="Consumer"/>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s v="Corporate"/>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s v="Corporate"/>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s v="Corporate"/>
    <s v="United States"/>
    <s v="Philadelphia"/>
    <x v="9"/>
    <n v="19134"/>
    <x v="3"/>
    <s v="FUR-FU-10000758"/>
    <x v="0"/>
    <x v="5"/>
    <s v="DAX Natural Wood-Tone Poster Frame"/>
    <n v="42.368000000000002"/>
    <n v="2"/>
    <n v="0.2"/>
    <n v="8.4735999999999958"/>
  </r>
  <r>
    <n v="1682"/>
    <s v="CA-2011-122882"/>
    <x v="2"/>
    <x v="557"/>
    <d v="2011-09-13T00:00:00"/>
    <s v="Standard Class"/>
    <s v="SB-20290"/>
    <s v="Sean Braxton"/>
    <s v="Corporate"/>
    <s v="United States"/>
    <s v="Philadelphia"/>
    <x v="9"/>
    <n v="19134"/>
    <x v="3"/>
    <s v="TEC-MA-10004679"/>
    <x v="2"/>
    <x v="15"/>
    <s v="StarTech.com 10/100 VDSL2 Ethernet Extender Kit"/>
    <n v="399.54"/>
    <n v="4"/>
    <n v="0.7"/>
    <n v="-559.35599999999988"/>
  </r>
  <r>
    <n v="1683"/>
    <s v="US-2013-101497"/>
    <x v="0"/>
    <x v="321"/>
    <d v="2013-10-02T00:00:00"/>
    <s v="Second Class"/>
    <s v="PS-18760"/>
    <s v="Pamela Stobb"/>
    <s v="Consumer"/>
    <s v="United States"/>
    <s v="Los Angeles"/>
    <x v="1"/>
    <n v="90008"/>
    <x v="1"/>
    <s v="OFF-PA-10000176"/>
    <x v="1"/>
    <x v="10"/>
    <s v="Xerox 1887"/>
    <n v="18.97"/>
    <n v="1"/>
    <n v="0"/>
    <n v="9.105599999999999"/>
  </r>
  <r>
    <n v="1684"/>
    <s v="CA-2013-147585"/>
    <x v="0"/>
    <x v="77"/>
    <d v="2013-11-13T00:00:00"/>
    <s v="Standard Class"/>
    <s v="CB-12535"/>
    <s v="Claudia Bergmann"/>
    <s v="Corporate"/>
    <s v="United States"/>
    <s v="San Francisco"/>
    <x v="1"/>
    <n v="94110"/>
    <x v="1"/>
    <s v="FUR-FU-10002597"/>
    <x v="0"/>
    <x v="5"/>
    <s v="C-Line Magnetic Cubicle Keepers, Clear Polypropylene"/>
    <n v="14.82"/>
    <n v="3"/>
    <n v="0"/>
    <n v="6.224400000000001"/>
  </r>
  <r>
    <n v="1685"/>
    <s v="CA-2014-149489"/>
    <x v="3"/>
    <x v="558"/>
    <d v="2014-04-28T00:00:00"/>
    <s v="First Class"/>
    <s v="DK-12835"/>
    <s v="Damala Kotsonis"/>
    <s v="Corporate"/>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s v="Corporate"/>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s v="Corporate"/>
    <s v="United States"/>
    <s v="Philadelphia"/>
    <x v="9"/>
    <n v="19143"/>
    <x v="3"/>
    <s v="OFF-BI-10002414"/>
    <x v="1"/>
    <x v="8"/>
    <s v="GBC ProClick Spines for 32-Hole Punch"/>
    <n v="7.5180000000000007"/>
    <n v="2"/>
    <n v="0.7"/>
    <n v="-5.7637999999999998"/>
  </r>
  <r>
    <n v="1688"/>
    <s v="CA-2014-143798"/>
    <x v="3"/>
    <x v="389"/>
    <d v="2014-12-13T00:00:00"/>
    <s v="First Class"/>
    <s v="AW-10840"/>
    <s v="Anthony Witt"/>
    <s v="Consumer"/>
    <s v="United States"/>
    <s v="Philadelphia"/>
    <x v="9"/>
    <n v="19140"/>
    <x v="3"/>
    <s v="OFF-PA-10000788"/>
    <x v="1"/>
    <x v="10"/>
    <s v="Xerox 210"/>
    <n v="10.368000000000002"/>
    <n v="2"/>
    <n v="0.2"/>
    <n v="3.6288"/>
  </r>
  <r>
    <n v="1689"/>
    <s v="CA-2014-143798"/>
    <x v="3"/>
    <x v="389"/>
    <d v="2014-12-13T00:00:00"/>
    <s v="First Class"/>
    <s v="AW-10840"/>
    <s v="Anthony Witt"/>
    <s v="Consumer"/>
    <s v="United States"/>
    <s v="Philadelphia"/>
    <x v="9"/>
    <n v="19140"/>
    <x v="3"/>
    <s v="FUR-FU-10004306"/>
    <x v="0"/>
    <x v="5"/>
    <s v="Electrix Halogen Magnifier Lamp"/>
    <n v="310.88000000000005"/>
    <n v="2"/>
    <n v="0.2"/>
    <n v="23.315999999999988"/>
  </r>
  <r>
    <n v="1690"/>
    <s v="CA-2011-142839"/>
    <x v="2"/>
    <x v="559"/>
    <d v="2011-08-20T00:00:00"/>
    <s v="Standard Class"/>
    <s v="TS-21610"/>
    <s v="Troy Staebel"/>
    <s v="Consumer"/>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s v="Consumer"/>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s v="Consumer"/>
    <s v="United States"/>
    <s v="Indianapolis"/>
    <x v="14"/>
    <n v="46203"/>
    <x v="2"/>
    <s v="OFF-BI-10004182"/>
    <x v="1"/>
    <x v="8"/>
    <s v="Economy Binders"/>
    <n v="10.4"/>
    <n v="5"/>
    <n v="0"/>
    <n v="5.0960000000000001"/>
  </r>
  <r>
    <n v="1693"/>
    <s v="US-2013-154361"/>
    <x v="0"/>
    <x v="560"/>
    <d v="2013-03-20T00:00:00"/>
    <s v="Standard Class"/>
    <s v="HZ-14950"/>
    <s v="Henia Zydlo"/>
    <s v="Consumer"/>
    <s v="United States"/>
    <s v="Columbus"/>
    <x v="24"/>
    <n v="43229"/>
    <x v="3"/>
    <s v="FUR-FU-10004020"/>
    <x v="0"/>
    <x v="5"/>
    <s v="Advantus Panel Wall Acrylic Frame"/>
    <n v="21.880000000000003"/>
    <n v="5"/>
    <n v="0.2"/>
    <n v="6.2904999999999998"/>
  </r>
  <r>
    <n v="1694"/>
    <s v="US-2013-158708"/>
    <x v="0"/>
    <x v="190"/>
    <d v="2013-06-30T00:00:00"/>
    <s v="Second Class"/>
    <s v="AB-10255"/>
    <s v="Alejandro Ballentine"/>
    <s v="Home Office"/>
    <s v="United States"/>
    <s v="Plano"/>
    <x v="5"/>
    <n v="75023"/>
    <x v="2"/>
    <s v="TEC-AC-10003133"/>
    <x v="2"/>
    <x v="11"/>
    <s v="Memorex Mini Travel Drive 4 GB USB 2.0 Flash Drive"/>
    <n v="13.616"/>
    <n v="2"/>
    <n v="0.2"/>
    <n v="3.5742000000000012"/>
  </r>
  <r>
    <n v="1695"/>
    <s v="CA-2012-156335"/>
    <x v="1"/>
    <x v="12"/>
    <d v="2012-09-28T00:00:00"/>
    <s v="Second Class"/>
    <s v="PO-19195"/>
    <s v="Phillina Ober"/>
    <s v="Home Office"/>
    <s v="United States"/>
    <s v="Bayonne"/>
    <x v="30"/>
    <n v="7002"/>
    <x v="3"/>
    <s v="TEC-AC-10002006"/>
    <x v="2"/>
    <x v="11"/>
    <s v="Memorex Micro Travel Drive 16 GB"/>
    <n v="63.96"/>
    <n v="4"/>
    <n v="0"/>
    <n v="19.827599999999997"/>
  </r>
  <r>
    <n v="1696"/>
    <s v="CA-2012-156335"/>
    <x v="1"/>
    <x v="12"/>
    <d v="2012-09-28T00:00:00"/>
    <s v="Second Class"/>
    <s v="PO-19195"/>
    <s v="Phillina Ober"/>
    <s v="Home Office"/>
    <s v="United States"/>
    <s v="Bayonne"/>
    <x v="30"/>
    <n v="7002"/>
    <x v="3"/>
    <s v="OFF-BI-10003314"/>
    <x v="1"/>
    <x v="8"/>
    <s v="Tuff Stuff Recycled Round Ring Binders"/>
    <n v="14.46"/>
    <n v="3"/>
    <n v="0"/>
    <n v="7.0853999999999999"/>
  </r>
  <r>
    <n v="1697"/>
    <s v="CA-2012-156335"/>
    <x v="1"/>
    <x v="12"/>
    <d v="2012-09-28T00:00:00"/>
    <s v="Second Class"/>
    <s v="PO-19195"/>
    <s v="Phillina Ober"/>
    <s v="Home Office"/>
    <s v="United States"/>
    <s v="Bayonne"/>
    <x v="30"/>
    <n v="7002"/>
    <x v="3"/>
    <s v="TEC-PH-10002726"/>
    <x v="2"/>
    <x v="7"/>
    <s v="netTALK DUO VoIP Telephone Service"/>
    <n v="104.98"/>
    <n v="2"/>
    <n v="0"/>
    <n v="52.49"/>
  </r>
  <r>
    <n v="1698"/>
    <s v="CA-2012-148376"/>
    <x v="1"/>
    <x v="17"/>
    <d v="2012-12-31T00:00:00"/>
    <s v="Standard Class"/>
    <s v="AG-10900"/>
    <s v="Arthur Gainer"/>
    <s v="Consumer"/>
    <s v="United States"/>
    <s v="Los Angeles"/>
    <x v="1"/>
    <n v="90008"/>
    <x v="1"/>
    <s v="OFF-AP-10000240"/>
    <x v="1"/>
    <x v="9"/>
    <s v="Belkin F9G930V10-GRY 9 Outlet Surge"/>
    <n v="106.96"/>
    <n v="2"/>
    <n v="0"/>
    <n v="31.018399999999986"/>
  </r>
  <r>
    <n v="1699"/>
    <s v="CA-2012-148376"/>
    <x v="1"/>
    <x v="17"/>
    <d v="2012-12-31T00:00:00"/>
    <s v="Standard Class"/>
    <s v="AG-10900"/>
    <s v="Arthur Gainer"/>
    <s v="Consumer"/>
    <s v="United States"/>
    <s v="Los Angeles"/>
    <x v="1"/>
    <n v="90008"/>
    <x v="1"/>
    <s v="OFF-LA-10002381"/>
    <x v="1"/>
    <x v="2"/>
    <s v="Avery 497"/>
    <n v="21.560000000000002"/>
    <n v="7"/>
    <n v="0"/>
    <n v="10.348799999999999"/>
  </r>
  <r>
    <n v="1700"/>
    <s v="CA-2011-135657"/>
    <x v="2"/>
    <x v="561"/>
    <d v="2011-06-07T00:00:00"/>
    <s v="Second Class"/>
    <s v="SC-20725"/>
    <s v="Steven Cartwright"/>
    <s v="Consumer"/>
    <s v="United States"/>
    <s v="Seattle"/>
    <x v="4"/>
    <n v="98115"/>
    <x v="1"/>
    <s v="FUR-TA-10004086"/>
    <x v="0"/>
    <x v="3"/>
    <s v="KI Adjustable-Height Table"/>
    <n v="515.88"/>
    <n v="6"/>
    <n v="0"/>
    <n v="113.49359999999999"/>
  </r>
  <r>
    <n v="1701"/>
    <s v="CA-2012-114069"/>
    <x v="1"/>
    <x v="562"/>
    <d v="2012-07-15T00:00:00"/>
    <s v="Second Class"/>
    <s v="ND-18370"/>
    <s v="Natalie DeCherney"/>
    <s v="Consumer"/>
    <s v="United States"/>
    <s v="New York City"/>
    <x v="15"/>
    <n v="10035"/>
    <x v="3"/>
    <s v="OFF-BI-10000320"/>
    <x v="1"/>
    <x v="8"/>
    <s v="GBC Plastic Binding Combs"/>
    <n v="11.808"/>
    <n v="2"/>
    <n v="0.2"/>
    <n v="4.2804000000000002"/>
  </r>
  <r>
    <n v="1702"/>
    <s v="CA-2012-114069"/>
    <x v="1"/>
    <x v="562"/>
    <d v="2012-07-15T00:00:00"/>
    <s v="Second Class"/>
    <s v="ND-18370"/>
    <s v="Natalie DeCherney"/>
    <s v="Consumer"/>
    <s v="United States"/>
    <s v="New York City"/>
    <x v="15"/>
    <n v="10035"/>
    <x v="3"/>
    <s v="FUR-CH-10000595"/>
    <x v="0"/>
    <x v="1"/>
    <s v="Safco Contoured Stacking Chairs"/>
    <n v="1931.04"/>
    <n v="9"/>
    <n v="0.1"/>
    <n v="321.83999999999992"/>
  </r>
  <r>
    <n v="1703"/>
    <s v="CA-2012-114069"/>
    <x v="1"/>
    <x v="562"/>
    <d v="2012-07-15T00:00:00"/>
    <s v="Second Class"/>
    <s v="ND-18370"/>
    <s v="Natalie DeCherney"/>
    <s v="Consumer"/>
    <s v="United States"/>
    <s v="New York City"/>
    <x v="15"/>
    <n v="10035"/>
    <x v="3"/>
    <s v="OFF-PA-10000349"/>
    <x v="1"/>
    <x v="10"/>
    <s v="Staples"/>
    <n v="9.9600000000000009"/>
    <n v="2"/>
    <n v="0"/>
    <n v="4.6812000000000005"/>
  </r>
  <r>
    <n v="1704"/>
    <s v="CA-2011-139857"/>
    <x v="2"/>
    <x v="563"/>
    <d v="2011-02-07T00:00:00"/>
    <s v="Standard Class"/>
    <s v="CD-12790"/>
    <s v="Cynthia Delaney"/>
    <s v="Home Office"/>
    <s v="United States"/>
    <s v="San Diego"/>
    <x v="1"/>
    <n v="92037"/>
    <x v="1"/>
    <s v="OFF-FA-10001843"/>
    <x v="1"/>
    <x v="13"/>
    <s v="Staples"/>
    <n v="12.350000000000001"/>
    <n v="5"/>
    <n v="0"/>
    <n v="5.8045"/>
  </r>
  <r>
    <n v="1705"/>
    <s v="CA-2013-106306"/>
    <x v="0"/>
    <x v="387"/>
    <d v="2013-03-09T00:00:00"/>
    <s v="Same Day"/>
    <s v="PG-18820"/>
    <s v="Patrick Gardner"/>
    <s v="Consumer"/>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s v="Consumer"/>
    <s v="United States"/>
    <s v="Philadelphia"/>
    <x v="9"/>
    <n v="19120"/>
    <x v="3"/>
    <s v="OFF-BI-10003638"/>
    <x v="1"/>
    <x v="8"/>
    <s v="GBC Durable Plastic Covers"/>
    <n v="11.610000000000003"/>
    <n v="2"/>
    <n v="0.7"/>
    <n v="-9.2880000000000003"/>
  </r>
  <r>
    <n v="1707"/>
    <s v="CA-2014-123491"/>
    <x v="3"/>
    <x v="505"/>
    <d v="2014-11-06T00:00:00"/>
    <s v="Standard Class"/>
    <s v="JK-15205"/>
    <s v="Jamie Kunitz"/>
    <s v="Consumer"/>
    <s v="United States"/>
    <s v="San Francisco"/>
    <x v="1"/>
    <n v="94122"/>
    <x v="1"/>
    <s v="OFF-LA-10003077"/>
    <x v="1"/>
    <x v="2"/>
    <s v="Avery 500"/>
    <n v="43.86"/>
    <n v="6"/>
    <n v="0"/>
    <n v="20.614199999999997"/>
  </r>
  <r>
    <n v="1708"/>
    <s v="CA-2014-123491"/>
    <x v="3"/>
    <x v="505"/>
    <d v="2014-11-06T00:00:00"/>
    <s v="Standard Class"/>
    <s v="JK-15205"/>
    <s v="Jamie Kunitz"/>
    <s v="Consumer"/>
    <s v="United States"/>
    <s v="San Francisco"/>
    <x v="1"/>
    <n v="94122"/>
    <x v="1"/>
    <s v="TEC-PH-10003505"/>
    <x v="2"/>
    <x v="7"/>
    <s v="Geemarc AmpliPOWER60"/>
    <n v="148.47999999999999"/>
    <n v="2"/>
    <n v="0.2"/>
    <n v="16.703999999999986"/>
  </r>
  <r>
    <n v="1709"/>
    <s v="CA-2014-123491"/>
    <x v="3"/>
    <x v="505"/>
    <d v="2014-11-06T00:00:00"/>
    <s v="Standard Class"/>
    <s v="JK-15205"/>
    <s v="Jamie Kunitz"/>
    <s v="Consumer"/>
    <s v="United States"/>
    <s v="San Francisco"/>
    <x v="1"/>
    <n v="94122"/>
    <x v="1"/>
    <s v="OFF-PA-10003424"/>
    <x v="1"/>
    <x v="10"/>
    <s v="&quot;While you Were Out&quot; Message Book, One Form per Page"/>
    <n v="7.42"/>
    <n v="2"/>
    <n v="0"/>
    <n v="3.71"/>
  </r>
  <r>
    <n v="1710"/>
    <s v="CA-2014-123491"/>
    <x v="3"/>
    <x v="505"/>
    <d v="2014-11-06T00:00:00"/>
    <s v="Standard Class"/>
    <s v="JK-15205"/>
    <s v="Jamie Kunitz"/>
    <s v="Consumer"/>
    <s v="United States"/>
    <s v="San Francisco"/>
    <x v="1"/>
    <n v="94122"/>
    <x v="1"/>
    <s v="FUR-CH-10003061"/>
    <x v="0"/>
    <x v="1"/>
    <s v="Global Leather Task Chair, Black"/>
    <n v="71.992000000000004"/>
    <n v="1"/>
    <n v="0.2"/>
    <n v="-0.89990000000001302"/>
  </r>
  <r>
    <n v="1711"/>
    <s v="CA-2014-123491"/>
    <x v="3"/>
    <x v="505"/>
    <d v="2014-11-06T00:00:00"/>
    <s v="Standard Class"/>
    <s v="JK-15205"/>
    <s v="Jamie Kunitz"/>
    <s v="Consumer"/>
    <s v="United States"/>
    <s v="San Francisco"/>
    <x v="1"/>
    <n v="94122"/>
    <x v="1"/>
    <s v="OFF-AR-10003514"/>
    <x v="1"/>
    <x v="6"/>
    <s v="4009 Highlighters by Sanford"/>
    <n v="19.899999999999999"/>
    <n v="5"/>
    <n v="0"/>
    <n v="6.5669999999999984"/>
  </r>
  <r>
    <n v="1712"/>
    <s v="CA-2014-123491"/>
    <x v="3"/>
    <x v="505"/>
    <d v="2014-11-06T00:00:00"/>
    <s v="Standard Class"/>
    <s v="JK-15205"/>
    <s v="Jamie Kunitz"/>
    <s v="Consumer"/>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s v="Consumer"/>
    <s v="United States"/>
    <s v="Houston"/>
    <x v="5"/>
    <n v="77070"/>
    <x v="2"/>
    <s v="OFF-PA-10004405"/>
    <x v="1"/>
    <x v="10"/>
    <s v="Rediform Voice Mail Log Books"/>
    <n v="14.303999999999998"/>
    <n v="6"/>
    <n v="0.2"/>
    <n v="5.0064000000000002"/>
  </r>
  <r>
    <n v="1714"/>
    <s v="US-2014-124968"/>
    <x v="3"/>
    <x v="565"/>
    <d v="2014-09-14T00:00:00"/>
    <s v="Second Class"/>
    <s v="MM-18055"/>
    <s v="Michelle Moray"/>
    <s v="Consumer"/>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s v="Consumer"/>
    <s v="United States"/>
    <s v="San Francisco"/>
    <x v="1"/>
    <n v="94110"/>
    <x v="1"/>
    <s v="FUR-BO-10003965"/>
    <x v="0"/>
    <x v="0"/>
    <s v="O'Sullivan Manor Hill 2-Door Library in Brianna Oak"/>
    <n v="307.666"/>
    <n v="2"/>
    <n v="0.15"/>
    <n v="-14.478399999999979"/>
  </r>
  <r>
    <n v="1716"/>
    <s v="CA-2013-154788"/>
    <x v="0"/>
    <x v="567"/>
    <d v="2013-05-05T00:00:00"/>
    <s v="Standard Class"/>
    <s v="JL-15835"/>
    <s v="John Lee"/>
    <s v="Consumer"/>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s v="Consumer"/>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s v="Consumer"/>
    <s v="United States"/>
    <s v="New York City"/>
    <x v="15"/>
    <n v="10011"/>
    <x v="3"/>
    <s v="OFF-ST-10004123"/>
    <x v="1"/>
    <x v="4"/>
    <s v="Safco Industrial Wire Shelving System"/>
    <n v="454.90000000000003"/>
    <n v="5"/>
    <n v="0"/>
    <n v="0"/>
  </r>
  <r>
    <n v="1719"/>
    <s v="CA-2013-169943"/>
    <x v="0"/>
    <x v="288"/>
    <d v="2013-05-25T00:00:00"/>
    <s v="Standard Class"/>
    <s v="BN-11515"/>
    <s v="Bradley Nguyen"/>
    <s v="Consumer"/>
    <s v="United States"/>
    <s v="New York City"/>
    <x v="15"/>
    <n v="10011"/>
    <x v="3"/>
    <s v="FUR-FU-10002088"/>
    <x v="0"/>
    <x v="5"/>
    <s v="Nu-Dell Float Frame 11 x 14 1/2"/>
    <n v="35.92"/>
    <n v="4"/>
    <n v="0"/>
    <n v="15.086400000000001"/>
  </r>
  <r>
    <n v="1720"/>
    <s v="CA-2013-169943"/>
    <x v="0"/>
    <x v="288"/>
    <d v="2013-05-25T00:00:00"/>
    <s v="Standard Class"/>
    <s v="BN-11515"/>
    <s v="Bradley Nguyen"/>
    <s v="Consumer"/>
    <s v="United States"/>
    <s v="New York City"/>
    <x v="15"/>
    <n v="10011"/>
    <x v="3"/>
    <s v="FUR-FU-10000010"/>
    <x v="0"/>
    <x v="5"/>
    <s v="DAX Value U-Channel Document Frames, Easel Back"/>
    <n v="39.76"/>
    <n v="8"/>
    <n v="0"/>
    <n v="12.325599999999998"/>
  </r>
  <r>
    <n v="1721"/>
    <s v="CA-2013-169943"/>
    <x v="0"/>
    <x v="288"/>
    <d v="2013-05-25T00:00:00"/>
    <s v="Standard Class"/>
    <s v="BN-11515"/>
    <s v="Bradley Nguyen"/>
    <s v="Consumer"/>
    <s v="United States"/>
    <s v="New York City"/>
    <x v="15"/>
    <n v="10011"/>
    <x v="3"/>
    <s v="OFF-BI-10002824"/>
    <x v="1"/>
    <x v="8"/>
    <s v="Recycled Easel Ring Binders"/>
    <n v="47.744"/>
    <n v="4"/>
    <n v="0.2"/>
    <n v="14.919999999999995"/>
  </r>
  <r>
    <n v="1722"/>
    <s v="US-2012-123218"/>
    <x v="1"/>
    <x v="139"/>
    <d v="2012-12-25T00:00:00"/>
    <s v="Standard Class"/>
    <s v="KD-16345"/>
    <s v="Katherine Ducich"/>
    <s v="Consumer"/>
    <s v="United States"/>
    <s v="Chicago"/>
    <x v="10"/>
    <n v="60623"/>
    <x v="2"/>
    <s v="TEC-PH-10001061"/>
    <x v="2"/>
    <x v="7"/>
    <s v="Apple iPhone 5C"/>
    <n v="159.98400000000001"/>
    <n v="2"/>
    <n v="0.2"/>
    <n v="11.998799999999996"/>
  </r>
  <r>
    <n v="1723"/>
    <s v="US-2012-123218"/>
    <x v="1"/>
    <x v="139"/>
    <d v="2012-12-25T00:00:00"/>
    <s v="Standard Class"/>
    <s v="KD-16345"/>
    <s v="Katherine Ducich"/>
    <s v="Consumer"/>
    <s v="United States"/>
    <s v="Chicago"/>
    <x v="10"/>
    <n v="60623"/>
    <x v="2"/>
    <s v="TEC-AC-10000736"/>
    <x v="2"/>
    <x v="11"/>
    <s v="Logitech G600 MMO Gaming Mouse"/>
    <n v="255.96799999999999"/>
    <n v="4"/>
    <n v="0.2"/>
    <n v="51.193599999999996"/>
  </r>
  <r>
    <n v="1724"/>
    <s v="US-2012-123218"/>
    <x v="1"/>
    <x v="139"/>
    <d v="2012-12-25T00:00:00"/>
    <s v="Standard Class"/>
    <s v="KD-16345"/>
    <s v="Katherine Ducich"/>
    <s v="Consumer"/>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s v="Consumer"/>
    <s v="United States"/>
    <s v="Philadelphia"/>
    <x v="9"/>
    <n v="19143"/>
    <x v="3"/>
    <s v="OFF-AP-10000828"/>
    <x v="1"/>
    <x v="9"/>
    <s v="Avanti 4.4 Cu. Ft. Refrigerator"/>
    <n v="434.35199999999998"/>
    <n v="3"/>
    <n v="0.2"/>
    <n v="43.43519999999998"/>
  </r>
  <r>
    <n v="1726"/>
    <s v="CA-2012-127453"/>
    <x v="1"/>
    <x v="546"/>
    <d v="2012-12-20T00:00:00"/>
    <s v="First Class"/>
    <s v="JK-15370"/>
    <s v="Jay Kimmel"/>
    <s v="Consumer"/>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s v="Consumer"/>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s v="Corporate"/>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s v="Consumer"/>
    <s v="United States"/>
    <s v="Springfield"/>
    <x v="17"/>
    <n v="22153"/>
    <x v="0"/>
    <s v="TEC-AC-10003063"/>
    <x v="2"/>
    <x v="11"/>
    <s v="Micro Innovations USB RF Wireless Keyboard with Mouse"/>
    <n v="100"/>
    <n v="4"/>
    <n v="0"/>
    <n v="21"/>
  </r>
  <r>
    <n v="1730"/>
    <s v="CA-2013-106894"/>
    <x v="0"/>
    <x v="569"/>
    <d v="2013-02-07T00:00:00"/>
    <s v="Same Day"/>
    <s v="CA-12265"/>
    <s v="Christina Anderson"/>
    <s v="Consumer"/>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s v="Corporate"/>
    <s v="United States"/>
    <s v="Fayetteville"/>
    <x v="3"/>
    <n v="28314"/>
    <x v="0"/>
    <s v="OFF-PA-10001457"/>
    <x v="1"/>
    <x v="10"/>
    <s v="White GlueTop Scratch Pads"/>
    <n v="96.256"/>
    <n v="8"/>
    <n v="0.2"/>
    <n v="31.283199999999987"/>
  </r>
  <r>
    <n v="1732"/>
    <s v="CA-2011-125136"/>
    <x v="2"/>
    <x v="450"/>
    <d v="2011-10-03T00:00:00"/>
    <s v="Standard Class"/>
    <s v="KD-16495"/>
    <s v="Keith Dawkins"/>
    <s v="Corporate"/>
    <s v="United States"/>
    <s v="Fayetteville"/>
    <x v="3"/>
    <n v="28314"/>
    <x v="0"/>
    <s v="OFF-PA-10001804"/>
    <x v="1"/>
    <x v="10"/>
    <s v="Xerox 195"/>
    <n v="10.688000000000001"/>
    <n v="2"/>
    <n v="0.2"/>
    <n v="3.7407999999999997"/>
  </r>
  <r>
    <n v="1733"/>
    <s v="US-2013-131149"/>
    <x v="0"/>
    <x v="212"/>
    <d v="2013-07-15T00:00:00"/>
    <s v="Standard Class"/>
    <s v="LH-17155"/>
    <s v="Logan Haushalter"/>
    <s v="Consumer"/>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s v="Consumer"/>
    <s v="United States"/>
    <s v="Dallas"/>
    <x v="5"/>
    <n v="75081"/>
    <x v="2"/>
    <s v="OFF-AR-10002135"/>
    <x v="1"/>
    <x v="6"/>
    <s v="Boston Heavy-Duty Trimline Electric Pencil Sharpeners"/>
    <n v="154.24"/>
    <n v="4"/>
    <n v="0.2"/>
    <n v="17.351999999999975"/>
  </r>
  <r>
    <n v="1735"/>
    <s v="CA-2014-101483"/>
    <x v="3"/>
    <x v="570"/>
    <d v="2014-08-02T00:00:00"/>
    <s v="Second Class"/>
    <s v="AG-10675"/>
    <s v="Anna Gayman"/>
    <s v="Consumer"/>
    <s v="United States"/>
    <s v="Jacksonville"/>
    <x v="3"/>
    <n v="28540"/>
    <x v="0"/>
    <s v="OFF-AP-10002082"/>
    <x v="1"/>
    <x v="9"/>
    <s v="Holmes HEPA Air Purifier"/>
    <n v="34.848000000000006"/>
    <n v="2"/>
    <n v="0.2"/>
    <n v="6.5339999999999971"/>
  </r>
  <r>
    <n v="1736"/>
    <s v="CA-2014-101483"/>
    <x v="3"/>
    <x v="570"/>
    <d v="2014-08-02T00:00:00"/>
    <s v="Second Class"/>
    <s v="AG-10675"/>
    <s v="Anna Gayman"/>
    <s v="Consumer"/>
    <s v="United States"/>
    <s v="Jacksonville"/>
    <x v="3"/>
    <n v="28540"/>
    <x v="0"/>
    <s v="TEC-PH-10003442"/>
    <x v="2"/>
    <x v="7"/>
    <s v="Samsung Replacement EH64AVFWE Premium Headset"/>
    <n v="22"/>
    <n v="5"/>
    <n v="0.2"/>
    <n v="1.375"/>
  </r>
  <r>
    <n v="1737"/>
    <s v="CA-2014-101483"/>
    <x v="3"/>
    <x v="570"/>
    <d v="2014-08-02T00:00:00"/>
    <s v="Second Class"/>
    <s v="AG-10675"/>
    <s v="Anna Gayman"/>
    <s v="Consumer"/>
    <s v="United States"/>
    <s v="Jacksonville"/>
    <x v="3"/>
    <n v="28540"/>
    <x v="0"/>
    <s v="OFF-AR-10002833"/>
    <x v="1"/>
    <x v="6"/>
    <s v="Newell 322"/>
    <n v="4.3680000000000003"/>
    <n v="3"/>
    <n v="0.2"/>
    <n v="0.3822000000000001"/>
  </r>
  <r>
    <n v="1738"/>
    <s v="CA-2012-130204"/>
    <x v="1"/>
    <x v="37"/>
    <d v="2012-09-09T00:00:00"/>
    <s v="Standard Class"/>
    <s v="DB-13120"/>
    <s v="David Bremer"/>
    <s v="Corporate"/>
    <s v="United States"/>
    <s v="San Francisco"/>
    <x v="1"/>
    <n v="94122"/>
    <x v="1"/>
    <s v="OFF-ST-10001325"/>
    <x v="1"/>
    <x v="4"/>
    <s v="Sterilite Officeware Hinged File Box"/>
    <n v="31.44"/>
    <n v="3"/>
    <n v="0"/>
    <n v="8.4888000000000012"/>
  </r>
  <r>
    <n v="1739"/>
    <s v="CA-2012-130204"/>
    <x v="1"/>
    <x v="37"/>
    <d v="2012-09-09T00:00:00"/>
    <s v="Standard Class"/>
    <s v="DB-13120"/>
    <s v="David Bremer"/>
    <s v="Corporate"/>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s v="Corporate"/>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s v="Home Office"/>
    <s v="United States"/>
    <s v="San Diego"/>
    <x v="1"/>
    <n v="92037"/>
    <x v="1"/>
    <s v="OFF-LA-10000262"/>
    <x v="1"/>
    <x v="2"/>
    <s v="Avery 494"/>
    <n v="20.88"/>
    <n v="8"/>
    <n v="0"/>
    <n v="9.6047999999999991"/>
  </r>
  <r>
    <n v="1742"/>
    <s v="CA-2014-152807"/>
    <x v="3"/>
    <x v="505"/>
    <d v="2014-11-04T00:00:00"/>
    <s v="Standard Class"/>
    <s v="MC-18100"/>
    <s v="Mick Crebagga"/>
    <s v="Consumer"/>
    <s v="United States"/>
    <s v="Philadelphia"/>
    <x v="9"/>
    <n v="19140"/>
    <x v="3"/>
    <s v="OFF-PA-10004355"/>
    <x v="1"/>
    <x v="10"/>
    <s v="Xerox 231"/>
    <n v="20.736000000000004"/>
    <n v="4"/>
    <n v="0.2"/>
    <n v="7.2576000000000001"/>
  </r>
  <r>
    <n v="1743"/>
    <s v="CA-2014-152807"/>
    <x v="3"/>
    <x v="505"/>
    <d v="2014-11-04T00:00:00"/>
    <s v="Standard Class"/>
    <s v="MC-18100"/>
    <s v="Mick Crebagga"/>
    <s v="Consumer"/>
    <s v="United States"/>
    <s v="Philadelphia"/>
    <x v="9"/>
    <n v="19140"/>
    <x v="3"/>
    <s v="FUR-FU-10004415"/>
    <x v="0"/>
    <x v="5"/>
    <s v="Stacking Tray, Side-Loading, Legal, Smoke"/>
    <n v="7.168000000000001"/>
    <n v="2"/>
    <n v="0.2"/>
    <n v="0.98559999999999937"/>
  </r>
  <r>
    <n v="1744"/>
    <s v="CA-2014-152807"/>
    <x v="3"/>
    <x v="505"/>
    <d v="2014-11-04T00:00:00"/>
    <s v="Standard Class"/>
    <s v="MC-18100"/>
    <s v="Mick Crebagga"/>
    <s v="Consumer"/>
    <s v="United States"/>
    <s v="Philadelphia"/>
    <x v="9"/>
    <n v="19140"/>
    <x v="3"/>
    <s v="OFF-ST-10002486"/>
    <x v="1"/>
    <x v="4"/>
    <s v="Eldon Shelf Savers Cubes and Bins"/>
    <n v="11.168000000000001"/>
    <n v="2"/>
    <n v="0.2"/>
    <n v="-2.5128000000000008"/>
  </r>
  <r>
    <n v="1745"/>
    <s v="CA-2014-152807"/>
    <x v="3"/>
    <x v="505"/>
    <d v="2014-11-04T00:00:00"/>
    <s v="Standard Class"/>
    <s v="MC-18100"/>
    <s v="Mick Crebagga"/>
    <s v="Consumer"/>
    <s v="United States"/>
    <s v="Philadelphia"/>
    <x v="9"/>
    <n v="19140"/>
    <x v="3"/>
    <s v="TEC-AC-10001142"/>
    <x v="2"/>
    <x v="11"/>
    <s v="First Data FD10 PIN Pad"/>
    <n v="442.40000000000003"/>
    <n v="7"/>
    <n v="0.2"/>
    <n v="-55.300000000000068"/>
  </r>
  <r>
    <n v="1746"/>
    <s v="CA-2011-133270"/>
    <x v="2"/>
    <x v="571"/>
    <d v="2011-06-09T00:00:00"/>
    <s v="First Class"/>
    <s v="BM-11785"/>
    <s v="Bryan Mills"/>
    <s v="Consumer"/>
    <s v="United States"/>
    <s v="Rochester"/>
    <x v="15"/>
    <n v="14609"/>
    <x v="3"/>
    <s v="OFF-AR-10002656"/>
    <x v="1"/>
    <x v="6"/>
    <s v="Sanford Liquid Accent Highlighters"/>
    <n v="13.36"/>
    <n v="2"/>
    <n v="0"/>
    <n v="4.9431999999999992"/>
  </r>
  <r>
    <n v="1747"/>
    <s v="CA-2013-155670"/>
    <x v="0"/>
    <x v="572"/>
    <d v="2013-08-18T00:00:00"/>
    <s v="Second Class"/>
    <s v="EM-14065"/>
    <s v="Erin Mull"/>
    <s v="Consumer"/>
    <s v="United States"/>
    <s v="Jacksonville"/>
    <x v="3"/>
    <n v="28540"/>
    <x v="0"/>
    <s v="OFF-BI-10000138"/>
    <x v="1"/>
    <x v="8"/>
    <s v="Acco Translucent Poly Ring Binders"/>
    <n v="11.232000000000001"/>
    <n v="8"/>
    <n v="0.7"/>
    <n v="-8.2367999999999988"/>
  </r>
  <r>
    <n v="1748"/>
    <s v="CA-2013-155670"/>
    <x v="0"/>
    <x v="572"/>
    <d v="2013-08-18T00:00:00"/>
    <s v="Second Class"/>
    <s v="EM-14065"/>
    <s v="Erin Mull"/>
    <s v="Consumer"/>
    <s v="United States"/>
    <s v="Jacksonville"/>
    <x v="3"/>
    <n v="28540"/>
    <x v="0"/>
    <s v="OFF-PA-10004947"/>
    <x v="1"/>
    <x v="10"/>
    <s v="Staples"/>
    <n v="10.272000000000002"/>
    <n v="3"/>
    <n v="0.2"/>
    <n v="3.2099999999999982"/>
  </r>
  <r>
    <n v="1749"/>
    <s v="US-2011-157406"/>
    <x v="2"/>
    <x v="573"/>
    <d v="2011-04-29T00:00:00"/>
    <s v="Standard Class"/>
    <s v="DA-13450"/>
    <s v="Dianna Arnett"/>
    <s v="Home Office"/>
    <s v="United States"/>
    <s v="Houston"/>
    <x v="5"/>
    <n v="77095"/>
    <x v="2"/>
    <s v="OFF-PA-10003543"/>
    <x v="1"/>
    <x v="10"/>
    <s v="Xerox 1985"/>
    <n v="10.368000000000002"/>
    <n v="2"/>
    <n v="0.2"/>
    <n v="3.6288"/>
  </r>
  <r>
    <n v="1750"/>
    <s v="US-2011-157406"/>
    <x v="2"/>
    <x v="573"/>
    <d v="2011-04-29T00:00:00"/>
    <s v="Standard Class"/>
    <s v="DA-13450"/>
    <s v="Dianna Arnett"/>
    <s v="Home Office"/>
    <s v="United States"/>
    <s v="Houston"/>
    <x v="5"/>
    <n v="77095"/>
    <x v="2"/>
    <s v="OFF-AR-10002221"/>
    <x v="1"/>
    <x v="6"/>
    <s v="12 Colored Short Pencils"/>
    <n v="6.24"/>
    <n v="3"/>
    <n v="0.2"/>
    <n v="0.54600000000000071"/>
  </r>
  <r>
    <n v="1751"/>
    <s v="CA-2012-139094"/>
    <x v="1"/>
    <x v="6"/>
    <d v="2012-11-27T00:00:00"/>
    <s v="Standard Class"/>
    <s v="MO-17800"/>
    <s v="Meg O'Connel"/>
    <s v="Home Office"/>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s v="Consumer"/>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s v="Corporate"/>
    <s v="United States"/>
    <s v="San Francisco"/>
    <x v="1"/>
    <n v="94122"/>
    <x v="1"/>
    <s v="OFF-ST-10004340"/>
    <x v="1"/>
    <x v="4"/>
    <s v="Fellowes Mobile File Cart, Black"/>
    <n v="559.62"/>
    <n v="9"/>
    <n v="0"/>
    <n v="151.09740000000002"/>
  </r>
  <r>
    <n v="1754"/>
    <s v="CA-2014-116715"/>
    <x v="3"/>
    <x v="574"/>
    <d v="2014-12-06T00:00:00"/>
    <s v="First Class"/>
    <s v="VW-21775"/>
    <s v="Victoria Wilson"/>
    <s v="Corporate"/>
    <s v="United States"/>
    <s v="San Francisco"/>
    <x v="1"/>
    <n v="94122"/>
    <x v="1"/>
    <s v="OFF-PA-10004475"/>
    <x v="1"/>
    <x v="10"/>
    <s v="Xerox 1940"/>
    <n v="109.92"/>
    <n v="2"/>
    <n v="0"/>
    <n v="53.860799999999998"/>
  </r>
  <r>
    <n v="1755"/>
    <s v="CA-2014-116715"/>
    <x v="3"/>
    <x v="574"/>
    <d v="2014-12-06T00:00:00"/>
    <s v="First Class"/>
    <s v="VW-21775"/>
    <s v="Victoria Wilson"/>
    <s v="Corporate"/>
    <s v="United States"/>
    <s v="San Francisco"/>
    <x v="1"/>
    <n v="94122"/>
    <x v="1"/>
    <s v="OFF-PA-10003893"/>
    <x v="1"/>
    <x v="10"/>
    <s v="Xerox 1962"/>
    <n v="8.56"/>
    <n v="2"/>
    <n v="0"/>
    <n v="3.8519999999999994"/>
  </r>
  <r>
    <n v="1756"/>
    <s v="CA-2012-135622"/>
    <x v="1"/>
    <x v="575"/>
    <d v="2012-12-11T00:00:00"/>
    <s v="Second Class"/>
    <s v="TT-21460"/>
    <s v="Tonja Turnell"/>
    <s v="Home Office"/>
    <s v="United States"/>
    <s v="Fort Worth"/>
    <x v="5"/>
    <n v="76106"/>
    <x v="2"/>
    <s v="OFF-PA-10000100"/>
    <x v="1"/>
    <x v="10"/>
    <s v="Xerox 1945"/>
    <n v="360.71199999999999"/>
    <n v="11"/>
    <n v="0.2"/>
    <n v="130.75810000000001"/>
  </r>
  <r>
    <n v="1757"/>
    <s v="CA-2012-135622"/>
    <x v="1"/>
    <x v="575"/>
    <d v="2012-12-11T00:00:00"/>
    <s v="Second Class"/>
    <s v="TT-21460"/>
    <s v="Tonja Turnell"/>
    <s v="Home Office"/>
    <s v="United States"/>
    <s v="Fort Worth"/>
    <x v="5"/>
    <n v="76106"/>
    <x v="2"/>
    <s v="TEC-PH-10001817"/>
    <x v="2"/>
    <x v="7"/>
    <s v="Wilson Electronics DB Pro Signal Booster"/>
    <n v="1718.4"/>
    <n v="6"/>
    <n v="0.2"/>
    <n v="150.36000000000013"/>
  </r>
  <r>
    <n v="1758"/>
    <s v="US-2012-107349"/>
    <x v="1"/>
    <x v="562"/>
    <d v="2012-07-15T00:00:00"/>
    <s v="First Class"/>
    <s v="SL-20155"/>
    <s v="Sara Luxemburg"/>
    <s v="Home Office"/>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s v="Consumer"/>
    <s v="United States"/>
    <s v="Houston"/>
    <x v="5"/>
    <n v="77095"/>
    <x v="2"/>
    <s v="TEC-AC-10001013"/>
    <x v="2"/>
    <x v="11"/>
    <s v="Logitech ClearChat Comfort/USB Headset H390"/>
    <n v="46.864000000000004"/>
    <n v="2"/>
    <n v="0.2"/>
    <n v="7.615399999999994"/>
  </r>
  <r>
    <n v="1760"/>
    <s v="CA-2011-141817"/>
    <x v="2"/>
    <x v="576"/>
    <d v="2011-01-13T00:00:00"/>
    <s v="Standard Class"/>
    <s v="MB-18085"/>
    <s v="Mick Brown"/>
    <s v="Consumer"/>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s v="Consumer"/>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s v="Consumer"/>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s v="Consumer"/>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s v="Home Office"/>
    <s v="United States"/>
    <s v="Suffolk"/>
    <x v="17"/>
    <n v="23434"/>
    <x v="0"/>
    <s v="OFF-SU-10002573"/>
    <x v="1"/>
    <x v="14"/>
    <s v="Acme 10&quot; Easy Grip Assistive Scissors"/>
    <n v="35.06"/>
    <n v="2"/>
    <n v="0"/>
    <n v="10.517999999999997"/>
  </r>
  <r>
    <n v="1765"/>
    <s v="CA-2013-110254"/>
    <x v="0"/>
    <x v="578"/>
    <d v="2013-08-09T00:00:00"/>
    <s v="Standard Class"/>
    <s v="ML-17755"/>
    <s v="Max Ludwig"/>
    <s v="Home Office"/>
    <s v="United States"/>
    <s v="Suffolk"/>
    <x v="17"/>
    <n v="23434"/>
    <x v="0"/>
    <s v="OFF-LA-10004484"/>
    <x v="1"/>
    <x v="2"/>
    <s v="Avery 476"/>
    <n v="4.13"/>
    <n v="1"/>
    <n v="0"/>
    <n v="1.8997999999999999"/>
  </r>
  <r>
    <n v="1766"/>
    <s v="CA-2013-110254"/>
    <x v="0"/>
    <x v="578"/>
    <d v="2013-08-09T00:00:00"/>
    <s v="Standard Class"/>
    <s v="ML-17755"/>
    <s v="Max Ludwig"/>
    <s v="Home Office"/>
    <s v="United States"/>
    <s v="Suffolk"/>
    <x v="17"/>
    <n v="23434"/>
    <x v="0"/>
    <s v="FUR-FU-10001591"/>
    <x v="0"/>
    <x v="5"/>
    <s v="Advantus Panel Wall Certificate Holder - 8.5x11"/>
    <n v="109.8"/>
    <n v="9"/>
    <n v="0"/>
    <n v="46.116000000000007"/>
  </r>
  <r>
    <n v="1767"/>
    <s v="CA-2013-110254"/>
    <x v="0"/>
    <x v="578"/>
    <d v="2013-08-09T00:00:00"/>
    <s v="Standard Class"/>
    <s v="ML-17755"/>
    <s v="Max Ludwig"/>
    <s v="Home Office"/>
    <s v="United States"/>
    <s v="Suffolk"/>
    <x v="17"/>
    <n v="23434"/>
    <x v="0"/>
    <s v="OFF-LA-10002034"/>
    <x v="1"/>
    <x v="2"/>
    <s v="Avery 478"/>
    <n v="9.82"/>
    <n v="2"/>
    <n v="0"/>
    <n v="4.8117999999999999"/>
  </r>
  <r>
    <n v="1768"/>
    <s v="US-2011-158057"/>
    <x v="2"/>
    <x v="579"/>
    <d v="2011-03-26T00:00:00"/>
    <s v="Standard Class"/>
    <s v="CC-12685"/>
    <s v="Craig Carroll"/>
    <s v="Consumer"/>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s v="Consumer"/>
    <s v="United States"/>
    <s v="Greensboro"/>
    <x v="3"/>
    <n v="27405"/>
    <x v="0"/>
    <s v="OFF-BI-10002735"/>
    <x v="1"/>
    <x v="8"/>
    <s v="GBC Prestige Therm-A-Bind Covers"/>
    <n v="51.465000000000018"/>
    <n v="5"/>
    <n v="0.7"/>
    <n v="-39.456499999999991"/>
  </r>
  <r>
    <n v="1770"/>
    <s v="CA-2014-146024"/>
    <x v="3"/>
    <x v="580"/>
    <d v="2014-03-09T00:00:00"/>
    <s v="Standard Class"/>
    <s v="SC-20770"/>
    <s v="Stewart Carmichael"/>
    <s v="Corporate"/>
    <s v="United States"/>
    <s v="Dallas"/>
    <x v="5"/>
    <n v="75081"/>
    <x v="2"/>
    <s v="OFF-SU-10001935"/>
    <x v="1"/>
    <x v="14"/>
    <s v="Staples"/>
    <n v="6.9760000000000009"/>
    <n v="4"/>
    <n v="0.2"/>
    <n v="-1.3952000000000013"/>
  </r>
  <r>
    <n v="1771"/>
    <s v="CA-2014-146024"/>
    <x v="3"/>
    <x v="580"/>
    <d v="2014-03-09T00:00:00"/>
    <s v="Standard Class"/>
    <s v="SC-20770"/>
    <s v="Stewart Carmichael"/>
    <s v="Corporate"/>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s v="Corporate"/>
    <s v="United States"/>
    <s v="Chicago"/>
    <x v="10"/>
    <n v="60623"/>
    <x v="2"/>
    <s v="OFF-ST-10004337"/>
    <x v="1"/>
    <x v="4"/>
    <s v="SAFCO Commercial Wire Shelving, 72h"/>
    <n v="97.984000000000009"/>
    <n v="2"/>
    <n v="0.2"/>
    <n v="-24.496000000000002"/>
  </r>
  <r>
    <n v="1773"/>
    <s v="CA-2013-129686"/>
    <x v="0"/>
    <x v="581"/>
    <d v="2013-11-30T00:00:00"/>
    <s v="Second Class"/>
    <s v="GG-14650"/>
    <s v="Greg Guthrie"/>
    <s v="Corporate"/>
    <s v="United States"/>
    <s v="Chicago"/>
    <x v="10"/>
    <n v="60623"/>
    <x v="2"/>
    <s v="TEC-AC-10001266"/>
    <x v="2"/>
    <x v="11"/>
    <s v="Memorex Micro Travel Drive 8 GB"/>
    <n v="62.400000000000006"/>
    <n v="6"/>
    <n v="0.2"/>
    <n v="19.499999999999993"/>
  </r>
  <r>
    <n v="1774"/>
    <s v="CA-2011-118976"/>
    <x v="2"/>
    <x v="582"/>
    <d v="2011-05-03T00:00:00"/>
    <s v="Standard Class"/>
    <s v="MY-18295"/>
    <s v="Muhammed Yedwab"/>
    <s v="Corporate"/>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s v="Corporate"/>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s v="Corporate"/>
    <s v="United States"/>
    <s v="Baltimore"/>
    <x v="39"/>
    <n v="21215"/>
    <x v="3"/>
    <s v="OFF-AR-10004752"/>
    <x v="1"/>
    <x v="6"/>
    <s v="Blackstonian Pencils"/>
    <n v="5.34"/>
    <n v="2"/>
    <n v="0"/>
    <n v="1.4952000000000001"/>
  </r>
  <r>
    <n v="1777"/>
    <s v="CA-2011-118976"/>
    <x v="2"/>
    <x v="582"/>
    <d v="2011-05-03T00:00:00"/>
    <s v="Standard Class"/>
    <s v="MY-18295"/>
    <s v="Muhammed Yedwab"/>
    <s v="Corporate"/>
    <s v="United States"/>
    <s v="Baltimore"/>
    <x v="39"/>
    <n v="21215"/>
    <x v="3"/>
    <s v="OFF-LA-10000452"/>
    <x v="1"/>
    <x v="2"/>
    <s v="Avery 488"/>
    <n v="3.15"/>
    <n v="1"/>
    <n v="0"/>
    <n v="1.512"/>
  </r>
  <r>
    <n v="1778"/>
    <s v="CA-2012-105347"/>
    <x v="1"/>
    <x v="27"/>
    <d v="2012-11-28T00:00:00"/>
    <s v="Standard Class"/>
    <s v="DP-13000"/>
    <s v="Darren Powers"/>
    <s v="Consumer"/>
    <s v="United States"/>
    <s v="Los Angeles"/>
    <x v="1"/>
    <n v="90004"/>
    <x v="1"/>
    <s v="OFF-PA-10000675"/>
    <x v="1"/>
    <x v="10"/>
    <s v="Xerox 1919"/>
    <n v="368.91"/>
    <n v="9"/>
    <n v="0"/>
    <n v="180.76590000000002"/>
  </r>
  <r>
    <n v="1779"/>
    <s v="CA-2012-105347"/>
    <x v="1"/>
    <x v="27"/>
    <d v="2012-11-28T00:00:00"/>
    <s v="Standard Class"/>
    <s v="DP-13000"/>
    <s v="Darren Powers"/>
    <s v="Consumer"/>
    <s v="United States"/>
    <s v="Los Angeles"/>
    <x v="1"/>
    <n v="90004"/>
    <x v="1"/>
    <s v="OFF-AR-10003045"/>
    <x v="1"/>
    <x v="6"/>
    <s v="Prang Colored Pencils"/>
    <n v="14.7"/>
    <n v="5"/>
    <n v="0"/>
    <n v="6.6150000000000002"/>
  </r>
  <r>
    <n v="1780"/>
    <s v="CA-2013-124667"/>
    <x v="0"/>
    <x v="583"/>
    <d v="2013-11-17T00:00:00"/>
    <s v="Standard Class"/>
    <s v="BD-11770"/>
    <s v="Bryan Davis"/>
    <s v="Consumer"/>
    <s v="United States"/>
    <s v="New York City"/>
    <x v="15"/>
    <n v="10011"/>
    <x v="3"/>
    <s v="TEC-AC-10003447"/>
    <x v="2"/>
    <x v="11"/>
    <s v="Micropad Numeric Keypads"/>
    <n v="59.97"/>
    <n v="3"/>
    <n v="0"/>
    <n v="14.992499999999996"/>
  </r>
  <r>
    <n v="1781"/>
    <s v="CA-2013-124667"/>
    <x v="0"/>
    <x v="583"/>
    <d v="2013-11-17T00:00:00"/>
    <s v="Standard Class"/>
    <s v="BD-11770"/>
    <s v="Bryan Davis"/>
    <s v="Consumer"/>
    <s v="United States"/>
    <s v="New York City"/>
    <x v="15"/>
    <n v="10011"/>
    <x v="3"/>
    <s v="OFF-ST-10002276"/>
    <x v="1"/>
    <x v="4"/>
    <s v="Safco Steel Mobile File Cart"/>
    <n v="83.36"/>
    <n v="1"/>
    <n v="0"/>
    <n v="20.840000000000003"/>
  </r>
  <r>
    <n v="1782"/>
    <s v="CA-2012-111094"/>
    <x v="1"/>
    <x v="584"/>
    <d v="2012-07-13T00:00:00"/>
    <s v="Standard Class"/>
    <s v="CB-12535"/>
    <s v="Claudia Bergmann"/>
    <s v="Corporate"/>
    <s v="United States"/>
    <s v="Franklin"/>
    <x v="31"/>
    <n v="2038"/>
    <x v="3"/>
    <s v="OFF-PA-10001609"/>
    <x v="1"/>
    <x v="10"/>
    <s v="Tops Wirebound Message Log Books"/>
    <n v="6.58"/>
    <n v="2"/>
    <n v="0"/>
    <n v="3.0267999999999997"/>
  </r>
  <r>
    <n v="1783"/>
    <s v="CA-2012-111094"/>
    <x v="1"/>
    <x v="584"/>
    <d v="2012-07-13T00:00:00"/>
    <s v="Standard Class"/>
    <s v="CB-12535"/>
    <s v="Claudia Bergmann"/>
    <s v="Corporate"/>
    <s v="United States"/>
    <s v="Franklin"/>
    <x v="31"/>
    <n v="2038"/>
    <x v="3"/>
    <s v="OFF-BI-10001597"/>
    <x v="1"/>
    <x v="8"/>
    <s v="Wilson Jones Ledger-Size, Piano-Hinge Binder, 2&quot;, Blue"/>
    <n v="122.94"/>
    <n v="3"/>
    <n v="0"/>
    <n v="59.011199999999988"/>
  </r>
  <r>
    <n v="1784"/>
    <s v="CA-2014-166317"/>
    <x v="3"/>
    <x v="585"/>
    <d v="2014-09-27T00:00:00"/>
    <s v="Standard Class"/>
    <s v="JE-15610"/>
    <s v="Jim Epp"/>
    <s v="Corporate"/>
    <s v="United States"/>
    <s v="Milwaukee"/>
    <x v="6"/>
    <n v="53209"/>
    <x v="2"/>
    <s v="OFF-PA-10004475"/>
    <x v="1"/>
    <x v="10"/>
    <s v="Xerox 1940"/>
    <n v="219.84"/>
    <n v="4"/>
    <n v="0"/>
    <n v="107.7216"/>
  </r>
  <r>
    <n v="1785"/>
    <s v="CA-2014-166317"/>
    <x v="3"/>
    <x v="585"/>
    <d v="2014-09-27T00:00:00"/>
    <s v="Standard Class"/>
    <s v="JE-15610"/>
    <s v="Jim Epp"/>
    <s v="Corporate"/>
    <s v="United States"/>
    <s v="Milwaukee"/>
    <x v="6"/>
    <n v="53209"/>
    <x v="2"/>
    <s v="TEC-AC-10004510"/>
    <x v="2"/>
    <x v="11"/>
    <s v="Logitech Desktop MK120 Mouse and keyboard Combo"/>
    <n v="98.16"/>
    <n v="6"/>
    <n v="0"/>
    <n v="9.8159999999999954"/>
  </r>
  <r>
    <n v="1786"/>
    <s v="CA-2014-166317"/>
    <x v="3"/>
    <x v="585"/>
    <d v="2014-09-27T00:00:00"/>
    <s v="Standard Class"/>
    <s v="JE-15610"/>
    <s v="Jim Epp"/>
    <s v="Corporate"/>
    <s v="United States"/>
    <s v="Milwaukee"/>
    <x v="6"/>
    <n v="53209"/>
    <x v="2"/>
    <s v="OFF-BI-10002976"/>
    <x v="1"/>
    <x v="8"/>
    <s v="ACCOHIDE Binder by Acco"/>
    <n v="33.04"/>
    <n v="8"/>
    <n v="0"/>
    <n v="15.5288"/>
  </r>
  <r>
    <n v="1787"/>
    <s v="CA-2014-166317"/>
    <x v="3"/>
    <x v="585"/>
    <d v="2014-09-27T00:00:00"/>
    <s v="Standard Class"/>
    <s v="JE-15610"/>
    <s v="Jim Epp"/>
    <s v="Corporate"/>
    <s v="United States"/>
    <s v="Milwaukee"/>
    <x v="6"/>
    <n v="53209"/>
    <x v="2"/>
    <s v="TEC-PH-10001615"/>
    <x v="2"/>
    <x v="7"/>
    <s v="AT&amp;T CL82213"/>
    <n v="86.97"/>
    <n v="3"/>
    <n v="0"/>
    <n v="25.221299999999989"/>
  </r>
  <r>
    <n v="1788"/>
    <s v="CA-2012-154326"/>
    <x v="1"/>
    <x v="586"/>
    <d v="2012-02-19T00:00:00"/>
    <s v="Standard Class"/>
    <s v="RP-19855"/>
    <s v="Roy Phan"/>
    <s v="Corporate"/>
    <s v="United States"/>
    <s v="Kenosha"/>
    <x v="6"/>
    <n v="53142"/>
    <x v="2"/>
    <s v="TEC-PH-10001819"/>
    <x v="2"/>
    <x v="7"/>
    <s v="Innergie mMini Combo Duo USB Travel Charging Kit"/>
    <n v="134.97"/>
    <n v="3"/>
    <n v="0"/>
    <n v="64.785599999999988"/>
  </r>
  <r>
    <n v="1789"/>
    <s v="CA-2012-154326"/>
    <x v="1"/>
    <x v="586"/>
    <d v="2012-02-19T00:00:00"/>
    <s v="Standard Class"/>
    <s v="RP-19855"/>
    <s v="Roy Phan"/>
    <s v="Corporate"/>
    <s v="United States"/>
    <s v="Kenosha"/>
    <x v="6"/>
    <n v="53142"/>
    <x v="2"/>
    <s v="TEC-PH-10000560"/>
    <x v="2"/>
    <x v="7"/>
    <s v="Samsung Galaxy S III - 16GB - pebble blue (T-Mobile)"/>
    <n v="699.98"/>
    <n v="2"/>
    <n v="0"/>
    <n v="195.99440000000004"/>
  </r>
  <r>
    <n v="1790"/>
    <s v="CA-2012-154326"/>
    <x v="1"/>
    <x v="586"/>
    <d v="2012-02-19T00:00:00"/>
    <s v="Standard Class"/>
    <s v="RP-19855"/>
    <s v="Roy Phan"/>
    <s v="Corporate"/>
    <s v="United States"/>
    <s v="Kenosha"/>
    <x v="6"/>
    <n v="53142"/>
    <x v="2"/>
    <s v="TEC-AC-10004568"/>
    <x v="2"/>
    <x v="11"/>
    <s v="Maxell LTO Ultrium - 800 GB"/>
    <n v="139.94999999999999"/>
    <n v="5"/>
    <n v="0"/>
    <n v="26.590499999999988"/>
  </r>
  <r>
    <n v="1791"/>
    <s v="CA-2011-102008"/>
    <x v="2"/>
    <x v="587"/>
    <d v="2011-10-04T00:00:00"/>
    <s v="Standard Class"/>
    <s v="RA-19915"/>
    <s v="Russell Applegate"/>
    <s v="Consumer"/>
    <s v="United States"/>
    <s v="New York City"/>
    <x v="15"/>
    <n v="10011"/>
    <x v="3"/>
    <s v="OFF-PA-10004092"/>
    <x v="1"/>
    <x v="10"/>
    <s v="Tops Green Bar Computer Printout Paper"/>
    <n v="48.94"/>
    <n v="1"/>
    <n v="0"/>
    <n v="24.47"/>
  </r>
  <r>
    <n v="1792"/>
    <s v="CA-2011-120474"/>
    <x v="2"/>
    <x v="588"/>
    <d v="2011-12-03T00:00:00"/>
    <s v="First Class"/>
    <s v="RP-19390"/>
    <s v="Resi Pölking"/>
    <s v="Consumer"/>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s v="Consumer"/>
    <s v="United States"/>
    <s v="Madison"/>
    <x v="6"/>
    <n v="53711"/>
    <x v="2"/>
    <s v="OFF-AR-10000475"/>
    <x v="1"/>
    <x v="6"/>
    <s v="Hunt BOSTON Vista Battery-Operated Pencil Sharpener, Black"/>
    <n v="46.64"/>
    <n v="4"/>
    <n v="0"/>
    <n v="12.592800000000004"/>
  </r>
  <r>
    <n v="1794"/>
    <s v="CA-2011-104773"/>
    <x v="2"/>
    <x v="589"/>
    <d v="2011-12-13T00:00:00"/>
    <s v="Standard Class"/>
    <s v="TB-21175"/>
    <s v="Thomas Boland"/>
    <s v="Corporate"/>
    <s v="United States"/>
    <s v="Houston"/>
    <x v="5"/>
    <n v="77041"/>
    <x v="2"/>
    <s v="OFF-ST-10000777"/>
    <x v="1"/>
    <x v="4"/>
    <s v="Companion Letter/Legal File, Black"/>
    <n v="60.415999999999997"/>
    <n v="2"/>
    <n v="0.2"/>
    <n v="6.0416000000000025"/>
  </r>
  <r>
    <n v="1795"/>
    <s v="CA-2013-140774"/>
    <x v="0"/>
    <x v="64"/>
    <d v="2013-09-11T00:00:00"/>
    <s v="Standard Class"/>
    <s v="BE-11455"/>
    <s v="Brad Eason"/>
    <s v="Home Office"/>
    <s v="United States"/>
    <s v="Olathe"/>
    <x v="41"/>
    <n v="66062"/>
    <x v="2"/>
    <s v="OFF-AR-10004022"/>
    <x v="1"/>
    <x v="6"/>
    <s v="Panasonic KP-380BK Classic Electric Pencil Sharpener"/>
    <n v="107.94"/>
    <n v="3"/>
    <n v="0"/>
    <n v="26.984999999999992"/>
  </r>
  <r>
    <n v="1796"/>
    <s v="US-2014-139465"/>
    <x v="3"/>
    <x v="151"/>
    <d v="2014-08-31T00:00:00"/>
    <s v="First Class"/>
    <s v="MR-17545"/>
    <s v="Mathew Reese"/>
    <s v="Home Office"/>
    <s v="United States"/>
    <s v="New York City"/>
    <x v="15"/>
    <n v="10024"/>
    <x v="3"/>
    <s v="OFF-ST-10002352"/>
    <x v="1"/>
    <x v="4"/>
    <s v="Iris Project Case"/>
    <n v="63.84"/>
    <n v="8"/>
    <n v="0"/>
    <n v="16.598399999999998"/>
  </r>
  <r>
    <n v="1797"/>
    <s v="US-2014-139465"/>
    <x v="3"/>
    <x v="151"/>
    <d v="2014-08-31T00:00:00"/>
    <s v="First Class"/>
    <s v="MR-17545"/>
    <s v="Mathew Reese"/>
    <s v="Home Office"/>
    <s v="United States"/>
    <s v="New York City"/>
    <x v="15"/>
    <n v="10024"/>
    <x v="3"/>
    <s v="TEC-PH-10000455"/>
    <x v="2"/>
    <x v="7"/>
    <s v="GE 30522EE2"/>
    <n v="347.96999999999997"/>
    <n v="3"/>
    <n v="0"/>
    <n v="100.91129999999997"/>
  </r>
  <r>
    <n v="1798"/>
    <s v="US-2014-139465"/>
    <x v="3"/>
    <x v="151"/>
    <d v="2014-08-31T00:00:00"/>
    <s v="First Class"/>
    <s v="MR-17545"/>
    <s v="Mathew Reese"/>
    <s v="Home Office"/>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s v="Consumer"/>
    <s v="United States"/>
    <s v="San Jose"/>
    <x v="1"/>
    <n v="95123"/>
    <x v="1"/>
    <s v="FUR-FU-10003039"/>
    <x v="0"/>
    <x v="5"/>
    <s v="Howard Miller 11-1/2&quot; Diameter Grantwood Wall Clock"/>
    <n v="215.65"/>
    <n v="5"/>
    <n v="0"/>
    <n v="73.320999999999998"/>
  </r>
  <r>
    <n v="1800"/>
    <s v="CA-2013-121034"/>
    <x v="0"/>
    <x v="590"/>
    <d v="2013-08-11T00:00:00"/>
    <s v="Second Class"/>
    <s v="JF-15565"/>
    <s v="Jill Fjeld"/>
    <s v="Consumer"/>
    <s v="United States"/>
    <s v="Dallas"/>
    <x v="5"/>
    <n v="75081"/>
    <x v="2"/>
    <s v="OFF-FA-10000585"/>
    <x v="1"/>
    <x v="13"/>
    <s v="OIC Bulk Pack Metal Binder Clips"/>
    <n v="11.168000000000001"/>
    <n v="4"/>
    <n v="0.2"/>
    <n v="3.6295999999999995"/>
  </r>
  <r>
    <n v="1801"/>
    <s v="CA-2013-121034"/>
    <x v="0"/>
    <x v="590"/>
    <d v="2013-08-11T00:00:00"/>
    <s v="Second Class"/>
    <s v="JF-15565"/>
    <s v="Jill Fjeld"/>
    <s v="Consumer"/>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s v="Home Office"/>
    <s v="United States"/>
    <s v="Auburn"/>
    <x v="4"/>
    <n v="98002"/>
    <x v="1"/>
    <s v="FUR-FU-10004270"/>
    <x v="0"/>
    <x v="5"/>
    <s v="Eldon Image Series Desk Accessories, Burgundy"/>
    <n v="4.18"/>
    <n v="1"/>
    <n v="0"/>
    <n v="1.5047999999999999"/>
  </r>
  <r>
    <n v="1803"/>
    <s v="CA-2014-158379"/>
    <x v="3"/>
    <x v="585"/>
    <d v="2014-09-27T00:00:00"/>
    <s v="Second Class"/>
    <s v="JA-15970"/>
    <s v="Joseph Airdo"/>
    <s v="Consumer"/>
    <s v="United States"/>
    <s v="Philadelphia"/>
    <x v="9"/>
    <n v="19134"/>
    <x v="3"/>
    <s v="OFF-BI-10002498"/>
    <x v="1"/>
    <x v="8"/>
    <s v="Clear Mylar Reinforcing Strips"/>
    <n v="5.6070000000000011"/>
    <n v="1"/>
    <n v="0.7"/>
    <n v="-4.2987000000000002"/>
  </r>
  <r>
    <n v="1804"/>
    <s v="CA-2014-158379"/>
    <x v="3"/>
    <x v="585"/>
    <d v="2014-09-27T00:00:00"/>
    <s v="Second Class"/>
    <s v="JA-15970"/>
    <s v="Joseph Airdo"/>
    <s v="Consumer"/>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s v="Consumer"/>
    <s v="United States"/>
    <s v="Philadelphia"/>
    <x v="9"/>
    <n v="19134"/>
    <x v="3"/>
    <s v="TEC-AC-10002926"/>
    <x v="2"/>
    <x v="11"/>
    <s v="Logitech Wireless Marathon Mouse M705"/>
    <n v="79.984000000000009"/>
    <n v="2"/>
    <n v="0.2"/>
    <n v="22.995400000000004"/>
  </r>
  <r>
    <n v="1806"/>
    <s v="US-2013-116729"/>
    <x v="0"/>
    <x v="591"/>
    <d v="2013-12-29T00:00:00"/>
    <s v="First Class"/>
    <s v="GK-14620"/>
    <s v="Grace Kelly"/>
    <s v="Corporate"/>
    <s v="United States"/>
    <s v="Los Angeles"/>
    <x v="1"/>
    <n v="90049"/>
    <x v="1"/>
    <s v="TEC-PH-10002200"/>
    <x v="2"/>
    <x v="7"/>
    <s v="Samsung Galaxy Note 2"/>
    <n v="2575.944"/>
    <n v="7"/>
    <n v="0.2"/>
    <n v="257.59440000000029"/>
  </r>
  <r>
    <n v="1807"/>
    <s v="US-2013-116729"/>
    <x v="0"/>
    <x v="591"/>
    <d v="2013-12-29T00:00:00"/>
    <s v="First Class"/>
    <s v="GK-14620"/>
    <s v="Grace Kelly"/>
    <s v="Corporate"/>
    <s v="United States"/>
    <s v="Los Angeles"/>
    <x v="1"/>
    <n v="90049"/>
    <x v="1"/>
    <s v="OFF-PA-10002005"/>
    <x v="1"/>
    <x v="10"/>
    <s v="Xerox 225"/>
    <n v="45.36"/>
    <n v="7"/>
    <n v="0"/>
    <n v="21.772800000000004"/>
  </r>
  <r>
    <n v="1808"/>
    <s v="US-2013-116729"/>
    <x v="0"/>
    <x v="591"/>
    <d v="2013-12-29T00:00:00"/>
    <s v="First Class"/>
    <s v="GK-14620"/>
    <s v="Grace Kelly"/>
    <s v="Corporate"/>
    <s v="United States"/>
    <s v="Los Angeles"/>
    <x v="1"/>
    <n v="90049"/>
    <x v="1"/>
    <s v="TEC-AC-10001465"/>
    <x v="2"/>
    <x v="11"/>
    <s v="SanDisk Cruzer 64 GB USB Flash Drive"/>
    <n v="254.24"/>
    <n v="7"/>
    <n v="0"/>
    <n v="76.271999999999977"/>
  </r>
  <r>
    <n v="1809"/>
    <s v="CA-2013-164938"/>
    <x v="0"/>
    <x v="592"/>
    <d v="2013-02-13T00:00:00"/>
    <s v="First Class"/>
    <s v="PB-19210"/>
    <s v="Phillip Breyer"/>
    <s v="Corporate"/>
    <s v="United States"/>
    <s v="Tulsa"/>
    <x v="26"/>
    <n v="74133"/>
    <x v="2"/>
    <s v="TEC-PH-10004897"/>
    <x v="2"/>
    <x v="7"/>
    <s v="Mediabridge Sport Armband iPhone 5s"/>
    <n v="69.930000000000007"/>
    <n v="7"/>
    <n v="0"/>
    <n v="0.69929999999999914"/>
  </r>
  <r>
    <n v="1810"/>
    <s v="CA-2013-165484"/>
    <x v="0"/>
    <x v="248"/>
    <d v="2013-10-30T00:00:00"/>
    <s v="Standard Class"/>
    <s v="HK-14890"/>
    <s v="Heather Kirkland"/>
    <s v="Corporate"/>
    <s v="United States"/>
    <s v="Chicago"/>
    <x v="10"/>
    <n v="60610"/>
    <x v="2"/>
    <s v="FUR-FU-10001196"/>
    <x v="0"/>
    <x v="5"/>
    <s v="DAX Cubicle Frames - 8x10"/>
    <n v="16.155999999999999"/>
    <n v="7"/>
    <n v="0.6"/>
    <n v="-12.116999999999999"/>
  </r>
  <r>
    <n v="1811"/>
    <s v="CA-2013-165484"/>
    <x v="0"/>
    <x v="248"/>
    <d v="2013-10-30T00:00:00"/>
    <s v="Standard Class"/>
    <s v="HK-14890"/>
    <s v="Heather Kirkland"/>
    <s v="Corporate"/>
    <s v="United States"/>
    <s v="Chicago"/>
    <x v="10"/>
    <n v="60610"/>
    <x v="2"/>
    <s v="OFF-PA-10000595"/>
    <x v="1"/>
    <x v="10"/>
    <s v="Xerox 1929"/>
    <n v="54.816000000000003"/>
    <n v="3"/>
    <n v="0.2"/>
    <n v="17.815199999999997"/>
  </r>
  <r>
    <n v="1812"/>
    <s v="CA-2011-132612"/>
    <x v="2"/>
    <x v="3"/>
    <d v="2011-06-11T00:00:00"/>
    <s v="Second Class"/>
    <s v="FO-14305"/>
    <s v="Frank Olsen"/>
    <s v="Consumer"/>
    <s v="United States"/>
    <s v="Harrisonburg"/>
    <x v="17"/>
    <n v="22801"/>
    <x v="0"/>
    <s v="FUR-TA-10004534"/>
    <x v="0"/>
    <x v="3"/>
    <s v="Bevis 44 x 96 Conference Tables"/>
    <n v="1441.3"/>
    <n v="7"/>
    <n v="0"/>
    <n v="245.0209999999999"/>
  </r>
  <r>
    <n v="1813"/>
    <s v="US-2014-161193"/>
    <x v="3"/>
    <x v="225"/>
    <d v="2014-11-27T00:00:00"/>
    <s v="Standard Class"/>
    <s v="BT-11680"/>
    <s v="Brian Thompson"/>
    <s v="Consumer"/>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s v="Consumer"/>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s v="Corporate"/>
    <s v="United States"/>
    <s v="Los Angeles"/>
    <x v="1"/>
    <n v="90045"/>
    <x v="1"/>
    <s v="FUR-TA-10002607"/>
    <x v="0"/>
    <x v="3"/>
    <s v="KI Conference Tables"/>
    <n v="170.13600000000002"/>
    <n v="3"/>
    <n v="0.2"/>
    <n v="-8.5067999999999913"/>
  </r>
  <r>
    <n v="1816"/>
    <s v="CA-2012-164833"/>
    <x v="1"/>
    <x v="593"/>
    <d v="2012-06-04T00:00:00"/>
    <s v="Same Day"/>
    <s v="LL-16840"/>
    <s v="Lauren Leatherbury"/>
    <s v="Consumer"/>
    <s v="United States"/>
    <s v="Seattle"/>
    <x v="4"/>
    <n v="98105"/>
    <x v="1"/>
    <s v="OFF-LA-10000443"/>
    <x v="1"/>
    <x v="2"/>
    <s v="Avery 501"/>
    <n v="7.38"/>
    <n v="2"/>
    <n v="0"/>
    <n v="3.4685999999999999"/>
  </r>
  <r>
    <n v="1817"/>
    <s v="CA-2012-164833"/>
    <x v="1"/>
    <x v="593"/>
    <d v="2012-06-04T00:00:00"/>
    <s v="Same Day"/>
    <s v="LL-16840"/>
    <s v="Lauren Leatherbury"/>
    <s v="Consumer"/>
    <s v="United States"/>
    <s v="Seattle"/>
    <x v="4"/>
    <n v="98105"/>
    <x v="1"/>
    <s v="OFF-AR-10004685"/>
    <x v="1"/>
    <x v="6"/>
    <s v="Binney &amp; Smith Crayola Metallic Colored Pencils, 8-Color Set"/>
    <n v="9.26"/>
    <n v="2"/>
    <n v="0"/>
    <n v="3.0557999999999996"/>
  </r>
  <r>
    <n v="1818"/>
    <s v="CA-2012-125423"/>
    <x v="1"/>
    <x v="350"/>
    <d v="2012-12-15T00:00:00"/>
    <s v="Second Class"/>
    <s v="MC-17575"/>
    <s v="Matt Collins"/>
    <s v="Consumer"/>
    <s v="United States"/>
    <s v="Los Angeles"/>
    <x v="1"/>
    <n v="90036"/>
    <x v="1"/>
    <s v="OFF-LA-10001771"/>
    <x v="1"/>
    <x v="2"/>
    <s v="Avery 513"/>
    <n v="9.9600000000000009"/>
    <n v="2"/>
    <n v="0"/>
    <n v="4.5815999999999999"/>
  </r>
  <r>
    <n v="1819"/>
    <s v="US-2011-130379"/>
    <x v="2"/>
    <x v="594"/>
    <d v="2011-05-29T00:00:00"/>
    <s v="Standard Class"/>
    <s v="JL-15235"/>
    <s v="Janet Lee"/>
    <s v="Consumer"/>
    <s v="United States"/>
    <s v="Chicago"/>
    <x v="10"/>
    <n v="60623"/>
    <x v="2"/>
    <s v="OFF-AP-10001394"/>
    <x v="1"/>
    <x v="9"/>
    <s v="Harmony Air Purifier"/>
    <n v="75.59999999999998"/>
    <n v="2"/>
    <n v="0.8"/>
    <n v="-166.32000000000005"/>
  </r>
  <r>
    <n v="1820"/>
    <s v="US-2011-130379"/>
    <x v="2"/>
    <x v="594"/>
    <d v="2011-05-29T00:00:00"/>
    <s v="Standard Class"/>
    <s v="JL-15235"/>
    <s v="Janet Lee"/>
    <s v="Consumer"/>
    <s v="United States"/>
    <s v="Chicago"/>
    <x v="10"/>
    <n v="60623"/>
    <x v="2"/>
    <s v="FUR-FU-10002553"/>
    <x v="0"/>
    <x v="5"/>
    <s v="Electrix Incandescent Magnifying Lamp, Black"/>
    <n v="29.32"/>
    <n v="2"/>
    <n v="0.6"/>
    <n v="-24.188999999999993"/>
  </r>
  <r>
    <n v="1821"/>
    <s v="CA-2013-168956"/>
    <x v="0"/>
    <x v="595"/>
    <d v="2013-02-20T00:00:00"/>
    <s v="Standard Class"/>
    <s v="EA-14035"/>
    <s v="Erin Ashbrook"/>
    <s v="Corporate"/>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s v="Corporate"/>
    <s v="United States"/>
    <s v="Chicago"/>
    <x v="10"/>
    <n v="60623"/>
    <x v="2"/>
    <s v="OFF-FA-10000304"/>
    <x v="1"/>
    <x v="13"/>
    <s v="Advantus Push Pins"/>
    <n v="6.9760000000000009"/>
    <n v="4"/>
    <n v="0.2"/>
    <n v="1.8312000000000004"/>
  </r>
  <r>
    <n v="1823"/>
    <s v="CA-2013-168956"/>
    <x v="0"/>
    <x v="595"/>
    <d v="2013-02-20T00:00:00"/>
    <s v="Standard Class"/>
    <s v="EA-14035"/>
    <s v="Erin Ashbrook"/>
    <s v="Corporate"/>
    <s v="United States"/>
    <s v="Chicago"/>
    <x v="10"/>
    <n v="60623"/>
    <x v="2"/>
    <s v="FUR-CH-10004754"/>
    <x v="0"/>
    <x v="1"/>
    <s v="Global Stack Chair with Arms, Black"/>
    <n v="62.957999999999998"/>
    <n v="3"/>
    <n v="0.3"/>
    <n v="-2.6981999999999999"/>
  </r>
  <r>
    <n v="1824"/>
    <s v="CA-2013-168956"/>
    <x v="0"/>
    <x v="595"/>
    <d v="2013-02-20T00:00:00"/>
    <s v="Standard Class"/>
    <s v="EA-14035"/>
    <s v="Erin Ashbrook"/>
    <s v="Corporate"/>
    <s v="United States"/>
    <s v="Chicago"/>
    <x v="10"/>
    <n v="60623"/>
    <x v="2"/>
    <s v="OFF-PA-10000809"/>
    <x v="1"/>
    <x v="10"/>
    <s v="Xerox 206"/>
    <n v="5.1840000000000011"/>
    <n v="1"/>
    <n v="0.2"/>
    <n v="1.8144"/>
  </r>
  <r>
    <n v="1825"/>
    <s v="CA-2013-167507"/>
    <x v="0"/>
    <x v="596"/>
    <d v="2013-12-29T00:00:00"/>
    <s v="Standard Class"/>
    <s v="SA-20830"/>
    <s v="Sue Ann Reed"/>
    <s v="Consumer"/>
    <s v="United States"/>
    <s v="Redmond"/>
    <x v="21"/>
    <n v="97756"/>
    <x v="1"/>
    <s v="OFF-BI-10003694"/>
    <x v="1"/>
    <x v="8"/>
    <s v="Avery 3 1/2&quot; Diskette Storage Pages, 10/Pack"/>
    <n v="31.32"/>
    <n v="10"/>
    <n v="0.7"/>
    <n v="-25.05599999999999"/>
  </r>
  <r>
    <n v="1826"/>
    <s v="CA-2013-167507"/>
    <x v="0"/>
    <x v="596"/>
    <d v="2013-12-29T00:00:00"/>
    <s v="Standard Class"/>
    <s v="SA-20830"/>
    <s v="Sue Ann Reed"/>
    <s v="Consumer"/>
    <s v="United States"/>
    <s v="Redmond"/>
    <x v="21"/>
    <n v="97756"/>
    <x v="1"/>
    <s v="FUR-FU-10001935"/>
    <x v="0"/>
    <x v="5"/>
    <s v="3M Hangers With Command Adhesive"/>
    <n v="11.840000000000002"/>
    <n v="4"/>
    <n v="0.2"/>
    <n v="3.108000000000001"/>
  </r>
  <r>
    <n v="1827"/>
    <s v="CA-2013-167507"/>
    <x v="0"/>
    <x v="596"/>
    <d v="2013-12-29T00:00:00"/>
    <s v="Standard Class"/>
    <s v="SA-20830"/>
    <s v="Sue Ann Reed"/>
    <s v="Consumer"/>
    <s v="United States"/>
    <s v="Redmond"/>
    <x v="21"/>
    <n v="97756"/>
    <x v="1"/>
    <s v="FUR-FU-10002878"/>
    <x v="0"/>
    <x v="5"/>
    <s v="Seth Thomas 14&quot; Day/Date Wall Clock"/>
    <n v="22.784000000000002"/>
    <n v="1"/>
    <n v="0.2"/>
    <n v="4.8416000000000006"/>
  </r>
  <r>
    <n v="1828"/>
    <s v="CA-2013-109344"/>
    <x v="0"/>
    <x v="597"/>
    <d v="2013-02-11T00:00:00"/>
    <s v="Second Class"/>
    <s v="CH-12070"/>
    <s v="Cathy Hwang"/>
    <s v="Home Office"/>
    <s v="United States"/>
    <s v="Raleigh"/>
    <x v="3"/>
    <n v="27604"/>
    <x v="0"/>
    <s v="TEC-PH-10002624"/>
    <x v="2"/>
    <x v="7"/>
    <s v="Samsung Galaxy S4 Mini"/>
    <n v="1127.9760000000001"/>
    <n v="3"/>
    <n v="0.2"/>
    <n v="126.8972999999998"/>
  </r>
  <r>
    <n v="1829"/>
    <s v="US-2012-140851"/>
    <x v="1"/>
    <x v="562"/>
    <d v="2012-07-15T00:00:00"/>
    <s v="Second Class"/>
    <s v="ND-18460"/>
    <s v="Neil Ducich"/>
    <s v="Corporate"/>
    <s v="United States"/>
    <s v="Macon"/>
    <x v="32"/>
    <n v="31204"/>
    <x v="0"/>
    <s v="OFF-PA-10000019"/>
    <x v="1"/>
    <x v="10"/>
    <s v="Xerox 1931"/>
    <n v="38.880000000000003"/>
    <n v="6"/>
    <n v="0"/>
    <n v="18.662400000000002"/>
  </r>
  <r>
    <n v="1830"/>
    <s v="CA-2011-103373"/>
    <x v="2"/>
    <x v="598"/>
    <d v="2011-05-24T00:00:00"/>
    <s v="Standard Class"/>
    <s v="BS-11755"/>
    <s v="Bruce Stewart"/>
    <s v="Consumer"/>
    <s v="United States"/>
    <s v="Cleveland"/>
    <x v="24"/>
    <n v="44105"/>
    <x v="3"/>
    <s v="TEC-PH-10002885"/>
    <x v="2"/>
    <x v="7"/>
    <s v="Apple iPhone 5"/>
    <n v="779.79600000000005"/>
    <n v="2"/>
    <n v="0.4"/>
    <n v="-168.95579999999995"/>
  </r>
  <r>
    <n v="1831"/>
    <s v="CA-2014-145884"/>
    <x v="3"/>
    <x v="208"/>
    <d v="2014-10-22T00:00:00"/>
    <s v="Same Day"/>
    <s v="SL-20155"/>
    <s v="Sara Luxemburg"/>
    <s v="Home Office"/>
    <s v="United States"/>
    <s v="Muskogee"/>
    <x v="26"/>
    <n v="74403"/>
    <x v="2"/>
    <s v="TEC-PH-10000895"/>
    <x v="2"/>
    <x v="7"/>
    <s v="Polycom VVX 310 VoIP phone"/>
    <n v="1439.92"/>
    <n v="8"/>
    <n v="0"/>
    <n v="374.37920000000008"/>
  </r>
  <r>
    <n v="1832"/>
    <s v="CA-2014-145884"/>
    <x v="3"/>
    <x v="208"/>
    <d v="2014-10-22T00:00:00"/>
    <s v="Same Day"/>
    <s v="SL-20155"/>
    <s v="Sara Luxemburg"/>
    <s v="Home Office"/>
    <s v="United States"/>
    <s v="Muskogee"/>
    <x v="26"/>
    <n v="74403"/>
    <x v="2"/>
    <s v="FUR-TA-10002356"/>
    <x v="0"/>
    <x v="3"/>
    <s v="Bevis Boat-Shaped Conference Table"/>
    <n v="262.11"/>
    <n v="1"/>
    <n v="0"/>
    <n v="62.906399999999991"/>
  </r>
  <r>
    <n v="1833"/>
    <s v="CA-2012-131422"/>
    <x v="1"/>
    <x v="599"/>
    <d v="2012-11-09T00:00:00"/>
    <s v="Standard Class"/>
    <s v="GB-14530"/>
    <s v="George Bell"/>
    <s v="Corporate"/>
    <s v="United States"/>
    <s v="Monroe"/>
    <x v="3"/>
    <n v="28110"/>
    <x v="0"/>
    <s v="FUR-CH-10001270"/>
    <x v="0"/>
    <x v="1"/>
    <s v="Harbour Creations Steel Folding Chair"/>
    <n v="207"/>
    <n v="3"/>
    <n v="0.2"/>
    <n v="25.874999999999972"/>
  </r>
  <r>
    <n v="1834"/>
    <s v="CA-2014-162691"/>
    <x v="3"/>
    <x v="378"/>
    <d v="2014-08-08T00:00:00"/>
    <s v="Standard Class"/>
    <s v="AS-10045"/>
    <s v="Aaron Smayling"/>
    <s v="Corporate"/>
    <s v="United States"/>
    <s v="Austin"/>
    <x v="5"/>
    <n v="78745"/>
    <x v="2"/>
    <s v="TEC-MA-10000488"/>
    <x v="2"/>
    <x v="15"/>
    <s v="Bady BDG101FRU Card Printer"/>
    <n v="1439.982"/>
    <n v="3"/>
    <n v="0.4"/>
    <n v="-263.99670000000026"/>
  </r>
  <r>
    <n v="1835"/>
    <s v="CA-2014-162691"/>
    <x v="3"/>
    <x v="378"/>
    <d v="2014-08-08T00:00:00"/>
    <s v="Standard Class"/>
    <s v="AS-10045"/>
    <s v="Aaron Smayling"/>
    <s v="Corporate"/>
    <s v="United States"/>
    <s v="Austin"/>
    <x v="5"/>
    <n v="78745"/>
    <x v="2"/>
    <s v="OFF-PA-10003729"/>
    <x v="1"/>
    <x v="10"/>
    <s v="Xerox 1998"/>
    <n v="36.288000000000011"/>
    <n v="7"/>
    <n v="0.2"/>
    <n v="12.700800000000001"/>
  </r>
  <r>
    <n v="1836"/>
    <s v="CA-2011-141278"/>
    <x v="2"/>
    <x v="261"/>
    <d v="2011-06-24T00:00:00"/>
    <s v="First Class"/>
    <s v="RM-19375"/>
    <s v="Raymond Messe"/>
    <s v="Consumer"/>
    <s v="United States"/>
    <s v="Meriden"/>
    <x v="29"/>
    <n v="6450"/>
    <x v="3"/>
    <s v="OFF-AR-10003056"/>
    <x v="1"/>
    <x v="6"/>
    <s v="Newell 341"/>
    <n v="21.400000000000002"/>
    <n v="5"/>
    <n v="0"/>
    <n v="6.2059999999999977"/>
  </r>
  <r>
    <n v="1837"/>
    <s v="CA-2014-122693"/>
    <x v="3"/>
    <x v="600"/>
    <d v="2014-02-22T00:00:00"/>
    <s v="Second Class"/>
    <s v="NH-18610"/>
    <s v="Nicole Hansen"/>
    <s v="Corporate"/>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s v="Corporate"/>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s v="Corporate"/>
    <s v="United States"/>
    <s v="Charlotte"/>
    <x v="3"/>
    <n v="28205"/>
    <x v="0"/>
    <s v="FUR-FU-10000629"/>
    <x v="0"/>
    <x v="5"/>
    <s v="9-3/4 Diameter Round Wall Clock"/>
    <n v="44.128"/>
    <n v="4"/>
    <n v="0.2"/>
    <n v="12.135200000000001"/>
  </r>
  <r>
    <n v="1840"/>
    <s v="CA-2011-117345"/>
    <x v="2"/>
    <x v="601"/>
    <d v="2011-08-05T00:00:00"/>
    <s v="Standard Class"/>
    <s v="BF-10975"/>
    <s v="Barbara Fisher"/>
    <s v="Corporate"/>
    <s v="United States"/>
    <s v="Charlotte"/>
    <x v="3"/>
    <n v="28205"/>
    <x v="0"/>
    <s v="OFF-AP-10001005"/>
    <x v="1"/>
    <x v="9"/>
    <s v="Honeywell Quietcare HEPA Air Cleaner"/>
    <n v="62.920000000000009"/>
    <n v="1"/>
    <n v="0.2"/>
    <n v="10.224499999999994"/>
  </r>
  <r>
    <n v="1841"/>
    <s v="CA-2011-117345"/>
    <x v="2"/>
    <x v="601"/>
    <d v="2011-08-05T00:00:00"/>
    <s v="Standard Class"/>
    <s v="BF-10975"/>
    <s v="Barbara Fisher"/>
    <s v="Corporate"/>
    <s v="United States"/>
    <s v="Charlotte"/>
    <x v="3"/>
    <n v="28205"/>
    <x v="0"/>
    <s v="OFF-PA-10002377"/>
    <x v="1"/>
    <x v="10"/>
    <s v="Xerox 1916"/>
    <n v="78.304000000000002"/>
    <n v="2"/>
    <n v="0.2"/>
    <n v="29.363999999999997"/>
  </r>
  <r>
    <n v="1842"/>
    <s v="CA-2013-157763"/>
    <x v="0"/>
    <x v="427"/>
    <d v="2013-07-24T00:00:00"/>
    <s v="Standard Class"/>
    <s v="KH-16330"/>
    <s v="Katharine Harms"/>
    <s v="Corporate"/>
    <s v="United States"/>
    <s v="Bowling Green"/>
    <x v="0"/>
    <n v="42104"/>
    <x v="0"/>
    <s v="FUR-CH-10000988"/>
    <x v="0"/>
    <x v="1"/>
    <s v="Hon Olson Stacker Stools"/>
    <n v="140.81"/>
    <n v="1"/>
    <n v="0"/>
    <n v="39.4268"/>
  </r>
  <r>
    <n v="1843"/>
    <s v="CA-2012-135391"/>
    <x v="1"/>
    <x v="97"/>
    <d v="2012-02-11T00:00:00"/>
    <s v="Second Class"/>
    <s v="FA-14230"/>
    <s v="Frank Atkinson"/>
    <s v="Corporate"/>
    <s v="United States"/>
    <s v="San Antonio"/>
    <x v="5"/>
    <n v="78207"/>
    <x v="2"/>
    <s v="OFF-LA-10001074"/>
    <x v="1"/>
    <x v="2"/>
    <s v="Round Specialty Laser Printer Labels"/>
    <n v="40.096000000000004"/>
    <n v="4"/>
    <n v="0.2"/>
    <n v="13.532399999999996"/>
  </r>
  <r>
    <n v="1844"/>
    <s v="CA-2012-135391"/>
    <x v="1"/>
    <x v="97"/>
    <d v="2012-02-11T00:00:00"/>
    <s v="Second Class"/>
    <s v="FA-14230"/>
    <s v="Frank Atkinson"/>
    <s v="Corporate"/>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s v="Consumer"/>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s v="Home Office"/>
    <s v="United States"/>
    <s v="Washington"/>
    <x v="40"/>
    <n v="20016"/>
    <x v="3"/>
    <s v="OFF-PA-10001804"/>
    <x v="1"/>
    <x v="10"/>
    <s v="Xerox 195"/>
    <n v="40.08"/>
    <n v="6"/>
    <n v="0"/>
    <n v="19.238399999999999"/>
  </r>
  <r>
    <n v="1847"/>
    <s v="US-2014-158512"/>
    <x v="3"/>
    <x v="602"/>
    <d v="2014-01-18T00:00:00"/>
    <s v="Second Class"/>
    <s v="DA-13450"/>
    <s v="Dianna Arnett"/>
    <s v="Home Office"/>
    <s v="United States"/>
    <s v="Washington"/>
    <x v="40"/>
    <n v="20016"/>
    <x v="3"/>
    <s v="FUR-FU-10004973"/>
    <x v="0"/>
    <x v="5"/>
    <s v="Flat Face Poster Frame"/>
    <n v="37.68"/>
    <n v="2"/>
    <n v="0"/>
    <n v="15.825600000000001"/>
  </r>
  <r>
    <n v="1848"/>
    <s v="CA-2014-128370"/>
    <x v="3"/>
    <x v="18"/>
    <d v="2014-09-11T00:00:00"/>
    <s v="Same Day"/>
    <s v="FH-14275"/>
    <s v="Frank Hawley"/>
    <s v="Corporate"/>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s v="Corporate"/>
    <s v="United States"/>
    <s v="Los Angeles"/>
    <x v="1"/>
    <n v="90004"/>
    <x v="1"/>
    <s v="OFF-BI-10004140"/>
    <x v="1"/>
    <x v="8"/>
    <s v="Avery Non-Stick Binders"/>
    <n v="7.1840000000000011"/>
    <n v="2"/>
    <n v="0.2"/>
    <n v="2.2449999999999992"/>
  </r>
  <r>
    <n v="1850"/>
    <s v="CA-2012-160472"/>
    <x v="1"/>
    <x v="603"/>
    <d v="2012-07-25T00:00:00"/>
    <s v="Second Class"/>
    <s v="RK-19300"/>
    <s v="Ralph Kennedy"/>
    <s v="Consumer"/>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s v="Consumer"/>
    <s v="United States"/>
    <s v="South Bend"/>
    <x v="14"/>
    <n v="46614"/>
    <x v="2"/>
    <s v="TEC-AC-10002253"/>
    <x v="2"/>
    <x v="11"/>
    <s v="Imation Bio 8GB USB Flash Drive Imation Corp"/>
    <n v="831.2"/>
    <n v="5"/>
    <n v="0"/>
    <n v="124.68000000000004"/>
  </r>
  <r>
    <n v="1852"/>
    <s v="CA-2012-160472"/>
    <x v="1"/>
    <x v="603"/>
    <d v="2012-07-25T00:00:00"/>
    <s v="Second Class"/>
    <s v="RK-19300"/>
    <s v="Ralph Kennedy"/>
    <s v="Consumer"/>
    <s v="United States"/>
    <s v="South Bend"/>
    <x v="14"/>
    <n v="46614"/>
    <x v="2"/>
    <s v="OFF-PA-10000528"/>
    <x v="1"/>
    <x v="10"/>
    <s v="Xerox 1981"/>
    <n v="26.400000000000002"/>
    <n v="5"/>
    <n v="0"/>
    <n v="11.879999999999999"/>
  </r>
  <r>
    <n v="1853"/>
    <s v="CA-2012-160472"/>
    <x v="1"/>
    <x v="603"/>
    <d v="2012-07-25T00:00:00"/>
    <s v="Second Class"/>
    <s v="RK-19300"/>
    <s v="Ralph Kennedy"/>
    <s v="Consumer"/>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s v="Consumer"/>
    <s v="United States"/>
    <s v="South Bend"/>
    <x v="14"/>
    <n v="46614"/>
    <x v="2"/>
    <s v="OFF-PA-10003129"/>
    <x v="1"/>
    <x v="10"/>
    <s v="Tops White Computer Printout Paper"/>
    <n v="97.82"/>
    <n v="2"/>
    <n v="0"/>
    <n v="45.975399999999993"/>
  </r>
  <r>
    <n v="1855"/>
    <s v="CA-2012-160472"/>
    <x v="1"/>
    <x v="603"/>
    <d v="2012-07-25T00:00:00"/>
    <s v="Second Class"/>
    <s v="RK-19300"/>
    <s v="Ralph Kennedy"/>
    <s v="Consumer"/>
    <s v="United States"/>
    <s v="South Bend"/>
    <x v="14"/>
    <n v="46614"/>
    <x v="2"/>
    <s v="OFF-ST-10003442"/>
    <x v="1"/>
    <x v="4"/>
    <s v="Eldon Portable Mobile Manager"/>
    <n v="141.4"/>
    <n v="5"/>
    <n v="0"/>
    <n v="38.177999999999997"/>
  </r>
  <r>
    <n v="1856"/>
    <s v="CA-2011-114643"/>
    <x v="2"/>
    <x v="604"/>
    <d v="2011-06-17T00:00:00"/>
    <s v="Standard Class"/>
    <s v="FM-14215"/>
    <s v="Filia McAdams"/>
    <s v="Corporate"/>
    <s v="United States"/>
    <s v="Los Angeles"/>
    <x v="1"/>
    <n v="90032"/>
    <x v="1"/>
    <s v="OFF-AR-10003631"/>
    <x v="1"/>
    <x v="6"/>
    <s v="Staples"/>
    <n v="14.52"/>
    <n v="3"/>
    <n v="0"/>
    <n v="4.7915999999999999"/>
  </r>
  <r>
    <n v="1857"/>
    <s v="US-2014-158218"/>
    <x v="3"/>
    <x v="605"/>
    <d v="2014-05-16T00:00:00"/>
    <s v="Second Class"/>
    <s v="AC-10420"/>
    <s v="Alyssa Crouse"/>
    <s v="Corporate"/>
    <s v="United States"/>
    <s v="Houston"/>
    <x v="5"/>
    <n v="77041"/>
    <x v="2"/>
    <s v="OFF-ST-10000563"/>
    <x v="1"/>
    <x v="4"/>
    <s v="Fellowes Bankers Box Stor/Drawer Steel Plus"/>
    <n v="127.92000000000002"/>
    <n v="5"/>
    <n v="0.2"/>
    <n v="-15.990000000000002"/>
  </r>
  <r>
    <n v="1858"/>
    <s v="US-2014-158218"/>
    <x v="3"/>
    <x v="605"/>
    <d v="2014-05-16T00:00:00"/>
    <s v="Second Class"/>
    <s v="AC-10420"/>
    <s v="Alyssa Crouse"/>
    <s v="Corporate"/>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s v="Corporate"/>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s v="Corporate"/>
    <s v="United States"/>
    <s v="Bristol"/>
    <x v="29"/>
    <n v="6010"/>
    <x v="3"/>
    <s v="TEC-PH-10004959"/>
    <x v="2"/>
    <x v="7"/>
    <s v="Classic Ivory Antique Telephone ZL1810"/>
    <n v="100.49"/>
    <n v="1"/>
    <n v="0"/>
    <n v="25.122500000000002"/>
  </r>
  <r>
    <n v="1861"/>
    <s v="US-2014-121251"/>
    <x v="3"/>
    <x v="606"/>
    <d v="2014-03-28T00:00:00"/>
    <s v="First Class"/>
    <s v="GM-14440"/>
    <s v="Gary McGarr"/>
    <s v="Consumer"/>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s v="Consumer"/>
    <s v="United States"/>
    <s v="New York City"/>
    <x v="15"/>
    <n v="10009"/>
    <x v="3"/>
    <s v="TEC-PH-10004896"/>
    <x v="2"/>
    <x v="7"/>
    <s v="Nokia Lumia 521 (T-Mobile)"/>
    <n v="119.96"/>
    <n v="4"/>
    <n v="0"/>
    <n v="33.588800000000006"/>
  </r>
  <r>
    <n v="1863"/>
    <s v="CA-2011-151078"/>
    <x v="2"/>
    <x v="607"/>
    <d v="2011-11-12T00:00:00"/>
    <s v="Same Day"/>
    <s v="RF-19840"/>
    <s v="Roy Französisch"/>
    <s v="Consumer"/>
    <s v="United States"/>
    <s v="San Antonio"/>
    <x v="5"/>
    <n v="78207"/>
    <x v="2"/>
    <s v="OFF-ST-10001328"/>
    <x v="1"/>
    <x v="4"/>
    <s v="Personal Filing Tote with Lid, Black/Gray"/>
    <n v="49.632000000000005"/>
    <n v="4"/>
    <n v="0.2"/>
    <n v="4.9632000000000005"/>
  </r>
  <r>
    <n v="1864"/>
    <s v="US-2013-100839"/>
    <x v="0"/>
    <x v="63"/>
    <d v="2013-10-18T00:00:00"/>
    <s v="Standard Class"/>
    <s v="NC-18625"/>
    <s v="Noah Childs"/>
    <s v="Corporate"/>
    <s v="United States"/>
    <s v="Aurora"/>
    <x v="22"/>
    <n v="80013"/>
    <x v="1"/>
    <s v="FUR-TA-10004575"/>
    <x v="0"/>
    <x v="3"/>
    <s v="Hon 5100 Series Wood Tables"/>
    <n v="727.45"/>
    <n v="5"/>
    <n v="0.5"/>
    <n v="-465.5680000000001"/>
  </r>
  <r>
    <n v="1865"/>
    <s v="US-2013-100839"/>
    <x v="0"/>
    <x v="63"/>
    <d v="2013-10-18T00:00:00"/>
    <s v="Standard Class"/>
    <s v="NC-18625"/>
    <s v="Noah Childs"/>
    <s v="Corporate"/>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s v="Corporate"/>
    <s v="United States"/>
    <s v="Newark"/>
    <x v="24"/>
    <n v="43055"/>
    <x v="3"/>
    <s v="TEC-PH-10002824"/>
    <x v="2"/>
    <x v="7"/>
    <s v="Jabra SPEAK 410 Multidevice Speakerphone"/>
    <n v="370.78199999999998"/>
    <n v="3"/>
    <n v="0.4"/>
    <n v="-92.695500000000038"/>
  </r>
  <r>
    <n v="1867"/>
    <s v="CA-2014-118857"/>
    <x v="3"/>
    <x v="4"/>
    <d v="2014-04-19T00:00:00"/>
    <s v="First Class"/>
    <s v="AH-10075"/>
    <s v="Adam Hart"/>
    <s v="Corporate"/>
    <s v="United States"/>
    <s v="Henderson"/>
    <x v="33"/>
    <n v="89015"/>
    <x v="1"/>
    <s v="FUR-FU-10004460"/>
    <x v="0"/>
    <x v="5"/>
    <s v="Howard Miller 12&quot; Round Wall Clock"/>
    <n v="196.45"/>
    <n v="5"/>
    <n v="0"/>
    <n v="70.72199999999998"/>
  </r>
  <r>
    <n v="1868"/>
    <s v="CA-2012-127110"/>
    <x v="1"/>
    <x v="608"/>
    <d v="2012-07-01T00:00:00"/>
    <s v="Standard Class"/>
    <s v="CH-12070"/>
    <s v="Cathy Hwang"/>
    <s v="Home Office"/>
    <s v="United States"/>
    <s v="Philadelphia"/>
    <x v="9"/>
    <n v="19143"/>
    <x v="3"/>
    <s v="OFF-PA-10003309"/>
    <x v="1"/>
    <x v="10"/>
    <s v="Xerox 211"/>
    <n v="31.104000000000006"/>
    <n v="6"/>
    <n v="0.2"/>
    <n v="10.8864"/>
  </r>
  <r>
    <n v="1869"/>
    <s v="CA-2012-127110"/>
    <x v="1"/>
    <x v="608"/>
    <d v="2012-07-01T00:00:00"/>
    <s v="Standard Class"/>
    <s v="CH-12070"/>
    <s v="Cathy Hwang"/>
    <s v="Home Office"/>
    <s v="United States"/>
    <s v="Philadelphia"/>
    <x v="9"/>
    <n v="19143"/>
    <x v="3"/>
    <s v="OFF-ST-10002554"/>
    <x v="1"/>
    <x v="4"/>
    <s v="Tennsco Industrial Shelving"/>
    <n v="78.256"/>
    <n v="2"/>
    <n v="0.2"/>
    <n v="-17.607599999999998"/>
  </r>
  <r>
    <n v="1870"/>
    <s v="CA-2013-148201"/>
    <x v="0"/>
    <x v="370"/>
    <d v="2013-08-30T00:00:00"/>
    <s v="Second Class"/>
    <s v="CC-12145"/>
    <s v="Charles Crestani"/>
    <s v="Consumer"/>
    <s v="United States"/>
    <s v="Seattle"/>
    <x v="4"/>
    <n v="98103"/>
    <x v="1"/>
    <s v="OFF-PA-10000019"/>
    <x v="1"/>
    <x v="10"/>
    <s v="Xerox 1931"/>
    <n v="6.48"/>
    <n v="1"/>
    <n v="0"/>
    <n v="3.1104000000000003"/>
  </r>
  <r>
    <n v="1871"/>
    <s v="CA-2011-116932"/>
    <x v="2"/>
    <x v="609"/>
    <d v="2011-07-25T00:00:00"/>
    <s v="Standard Class"/>
    <s v="ME-18010"/>
    <s v="Michelle Ellison"/>
    <s v="Corporate"/>
    <s v="United States"/>
    <s v="San Francisco"/>
    <x v="1"/>
    <n v="94122"/>
    <x v="1"/>
    <s v="OFF-AR-10002067"/>
    <x v="1"/>
    <x v="6"/>
    <s v="Newell 334"/>
    <n v="99.2"/>
    <n v="5"/>
    <n v="0"/>
    <n v="25.792000000000002"/>
  </r>
  <r>
    <n v="1872"/>
    <s v="CA-2011-116932"/>
    <x v="2"/>
    <x v="609"/>
    <d v="2011-07-25T00:00:00"/>
    <s v="Standard Class"/>
    <s v="ME-18010"/>
    <s v="Michelle Ellison"/>
    <s v="Corporate"/>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s v="Corporate"/>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s v="Consumer"/>
    <s v="United States"/>
    <s v="Spokane"/>
    <x v="4"/>
    <n v="99207"/>
    <x v="1"/>
    <s v="FUR-TA-10004767"/>
    <x v="0"/>
    <x v="3"/>
    <s v="Safco Drafting Table"/>
    <n v="70.98"/>
    <n v="1"/>
    <n v="0"/>
    <n v="20.584199999999996"/>
  </r>
  <r>
    <n v="1875"/>
    <s v="CA-2011-147914"/>
    <x v="2"/>
    <x v="611"/>
    <d v="2011-06-09T00:00:00"/>
    <s v="Standard Class"/>
    <s v="MP-17470"/>
    <s v="Mark Packer"/>
    <s v="Home Office"/>
    <s v="United States"/>
    <s v="Columbus"/>
    <x v="24"/>
    <n v="43229"/>
    <x v="3"/>
    <s v="OFF-PA-10001685"/>
    <x v="1"/>
    <x v="10"/>
    <s v="Staples"/>
    <n v="16.224"/>
    <n v="2"/>
    <n v="0.2"/>
    <n v="5.8812000000000006"/>
  </r>
  <r>
    <n v="1876"/>
    <s v="US-2013-112977"/>
    <x v="0"/>
    <x v="612"/>
    <d v="2013-03-17T00:00:00"/>
    <s v="Standard Class"/>
    <s v="CJ-12010"/>
    <s v="Caroline Jumper"/>
    <s v="Consumer"/>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s v="Consumer"/>
    <s v="United States"/>
    <s v="San Antonio"/>
    <x v="5"/>
    <n v="78207"/>
    <x v="2"/>
    <s v="TEC-PH-10000984"/>
    <x v="2"/>
    <x v="7"/>
    <s v="Panasonic KX-TG9471B"/>
    <n v="470.37600000000009"/>
    <n v="3"/>
    <n v="0.2"/>
    <n v="47.037600000000026"/>
  </r>
  <r>
    <n v="1878"/>
    <s v="CA-2014-118885"/>
    <x v="3"/>
    <x v="614"/>
    <d v="2015-01-03T00:00:00"/>
    <s v="Standard Class"/>
    <s v="JG-15160"/>
    <s v="James Galang"/>
    <s v="Consumer"/>
    <s v="United States"/>
    <s v="Los Angeles"/>
    <x v="1"/>
    <n v="90049"/>
    <x v="1"/>
    <s v="FUR-CH-10002880"/>
    <x v="0"/>
    <x v="1"/>
    <s v="Global High-Back Leather Tilter, Burgundy"/>
    <n v="393.56799999999998"/>
    <n v="4"/>
    <n v="0.2"/>
    <n v="-44.276400000000024"/>
  </r>
  <r>
    <n v="1879"/>
    <s v="CA-2014-118885"/>
    <x v="3"/>
    <x v="614"/>
    <d v="2015-01-03T00:00:00"/>
    <s v="Standard Class"/>
    <s v="JG-15160"/>
    <s v="James Galang"/>
    <s v="Consumer"/>
    <s v="United States"/>
    <s v="Los Angeles"/>
    <x v="1"/>
    <n v="90049"/>
    <x v="1"/>
    <s v="TEC-PH-10002563"/>
    <x v="2"/>
    <x v="7"/>
    <s v="Adtran 1202752G1"/>
    <n v="302.37599999999998"/>
    <n v="3"/>
    <n v="0.2"/>
    <n v="22.678200000000018"/>
  </r>
  <r>
    <n v="1880"/>
    <s v="US-2014-166611"/>
    <x v="3"/>
    <x v="615"/>
    <d v="2014-04-03T00:00:00"/>
    <s v="Standard Class"/>
    <s v="CK-12760"/>
    <s v="Cyma Kinney"/>
    <s v="Corporate"/>
    <s v="United States"/>
    <s v="Jacksonville"/>
    <x v="2"/>
    <n v="32216"/>
    <x v="0"/>
    <s v="OFF-BI-10001191"/>
    <x v="1"/>
    <x v="8"/>
    <s v="Canvas Sectional Post Binders"/>
    <n v="68.742000000000019"/>
    <n v="9"/>
    <n v="0.7"/>
    <n v="-48.119399999999985"/>
  </r>
  <r>
    <n v="1881"/>
    <s v="CA-2012-109512"/>
    <x v="1"/>
    <x v="616"/>
    <d v="2012-03-05T00:00:00"/>
    <s v="Same Day"/>
    <s v="LF-17185"/>
    <s v="Luke Foster"/>
    <s v="Consumer"/>
    <s v="United States"/>
    <s v="New York City"/>
    <x v="15"/>
    <n v="10011"/>
    <x v="3"/>
    <s v="OFF-EN-10002621"/>
    <x v="1"/>
    <x v="12"/>
    <s v="Staples"/>
    <n v="29.339999999999996"/>
    <n v="3"/>
    <n v="0"/>
    <n v="14.669999999999998"/>
  </r>
  <r>
    <n v="1882"/>
    <s v="CA-2012-109512"/>
    <x v="1"/>
    <x v="616"/>
    <d v="2012-03-05T00:00:00"/>
    <s v="Same Day"/>
    <s v="LF-17185"/>
    <s v="Luke Foster"/>
    <s v="Consumer"/>
    <s v="United States"/>
    <s v="New York City"/>
    <x v="15"/>
    <n v="10011"/>
    <x v="3"/>
    <s v="FUR-CH-10001146"/>
    <x v="0"/>
    <x v="1"/>
    <s v="Global Value Mid-Back Manager's Chair, Gray"/>
    <n v="383.60700000000003"/>
    <n v="7"/>
    <n v="0.1"/>
    <n v="63.934499999999971"/>
  </r>
  <r>
    <n v="1883"/>
    <s v="CA-2012-109512"/>
    <x v="1"/>
    <x v="616"/>
    <d v="2012-03-05T00:00:00"/>
    <s v="Same Day"/>
    <s v="LF-17185"/>
    <s v="Luke Foster"/>
    <s v="Consumer"/>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s v="Home Office"/>
    <s v="United States"/>
    <s v="Philadelphia"/>
    <x v="9"/>
    <n v="19143"/>
    <x v="3"/>
    <s v="OFF-PA-10001289"/>
    <x v="1"/>
    <x v="10"/>
    <s v="White Computer Printout Paper by Universal"/>
    <n v="217.05599999999998"/>
    <n v="7"/>
    <n v="0.2"/>
    <n v="78.6828"/>
  </r>
  <r>
    <n v="1885"/>
    <s v="CA-2014-154718"/>
    <x v="3"/>
    <x v="617"/>
    <d v="2014-01-24T00:00:00"/>
    <s v="Second Class"/>
    <s v="DL-12865"/>
    <s v="Dan Lawera"/>
    <s v="Consumer"/>
    <s v="United States"/>
    <s v="Keller"/>
    <x v="5"/>
    <n v="76248"/>
    <x v="2"/>
    <s v="OFF-LA-10003714"/>
    <x v="1"/>
    <x v="2"/>
    <s v="Avery 510"/>
    <n v="6"/>
    <n v="2"/>
    <n v="0.2"/>
    <n v="2.0999999999999996"/>
  </r>
  <r>
    <n v="1886"/>
    <s v="CA-2013-147578"/>
    <x v="0"/>
    <x v="183"/>
    <d v="2013-04-27T00:00:00"/>
    <s v="Second Class"/>
    <s v="PG-18895"/>
    <s v="Paul Gonzalez"/>
    <s v="Consumer"/>
    <s v="United States"/>
    <s v="San Francisco"/>
    <x v="1"/>
    <n v="94122"/>
    <x v="1"/>
    <s v="FUR-FU-10001889"/>
    <x v="0"/>
    <x v="5"/>
    <s v="Ultra Door Pull Handle"/>
    <n v="31.56"/>
    <n v="3"/>
    <n v="0"/>
    <n v="10.4148"/>
  </r>
  <r>
    <n v="1887"/>
    <s v="CA-2011-140165"/>
    <x v="2"/>
    <x v="8"/>
    <d v="2011-05-15T00:00:00"/>
    <s v="First Class"/>
    <s v="EH-14005"/>
    <s v="Erica Hernandez"/>
    <s v="Home Office"/>
    <s v="United States"/>
    <s v="Hialeah"/>
    <x v="2"/>
    <n v="33012"/>
    <x v="0"/>
    <s v="OFF-FA-10002815"/>
    <x v="1"/>
    <x v="13"/>
    <s v="Staples"/>
    <n v="7.104000000000001"/>
    <n v="2"/>
    <n v="0.2"/>
    <n v="2.3976000000000002"/>
  </r>
  <r>
    <n v="1888"/>
    <s v="CA-2011-140165"/>
    <x v="2"/>
    <x v="8"/>
    <d v="2011-05-15T00:00:00"/>
    <s v="First Class"/>
    <s v="EH-14005"/>
    <s v="Erica Hernandez"/>
    <s v="Home Office"/>
    <s v="United States"/>
    <s v="Hialeah"/>
    <x v="2"/>
    <n v="33012"/>
    <x v="0"/>
    <s v="OFF-BI-10004519"/>
    <x v="1"/>
    <x v="8"/>
    <s v="GBC DocuBind P100 Manual Binding Machine"/>
    <n v="398.35200000000003"/>
    <n v="8"/>
    <n v="0.7"/>
    <n v="-331.95999999999992"/>
  </r>
  <r>
    <n v="1889"/>
    <s v="CA-2011-142587"/>
    <x v="2"/>
    <x v="618"/>
    <d v="2011-10-22T00:00:00"/>
    <s v="First Class"/>
    <s v="TB-21520"/>
    <s v="Tracy Blumstein"/>
    <s v="Consumer"/>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s v="Consumer"/>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s v="Corporate"/>
    <s v="United States"/>
    <s v="Huntington Beach"/>
    <x v="1"/>
    <n v="92646"/>
    <x v="1"/>
    <s v="OFF-PA-10001204"/>
    <x v="1"/>
    <x v="10"/>
    <s v="Xerox 1972"/>
    <n v="10.56"/>
    <n v="2"/>
    <n v="0"/>
    <n v="4.7519999999999998"/>
  </r>
  <r>
    <n v="1892"/>
    <s v="CA-2011-157623"/>
    <x v="2"/>
    <x v="619"/>
    <d v="2011-03-18T00:00:00"/>
    <s v="Standard Class"/>
    <s v="DK-13225"/>
    <s v="Dean Katz"/>
    <s v="Corporate"/>
    <s v="United States"/>
    <s v="Huntington Beach"/>
    <x v="1"/>
    <n v="92646"/>
    <x v="1"/>
    <s v="OFF-AR-10003723"/>
    <x v="1"/>
    <x v="6"/>
    <s v="Avery Hi-Liter Fluorescent Desk Style Markers"/>
    <n v="3.38"/>
    <n v="1"/>
    <n v="0"/>
    <n v="1.2505999999999999"/>
  </r>
  <r>
    <n v="1893"/>
    <s v="CA-2014-145310"/>
    <x v="3"/>
    <x v="66"/>
    <d v="2014-12-25T00:00:00"/>
    <s v="Second Class"/>
    <s v="JP-15520"/>
    <s v="Jeremy Pistek"/>
    <s v="Consumer"/>
    <s v="United States"/>
    <s v="Port Orange"/>
    <x v="2"/>
    <n v="32127"/>
    <x v="0"/>
    <s v="OFF-EN-10002621"/>
    <x v="1"/>
    <x v="12"/>
    <s v="Staples"/>
    <n v="7.8239999999999998"/>
    <n v="1"/>
    <n v="0.2"/>
    <n v="2.9339999999999997"/>
  </r>
  <r>
    <n v="1894"/>
    <s v="CA-2013-100083"/>
    <x v="0"/>
    <x v="390"/>
    <d v="2013-11-30T00:00:00"/>
    <s v="Standard Class"/>
    <s v="CD-11980"/>
    <s v="Carol Darley"/>
    <s v="Consumer"/>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s v="Consumer"/>
    <s v="United States"/>
    <s v="Charlottesville"/>
    <x v="17"/>
    <n v="22901"/>
    <x v="0"/>
    <s v="OFF-AR-10001446"/>
    <x v="1"/>
    <x v="6"/>
    <s v="Newell 309"/>
    <n v="34.650000000000006"/>
    <n v="3"/>
    <n v="0"/>
    <n v="10.395"/>
  </r>
  <r>
    <n v="1896"/>
    <s v="CA-2012-109197"/>
    <x v="1"/>
    <x v="620"/>
    <d v="2013-01-04T00:00:00"/>
    <s v="Standard Class"/>
    <s v="JO-15280"/>
    <s v="Jas O'Carroll"/>
    <s v="Consumer"/>
    <s v="United States"/>
    <s v="Missoula"/>
    <x v="37"/>
    <n v="59801"/>
    <x v="1"/>
    <s v="OFF-BI-10004632"/>
    <x v="1"/>
    <x v="8"/>
    <s v="Ibico Hi-Tech Manual Binding System"/>
    <n v="487.98400000000004"/>
    <n v="2"/>
    <n v="0.2"/>
    <n v="152.49499999999998"/>
  </r>
  <r>
    <n v="1897"/>
    <s v="CA-2014-141789"/>
    <x v="3"/>
    <x v="621"/>
    <d v="2014-10-07T00:00:00"/>
    <s v="First Class"/>
    <s v="AC-10450"/>
    <s v="Amy Cox"/>
    <s v="Consumer"/>
    <s v="United States"/>
    <s v="Minneapolis"/>
    <x v="11"/>
    <n v="55407"/>
    <x v="2"/>
    <s v="OFF-BI-10001359"/>
    <x v="1"/>
    <x v="8"/>
    <s v="GBC DocuBind TL300 Electric Binding System"/>
    <n v="1793.98"/>
    <n v="2"/>
    <n v="0"/>
    <n v="843.17059999999992"/>
  </r>
  <r>
    <n v="1898"/>
    <s v="CA-2011-169775"/>
    <x v="2"/>
    <x v="550"/>
    <d v="2011-09-02T00:00:00"/>
    <s v="Second Class"/>
    <s v="RA-19945"/>
    <s v="Ryan Akin"/>
    <s v="Consumer"/>
    <s v="United States"/>
    <s v="Miami"/>
    <x v="2"/>
    <n v="33178"/>
    <x v="0"/>
    <s v="OFF-EN-10001749"/>
    <x v="1"/>
    <x v="12"/>
    <s v="Jiffy Padded Mailers with Self-Seal Closure"/>
    <n v="29.808"/>
    <n v="2"/>
    <n v="0.2"/>
    <n v="10.805399999999997"/>
  </r>
  <r>
    <n v="1899"/>
    <s v="CA-2011-169775"/>
    <x v="2"/>
    <x v="550"/>
    <d v="2011-09-02T00:00:00"/>
    <s v="Second Class"/>
    <s v="RA-19945"/>
    <s v="Ryan Akin"/>
    <s v="Consumer"/>
    <s v="United States"/>
    <s v="Miami"/>
    <x v="2"/>
    <n v="33178"/>
    <x v="0"/>
    <s v="OFF-BI-10004390"/>
    <x v="1"/>
    <x v="8"/>
    <s v="GBC DocuBind 200 Manual Binding Machine"/>
    <n v="505.1760000000001"/>
    <n v="4"/>
    <n v="0.7"/>
    <n v="-336.78399999999988"/>
  </r>
  <r>
    <n v="1900"/>
    <s v="CA-2011-169775"/>
    <x v="2"/>
    <x v="550"/>
    <d v="2011-09-02T00:00:00"/>
    <s v="Second Class"/>
    <s v="RA-19945"/>
    <s v="Ryan Akin"/>
    <s v="Consumer"/>
    <s v="United States"/>
    <s v="Miami"/>
    <x v="2"/>
    <n v="33178"/>
    <x v="0"/>
    <s v="FUR-TA-10001857"/>
    <x v="0"/>
    <x v="3"/>
    <s v="Balt Solid Wood Rectangular Table"/>
    <n v="174.05850000000001"/>
    <n v="3"/>
    <n v="0.45"/>
    <n v="-110.76450000000001"/>
  </r>
  <r>
    <n v="1901"/>
    <s v="CA-2013-140543"/>
    <x v="0"/>
    <x v="622"/>
    <d v="2013-07-04T00:00:00"/>
    <s v="Second Class"/>
    <s v="Co-12640"/>
    <s v="Corey-Lock"/>
    <s v="Consumer"/>
    <s v="United States"/>
    <s v="Florence"/>
    <x v="20"/>
    <n v="29501"/>
    <x v="0"/>
    <s v="OFF-ST-10000563"/>
    <x v="1"/>
    <x v="4"/>
    <s v="Fellowes Bankers Box Stor/Drawer Steel Plus"/>
    <n v="191.88"/>
    <n v="6"/>
    <n v="0"/>
    <n v="19.188000000000002"/>
  </r>
  <r>
    <n v="1902"/>
    <s v="CA-2013-151141"/>
    <x v="0"/>
    <x v="623"/>
    <d v="2013-08-24T00:00:00"/>
    <s v="First Class"/>
    <s v="DW-13480"/>
    <s v="Dianna Wilson"/>
    <s v="Home Office"/>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s v="Corporate"/>
    <s v="United States"/>
    <s v="Springfield"/>
    <x v="21"/>
    <n v="97477"/>
    <x v="1"/>
    <s v="OFF-PA-10003953"/>
    <x v="1"/>
    <x v="10"/>
    <s v="Xerox 218"/>
    <n v="5.1840000000000011"/>
    <n v="1"/>
    <n v="0.2"/>
    <n v="1.8144"/>
  </r>
  <r>
    <n v="1904"/>
    <s v="CA-2014-167094"/>
    <x v="3"/>
    <x v="208"/>
    <d v="2014-10-23T00:00:00"/>
    <s v="First Class"/>
    <s v="DK-12835"/>
    <s v="Damala Kotsonis"/>
    <s v="Corporate"/>
    <s v="United States"/>
    <s v="Springfield"/>
    <x v="21"/>
    <n v="97477"/>
    <x v="1"/>
    <s v="FUR-CH-10000155"/>
    <x v="0"/>
    <x v="1"/>
    <s v="Global Comet Stacking Armless Chair"/>
    <n v="478.48"/>
    <n v="2"/>
    <n v="0.2"/>
    <n v="47.848000000000013"/>
  </r>
  <r>
    <n v="1905"/>
    <s v="CA-2014-167094"/>
    <x v="3"/>
    <x v="208"/>
    <d v="2014-10-23T00:00:00"/>
    <s v="First Class"/>
    <s v="DK-12835"/>
    <s v="Damala Kotsonis"/>
    <s v="Corporate"/>
    <s v="United States"/>
    <s v="Springfield"/>
    <x v="21"/>
    <n v="97477"/>
    <x v="1"/>
    <s v="TEC-AC-10003116"/>
    <x v="2"/>
    <x v="11"/>
    <s v="Memorex Froggy Flash Drive 8 GB"/>
    <n v="28.400000000000002"/>
    <n v="2"/>
    <n v="0.2"/>
    <n v="6.7449999999999983"/>
  </r>
  <r>
    <n v="1906"/>
    <s v="CA-2014-154410"/>
    <x v="3"/>
    <x v="208"/>
    <d v="2014-10-25T00:00:00"/>
    <s v="First Class"/>
    <s v="MD-17860"/>
    <s v="Michael Dominguez"/>
    <s v="Corporate"/>
    <s v="United States"/>
    <s v="Indianapolis"/>
    <x v="14"/>
    <n v="46203"/>
    <x v="2"/>
    <s v="OFF-ST-10002743"/>
    <x v="1"/>
    <x v="4"/>
    <s v="SAFCO Boltless Steel Shelving"/>
    <n v="909.12"/>
    <n v="8"/>
    <n v="0"/>
    <n v="9.091199999999958"/>
  </r>
  <r>
    <n v="1907"/>
    <s v="US-2013-150567"/>
    <x v="0"/>
    <x v="624"/>
    <d v="2013-05-22T00:00:00"/>
    <s v="Standard Class"/>
    <s v="RP-19855"/>
    <s v="Roy Phan"/>
    <s v="Corporate"/>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s v="Corporate"/>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s v="Corporate"/>
    <s v="United States"/>
    <s v="Los Angeles"/>
    <x v="1"/>
    <n v="90008"/>
    <x v="1"/>
    <s v="FUR-FU-10004093"/>
    <x v="0"/>
    <x v="5"/>
    <s v="Hand-Finished Solid Wood Document Frame"/>
    <n v="136.91999999999999"/>
    <n v="4"/>
    <n v="0"/>
    <n v="41.075999999999993"/>
  </r>
  <r>
    <n v="1910"/>
    <s v="CA-2014-105886"/>
    <x v="3"/>
    <x v="404"/>
    <d v="2014-12-24T00:00:00"/>
    <s v="Standard Class"/>
    <s v="DB-13660"/>
    <s v="Duane Benoit"/>
    <s v="Consumer"/>
    <s v="United States"/>
    <s v="Oceanside"/>
    <x v="15"/>
    <n v="11572"/>
    <x v="3"/>
    <s v="FUR-FU-10001037"/>
    <x v="0"/>
    <x v="5"/>
    <s v="DAX Charcoal/Nickel-Tone Document Frame, 5 x 7"/>
    <n v="18.96"/>
    <n v="2"/>
    <n v="0"/>
    <n v="8.532"/>
  </r>
  <r>
    <n v="1911"/>
    <s v="CA-2013-105963"/>
    <x v="0"/>
    <x v="625"/>
    <d v="2013-11-23T00:00:00"/>
    <s v="Standard Class"/>
    <s v="SC-20770"/>
    <s v="Stewart Carmichael"/>
    <s v="Corporate"/>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s v="Corporate"/>
    <s v="United States"/>
    <s v="Houston"/>
    <x v="5"/>
    <n v="77041"/>
    <x v="2"/>
    <s v="OFF-PA-10001878"/>
    <x v="1"/>
    <x v="10"/>
    <s v="Xerox 1891"/>
    <n v="273.89600000000002"/>
    <n v="7"/>
    <n v="0.2"/>
    <n v="92.43989999999998"/>
  </r>
  <r>
    <n v="1913"/>
    <s v="CA-2014-121503"/>
    <x v="3"/>
    <x v="445"/>
    <d v="2014-07-07T00:00:00"/>
    <s v="Second Class"/>
    <s v="FH-14275"/>
    <s v="Frank Hawley"/>
    <s v="Corporate"/>
    <s v="United States"/>
    <s v="Houston"/>
    <x v="5"/>
    <n v="77041"/>
    <x v="2"/>
    <s v="TEC-MA-10003674"/>
    <x v="2"/>
    <x v="15"/>
    <s v="Hewlett-Packard Deskjet 5550 Printer"/>
    <n v="597.13200000000006"/>
    <n v="3"/>
    <n v="0.4"/>
    <n v="49.760999999999967"/>
  </r>
  <r>
    <n v="1914"/>
    <s v="CA-2011-103366"/>
    <x v="2"/>
    <x v="626"/>
    <d v="2011-01-18T00:00:00"/>
    <s v="First Class"/>
    <s v="EH-13990"/>
    <s v="Erica Hackney"/>
    <s v="Consumer"/>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s v="Home Office"/>
    <s v="United States"/>
    <s v="Boynton Beach"/>
    <x v="2"/>
    <n v="33437"/>
    <x v="0"/>
    <s v="OFF-LA-10003190"/>
    <x v="1"/>
    <x v="2"/>
    <s v="Avery 474"/>
    <n v="4.6079999999999997"/>
    <n v="2"/>
    <n v="0.2"/>
    <n v="1.6704000000000001"/>
  </r>
  <r>
    <n v="1916"/>
    <s v="CA-2014-124597"/>
    <x v="3"/>
    <x v="504"/>
    <d v="2014-05-06T00:00:00"/>
    <s v="Standard Class"/>
    <s v="AS-10630"/>
    <s v="Ann Steele"/>
    <s v="Home Office"/>
    <s v="United States"/>
    <s v="Boynton Beach"/>
    <x v="2"/>
    <n v="33437"/>
    <x v="0"/>
    <s v="OFF-AR-10002280"/>
    <x v="1"/>
    <x v="6"/>
    <s v="Staples"/>
    <n v="15.528"/>
    <n v="3"/>
    <n v="0.2"/>
    <n v="4.8524999999999991"/>
  </r>
  <r>
    <n v="1917"/>
    <s v="CA-2014-124597"/>
    <x v="3"/>
    <x v="504"/>
    <d v="2014-05-06T00:00:00"/>
    <s v="Standard Class"/>
    <s v="AS-10630"/>
    <s v="Ann Steele"/>
    <s v="Home Office"/>
    <s v="United States"/>
    <s v="Boynton Beach"/>
    <x v="2"/>
    <n v="33437"/>
    <x v="0"/>
    <s v="OFF-LA-10001569"/>
    <x v="1"/>
    <x v="2"/>
    <s v="Avery 499"/>
    <n v="11.952000000000002"/>
    <n v="3"/>
    <n v="0.2"/>
    <n v="3.8843999999999994"/>
  </r>
  <r>
    <n v="1918"/>
    <s v="CA-2012-105634"/>
    <x v="1"/>
    <x v="627"/>
    <d v="2012-11-14T00:00:00"/>
    <s v="Standard Class"/>
    <s v="HA-14905"/>
    <s v="Helen Abelman"/>
    <s v="Consumer"/>
    <s v="United States"/>
    <s v="Franklin"/>
    <x v="31"/>
    <n v="2038"/>
    <x v="3"/>
    <s v="OFF-AR-10001573"/>
    <x v="1"/>
    <x v="6"/>
    <s v="American Pencil"/>
    <n v="11.65"/>
    <n v="5"/>
    <n v="0"/>
    <n v="3.3784999999999989"/>
  </r>
  <r>
    <n v="1919"/>
    <s v="CA-2012-123673"/>
    <x v="1"/>
    <x v="628"/>
    <d v="2012-11-01T00:00:00"/>
    <s v="Second Class"/>
    <s v="CH-12070"/>
    <s v="Cathy Hwang"/>
    <s v="Home Office"/>
    <s v="United States"/>
    <s v="Detroit"/>
    <x v="12"/>
    <n v="48227"/>
    <x v="2"/>
    <s v="TEC-PH-10001809"/>
    <x v="2"/>
    <x v="7"/>
    <s v="Panasonic KX T7736-B Digital phone"/>
    <n v="299.89999999999998"/>
    <n v="2"/>
    <n v="0"/>
    <n v="74.974999999999994"/>
  </r>
  <r>
    <n v="1920"/>
    <s v="US-2014-111423"/>
    <x v="3"/>
    <x v="629"/>
    <d v="2014-08-20T00:00:00"/>
    <s v="First Class"/>
    <s v="EH-13765"/>
    <s v="Edward Hooks"/>
    <s v="Corporate"/>
    <s v="United States"/>
    <s v="Watertown"/>
    <x v="15"/>
    <n v="13601"/>
    <x v="3"/>
    <s v="OFF-BI-10003091"/>
    <x v="1"/>
    <x v="8"/>
    <s v="GBC DocuBind TL200 Manual Binding Machine"/>
    <n v="895.92"/>
    <n v="5"/>
    <n v="0.2"/>
    <n v="302.37299999999993"/>
  </r>
  <r>
    <n v="1921"/>
    <s v="US-2014-111423"/>
    <x v="3"/>
    <x v="629"/>
    <d v="2014-08-20T00:00:00"/>
    <s v="First Class"/>
    <s v="EH-13765"/>
    <s v="Edward Hooks"/>
    <s v="Corporate"/>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s v="Corporate"/>
    <s v="United States"/>
    <s v="Reading"/>
    <x v="9"/>
    <n v="19601"/>
    <x v="3"/>
    <s v="OFF-ST-10002562"/>
    <x v="1"/>
    <x v="4"/>
    <s v="Staples"/>
    <n v="15.008000000000003"/>
    <n v="2"/>
    <n v="0.2"/>
    <n v="1.5007999999999999"/>
  </r>
  <r>
    <n v="1923"/>
    <s v="CA-2013-156685"/>
    <x v="0"/>
    <x v="630"/>
    <d v="2013-07-11T00:00:00"/>
    <s v="Second Class"/>
    <s v="SC-20230"/>
    <s v="Scot Coram"/>
    <s v="Corporate"/>
    <s v="United States"/>
    <s v="Arlington"/>
    <x v="5"/>
    <n v="76017"/>
    <x v="2"/>
    <s v="TEC-PH-10004345"/>
    <x v="2"/>
    <x v="7"/>
    <s v="Cisco SPA 502G IP Phone"/>
    <n v="863.6400000000001"/>
    <n v="9"/>
    <n v="0.2"/>
    <n v="107.95499999999998"/>
  </r>
  <r>
    <n v="1924"/>
    <s v="CA-2013-156685"/>
    <x v="0"/>
    <x v="630"/>
    <d v="2013-07-11T00:00:00"/>
    <s v="Second Class"/>
    <s v="SC-20230"/>
    <s v="Scot Coram"/>
    <s v="Corporate"/>
    <s v="United States"/>
    <s v="Arlington"/>
    <x v="5"/>
    <n v="76017"/>
    <x v="2"/>
    <s v="OFF-AR-10000588"/>
    <x v="1"/>
    <x v="6"/>
    <s v="Newell 345"/>
    <n v="47.616"/>
    <n v="3"/>
    <n v="0.2"/>
    <n v="3.571200000000001"/>
  </r>
  <r>
    <n v="1925"/>
    <s v="CA-2014-126865"/>
    <x v="3"/>
    <x v="256"/>
    <d v="2014-12-08T00:00:00"/>
    <s v="Second Class"/>
    <s v="NP-18325"/>
    <s v="Naresj Patel"/>
    <s v="Consumer"/>
    <s v="United States"/>
    <s v="San Diego"/>
    <x v="1"/>
    <n v="92024"/>
    <x v="1"/>
    <s v="OFF-PA-10003039"/>
    <x v="1"/>
    <x v="10"/>
    <s v="Xerox 1960"/>
    <n v="92.94"/>
    <n v="3"/>
    <n v="0"/>
    <n v="41.822999999999993"/>
  </r>
  <r>
    <n v="1926"/>
    <s v="CA-2014-102834"/>
    <x v="3"/>
    <x v="631"/>
    <d v="2014-03-14T00:00:00"/>
    <s v="Standard Class"/>
    <s v="LW-16990"/>
    <s v="Lindsay Williams"/>
    <s v="Corporate"/>
    <s v="United States"/>
    <s v="San Francisco"/>
    <x v="1"/>
    <n v="94110"/>
    <x v="1"/>
    <s v="TEC-AC-10001908"/>
    <x v="2"/>
    <x v="11"/>
    <s v="Logitech Wireless Headset h800"/>
    <n v="199.98"/>
    <n v="2"/>
    <n v="0"/>
    <n v="69.992999999999995"/>
  </r>
  <r>
    <n v="1927"/>
    <s v="US-2013-139710"/>
    <x v="0"/>
    <x v="632"/>
    <d v="2013-06-16T00:00:00"/>
    <s v="Standard Class"/>
    <s v="GM-14680"/>
    <s v="Greg Matthias"/>
    <s v="Consumer"/>
    <s v="United States"/>
    <s v="Los Angeles"/>
    <x v="1"/>
    <n v="90045"/>
    <x v="1"/>
    <s v="TEC-PH-10001198"/>
    <x v="2"/>
    <x v="7"/>
    <s v="Avaya 4621SW VoIP phone"/>
    <n v="177.48000000000002"/>
    <n v="3"/>
    <n v="0.2"/>
    <n v="19.966499999999982"/>
  </r>
  <r>
    <n v="1928"/>
    <s v="CA-2014-121538"/>
    <x v="3"/>
    <x v="354"/>
    <d v="2014-12-02T00:00:00"/>
    <s v="First Class"/>
    <s v="RH-19495"/>
    <s v="Rick Hansen"/>
    <s v="Consumer"/>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s v="Home Office"/>
    <s v="United States"/>
    <s v="Seattle"/>
    <x v="4"/>
    <n v="98105"/>
    <x v="1"/>
    <s v="OFF-PA-10001972"/>
    <x v="1"/>
    <x v="10"/>
    <s v="Xerox 214"/>
    <n v="6.48"/>
    <n v="1"/>
    <n v="0"/>
    <n v="3.1104000000000003"/>
  </r>
  <r>
    <n v="1930"/>
    <s v="US-2014-101539"/>
    <x v="3"/>
    <x v="633"/>
    <d v="2014-03-19T00:00:00"/>
    <s v="Second Class"/>
    <s v="VM-21685"/>
    <s v="Valerie Mitchum"/>
    <s v="Home Office"/>
    <s v="United States"/>
    <s v="Seattle"/>
    <x v="4"/>
    <n v="98105"/>
    <x v="1"/>
    <s v="OFF-ST-10004180"/>
    <x v="1"/>
    <x v="4"/>
    <s v="Safco Commercial Shelving"/>
    <n v="46.51"/>
    <n v="1"/>
    <n v="0"/>
    <n v="1.8603999999999985"/>
  </r>
  <r>
    <n v="1931"/>
    <s v="US-2014-101539"/>
    <x v="3"/>
    <x v="633"/>
    <d v="2014-03-19T00:00:00"/>
    <s v="Second Class"/>
    <s v="VM-21685"/>
    <s v="Valerie Mitchum"/>
    <s v="Home Office"/>
    <s v="United States"/>
    <s v="Seattle"/>
    <x v="4"/>
    <n v="98105"/>
    <x v="1"/>
    <s v="TEC-PH-10004165"/>
    <x v="2"/>
    <x v="7"/>
    <s v="Mitel MiVoice 5330e IP Phone"/>
    <n v="659.97600000000011"/>
    <n v="3"/>
    <n v="0.2"/>
    <n v="49.498199999999969"/>
  </r>
  <r>
    <n v="1932"/>
    <s v="CA-2013-152121"/>
    <x v="0"/>
    <x v="581"/>
    <d v="2013-11-30T00:00:00"/>
    <s v="Second Class"/>
    <s v="CC-12670"/>
    <s v="Craig Carreira"/>
    <s v="Consumer"/>
    <s v="United States"/>
    <s v="Scottsdale"/>
    <x v="16"/>
    <n v="85254"/>
    <x v="1"/>
    <s v="TEC-PH-10002483"/>
    <x v="2"/>
    <x v="7"/>
    <s v="Motorola Moto X"/>
    <n v="271.99200000000002"/>
    <n v="1"/>
    <n v="0.2"/>
    <n v="23.799300000000002"/>
  </r>
  <r>
    <n v="1933"/>
    <s v="CA-2014-161200"/>
    <x v="3"/>
    <x v="634"/>
    <d v="2014-08-11T00:00:00"/>
    <s v="Second Class"/>
    <s v="SV-20365"/>
    <s v="Seth Vernon"/>
    <s v="Consumer"/>
    <s v="United States"/>
    <s v="Lafayette"/>
    <x v="28"/>
    <n v="70506"/>
    <x v="0"/>
    <s v="FUR-BO-10000468"/>
    <x v="0"/>
    <x v="0"/>
    <s v="O'Sullivan 2-Shelf Heavy-Duty Bookcases"/>
    <n v="145.74"/>
    <n v="3"/>
    <n v="0"/>
    <n v="23.318400000000011"/>
  </r>
  <r>
    <n v="1934"/>
    <s v="CA-2014-161200"/>
    <x v="3"/>
    <x v="634"/>
    <d v="2014-08-11T00:00:00"/>
    <s v="Second Class"/>
    <s v="SV-20365"/>
    <s v="Seth Vernon"/>
    <s v="Consumer"/>
    <s v="United States"/>
    <s v="Lafayette"/>
    <x v="28"/>
    <n v="70506"/>
    <x v="0"/>
    <s v="FUR-FU-10001706"/>
    <x v="0"/>
    <x v="5"/>
    <s v="Longer-Life Soft White Bulbs"/>
    <n v="15.4"/>
    <n v="5"/>
    <n v="0"/>
    <n v="7.3919999999999995"/>
  </r>
  <r>
    <n v="1935"/>
    <s v="CA-2014-101245"/>
    <x v="3"/>
    <x v="344"/>
    <d v="2014-12-04T00:00:00"/>
    <s v="Standard Class"/>
    <s v="LW-16990"/>
    <s v="Lindsay Williams"/>
    <s v="Corporate"/>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s v="Corporate"/>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s v="Home Office"/>
    <s v="United States"/>
    <s v="San Francisco"/>
    <x v="1"/>
    <n v="94109"/>
    <x v="1"/>
    <s v="FUR-FU-10002268"/>
    <x v="0"/>
    <x v="5"/>
    <s v="Ultra Door Push Plate"/>
    <n v="14.73"/>
    <n v="3"/>
    <n v="0"/>
    <n v="4.8608999999999991"/>
  </r>
  <r>
    <n v="1938"/>
    <s v="CA-2013-112109"/>
    <x v="0"/>
    <x v="630"/>
    <d v="2013-07-13T00:00:00"/>
    <s v="Standard Class"/>
    <s v="JE-15715"/>
    <s v="Joe Elijah"/>
    <s v="Consumer"/>
    <s v="United States"/>
    <s v="Broomfield"/>
    <x v="22"/>
    <n v="80020"/>
    <x v="1"/>
    <s v="OFF-BI-10002082"/>
    <x v="1"/>
    <x v="8"/>
    <s v="GBC Twin Loop Wire Binding Elements"/>
    <n v="19.968000000000004"/>
    <n v="2"/>
    <n v="0.7"/>
    <n v="-13.311999999999998"/>
  </r>
  <r>
    <n v="1939"/>
    <s v="CA-2013-112109"/>
    <x v="0"/>
    <x v="630"/>
    <d v="2013-07-13T00:00:00"/>
    <s v="Standard Class"/>
    <s v="JE-15715"/>
    <s v="Joe Elijah"/>
    <s v="Consumer"/>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s v="Consumer"/>
    <s v="United States"/>
    <s v="Broomfield"/>
    <x v="22"/>
    <n v="80020"/>
    <x v="1"/>
    <s v="OFF-BI-10001634"/>
    <x v="1"/>
    <x v="8"/>
    <s v="Wilson Jones Active Use Binders"/>
    <n v="8.7360000000000024"/>
    <n v="4"/>
    <n v="0.7"/>
    <n v="-6.1151999999999997"/>
  </r>
  <r>
    <n v="1941"/>
    <s v="CA-2013-112109"/>
    <x v="0"/>
    <x v="630"/>
    <d v="2013-07-13T00:00:00"/>
    <s v="Standard Class"/>
    <s v="JE-15715"/>
    <s v="Joe Elijah"/>
    <s v="Consumer"/>
    <s v="United States"/>
    <s v="Broomfield"/>
    <x v="22"/>
    <n v="80020"/>
    <x v="1"/>
    <s v="FUR-CH-10004287"/>
    <x v="0"/>
    <x v="1"/>
    <s v="SAFCO Arco Folding Chair"/>
    <n v="662.88"/>
    <n v="3"/>
    <n v="0.2"/>
    <n v="74.573999999999955"/>
  </r>
  <r>
    <n v="1942"/>
    <s v="CA-2014-144064"/>
    <x v="3"/>
    <x v="635"/>
    <d v="2014-09-02T00:00:00"/>
    <s v="First Class"/>
    <s v="CP-12085"/>
    <s v="Cathy Prescott"/>
    <s v="Corporate"/>
    <s v="United States"/>
    <s v="Quincy"/>
    <x v="10"/>
    <n v="62301"/>
    <x v="2"/>
    <s v="OFF-LA-10004544"/>
    <x v="1"/>
    <x v="2"/>
    <s v="Avery 505"/>
    <n v="47.360000000000007"/>
    <n v="4"/>
    <n v="0.2"/>
    <n v="17.759999999999998"/>
  </r>
  <r>
    <n v="1943"/>
    <s v="CA-2014-144064"/>
    <x v="3"/>
    <x v="635"/>
    <d v="2014-09-02T00:00:00"/>
    <s v="First Class"/>
    <s v="CP-12085"/>
    <s v="Cathy Prescott"/>
    <s v="Corporate"/>
    <s v="United States"/>
    <s v="Quincy"/>
    <x v="10"/>
    <n v="62301"/>
    <x v="2"/>
    <s v="OFF-ST-10004507"/>
    <x v="1"/>
    <x v="4"/>
    <s v="Advantus Rolling Storage Box"/>
    <n v="27.439999999999998"/>
    <n v="2"/>
    <n v="0.2"/>
    <n v="2.4009999999999998"/>
  </r>
  <r>
    <n v="1944"/>
    <s v="CA-2014-144064"/>
    <x v="3"/>
    <x v="635"/>
    <d v="2014-09-02T00:00:00"/>
    <s v="First Class"/>
    <s v="CP-12085"/>
    <s v="Cathy Prescott"/>
    <s v="Corporate"/>
    <s v="United States"/>
    <s v="Quincy"/>
    <x v="10"/>
    <n v="62301"/>
    <x v="2"/>
    <s v="OFF-BI-10002012"/>
    <x v="1"/>
    <x v="8"/>
    <s v="Wilson Jones Easy Flow II Sheet Lifters"/>
    <n v="3.2399999999999993"/>
    <n v="9"/>
    <n v="0.8"/>
    <n v="-5.1840000000000011"/>
  </r>
  <r>
    <n v="1945"/>
    <s v="CA-2013-108581"/>
    <x v="0"/>
    <x v="23"/>
    <d v="2013-06-27T00:00:00"/>
    <s v="Standard Class"/>
    <s v="EA-14035"/>
    <s v="Erin Ashbrook"/>
    <s v="Corporate"/>
    <s v="United States"/>
    <s v="Carrollton"/>
    <x v="5"/>
    <n v="75007"/>
    <x v="2"/>
    <s v="TEC-AC-10001109"/>
    <x v="2"/>
    <x v="11"/>
    <s v="Logitech Trackman Marble Mouse"/>
    <n v="95.968000000000004"/>
    <n v="4"/>
    <n v="0.2"/>
    <n v="26.391200000000001"/>
  </r>
  <r>
    <n v="1946"/>
    <s v="CA-2013-108581"/>
    <x v="0"/>
    <x v="23"/>
    <d v="2013-06-27T00:00:00"/>
    <s v="Standard Class"/>
    <s v="EA-14035"/>
    <s v="Erin Ashbrook"/>
    <s v="Corporate"/>
    <s v="United States"/>
    <s v="Carrollton"/>
    <x v="5"/>
    <n v="75007"/>
    <x v="2"/>
    <s v="OFF-PA-10000809"/>
    <x v="1"/>
    <x v="10"/>
    <s v="Xerox 206"/>
    <n v="10.368000000000002"/>
    <n v="2"/>
    <n v="0.2"/>
    <n v="3.6288"/>
  </r>
  <r>
    <n v="1947"/>
    <s v="CA-2014-157987"/>
    <x v="3"/>
    <x v="264"/>
    <d v="2014-09-07T00:00:00"/>
    <s v="Standard Class"/>
    <s v="AC-10615"/>
    <s v="Ann Chong"/>
    <s v="Corporate"/>
    <s v="United States"/>
    <s v="New York City"/>
    <x v="15"/>
    <n v="10009"/>
    <x v="3"/>
    <s v="OFF-AR-10000658"/>
    <x v="1"/>
    <x v="6"/>
    <s v="Newell 324"/>
    <n v="23.1"/>
    <n v="2"/>
    <n v="0"/>
    <n v="6.468"/>
  </r>
  <r>
    <n v="1948"/>
    <s v="CA-2014-157987"/>
    <x v="3"/>
    <x v="264"/>
    <d v="2014-09-07T00:00:00"/>
    <s v="Standard Class"/>
    <s v="AC-10615"/>
    <s v="Ann Chong"/>
    <s v="Corporate"/>
    <s v="United States"/>
    <s v="New York City"/>
    <x v="15"/>
    <n v="10009"/>
    <x v="3"/>
    <s v="FUR-FU-10001196"/>
    <x v="0"/>
    <x v="5"/>
    <s v="DAX Cubicle Frames - 8x10"/>
    <n v="11.54"/>
    <n v="2"/>
    <n v="0"/>
    <n v="3.4619999999999997"/>
  </r>
  <r>
    <n v="1949"/>
    <s v="CA-2014-157987"/>
    <x v="3"/>
    <x v="264"/>
    <d v="2014-09-07T00:00:00"/>
    <s v="Standard Class"/>
    <s v="AC-10615"/>
    <s v="Ann Chong"/>
    <s v="Corporate"/>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s v="Corporate"/>
    <s v="United States"/>
    <s v="New York City"/>
    <x v="15"/>
    <n v="10009"/>
    <x v="3"/>
    <s v="OFF-AP-10000358"/>
    <x v="1"/>
    <x v="9"/>
    <s v="Fellowes Basic Home/Office Series Surge Protectors"/>
    <n v="12.98"/>
    <n v="1"/>
    <n v="0"/>
    <n v="3.7641999999999989"/>
  </r>
  <r>
    <n v="1951"/>
    <s v="CA-2014-157987"/>
    <x v="3"/>
    <x v="264"/>
    <d v="2014-09-07T00:00:00"/>
    <s v="Standard Class"/>
    <s v="AC-10615"/>
    <s v="Ann Chong"/>
    <s v="Corporate"/>
    <s v="United States"/>
    <s v="New York City"/>
    <x v="15"/>
    <n v="10009"/>
    <x v="3"/>
    <s v="OFF-BI-10004970"/>
    <x v="1"/>
    <x v="8"/>
    <s v="ACCOHIDE 3-Ring Binder, Blue, 1&quot;"/>
    <n v="26.432000000000002"/>
    <n v="8"/>
    <n v="0.2"/>
    <n v="8.9207999999999998"/>
  </r>
  <r>
    <n v="1952"/>
    <s v="CA-2014-157987"/>
    <x v="3"/>
    <x v="264"/>
    <d v="2014-09-07T00:00:00"/>
    <s v="Standard Class"/>
    <s v="AC-10615"/>
    <s v="Ann Chong"/>
    <s v="Corporate"/>
    <s v="United States"/>
    <s v="New York City"/>
    <x v="15"/>
    <n v="10009"/>
    <x v="3"/>
    <s v="TEC-PH-10003885"/>
    <x v="2"/>
    <x v="7"/>
    <s v="Cisco SPA508G"/>
    <n v="197.96999999999997"/>
    <n v="3"/>
    <n v="0"/>
    <n v="57.41129999999999"/>
  </r>
  <r>
    <n v="1953"/>
    <s v="CA-2014-157987"/>
    <x v="3"/>
    <x v="264"/>
    <d v="2014-09-07T00:00:00"/>
    <s v="Standard Class"/>
    <s v="AC-10615"/>
    <s v="Ann Chong"/>
    <s v="Corporate"/>
    <s v="United States"/>
    <s v="New York City"/>
    <x v="15"/>
    <n v="10009"/>
    <x v="3"/>
    <s v="OFF-LA-10001641"/>
    <x v="1"/>
    <x v="2"/>
    <s v="Avery 518"/>
    <n v="18.899999999999999"/>
    <n v="6"/>
    <n v="0"/>
    <n v="9.0719999999999992"/>
  </r>
  <r>
    <n v="1954"/>
    <s v="CA-2014-157987"/>
    <x v="3"/>
    <x v="264"/>
    <d v="2014-09-07T00:00:00"/>
    <s v="Standard Class"/>
    <s v="AC-10615"/>
    <s v="Ann Chong"/>
    <s v="Corporate"/>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s v="Corporate"/>
    <s v="United States"/>
    <s v="New York City"/>
    <x v="15"/>
    <n v="10009"/>
    <x v="3"/>
    <s v="OFF-AR-10004582"/>
    <x v="1"/>
    <x v="6"/>
    <s v="BIC Brite Liner Grip Highlighters"/>
    <n v="4.92"/>
    <n v="3"/>
    <n v="0"/>
    <n v="2.2139999999999995"/>
  </r>
  <r>
    <n v="1956"/>
    <s v="CA-2014-157987"/>
    <x v="3"/>
    <x v="264"/>
    <d v="2014-09-07T00:00:00"/>
    <s v="Standard Class"/>
    <s v="AC-10615"/>
    <s v="Ann Chong"/>
    <s v="Corporate"/>
    <s v="United States"/>
    <s v="New York City"/>
    <x v="15"/>
    <n v="10009"/>
    <x v="3"/>
    <s v="TEC-AC-10002842"/>
    <x v="2"/>
    <x v="11"/>
    <s v="WD My Passport Ultra 2TB Portable External Hard Drive"/>
    <n v="238"/>
    <n v="2"/>
    <n v="0"/>
    <n v="38.080000000000013"/>
  </r>
  <r>
    <n v="1957"/>
    <s v="CA-2014-157987"/>
    <x v="3"/>
    <x v="264"/>
    <d v="2014-09-07T00:00:00"/>
    <s v="Standard Class"/>
    <s v="AC-10615"/>
    <s v="Ann Chong"/>
    <s v="Corporate"/>
    <s v="United States"/>
    <s v="New York City"/>
    <x v="15"/>
    <n v="10009"/>
    <x v="3"/>
    <s v="TEC-AC-10000109"/>
    <x v="2"/>
    <x v="11"/>
    <s v="Sony Micro Vault Click 16 GB USB 2.0 Flash Drive"/>
    <n v="167.97"/>
    <n v="3"/>
    <n v="0"/>
    <n v="40.31280000000001"/>
  </r>
  <r>
    <n v="1958"/>
    <s v="CA-2014-157987"/>
    <x v="3"/>
    <x v="264"/>
    <d v="2014-09-07T00:00:00"/>
    <s v="Standard Class"/>
    <s v="AC-10615"/>
    <s v="Ann Chong"/>
    <s v="Corporate"/>
    <s v="United States"/>
    <s v="New York City"/>
    <x v="15"/>
    <n v="10009"/>
    <x v="3"/>
    <s v="OFF-PA-10003893"/>
    <x v="1"/>
    <x v="10"/>
    <s v="Xerox 1962"/>
    <n v="17.12"/>
    <n v="4"/>
    <n v="0"/>
    <n v="7.7039999999999988"/>
  </r>
  <r>
    <n v="1959"/>
    <s v="CA-2014-110905"/>
    <x v="3"/>
    <x v="18"/>
    <d v="2014-09-16T00:00:00"/>
    <s v="Second Class"/>
    <s v="RW-19690"/>
    <s v="Robert Waldorf"/>
    <s v="Consumer"/>
    <s v="United States"/>
    <s v="Springfield"/>
    <x v="25"/>
    <n v="65807"/>
    <x v="2"/>
    <s v="OFF-BI-10003669"/>
    <x v="1"/>
    <x v="8"/>
    <s v="3M Organizer Strips"/>
    <n v="16.200000000000003"/>
    <n v="3"/>
    <n v="0"/>
    <n v="7.7759999999999998"/>
  </r>
  <r>
    <n v="1960"/>
    <s v="CA-2014-110905"/>
    <x v="3"/>
    <x v="18"/>
    <d v="2014-09-16T00:00:00"/>
    <s v="Second Class"/>
    <s v="RW-19690"/>
    <s v="Robert Waldorf"/>
    <s v="Consumer"/>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s v="Consumer"/>
    <s v="United States"/>
    <s v="Springfield"/>
    <x v="25"/>
    <n v="65807"/>
    <x v="2"/>
    <s v="TEC-AC-10003023"/>
    <x v="2"/>
    <x v="11"/>
    <s v="Logitech G105 Gaming Keyboard"/>
    <n v="296.84999999999997"/>
    <n v="5"/>
    <n v="0"/>
    <n v="53.432999999999993"/>
  </r>
  <r>
    <n v="1962"/>
    <s v="CA-2014-110905"/>
    <x v="3"/>
    <x v="18"/>
    <d v="2014-09-16T00:00:00"/>
    <s v="Second Class"/>
    <s v="RW-19690"/>
    <s v="Robert Waldorf"/>
    <s v="Consumer"/>
    <s v="United States"/>
    <s v="Springfield"/>
    <x v="25"/>
    <n v="65807"/>
    <x v="2"/>
    <s v="TEC-AC-10002217"/>
    <x v="2"/>
    <x v="11"/>
    <s v="Imation Clip USB flash drive - 8 GB"/>
    <n v="112.80000000000001"/>
    <n v="6"/>
    <n v="0"/>
    <n v="6.7680000000000007"/>
  </r>
  <r>
    <n v="1963"/>
    <s v="CA-2014-110905"/>
    <x v="3"/>
    <x v="18"/>
    <d v="2014-09-16T00:00:00"/>
    <s v="Second Class"/>
    <s v="RW-19690"/>
    <s v="Robert Waldorf"/>
    <s v="Consumer"/>
    <s v="United States"/>
    <s v="Springfield"/>
    <x v="25"/>
    <n v="65807"/>
    <x v="2"/>
    <s v="OFF-BI-10002954"/>
    <x v="1"/>
    <x v="8"/>
    <s v="Newell 3-Hole Punched Plastic Slotted Magazine Holders for Binders"/>
    <n v="13.71"/>
    <n v="3"/>
    <n v="0"/>
    <n v="6.5808"/>
  </r>
  <r>
    <n v="1964"/>
    <s v="CA-2014-110905"/>
    <x v="3"/>
    <x v="18"/>
    <d v="2014-09-16T00:00:00"/>
    <s v="Second Class"/>
    <s v="RW-19690"/>
    <s v="Robert Waldorf"/>
    <s v="Consumer"/>
    <s v="United States"/>
    <s v="Springfield"/>
    <x v="25"/>
    <n v="65807"/>
    <x v="2"/>
    <s v="OFF-PA-10002586"/>
    <x v="1"/>
    <x v="10"/>
    <s v="Xerox 1970"/>
    <n v="24.900000000000002"/>
    <n v="5"/>
    <n v="0"/>
    <n v="11.703000000000001"/>
  </r>
  <r>
    <n v="1965"/>
    <s v="CA-2014-110905"/>
    <x v="3"/>
    <x v="18"/>
    <d v="2014-09-16T00:00:00"/>
    <s v="Second Class"/>
    <s v="RW-19690"/>
    <s v="Robert Waldorf"/>
    <s v="Consumer"/>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s v="Consumer"/>
    <s v="United States"/>
    <s v="Springfield"/>
    <x v="25"/>
    <n v="65807"/>
    <x v="2"/>
    <s v="OFF-AP-10003281"/>
    <x v="1"/>
    <x v="9"/>
    <s v="Acco 6 Outlet Guardian Standard Surge Suppressor"/>
    <n v="24.18"/>
    <n v="2"/>
    <n v="0"/>
    <n v="7.2539999999999978"/>
  </r>
  <r>
    <n v="1967"/>
    <s v="CA-2014-165841"/>
    <x v="3"/>
    <x v="202"/>
    <d v="2014-12-29T00:00:00"/>
    <s v="Standard Class"/>
    <s v="DB-13210"/>
    <s v="Dean Braden"/>
    <s v="Consumer"/>
    <s v="United States"/>
    <s v="Paterson"/>
    <x v="30"/>
    <n v="7501"/>
    <x v="3"/>
    <s v="TEC-PH-10002103"/>
    <x v="2"/>
    <x v="7"/>
    <s v="Jabra SPEAK 410"/>
    <n v="281.96999999999997"/>
    <n v="3"/>
    <n v="0"/>
    <n v="78.951599999999999"/>
  </r>
  <r>
    <n v="1968"/>
    <s v="CA-2014-165841"/>
    <x v="3"/>
    <x v="202"/>
    <d v="2014-12-29T00:00:00"/>
    <s v="Standard Class"/>
    <s v="DB-13210"/>
    <s v="Dean Braden"/>
    <s v="Consumer"/>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s v="Consumer"/>
    <s v="United States"/>
    <s v="Paterson"/>
    <x v="30"/>
    <n v="7501"/>
    <x v="3"/>
    <s v="OFF-PA-10001144"/>
    <x v="1"/>
    <x v="10"/>
    <s v="Xerox 1913"/>
    <n v="166.44"/>
    <n v="3"/>
    <n v="0"/>
    <n v="79.891199999999998"/>
  </r>
  <r>
    <n v="1970"/>
    <s v="CA-2014-117485"/>
    <x v="3"/>
    <x v="397"/>
    <d v="2014-09-30T00:00:00"/>
    <s v="Standard Class"/>
    <s v="BD-11320"/>
    <s v="Bill Donatelli"/>
    <s v="Consumer"/>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s v="Home Office"/>
    <s v="United States"/>
    <s v="Chicago"/>
    <x v="10"/>
    <n v="60623"/>
    <x v="2"/>
    <s v="OFF-AR-10004752"/>
    <x v="1"/>
    <x v="6"/>
    <s v="Blackstonian Pencils"/>
    <n v="6.4080000000000004"/>
    <n v="3"/>
    <n v="0.2"/>
    <n v="0.64079999999999981"/>
  </r>
  <r>
    <n v="1972"/>
    <s v="CA-2014-140242"/>
    <x v="3"/>
    <x v="636"/>
    <d v="2014-05-12T00:00:00"/>
    <s v="Standard Class"/>
    <s v="ML-17755"/>
    <s v="Max Ludwig"/>
    <s v="Home Office"/>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s v="Consumer"/>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s v="Consumer"/>
    <s v="United States"/>
    <s v="Chicago"/>
    <x v="10"/>
    <n v="60610"/>
    <x v="2"/>
    <s v="OFF-FA-10003059"/>
    <x v="1"/>
    <x v="13"/>
    <s v="Assorted Color Push Pins"/>
    <n v="2.8960000000000004"/>
    <n v="2"/>
    <n v="0.2"/>
    <n v="0.4705999999999998"/>
  </r>
  <r>
    <n v="1975"/>
    <s v="CA-2011-148950"/>
    <x v="2"/>
    <x v="637"/>
    <d v="2011-12-19T00:00:00"/>
    <s v="Standard Class"/>
    <s v="JD-16015"/>
    <s v="Joy Daniels"/>
    <s v="Consumer"/>
    <s v="United States"/>
    <s v="Chicago"/>
    <x v="10"/>
    <n v="60610"/>
    <x v="2"/>
    <s v="TEC-AC-10002718"/>
    <x v="2"/>
    <x v="11"/>
    <s v="Belkin Standard 104 key USB Keyboard"/>
    <n v="35.016000000000005"/>
    <n v="3"/>
    <n v="0.2"/>
    <n v="-2.188500000000003"/>
  </r>
  <r>
    <n v="1976"/>
    <s v="CA-2011-110408"/>
    <x v="2"/>
    <x v="638"/>
    <d v="2011-10-20T00:00:00"/>
    <s v="Second Class"/>
    <s v="AS-10225"/>
    <s v="Alan Schoenberger"/>
    <s v="Corporate"/>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s v="Corporate"/>
    <s v="United States"/>
    <s v="Montgomery"/>
    <x v="19"/>
    <n v="36116"/>
    <x v="0"/>
    <s v="TEC-PH-10002352"/>
    <x v="2"/>
    <x v="7"/>
    <s v="Avaya IP Phone 1140E VoIP phone"/>
    <n v="1394.95"/>
    <n v="5"/>
    <n v="0"/>
    <n v="362.68699999999995"/>
  </r>
  <r>
    <n v="1978"/>
    <s v="CA-2011-110408"/>
    <x v="2"/>
    <x v="638"/>
    <d v="2011-10-20T00:00:00"/>
    <s v="Second Class"/>
    <s v="AS-10225"/>
    <s v="Alan Schoenberger"/>
    <s v="Corporate"/>
    <s v="United States"/>
    <s v="Montgomery"/>
    <x v="19"/>
    <n v="36116"/>
    <x v="0"/>
    <s v="FUR-CH-10003774"/>
    <x v="0"/>
    <x v="1"/>
    <s v="Global Wood Trimmed Manager's Task Chair, Khaki"/>
    <n v="545.88"/>
    <n v="6"/>
    <n v="0"/>
    <n v="70.964399999999983"/>
  </r>
  <r>
    <n v="1979"/>
    <s v="CA-2012-109939"/>
    <x v="1"/>
    <x v="412"/>
    <d v="2012-05-12T00:00:00"/>
    <s v="Standard Class"/>
    <s v="AA-10375"/>
    <s v="Allen Armold"/>
    <s v="Consumer"/>
    <s v="United States"/>
    <s v="Salem"/>
    <x v="21"/>
    <n v="97301"/>
    <x v="1"/>
    <s v="OFF-AR-10000127"/>
    <x v="1"/>
    <x v="6"/>
    <s v="Newell 321"/>
    <n v="5.2480000000000002"/>
    <n v="2"/>
    <n v="0.2"/>
    <n v="0.59039999999999915"/>
  </r>
  <r>
    <n v="1980"/>
    <s v="CA-2013-112669"/>
    <x v="0"/>
    <x v="167"/>
    <d v="2013-04-15T00:00:00"/>
    <s v="Same Day"/>
    <s v="KT-16465"/>
    <s v="Kean Takahito"/>
    <s v="Consumer"/>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s v="Consumer"/>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s v="Corporate"/>
    <s v="United States"/>
    <s v="Columbus"/>
    <x v="32"/>
    <n v="31907"/>
    <x v="0"/>
    <s v="OFF-BI-10004187"/>
    <x v="1"/>
    <x v="8"/>
    <s v="Staples"/>
    <n v="3.76"/>
    <n v="2"/>
    <n v="0"/>
    <n v="1.8047999999999997"/>
  </r>
  <r>
    <n v="1983"/>
    <s v="CA-2011-122749"/>
    <x v="2"/>
    <x v="640"/>
    <d v="2011-12-09T00:00:00"/>
    <s v="Standard Class"/>
    <s v="NG-18430"/>
    <s v="Nathan Gelder"/>
    <s v="Consumer"/>
    <s v="United States"/>
    <s v="Oklahoma City"/>
    <x v="26"/>
    <n v="73120"/>
    <x v="2"/>
    <s v="TEC-PH-10003811"/>
    <x v="2"/>
    <x v="7"/>
    <s v="Jabra Supreme Plus Driver Edition Headset"/>
    <n v="479.96"/>
    <n v="4"/>
    <n v="0"/>
    <n v="134.3888"/>
  </r>
  <r>
    <n v="1984"/>
    <s v="CA-2011-164721"/>
    <x v="2"/>
    <x v="641"/>
    <d v="2011-11-27T00:00:00"/>
    <s v="Second Class"/>
    <s v="LW-16825"/>
    <s v="Laurel Workman"/>
    <s v="Corporate"/>
    <s v="United States"/>
    <s v="Brentwood"/>
    <x v="1"/>
    <n v="94513"/>
    <x v="1"/>
    <s v="OFF-AP-10000240"/>
    <x v="1"/>
    <x v="9"/>
    <s v="Belkin F9G930V10-GRY 9 Outlet Surge"/>
    <n v="320.88"/>
    <n v="6"/>
    <n v="0"/>
    <n v="93.055199999999957"/>
  </r>
  <r>
    <n v="1985"/>
    <s v="CA-2011-164721"/>
    <x v="2"/>
    <x v="641"/>
    <d v="2011-11-27T00:00:00"/>
    <s v="Second Class"/>
    <s v="LW-16825"/>
    <s v="Laurel Workman"/>
    <s v="Corporate"/>
    <s v="United States"/>
    <s v="Brentwood"/>
    <x v="1"/>
    <n v="94513"/>
    <x v="1"/>
    <s v="FUR-FU-10001940"/>
    <x v="0"/>
    <x v="5"/>
    <s v="Staples"/>
    <n v="23.88"/>
    <n v="3"/>
    <n v="0"/>
    <n v="10.507200000000001"/>
  </r>
  <r>
    <n v="1986"/>
    <s v="CA-2011-164721"/>
    <x v="2"/>
    <x v="641"/>
    <d v="2011-11-27T00:00:00"/>
    <s v="Second Class"/>
    <s v="LW-16825"/>
    <s v="Laurel Workman"/>
    <s v="Corporate"/>
    <s v="United States"/>
    <s v="Brentwood"/>
    <x v="1"/>
    <n v="94513"/>
    <x v="1"/>
    <s v="OFF-PA-10000575"/>
    <x v="1"/>
    <x v="10"/>
    <s v="Wirebound Message Books, Four 2 3/4 x 5 White Forms per Page"/>
    <n v="26.76"/>
    <n v="4"/>
    <n v="0"/>
    <n v="12.3096"/>
  </r>
  <r>
    <n v="1987"/>
    <s v="CA-2013-147417"/>
    <x v="0"/>
    <x v="197"/>
    <d v="2013-07-28T00:00:00"/>
    <s v="First Class"/>
    <s v="CB-12415"/>
    <s v="Christy Brittain"/>
    <s v="Consumer"/>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s v="Consumer"/>
    <s v="United States"/>
    <s v="Springfield"/>
    <x v="25"/>
    <n v="65807"/>
    <x v="2"/>
    <s v="OFF-BI-10002393"/>
    <x v="1"/>
    <x v="8"/>
    <s v="Binder Posts"/>
    <n v="17.22"/>
    <n v="3"/>
    <n v="0"/>
    <n v="7.9212000000000007"/>
  </r>
  <r>
    <n v="1989"/>
    <s v="CA-2012-127509"/>
    <x v="1"/>
    <x v="529"/>
    <d v="2012-11-13T00:00:00"/>
    <s v="Standard Class"/>
    <s v="AS-10090"/>
    <s v="Adam Shillingsburg"/>
    <s v="Consumer"/>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s v="Consumer"/>
    <s v="United States"/>
    <s v="Springfield"/>
    <x v="25"/>
    <n v="65807"/>
    <x v="2"/>
    <s v="OFF-EN-10000781"/>
    <x v="1"/>
    <x v="12"/>
    <s v="#10- 4 1/8&quot; x 9 1/2&quot; Recycled Envelopes"/>
    <n v="26.22"/>
    <n v="3"/>
    <n v="0"/>
    <n v="12.323399999999999"/>
  </r>
  <r>
    <n v="1991"/>
    <s v="CA-2012-127509"/>
    <x v="1"/>
    <x v="529"/>
    <d v="2012-11-13T00:00:00"/>
    <s v="Standard Class"/>
    <s v="AS-10090"/>
    <s v="Adam Shillingsburg"/>
    <s v="Consumer"/>
    <s v="United States"/>
    <s v="Springfield"/>
    <x v="25"/>
    <n v="65807"/>
    <x v="2"/>
    <s v="OFF-PA-10002160"/>
    <x v="1"/>
    <x v="10"/>
    <s v="Xerox 1978"/>
    <n v="17.34"/>
    <n v="3"/>
    <n v="0"/>
    <n v="8.4966000000000008"/>
  </r>
  <r>
    <n v="1992"/>
    <s v="CA-2014-111374"/>
    <x v="3"/>
    <x v="642"/>
    <d v="2014-03-01T00:00:00"/>
    <s v="Standard Class"/>
    <s v="CB-12415"/>
    <s v="Christy Brittain"/>
    <s v="Consumer"/>
    <s v="United States"/>
    <s v="Philadelphia"/>
    <x v="9"/>
    <n v="19134"/>
    <x v="3"/>
    <s v="OFF-BI-10004970"/>
    <x v="1"/>
    <x v="8"/>
    <s v="ACCOHIDE 3-Ring Binder, Blue, 1&quot;"/>
    <n v="4.9560000000000004"/>
    <n v="4"/>
    <n v="0.7"/>
    <n v="-3.7995999999999981"/>
  </r>
  <r>
    <n v="1993"/>
    <s v="CA-2014-133648"/>
    <x v="3"/>
    <x v="643"/>
    <d v="2014-07-03T00:00:00"/>
    <s v="Standard Class"/>
    <s v="ML-17755"/>
    <s v="Max Ludwig"/>
    <s v="Home Office"/>
    <s v="United States"/>
    <s v="Springfield"/>
    <x v="21"/>
    <n v="97477"/>
    <x v="1"/>
    <s v="OFF-LA-10003923"/>
    <x v="1"/>
    <x v="2"/>
    <s v="Alphabetical Labels for Top Tab Filing"/>
    <n v="71.040000000000006"/>
    <n v="6"/>
    <n v="0.2"/>
    <n v="26.640000000000004"/>
  </r>
  <r>
    <n v="1994"/>
    <s v="CA-2014-133648"/>
    <x v="3"/>
    <x v="643"/>
    <d v="2014-07-03T00:00:00"/>
    <s v="Standard Class"/>
    <s v="ML-17755"/>
    <s v="Max Ludwig"/>
    <s v="Home Office"/>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s v="Home Office"/>
    <s v="United States"/>
    <s v="Springfield"/>
    <x v="21"/>
    <n v="97477"/>
    <x v="1"/>
    <s v="OFF-FA-10004395"/>
    <x v="1"/>
    <x v="13"/>
    <s v="Plymouth Boxed Rubber Bands by Plymouth"/>
    <n v="11.304"/>
    <n v="3"/>
    <n v="0.2"/>
    <n v="-2.1194999999999999"/>
  </r>
  <r>
    <n v="1996"/>
    <s v="US-2014-147221"/>
    <x v="3"/>
    <x v="574"/>
    <d v="2014-12-05T00:00:00"/>
    <s v="Second Class"/>
    <s v="JS-16030"/>
    <s v="Joy Smith"/>
    <s v="Consumer"/>
    <s v="United States"/>
    <s v="Houston"/>
    <x v="5"/>
    <n v="77036"/>
    <x v="2"/>
    <s v="OFF-AP-10002534"/>
    <x v="1"/>
    <x v="9"/>
    <s v="3.6 Cubic Foot Counter Height Office Refrigerator"/>
    <n v="294.61999999999995"/>
    <n v="5"/>
    <n v="0.8"/>
    <n v="-766.01199999999994"/>
  </r>
  <r>
    <n v="1997"/>
    <s v="US-2014-147221"/>
    <x v="3"/>
    <x v="574"/>
    <d v="2014-12-05T00:00:00"/>
    <s v="Second Class"/>
    <s v="JS-16030"/>
    <s v="Joy Smith"/>
    <s v="Consumer"/>
    <s v="United States"/>
    <s v="Houston"/>
    <x v="5"/>
    <n v="77036"/>
    <x v="2"/>
    <s v="FUR-FU-10004020"/>
    <x v="0"/>
    <x v="5"/>
    <s v="Advantus Panel Wall Acrylic Frame"/>
    <n v="8.7520000000000007"/>
    <n v="4"/>
    <n v="0.6"/>
    <n v="-3.719599999999998"/>
  </r>
  <r>
    <n v="1998"/>
    <s v="CA-2011-131905"/>
    <x v="2"/>
    <x v="644"/>
    <d v="2011-02-10T00:00:00"/>
    <s v="First Class"/>
    <s v="ND-18460"/>
    <s v="Neil Ducich"/>
    <s v="Corporate"/>
    <s v="United States"/>
    <s v="Chesapeake"/>
    <x v="17"/>
    <n v="23320"/>
    <x v="0"/>
    <s v="OFF-LA-10002787"/>
    <x v="1"/>
    <x v="2"/>
    <s v="Avery 480"/>
    <n v="15"/>
    <n v="4"/>
    <n v="0"/>
    <n v="7.1999999999999993"/>
  </r>
  <r>
    <n v="1999"/>
    <s v="CA-2011-131905"/>
    <x v="2"/>
    <x v="644"/>
    <d v="2011-02-10T00:00:00"/>
    <s v="First Class"/>
    <s v="ND-18460"/>
    <s v="Neil Ducich"/>
    <s v="Corporate"/>
    <s v="United States"/>
    <s v="Chesapeake"/>
    <x v="17"/>
    <n v="23320"/>
    <x v="0"/>
    <s v="TEC-PH-10003645"/>
    <x v="2"/>
    <x v="7"/>
    <s v="Aastra 57i VoIP phone"/>
    <n v="161.61000000000001"/>
    <n v="1"/>
    <n v="0"/>
    <n v="42.018600000000006"/>
  </r>
  <r>
    <n v="2000"/>
    <s v="CA-2011-131905"/>
    <x v="2"/>
    <x v="644"/>
    <d v="2011-02-10T00:00:00"/>
    <s v="First Class"/>
    <s v="ND-18460"/>
    <s v="Neil Ducich"/>
    <s v="Corporate"/>
    <s v="United States"/>
    <s v="Chesapeake"/>
    <x v="17"/>
    <n v="23320"/>
    <x v="0"/>
    <s v="TEC-PH-10001615"/>
    <x v="2"/>
    <x v="7"/>
    <s v="AT&amp;T CL82213"/>
    <n v="144.94999999999999"/>
    <n v="5"/>
    <n v="0"/>
    <n v="42.035499999999985"/>
  </r>
  <r>
    <n v="2001"/>
    <s v="CA-2014-166128"/>
    <x v="3"/>
    <x v="645"/>
    <d v="2014-04-19T00:00:00"/>
    <s v="Standard Class"/>
    <s v="LW-17215"/>
    <s v="Luke Weiss"/>
    <s v="Consumer"/>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s v="Consumer"/>
    <s v="United States"/>
    <s v="Pasadena"/>
    <x v="1"/>
    <n v="91104"/>
    <x v="1"/>
    <s v="OFF-AR-10001221"/>
    <x v="1"/>
    <x v="6"/>
    <s v="Dixon Ticonderoga Erasable Colored Pencil Set, 12-Color"/>
    <n v="41.86"/>
    <n v="7"/>
    <n v="0"/>
    <n v="14.232399999999998"/>
  </r>
  <r>
    <n v="2003"/>
    <s v="CA-2014-163510"/>
    <x v="3"/>
    <x v="53"/>
    <d v="2014-12-29T00:00:00"/>
    <s v="Second Class"/>
    <s v="JW-15955"/>
    <s v="Joni Wasserman"/>
    <s v="Consumer"/>
    <s v="United States"/>
    <s v="Louisville"/>
    <x v="0"/>
    <n v="40214"/>
    <x v="0"/>
    <s v="OFF-ST-10000563"/>
    <x v="1"/>
    <x v="4"/>
    <s v="Fellowes Bankers Box Stor/Drawer Steel Plus"/>
    <n v="95.94"/>
    <n v="3"/>
    <n v="0"/>
    <n v="9.5940000000000012"/>
  </r>
  <r>
    <n v="2004"/>
    <s v="CA-2014-163510"/>
    <x v="3"/>
    <x v="53"/>
    <d v="2014-12-29T00:00:00"/>
    <s v="Second Class"/>
    <s v="JW-15955"/>
    <s v="Joni Wasserman"/>
    <s v="Consumer"/>
    <s v="United States"/>
    <s v="Louisville"/>
    <x v="0"/>
    <n v="40214"/>
    <x v="0"/>
    <s v="FUR-CH-10001146"/>
    <x v="0"/>
    <x v="1"/>
    <s v="Global Value Mid-Back Manager's Chair, Gray"/>
    <n v="304.45"/>
    <n v="5"/>
    <n v="0"/>
    <n v="76.112499999999983"/>
  </r>
  <r>
    <n v="2005"/>
    <s v="US-2014-143028"/>
    <x v="3"/>
    <x v="645"/>
    <d v="2014-04-19T00:00:00"/>
    <s v="Standard Class"/>
    <s v="SC-20050"/>
    <s v="Sample Company A"/>
    <s v="Home Office"/>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s v="Corporate"/>
    <s v="United States"/>
    <s v="Columbia"/>
    <x v="25"/>
    <n v="65203"/>
    <x v="2"/>
    <s v="OFF-AR-10000034"/>
    <x v="1"/>
    <x v="6"/>
    <s v="BIC Brite Liner Grip Highlighters, Assorted, 5/Pack"/>
    <n v="29.68"/>
    <n v="7"/>
    <n v="0"/>
    <n v="11.575199999999999"/>
  </r>
  <r>
    <n v="2007"/>
    <s v="CA-2011-111150"/>
    <x v="2"/>
    <x v="520"/>
    <d v="2012-01-04T00:00:00"/>
    <s v="Standard Class"/>
    <s v="RW-19630"/>
    <s v="Rob Williams"/>
    <s v="Corporate"/>
    <s v="United States"/>
    <s v="Columbia"/>
    <x v="25"/>
    <n v="65203"/>
    <x v="2"/>
    <s v="TEC-AC-10000290"/>
    <x v="2"/>
    <x v="11"/>
    <s v="Sabrent 4-Port USB 2.0 Hub"/>
    <n v="47.53"/>
    <n v="7"/>
    <n v="0"/>
    <n v="16.160200000000003"/>
  </r>
  <r>
    <n v="2008"/>
    <s v="CA-2014-165386"/>
    <x v="3"/>
    <x v="646"/>
    <d v="2014-08-05T00:00:00"/>
    <s v="First Class"/>
    <s v="CM-12190"/>
    <s v="Charlotte Melton"/>
    <s v="Consumer"/>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s v="Consumer"/>
    <s v="United States"/>
    <s v="Johnson City"/>
    <x v="18"/>
    <n v="37604"/>
    <x v="0"/>
    <s v="OFF-AR-10001315"/>
    <x v="1"/>
    <x v="6"/>
    <s v="Newell 310"/>
    <n v="4.2240000000000002"/>
    <n v="3"/>
    <n v="0.2"/>
    <n v="0.47519999999999984"/>
  </r>
  <r>
    <n v="2010"/>
    <s v="CA-2011-116407"/>
    <x v="2"/>
    <x v="647"/>
    <d v="2011-11-21T00:00:00"/>
    <s v="Standard Class"/>
    <s v="JF-15190"/>
    <s v="Jamie Frazer"/>
    <s v="Consumer"/>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s v="Consumer"/>
    <s v="United States"/>
    <s v="Johnson City"/>
    <x v="18"/>
    <n v="37604"/>
    <x v="0"/>
    <s v="OFF-PA-10002137"/>
    <x v="1"/>
    <x v="10"/>
    <s v="Southworth 100% Résumé Paper, 24lb."/>
    <n v="24.896000000000001"/>
    <n v="4"/>
    <n v="0.2"/>
    <n v="7.7799999999999976"/>
  </r>
  <r>
    <n v="2012"/>
    <s v="CA-2012-155761"/>
    <x v="1"/>
    <x v="555"/>
    <d v="2012-12-11T00:00:00"/>
    <s v="Same Day"/>
    <s v="SC-20800"/>
    <s v="Stuart Calhoun"/>
    <s v="Consumer"/>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s v="Consumer"/>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s v="Consumer"/>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s v="Consumer"/>
    <s v="United States"/>
    <s v="Auburn"/>
    <x v="19"/>
    <n v="36830"/>
    <x v="0"/>
    <s v="OFF-PA-10000533"/>
    <x v="1"/>
    <x v="10"/>
    <s v="Southworth Parchment Paper &amp; Envelopes"/>
    <n v="13.08"/>
    <n v="2"/>
    <n v="0"/>
    <n v="6.0167999999999999"/>
  </r>
  <r>
    <n v="2016"/>
    <s v="CA-2013-145905"/>
    <x v="0"/>
    <x v="31"/>
    <d v="2013-09-24T00:00:00"/>
    <s v="Standard Class"/>
    <s v="AM-10705"/>
    <s v="Anne McFarland"/>
    <s v="Consumer"/>
    <s v="United States"/>
    <s v="Auburn"/>
    <x v="19"/>
    <n v="36830"/>
    <x v="0"/>
    <s v="OFF-ST-10003716"/>
    <x v="1"/>
    <x v="4"/>
    <s v="Tennsco Double-Tier Lockers"/>
    <n v="900.08"/>
    <n v="4"/>
    <n v="0"/>
    <n v="117.0104"/>
  </r>
  <r>
    <n v="2017"/>
    <s v="CA-2012-113110"/>
    <x v="1"/>
    <x v="531"/>
    <d v="2012-03-23T00:00:00"/>
    <s v="Standard Class"/>
    <s v="BK-11260"/>
    <s v="Berenike Kampe"/>
    <s v="Consumer"/>
    <s v="United States"/>
    <s v="San Bernardino"/>
    <x v="1"/>
    <n v="92404"/>
    <x v="1"/>
    <s v="OFF-BI-10000088"/>
    <x v="1"/>
    <x v="8"/>
    <s v="GBC Imprintable Covers"/>
    <n v="17.568000000000001"/>
    <n v="2"/>
    <n v="0.2"/>
    <n v="6.3684000000000003"/>
  </r>
  <r>
    <n v="2018"/>
    <s v="CA-2012-113110"/>
    <x v="1"/>
    <x v="531"/>
    <d v="2012-03-23T00:00:00"/>
    <s v="Standard Class"/>
    <s v="BK-11260"/>
    <s v="Berenike Kampe"/>
    <s v="Consumer"/>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s v="Consumer"/>
    <s v="United States"/>
    <s v="San Bernardino"/>
    <x v="1"/>
    <n v="92404"/>
    <x v="1"/>
    <s v="OFF-SU-10001165"/>
    <x v="1"/>
    <x v="14"/>
    <s v="Acme Elite Stainless Steel Scissors"/>
    <n v="33.36"/>
    <n v="4"/>
    <n v="0"/>
    <n v="8.6736000000000004"/>
  </r>
  <r>
    <n v="2020"/>
    <s v="CA-2012-113110"/>
    <x v="1"/>
    <x v="531"/>
    <d v="2012-03-23T00:00:00"/>
    <s v="Standard Class"/>
    <s v="BK-11260"/>
    <s v="Berenike Kampe"/>
    <s v="Consumer"/>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s v="Home Office"/>
    <s v="United States"/>
    <s v="Providence"/>
    <x v="34"/>
    <n v="2908"/>
    <x v="3"/>
    <s v="OFF-ST-10001490"/>
    <x v="1"/>
    <x v="4"/>
    <s v="Hot File 7-Pocket, Floor Stand"/>
    <n v="1606.23"/>
    <n v="9"/>
    <n v="0"/>
    <n v="481.86899999999986"/>
  </r>
  <r>
    <n v="2022"/>
    <s v="CA-2013-168354"/>
    <x v="0"/>
    <x v="251"/>
    <d v="2013-09-22T00:00:00"/>
    <s v="First Class"/>
    <s v="RH-19510"/>
    <s v="Rick Huthwaite"/>
    <s v="Home Office"/>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s v="Home Office"/>
    <s v="United States"/>
    <s v="Providence"/>
    <x v="34"/>
    <n v="2908"/>
    <x v="3"/>
    <s v="OFF-BI-10004826"/>
    <x v="1"/>
    <x v="8"/>
    <s v="JM Magazine Binder"/>
    <n v="49.53"/>
    <n v="3"/>
    <n v="0"/>
    <n v="23.774400000000004"/>
  </r>
  <r>
    <n v="2024"/>
    <s v="CA-2013-168354"/>
    <x v="0"/>
    <x v="251"/>
    <d v="2013-09-22T00:00:00"/>
    <s v="First Class"/>
    <s v="RH-19510"/>
    <s v="Rick Huthwaite"/>
    <s v="Home Office"/>
    <s v="United States"/>
    <s v="Providence"/>
    <x v="34"/>
    <n v="2908"/>
    <x v="3"/>
    <s v="FUR-CH-10004675"/>
    <x v="0"/>
    <x v="1"/>
    <s v="Lifetime Advantage Folding Chairs, 4/Carton"/>
    <n v="872.32"/>
    <n v="4"/>
    <n v="0"/>
    <n v="244.24959999999999"/>
  </r>
  <r>
    <n v="2025"/>
    <s v="US-2014-111241"/>
    <x v="3"/>
    <x v="648"/>
    <d v="2014-08-23T00:00:00"/>
    <s v="Second Class"/>
    <s v="GM-14500"/>
    <s v="Gene McClure"/>
    <s v="Consumer"/>
    <s v="United States"/>
    <s v="Fresno"/>
    <x v="1"/>
    <n v="93727"/>
    <x v="1"/>
    <s v="OFF-BI-10002867"/>
    <x v="1"/>
    <x v="8"/>
    <s v="GBC Recycled Regency Composition Covers"/>
    <n v="239.12000000000003"/>
    <n v="5"/>
    <n v="0.2"/>
    <n v="77.71399999999997"/>
  </r>
  <r>
    <n v="2026"/>
    <s v="CA-2012-114237"/>
    <x v="1"/>
    <x v="649"/>
    <d v="2012-03-15T00:00:00"/>
    <s v="First Class"/>
    <s v="MC-17275"/>
    <s v="Marc Crier"/>
    <s v="Consumer"/>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s v="Home Office"/>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s v="Home Office"/>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s v="Corporate"/>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s v="Corporate"/>
    <s v="United States"/>
    <s v="Leominster"/>
    <x v="31"/>
    <n v="1453"/>
    <x v="3"/>
    <s v="OFF-ST-10001172"/>
    <x v="1"/>
    <x v="4"/>
    <s v="Tennsco Lockers, Sand"/>
    <n v="104.9"/>
    <n v="5"/>
    <n v="0"/>
    <n v="25.175999999999998"/>
  </r>
  <r>
    <n v="2031"/>
    <s v="CA-2012-117961"/>
    <x v="1"/>
    <x v="650"/>
    <d v="2012-11-30T00:00:00"/>
    <s v="Standard Class"/>
    <s v="GP-14740"/>
    <s v="Guy Phonely"/>
    <s v="Corporate"/>
    <s v="United States"/>
    <s v="Leominster"/>
    <x v="31"/>
    <n v="1453"/>
    <x v="3"/>
    <s v="OFF-BI-10003707"/>
    <x v="1"/>
    <x v="8"/>
    <s v="Aluminum Screw Posts"/>
    <n v="61.04"/>
    <n v="4"/>
    <n v="0"/>
    <n v="30.52"/>
  </r>
  <r>
    <n v="2032"/>
    <s v="CA-2012-117961"/>
    <x v="1"/>
    <x v="650"/>
    <d v="2012-11-30T00:00:00"/>
    <s v="Standard Class"/>
    <s v="GP-14740"/>
    <s v="Guy Phonely"/>
    <s v="Corporate"/>
    <s v="United States"/>
    <s v="Leominster"/>
    <x v="31"/>
    <n v="1453"/>
    <x v="3"/>
    <s v="OFF-PA-10001274"/>
    <x v="1"/>
    <x v="10"/>
    <s v="Loose Memo Sheets"/>
    <n v="10.95"/>
    <n v="3"/>
    <n v="0"/>
    <n v="5.1464999999999996"/>
  </r>
  <r>
    <n v="2033"/>
    <s v="CA-2013-128923"/>
    <x v="0"/>
    <x v="10"/>
    <d v="2013-12-14T00:00:00"/>
    <s v="Standard Class"/>
    <s v="GB-14530"/>
    <s v="George Bell"/>
    <s v="Corporate"/>
    <s v="United States"/>
    <s v="Fort Worth"/>
    <x v="5"/>
    <n v="76106"/>
    <x v="2"/>
    <s v="OFF-PA-10002250"/>
    <x v="1"/>
    <x v="10"/>
    <s v="Things To Do Today Pad"/>
    <n v="9.3920000000000012"/>
    <n v="2"/>
    <n v="0.2"/>
    <n v="3.2871999999999999"/>
  </r>
  <r>
    <n v="2034"/>
    <s v="CA-2013-128923"/>
    <x v="0"/>
    <x v="10"/>
    <d v="2013-12-14T00:00:00"/>
    <s v="Standard Class"/>
    <s v="GB-14530"/>
    <s v="George Bell"/>
    <s v="Corporate"/>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s v="Consumer"/>
    <s v="United States"/>
    <s v="Rochester"/>
    <x v="11"/>
    <n v="55901"/>
    <x v="2"/>
    <s v="OFF-BI-10002976"/>
    <x v="1"/>
    <x v="8"/>
    <s v="ACCOHIDE Binder by Acco"/>
    <n v="8.26"/>
    <n v="2"/>
    <n v="0"/>
    <n v="3.8822000000000001"/>
  </r>
  <r>
    <n v="2036"/>
    <s v="CA-2014-162481"/>
    <x v="3"/>
    <x v="145"/>
    <d v="2014-09-30T00:00:00"/>
    <s v="Standard Class"/>
    <s v="CT-11995"/>
    <s v="Carol Triggs"/>
    <s v="Consumer"/>
    <s v="United States"/>
    <s v="Rochester"/>
    <x v="11"/>
    <n v="55901"/>
    <x v="2"/>
    <s v="FUR-CH-10003061"/>
    <x v="0"/>
    <x v="1"/>
    <s v="Global Leather Task Chair, Black"/>
    <n v="269.96999999999997"/>
    <n v="3"/>
    <n v="0"/>
    <n v="51.294299999999964"/>
  </r>
  <r>
    <n v="2037"/>
    <s v="CA-2012-119214"/>
    <x v="1"/>
    <x v="651"/>
    <d v="2012-01-27T00:00:00"/>
    <s v="Standard Class"/>
    <s v="CW-11905"/>
    <s v="Carl Weiss"/>
    <s v="Home Office"/>
    <s v="United States"/>
    <s v="Bozeman"/>
    <x v="37"/>
    <n v="59715"/>
    <x v="1"/>
    <s v="OFF-PA-10002893"/>
    <x v="1"/>
    <x v="10"/>
    <s v="Wirebound Service Call Books, 5 1/2&quot; x 4&quot;"/>
    <n v="29.04"/>
    <n v="3"/>
    <n v="0"/>
    <n v="13.9392"/>
  </r>
  <r>
    <n v="2038"/>
    <s v="CA-2012-119214"/>
    <x v="1"/>
    <x v="651"/>
    <d v="2012-01-27T00:00:00"/>
    <s v="Standard Class"/>
    <s v="CW-11905"/>
    <s v="Carl Weiss"/>
    <s v="Home Office"/>
    <s v="United States"/>
    <s v="Bozeman"/>
    <x v="37"/>
    <n v="59715"/>
    <x v="1"/>
    <s v="OFF-LA-10003077"/>
    <x v="1"/>
    <x v="2"/>
    <s v="Avery 500"/>
    <n v="14.62"/>
    <n v="2"/>
    <n v="0"/>
    <n v="6.8713999999999995"/>
  </r>
  <r>
    <n v="2039"/>
    <s v="CA-2012-122287"/>
    <x v="1"/>
    <x v="652"/>
    <d v="2012-06-23T00:00:00"/>
    <s v="Standard Class"/>
    <s v="SN-20560"/>
    <s v="Skye Norling"/>
    <s v="Home Office"/>
    <s v="United States"/>
    <s v="Peoria"/>
    <x v="16"/>
    <n v="85345"/>
    <x v="1"/>
    <s v="OFF-PA-10001661"/>
    <x v="1"/>
    <x v="10"/>
    <s v="Xerox 1922"/>
    <n v="11.952000000000002"/>
    <n v="3"/>
    <n v="0.2"/>
    <n v="4.3326000000000002"/>
  </r>
  <r>
    <n v="2040"/>
    <s v="CA-2012-122287"/>
    <x v="1"/>
    <x v="652"/>
    <d v="2012-06-23T00:00:00"/>
    <s v="Standard Class"/>
    <s v="SN-20560"/>
    <s v="Skye Norling"/>
    <s v="Home Office"/>
    <s v="United States"/>
    <s v="Peoria"/>
    <x v="16"/>
    <n v="85345"/>
    <x v="1"/>
    <s v="OFF-BI-10004656"/>
    <x v="1"/>
    <x v="8"/>
    <s v="Peel &amp; Stick Add-On Corner Pockets"/>
    <n v="4.5360000000000014"/>
    <n v="7"/>
    <n v="0.7"/>
    <n v="-3.3263999999999996"/>
  </r>
  <r>
    <n v="2041"/>
    <s v="CA-2012-122287"/>
    <x v="1"/>
    <x v="652"/>
    <d v="2012-06-23T00:00:00"/>
    <s v="Standard Class"/>
    <s v="SN-20560"/>
    <s v="Skye Norling"/>
    <s v="Home Office"/>
    <s v="United States"/>
    <s v="Peoria"/>
    <x v="16"/>
    <n v="85345"/>
    <x v="1"/>
    <s v="OFF-BI-10003707"/>
    <x v="1"/>
    <x v="8"/>
    <s v="Aluminum Screw Posts"/>
    <n v="9.1560000000000006"/>
    <n v="2"/>
    <n v="0.7"/>
    <n v="-6.1039999999999974"/>
  </r>
  <r>
    <n v="2042"/>
    <s v="CA-2012-122287"/>
    <x v="1"/>
    <x v="652"/>
    <d v="2012-06-23T00:00:00"/>
    <s v="Standard Class"/>
    <s v="SN-20560"/>
    <s v="Skye Norling"/>
    <s v="Home Office"/>
    <s v="United States"/>
    <s v="Peoria"/>
    <x v="16"/>
    <n v="85345"/>
    <x v="1"/>
    <s v="FUR-FU-10004973"/>
    <x v="0"/>
    <x v="5"/>
    <s v="Flat Face Poster Frame"/>
    <n v="75.36"/>
    <n v="5"/>
    <n v="0.2"/>
    <n v="20.724000000000007"/>
  </r>
  <r>
    <n v="2043"/>
    <s v="CA-2012-104493"/>
    <x v="1"/>
    <x v="653"/>
    <d v="2012-10-08T00:00:00"/>
    <s v="Standard Class"/>
    <s v="EB-13705"/>
    <s v="Ed Braxton"/>
    <s v="Corporate"/>
    <s v="United States"/>
    <s v="San Diego"/>
    <x v="1"/>
    <n v="92105"/>
    <x v="1"/>
    <s v="OFF-BI-10004817"/>
    <x v="1"/>
    <x v="8"/>
    <s v="GBC Personal VeloBind Strips"/>
    <n v="57.504000000000005"/>
    <n v="6"/>
    <n v="0.2"/>
    <n v="20.1264"/>
  </r>
  <r>
    <n v="2044"/>
    <s v="US-2014-158946"/>
    <x v="3"/>
    <x v="551"/>
    <d v="2014-11-24T00:00:00"/>
    <s v="Standard Class"/>
    <s v="JW-15220"/>
    <s v="Jane Waco"/>
    <s v="Corporate"/>
    <s v="United States"/>
    <s v="Lakewood"/>
    <x v="24"/>
    <n v="44107"/>
    <x v="3"/>
    <s v="OFF-AR-10001860"/>
    <x v="1"/>
    <x v="6"/>
    <s v="BIC Liqua Brite Liner"/>
    <n v="38.864000000000004"/>
    <n v="7"/>
    <n v="0.2"/>
    <n v="7.7728000000000002"/>
  </r>
  <r>
    <n v="2045"/>
    <s v="CA-2011-129168"/>
    <x v="2"/>
    <x v="654"/>
    <d v="2011-08-23T00:00:00"/>
    <s v="Standard Class"/>
    <s v="KB-16585"/>
    <s v="Ken Black"/>
    <s v="Corporate"/>
    <s v="United States"/>
    <s v="Houston"/>
    <x v="5"/>
    <n v="77095"/>
    <x v="2"/>
    <s v="OFF-PA-10001639"/>
    <x v="1"/>
    <x v="10"/>
    <s v="Xerox 203"/>
    <n v="15.552000000000003"/>
    <n v="3"/>
    <n v="0.2"/>
    <n v="5.4432"/>
  </r>
  <r>
    <n v="2046"/>
    <s v="CA-2013-131835"/>
    <x v="0"/>
    <x v="19"/>
    <d v="2013-07-22T00:00:00"/>
    <s v="Standard Class"/>
    <s v="MC-17590"/>
    <s v="Matt Collister"/>
    <s v="Corporate"/>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s v="Corporate"/>
    <s v="United States"/>
    <s v="Perth Amboy"/>
    <x v="30"/>
    <n v="8861"/>
    <x v="3"/>
    <s v="TEC-PH-10001760"/>
    <x v="2"/>
    <x v="7"/>
    <s v="Bose SoundLink Bluetooth Speaker"/>
    <n v="597"/>
    <n v="3"/>
    <n v="0"/>
    <n v="280.59000000000003"/>
  </r>
  <r>
    <n v="2048"/>
    <s v="CA-2013-131835"/>
    <x v="0"/>
    <x v="19"/>
    <d v="2013-07-22T00:00:00"/>
    <s v="Standard Class"/>
    <s v="MC-17590"/>
    <s v="Matt Collister"/>
    <s v="Corporate"/>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s v="Consumer"/>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s v="Consumer"/>
    <s v="United States"/>
    <s v="Philadelphia"/>
    <x v="9"/>
    <n v="19134"/>
    <x v="3"/>
    <s v="OFF-BI-10004022"/>
    <x v="1"/>
    <x v="8"/>
    <s v="Acco Suede Grain Vinyl Round Ring Binder"/>
    <n v="2.5020000000000002"/>
    <n v="3"/>
    <n v="0.7"/>
    <n v="-2.0015999999999998"/>
  </r>
  <r>
    <n v="2051"/>
    <s v="CA-2012-142237"/>
    <x v="1"/>
    <x v="655"/>
    <d v="2012-07-13T00:00:00"/>
    <s v="First Class"/>
    <s v="CK-12595"/>
    <s v="Clytie Kelty"/>
    <s v="Consumer"/>
    <s v="United States"/>
    <s v="Philadelphia"/>
    <x v="9"/>
    <n v="19134"/>
    <x v="3"/>
    <s v="OFF-BI-10003669"/>
    <x v="1"/>
    <x v="8"/>
    <s v="3M Organizer Strips"/>
    <n v="6.4800000000000013"/>
    <n v="4"/>
    <n v="0.7"/>
    <n v="-4.7519999999999989"/>
  </r>
  <r>
    <n v="2052"/>
    <s v="CA-2012-142237"/>
    <x v="1"/>
    <x v="655"/>
    <d v="2012-07-13T00:00:00"/>
    <s v="First Class"/>
    <s v="CK-12595"/>
    <s v="Clytie Kelty"/>
    <s v="Consumer"/>
    <s v="United States"/>
    <s v="Philadelphia"/>
    <x v="9"/>
    <n v="19134"/>
    <x v="3"/>
    <s v="FUR-CH-10003833"/>
    <x v="0"/>
    <x v="1"/>
    <s v="Novimex Fabric Task Chair"/>
    <n v="341.48799999999994"/>
    <n v="8"/>
    <n v="0.3"/>
    <n v="-73.175999999999988"/>
  </r>
  <r>
    <n v="2053"/>
    <s v="CA-2012-142237"/>
    <x v="1"/>
    <x v="655"/>
    <d v="2012-07-13T00:00:00"/>
    <s v="First Class"/>
    <s v="CK-12595"/>
    <s v="Clytie Kelty"/>
    <s v="Consumer"/>
    <s v="United States"/>
    <s v="Philadelphia"/>
    <x v="9"/>
    <n v="19134"/>
    <x v="3"/>
    <s v="OFF-AR-10003732"/>
    <x v="1"/>
    <x v="6"/>
    <s v="Newell 333"/>
    <n v="11.12"/>
    <n v="5"/>
    <n v="0.2"/>
    <n v="0.83399999999999963"/>
  </r>
  <r>
    <n v="2054"/>
    <s v="CA-2012-142237"/>
    <x v="1"/>
    <x v="655"/>
    <d v="2012-07-13T00:00:00"/>
    <s v="First Class"/>
    <s v="CK-12595"/>
    <s v="Clytie Kelty"/>
    <s v="Consumer"/>
    <s v="United States"/>
    <s v="Philadelphia"/>
    <x v="9"/>
    <n v="19134"/>
    <x v="3"/>
    <s v="FUR-FU-10003142"/>
    <x v="0"/>
    <x v="5"/>
    <s v="Master Big Foot Doorstop, Beige"/>
    <n v="25.344000000000001"/>
    <n v="6"/>
    <n v="0.2"/>
    <n v="3.4847999999999981"/>
  </r>
  <r>
    <n v="2055"/>
    <s v="CA-2013-136434"/>
    <x v="0"/>
    <x v="49"/>
    <d v="2013-12-08T00:00:00"/>
    <s v="Standard Class"/>
    <s v="RD-19480"/>
    <s v="Rick Duston"/>
    <s v="Consumer"/>
    <s v="United States"/>
    <s v="Richmond"/>
    <x v="14"/>
    <n v="47374"/>
    <x v="2"/>
    <s v="FUR-FU-10001196"/>
    <x v="0"/>
    <x v="5"/>
    <s v="DAX Cubicle Frames - 8x10"/>
    <n v="17.309999999999999"/>
    <n v="3"/>
    <n v="0"/>
    <n v="5.1929999999999996"/>
  </r>
  <r>
    <n v="2056"/>
    <s v="CA-2014-120376"/>
    <x v="3"/>
    <x v="66"/>
    <d v="2014-12-26T00:00:00"/>
    <s v="First Class"/>
    <s v="TP-21130"/>
    <s v="Theone Pippenger"/>
    <s v="Consumer"/>
    <s v="United States"/>
    <s v="Detroit"/>
    <x v="12"/>
    <n v="48227"/>
    <x v="2"/>
    <s v="TEC-AC-10001114"/>
    <x v="2"/>
    <x v="11"/>
    <s v="Microsoft Wireless Mobile Mouse 4000"/>
    <n v="199.95000000000002"/>
    <n v="5"/>
    <n v="0"/>
    <n v="63.983999999999988"/>
  </r>
  <r>
    <n v="2057"/>
    <s v="CA-2014-120376"/>
    <x v="3"/>
    <x v="66"/>
    <d v="2014-12-26T00:00:00"/>
    <s v="First Class"/>
    <s v="TP-21130"/>
    <s v="Theone Pippenger"/>
    <s v="Consumer"/>
    <s v="United States"/>
    <s v="Detroit"/>
    <x v="12"/>
    <n v="48227"/>
    <x v="2"/>
    <s v="FUR-CH-10002335"/>
    <x v="0"/>
    <x v="1"/>
    <s v="Hon GuestStacker Chair"/>
    <n v="1586.6899999999998"/>
    <n v="7"/>
    <n v="0"/>
    <n v="412.5394"/>
  </r>
  <r>
    <n v="2058"/>
    <s v="CA-2014-120376"/>
    <x v="3"/>
    <x v="66"/>
    <d v="2014-12-26T00:00:00"/>
    <s v="First Class"/>
    <s v="TP-21130"/>
    <s v="Theone Pippenger"/>
    <s v="Consumer"/>
    <s v="United States"/>
    <s v="Detroit"/>
    <x v="12"/>
    <n v="48227"/>
    <x v="2"/>
    <s v="TEC-AC-10000844"/>
    <x v="2"/>
    <x v="11"/>
    <s v="Logitech Gaming G510s - Keyboard"/>
    <n v="84.99"/>
    <n v="1"/>
    <n v="0"/>
    <n v="30.596399999999996"/>
  </r>
  <r>
    <n v="2059"/>
    <s v="CA-2014-120376"/>
    <x v="3"/>
    <x v="66"/>
    <d v="2014-12-26T00:00:00"/>
    <s v="First Class"/>
    <s v="TP-21130"/>
    <s v="Theone Pippenger"/>
    <s v="Consumer"/>
    <s v="United States"/>
    <s v="Detroit"/>
    <x v="12"/>
    <n v="48227"/>
    <x v="2"/>
    <s v="FUR-TA-10004534"/>
    <x v="0"/>
    <x v="3"/>
    <s v="Bevis 44 x 96 Conference Tables"/>
    <n v="411.8"/>
    <n v="2"/>
    <n v="0"/>
    <n v="70.005999999999972"/>
  </r>
  <r>
    <n v="2060"/>
    <s v="CA-2011-106439"/>
    <x v="2"/>
    <x v="656"/>
    <d v="2011-11-04T00:00:00"/>
    <s v="Standard Class"/>
    <s v="GG-14650"/>
    <s v="Greg Guthrie"/>
    <s v="Corporate"/>
    <s v="United States"/>
    <s v="Los Angeles"/>
    <x v="1"/>
    <n v="90049"/>
    <x v="1"/>
    <s v="OFF-FA-10002975"/>
    <x v="1"/>
    <x v="13"/>
    <s v="Staples"/>
    <n v="11.34"/>
    <n v="3"/>
    <n v="0"/>
    <n v="5.2164000000000001"/>
  </r>
  <r>
    <n v="2061"/>
    <s v="CA-2011-106439"/>
    <x v="2"/>
    <x v="656"/>
    <d v="2011-11-04T00:00:00"/>
    <s v="Standard Class"/>
    <s v="GG-14650"/>
    <s v="Greg Guthrie"/>
    <s v="Corporate"/>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s v="Corporate"/>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s v="Corporate"/>
    <s v="United States"/>
    <s v="Los Angeles"/>
    <x v="1"/>
    <n v="90049"/>
    <x v="1"/>
    <s v="OFF-PA-10000477"/>
    <x v="1"/>
    <x v="10"/>
    <s v="Xerox 1952"/>
    <n v="64.740000000000009"/>
    <n v="13"/>
    <n v="0"/>
    <n v="30.427800000000005"/>
  </r>
  <r>
    <n v="2064"/>
    <s v="CA-2011-106439"/>
    <x v="2"/>
    <x v="656"/>
    <d v="2011-11-04T00:00:00"/>
    <s v="Standard Class"/>
    <s v="GG-14650"/>
    <s v="Greg Guthrie"/>
    <s v="Corporate"/>
    <s v="United States"/>
    <s v="Los Angeles"/>
    <x v="1"/>
    <n v="90049"/>
    <x v="1"/>
    <s v="OFF-BI-10004209"/>
    <x v="1"/>
    <x v="8"/>
    <s v="Fellowes Twister Kit, Gray/Clear, 3/pkg"/>
    <n v="19.295999999999999"/>
    <n v="3"/>
    <n v="0.2"/>
    <n v="6.0299999999999994"/>
  </r>
  <r>
    <n v="2065"/>
    <s v="CA-2011-106439"/>
    <x v="2"/>
    <x v="656"/>
    <d v="2011-11-04T00:00:00"/>
    <s v="Standard Class"/>
    <s v="GG-14650"/>
    <s v="Greg Guthrie"/>
    <s v="Corporate"/>
    <s v="United States"/>
    <s v="Los Angeles"/>
    <x v="1"/>
    <n v="90049"/>
    <x v="1"/>
    <s v="OFF-ST-10001963"/>
    <x v="1"/>
    <x v="4"/>
    <s v="Tennsco Regal Shelving Units"/>
    <n v="405.64"/>
    <n v="4"/>
    <n v="0"/>
    <n v="12.169199999999989"/>
  </r>
  <r>
    <n v="2066"/>
    <s v="CA-2011-106439"/>
    <x v="2"/>
    <x v="656"/>
    <d v="2011-11-04T00:00:00"/>
    <s v="Standard Class"/>
    <s v="GG-14650"/>
    <s v="Greg Guthrie"/>
    <s v="Corporate"/>
    <s v="United States"/>
    <s v="Los Angeles"/>
    <x v="1"/>
    <n v="90049"/>
    <x v="1"/>
    <s v="FUR-CH-10003833"/>
    <x v="0"/>
    <x v="1"/>
    <s v="Novimex Fabric Task Chair"/>
    <n v="146.352"/>
    <n v="3"/>
    <n v="0.2"/>
    <n v="-9.1470000000000056"/>
  </r>
  <r>
    <n v="2067"/>
    <s v="CA-2011-106439"/>
    <x v="2"/>
    <x v="656"/>
    <d v="2011-11-04T00:00:00"/>
    <s v="Standard Class"/>
    <s v="GG-14650"/>
    <s v="Greg Guthrie"/>
    <s v="Corporate"/>
    <s v="United States"/>
    <s v="Los Angeles"/>
    <x v="1"/>
    <n v="90049"/>
    <x v="1"/>
    <s v="TEC-AC-10004568"/>
    <x v="2"/>
    <x v="11"/>
    <s v="Maxell LTO Ultrium - 800 GB"/>
    <n v="251.91"/>
    <n v="9"/>
    <n v="0"/>
    <n v="47.862899999999982"/>
  </r>
  <r>
    <n v="2068"/>
    <s v="CA-2011-106439"/>
    <x v="2"/>
    <x v="656"/>
    <d v="2011-11-04T00:00:00"/>
    <s v="Standard Class"/>
    <s v="GG-14650"/>
    <s v="Greg Guthrie"/>
    <s v="Corporate"/>
    <s v="United States"/>
    <s v="Los Angeles"/>
    <x v="1"/>
    <n v="90049"/>
    <x v="1"/>
    <s v="OFF-AR-10001419"/>
    <x v="1"/>
    <x v="6"/>
    <s v="Newell 325"/>
    <n v="12.39"/>
    <n v="3"/>
    <n v="0"/>
    <n v="3.7169999999999996"/>
  </r>
  <r>
    <n v="2069"/>
    <s v="CA-2012-133452"/>
    <x v="1"/>
    <x v="657"/>
    <d v="2012-04-19T00:00:00"/>
    <s v="Standard Class"/>
    <s v="ZC-21910"/>
    <s v="Zuschuss Carroll"/>
    <s v="Consumer"/>
    <s v="United States"/>
    <s v="Pomona"/>
    <x v="1"/>
    <n v="91767"/>
    <x v="1"/>
    <s v="TEC-AC-10002800"/>
    <x v="2"/>
    <x v="11"/>
    <s v="Plantronics Audio 478 Stereo USB Headset"/>
    <n v="199.96"/>
    <n v="4"/>
    <n v="0"/>
    <n v="69.98599999999999"/>
  </r>
  <r>
    <n v="2070"/>
    <s v="CA-2012-133452"/>
    <x v="1"/>
    <x v="657"/>
    <d v="2012-04-19T00:00:00"/>
    <s v="Standard Class"/>
    <s v="ZC-21910"/>
    <s v="Zuschuss Carroll"/>
    <s v="Consumer"/>
    <s v="United States"/>
    <s v="Pomona"/>
    <x v="1"/>
    <n v="91767"/>
    <x v="1"/>
    <s v="FUR-TA-10003954"/>
    <x v="0"/>
    <x v="3"/>
    <s v="Hon 94000 Series Round Tables"/>
    <n v="710.83200000000011"/>
    <n v="3"/>
    <n v="0.2"/>
    <n v="-97.739399999999989"/>
  </r>
  <r>
    <n v="2071"/>
    <s v="CA-2013-146521"/>
    <x v="0"/>
    <x v="658"/>
    <d v="2013-07-24T00:00:00"/>
    <s v="Second Class"/>
    <s v="CC-12610"/>
    <s v="Corey Catlett"/>
    <s v="Corporate"/>
    <s v="United States"/>
    <s v="Philadelphia"/>
    <x v="9"/>
    <n v="19134"/>
    <x v="3"/>
    <s v="OFF-BI-10000301"/>
    <x v="1"/>
    <x v="8"/>
    <s v="GBC Instant Report Kit"/>
    <n v="1.9410000000000003"/>
    <n v="1"/>
    <n v="0.7"/>
    <n v="-1.294"/>
  </r>
  <r>
    <n v="2072"/>
    <s v="US-2014-110996"/>
    <x v="3"/>
    <x v="225"/>
    <d v="2014-11-26T00:00:00"/>
    <s v="Standard Class"/>
    <s v="KA-16525"/>
    <s v="Kelly Andreada"/>
    <s v="Consumer"/>
    <s v="United States"/>
    <s v="Ontario"/>
    <x v="1"/>
    <n v="91761"/>
    <x v="1"/>
    <s v="FUR-CH-10003956"/>
    <x v="0"/>
    <x v="1"/>
    <s v="Novimex High-Tech Fabric Mesh Task Chair"/>
    <n v="283.92"/>
    <n v="5"/>
    <n v="0.2"/>
    <n v="-46.137000000000029"/>
  </r>
  <r>
    <n v="2073"/>
    <s v="CA-2013-129693"/>
    <x v="0"/>
    <x v="491"/>
    <d v="2013-12-03T00:00:00"/>
    <s v="Standard Class"/>
    <s v="TC-20980"/>
    <s v="Tamara Chand"/>
    <s v="Corporate"/>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s v="Home Office"/>
    <s v="United States"/>
    <s v="Brentwood"/>
    <x v="1"/>
    <n v="94513"/>
    <x v="1"/>
    <s v="TEC-AC-10003289"/>
    <x v="2"/>
    <x v="11"/>
    <s v="Anker Ultra-Slim Mini Bluetooth 3.0 Wireless Keyboard"/>
    <n v="59.97"/>
    <n v="3"/>
    <n v="0"/>
    <n v="13.793099999999999"/>
  </r>
  <r>
    <n v="2075"/>
    <s v="CA-2014-122504"/>
    <x v="3"/>
    <x v="659"/>
    <d v="2014-11-13T00:00:00"/>
    <s v="Second Class"/>
    <s v="DB-13270"/>
    <s v="Deborah Brumfield"/>
    <s v="Home Office"/>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s v="Consumer"/>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s v="Consumer"/>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s v="Consumer"/>
    <s v="United States"/>
    <s v="Baltimore"/>
    <x v="39"/>
    <n v="21215"/>
    <x v="3"/>
    <s v="OFF-AP-10000358"/>
    <x v="1"/>
    <x v="9"/>
    <s v="Fellowes Basic Home/Office Series Surge Protectors"/>
    <n v="90.86"/>
    <n v="7"/>
    <n v="0"/>
    <n v="26.349399999999992"/>
  </r>
  <r>
    <n v="2079"/>
    <s v="CA-2014-140676"/>
    <x v="3"/>
    <x v="510"/>
    <d v="2014-09-16T00:00:00"/>
    <s v="First Class"/>
    <s v="BF-11080"/>
    <s v="Bart Folk"/>
    <s v="Consumer"/>
    <s v="United States"/>
    <s v="Baltimore"/>
    <x v="39"/>
    <n v="21215"/>
    <x v="3"/>
    <s v="OFF-PA-10004243"/>
    <x v="1"/>
    <x v="10"/>
    <s v="Xerox 1939"/>
    <n v="94.85"/>
    <n v="5"/>
    <n v="0"/>
    <n v="45.527999999999992"/>
  </r>
  <r>
    <n v="2080"/>
    <s v="CA-2012-120103"/>
    <x v="1"/>
    <x v="100"/>
    <d v="2012-12-29T00:00:00"/>
    <s v="Standard Class"/>
    <s v="MS-17365"/>
    <s v="Maribeth Schnelling"/>
    <s v="Consumer"/>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s v="Consumer"/>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s v="Consumer"/>
    <s v="United States"/>
    <s v="Phoenix"/>
    <x v="16"/>
    <n v="85023"/>
    <x v="1"/>
    <s v="FUR-FU-10002885"/>
    <x v="0"/>
    <x v="5"/>
    <s v="Magna Visual Magnetic Picture Hangers"/>
    <n v="7.7120000000000006"/>
    <n v="2"/>
    <n v="0.2"/>
    <n v="1.7352000000000005"/>
  </r>
  <r>
    <n v="2083"/>
    <s v="CA-2014-104647"/>
    <x v="3"/>
    <x v="660"/>
    <d v="2014-03-02T00:00:00"/>
    <s v="Standard Class"/>
    <s v="CK-12595"/>
    <s v="Clytie Kelty"/>
    <s v="Consumer"/>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s v="Home Office"/>
    <s v="United States"/>
    <s v="Houston"/>
    <x v="5"/>
    <n v="77036"/>
    <x v="2"/>
    <s v="OFF-LA-10003923"/>
    <x v="1"/>
    <x v="2"/>
    <s v="Alphabetical Labels for Top Tab Filing"/>
    <n v="23.680000000000003"/>
    <n v="2"/>
    <n v="0.2"/>
    <n v="8.879999999999999"/>
  </r>
  <r>
    <n v="2085"/>
    <s v="CA-2013-140501"/>
    <x v="0"/>
    <x v="661"/>
    <d v="2013-06-29T00:00:00"/>
    <s v="Standard Class"/>
    <s v="IM-15070"/>
    <s v="Irene Maddox"/>
    <s v="Consumer"/>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s v="Consumer"/>
    <s v="United States"/>
    <s v="New York City"/>
    <x v="15"/>
    <n v="10009"/>
    <x v="3"/>
    <s v="OFF-LA-10000248"/>
    <x v="1"/>
    <x v="2"/>
    <s v="Avery 52"/>
    <n v="18.45"/>
    <n v="5"/>
    <n v="0"/>
    <n v="8.6715"/>
  </r>
  <r>
    <n v="2087"/>
    <s v="CA-2013-140501"/>
    <x v="0"/>
    <x v="661"/>
    <d v="2013-06-29T00:00:00"/>
    <s v="Standard Class"/>
    <s v="IM-15070"/>
    <s v="Irene Maddox"/>
    <s v="Consumer"/>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s v="Consumer"/>
    <s v="United States"/>
    <s v="New York City"/>
    <x v="15"/>
    <n v="10009"/>
    <x v="3"/>
    <s v="OFF-PA-10003129"/>
    <x v="1"/>
    <x v="10"/>
    <s v="Tops White Computer Printout Paper"/>
    <n v="146.72999999999999"/>
    <n v="3"/>
    <n v="0"/>
    <n v="68.963099999999997"/>
  </r>
  <r>
    <n v="2089"/>
    <s v="CA-2013-140501"/>
    <x v="0"/>
    <x v="661"/>
    <d v="2013-06-29T00:00:00"/>
    <s v="Standard Class"/>
    <s v="IM-15070"/>
    <s v="Irene Maddox"/>
    <s v="Consumer"/>
    <s v="United States"/>
    <s v="New York City"/>
    <x v="15"/>
    <n v="10009"/>
    <x v="3"/>
    <s v="OFF-FA-10004076"/>
    <x v="1"/>
    <x v="13"/>
    <s v="Translucent Push Pins by OIC"/>
    <n v="3.96"/>
    <n v="2"/>
    <n v="0"/>
    <n v="1.4651999999999998"/>
  </r>
  <r>
    <n v="2090"/>
    <s v="CA-2012-139290"/>
    <x v="1"/>
    <x v="662"/>
    <d v="2012-10-30T00:00:00"/>
    <s v="Standard Class"/>
    <s v="MY-17380"/>
    <s v="Maribeth Yedwab"/>
    <s v="Corporate"/>
    <s v="United States"/>
    <s v="Rancho Cucamonga"/>
    <x v="1"/>
    <n v="91730"/>
    <x v="1"/>
    <s v="OFF-LA-10004008"/>
    <x v="1"/>
    <x v="2"/>
    <s v="Avery 507"/>
    <n v="5.76"/>
    <n v="2"/>
    <n v="0"/>
    <n v="2.6495999999999995"/>
  </r>
  <r>
    <n v="2091"/>
    <s v="CA-2014-166142"/>
    <x v="3"/>
    <x v="663"/>
    <d v="2014-07-20T00:00:00"/>
    <s v="Standard Class"/>
    <s v="MM-17260"/>
    <s v="Magdelene Morse"/>
    <s v="Consumer"/>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s v="Consumer"/>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s v="Home Office"/>
    <s v="United States"/>
    <s v="Moorhead"/>
    <x v="11"/>
    <n v="56560"/>
    <x v="2"/>
    <s v="FUR-CH-10004289"/>
    <x v="0"/>
    <x v="1"/>
    <s v="Global Super Steno Chair"/>
    <n v="479.90000000000003"/>
    <n v="5"/>
    <n v="0"/>
    <n v="81.58299999999997"/>
  </r>
  <r>
    <n v="2094"/>
    <s v="CA-2012-149678"/>
    <x v="1"/>
    <x v="657"/>
    <d v="2012-04-15T00:00:00"/>
    <s v="Second Class"/>
    <s v="AW-10840"/>
    <s v="Anthony Witt"/>
    <s v="Consumer"/>
    <s v="United States"/>
    <s v="Farmington"/>
    <x v="27"/>
    <n v="87401"/>
    <x v="1"/>
    <s v="OFF-SU-10004498"/>
    <x v="1"/>
    <x v="14"/>
    <s v="Martin-Yale Premier Letter Opener"/>
    <n v="12.88"/>
    <n v="1"/>
    <n v="0"/>
    <n v="0.38640000000000008"/>
  </r>
  <r>
    <n v="2095"/>
    <s v="US-2012-164357"/>
    <x v="1"/>
    <x v="665"/>
    <d v="2012-11-29T00:00:00"/>
    <s v="Standard Class"/>
    <s v="SF-20065"/>
    <s v="Sandra Flanagan"/>
    <s v="Consumer"/>
    <s v="United States"/>
    <s v="Wilmington"/>
    <x v="3"/>
    <n v="28403"/>
    <x v="0"/>
    <s v="OFF-AR-10001177"/>
    <x v="1"/>
    <x v="6"/>
    <s v="Newell 349"/>
    <n v="13.120000000000001"/>
    <n v="5"/>
    <n v="0.2"/>
    <n v="1.4759999999999982"/>
  </r>
  <r>
    <n v="2096"/>
    <s v="US-2013-146570"/>
    <x v="0"/>
    <x v="666"/>
    <d v="2013-05-21T00:00:00"/>
    <s v="Standard Class"/>
    <s v="SN-20710"/>
    <s v="Steve Nguyen"/>
    <s v="Home Office"/>
    <s v="United States"/>
    <s v="Jackson"/>
    <x v="35"/>
    <n v="39212"/>
    <x v="0"/>
    <s v="OFF-BI-10001718"/>
    <x v="1"/>
    <x v="8"/>
    <s v="GBC DocuBind P50 Personal Binding Machine"/>
    <n v="511.84"/>
    <n v="8"/>
    <n v="0"/>
    <n v="240.56479999999999"/>
  </r>
  <r>
    <n v="2097"/>
    <s v="US-2013-146570"/>
    <x v="0"/>
    <x v="666"/>
    <d v="2013-05-21T00:00:00"/>
    <s v="Standard Class"/>
    <s v="SN-20710"/>
    <s v="Steve Nguyen"/>
    <s v="Home Office"/>
    <s v="United States"/>
    <s v="Jackson"/>
    <x v="35"/>
    <n v="39212"/>
    <x v="0"/>
    <s v="OFF-AR-10004602"/>
    <x v="1"/>
    <x v="6"/>
    <s v="Boston KS Multi-Size Manual Pencil Sharpener"/>
    <n v="91.96"/>
    <n v="4"/>
    <n v="0"/>
    <n v="25.748800000000003"/>
  </r>
  <r>
    <n v="2098"/>
    <s v="US-2013-146570"/>
    <x v="0"/>
    <x v="666"/>
    <d v="2013-05-21T00:00:00"/>
    <s v="Standard Class"/>
    <s v="SN-20710"/>
    <s v="Steve Nguyen"/>
    <s v="Home Office"/>
    <s v="United States"/>
    <s v="Jackson"/>
    <x v="35"/>
    <n v="39212"/>
    <x v="0"/>
    <s v="OFF-AR-10003856"/>
    <x v="1"/>
    <x v="6"/>
    <s v="Newell 344"/>
    <n v="8.34"/>
    <n v="3"/>
    <n v="0"/>
    <n v="2.1683999999999997"/>
  </r>
  <r>
    <n v="2099"/>
    <s v="CA-2014-124401"/>
    <x v="3"/>
    <x v="210"/>
    <d v="2014-09-13T00:00:00"/>
    <s v="Standard Class"/>
    <s v="RD-19900"/>
    <s v="Ruben Dartt"/>
    <s v="Consumer"/>
    <s v="United States"/>
    <s v="Portland"/>
    <x v="21"/>
    <n v="97206"/>
    <x v="1"/>
    <s v="OFF-ST-10000649"/>
    <x v="1"/>
    <x v="4"/>
    <s v="Hanging Personal Folder File"/>
    <n v="37.68"/>
    <n v="3"/>
    <n v="0.2"/>
    <n v="2.3550000000000022"/>
  </r>
  <r>
    <n v="2100"/>
    <s v="CA-2014-124401"/>
    <x v="3"/>
    <x v="210"/>
    <d v="2014-09-13T00:00:00"/>
    <s v="Standard Class"/>
    <s v="RD-19900"/>
    <s v="Ruben Dartt"/>
    <s v="Consumer"/>
    <s v="United States"/>
    <s v="Portland"/>
    <x v="21"/>
    <n v="97206"/>
    <x v="1"/>
    <s v="TEC-AC-10002926"/>
    <x v="2"/>
    <x v="11"/>
    <s v="Logitech Wireless Marathon Mouse M705"/>
    <n v="279.94400000000002"/>
    <n v="7"/>
    <n v="0.2"/>
    <n v="80.48390000000002"/>
  </r>
  <r>
    <n v="2101"/>
    <s v="US-2011-140116"/>
    <x v="2"/>
    <x v="418"/>
    <d v="2011-03-17T00:00:00"/>
    <s v="Standard Class"/>
    <s v="KT-16480"/>
    <s v="Kean Thornton"/>
    <s v="Consumer"/>
    <s v="United States"/>
    <s v="Denver"/>
    <x v="22"/>
    <n v="80219"/>
    <x v="1"/>
    <s v="OFF-ST-10000078"/>
    <x v="1"/>
    <x v="4"/>
    <s v="Tennsco 6- and 18-Compartment Lockers"/>
    <n v="636.40800000000013"/>
    <n v="3"/>
    <n v="0.2"/>
    <n v="-15.910200000000088"/>
  </r>
  <r>
    <n v="2102"/>
    <s v="US-2011-140116"/>
    <x v="2"/>
    <x v="418"/>
    <d v="2011-03-17T00:00:00"/>
    <s v="Standard Class"/>
    <s v="KT-16480"/>
    <s v="Kean Thornton"/>
    <s v="Consumer"/>
    <s v="United States"/>
    <s v="Denver"/>
    <x v="22"/>
    <n v="80219"/>
    <x v="1"/>
    <s v="OFF-AR-10001044"/>
    <x v="1"/>
    <x v="6"/>
    <s v="BOSTON Ranger #55 Pencil Sharpener, Black"/>
    <n v="83.168000000000006"/>
    <n v="4"/>
    <n v="0.2"/>
    <n v="9.3563999999999936"/>
  </r>
  <r>
    <n v="2103"/>
    <s v="CA-2011-123295"/>
    <x v="2"/>
    <x v="667"/>
    <d v="2011-07-18T00:00:00"/>
    <s v="Same Day"/>
    <s v="AH-10120"/>
    <s v="Adrian Hane"/>
    <s v="Home Office"/>
    <s v="United States"/>
    <s v="Tucson"/>
    <x v="16"/>
    <n v="85705"/>
    <x v="1"/>
    <s v="FUR-CH-10002372"/>
    <x v="0"/>
    <x v="1"/>
    <s v="Office Star - Ergonomically Designed Knee Chair"/>
    <n v="259.13600000000002"/>
    <n v="4"/>
    <n v="0.2"/>
    <n v="-25.913599999999988"/>
  </r>
  <r>
    <n v="2104"/>
    <s v="CA-2014-167101"/>
    <x v="3"/>
    <x v="668"/>
    <d v="2014-03-29T00:00:00"/>
    <s v="Second Class"/>
    <s v="BM-11650"/>
    <s v="Brian Moss"/>
    <s v="Corporate"/>
    <s v="United States"/>
    <s v="New York City"/>
    <x v="15"/>
    <n v="10009"/>
    <x v="3"/>
    <s v="OFF-PA-10000357"/>
    <x v="1"/>
    <x v="10"/>
    <s v="Xerox 1888"/>
    <n v="221.92"/>
    <n v="4"/>
    <n v="0"/>
    <n v="106.52159999999999"/>
  </r>
  <r>
    <n v="2105"/>
    <s v="CA-2014-167101"/>
    <x v="3"/>
    <x v="668"/>
    <d v="2014-03-29T00:00:00"/>
    <s v="Second Class"/>
    <s v="BM-11650"/>
    <s v="Brian Moss"/>
    <s v="Corporate"/>
    <s v="United States"/>
    <s v="New York City"/>
    <x v="15"/>
    <n v="10009"/>
    <x v="3"/>
    <s v="TEC-AC-10001266"/>
    <x v="2"/>
    <x v="11"/>
    <s v="Memorex Micro Travel Drive 8 GB"/>
    <n v="26"/>
    <n v="2"/>
    <n v="0"/>
    <n v="11.7"/>
  </r>
  <r>
    <n v="2106"/>
    <s v="US-2011-167633"/>
    <x v="2"/>
    <x v="587"/>
    <d v="2011-10-05T00:00:00"/>
    <s v="Standard Class"/>
    <s v="BW-11200"/>
    <s v="Ben Wallace"/>
    <s v="Consumer"/>
    <s v="United States"/>
    <s v="Boynton Beach"/>
    <x v="2"/>
    <n v="33437"/>
    <x v="0"/>
    <s v="OFF-PA-10004888"/>
    <x v="1"/>
    <x v="10"/>
    <s v="Xerox 217"/>
    <n v="15.552000000000003"/>
    <n v="3"/>
    <n v="0.2"/>
    <n v="5.4432"/>
  </r>
  <r>
    <n v="2107"/>
    <s v="US-2011-152723"/>
    <x v="2"/>
    <x v="467"/>
    <d v="2011-09-26T00:00:00"/>
    <s v="Same Day"/>
    <s v="HG-14965"/>
    <s v="Henry Goldwyn"/>
    <s v="Corporate"/>
    <s v="United States"/>
    <s v="Mesquite"/>
    <x v="5"/>
    <n v="75150"/>
    <x v="2"/>
    <s v="OFF-BI-10003460"/>
    <x v="1"/>
    <x v="8"/>
    <s v="Acco 3-Hole Punch"/>
    <n v="0.87599999999999978"/>
    <n v="1"/>
    <n v="0.8"/>
    <n v="-1.4016000000000002"/>
  </r>
  <r>
    <n v="2108"/>
    <s v="CA-2012-164882"/>
    <x v="1"/>
    <x v="89"/>
    <d v="2012-10-31T00:00:00"/>
    <s v="Same Day"/>
    <s v="SG-20080"/>
    <s v="Sandra Glassco"/>
    <s v="Consumer"/>
    <s v="United States"/>
    <s v="Redlands"/>
    <x v="1"/>
    <n v="92374"/>
    <x v="1"/>
    <s v="OFF-PA-10000157"/>
    <x v="1"/>
    <x v="10"/>
    <s v="Xerox 191"/>
    <n v="19.98"/>
    <n v="1"/>
    <n v="0"/>
    <n v="9.3905999999999992"/>
  </r>
  <r>
    <n v="2109"/>
    <s v="CA-2012-164882"/>
    <x v="1"/>
    <x v="89"/>
    <d v="2012-10-31T00:00:00"/>
    <s v="Same Day"/>
    <s v="SG-20080"/>
    <s v="Sandra Glassco"/>
    <s v="Consumer"/>
    <s v="United States"/>
    <s v="Redlands"/>
    <x v="1"/>
    <n v="92374"/>
    <x v="1"/>
    <s v="OFF-BI-10004519"/>
    <x v="1"/>
    <x v="8"/>
    <s v="GBC DocuBind P100 Manual Binding Machine"/>
    <n v="398.35199999999998"/>
    <n v="3"/>
    <n v="0.2"/>
    <n v="124.48499999999999"/>
  </r>
  <r>
    <n v="2110"/>
    <s v="CA-2012-164882"/>
    <x v="1"/>
    <x v="89"/>
    <d v="2012-10-31T00:00:00"/>
    <s v="Same Day"/>
    <s v="SG-20080"/>
    <s v="Sandra Glassco"/>
    <s v="Consumer"/>
    <s v="United States"/>
    <s v="Redlands"/>
    <x v="1"/>
    <n v="92374"/>
    <x v="1"/>
    <s v="OFF-AR-10004272"/>
    <x v="1"/>
    <x v="6"/>
    <s v="Newell 308"/>
    <n v="5.04"/>
    <n v="3"/>
    <n v="0"/>
    <n v="1.2599999999999998"/>
  </r>
  <r>
    <n v="2111"/>
    <s v="CA-2012-164882"/>
    <x v="1"/>
    <x v="89"/>
    <d v="2012-10-31T00:00:00"/>
    <s v="Same Day"/>
    <s v="SG-20080"/>
    <s v="Sandra Glassco"/>
    <s v="Consumer"/>
    <s v="United States"/>
    <s v="Redlands"/>
    <x v="1"/>
    <n v="92374"/>
    <x v="1"/>
    <s v="OFF-FA-10000585"/>
    <x v="1"/>
    <x v="13"/>
    <s v="OIC Bulk Pack Metal Binder Clips"/>
    <n v="17.450000000000003"/>
    <n v="5"/>
    <n v="0"/>
    <n v="8.0269999999999992"/>
  </r>
  <r>
    <n v="2112"/>
    <s v="CA-2012-164882"/>
    <x v="1"/>
    <x v="89"/>
    <d v="2012-10-31T00:00:00"/>
    <s v="Same Day"/>
    <s v="SG-20080"/>
    <s v="Sandra Glassco"/>
    <s v="Consumer"/>
    <s v="United States"/>
    <s v="Redlands"/>
    <x v="1"/>
    <n v="92374"/>
    <x v="1"/>
    <s v="FUR-CH-10004218"/>
    <x v="0"/>
    <x v="1"/>
    <s v="Global Fabric Manager's Chair, Dark Gray"/>
    <n v="323.13600000000002"/>
    <n v="4"/>
    <n v="0.2"/>
    <n v="20.196000000000012"/>
  </r>
  <r>
    <n v="2113"/>
    <s v="CA-2012-164882"/>
    <x v="1"/>
    <x v="89"/>
    <d v="2012-10-31T00:00:00"/>
    <s v="Same Day"/>
    <s v="SG-20080"/>
    <s v="Sandra Glassco"/>
    <s v="Consumer"/>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s v="Consumer"/>
    <s v="United States"/>
    <s v="Redlands"/>
    <x v="1"/>
    <n v="92374"/>
    <x v="1"/>
    <s v="TEC-PH-10001578"/>
    <x v="2"/>
    <x v="7"/>
    <s v="Polycom SoundStation2 EX Conference phone"/>
    <n v="1295.8400000000001"/>
    <n v="4"/>
    <n v="0.2"/>
    <n v="145.78199999999993"/>
  </r>
  <r>
    <n v="2115"/>
    <s v="CA-2012-164882"/>
    <x v="1"/>
    <x v="89"/>
    <d v="2012-10-31T00:00:00"/>
    <s v="Same Day"/>
    <s v="SG-20080"/>
    <s v="Sandra Glassco"/>
    <s v="Consumer"/>
    <s v="United States"/>
    <s v="Redlands"/>
    <x v="1"/>
    <n v="92374"/>
    <x v="1"/>
    <s v="OFF-ST-10003638"/>
    <x v="1"/>
    <x v="4"/>
    <s v="Mobile Personal File Cube"/>
    <n v="46.84"/>
    <n v="2"/>
    <n v="0"/>
    <n v="12.646799999999999"/>
  </r>
  <r>
    <n v="2116"/>
    <s v="CA-2012-164882"/>
    <x v="1"/>
    <x v="89"/>
    <d v="2012-10-31T00:00:00"/>
    <s v="Same Day"/>
    <s v="SG-20080"/>
    <s v="Sandra Glassco"/>
    <s v="Consumer"/>
    <s v="United States"/>
    <s v="Redlands"/>
    <x v="1"/>
    <n v="92374"/>
    <x v="1"/>
    <s v="FUR-BO-10002213"/>
    <x v="0"/>
    <x v="0"/>
    <s v="DMI Eclipse Executive Suite Bookcases"/>
    <n v="425.83300000000003"/>
    <n v="1"/>
    <n v="0.15"/>
    <n v="20.03919999999998"/>
  </r>
  <r>
    <n v="2117"/>
    <s v="CA-2012-159786"/>
    <x v="1"/>
    <x v="88"/>
    <d v="2012-10-17T00:00:00"/>
    <s v="Second Class"/>
    <s v="RK-19300"/>
    <s v="Ralph Kennedy"/>
    <s v="Consumer"/>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s v="Consumer"/>
    <s v="United States"/>
    <s v="Stockton"/>
    <x v="1"/>
    <n v="95207"/>
    <x v="1"/>
    <s v="OFF-PA-10002222"/>
    <x v="1"/>
    <x v="10"/>
    <s v="Xerox Color Copier Paper, 11&quot; x 17&quot;, Ream"/>
    <n v="159.88"/>
    <n v="7"/>
    <n v="0"/>
    <n v="73.544799999999995"/>
  </r>
  <r>
    <n v="2119"/>
    <s v="CA-2014-155460"/>
    <x v="3"/>
    <x v="669"/>
    <d v="2014-04-16T00:00:00"/>
    <s v="First Class"/>
    <s v="RW-19630"/>
    <s v="Rob Williams"/>
    <s v="Corporate"/>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s v="Corporate"/>
    <s v="United States"/>
    <s v="Seattle"/>
    <x v="4"/>
    <n v="98105"/>
    <x v="1"/>
    <s v="OFF-BI-10003091"/>
    <x v="1"/>
    <x v="8"/>
    <s v="GBC DocuBind TL200 Manual Binding Machine"/>
    <n v="895.92"/>
    <n v="5"/>
    <n v="0.2"/>
    <n v="302.37299999999993"/>
  </r>
  <r>
    <n v="2121"/>
    <s v="US-2014-168690"/>
    <x v="3"/>
    <x v="363"/>
    <d v="2014-01-14T00:00:00"/>
    <s v="Standard Class"/>
    <s v="TS-21085"/>
    <s v="Thais Sissman"/>
    <s v="Consumer"/>
    <s v="United States"/>
    <s v="Ormond Beach"/>
    <x v="2"/>
    <n v="32174"/>
    <x v="0"/>
    <s v="OFF-BI-10000145"/>
    <x v="1"/>
    <x v="8"/>
    <s v="Zipper Ring Binder Pockets"/>
    <n v="2.8080000000000007"/>
    <n v="3"/>
    <n v="0.7"/>
    <n v="-1.9656000000000002"/>
  </r>
  <r>
    <n v="2122"/>
    <s v="CA-2014-158246"/>
    <x v="3"/>
    <x v="45"/>
    <d v="2014-11-12T00:00:00"/>
    <s v="First Class"/>
    <s v="JB-15400"/>
    <s v="Jennifer Braxton"/>
    <s v="Corporate"/>
    <s v="United States"/>
    <s v="Sunnyvale"/>
    <x v="1"/>
    <n v="94086"/>
    <x v="1"/>
    <s v="FUR-CH-10003061"/>
    <x v="0"/>
    <x v="1"/>
    <s v="Global Leather Task Chair, Black"/>
    <n v="215.976"/>
    <n v="3"/>
    <n v="0.2"/>
    <n v="-2.6997000000000355"/>
  </r>
  <r>
    <n v="2123"/>
    <s v="CA-2014-167381"/>
    <x v="3"/>
    <x v="585"/>
    <d v="2014-09-25T00:00:00"/>
    <s v="Second Class"/>
    <s v="EH-14005"/>
    <s v="Erica Hernandez"/>
    <s v="Home Office"/>
    <s v="United States"/>
    <s v="Lansing"/>
    <x v="12"/>
    <n v="48911"/>
    <x v="2"/>
    <s v="FUR-BO-10001972"/>
    <x v="0"/>
    <x v="0"/>
    <s v="O'Sullivan 4-Shelf Bookcase in Odessa Pine"/>
    <n v="241.96"/>
    <n v="2"/>
    <n v="0"/>
    <n v="41.133199999999988"/>
  </r>
  <r>
    <n v="2124"/>
    <s v="CA-2014-167381"/>
    <x v="3"/>
    <x v="585"/>
    <d v="2014-09-25T00:00:00"/>
    <s v="Second Class"/>
    <s v="EH-14005"/>
    <s v="Erica Hernandez"/>
    <s v="Home Office"/>
    <s v="United States"/>
    <s v="Lansing"/>
    <x v="12"/>
    <n v="48911"/>
    <x v="2"/>
    <s v="OFF-LA-10000134"/>
    <x v="1"/>
    <x v="2"/>
    <s v="Avery 511"/>
    <n v="27.72"/>
    <n v="9"/>
    <n v="0"/>
    <n v="13.3056"/>
  </r>
  <r>
    <n v="2125"/>
    <s v="CA-2014-144862"/>
    <x v="3"/>
    <x v="96"/>
    <d v="2014-12-06T00:00:00"/>
    <s v="Standard Class"/>
    <s v="EH-14005"/>
    <s v="Erica Hernandez"/>
    <s v="Home Office"/>
    <s v="United States"/>
    <s v="Philadelphia"/>
    <x v="9"/>
    <n v="19143"/>
    <x v="3"/>
    <s v="OFF-EN-10003040"/>
    <x v="1"/>
    <x v="12"/>
    <s v="Quality Park Security Envelopes"/>
    <n v="104.68000000000002"/>
    <n v="5"/>
    <n v="0.2"/>
    <n v="35.329499999999996"/>
  </r>
  <r>
    <n v="2126"/>
    <s v="CA-2014-144862"/>
    <x v="3"/>
    <x v="96"/>
    <d v="2014-12-06T00:00:00"/>
    <s v="Standard Class"/>
    <s v="EH-14005"/>
    <s v="Erica Hernandez"/>
    <s v="Home Office"/>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s v="Consumer"/>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s v="Home Office"/>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s v="Home Office"/>
    <s v="United States"/>
    <s v="Philadelphia"/>
    <x v="9"/>
    <n v="19134"/>
    <x v="3"/>
    <s v="OFF-PA-10001293"/>
    <x v="1"/>
    <x v="10"/>
    <s v="Xerox 1946"/>
    <n v="20.736000000000004"/>
    <n v="4"/>
    <n v="0.2"/>
    <n v="7.2576000000000001"/>
  </r>
  <r>
    <n v="2130"/>
    <s v="US-2011-114188"/>
    <x v="2"/>
    <x v="671"/>
    <d v="2011-05-22T00:00:00"/>
    <s v="Second Class"/>
    <s v="RF-19345"/>
    <s v="Randy Ferguson"/>
    <s v="Corporate"/>
    <s v="United States"/>
    <s v="Dover"/>
    <x v="38"/>
    <n v="3820"/>
    <x v="3"/>
    <s v="OFF-AP-10000124"/>
    <x v="1"/>
    <x v="9"/>
    <s v="Acco 6 Outlet Guardian Basic Surge Suppressor"/>
    <n v="33.28"/>
    <n v="4"/>
    <n v="0"/>
    <n v="9.3184000000000005"/>
  </r>
  <r>
    <n v="2131"/>
    <s v="US-2011-114188"/>
    <x v="2"/>
    <x v="671"/>
    <d v="2011-05-22T00:00:00"/>
    <s v="Second Class"/>
    <s v="RF-19345"/>
    <s v="Randy Ferguson"/>
    <s v="Corporate"/>
    <s v="United States"/>
    <s v="Dover"/>
    <x v="38"/>
    <n v="3820"/>
    <x v="3"/>
    <s v="OFF-AR-10004511"/>
    <x v="1"/>
    <x v="6"/>
    <s v="Sanford Colorific Scented Colored Pencils, 12/Pack"/>
    <n v="38.520000000000003"/>
    <n v="9"/>
    <n v="0"/>
    <n v="11.9412"/>
  </r>
  <r>
    <n v="2132"/>
    <s v="US-2011-114188"/>
    <x v="2"/>
    <x v="671"/>
    <d v="2011-05-22T00:00:00"/>
    <s v="Second Class"/>
    <s v="RF-19345"/>
    <s v="Randy Ferguson"/>
    <s v="Corporate"/>
    <s v="United States"/>
    <s v="Dover"/>
    <x v="38"/>
    <n v="3820"/>
    <x v="3"/>
    <s v="FUR-FU-10000076"/>
    <x v="0"/>
    <x v="5"/>
    <s v="24-Hour Round Wall Clock"/>
    <n v="139.86000000000001"/>
    <n v="7"/>
    <n v="0"/>
    <n v="60.139800000000015"/>
  </r>
  <r>
    <n v="2133"/>
    <s v="CA-2012-156524"/>
    <x v="1"/>
    <x v="312"/>
    <d v="2012-11-26T00:00:00"/>
    <s v="Standard Class"/>
    <s v="DL-12865"/>
    <s v="Dan Lawera"/>
    <s v="Consumer"/>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s v="Consumer"/>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s v="Consumer"/>
    <s v="United States"/>
    <s v="Philadelphia"/>
    <x v="9"/>
    <n v="19134"/>
    <x v="3"/>
    <s v="OFF-FA-10000053"/>
    <x v="1"/>
    <x v="13"/>
    <s v="Revere Boxed Rubber Bands by Revere"/>
    <n v="10.584"/>
    <n v="7"/>
    <n v="0.2"/>
    <n v="-2.3813999999999993"/>
  </r>
  <r>
    <n v="2136"/>
    <s v="CA-2012-122210"/>
    <x v="1"/>
    <x v="672"/>
    <d v="2012-12-04T00:00:00"/>
    <s v="Standard Class"/>
    <s v="WB-21850"/>
    <s v="William Brown"/>
    <s v="Consumer"/>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s v="Consumer"/>
    <s v="United States"/>
    <s v="Grand Prairie"/>
    <x v="5"/>
    <n v="75051"/>
    <x v="2"/>
    <s v="FUR-FU-10002364"/>
    <x v="0"/>
    <x v="5"/>
    <s v="Eldon Expressions Wood Desk Accessories, Oak"/>
    <n v="14.76"/>
    <n v="5"/>
    <n v="0.6"/>
    <n v="-11.439000000000004"/>
  </r>
  <r>
    <n v="2138"/>
    <s v="CA-2012-156377"/>
    <x v="1"/>
    <x v="620"/>
    <d v="2013-01-05T00:00:00"/>
    <s v="Standard Class"/>
    <s v="TB-21625"/>
    <s v="Trudy Brown"/>
    <s v="Consumer"/>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s v="Consumer"/>
    <s v="United States"/>
    <s v="New York City"/>
    <x v="15"/>
    <n v="10009"/>
    <x v="3"/>
    <s v="OFF-PA-10004092"/>
    <x v="1"/>
    <x v="10"/>
    <s v="Tops Green Bar Computer Printout Paper"/>
    <n v="146.82"/>
    <n v="3"/>
    <n v="0"/>
    <n v="73.41"/>
  </r>
  <r>
    <n v="2140"/>
    <s v="CA-2011-159520"/>
    <x v="2"/>
    <x v="571"/>
    <d v="2011-06-11T00:00:00"/>
    <s v="Standard Class"/>
    <s v="GT-14635"/>
    <s v="Grant Thornton"/>
    <s v="Corporate"/>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s v="Corporate"/>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s v="Corporate"/>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s v="Corporate"/>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s v="Corporate"/>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s v="Corporate"/>
    <s v="United States"/>
    <s v="Philadelphia"/>
    <x v="9"/>
    <n v="19140"/>
    <x v="3"/>
    <s v="OFF-FA-10002780"/>
    <x v="1"/>
    <x v="13"/>
    <s v="Staples"/>
    <n v="16.687999999999999"/>
    <n v="7"/>
    <n v="0.2"/>
    <n v="5.4235999999999995"/>
  </r>
  <r>
    <n v="2146"/>
    <s v="US-2013-152051"/>
    <x v="0"/>
    <x v="674"/>
    <d v="2013-06-30T00:00:00"/>
    <s v="Standard Class"/>
    <s v="TS-21160"/>
    <s v="Theresa Swint"/>
    <s v="Corporate"/>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s v="Corporate"/>
    <s v="United States"/>
    <s v="York"/>
    <x v="9"/>
    <n v="17403"/>
    <x v="3"/>
    <s v="OFF-BI-10004781"/>
    <x v="1"/>
    <x v="8"/>
    <s v="GBC Wire Binding Strips"/>
    <n v="38.088000000000001"/>
    <n v="4"/>
    <n v="0.7"/>
    <n v="-27.93119999999999"/>
  </r>
  <r>
    <n v="2148"/>
    <s v="US-2013-152051"/>
    <x v="0"/>
    <x v="674"/>
    <d v="2013-06-30T00:00:00"/>
    <s v="Standard Class"/>
    <s v="TS-21160"/>
    <s v="Theresa Swint"/>
    <s v="Corporate"/>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s v="Consumer"/>
    <s v="United States"/>
    <s v="Concord"/>
    <x v="1"/>
    <n v="94521"/>
    <x v="1"/>
    <s v="FUR-FU-10003975"/>
    <x v="0"/>
    <x v="5"/>
    <s v="Eldon Advantage Chair Mats for Low to Medium Pile Carpets"/>
    <n v="43.31"/>
    <n v="1"/>
    <n v="0"/>
    <n v="4.330999999999996"/>
  </r>
  <r>
    <n v="2150"/>
    <s v="CA-2014-102771"/>
    <x v="3"/>
    <x v="185"/>
    <d v="2014-04-06T00:00:00"/>
    <s v="Standard Class"/>
    <s v="DO-13435"/>
    <s v="Denny Ordway"/>
    <s v="Consumer"/>
    <s v="United States"/>
    <s v="New York City"/>
    <x v="15"/>
    <n v="10035"/>
    <x v="3"/>
    <s v="TEC-PH-10001536"/>
    <x v="2"/>
    <x v="7"/>
    <s v="Spigen Samsung Galaxy S5 Case Wallet"/>
    <n v="84.949999999999989"/>
    <n v="5"/>
    <n v="0"/>
    <n v="22.086999999999996"/>
  </r>
  <r>
    <n v="2151"/>
    <s v="US-2014-139969"/>
    <x v="3"/>
    <x v="123"/>
    <d v="2014-11-27T00:00:00"/>
    <s v="Standard Class"/>
    <s v="AF-10870"/>
    <s v="Art Ferguson"/>
    <s v="Consumer"/>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s v="Consumer"/>
    <s v="United States"/>
    <s v="Saint Louis"/>
    <x v="25"/>
    <n v="63116"/>
    <x v="2"/>
    <s v="TEC-AC-10001772"/>
    <x v="2"/>
    <x v="11"/>
    <s v="Memorex Mini Travel Drive 16 GB USB 2.0 Flash Drive"/>
    <n v="111.79"/>
    <n v="7"/>
    <n v="0"/>
    <n v="43.598100000000002"/>
  </r>
  <r>
    <n v="2153"/>
    <s v="CA-2012-123505"/>
    <x v="1"/>
    <x v="6"/>
    <d v="2012-11-26T00:00:00"/>
    <s v="Standard Class"/>
    <s v="AR-10540"/>
    <s v="Andy Reiter"/>
    <s v="Consumer"/>
    <s v="United States"/>
    <s v="Quincy"/>
    <x v="31"/>
    <n v="2169"/>
    <x v="3"/>
    <s v="OFF-PA-10002586"/>
    <x v="1"/>
    <x v="10"/>
    <s v="Xerox 1970"/>
    <n v="14.940000000000001"/>
    <n v="3"/>
    <n v="0"/>
    <n v="7.0218000000000007"/>
  </r>
  <r>
    <n v="2154"/>
    <s v="CA-2013-117282"/>
    <x v="0"/>
    <x v="216"/>
    <d v="2013-07-19T00:00:00"/>
    <s v="Standard Class"/>
    <s v="DR-12880"/>
    <s v="Dan Reichenbach"/>
    <s v="Corporate"/>
    <s v="United States"/>
    <s v="New York City"/>
    <x v="15"/>
    <n v="10009"/>
    <x v="3"/>
    <s v="OFF-BI-10004094"/>
    <x v="1"/>
    <x v="8"/>
    <s v="GBC Standard Plastic Binding Systems Combs"/>
    <n v="14.16"/>
    <n v="2"/>
    <n v="0.2"/>
    <n v="5.133"/>
  </r>
  <r>
    <n v="2155"/>
    <s v="US-2013-120460"/>
    <x v="0"/>
    <x v="567"/>
    <d v="2013-05-06T00:00:00"/>
    <s v="Standard Class"/>
    <s v="BF-11170"/>
    <s v="Ben Ferrer"/>
    <s v="Home Office"/>
    <s v="United States"/>
    <s v="Dallas"/>
    <x v="5"/>
    <n v="75081"/>
    <x v="2"/>
    <s v="FUR-FU-10004973"/>
    <x v="0"/>
    <x v="5"/>
    <s v="Flat Face Poster Frame"/>
    <n v="22.608000000000001"/>
    <n v="3"/>
    <n v="0.6"/>
    <n v="-10.173599999999997"/>
  </r>
  <r>
    <n v="2156"/>
    <s v="CA-2013-111115"/>
    <x v="0"/>
    <x v="197"/>
    <d v="2013-07-28T00:00:00"/>
    <s v="Second Class"/>
    <s v="LB-16735"/>
    <s v="Larry Blacks"/>
    <s v="Consumer"/>
    <s v="United States"/>
    <s v="Los Angeles"/>
    <x v="1"/>
    <n v="90032"/>
    <x v="1"/>
    <s v="OFF-FA-10000624"/>
    <x v="1"/>
    <x v="13"/>
    <s v="OIC Binder Clips"/>
    <n v="21.48"/>
    <n v="6"/>
    <n v="0"/>
    <n v="10.74"/>
  </r>
  <r>
    <n v="2157"/>
    <s v="CA-2011-124646"/>
    <x v="2"/>
    <x v="169"/>
    <d v="2011-06-24T00:00:00"/>
    <s v="First Class"/>
    <s v="DV-13465"/>
    <s v="Dianna Vittorini"/>
    <s v="Consumer"/>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s v="Consumer"/>
    <s v="United States"/>
    <s v="Minneapolis"/>
    <x v="11"/>
    <n v="55407"/>
    <x v="2"/>
    <s v="OFF-ST-10001469"/>
    <x v="1"/>
    <x v="4"/>
    <s v="Fellowes Bankers Box Recycled Super Stor/Drawer"/>
    <n v="161.94"/>
    <n v="3"/>
    <n v="0"/>
    <n v="9.716399999999993"/>
  </r>
  <r>
    <n v="2159"/>
    <s v="CA-2014-148166"/>
    <x v="3"/>
    <x v="208"/>
    <d v="2014-10-27T00:00:00"/>
    <s v="Standard Class"/>
    <s v="NK-18490"/>
    <s v="Neil Knudson"/>
    <s v="Home Office"/>
    <s v="United States"/>
    <s v="Deltona"/>
    <x v="2"/>
    <n v="32725"/>
    <x v="0"/>
    <s v="OFF-AR-10004956"/>
    <x v="1"/>
    <x v="6"/>
    <s v="Newell 33"/>
    <n v="17.856000000000002"/>
    <n v="4"/>
    <n v="0.2"/>
    <n v="2.0087999999999973"/>
  </r>
  <r>
    <n v="2160"/>
    <s v="CA-2013-159737"/>
    <x v="0"/>
    <x v="323"/>
    <d v="2013-09-10T00:00:00"/>
    <s v="Standard Class"/>
    <s v="CS-11950"/>
    <s v="Carlos Soltero"/>
    <s v="Consumer"/>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s v="Consumer"/>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s v="Home Office"/>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s v="Home Office"/>
    <s v="United States"/>
    <s v="Manteca"/>
    <x v="1"/>
    <n v="95336"/>
    <x v="1"/>
    <s v="OFF-PA-10004359"/>
    <x v="1"/>
    <x v="10"/>
    <s v="Multicolor Computer Printout Paper"/>
    <n v="314.54999999999995"/>
    <n v="3"/>
    <n v="0"/>
    <n v="150.98399999999998"/>
  </r>
  <r>
    <n v="2164"/>
    <s v="CA-2013-154018"/>
    <x v="0"/>
    <x v="63"/>
    <d v="2013-10-20T00:00:00"/>
    <s v="Standard Class"/>
    <s v="HA-14920"/>
    <s v="Helen Andreada"/>
    <s v="Consumer"/>
    <s v="United States"/>
    <s v="Laredo"/>
    <x v="5"/>
    <n v="78041"/>
    <x v="2"/>
    <s v="TEC-AC-10002402"/>
    <x v="2"/>
    <x v="11"/>
    <s v="Razer Kraken PRO Over Ear PC and Music Headset"/>
    <n v="191.976"/>
    <n v="3"/>
    <n v="0.2"/>
    <n v="23.996999999999986"/>
  </r>
  <r>
    <n v="2165"/>
    <s v="CA-2013-154018"/>
    <x v="0"/>
    <x v="63"/>
    <d v="2013-10-20T00:00:00"/>
    <s v="Standard Class"/>
    <s v="HA-14920"/>
    <s v="Helen Andreada"/>
    <s v="Consumer"/>
    <s v="United States"/>
    <s v="Laredo"/>
    <x v="5"/>
    <n v="78041"/>
    <x v="2"/>
    <s v="OFF-PA-10000551"/>
    <x v="1"/>
    <x v="10"/>
    <s v="Array Memo Cubes"/>
    <n v="8.2880000000000003"/>
    <n v="2"/>
    <n v="0.2"/>
    <n v="3.0043999999999995"/>
  </r>
  <r>
    <n v="2166"/>
    <s v="CA-2013-154018"/>
    <x v="0"/>
    <x v="63"/>
    <d v="2013-10-20T00:00:00"/>
    <s v="Standard Class"/>
    <s v="HA-14920"/>
    <s v="Helen Andreada"/>
    <s v="Consumer"/>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s v="Consumer"/>
    <s v="United States"/>
    <s v="Laredo"/>
    <x v="5"/>
    <n v="78041"/>
    <x v="2"/>
    <s v="OFF-AR-10002067"/>
    <x v="1"/>
    <x v="6"/>
    <s v="Newell 334"/>
    <n v="15.872"/>
    <n v="1"/>
    <n v="0.2"/>
    <n v="1.1904000000000003"/>
  </r>
  <r>
    <n v="2168"/>
    <s v="CA-2013-154018"/>
    <x v="0"/>
    <x v="63"/>
    <d v="2013-10-20T00:00:00"/>
    <s v="Standard Class"/>
    <s v="HA-14920"/>
    <s v="Helen Andreada"/>
    <s v="Consumer"/>
    <s v="United States"/>
    <s v="Laredo"/>
    <x v="5"/>
    <n v="78041"/>
    <x v="2"/>
    <s v="OFF-BI-10004140"/>
    <x v="1"/>
    <x v="8"/>
    <s v="Avery Non-Stick Binders"/>
    <n v="6.2859999999999987"/>
    <n v="7"/>
    <n v="0.8"/>
    <n v="-11.000500000000008"/>
  </r>
  <r>
    <n v="2169"/>
    <s v="CA-2014-117870"/>
    <x v="3"/>
    <x v="678"/>
    <d v="2014-01-31T00:00:00"/>
    <s v="Second Class"/>
    <s v="JH-15820"/>
    <s v="John Huston"/>
    <s v="Consumer"/>
    <s v="United States"/>
    <s v="Kent"/>
    <x v="24"/>
    <n v="44240"/>
    <x v="3"/>
    <s v="OFF-AR-10004078"/>
    <x v="1"/>
    <x v="6"/>
    <s v="Newell 312"/>
    <n v="14.015999999999998"/>
    <n v="3"/>
    <n v="0.2"/>
    <n v="1.7519999999999998"/>
  </r>
  <r>
    <n v="2170"/>
    <s v="CA-2014-117870"/>
    <x v="3"/>
    <x v="678"/>
    <d v="2014-01-31T00:00:00"/>
    <s v="Second Class"/>
    <s v="JH-15820"/>
    <s v="John Huston"/>
    <s v="Consumer"/>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s v="Consumer"/>
    <s v="United States"/>
    <s v="Kent"/>
    <x v="24"/>
    <n v="44240"/>
    <x v="3"/>
    <s v="TEC-PH-10003931"/>
    <x v="2"/>
    <x v="7"/>
    <s v="JBL Micro Wireless Portable Bluetooth Speaker"/>
    <n v="107.982"/>
    <n v="3"/>
    <n v="0.4"/>
    <n v="-26.995499999999993"/>
  </r>
  <r>
    <n v="2172"/>
    <s v="US-2014-137491"/>
    <x v="3"/>
    <x v="123"/>
    <d v="2014-11-26T00:00:00"/>
    <s v="Standard Class"/>
    <s v="LC-16930"/>
    <s v="Linda Cazamias"/>
    <s v="Corporate"/>
    <s v="United States"/>
    <s v="San Angelo"/>
    <x v="5"/>
    <n v="76903"/>
    <x v="2"/>
    <s v="FUR-CH-10004675"/>
    <x v="0"/>
    <x v="1"/>
    <s v="Lifetime Advantage Folding Chairs, 4/Carton"/>
    <n v="305.31200000000001"/>
    <n v="2"/>
    <n v="0.3"/>
    <n v="-8.7232000000000198"/>
  </r>
  <r>
    <n v="2173"/>
    <s v="CA-2011-152296"/>
    <x v="2"/>
    <x v="601"/>
    <d v="2011-08-03T00:00:00"/>
    <s v="First Class"/>
    <s v="IL-15100"/>
    <s v="Ivan Liston"/>
    <s v="Consumer"/>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s v="Home Office"/>
    <s v="United States"/>
    <s v="Houston"/>
    <x v="5"/>
    <n v="77070"/>
    <x v="2"/>
    <s v="OFF-BI-10002353"/>
    <x v="1"/>
    <x v="8"/>
    <s v="GBC VeloBind Cover Sets"/>
    <n v="9.2639999999999976"/>
    <n v="3"/>
    <n v="0.8"/>
    <n v="-13.895999999999997"/>
  </r>
  <r>
    <n v="2175"/>
    <s v="CA-2012-132507"/>
    <x v="1"/>
    <x v="117"/>
    <d v="2012-08-03T00:00:00"/>
    <s v="Second Class"/>
    <s v="CC-12610"/>
    <s v="Corey Catlett"/>
    <s v="Corporate"/>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s v="Home Office"/>
    <s v="United States"/>
    <s v="Salt Lake City"/>
    <x v="7"/>
    <n v="84106"/>
    <x v="1"/>
    <s v="OFF-PA-10000740"/>
    <x v="1"/>
    <x v="10"/>
    <s v="Xerox 1982"/>
    <n v="45.68"/>
    <n v="2"/>
    <n v="0"/>
    <n v="21.012799999999999"/>
  </r>
  <r>
    <n v="2177"/>
    <s v="CA-2013-125738"/>
    <x v="0"/>
    <x v="680"/>
    <d v="2013-10-22T00:00:00"/>
    <s v="Standard Class"/>
    <s v="PB-18805"/>
    <s v="Patrick Bzostek"/>
    <s v="Home Office"/>
    <s v="United States"/>
    <s v="Salt Lake City"/>
    <x v="7"/>
    <n v="84106"/>
    <x v="1"/>
    <s v="OFF-PA-10003001"/>
    <x v="1"/>
    <x v="10"/>
    <s v="Xerox 1986"/>
    <n v="60.12"/>
    <n v="9"/>
    <n v="0"/>
    <n v="28.857599999999998"/>
  </r>
  <r>
    <n v="2178"/>
    <s v="CA-2013-125738"/>
    <x v="0"/>
    <x v="680"/>
    <d v="2013-10-22T00:00:00"/>
    <s v="Standard Class"/>
    <s v="PB-18805"/>
    <s v="Patrick Bzostek"/>
    <s v="Home Office"/>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s v="Home Office"/>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s v="Consumer"/>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s v="Consumer"/>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s v="Consumer"/>
    <s v="United States"/>
    <s v="New York City"/>
    <x v="15"/>
    <n v="10009"/>
    <x v="3"/>
    <s v="FUR-CH-10002084"/>
    <x v="0"/>
    <x v="1"/>
    <s v="Hon Mobius Operator's Chair"/>
    <n v="442.76400000000001"/>
    <n v="4"/>
    <n v="0.1"/>
    <n v="59.035200000000003"/>
  </r>
  <r>
    <n v="2183"/>
    <s v="CA-2013-128818"/>
    <x v="0"/>
    <x v="681"/>
    <d v="2013-05-12T00:00:00"/>
    <s v="Standard Class"/>
    <s v="CJ-12010"/>
    <s v="Caroline Jumper"/>
    <s v="Consumer"/>
    <s v="United States"/>
    <s v="New York City"/>
    <x v="15"/>
    <n v="10009"/>
    <x v="3"/>
    <s v="TEC-MA-10000488"/>
    <x v="2"/>
    <x v="15"/>
    <s v="Bady BDG101FRU Card Printer"/>
    <n v="3999.95"/>
    <n v="5"/>
    <n v="0"/>
    <n v="1159.9854999999998"/>
  </r>
  <r>
    <n v="2184"/>
    <s v="CA-2013-128818"/>
    <x v="0"/>
    <x v="681"/>
    <d v="2013-05-12T00:00:00"/>
    <s v="Standard Class"/>
    <s v="CJ-12010"/>
    <s v="Caroline Jumper"/>
    <s v="Consumer"/>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s v="Consumer"/>
    <s v="United States"/>
    <s v="New York City"/>
    <x v="15"/>
    <n v="10009"/>
    <x v="3"/>
    <s v="FUR-FU-10001940"/>
    <x v="0"/>
    <x v="5"/>
    <s v="Staples"/>
    <n v="63.68"/>
    <n v="8"/>
    <n v="0"/>
    <n v="28.019200000000005"/>
  </r>
  <r>
    <n v="2186"/>
    <s v="CA-2014-124576"/>
    <x v="3"/>
    <x v="378"/>
    <d v="2014-08-05T00:00:00"/>
    <s v="Second Class"/>
    <s v="HK-14890"/>
    <s v="Heather Kirkland"/>
    <s v="Corporate"/>
    <s v="United States"/>
    <s v="Salinas"/>
    <x v="1"/>
    <n v="93905"/>
    <x v="1"/>
    <s v="OFF-BI-10002735"/>
    <x v="1"/>
    <x v="8"/>
    <s v="GBC Prestige Therm-A-Bind Covers"/>
    <n v="54.896000000000008"/>
    <n v="2"/>
    <n v="0.2"/>
    <n v="18.5274"/>
  </r>
  <r>
    <n v="2187"/>
    <s v="CA-2013-101378"/>
    <x v="0"/>
    <x v="216"/>
    <d v="2013-07-15T00:00:00"/>
    <s v="Same Day"/>
    <s v="RH-19600"/>
    <s v="Rob Haberlin"/>
    <s v="Consumer"/>
    <s v="United States"/>
    <s v="Huntsville"/>
    <x v="19"/>
    <n v="35810"/>
    <x v="0"/>
    <s v="TEC-AC-10002345"/>
    <x v="2"/>
    <x v="11"/>
    <s v="HP Standard 104 key PS/2 Keyboard"/>
    <n v="29"/>
    <n v="2"/>
    <n v="0"/>
    <n v="7.25"/>
  </r>
  <r>
    <n v="2188"/>
    <s v="CA-2014-143063"/>
    <x v="3"/>
    <x v="682"/>
    <d v="2014-08-16T00:00:00"/>
    <s v="Standard Class"/>
    <s v="IL-15100"/>
    <s v="Ivan Liston"/>
    <s v="Consumer"/>
    <s v="United States"/>
    <s v="Columbus"/>
    <x v="14"/>
    <n v="47201"/>
    <x v="2"/>
    <s v="OFF-EN-10003134"/>
    <x v="1"/>
    <x v="12"/>
    <s v="Staples"/>
    <n v="70.08"/>
    <n v="6"/>
    <n v="0"/>
    <n v="35.04"/>
  </r>
  <r>
    <n v="2189"/>
    <s v="CA-2014-143063"/>
    <x v="3"/>
    <x v="682"/>
    <d v="2014-08-16T00:00:00"/>
    <s v="Standard Class"/>
    <s v="IL-15100"/>
    <s v="Ivan Liston"/>
    <s v="Consumer"/>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s v="Consumer"/>
    <s v="United States"/>
    <s v="Columbus"/>
    <x v="14"/>
    <n v="47201"/>
    <x v="2"/>
    <s v="TEC-PH-10003645"/>
    <x v="2"/>
    <x v="7"/>
    <s v="Aastra 57i VoIP phone"/>
    <n v="1454.4900000000002"/>
    <n v="9"/>
    <n v="0"/>
    <n v="378.16740000000004"/>
  </r>
  <r>
    <n v="2191"/>
    <s v="CA-2013-118913"/>
    <x v="0"/>
    <x v="674"/>
    <d v="2013-06-30T00:00:00"/>
    <s v="Standard Class"/>
    <s v="AS-10240"/>
    <s v="Alan Shonely"/>
    <s v="Consumer"/>
    <s v="United States"/>
    <s v="Los Angeles"/>
    <x v="1"/>
    <n v="90049"/>
    <x v="1"/>
    <s v="OFF-AP-10000692"/>
    <x v="1"/>
    <x v="9"/>
    <s v="Fellowes Mighty 8 Compact Surge Protector"/>
    <n v="60.81"/>
    <n v="3"/>
    <n v="0"/>
    <n v="17.026800000000001"/>
  </r>
  <r>
    <n v="2192"/>
    <s v="CA-2013-128412"/>
    <x v="0"/>
    <x v="107"/>
    <d v="2013-12-18T00:00:00"/>
    <s v="Standard Class"/>
    <s v="AP-10915"/>
    <s v="Arthur Prichep"/>
    <s v="Consumer"/>
    <s v="United States"/>
    <s v="Seattle"/>
    <x v="4"/>
    <n v="98105"/>
    <x v="1"/>
    <s v="OFF-BI-10001718"/>
    <x v="1"/>
    <x v="8"/>
    <s v="GBC DocuBind P50 Personal Binding Machine"/>
    <n v="153.55199999999999"/>
    <n v="3"/>
    <n v="0.2"/>
    <n v="51.823799999999999"/>
  </r>
  <r>
    <n v="2193"/>
    <s v="CA-2013-128412"/>
    <x v="0"/>
    <x v="107"/>
    <d v="2013-12-18T00:00:00"/>
    <s v="Standard Class"/>
    <s v="AP-10915"/>
    <s v="Arthur Prichep"/>
    <s v="Consumer"/>
    <s v="United States"/>
    <s v="Seattle"/>
    <x v="4"/>
    <n v="98105"/>
    <x v="1"/>
    <s v="OFF-AP-10002082"/>
    <x v="1"/>
    <x v="9"/>
    <s v="Holmes HEPA Air Purifier"/>
    <n v="65.34"/>
    <n v="3"/>
    <n v="0"/>
    <n v="22.869"/>
  </r>
  <r>
    <n v="2194"/>
    <s v="CA-2013-128412"/>
    <x v="0"/>
    <x v="107"/>
    <d v="2013-12-18T00:00:00"/>
    <s v="Standard Class"/>
    <s v="AP-10915"/>
    <s v="Arthur Prichep"/>
    <s v="Consumer"/>
    <s v="United States"/>
    <s v="Seattle"/>
    <x v="4"/>
    <n v="98105"/>
    <x v="1"/>
    <s v="OFF-PA-10001125"/>
    <x v="1"/>
    <x v="10"/>
    <s v="Xerox 1988"/>
    <n v="123.92"/>
    <n v="4"/>
    <n v="0"/>
    <n v="55.763999999999996"/>
  </r>
  <r>
    <n v="2195"/>
    <s v="CA-2013-128412"/>
    <x v="0"/>
    <x v="107"/>
    <d v="2013-12-18T00:00:00"/>
    <s v="Standard Class"/>
    <s v="AP-10915"/>
    <s v="Arthur Prichep"/>
    <s v="Consumer"/>
    <s v="United States"/>
    <s v="Seattle"/>
    <x v="4"/>
    <n v="98105"/>
    <x v="1"/>
    <s v="OFF-AP-10000252"/>
    <x v="1"/>
    <x v="9"/>
    <s v="Harmony HEPA Quiet Air Purifiers"/>
    <n v="35.099999999999994"/>
    <n v="3"/>
    <n v="0"/>
    <n v="12.285"/>
  </r>
  <r>
    <n v="2196"/>
    <s v="CA-2013-128412"/>
    <x v="0"/>
    <x v="107"/>
    <d v="2013-12-18T00:00:00"/>
    <s v="Standard Class"/>
    <s v="AP-10915"/>
    <s v="Arthur Prichep"/>
    <s v="Consumer"/>
    <s v="United States"/>
    <s v="Seattle"/>
    <x v="4"/>
    <n v="98105"/>
    <x v="1"/>
    <s v="TEC-AC-10003038"/>
    <x v="2"/>
    <x v="11"/>
    <s v="Kingston Digital DataTraveler 16GB USB 2.0"/>
    <n v="44.75"/>
    <n v="5"/>
    <n v="0"/>
    <n v="8.5024999999999942"/>
  </r>
  <r>
    <n v="2197"/>
    <s v="CA-2013-136483"/>
    <x v="0"/>
    <x v="49"/>
    <d v="2013-12-07T00:00:00"/>
    <s v="Standard Class"/>
    <s v="AG-10390"/>
    <s v="Allen Goldenen"/>
    <s v="Consumer"/>
    <s v="United States"/>
    <s v="Knoxville"/>
    <x v="18"/>
    <n v="37918"/>
    <x v="0"/>
    <s v="OFF-AR-10000940"/>
    <x v="1"/>
    <x v="6"/>
    <s v="Newell 343"/>
    <n v="4.7039999999999997"/>
    <n v="2"/>
    <n v="0.2"/>
    <n v="0.41160000000000019"/>
  </r>
  <r>
    <n v="2198"/>
    <s v="CA-2011-163013"/>
    <x v="2"/>
    <x v="683"/>
    <d v="2011-12-04T00:00:00"/>
    <s v="Standard Class"/>
    <s v="BF-11080"/>
    <s v="Bart Folk"/>
    <s v="Consumer"/>
    <s v="United States"/>
    <s v="Montgomery"/>
    <x v="19"/>
    <n v="36116"/>
    <x v="0"/>
    <s v="OFF-AR-10001954"/>
    <x v="1"/>
    <x v="6"/>
    <s v="Newell 331"/>
    <n v="14.669999999999998"/>
    <n v="3"/>
    <n v="0"/>
    <n v="3.9609000000000001"/>
  </r>
  <r>
    <n v="2199"/>
    <s v="CA-2012-135363"/>
    <x v="1"/>
    <x v="262"/>
    <d v="2012-04-02T00:00:00"/>
    <s v="Standard Class"/>
    <s v="CK-12205"/>
    <s v="Chloris Kastensmidt"/>
    <s v="Consumer"/>
    <s v="United States"/>
    <s v="Philadelphia"/>
    <x v="9"/>
    <n v="19120"/>
    <x v="3"/>
    <s v="OFF-PA-10003177"/>
    <x v="1"/>
    <x v="10"/>
    <s v="Xerox 1999"/>
    <n v="15.552000000000003"/>
    <n v="3"/>
    <n v="0.2"/>
    <n v="5.4432"/>
  </r>
  <r>
    <n v="2200"/>
    <s v="CA-2012-135363"/>
    <x v="1"/>
    <x v="262"/>
    <d v="2012-04-02T00:00:00"/>
    <s v="Standard Class"/>
    <s v="CK-12205"/>
    <s v="Chloris Kastensmidt"/>
    <s v="Consumer"/>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s v="Consumer"/>
    <s v="United States"/>
    <s v="Little Rock"/>
    <x v="36"/>
    <n v="72209"/>
    <x v="0"/>
    <s v="FUR-FU-10001935"/>
    <x v="0"/>
    <x v="5"/>
    <s v="3M Hangers With Command Adhesive"/>
    <n v="22.200000000000003"/>
    <n v="6"/>
    <n v="0"/>
    <n v="9.1020000000000021"/>
  </r>
  <r>
    <n v="2202"/>
    <s v="US-2011-165659"/>
    <x v="2"/>
    <x v="106"/>
    <d v="2011-06-06T00:00:00"/>
    <s v="Standard Class"/>
    <s v="LT-17110"/>
    <s v="Liz Thompson"/>
    <s v="Consumer"/>
    <s v="United States"/>
    <s v="Little Rock"/>
    <x v="36"/>
    <n v="72209"/>
    <x v="0"/>
    <s v="TEC-PH-10002563"/>
    <x v="2"/>
    <x v="7"/>
    <s v="Adtran 1202752G1"/>
    <n v="881.93"/>
    <n v="7"/>
    <n v="0"/>
    <n v="229.30180000000001"/>
  </r>
  <r>
    <n v="2203"/>
    <s v="CA-2012-138002"/>
    <x v="1"/>
    <x v="684"/>
    <d v="2012-09-12T00:00:00"/>
    <s v="Standard Class"/>
    <s v="BT-11305"/>
    <s v="Beth Thompson"/>
    <s v="Home Office"/>
    <s v="United States"/>
    <s v="Seattle"/>
    <x v="4"/>
    <n v="98103"/>
    <x v="1"/>
    <s v="OFF-BI-10002160"/>
    <x v="1"/>
    <x v="8"/>
    <s v="Acco Hanging Data Binders"/>
    <n v="6.0960000000000001"/>
    <n v="2"/>
    <n v="0.2"/>
    <n v="2.1335999999999999"/>
  </r>
  <r>
    <n v="2204"/>
    <s v="CA-2012-138002"/>
    <x v="1"/>
    <x v="684"/>
    <d v="2012-09-12T00:00:00"/>
    <s v="Standard Class"/>
    <s v="BT-11305"/>
    <s v="Beth Thompson"/>
    <s v="Home Office"/>
    <s v="United States"/>
    <s v="Seattle"/>
    <x v="4"/>
    <n v="98103"/>
    <x v="1"/>
    <s v="FUR-FU-10004748"/>
    <x v="0"/>
    <x v="5"/>
    <s v="Howard Miller 16&quot; Diameter Gallery Wall Clock"/>
    <n v="191.82"/>
    <n v="3"/>
    <n v="0"/>
    <n v="74.809799999999996"/>
  </r>
  <r>
    <n v="2205"/>
    <s v="CA-2012-128860"/>
    <x v="1"/>
    <x v="685"/>
    <d v="2012-07-05T00:00:00"/>
    <s v="Standard Class"/>
    <s v="SC-20725"/>
    <s v="Steven Cartwright"/>
    <s v="Consumer"/>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s v="Home Office"/>
    <s v="United States"/>
    <s v="Bristol"/>
    <x v="18"/>
    <n v="37620"/>
    <x v="0"/>
    <s v="OFF-AR-10000538"/>
    <x v="1"/>
    <x v="6"/>
    <s v="Boston Model 1800 Electric Pencil Sharpener, Gray"/>
    <n v="67.56"/>
    <n v="3"/>
    <n v="0.2"/>
    <n v="8.4449999999999896"/>
  </r>
  <r>
    <n v="2207"/>
    <s v="US-2011-103905"/>
    <x v="2"/>
    <x v="686"/>
    <d v="2011-07-20T00:00:00"/>
    <s v="Standard Class"/>
    <s v="AW-10930"/>
    <s v="Arthur Wiediger"/>
    <s v="Home Office"/>
    <s v="United States"/>
    <s v="Aurora"/>
    <x v="10"/>
    <n v="60505"/>
    <x v="2"/>
    <s v="OFF-BI-10001098"/>
    <x v="1"/>
    <x v="8"/>
    <s v="Acco D-Ring Binder w/DublLock"/>
    <n v="29.931999999999992"/>
    <n v="7"/>
    <n v="0.8"/>
    <n v="-46.394600000000011"/>
  </r>
  <r>
    <n v="2208"/>
    <s v="US-2011-103905"/>
    <x v="2"/>
    <x v="686"/>
    <d v="2011-07-20T00:00:00"/>
    <s v="Standard Class"/>
    <s v="AW-10930"/>
    <s v="Arthur Wiediger"/>
    <s v="Home Office"/>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s v="Home Office"/>
    <s v="United States"/>
    <s v="New York City"/>
    <x v="15"/>
    <n v="10009"/>
    <x v="3"/>
    <s v="OFF-AR-10000390"/>
    <x v="1"/>
    <x v="6"/>
    <s v="Newell Chalk Holder"/>
    <n v="16.52"/>
    <n v="4"/>
    <n v="0"/>
    <n v="7.5991999999999997"/>
  </r>
  <r>
    <n v="2210"/>
    <s v="CA-2011-125556"/>
    <x v="2"/>
    <x v="687"/>
    <d v="2011-11-16T00:00:00"/>
    <s v="Second Class"/>
    <s v="ML-17410"/>
    <s v="Maris LaWare"/>
    <s v="Consumer"/>
    <s v="United States"/>
    <s v="Fairfield"/>
    <x v="29"/>
    <n v="6824"/>
    <x v="3"/>
    <s v="TEC-PH-10001079"/>
    <x v="2"/>
    <x v="7"/>
    <s v="Polycom SoundPoint Pro SE-225 Corded phone"/>
    <n v="832.93"/>
    <n v="7"/>
    <n v="0"/>
    <n v="233.22039999999998"/>
  </r>
  <r>
    <n v="2211"/>
    <s v="CA-2011-125556"/>
    <x v="2"/>
    <x v="687"/>
    <d v="2011-11-16T00:00:00"/>
    <s v="Second Class"/>
    <s v="ML-17410"/>
    <s v="Maris LaWare"/>
    <s v="Consumer"/>
    <s v="United States"/>
    <s v="Fairfield"/>
    <x v="29"/>
    <n v="6824"/>
    <x v="3"/>
    <s v="OFF-BI-10003460"/>
    <x v="1"/>
    <x v="8"/>
    <s v="Acco 3-Hole Punch"/>
    <n v="43.8"/>
    <n v="10"/>
    <n v="0"/>
    <n v="21.023999999999997"/>
  </r>
  <r>
    <n v="2212"/>
    <s v="CA-2013-162313"/>
    <x v="0"/>
    <x v="581"/>
    <d v="2013-12-01T00:00:00"/>
    <s v="First Class"/>
    <s v="VB-21745"/>
    <s v="Victoria Brennan"/>
    <s v="Corporate"/>
    <s v="United States"/>
    <s v="Lincoln Park"/>
    <x v="12"/>
    <n v="48146"/>
    <x v="2"/>
    <s v="OFF-AP-10003842"/>
    <x v="1"/>
    <x v="9"/>
    <s v="Euro-Pro Shark Turbo Vacuum"/>
    <n v="167.292"/>
    <n v="6"/>
    <n v="0.1"/>
    <n v="29.7408"/>
  </r>
  <r>
    <n v="2213"/>
    <s v="CA-2014-107874"/>
    <x v="3"/>
    <x v="610"/>
    <d v="2014-11-26T00:00:00"/>
    <s v="Standard Class"/>
    <s v="SW-20275"/>
    <s v="Scott Williamson"/>
    <s v="Consumer"/>
    <s v="United States"/>
    <s v="New York City"/>
    <x v="15"/>
    <n v="10035"/>
    <x v="3"/>
    <s v="FUR-FU-10003535"/>
    <x v="0"/>
    <x v="5"/>
    <s v="Howard Miller Distant Time Traveler Alarm Clock"/>
    <n v="27.42"/>
    <n v="1"/>
    <n v="0"/>
    <n v="11.2422"/>
  </r>
  <r>
    <n v="2214"/>
    <s v="CA-2014-129378"/>
    <x v="3"/>
    <x v="172"/>
    <d v="2014-10-03T00:00:00"/>
    <s v="First Class"/>
    <s v="NS-18505"/>
    <s v="Neola Schneider"/>
    <s v="Consumer"/>
    <s v="United States"/>
    <s v="San Jose"/>
    <x v="1"/>
    <n v="95123"/>
    <x v="1"/>
    <s v="OFF-BI-10002012"/>
    <x v="1"/>
    <x v="8"/>
    <s v="Wilson Jones Easy Flow II Sheet Lifters"/>
    <n v="1.4400000000000002"/>
    <n v="1"/>
    <n v="0.2"/>
    <n v="0.504"/>
  </r>
  <r>
    <n v="2215"/>
    <s v="CA-2014-129378"/>
    <x v="3"/>
    <x v="172"/>
    <d v="2014-10-03T00:00:00"/>
    <s v="First Class"/>
    <s v="NS-18505"/>
    <s v="Neola Schneider"/>
    <s v="Consumer"/>
    <s v="United States"/>
    <s v="San Jose"/>
    <x v="1"/>
    <n v="95123"/>
    <x v="1"/>
    <s v="OFF-BI-10001922"/>
    <x v="1"/>
    <x v="8"/>
    <s v="Storex Dura Pro Binders"/>
    <n v="61.77600000000001"/>
    <n v="13"/>
    <n v="0.2"/>
    <n v="20.849399999999996"/>
  </r>
  <r>
    <n v="2216"/>
    <s v="CA-2014-129378"/>
    <x v="3"/>
    <x v="172"/>
    <d v="2014-10-03T00:00:00"/>
    <s v="First Class"/>
    <s v="NS-18505"/>
    <s v="Neola Schneider"/>
    <s v="Consumer"/>
    <s v="United States"/>
    <s v="San Jose"/>
    <x v="1"/>
    <n v="95123"/>
    <x v="1"/>
    <s v="OFF-AP-10000576"/>
    <x v="1"/>
    <x v="9"/>
    <s v="Belkin 325VA UPS Surge Protector, 6'"/>
    <n v="241.96"/>
    <n v="2"/>
    <n v="0"/>
    <n v="60.490000000000009"/>
  </r>
  <r>
    <n v="2217"/>
    <s v="CA-2014-129378"/>
    <x v="3"/>
    <x v="172"/>
    <d v="2014-10-03T00:00:00"/>
    <s v="First Class"/>
    <s v="NS-18505"/>
    <s v="Neola Schneider"/>
    <s v="Consumer"/>
    <s v="United States"/>
    <s v="San Jose"/>
    <x v="1"/>
    <n v="95123"/>
    <x v="1"/>
    <s v="FUR-CH-10000553"/>
    <x v="0"/>
    <x v="1"/>
    <s v="Metal Folding Chairs, Beige, 4/Carton"/>
    <n v="108.608"/>
    <n v="4"/>
    <n v="0.2"/>
    <n v="9.5031999999999925"/>
  </r>
  <r>
    <n v="2218"/>
    <s v="CA-2011-151953"/>
    <x v="2"/>
    <x v="59"/>
    <d v="2011-09-25T00:00:00"/>
    <s v="Standard Class"/>
    <s v="DB-13555"/>
    <s v="Dorothy Badders"/>
    <s v="Corporate"/>
    <s v="United States"/>
    <s v="Jacksonville"/>
    <x v="2"/>
    <n v="32216"/>
    <x v="0"/>
    <s v="OFF-AR-10003469"/>
    <x v="1"/>
    <x v="6"/>
    <s v="Nontoxic Chalk"/>
    <n v="2.8160000000000003"/>
    <n v="2"/>
    <n v="0.2"/>
    <n v="0.98559999999999992"/>
  </r>
  <r>
    <n v="2219"/>
    <s v="CA-2014-130841"/>
    <x v="3"/>
    <x v="688"/>
    <d v="2014-08-02T00:00:00"/>
    <s v="Standard Class"/>
    <s v="MH-17620"/>
    <s v="Matt Hagelstein"/>
    <s v="Corporate"/>
    <s v="United States"/>
    <s v="San Francisco"/>
    <x v="1"/>
    <n v="94110"/>
    <x v="1"/>
    <s v="OFF-BI-10000145"/>
    <x v="1"/>
    <x v="8"/>
    <s v="Zipper Ring Binder Pockets"/>
    <n v="9.9840000000000018"/>
    <n v="4"/>
    <n v="0.2"/>
    <n v="3.6191999999999993"/>
  </r>
  <r>
    <n v="2220"/>
    <s v="CA-2014-130841"/>
    <x v="3"/>
    <x v="688"/>
    <d v="2014-08-02T00:00:00"/>
    <s v="Standard Class"/>
    <s v="MH-17620"/>
    <s v="Matt Hagelstein"/>
    <s v="Corporate"/>
    <s v="United States"/>
    <s v="San Francisco"/>
    <x v="1"/>
    <n v="94110"/>
    <x v="1"/>
    <s v="OFF-ST-10001580"/>
    <x v="1"/>
    <x v="4"/>
    <s v="Super Decoflex Portable Personal File"/>
    <n v="14.98"/>
    <n v="1"/>
    <n v="0"/>
    <n v="4.1943999999999999"/>
  </r>
  <r>
    <n v="2221"/>
    <s v="CA-2014-130841"/>
    <x v="3"/>
    <x v="688"/>
    <d v="2014-08-02T00:00:00"/>
    <s v="Standard Class"/>
    <s v="MH-17620"/>
    <s v="Matt Hagelstein"/>
    <s v="Corporate"/>
    <s v="United States"/>
    <s v="San Francisco"/>
    <x v="1"/>
    <n v="94110"/>
    <x v="1"/>
    <s v="TEC-PH-10001817"/>
    <x v="2"/>
    <x v="7"/>
    <s v="Wilson Electronics DB Pro Signal Booster"/>
    <n v="1145.6000000000001"/>
    <n v="4"/>
    <n v="0.2"/>
    <n v="100.24000000000007"/>
  </r>
  <r>
    <n v="2222"/>
    <s v="CA-2012-131884"/>
    <x v="1"/>
    <x v="401"/>
    <d v="2012-12-06T00:00:00"/>
    <s v="Same Day"/>
    <s v="DK-13375"/>
    <s v="Dennis Kane"/>
    <s v="Consumer"/>
    <s v="United States"/>
    <s v="Marion"/>
    <x v="24"/>
    <n v="43302"/>
    <x v="3"/>
    <s v="TEC-PH-10001578"/>
    <x v="2"/>
    <x v="7"/>
    <s v="Polycom SoundStation2 EX Conference phone"/>
    <n v="485.93999999999994"/>
    <n v="2"/>
    <n v="0.4"/>
    <n v="-89.089000000000055"/>
  </r>
  <r>
    <n v="2223"/>
    <s v="CA-2012-131884"/>
    <x v="1"/>
    <x v="401"/>
    <d v="2012-12-06T00:00:00"/>
    <s v="Same Day"/>
    <s v="DK-13375"/>
    <s v="Dennis Kane"/>
    <s v="Consumer"/>
    <s v="United States"/>
    <s v="Marion"/>
    <x v="24"/>
    <n v="43302"/>
    <x v="3"/>
    <s v="OFF-AR-10004078"/>
    <x v="1"/>
    <x v="6"/>
    <s v="Newell 312"/>
    <n v="37.375999999999998"/>
    <n v="8"/>
    <n v="0.2"/>
    <n v="4.6719999999999988"/>
  </r>
  <r>
    <n v="2224"/>
    <s v="CA-2012-131884"/>
    <x v="1"/>
    <x v="401"/>
    <d v="2012-12-06T00:00:00"/>
    <s v="Same Day"/>
    <s v="DK-13375"/>
    <s v="Dennis Kane"/>
    <s v="Consumer"/>
    <s v="United States"/>
    <s v="Marion"/>
    <x v="24"/>
    <n v="43302"/>
    <x v="3"/>
    <s v="FUR-CH-10004860"/>
    <x v="0"/>
    <x v="1"/>
    <s v="Global Low Back Tilter Chair"/>
    <n v="70.685999999999993"/>
    <n v="1"/>
    <n v="0.3"/>
    <n v="-24.23520000000001"/>
  </r>
  <r>
    <n v="2225"/>
    <s v="CA-2014-121909"/>
    <x v="3"/>
    <x v="689"/>
    <d v="2014-08-06T00:00:00"/>
    <s v="Standard Class"/>
    <s v="EA-14035"/>
    <s v="Erin Ashbrook"/>
    <s v="Corporate"/>
    <s v="United States"/>
    <s v="Philadelphia"/>
    <x v="9"/>
    <n v="19134"/>
    <x v="3"/>
    <s v="OFF-PA-10003790"/>
    <x v="1"/>
    <x v="10"/>
    <s v="Xerox 1991"/>
    <n v="54.816000000000003"/>
    <n v="3"/>
    <n v="0.2"/>
    <n v="17.815199999999997"/>
  </r>
  <r>
    <n v="2226"/>
    <s v="CA-2013-106383"/>
    <x v="0"/>
    <x v="690"/>
    <d v="2013-03-22T00:00:00"/>
    <s v="Second Class"/>
    <s v="BT-11440"/>
    <s v="Bobby Trafton"/>
    <s v="Consumer"/>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s v="Corporate"/>
    <s v="United States"/>
    <s v="Austin"/>
    <x v="5"/>
    <n v="78745"/>
    <x v="2"/>
    <s v="OFF-FA-10003059"/>
    <x v="1"/>
    <x v="13"/>
    <s v="Assorted Color Push Pins"/>
    <n v="2.8960000000000004"/>
    <n v="2"/>
    <n v="0.2"/>
    <n v="0.4705999999999998"/>
  </r>
  <r>
    <n v="2228"/>
    <s v="CA-2014-130771"/>
    <x v="3"/>
    <x v="570"/>
    <d v="2014-08-04T00:00:00"/>
    <s v="Standard Class"/>
    <s v="LA-16780"/>
    <s v="Laura Armstrong"/>
    <s v="Corporate"/>
    <s v="United States"/>
    <s v="Austin"/>
    <x v="5"/>
    <n v="78745"/>
    <x v="2"/>
    <s v="TEC-PH-10002496"/>
    <x v="2"/>
    <x v="7"/>
    <s v="Cisco SPA301"/>
    <n v="124.79200000000002"/>
    <n v="1"/>
    <n v="0.2"/>
    <n v="15.598999999999993"/>
  </r>
  <r>
    <n v="2229"/>
    <s v="CA-2013-139157"/>
    <x v="0"/>
    <x v="393"/>
    <d v="2013-10-06T00:00:00"/>
    <s v="Standard Class"/>
    <s v="GM-14680"/>
    <s v="Greg Matthias"/>
    <s v="Consumer"/>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s v="Consumer"/>
    <s v="United States"/>
    <s v="San Francisco"/>
    <x v="1"/>
    <n v="94122"/>
    <x v="1"/>
    <s v="OFF-BI-10004390"/>
    <x v="1"/>
    <x v="8"/>
    <s v="GBC DocuBind 200 Manual Binding Machine"/>
    <n v="673.5680000000001"/>
    <n v="2"/>
    <n v="0.2"/>
    <n v="252.58799999999999"/>
  </r>
  <r>
    <n v="2231"/>
    <s v="CA-2011-128055"/>
    <x v="2"/>
    <x v="691"/>
    <d v="2011-04-05T00:00:00"/>
    <s v="Standard Class"/>
    <s v="AA-10315"/>
    <s v="Alex Avila"/>
    <s v="Consumer"/>
    <s v="United States"/>
    <s v="San Francisco"/>
    <x v="1"/>
    <n v="94122"/>
    <x v="1"/>
    <s v="OFF-AP-10002765"/>
    <x v="1"/>
    <x v="9"/>
    <s v="Fellowes Advanced Computer Series Surge Protectors"/>
    <n v="52.98"/>
    <n v="2"/>
    <n v="0"/>
    <n v="14.834400000000002"/>
  </r>
  <r>
    <n v="2232"/>
    <s v="CA-2014-157091"/>
    <x v="3"/>
    <x v="335"/>
    <d v="2014-07-02T00:00:00"/>
    <s v="Standard Class"/>
    <s v="DB-13405"/>
    <s v="Denny Blanton"/>
    <s v="Consumer"/>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s v="Consumer"/>
    <s v="United States"/>
    <s v="Chicago"/>
    <x v="10"/>
    <n v="60610"/>
    <x v="2"/>
    <s v="OFF-ST-10003692"/>
    <x v="1"/>
    <x v="4"/>
    <s v="Recycled Steel Personal File for Hanging File Folders"/>
    <n v="228.92"/>
    <n v="5"/>
    <n v="0.2"/>
    <n v="14.307499999999997"/>
  </r>
  <r>
    <n v="2234"/>
    <s v="CA-2012-123232"/>
    <x v="1"/>
    <x v="639"/>
    <d v="2012-12-16T00:00:00"/>
    <s v="Second Class"/>
    <s v="DJ-13630"/>
    <s v="Doug Jacobs"/>
    <s v="Consumer"/>
    <s v="United States"/>
    <s v="Portland"/>
    <x v="21"/>
    <n v="97206"/>
    <x v="1"/>
    <s v="TEC-PH-10001051"/>
    <x v="2"/>
    <x v="7"/>
    <s v="HTC One"/>
    <n v="319.96800000000002"/>
    <n v="4"/>
    <n v="0.2"/>
    <n v="35.996399999999952"/>
  </r>
  <r>
    <n v="2235"/>
    <s v="CA-2014-104066"/>
    <x v="3"/>
    <x v="256"/>
    <d v="2014-12-11T00:00:00"/>
    <s v="Standard Class"/>
    <s v="QJ-19255"/>
    <s v="Quincy Jones"/>
    <s v="Corporate"/>
    <s v="United States"/>
    <s v="Burlington"/>
    <x v="42"/>
    <s v="05408"/>
    <x v="3"/>
    <s v="TEC-AC-10001013"/>
    <x v="2"/>
    <x v="11"/>
    <s v="Logitech ClearChat Comfort/USB Headset H390"/>
    <n v="205.03"/>
    <n v="7"/>
    <n v="0"/>
    <n v="67.659899999999979"/>
  </r>
  <r>
    <n v="2236"/>
    <s v="CA-2012-145849"/>
    <x v="1"/>
    <x v="426"/>
    <d v="2012-09-17T00:00:00"/>
    <s v="Second Class"/>
    <s v="CT-11995"/>
    <s v="Carol Triggs"/>
    <s v="Consumer"/>
    <s v="United States"/>
    <s v="Indianapolis"/>
    <x v="14"/>
    <n v="46203"/>
    <x v="2"/>
    <s v="OFF-ST-10000025"/>
    <x v="1"/>
    <x v="4"/>
    <s v="Fellowes Stor/Drawer Steel Plus Storage Drawers"/>
    <n v="190.86"/>
    <n v="2"/>
    <n v="0"/>
    <n v="11.451599999999985"/>
  </r>
  <r>
    <n v="2237"/>
    <s v="CA-2012-145849"/>
    <x v="1"/>
    <x v="426"/>
    <d v="2012-09-17T00:00:00"/>
    <s v="Second Class"/>
    <s v="CT-11995"/>
    <s v="Carol Triggs"/>
    <s v="Consumer"/>
    <s v="United States"/>
    <s v="Indianapolis"/>
    <x v="14"/>
    <n v="46203"/>
    <x v="2"/>
    <s v="OFF-AR-10000817"/>
    <x v="1"/>
    <x v="6"/>
    <s v="Manco Dry-Lighter Erasable Highlighter"/>
    <n v="24.32"/>
    <n v="8"/>
    <n v="0"/>
    <n v="8.2687999999999988"/>
  </r>
  <r>
    <n v="2238"/>
    <s v="CA-2013-122322"/>
    <x v="0"/>
    <x v="692"/>
    <d v="2013-07-22T00:00:00"/>
    <s v="Standard Class"/>
    <s v="RH-19510"/>
    <s v="Rick Huthwaite"/>
    <s v="Home Office"/>
    <s v="United States"/>
    <s v="Provo"/>
    <x v="7"/>
    <n v="84604"/>
    <x v="1"/>
    <s v="OFF-SU-10000952"/>
    <x v="1"/>
    <x v="14"/>
    <s v="Fiskars Home &amp; Office Scissors"/>
    <n v="44.400000000000006"/>
    <n v="5"/>
    <n v="0"/>
    <n v="12.432000000000002"/>
  </r>
  <r>
    <n v="2239"/>
    <s v="CA-2014-166849"/>
    <x v="3"/>
    <x v="693"/>
    <d v="2014-04-27T00:00:00"/>
    <s v="Standard Class"/>
    <s v="SJ-20125"/>
    <s v="Sanjit Jacobs"/>
    <s v="Home Office"/>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s v="Consumer"/>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s v="Consumer"/>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s v="Consumer"/>
    <s v="United States"/>
    <s v="Philadelphia"/>
    <x v="9"/>
    <n v="19134"/>
    <x v="3"/>
    <s v="TEC-PH-10004165"/>
    <x v="2"/>
    <x v="7"/>
    <s v="Mitel MiVoice 5330e IP Phone"/>
    <n v="494.98199999999997"/>
    <n v="3"/>
    <n v="0.4"/>
    <n v="-115.49580000000006"/>
  </r>
  <r>
    <n v="2243"/>
    <s v="CA-2014-103380"/>
    <x v="3"/>
    <x v="610"/>
    <d v="2014-11-26T00:00:00"/>
    <s v="Standard Class"/>
    <s v="BF-11005"/>
    <s v="Barry Franz"/>
    <s v="Home Office"/>
    <s v="United States"/>
    <s v="Pasadena"/>
    <x v="1"/>
    <n v="91104"/>
    <x v="1"/>
    <s v="OFF-ST-10003442"/>
    <x v="1"/>
    <x v="4"/>
    <s v="Eldon Portable Mobile Manager"/>
    <n v="56.56"/>
    <n v="2"/>
    <n v="0"/>
    <n v="15.2712"/>
  </r>
  <r>
    <n v="2244"/>
    <s v="CA-2014-103380"/>
    <x v="3"/>
    <x v="610"/>
    <d v="2014-11-26T00:00:00"/>
    <s v="Standard Class"/>
    <s v="BF-11005"/>
    <s v="Barry Franz"/>
    <s v="Home Office"/>
    <s v="United States"/>
    <s v="Pasadena"/>
    <x v="1"/>
    <n v="91104"/>
    <x v="1"/>
    <s v="OFF-AR-10003856"/>
    <x v="1"/>
    <x v="6"/>
    <s v="Newell 344"/>
    <n v="5.56"/>
    <n v="2"/>
    <n v="0"/>
    <n v="1.4455999999999998"/>
  </r>
  <r>
    <n v="2245"/>
    <s v="CA-2014-103380"/>
    <x v="3"/>
    <x v="610"/>
    <d v="2014-11-26T00:00:00"/>
    <s v="Standard Class"/>
    <s v="BF-11005"/>
    <s v="Barry Franz"/>
    <s v="Home Office"/>
    <s v="United States"/>
    <s v="Pasadena"/>
    <x v="1"/>
    <n v="91104"/>
    <x v="1"/>
    <s v="OFF-FA-10004248"/>
    <x v="1"/>
    <x v="13"/>
    <s v="Advantus T-Pin Paper Clips"/>
    <n v="9.02"/>
    <n v="2"/>
    <n v="0"/>
    <n v="3.5178000000000003"/>
  </r>
  <r>
    <n v="2246"/>
    <s v="CA-2014-103380"/>
    <x v="3"/>
    <x v="610"/>
    <d v="2014-11-26T00:00:00"/>
    <s v="Standard Class"/>
    <s v="BF-11005"/>
    <s v="Barry Franz"/>
    <s v="Home Office"/>
    <s v="United States"/>
    <s v="Pasadena"/>
    <x v="1"/>
    <n v="91104"/>
    <x v="1"/>
    <s v="OFF-AP-10001492"/>
    <x v="1"/>
    <x v="9"/>
    <s v="Acco Six-Outlet Power Strip, 4' Cord Length"/>
    <n v="8.6199999999999992"/>
    <n v="1"/>
    <n v="0"/>
    <n v="2.2412000000000001"/>
  </r>
  <r>
    <n v="2247"/>
    <s v="CA-2014-103380"/>
    <x v="3"/>
    <x v="610"/>
    <d v="2014-11-26T00:00:00"/>
    <s v="Standard Class"/>
    <s v="BF-11005"/>
    <s v="Barry Franz"/>
    <s v="Home Office"/>
    <s v="United States"/>
    <s v="Pasadena"/>
    <x v="1"/>
    <n v="91104"/>
    <x v="1"/>
    <s v="TEC-PH-10004165"/>
    <x v="2"/>
    <x v="7"/>
    <s v="Mitel MiVoice 5330e IP Phone"/>
    <n v="659.97600000000011"/>
    <n v="3"/>
    <n v="0.2"/>
    <n v="49.498199999999969"/>
  </r>
  <r>
    <n v="2248"/>
    <s v="CA-2012-116092"/>
    <x v="1"/>
    <x v="586"/>
    <d v="2012-02-18T00:00:00"/>
    <s v="Second Class"/>
    <s v="JM-16195"/>
    <s v="Justin MacKendrick"/>
    <s v="Consumer"/>
    <s v="United States"/>
    <s v="Los Angeles"/>
    <x v="1"/>
    <n v="90004"/>
    <x v="1"/>
    <s v="OFF-PA-10004285"/>
    <x v="1"/>
    <x v="10"/>
    <s v="Xerox 1959"/>
    <n v="13.36"/>
    <n v="2"/>
    <n v="0"/>
    <n v="6.4127999999999998"/>
  </r>
  <r>
    <n v="2249"/>
    <s v="CA-2012-116092"/>
    <x v="1"/>
    <x v="586"/>
    <d v="2012-02-18T00:00:00"/>
    <s v="Second Class"/>
    <s v="JM-16195"/>
    <s v="Justin MacKendrick"/>
    <s v="Consumer"/>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s v="Consumer"/>
    <s v="United States"/>
    <s v="Los Angeles"/>
    <x v="1"/>
    <n v="90004"/>
    <x v="1"/>
    <s v="OFF-BI-10000546"/>
    <x v="1"/>
    <x v="8"/>
    <s v="Avery Durable Binders"/>
    <n v="11.52"/>
    <n v="5"/>
    <n v="0.2"/>
    <n v="4.1760000000000002"/>
  </r>
  <r>
    <n v="2251"/>
    <s v="CA-2012-116092"/>
    <x v="1"/>
    <x v="586"/>
    <d v="2012-02-18T00:00:00"/>
    <s v="Second Class"/>
    <s v="JM-16195"/>
    <s v="Justin MacKendrick"/>
    <s v="Consumer"/>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s v="Consumer"/>
    <s v="United States"/>
    <s v="Los Angeles"/>
    <x v="1"/>
    <n v="90004"/>
    <x v="1"/>
    <s v="OFF-PA-10000477"/>
    <x v="1"/>
    <x v="10"/>
    <s v="Xerox 22"/>
    <n v="19.440000000000001"/>
    <n v="3"/>
    <n v="0"/>
    <n v="9.3312000000000008"/>
  </r>
  <r>
    <n v="2253"/>
    <s v="CA-2013-117849"/>
    <x v="0"/>
    <x v="173"/>
    <d v="2013-04-18T00:00:00"/>
    <s v="Second Class"/>
    <s v="JK-16120"/>
    <s v="Julie Kriz"/>
    <s v="Home Office"/>
    <s v="United States"/>
    <s v="San Diego"/>
    <x v="1"/>
    <n v="92105"/>
    <x v="1"/>
    <s v="OFF-PA-10004327"/>
    <x v="1"/>
    <x v="10"/>
    <s v="Xerox 1911"/>
    <n v="143.69999999999999"/>
    <n v="3"/>
    <n v="0"/>
    <n v="68.975999999999999"/>
  </r>
  <r>
    <n v="2254"/>
    <s v="CA-2012-169201"/>
    <x v="1"/>
    <x v="694"/>
    <d v="2012-10-01T00:00:00"/>
    <s v="First Class"/>
    <s v="HG-14965"/>
    <s v="Henry Goldwyn"/>
    <s v="Corporate"/>
    <s v="United States"/>
    <s v="San Francisco"/>
    <x v="1"/>
    <n v="94110"/>
    <x v="1"/>
    <s v="OFF-AP-10000696"/>
    <x v="1"/>
    <x v="9"/>
    <s v="Holmes Odor Grabber"/>
    <n v="43.26"/>
    <n v="3"/>
    <n v="0"/>
    <n v="14.275799999999998"/>
  </r>
  <r>
    <n v="2255"/>
    <s v="CA-2012-169201"/>
    <x v="1"/>
    <x v="694"/>
    <d v="2012-10-01T00:00:00"/>
    <s v="First Class"/>
    <s v="HG-14965"/>
    <s v="Henry Goldwyn"/>
    <s v="Corporate"/>
    <s v="United States"/>
    <s v="San Francisco"/>
    <x v="1"/>
    <n v="94110"/>
    <x v="1"/>
    <s v="OFF-AP-10002082"/>
    <x v="1"/>
    <x v="9"/>
    <s v="Holmes HEPA Air Purifier"/>
    <n v="43.56"/>
    <n v="2"/>
    <n v="0"/>
    <n v="15.245999999999999"/>
  </r>
  <r>
    <n v="2256"/>
    <s v="CA-2013-164091"/>
    <x v="0"/>
    <x v="42"/>
    <d v="2013-09-23T00:00:00"/>
    <s v="Standard Class"/>
    <s v="LA-16780"/>
    <s v="Laura Armstrong"/>
    <s v="Corporate"/>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s v="Corporate"/>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s v="Consumer"/>
    <s v="United States"/>
    <s v="San Francisco"/>
    <x v="1"/>
    <n v="94122"/>
    <x v="1"/>
    <s v="FUR-CH-10000015"/>
    <x v="0"/>
    <x v="1"/>
    <s v="Hon Multipurpose Stacking Arm Chairs"/>
    <n v="1212.96"/>
    <n v="7"/>
    <n v="0.2"/>
    <n v="90.97199999999998"/>
  </r>
  <r>
    <n v="2259"/>
    <s v="CA-2014-105214"/>
    <x v="3"/>
    <x v="114"/>
    <d v="2014-06-20T00:00:00"/>
    <s v="First Class"/>
    <s v="TS-21610"/>
    <s v="Troy Staebel"/>
    <s v="Consumer"/>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s v="Home Office"/>
    <s v="United States"/>
    <s v="San Diego"/>
    <x v="1"/>
    <n v="92024"/>
    <x v="1"/>
    <s v="OFF-FA-10002280"/>
    <x v="1"/>
    <x v="13"/>
    <s v="Advantus Plastic Paper Clips"/>
    <n v="5"/>
    <n v="1"/>
    <n v="0"/>
    <n v="2.4"/>
  </r>
  <r>
    <n v="2261"/>
    <s v="CA-2012-117611"/>
    <x v="1"/>
    <x v="627"/>
    <d v="2012-11-10T00:00:00"/>
    <s v="Second Class"/>
    <s v="MZ-17335"/>
    <s v="Maria Zettner"/>
    <s v="Home Office"/>
    <s v="United States"/>
    <s v="San Diego"/>
    <x v="1"/>
    <n v="92024"/>
    <x v="1"/>
    <s v="TEC-AC-10002049"/>
    <x v="2"/>
    <x v="11"/>
    <s v="Logitech G19 Programmable Gaming Keyboard"/>
    <n v="371.96999999999997"/>
    <n v="3"/>
    <n v="0"/>
    <n v="66.954599999999971"/>
  </r>
  <r>
    <n v="2262"/>
    <s v="US-2012-137960"/>
    <x v="1"/>
    <x v="217"/>
    <d v="2012-12-18T00:00:00"/>
    <s v="Same Day"/>
    <s v="MW-18220"/>
    <s v="Mitch Webber"/>
    <s v="Consumer"/>
    <s v="United States"/>
    <s v="New York City"/>
    <x v="15"/>
    <n v="10035"/>
    <x v="3"/>
    <s v="TEC-AC-10002253"/>
    <x v="2"/>
    <x v="11"/>
    <s v="Imation Bio 8GB USB Flash Drive Imation Corp"/>
    <n v="166.24"/>
    <n v="1"/>
    <n v="0"/>
    <n v="24.936000000000007"/>
  </r>
  <r>
    <n v="2263"/>
    <s v="CA-2014-122994"/>
    <x v="3"/>
    <x v="695"/>
    <d v="2014-02-10T00:00:00"/>
    <s v="First Class"/>
    <s v="MV-17485"/>
    <s v="Mark Van Huff"/>
    <s v="Consumer"/>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s v="Consumer"/>
    <s v="United States"/>
    <s v="Atlanta"/>
    <x v="32"/>
    <n v="30318"/>
    <x v="0"/>
    <s v="TEC-AC-10004145"/>
    <x v="2"/>
    <x v="11"/>
    <s v="Logitech diNovo Edge Keyboard"/>
    <n v="499.98"/>
    <n v="2"/>
    <n v="0"/>
    <n v="114.99540000000002"/>
  </r>
  <r>
    <n v="2265"/>
    <s v="CA-2013-131065"/>
    <x v="0"/>
    <x v="696"/>
    <d v="2013-11-17T00:00:00"/>
    <s v="Second Class"/>
    <s v="AA-10375"/>
    <s v="Allen Armold"/>
    <s v="Consumer"/>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s v="Consumer"/>
    <s v="United States"/>
    <s v="Atlanta"/>
    <x v="32"/>
    <n v="30318"/>
    <x v="0"/>
    <s v="OFF-BI-10004970"/>
    <x v="1"/>
    <x v="8"/>
    <s v="ACCOHIDE 3-Ring Binder, Blue, 1&quot;"/>
    <n v="8.26"/>
    <n v="2"/>
    <n v="0"/>
    <n v="3.8822000000000001"/>
  </r>
  <r>
    <n v="2267"/>
    <s v="CA-2014-149146"/>
    <x v="3"/>
    <x v="386"/>
    <d v="2014-10-13T00:00:00"/>
    <s v="Same Day"/>
    <s v="SM-20320"/>
    <s v="Sean Miller"/>
    <s v="Home Office"/>
    <s v="United States"/>
    <s v="Monroe"/>
    <x v="3"/>
    <n v="28110"/>
    <x v="0"/>
    <s v="OFF-PA-10003919"/>
    <x v="1"/>
    <x v="10"/>
    <s v="Xerox 1989"/>
    <n v="7.9680000000000009"/>
    <n v="2"/>
    <n v="0.2"/>
    <n v="2.6892000000000005"/>
  </r>
  <r>
    <n v="2268"/>
    <s v="CA-2014-137470"/>
    <x v="3"/>
    <x v="697"/>
    <d v="2014-09-18T00:00:00"/>
    <s v="Same Day"/>
    <s v="TP-21415"/>
    <s v="Tom Prescott"/>
    <s v="Consumer"/>
    <s v="United States"/>
    <s v="Seattle"/>
    <x v="4"/>
    <n v="98115"/>
    <x v="1"/>
    <s v="OFF-PA-10002001"/>
    <x v="1"/>
    <x v="10"/>
    <s v="Xerox 1984"/>
    <n v="12.96"/>
    <n v="2"/>
    <n v="0"/>
    <n v="6.3504000000000005"/>
  </r>
  <r>
    <n v="2269"/>
    <s v="CA-2014-105480"/>
    <x v="3"/>
    <x v="698"/>
    <d v="2014-12-27T00:00:00"/>
    <s v="Standard Class"/>
    <s v="DK-13225"/>
    <s v="Dean Katz"/>
    <s v="Corporate"/>
    <s v="United States"/>
    <s v="Rochester"/>
    <x v="15"/>
    <n v="14609"/>
    <x v="3"/>
    <s v="OFF-PA-10002787"/>
    <x v="1"/>
    <x v="10"/>
    <s v="Xerox 227"/>
    <n v="6.48"/>
    <n v="1"/>
    <n v="0"/>
    <n v="3.1104000000000003"/>
  </r>
  <r>
    <n v="2270"/>
    <s v="CA-2014-105480"/>
    <x v="3"/>
    <x v="698"/>
    <d v="2014-12-27T00:00:00"/>
    <s v="Standard Class"/>
    <s v="DK-13225"/>
    <s v="Dean Katz"/>
    <s v="Corporate"/>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s v="Corporate"/>
    <s v="United States"/>
    <s v="Miami"/>
    <x v="2"/>
    <n v="33180"/>
    <x v="0"/>
    <s v="OFF-AR-10004344"/>
    <x v="1"/>
    <x v="6"/>
    <s v="Bulldog Vacuum Base Pencil Sharpener"/>
    <n v="47.96"/>
    <n v="5"/>
    <n v="0.2"/>
    <n v="4.196499999999995"/>
  </r>
  <r>
    <n v="2272"/>
    <s v="CA-2012-102036"/>
    <x v="1"/>
    <x v="481"/>
    <d v="2012-09-27T00:00:00"/>
    <s v="Standard Class"/>
    <s v="CS-12130"/>
    <s v="Chad Sievert"/>
    <s v="Consumer"/>
    <s v="United States"/>
    <s v="Seattle"/>
    <x v="4"/>
    <n v="98105"/>
    <x v="1"/>
    <s v="OFF-ST-10003123"/>
    <x v="1"/>
    <x v="4"/>
    <s v="Fellowes Bases and Tops For Staxonsteel/High-Stak Systems"/>
    <n v="199.74"/>
    <n v="6"/>
    <n v="0"/>
    <n v="47.937599999999996"/>
  </r>
  <r>
    <n v="2273"/>
    <s v="CA-2012-142944"/>
    <x v="1"/>
    <x v="699"/>
    <d v="2012-03-11T00:00:00"/>
    <s v="Standard Class"/>
    <s v="JL-15850"/>
    <s v="John Lucas"/>
    <s v="Consumer"/>
    <s v="United States"/>
    <s v="San Francisco"/>
    <x v="1"/>
    <n v="94122"/>
    <x v="1"/>
    <s v="FUR-FU-10000308"/>
    <x v="0"/>
    <x v="5"/>
    <s v="Deflect-o Glass Clear Studded Chair Mats"/>
    <n v="435.26"/>
    <n v="7"/>
    <n v="0"/>
    <n v="95.757200000000012"/>
  </r>
  <r>
    <n v="2274"/>
    <s v="CA-2012-142944"/>
    <x v="1"/>
    <x v="699"/>
    <d v="2012-03-11T00:00:00"/>
    <s v="Standard Class"/>
    <s v="JL-15850"/>
    <s v="John Lucas"/>
    <s v="Consumer"/>
    <s v="United States"/>
    <s v="San Francisco"/>
    <x v="1"/>
    <n v="94122"/>
    <x v="1"/>
    <s v="TEC-CO-10003763"/>
    <x v="2"/>
    <x v="16"/>
    <s v="Canon PC1060 Personal Laser Copier"/>
    <n v="1119.9840000000002"/>
    <n v="2"/>
    <n v="0.2"/>
    <n v="377.99459999999993"/>
  </r>
  <r>
    <n v="2275"/>
    <s v="CA-2011-157882"/>
    <x v="2"/>
    <x v="462"/>
    <d v="2011-10-08T00:00:00"/>
    <s v="Second Class"/>
    <s v="AR-10405"/>
    <s v="Allen Rosenblatt"/>
    <s v="Corporate"/>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s v="Corporate"/>
    <s v="United States"/>
    <s v="Los Angeles"/>
    <x v="1"/>
    <n v="90036"/>
    <x v="1"/>
    <s v="FUR-CH-10002774"/>
    <x v="0"/>
    <x v="1"/>
    <s v="Global Deluxe Stacking Chair, Gray"/>
    <n v="122.352"/>
    <n v="3"/>
    <n v="0.2"/>
    <n v="13.764599999999994"/>
  </r>
  <r>
    <n v="2277"/>
    <s v="CA-2011-104283"/>
    <x v="2"/>
    <x v="700"/>
    <d v="2011-07-01T00:00:00"/>
    <s v="Standard Class"/>
    <s v="LM-17065"/>
    <s v="Liz MacKendrick"/>
    <s v="Consumer"/>
    <s v="United States"/>
    <s v="Southaven"/>
    <x v="35"/>
    <n v="38671"/>
    <x v="0"/>
    <s v="OFF-ST-10004337"/>
    <x v="1"/>
    <x v="4"/>
    <s v="SAFCO Commercial Wire Shelving, 72h"/>
    <n v="306.2"/>
    <n v="5"/>
    <n v="0"/>
    <n v="0"/>
  </r>
  <r>
    <n v="2278"/>
    <s v="CA-2011-104283"/>
    <x v="2"/>
    <x v="700"/>
    <d v="2011-07-01T00:00:00"/>
    <s v="Standard Class"/>
    <s v="LM-17065"/>
    <s v="Liz MacKendrick"/>
    <s v="Consumer"/>
    <s v="United States"/>
    <s v="Southaven"/>
    <x v="35"/>
    <n v="38671"/>
    <x v="0"/>
    <s v="FUR-TA-10001039"/>
    <x v="0"/>
    <x v="3"/>
    <s v="KI Adjustable-Height Table"/>
    <n v="85.98"/>
    <n v="1"/>
    <n v="0"/>
    <n v="22.354800000000004"/>
  </r>
  <r>
    <n v="2279"/>
    <s v="CA-2011-104283"/>
    <x v="2"/>
    <x v="700"/>
    <d v="2011-07-01T00:00:00"/>
    <s v="Standard Class"/>
    <s v="LM-17065"/>
    <s v="Liz MacKendrick"/>
    <s v="Consumer"/>
    <s v="United States"/>
    <s v="Southaven"/>
    <x v="35"/>
    <n v="38671"/>
    <x v="0"/>
    <s v="TEC-AC-10000109"/>
    <x v="2"/>
    <x v="11"/>
    <s v="Sony Micro Vault Click 16 GB USB 2.0 Flash Drive"/>
    <n v="223.96"/>
    <n v="4"/>
    <n v="0"/>
    <n v="53.750400000000013"/>
  </r>
  <r>
    <n v="2280"/>
    <s v="CA-2014-142622"/>
    <x v="3"/>
    <x v="505"/>
    <d v="2014-11-03T00:00:00"/>
    <s v="First Class"/>
    <s v="JK-15625"/>
    <s v="Jim Karlsson"/>
    <s v="Consumer"/>
    <s v="United States"/>
    <s v="Seattle"/>
    <x v="4"/>
    <n v="98115"/>
    <x v="1"/>
    <s v="FUR-CH-10003833"/>
    <x v="0"/>
    <x v="1"/>
    <s v="Novimex Fabric Task Chair"/>
    <n v="97.567999999999998"/>
    <n v="2"/>
    <n v="0.2"/>
    <n v="-6.0980000000000025"/>
  </r>
  <r>
    <n v="2281"/>
    <s v="CA-2014-142622"/>
    <x v="3"/>
    <x v="505"/>
    <d v="2014-11-03T00:00:00"/>
    <s v="First Class"/>
    <s v="JK-15625"/>
    <s v="Jim Karlsson"/>
    <s v="Consumer"/>
    <s v="United States"/>
    <s v="Seattle"/>
    <x v="4"/>
    <n v="98115"/>
    <x v="1"/>
    <s v="FUR-CH-10004289"/>
    <x v="0"/>
    <x v="1"/>
    <s v="Global Super Steno Chair"/>
    <n v="614.27200000000005"/>
    <n v="8"/>
    <n v="0.2"/>
    <n v="-23.03520000000006"/>
  </r>
  <r>
    <n v="2282"/>
    <s v="CA-2014-142622"/>
    <x v="3"/>
    <x v="505"/>
    <d v="2014-11-03T00:00:00"/>
    <s v="First Class"/>
    <s v="JK-15625"/>
    <s v="Jim Karlsson"/>
    <s v="Consumer"/>
    <s v="United States"/>
    <s v="Seattle"/>
    <x v="4"/>
    <n v="98115"/>
    <x v="1"/>
    <s v="FUR-BO-10004467"/>
    <x v="0"/>
    <x v="0"/>
    <s v="Bestar Classic Bookcase"/>
    <n v="199.98"/>
    <n v="2"/>
    <n v="0"/>
    <n v="37.996199999999988"/>
  </r>
  <r>
    <n v="2283"/>
    <s v="CA-2013-132143"/>
    <x v="0"/>
    <x v="323"/>
    <d v="2013-09-06T00:00:00"/>
    <s v="First Class"/>
    <s v="FM-14215"/>
    <s v="Filia McAdams"/>
    <s v="Corporate"/>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s v="Consumer"/>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s v="Consumer"/>
    <s v="United States"/>
    <s v="New Castle"/>
    <x v="14"/>
    <n v="47362"/>
    <x v="2"/>
    <s v="OFF-AP-10002222"/>
    <x v="1"/>
    <x v="9"/>
    <s v="Staples"/>
    <n v="60.69"/>
    <n v="7"/>
    <n v="0"/>
    <n v="16.386300000000002"/>
  </r>
  <r>
    <n v="2286"/>
    <s v="CA-2013-112676"/>
    <x v="0"/>
    <x v="465"/>
    <d v="2013-05-09T00:00:00"/>
    <s v="First Class"/>
    <s v="PJ-18835"/>
    <s v="Patrick Jones"/>
    <s v="Corporate"/>
    <s v="United States"/>
    <s v="Murfreesboro"/>
    <x v="18"/>
    <n v="37130"/>
    <x v="0"/>
    <s v="OFF-PA-10003971"/>
    <x v="1"/>
    <x v="10"/>
    <s v="Xerox 1965"/>
    <n v="14.352000000000002"/>
    <n v="3"/>
    <n v="0.2"/>
    <n v="5.2026000000000003"/>
  </r>
  <r>
    <n v="2287"/>
    <s v="CA-2014-165687"/>
    <x v="3"/>
    <x v="701"/>
    <d v="2014-11-24T00:00:00"/>
    <s v="Standard Class"/>
    <s v="CS-12355"/>
    <s v="Christine Sundaresam"/>
    <s v="Consumer"/>
    <s v="United States"/>
    <s v="Salem"/>
    <x v="17"/>
    <n v="24153"/>
    <x v="0"/>
    <s v="OFF-AP-10004036"/>
    <x v="1"/>
    <x v="9"/>
    <s v="Bionaire 99.97% HEPA Air Cleaner"/>
    <n v="35.04"/>
    <n v="2"/>
    <n v="0"/>
    <n v="12.263999999999999"/>
  </r>
  <r>
    <n v="2288"/>
    <s v="US-2014-112928"/>
    <x v="3"/>
    <x v="702"/>
    <d v="2014-06-06T00:00:00"/>
    <s v="Second Class"/>
    <s v="BB-10990"/>
    <s v="Barry Blumstein"/>
    <s v="Corporate"/>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s v="Consumer"/>
    <s v="United States"/>
    <s v="Los Angeles"/>
    <x v="1"/>
    <n v="90032"/>
    <x v="1"/>
    <s v="OFF-AR-10002375"/>
    <x v="1"/>
    <x v="6"/>
    <s v="Newell 351"/>
    <n v="16.399999999999999"/>
    <n v="5"/>
    <n v="0"/>
    <n v="4.7559999999999985"/>
  </r>
  <r>
    <n v="2290"/>
    <s v="CA-2014-115154"/>
    <x v="3"/>
    <x v="703"/>
    <d v="2014-01-12T00:00:00"/>
    <s v="First Class"/>
    <s v="RS-19420"/>
    <s v="Ricardo Sperren"/>
    <s v="Corporate"/>
    <s v="United States"/>
    <s v="Seattle"/>
    <x v="4"/>
    <n v="98115"/>
    <x v="1"/>
    <s v="FUR-TA-10001950"/>
    <x v="0"/>
    <x v="3"/>
    <s v="Balt Solid Wood Round Tables"/>
    <n v="892.98"/>
    <n v="2"/>
    <n v="0"/>
    <n v="80.368200000000002"/>
  </r>
  <r>
    <n v="2291"/>
    <s v="CA-2012-149342"/>
    <x v="1"/>
    <x v="704"/>
    <d v="2012-04-25T00:00:00"/>
    <s v="Standard Class"/>
    <s v="TS-21160"/>
    <s v="Theresa Swint"/>
    <s v="Corporate"/>
    <s v="United States"/>
    <s v="Columbus"/>
    <x v="32"/>
    <n v="31907"/>
    <x v="0"/>
    <s v="TEC-PH-10001557"/>
    <x v="2"/>
    <x v="7"/>
    <s v="Pyle PMP37LED"/>
    <n v="287.96999999999997"/>
    <n v="3"/>
    <n v="0"/>
    <n v="77.751899999999992"/>
  </r>
  <r>
    <n v="2292"/>
    <s v="CA-2012-149342"/>
    <x v="1"/>
    <x v="704"/>
    <d v="2012-04-25T00:00:00"/>
    <s v="Standard Class"/>
    <s v="TS-21160"/>
    <s v="Theresa Swint"/>
    <s v="Corporate"/>
    <s v="United States"/>
    <s v="Columbus"/>
    <x v="32"/>
    <n v="31907"/>
    <x v="0"/>
    <s v="FUR-FU-10002937"/>
    <x v="0"/>
    <x v="5"/>
    <s v="GE 48&quot; Fluorescent Tube, Cool White Energy Saver, 34 Watts, 30/Box"/>
    <n v="595.38"/>
    <n v="6"/>
    <n v="0"/>
    <n v="297.69"/>
  </r>
  <r>
    <n v="2293"/>
    <s v="CA-2012-149342"/>
    <x v="1"/>
    <x v="704"/>
    <d v="2012-04-25T00:00:00"/>
    <s v="Standard Class"/>
    <s v="TS-21160"/>
    <s v="Theresa Swint"/>
    <s v="Corporate"/>
    <s v="United States"/>
    <s v="Columbus"/>
    <x v="32"/>
    <n v="31907"/>
    <x v="0"/>
    <s v="OFF-PA-10001166"/>
    <x v="1"/>
    <x v="10"/>
    <s v="Xerox 2"/>
    <n v="12.96"/>
    <n v="2"/>
    <n v="0"/>
    <n v="6.2208000000000006"/>
  </r>
  <r>
    <n v="2294"/>
    <s v="CA-2012-130995"/>
    <x v="1"/>
    <x v="549"/>
    <d v="2012-11-06T00:00:00"/>
    <s v="Standard Class"/>
    <s v="QJ-19255"/>
    <s v="Quincy Jones"/>
    <s v="Corporate"/>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s v="Corporate"/>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s v="Consumer"/>
    <s v="United States"/>
    <s v="New York City"/>
    <x v="15"/>
    <n v="10011"/>
    <x v="3"/>
    <s v="OFF-PA-10002659"/>
    <x v="1"/>
    <x v="10"/>
    <s v="Avoid Verbal Orders Carbonless Minifold Book"/>
    <n v="13.52"/>
    <n v="4"/>
    <n v="0"/>
    <n v="6.219199999999999"/>
  </r>
  <r>
    <n v="2297"/>
    <s v="CA-2012-113145"/>
    <x v="1"/>
    <x v="549"/>
    <d v="2012-11-05T00:00:00"/>
    <s v="Standard Class"/>
    <s v="VD-21670"/>
    <s v="Valerie Dominguez"/>
    <s v="Consumer"/>
    <s v="United States"/>
    <s v="New York City"/>
    <x v="15"/>
    <n v="10011"/>
    <x v="3"/>
    <s v="FUR-FU-10000965"/>
    <x v="0"/>
    <x v="5"/>
    <s v="Howard Miller 11-1/2&quot; Diameter Ridgewood Wall Clock"/>
    <n v="259.7"/>
    <n v="5"/>
    <n v="0"/>
    <n v="106.477"/>
  </r>
  <r>
    <n v="2298"/>
    <s v="CA-2012-113145"/>
    <x v="1"/>
    <x v="549"/>
    <d v="2012-11-05T00:00:00"/>
    <s v="Standard Class"/>
    <s v="VD-21670"/>
    <s v="Valerie Dominguez"/>
    <s v="Consumer"/>
    <s v="United States"/>
    <s v="New York City"/>
    <x v="15"/>
    <n v="10011"/>
    <x v="3"/>
    <s v="TEC-PH-10001527"/>
    <x v="2"/>
    <x v="7"/>
    <s v="Plantronics MX500i Earset"/>
    <n v="42.95"/>
    <n v="1"/>
    <n v="0"/>
    <n v="1.2884999999999991"/>
  </r>
  <r>
    <n v="2299"/>
    <s v="CA-2012-113145"/>
    <x v="1"/>
    <x v="549"/>
    <d v="2012-11-05T00:00:00"/>
    <s v="Standard Class"/>
    <s v="VD-21670"/>
    <s v="Valerie Dominguez"/>
    <s v="Consumer"/>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s v="Consumer"/>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s v="Consumer"/>
    <s v="United States"/>
    <s v="Midland"/>
    <x v="12"/>
    <n v="48640"/>
    <x v="2"/>
    <s v="OFF-BI-10000756"/>
    <x v="1"/>
    <x v="8"/>
    <s v="Storex DuraTech Recycled Plastic Frosted Binders"/>
    <n v="12.72"/>
    <n v="3"/>
    <n v="0"/>
    <n v="6.36"/>
  </r>
  <r>
    <n v="2302"/>
    <s v="CA-2011-162362"/>
    <x v="2"/>
    <x v="687"/>
    <d v="2011-11-18T00:00:00"/>
    <s v="Standard Class"/>
    <s v="JL-15505"/>
    <s v="Jeremy Lonsdale"/>
    <s v="Consumer"/>
    <s v="United States"/>
    <s v="Midland"/>
    <x v="12"/>
    <n v="48640"/>
    <x v="2"/>
    <s v="OFF-BI-10000546"/>
    <x v="1"/>
    <x v="8"/>
    <s v="Avery Durable Binders"/>
    <n v="11.52"/>
    <n v="4"/>
    <n v="0"/>
    <n v="5.6448"/>
  </r>
  <r>
    <n v="2303"/>
    <s v="CA-2013-106558"/>
    <x v="0"/>
    <x v="327"/>
    <d v="2013-01-21T00:00:00"/>
    <s v="Standard Class"/>
    <s v="DL-13495"/>
    <s v="Dionis Lloyd"/>
    <s v="Corporate"/>
    <s v="United States"/>
    <s v="Columbus"/>
    <x v="32"/>
    <n v="31907"/>
    <x v="0"/>
    <s v="TEC-AC-10001142"/>
    <x v="2"/>
    <x v="11"/>
    <s v="First Data FD10 PIN Pad"/>
    <n v="316"/>
    <n v="4"/>
    <n v="0"/>
    <n v="31.599999999999966"/>
  </r>
  <r>
    <n v="2304"/>
    <s v="CA-2014-157931"/>
    <x v="3"/>
    <x v="697"/>
    <d v="2014-09-23T00:00:00"/>
    <s v="Second Class"/>
    <s v="MO-17800"/>
    <s v="Meg O'Connel"/>
    <s v="Home Office"/>
    <s v="United States"/>
    <s v="Roswell"/>
    <x v="32"/>
    <n v="30076"/>
    <x v="0"/>
    <s v="FUR-CH-10000785"/>
    <x v="0"/>
    <x v="1"/>
    <s v="Global Ergonomic Managers Chair"/>
    <n v="723.92"/>
    <n v="4"/>
    <n v="0"/>
    <n v="188.2192"/>
  </r>
  <r>
    <n v="2305"/>
    <s v="CA-2014-157931"/>
    <x v="3"/>
    <x v="697"/>
    <d v="2014-09-23T00:00:00"/>
    <s v="Second Class"/>
    <s v="MO-17800"/>
    <s v="Meg O'Connel"/>
    <s v="Home Office"/>
    <s v="United States"/>
    <s v="Roswell"/>
    <x v="32"/>
    <n v="30076"/>
    <x v="0"/>
    <s v="OFF-PA-10000474"/>
    <x v="1"/>
    <x v="10"/>
    <s v="Staples"/>
    <n v="106.32"/>
    <n v="3"/>
    <n v="0"/>
    <n v="49.970399999999991"/>
  </r>
  <r>
    <n v="2306"/>
    <s v="CA-2013-115574"/>
    <x v="0"/>
    <x v="443"/>
    <d v="2013-12-25T00:00:00"/>
    <s v="First Class"/>
    <s v="BP-11185"/>
    <s v="Ben Peterman"/>
    <s v="Corporate"/>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s v="Corporate"/>
    <s v="United States"/>
    <s v="Houston"/>
    <x v="5"/>
    <n v="77041"/>
    <x v="2"/>
    <s v="OFF-PA-10004156"/>
    <x v="1"/>
    <x v="10"/>
    <s v="Xerox 188"/>
    <n v="27.216000000000001"/>
    <n v="3"/>
    <n v="0.2"/>
    <n v="9.8657999999999983"/>
  </r>
  <r>
    <n v="2308"/>
    <s v="CA-2014-116225"/>
    <x v="3"/>
    <x v="60"/>
    <d v="2014-11-10T00:00:00"/>
    <s v="Standard Class"/>
    <s v="SV-20935"/>
    <s v="Susan Vittorini"/>
    <s v="Consumer"/>
    <s v="United States"/>
    <s v="New York City"/>
    <x v="15"/>
    <n v="10009"/>
    <x v="3"/>
    <s v="TEC-AC-10001432"/>
    <x v="2"/>
    <x v="11"/>
    <s v="Enermax Aurora Lite Keyboard"/>
    <n v="390.75"/>
    <n v="5"/>
    <n v="0"/>
    <n v="171.93000000000006"/>
  </r>
  <r>
    <n v="2309"/>
    <s v="US-2014-120418"/>
    <x v="3"/>
    <x v="532"/>
    <d v="2014-06-13T00:00:00"/>
    <s v="First Class"/>
    <s v="BC-11125"/>
    <s v="Becky Castell"/>
    <s v="Home Office"/>
    <s v="United States"/>
    <s v="Peoria"/>
    <x v="16"/>
    <n v="85345"/>
    <x v="1"/>
    <s v="FUR-CH-10001394"/>
    <x v="0"/>
    <x v="1"/>
    <s v="Global Leather Executive Chair"/>
    <n v="280.79200000000003"/>
    <n v="1"/>
    <n v="0.2"/>
    <n v="35.098999999999961"/>
  </r>
  <r>
    <n v="2310"/>
    <s v="US-2014-120418"/>
    <x v="3"/>
    <x v="532"/>
    <d v="2014-06-13T00:00:00"/>
    <s v="First Class"/>
    <s v="BC-11125"/>
    <s v="Becky Castell"/>
    <s v="Home Office"/>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s v="Home Office"/>
    <s v="United States"/>
    <s v="Peoria"/>
    <x v="16"/>
    <n v="85345"/>
    <x v="1"/>
    <s v="OFF-AR-10002956"/>
    <x v="1"/>
    <x v="6"/>
    <s v="Boston 16801 Nautilus Battery Pencil Sharpener"/>
    <n v="88.04"/>
    <n v="5"/>
    <n v="0.2"/>
    <n v="6.602999999999998"/>
  </r>
  <r>
    <n v="2312"/>
    <s v="US-2014-120418"/>
    <x v="3"/>
    <x v="532"/>
    <d v="2014-06-13T00:00:00"/>
    <s v="First Class"/>
    <s v="BC-11125"/>
    <s v="Becky Castell"/>
    <s v="Home Office"/>
    <s v="United States"/>
    <s v="Peoria"/>
    <x v="16"/>
    <n v="85345"/>
    <x v="1"/>
    <s v="OFF-AR-10001955"/>
    <x v="1"/>
    <x v="6"/>
    <s v="Newell 319"/>
    <n v="15.872"/>
    <n v="1"/>
    <n v="0.2"/>
    <n v="1.9839999999999982"/>
  </r>
  <r>
    <n v="2313"/>
    <s v="US-2014-120418"/>
    <x v="3"/>
    <x v="532"/>
    <d v="2014-06-13T00:00:00"/>
    <s v="First Class"/>
    <s v="BC-11125"/>
    <s v="Becky Castell"/>
    <s v="Home Office"/>
    <s v="United States"/>
    <s v="Peoria"/>
    <x v="16"/>
    <n v="85345"/>
    <x v="1"/>
    <s v="OFF-ST-10001809"/>
    <x v="1"/>
    <x v="4"/>
    <s v="Fellowes Officeware Wire Shelving"/>
    <n v="215.59200000000001"/>
    <n v="3"/>
    <n v="0.2"/>
    <n v="-48.508200000000009"/>
  </r>
  <r>
    <n v="2314"/>
    <s v="CA-2014-122035"/>
    <x v="3"/>
    <x v="228"/>
    <d v="2014-07-26T00:00:00"/>
    <s v="Standard Class"/>
    <s v="EM-13825"/>
    <s v="Elizabeth Moffitt"/>
    <s v="Corporate"/>
    <s v="United States"/>
    <s v="Sioux Falls"/>
    <x v="44"/>
    <n v="57103"/>
    <x v="2"/>
    <s v="OFF-LA-10004093"/>
    <x v="1"/>
    <x v="2"/>
    <s v="Avery 486"/>
    <n v="14.62"/>
    <n v="2"/>
    <n v="0"/>
    <n v="6.8713999999999995"/>
  </r>
  <r>
    <n v="2315"/>
    <s v="CA-2014-122035"/>
    <x v="3"/>
    <x v="228"/>
    <d v="2014-07-26T00:00:00"/>
    <s v="Standard Class"/>
    <s v="EM-13825"/>
    <s v="Elizabeth Moffitt"/>
    <s v="Corporate"/>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s v="Corporate"/>
    <s v="United States"/>
    <s v="Sioux Falls"/>
    <x v="44"/>
    <n v="57103"/>
    <x v="2"/>
    <s v="OFF-BI-10000404"/>
    <x v="1"/>
    <x v="8"/>
    <s v="Avery Printable Repositionable Plastic Tabs"/>
    <n v="43"/>
    <n v="5"/>
    <n v="0"/>
    <n v="20.21"/>
  </r>
  <r>
    <n v="2317"/>
    <s v="CA-2014-122035"/>
    <x v="3"/>
    <x v="228"/>
    <d v="2014-07-26T00:00:00"/>
    <s v="Standard Class"/>
    <s v="EM-13825"/>
    <s v="Elizabeth Moffitt"/>
    <s v="Corporate"/>
    <s v="United States"/>
    <s v="Sioux Falls"/>
    <x v="44"/>
    <n v="57103"/>
    <x v="2"/>
    <s v="FUR-CH-10003833"/>
    <x v="0"/>
    <x v="1"/>
    <s v="Novimex Fabric Task Chair"/>
    <n v="182.94"/>
    <n v="3"/>
    <n v="0"/>
    <n v="27.440999999999995"/>
  </r>
  <r>
    <n v="2318"/>
    <s v="CA-2014-122035"/>
    <x v="3"/>
    <x v="228"/>
    <d v="2014-07-26T00:00:00"/>
    <s v="Standard Class"/>
    <s v="EM-13825"/>
    <s v="Elizabeth Moffitt"/>
    <s v="Corporate"/>
    <s v="United States"/>
    <s v="Sioux Falls"/>
    <x v="44"/>
    <n v="57103"/>
    <x v="2"/>
    <s v="OFF-BI-10002072"/>
    <x v="1"/>
    <x v="8"/>
    <s v="Cardinal Slant-D Ring Binders"/>
    <n v="60.83"/>
    <n v="7"/>
    <n v="0"/>
    <n v="30.414999999999999"/>
  </r>
  <r>
    <n v="2319"/>
    <s v="CA-2014-122035"/>
    <x v="3"/>
    <x v="228"/>
    <d v="2014-07-26T00:00:00"/>
    <s v="Standard Class"/>
    <s v="EM-13825"/>
    <s v="Elizabeth Moffitt"/>
    <s v="Corporate"/>
    <s v="United States"/>
    <s v="Sioux Falls"/>
    <x v="44"/>
    <n v="57103"/>
    <x v="2"/>
    <s v="TEC-AC-10003095"/>
    <x v="2"/>
    <x v="11"/>
    <s v="Logitech G35 7.1-Channel Surround Sound Headset"/>
    <n v="389.97"/>
    <n v="3"/>
    <n v="0"/>
    <n v="132.58980000000003"/>
  </r>
  <r>
    <n v="2320"/>
    <s v="CA-2012-117828"/>
    <x v="1"/>
    <x v="706"/>
    <d v="2012-12-26T00:00:00"/>
    <s v="First Class"/>
    <s v="BD-11500"/>
    <s v="Bradley Drucker"/>
    <s v="Consumer"/>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s v="Corporate"/>
    <s v="United States"/>
    <s v="Seattle"/>
    <x v="4"/>
    <n v="98115"/>
    <x v="1"/>
    <s v="TEC-AC-10000358"/>
    <x v="2"/>
    <x v="11"/>
    <s v="Imation Secure Drive + Hardware Encrypted USB flash drive - 16 GB"/>
    <n v="265.93"/>
    <n v="7"/>
    <n v="0"/>
    <n v="63.8232"/>
  </r>
  <r>
    <n v="2322"/>
    <s v="CA-2012-109470"/>
    <x v="1"/>
    <x v="620"/>
    <d v="2013-01-03T00:00:00"/>
    <s v="Second Class"/>
    <s v="KC-16255"/>
    <s v="Karen Carlisle"/>
    <s v="Corporate"/>
    <s v="United States"/>
    <s v="Henderson"/>
    <x v="0"/>
    <n v="42420"/>
    <x v="0"/>
    <s v="OFF-BI-10004492"/>
    <x v="1"/>
    <x v="8"/>
    <s v="Tuf-Vin Binders"/>
    <n v="94.74"/>
    <n v="3"/>
    <n v="0"/>
    <n v="44.527799999999992"/>
  </r>
  <r>
    <n v="2323"/>
    <s v="CA-2012-109470"/>
    <x v="1"/>
    <x v="620"/>
    <d v="2013-01-03T00:00:00"/>
    <s v="Second Class"/>
    <s v="KC-16255"/>
    <s v="Karen Carlisle"/>
    <s v="Corporate"/>
    <s v="United States"/>
    <s v="Henderson"/>
    <x v="0"/>
    <n v="42420"/>
    <x v="0"/>
    <s v="OFF-BI-10001072"/>
    <x v="1"/>
    <x v="8"/>
    <s v="GBC Clear Cover, 8-1/2 x 11, unpunched, 25 covers per pack"/>
    <n v="60.64"/>
    <n v="4"/>
    <n v="0"/>
    <n v="27.894399999999997"/>
  </r>
  <r>
    <n v="2324"/>
    <s v="CA-2012-109470"/>
    <x v="1"/>
    <x v="620"/>
    <d v="2013-01-03T00:00:00"/>
    <s v="Second Class"/>
    <s v="KC-16255"/>
    <s v="Karen Carlisle"/>
    <s v="Corporate"/>
    <s v="United States"/>
    <s v="Henderson"/>
    <x v="0"/>
    <n v="42420"/>
    <x v="0"/>
    <s v="OFF-BI-10003707"/>
    <x v="1"/>
    <x v="8"/>
    <s v="Aluminum Screw Posts"/>
    <n v="76.3"/>
    <n v="5"/>
    <n v="0"/>
    <n v="38.15"/>
  </r>
  <r>
    <n v="2325"/>
    <s v="CA-2012-109470"/>
    <x v="1"/>
    <x v="620"/>
    <d v="2013-01-03T00:00:00"/>
    <s v="Second Class"/>
    <s v="KC-16255"/>
    <s v="Karen Carlisle"/>
    <s v="Corporate"/>
    <s v="United States"/>
    <s v="Henderson"/>
    <x v="0"/>
    <n v="42420"/>
    <x v="0"/>
    <s v="OFF-BI-10000977"/>
    <x v="1"/>
    <x v="8"/>
    <s v="Ibico Plastic Spiral Binding Combs"/>
    <n v="364.79999999999995"/>
    <n v="12"/>
    <n v="0"/>
    <n v="167.80799999999999"/>
  </r>
  <r>
    <n v="2326"/>
    <s v="CA-2012-105102"/>
    <x v="1"/>
    <x v="426"/>
    <d v="2012-09-19T00:00:00"/>
    <s v="Second Class"/>
    <s v="BM-11575"/>
    <s v="Brendan Murry"/>
    <s v="Corporate"/>
    <s v="United States"/>
    <s v="New York City"/>
    <x v="15"/>
    <n v="10035"/>
    <x v="3"/>
    <s v="OFF-BI-10002082"/>
    <x v="1"/>
    <x v="8"/>
    <s v="GBC Twin Loop Wire Binding Elements"/>
    <n v="79.872000000000014"/>
    <n v="3"/>
    <n v="0.2"/>
    <n v="29.951999999999998"/>
  </r>
  <r>
    <n v="2327"/>
    <s v="CA-2012-105102"/>
    <x v="1"/>
    <x v="426"/>
    <d v="2012-09-19T00:00:00"/>
    <s v="Second Class"/>
    <s v="BM-11575"/>
    <s v="Brendan Murry"/>
    <s v="Corporate"/>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s v="Corporate"/>
    <s v="United States"/>
    <s v="New York City"/>
    <x v="15"/>
    <n v="10035"/>
    <x v="3"/>
    <s v="OFF-PA-10002365"/>
    <x v="1"/>
    <x v="10"/>
    <s v="Xerox 1967"/>
    <n v="12.96"/>
    <n v="2"/>
    <n v="0"/>
    <n v="6.2208000000000006"/>
  </r>
  <r>
    <n v="2329"/>
    <s v="CA-2014-138422"/>
    <x v="3"/>
    <x v="397"/>
    <d v="2014-09-27T00:00:00"/>
    <s v="First Class"/>
    <s v="KN-16705"/>
    <s v="Kristina Nunn"/>
    <s v="Home Office"/>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s v="Corporate"/>
    <s v="United States"/>
    <s v="Philadelphia"/>
    <x v="9"/>
    <n v="19140"/>
    <x v="3"/>
    <s v="FUR-FU-10001468"/>
    <x v="0"/>
    <x v="5"/>
    <s v="Tenex Antistatic Computer Chair Mats"/>
    <n v="547.13599999999997"/>
    <n v="4"/>
    <n v="0.2"/>
    <n v="-68.392000000000053"/>
  </r>
  <r>
    <n v="2331"/>
    <s v="CA-2013-155187"/>
    <x v="0"/>
    <x v="446"/>
    <d v="2013-09-27T00:00:00"/>
    <s v="Second Class"/>
    <s v="LA-16780"/>
    <s v="Laura Armstrong"/>
    <s v="Corporate"/>
    <s v="United States"/>
    <s v="Los Angeles"/>
    <x v="1"/>
    <n v="90004"/>
    <x v="1"/>
    <s v="OFF-ST-10000642"/>
    <x v="1"/>
    <x v="4"/>
    <s v="Tennsco Lockers, Gray"/>
    <n v="41.96"/>
    <n v="2"/>
    <n v="0"/>
    <n v="2.9371999999999971"/>
  </r>
  <r>
    <n v="2332"/>
    <s v="CA-2013-155187"/>
    <x v="0"/>
    <x v="446"/>
    <d v="2013-09-27T00:00:00"/>
    <s v="Second Class"/>
    <s v="LA-16780"/>
    <s v="Laura Armstrong"/>
    <s v="Corporate"/>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s v="Consumer"/>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s v="Consumer"/>
    <s v="United States"/>
    <s v="Lafayette"/>
    <x v="14"/>
    <n v="47905"/>
    <x v="2"/>
    <s v="OFF-PA-10004971"/>
    <x v="1"/>
    <x v="10"/>
    <s v="Xerox 196"/>
    <n v="5.78"/>
    <n v="1"/>
    <n v="0"/>
    <n v="2.8322000000000003"/>
  </r>
  <r>
    <n v="2335"/>
    <s v="CA-2011-140886"/>
    <x v="2"/>
    <x v="587"/>
    <d v="2011-10-04T00:00:00"/>
    <s v="Standard Class"/>
    <s v="KW-16570"/>
    <s v="Kelly Williams"/>
    <s v="Consumer"/>
    <s v="United States"/>
    <s v="Clarksville"/>
    <x v="18"/>
    <n v="37042"/>
    <x v="0"/>
    <s v="OFF-AP-10000696"/>
    <x v="1"/>
    <x v="9"/>
    <s v="Holmes Odor Grabber"/>
    <n v="69.216000000000008"/>
    <n v="6"/>
    <n v="0.2"/>
    <n v="11.247599999999995"/>
  </r>
  <r>
    <n v="2336"/>
    <s v="CA-2014-152695"/>
    <x v="3"/>
    <x v="389"/>
    <d v="2014-12-11T00:00:00"/>
    <s v="Same Day"/>
    <s v="CC-12220"/>
    <s v="Chris Cortes"/>
    <s v="Consumer"/>
    <s v="United States"/>
    <s v="Fairfield"/>
    <x v="29"/>
    <n v="6824"/>
    <x v="3"/>
    <s v="OFF-EN-10004030"/>
    <x v="1"/>
    <x v="12"/>
    <s v="Convenience Packs of Business Envelopes"/>
    <n v="10.86"/>
    <n v="3"/>
    <n v="0"/>
    <n v="5.1042000000000005"/>
  </r>
  <r>
    <n v="2337"/>
    <s v="CA-2014-152695"/>
    <x v="3"/>
    <x v="389"/>
    <d v="2014-12-11T00:00:00"/>
    <s v="Same Day"/>
    <s v="CC-12220"/>
    <s v="Chris Cortes"/>
    <s v="Consumer"/>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s v="Consumer"/>
    <s v="United States"/>
    <s v="New York City"/>
    <x v="15"/>
    <n v="10009"/>
    <x v="3"/>
    <s v="OFF-PA-10003936"/>
    <x v="1"/>
    <x v="10"/>
    <s v="Xerox 1994"/>
    <n v="25.92"/>
    <n v="4"/>
    <n v="0"/>
    <n v="12.441600000000001"/>
  </r>
  <r>
    <n v="2339"/>
    <s v="CA-2011-110639"/>
    <x v="2"/>
    <x v="709"/>
    <d v="2011-08-23T00:00:00"/>
    <s v="Same Day"/>
    <s v="RH-19495"/>
    <s v="Rick Hansen"/>
    <s v="Consumer"/>
    <s v="United States"/>
    <s v="New York City"/>
    <x v="15"/>
    <n v="10009"/>
    <x v="3"/>
    <s v="OFF-PA-10004530"/>
    <x v="1"/>
    <x v="10"/>
    <s v="Personal Creations Ink Jet Cards and Labels"/>
    <n v="45.92"/>
    <n v="4"/>
    <n v="0"/>
    <n v="22.500800000000002"/>
  </r>
  <r>
    <n v="2340"/>
    <s v="CA-2011-121727"/>
    <x v="2"/>
    <x v="710"/>
    <d v="2011-08-24T00:00:00"/>
    <s v="Standard Class"/>
    <s v="JK-15625"/>
    <s v="Jim Karlsson"/>
    <s v="Consumer"/>
    <s v="United States"/>
    <s v="Columbus"/>
    <x v="24"/>
    <n v="43229"/>
    <x v="3"/>
    <s v="OFF-AR-10004930"/>
    <x v="1"/>
    <x v="6"/>
    <s v="Turquoise Lead Holder with Pocket Clip"/>
    <n v="10.72"/>
    <n v="2"/>
    <n v="0.2"/>
    <n v="1.7419999999999987"/>
  </r>
  <r>
    <n v="2341"/>
    <s v="CA-2013-137736"/>
    <x v="0"/>
    <x v="338"/>
    <d v="2013-11-16T00:00:00"/>
    <s v="Standard Class"/>
    <s v="DC-13285"/>
    <s v="Debra Catini"/>
    <s v="Consumer"/>
    <s v="United States"/>
    <s v="Warner Robins"/>
    <x v="32"/>
    <n v="31088"/>
    <x v="0"/>
    <s v="OFF-AR-10004999"/>
    <x v="1"/>
    <x v="6"/>
    <s v="Newell 315"/>
    <n v="41.86"/>
    <n v="7"/>
    <n v="0"/>
    <n v="10.465"/>
  </r>
  <r>
    <n v="2342"/>
    <s v="US-2011-143231"/>
    <x v="2"/>
    <x v="520"/>
    <d v="2012-01-03T00:00:00"/>
    <s v="First Class"/>
    <s v="GM-14455"/>
    <s v="Gary Mitchum"/>
    <s v="Home Office"/>
    <s v="United States"/>
    <s v="Franklin"/>
    <x v="31"/>
    <n v="2038"/>
    <x v="3"/>
    <s v="FUR-FU-10002501"/>
    <x v="0"/>
    <x v="5"/>
    <s v="Nu-Dell Executive Frame"/>
    <n v="63.2"/>
    <n v="5"/>
    <n v="0"/>
    <n v="23.384"/>
  </r>
  <r>
    <n v="2343"/>
    <s v="US-2011-143231"/>
    <x v="2"/>
    <x v="520"/>
    <d v="2012-01-03T00:00:00"/>
    <s v="First Class"/>
    <s v="GM-14455"/>
    <s v="Gary Mitchum"/>
    <s v="Home Office"/>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s v="Consumer"/>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s v="Home Office"/>
    <s v="United States"/>
    <s v="Milwaukee"/>
    <x v="6"/>
    <n v="53209"/>
    <x v="2"/>
    <s v="OFF-AP-10001205"/>
    <x v="1"/>
    <x v="9"/>
    <s v="Belkin 5 Outlet SurgeMaster Power Centers"/>
    <n v="490.32"/>
    <n v="9"/>
    <n v="0"/>
    <n v="137.28960000000004"/>
  </r>
  <r>
    <n v="2346"/>
    <s v="CA-2013-159373"/>
    <x v="0"/>
    <x v="69"/>
    <d v="2013-03-19T00:00:00"/>
    <s v="Standard Class"/>
    <s v="LT-17110"/>
    <s v="Liz Thompson"/>
    <s v="Consumer"/>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s v="Consumer"/>
    <s v="United States"/>
    <s v="San Antonio"/>
    <x v="5"/>
    <n v="78207"/>
    <x v="2"/>
    <s v="OFF-BI-10004141"/>
    <x v="1"/>
    <x v="8"/>
    <s v="Insertable Tab Indexes For Data Binders"/>
    <n v="1.2719999999999998"/>
    <n v="2"/>
    <n v="0.8"/>
    <n v="-2.1624000000000012"/>
  </r>
  <r>
    <n v="2348"/>
    <s v="CA-2013-159373"/>
    <x v="0"/>
    <x v="69"/>
    <d v="2013-03-19T00:00:00"/>
    <s v="Standard Class"/>
    <s v="LT-17110"/>
    <s v="Liz Thompson"/>
    <s v="Consumer"/>
    <s v="United States"/>
    <s v="San Antonio"/>
    <x v="5"/>
    <n v="78207"/>
    <x v="2"/>
    <s v="FUR-TA-10004619"/>
    <x v="0"/>
    <x v="3"/>
    <s v="Hon Non-Folding Utility Tables"/>
    <n v="557.58500000000004"/>
    <n v="5"/>
    <n v="0.3"/>
    <n v="0"/>
  </r>
  <r>
    <n v="2349"/>
    <s v="CA-2014-109701"/>
    <x v="3"/>
    <x v="574"/>
    <d v="2014-12-04T00:00:00"/>
    <s v="Same Day"/>
    <s v="AM-10360"/>
    <s v="Alice McCarthy"/>
    <s v="Corporate"/>
    <s v="United States"/>
    <s v="Los Angeles"/>
    <x v="1"/>
    <n v="90032"/>
    <x v="1"/>
    <s v="OFF-BI-10004187"/>
    <x v="1"/>
    <x v="8"/>
    <s v="Staples"/>
    <n v="9.0240000000000009"/>
    <n v="6"/>
    <n v="0.2"/>
    <n v="3.1583999999999985"/>
  </r>
  <r>
    <n v="2350"/>
    <s v="CA-2014-109701"/>
    <x v="3"/>
    <x v="574"/>
    <d v="2014-12-04T00:00:00"/>
    <s v="Same Day"/>
    <s v="AM-10360"/>
    <s v="Alice McCarthy"/>
    <s v="Corporate"/>
    <s v="United States"/>
    <s v="Los Angeles"/>
    <x v="1"/>
    <n v="90032"/>
    <x v="1"/>
    <s v="OFF-BI-10000632"/>
    <x v="1"/>
    <x v="8"/>
    <s v="Satellite Sectional Post Binders"/>
    <n v="69.456000000000003"/>
    <n v="2"/>
    <n v="0.2"/>
    <n v="22.573199999999996"/>
  </r>
  <r>
    <n v="2351"/>
    <s v="CA-2014-109701"/>
    <x v="3"/>
    <x v="574"/>
    <d v="2014-12-04T00:00:00"/>
    <s v="Same Day"/>
    <s v="AM-10360"/>
    <s v="Alice McCarthy"/>
    <s v="Corporate"/>
    <s v="United States"/>
    <s v="Los Angeles"/>
    <x v="1"/>
    <n v="90032"/>
    <x v="1"/>
    <s v="OFF-PA-10003724"/>
    <x v="1"/>
    <x v="10"/>
    <s v="Wirebound Message Book, 4 per Page"/>
    <n v="10.86"/>
    <n v="2"/>
    <n v="0"/>
    <n v="5.3213999999999997"/>
  </r>
  <r>
    <n v="2352"/>
    <s v="CA-2014-109701"/>
    <x v="3"/>
    <x v="574"/>
    <d v="2014-12-04T00:00:00"/>
    <s v="Same Day"/>
    <s v="AM-10360"/>
    <s v="Alice McCarthy"/>
    <s v="Corporate"/>
    <s v="United States"/>
    <s v="Los Angeles"/>
    <x v="1"/>
    <n v="90032"/>
    <x v="1"/>
    <s v="OFF-AP-10002765"/>
    <x v="1"/>
    <x v="9"/>
    <s v="Fellowes Advanced Computer Series Surge Protectors"/>
    <n v="79.47"/>
    <n v="3"/>
    <n v="0"/>
    <n v="22.251600000000003"/>
  </r>
  <r>
    <n v="2353"/>
    <s v="CA-2014-109701"/>
    <x v="3"/>
    <x v="574"/>
    <d v="2014-12-04T00:00:00"/>
    <s v="Same Day"/>
    <s v="AM-10360"/>
    <s v="Alice McCarthy"/>
    <s v="Corporate"/>
    <s v="United States"/>
    <s v="Los Angeles"/>
    <x v="1"/>
    <n v="90032"/>
    <x v="1"/>
    <s v="OFF-AR-10001868"/>
    <x v="1"/>
    <x v="6"/>
    <s v="Prang Dustless Chalk Sticks"/>
    <n v="10.08"/>
    <n v="6"/>
    <n v="0"/>
    <n v="5.04"/>
  </r>
  <r>
    <n v="2354"/>
    <s v="CA-2012-111514"/>
    <x v="1"/>
    <x v="284"/>
    <d v="2012-09-02T00:00:00"/>
    <s v="First Class"/>
    <s v="SC-20260"/>
    <s v="Scott Cohen"/>
    <s v="Corporate"/>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s v="Corporate"/>
    <s v="United States"/>
    <s v="San Francisco"/>
    <x v="1"/>
    <n v="94122"/>
    <x v="1"/>
    <s v="OFF-BI-10002735"/>
    <x v="1"/>
    <x v="8"/>
    <s v="GBC Prestige Therm-A-Bind Covers"/>
    <n v="137.24"/>
    <n v="5"/>
    <n v="0.2"/>
    <n v="46.3185"/>
  </r>
  <r>
    <n v="2356"/>
    <s v="CA-2012-111514"/>
    <x v="1"/>
    <x v="284"/>
    <d v="2012-09-02T00:00:00"/>
    <s v="First Class"/>
    <s v="SC-20260"/>
    <s v="Scott Cohen"/>
    <s v="Corporate"/>
    <s v="United States"/>
    <s v="San Francisco"/>
    <x v="1"/>
    <n v="94122"/>
    <x v="1"/>
    <s v="TEC-AC-10004864"/>
    <x v="2"/>
    <x v="11"/>
    <s v="Memorex Micro Travel Drive 32 GB"/>
    <n v="36.51"/>
    <n v="1"/>
    <n v="0"/>
    <n v="15.699300000000001"/>
  </r>
  <r>
    <n v="2357"/>
    <s v="CA-2012-111514"/>
    <x v="1"/>
    <x v="284"/>
    <d v="2012-09-02T00:00:00"/>
    <s v="First Class"/>
    <s v="SC-20260"/>
    <s v="Scott Cohen"/>
    <s v="Corporate"/>
    <s v="United States"/>
    <s v="San Francisco"/>
    <x v="1"/>
    <n v="94122"/>
    <x v="1"/>
    <s v="TEC-MA-10000597"/>
    <x v="2"/>
    <x v="15"/>
    <s v="Lexmark S315 Color Inkjet Printer"/>
    <n v="239.976"/>
    <n v="3"/>
    <n v="0.2"/>
    <n v="80.991899999999987"/>
  </r>
  <r>
    <n v="2358"/>
    <s v="US-2011-148838"/>
    <x v="2"/>
    <x v="461"/>
    <d v="2011-03-21T00:00:00"/>
    <s v="Standard Class"/>
    <s v="CP-12340"/>
    <s v="Christine Phan"/>
    <s v="Corporate"/>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s v="Corporate"/>
    <s v="United States"/>
    <s v="New York City"/>
    <x v="15"/>
    <n v="10024"/>
    <x v="3"/>
    <s v="FUR-TA-10001950"/>
    <x v="0"/>
    <x v="3"/>
    <s v="Balt Solid Wood Round Tables"/>
    <n v="1071.576"/>
    <n v="4"/>
    <n v="0.4"/>
    <n v="-553.64760000000001"/>
  </r>
  <r>
    <n v="2360"/>
    <s v="US-2011-148838"/>
    <x v="2"/>
    <x v="461"/>
    <d v="2011-03-21T00:00:00"/>
    <s v="Standard Class"/>
    <s v="CP-12340"/>
    <s v="Christine Phan"/>
    <s v="Corporate"/>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s v="Corporate"/>
    <s v="United States"/>
    <s v="New York City"/>
    <x v="15"/>
    <n v="10024"/>
    <x v="3"/>
    <s v="OFF-PA-10002960"/>
    <x v="1"/>
    <x v="10"/>
    <s v="Xerox 1926"/>
    <n v="34.86"/>
    <n v="7"/>
    <n v="0"/>
    <n v="16.3842"/>
  </r>
  <r>
    <n v="2362"/>
    <s v="US-2011-148838"/>
    <x v="2"/>
    <x v="461"/>
    <d v="2011-03-21T00:00:00"/>
    <s v="Standard Class"/>
    <s v="CP-12340"/>
    <s v="Christine Phan"/>
    <s v="Corporate"/>
    <s v="United States"/>
    <s v="New York City"/>
    <x v="15"/>
    <n v="10024"/>
    <x v="3"/>
    <s v="OFF-PA-10000919"/>
    <x v="1"/>
    <x v="10"/>
    <s v="Xerox 1918"/>
    <n v="155.04"/>
    <n v="4"/>
    <n v="0"/>
    <n v="75.9696"/>
  </r>
  <r>
    <n v="2363"/>
    <s v="CA-2014-136497"/>
    <x v="3"/>
    <x v="513"/>
    <d v="2014-04-21T00:00:00"/>
    <s v="Standard Class"/>
    <s v="RF-19840"/>
    <s v="Roy Französisch"/>
    <s v="Consumer"/>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s v="Home Office"/>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s v="Home Office"/>
    <s v="United States"/>
    <s v="Waynesboro"/>
    <x v="17"/>
    <n v="22980"/>
    <x v="0"/>
    <s v="OFF-AP-10004540"/>
    <x v="1"/>
    <x v="9"/>
    <s v="Eureka The Boss Lite 10-Amp Upright Vacuum, Blue"/>
    <n v="160.32"/>
    <n v="2"/>
    <n v="0"/>
    <n v="44.889600000000002"/>
  </r>
  <r>
    <n v="2366"/>
    <s v="US-2013-108637"/>
    <x v="0"/>
    <x v="69"/>
    <d v="2013-03-19T00:00:00"/>
    <s v="Standard Class"/>
    <s v="AB-10060"/>
    <s v="Adam Bellavance"/>
    <s v="Home Office"/>
    <s v="United States"/>
    <s v="Waynesboro"/>
    <x v="17"/>
    <n v="22980"/>
    <x v="0"/>
    <s v="OFF-BI-10004965"/>
    <x v="1"/>
    <x v="8"/>
    <s v="Ibico Covers for Plastic or Wire Binding Elements"/>
    <n v="46"/>
    <n v="4"/>
    <n v="0"/>
    <n v="20.7"/>
  </r>
  <r>
    <n v="2367"/>
    <s v="CA-2011-102295"/>
    <x v="2"/>
    <x v="156"/>
    <d v="2011-11-26T00:00:00"/>
    <s v="Second Class"/>
    <s v="EH-13990"/>
    <s v="Erica Hackney"/>
    <s v="Consumer"/>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s v="Consumer"/>
    <s v="United States"/>
    <s v="Clinton"/>
    <x v="39"/>
    <n v="20735"/>
    <x v="3"/>
    <s v="OFF-PA-10002464"/>
    <x v="1"/>
    <x v="10"/>
    <s v="HP Office Recycled Paper (20Lb. and 87 Bright)"/>
    <n v="23.12"/>
    <n v="4"/>
    <n v="0"/>
    <n v="11.328800000000001"/>
  </r>
  <r>
    <n v="2369"/>
    <s v="US-2013-129469"/>
    <x v="0"/>
    <x v="713"/>
    <d v="2013-09-28T00:00:00"/>
    <s v="Standard Class"/>
    <s v="KL-16555"/>
    <s v="Kelly Lampkin"/>
    <s v="Corporate"/>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s v="Corporate"/>
    <s v="United States"/>
    <s v="Fairfield"/>
    <x v="24"/>
    <n v="45014"/>
    <x v="3"/>
    <s v="OFF-AR-10000315"/>
    <x v="1"/>
    <x v="6"/>
    <s v="Dixon Ticonderoga Maple Cedar Pencil, #2"/>
    <n v="4.9119999999999999"/>
    <n v="2"/>
    <n v="0.2"/>
    <n v="0.30700000000000016"/>
  </r>
  <r>
    <n v="2371"/>
    <s v="CA-2014-155152"/>
    <x v="3"/>
    <x v="437"/>
    <d v="2014-07-10T00:00:00"/>
    <s v="Second Class"/>
    <s v="MP-17965"/>
    <s v="Michael Paige"/>
    <s v="Corporate"/>
    <s v="United States"/>
    <s v="Warwick"/>
    <x v="34"/>
    <n v="2886"/>
    <x v="3"/>
    <s v="TEC-AC-10004353"/>
    <x v="2"/>
    <x v="11"/>
    <s v="Hypercom P1300 Pinpad"/>
    <n v="252"/>
    <n v="4"/>
    <n v="0"/>
    <n v="93.240000000000009"/>
  </r>
  <r>
    <n v="2372"/>
    <s v="CA-2013-159940"/>
    <x v="0"/>
    <x v="274"/>
    <d v="2013-07-12T00:00:00"/>
    <s v="Second Class"/>
    <s v="BF-11020"/>
    <s v="Barry Französisch"/>
    <s v="Corporate"/>
    <s v="United States"/>
    <s v="Aurora"/>
    <x v="10"/>
    <n v="60505"/>
    <x v="2"/>
    <s v="FUR-FU-10004973"/>
    <x v="0"/>
    <x v="5"/>
    <s v="Flat Face Poster Frame"/>
    <n v="60.288000000000004"/>
    <n v="8"/>
    <n v="0.6"/>
    <n v="-27.129599999999996"/>
  </r>
  <r>
    <n v="2373"/>
    <s v="CA-2013-159940"/>
    <x v="0"/>
    <x v="274"/>
    <d v="2013-07-12T00:00:00"/>
    <s v="Second Class"/>
    <s v="BF-11020"/>
    <s v="Barry Französisch"/>
    <s v="Corporate"/>
    <s v="United States"/>
    <s v="Aurora"/>
    <x v="10"/>
    <n v="60505"/>
    <x v="2"/>
    <s v="OFF-FA-10000936"/>
    <x v="1"/>
    <x v="13"/>
    <s v="Acco Hot Clips Clips to Go"/>
    <n v="2.6320000000000001"/>
    <n v="1"/>
    <n v="0.2"/>
    <n v="0.8224999999999999"/>
  </r>
  <r>
    <n v="2374"/>
    <s v="CA-2013-159940"/>
    <x v="0"/>
    <x v="274"/>
    <d v="2013-07-12T00:00:00"/>
    <s v="Second Class"/>
    <s v="BF-11020"/>
    <s v="Barry Französisch"/>
    <s v="Corporate"/>
    <s v="United States"/>
    <s v="Aurora"/>
    <x v="10"/>
    <n v="60505"/>
    <x v="2"/>
    <s v="OFF-PA-10001609"/>
    <x v="1"/>
    <x v="10"/>
    <s v="Tops Wirebound Message Log Books"/>
    <n v="23.688000000000002"/>
    <n v="9"/>
    <n v="0.2"/>
    <n v="7.698599999999999"/>
  </r>
  <r>
    <n v="2375"/>
    <s v="CA-2013-159940"/>
    <x v="0"/>
    <x v="274"/>
    <d v="2013-07-12T00:00:00"/>
    <s v="Second Class"/>
    <s v="BF-11020"/>
    <s v="Barry Französisch"/>
    <s v="Corporate"/>
    <s v="United States"/>
    <s v="Aurora"/>
    <x v="10"/>
    <n v="60505"/>
    <x v="2"/>
    <s v="FUR-CH-10000785"/>
    <x v="0"/>
    <x v="1"/>
    <s v="Global Ergonomic Managers Chair"/>
    <n v="253.37199999999996"/>
    <n v="2"/>
    <n v="0.3"/>
    <n v="-14.478399999999993"/>
  </r>
  <r>
    <n v="2376"/>
    <s v="CA-2014-119669"/>
    <x v="3"/>
    <x v="714"/>
    <d v="2014-01-31T00:00:00"/>
    <s v="Standard Class"/>
    <s v="TP-21130"/>
    <s v="Theone Pippenger"/>
    <s v="Consumer"/>
    <s v="United States"/>
    <s v="Smyrna"/>
    <x v="32"/>
    <n v="30080"/>
    <x v="0"/>
    <s v="OFF-FA-10000053"/>
    <x v="1"/>
    <x v="13"/>
    <s v="Revere Boxed Rubber Bands by Revere"/>
    <n v="5.67"/>
    <n v="3"/>
    <n v="0"/>
    <n v="0.11340000000000017"/>
  </r>
  <r>
    <n v="2377"/>
    <s v="US-2011-164616"/>
    <x v="2"/>
    <x v="710"/>
    <d v="2011-08-21T00:00:00"/>
    <s v="Second Class"/>
    <s v="MS-17770"/>
    <s v="Maxwell Schwartz"/>
    <s v="Consumer"/>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s v="Consumer"/>
    <s v="United States"/>
    <s v="Columbus"/>
    <x v="24"/>
    <n v="43229"/>
    <x v="3"/>
    <s v="OFF-SU-10004768"/>
    <x v="1"/>
    <x v="14"/>
    <s v="Acme Kleencut Forged Steel Scissors"/>
    <n v="9.1840000000000011"/>
    <n v="2"/>
    <n v="0.2"/>
    <n v="1.1479999999999988"/>
  </r>
  <r>
    <n v="2379"/>
    <s v="CA-2012-148628"/>
    <x v="1"/>
    <x v="401"/>
    <d v="2012-12-11T00:00:00"/>
    <s v="Standard Class"/>
    <s v="KM-16375"/>
    <s v="Katherine Murray"/>
    <s v="Home Office"/>
    <s v="United States"/>
    <s v="Thousand Oaks"/>
    <x v="1"/>
    <n v="91360"/>
    <x v="1"/>
    <s v="OFF-PA-10003883"/>
    <x v="1"/>
    <x v="10"/>
    <s v="Message Book, Phone, Wirebound Standard Line Memo, 2 3/4&quot; X 5&quot;"/>
    <n v="32.75"/>
    <n v="5"/>
    <n v="0"/>
    <n v="15.065"/>
  </r>
  <r>
    <n v="2380"/>
    <s v="CA-2013-118052"/>
    <x v="0"/>
    <x v="715"/>
    <d v="2013-05-11T00:00:00"/>
    <s v="Standard Class"/>
    <s v="BE-11455"/>
    <s v="Brad Eason"/>
    <s v="Home Office"/>
    <s v="United States"/>
    <s v="Lorain"/>
    <x v="24"/>
    <n v="44052"/>
    <x v="3"/>
    <s v="OFF-FA-10004248"/>
    <x v="1"/>
    <x v="13"/>
    <s v="Advantus T-Pin Paper Clips"/>
    <n v="7.2160000000000002"/>
    <n v="2"/>
    <n v="0.2"/>
    <n v="1.7138000000000002"/>
  </r>
  <r>
    <n v="2381"/>
    <s v="CA-2013-118052"/>
    <x v="0"/>
    <x v="715"/>
    <d v="2013-05-11T00:00:00"/>
    <s v="Standard Class"/>
    <s v="BE-11455"/>
    <s v="Brad Eason"/>
    <s v="Home Office"/>
    <s v="United States"/>
    <s v="Lorain"/>
    <x v="24"/>
    <n v="44052"/>
    <x v="3"/>
    <s v="OFF-PA-10002581"/>
    <x v="1"/>
    <x v="10"/>
    <s v="Xerox 1951"/>
    <n v="49.568000000000005"/>
    <n v="2"/>
    <n v="0.2"/>
    <n v="15.489999999999997"/>
  </r>
  <r>
    <n v="2382"/>
    <s v="CA-2013-118052"/>
    <x v="0"/>
    <x v="715"/>
    <d v="2013-05-11T00:00:00"/>
    <s v="Standard Class"/>
    <s v="BE-11455"/>
    <s v="Brad Eason"/>
    <s v="Home Office"/>
    <s v="United States"/>
    <s v="Lorain"/>
    <x v="24"/>
    <n v="44052"/>
    <x v="3"/>
    <s v="FUR-FU-10004848"/>
    <x v="0"/>
    <x v="5"/>
    <s v="DAX Solid Wood Frames"/>
    <n v="54.711999999999996"/>
    <n v="7"/>
    <n v="0.2"/>
    <n v="11.626299999999999"/>
  </r>
  <r>
    <n v="2383"/>
    <s v="US-2014-117534"/>
    <x v="3"/>
    <x v="613"/>
    <d v="2014-03-27T00:00:00"/>
    <s v="First Class"/>
    <s v="CV-12295"/>
    <s v="Christina VanderZanden"/>
    <s v="Consumer"/>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s v="Consumer"/>
    <s v="United States"/>
    <s v="Fresno"/>
    <x v="1"/>
    <n v="93727"/>
    <x v="1"/>
    <s v="OFF-AR-10003087"/>
    <x v="1"/>
    <x v="6"/>
    <s v="Staples"/>
    <n v="16.02"/>
    <n v="9"/>
    <n v="0"/>
    <n v="4.4855999999999998"/>
  </r>
  <r>
    <n v="2385"/>
    <s v="US-2014-117534"/>
    <x v="3"/>
    <x v="613"/>
    <d v="2014-03-27T00:00:00"/>
    <s v="First Class"/>
    <s v="CV-12295"/>
    <s v="Christina VanderZanden"/>
    <s v="Consumer"/>
    <s v="United States"/>
    <s v="Fresno"/>
    <x v="1"/>
    <n v="93727"/>
    <x v="1"/>
    <s v="OFF-BI-10002026"/>
    <x v="1"/>
    <x v="8"/>
    <s v="Avery Arch Ring Binders"/>
    <n v="185.92000000000002"/>
    <n v="4"/>
    <n v="0.2"/>
    <n v="62.74799999999999"/>
  </r>
  <r>
    <n v="2386"/>
    <s v="US-2014-117534"/>
    <x v="3"/>
    <x v="613"/>
    <d v="2014-03-27T00:00:00"/>
    <s v="First Class"/>
    <s v="CV-12295"/>
    <s v="Christina VanderZanden"/>
    <s v="Consumer"/>
    <s v="United States"/>
    <s v="Fresno"/>
    <x v="1"/>
    <n v="93727"/>
    <x v="1"/>
    <s v="TEC-PH-10000141"/>
    <x v="2"/>
    <x v="7"/>
    <s v="Clearsounds A400"/>
    <n v="211.16800000000001"/>
    <n v="4"/>
    <n v="0.2"/>
    <n v="15.837600000000009"/>
  </r>
  <r>
    <n v="2387"/>
    <s v="US-2014-117534"/>
    <x v="3"/>
    <x v="613"/>
    <d v="2014-03-27T00:00:00"/>
    <s v="First Class"/>
    <s v="CV-12295"/>
    <s v="Christina VanderZanden"/>
    <s v="Consumer"/>
    <s v="United States"/>
    <s v="Fresno"/>
    <x v="1"/>
    <n v="93727"/>
    <x v="1"/>
    <s v="TEC-CO-10000971"/>
    <x v="2"/>
    <x v="16"/>
    <s v="Hewlett Packard 310 Color Digital Copier"/>
    <n v="479.98400000000004"/>
    <n v="2"/>
    <n v="0.2"/>
    <n v="59.997999999999962"/>
  </r>
  <r>
    <n v="2388"/>
    <s v="CA-2012-145065"/>
    <x v="1"/>
    <x v="295"/>
    <d v="2012-12-15T00:00:00"/>
    <s v="First Class"/>
    <s v="DK-13375"/>
    <s v="Dennis Kane"/>
    <s v="Consumer"/>
    <s v="United States"/>
    <s v="San Diego"/>
    <x v="1"/>
    <n v="92105"/>
    <x v="1"/>
    <s v="OFF-FA-10001229"/>
    <x v="1"/>
    <x v="13"/>
    <s v="Staples"/>
    <n v="7.86"/>
    <n v="2"/>
    <n v="0"/>
    <n v="3.6155999999999997"/>
  </r>
  <r>
    <n v="2389"/>
    <s v="CA-2012-145065"/>
    <x v="1"/>
    <x v="295"/>
    <d v="2012-12-15T00:00:00"/>
    <s v="First Class"/>
    <s v="DK-13375"/>
    <s v="Dennis Kane"/>
    <s v="Consumer"/>
    <s v="United States"/>
    <s v="San Diego"/>
    <x v="1"/>
    <n v="92105"/>
    <x v="1"/>
    <s v="OFF-BI-10002437"/>
    <x v="1"/>
    <x v="8"/>
    <s v="Recycled Premium Regency Composition Covers"/>
    <n v="24.448"/>
    <n v="2"/>
    <n v="0.2"/>
    <n v="8.8623999999999992"/>
  </r>
  <r>
    <n v="2390"/>
    <s v="US-2012-127040"/>
    <x v="1"/>
    <x v="401"/>
    <d v="2012-12-10T00:00:00"/>
    <s v="Standard Class"/>
    <s v="SG-20605"/>
    <s v="Speros Goranitis"/>
    <s v="Consumer"/>
    <s v="United States"/>
    <s v="New York City"/>
    <x v="15"/>
    <n v="10009"/>
    <x v="3"/>
    <s v="OFF-PA-10004255"/>
    <x v="1"/>
    <x v="10"/>
    <s v="Xerox 219"/>
    <n v="6.48"/>
    <n v="1"/>
    <n v="0"/>
    <n v="3.1104000000000003"/>
  </r>
  <r>
    <n v="2391"/>
    <s v="US-2012-127040"/>
    <x v="1"/>
    <x v="401"/>
    <d v="2012-12-10T00:00:00"/>
    <s v="Standard Class"/>
    <s v="SG-20605"/>
    <s v="Speros Goranitis"/>
    <s v="Consumer"/>
    <s v="United States"/>
    <s v="New York City"/>
    <x v="15"/>
    <n v="10009"/>
    <x v="3"/>
    <s v="OFF-PA-10001184"/>
    <x v="1"/>
    <x v="10"/>
    <s v="Xerox 1903"/>
    <n v="41.86"/>
    <n v="7"/>
    <n v="0"/>
    <n v="20.511400000000002"/>
  </r>
  <r>
    <n v="2392"/>
    <s v="US-2012-127040"/>
    <x v="1"/>
    <x v="401"/>
    <d v="2012-12-10T00:00:00"/>
    <s v="Standard Class"/>
    <s v="SG-20605"/>
    <s v="Speros Goranitis"/>
    <s v="Consumer"/>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s v="Consumer"/>
    <s v="United States"/>
    <s v="New York City"/>
    <x v="15"/>
    <n v="10009"/>
    <x v="3"/>
    <s v="FUR-FU-10002878"/>
    <x v="0"/>
    <x v="5"/>
    <s v="Seth Thomas 14&quot; Day/Date Wall Clock"/>
    <n v="113.92"/>
    <n v="4"/>
    <n v="0"/>
    <n v="42.150400000000005"/>
  </r>
  <r>
    <n v="2394"/>
    <s v="CA-2013-128111"/>
    <x v="0"/>
    <x v="716"/>
    <d v="2013-03-24T00:00:00"/>
    <s v="Standard Class"/>
    <s v="CS-12355"/>
    <s v="Christine Sundaresam"/>
    <s v="Consumer"/>
    <s v="United States"/>
    <s v="Malden"/>
    <x v="31"/>
    <n v="2148"/>
    <x v="3"/>
    <s v="OFF-AR-10000588"/>
    <x v="1"/>
    <x v="6"/>
    <s v="Newell 345"/>
    <n v="39.68"/>
    <n v="2"/>
    <n v="0"/>
    <n v="10.316800000000001"/>
  </r>
  <r>
    <n v="2395"/>
    <s v="CA-2012-137897"/>
    <x v="1"/>
    <x v="717"/>
    <d v="2012-11-19T00:00:00"/>
    <s v="Standard Class"/>
    <s v="PJ-18835"/>
    <s v="Patrick Jones"/>
    <s v="Corporate"/>
    <s v="United States"/>
    <s v="New York City"/>
    <x v="15"/>
    <n v="10035"/>
    <x v="3"/>
    <s v="TEC-AC-10002217"/>
    <x v="2"/>
    <x v="11"/>
    <s v="Imation Clip USB flash drive - 8 GB"/>
    <n v="37.6"/>
    <n v="2"/>
    <n v="0"/>
    <n v="2.2560000000000002"/>
  </r>
  <r>
    <n v="2396"/>
    <s v="CA-2012-137897"/>
    <x v="1"/>
    <x v="717"/>
    <d v="2012-11-19T00:00:00"/>
    <s v="Standard Class"/>
    <s v="PJ-18835"/>
    <s v="Patrick Jones"/>
    <s v="Corporate"/>
    <s v="United States"/>
    <s v="New York City"/>
    <x v="15"/>
    <n v="10035"/>
    <x v="3"/>
    <s v="TEC-AC-10001267"/>
    <x v="2"/>
    <x v="11"/>
    <s v="Imation 32GB Pocket Pro USB 3.0 Flash Drive - 32 GB - Black - 1 P ..."/>
    <n v="59.9"/>
    <n v="2"/>
    <n v="0"/>
    <n v="23.96"/>
  </r>
  <r>
    <n v="2397"/>
    <s v="CA-2012-137897"/>
    <x v="1"/>
    <x v="717"/>
    <d v="2012-11-19T00:00:00"/>
    <s v="Standard Class"/>
    <s v="PJ-18835"/>
    <s v="Patrick Jones"/>
    <s v="Corporate"/>
    <s v="United States"/>
    <s v="New York City"/>
    <x v="15"/>
    <n v="10035"/>
    <x v="3"/>
    <s v="OFF-PA-10004041"/>
    <x v="1"/>
    <x v="10"/>
    <s v="It's Hot Message Books with Stickers, 2 3/4&quot; x 5&quot;"/>
    <n v="37"/>
    <n v="5"/>
    <n v="0"/>
    <n v="16.649999999999999"/>
  </r>
  <r>
    <n v="2398"/>
    <s v="CA-2014-169264"/>
    <x v="3"/>
    <x v="718"/>
    <d v="2014-08-17T00:00:00"/>
    <s v="Second Class"/>
    <s v="NP-18700"/>
    <s v="Nora Preis"/>
    <s v="Consumer"/>
    <s v="United States"/>
    <s v="San Francisco"/>
    <x v="1"/>
    <n v="94109"/>
    <x v="1"/>
    <s v="OFF-LA-10001613"/>
    <x v="1"/>
    <x v="2"/>
    <s v="Avery File Folder Labels"/>
    <n v="5.76"/>
    <n v="2"/>
    <n v="0"/>
    <n v="2.8224"/>
  </r>
  <r>
    <n v="2399"/>
    <s v="CA-2014-169264"/>
    <x v="3"/>
    <x v="718"/>
    <d v="2014-08-17T00:00:00"/>
    <s v="Second Class"/>
    <s v="NP-18700"/>
    <s v="Nora Preis"/>
    <s v="Consumer"/>
    <s v="United States"/>
    <s v="San Francisco"/>
    <x v="1"/>
    <n v="94109"/>
    <x v="1"/>
    <s v="OFF-AR-10000246"/>
    <x v="1"/>
    <x v="6"/>
    <s v="Newell 318"/>
    <n v="16.68"/>
    <n v="6"/>
    <n v="0"/>
    <n v="4.3367999999999993"/>
  </r>
  <r>
    <n v="2400"/>
    <s v="CA-2014-147361"/>
    <x v="3"/>
    <x v="428"/>
    <d v="2014-09-16T00:00:00"/>
    <s v="Standard Class"/>
    <s v="SB-20290"/>
    <s v="Sean Braxton"/>
    <s v="Corporate"/>
    <s v="United States"/>
    <s v="Florence"/>
    <x v="20"/>
    <n v="29501"/>
    <x v="0"/>
    <s v="OFF-ST-10001809"/>
    <x v="1"/>
    <x v="4"/>
    <s v="Fellowes Officeware Wire Shelving"/>
    <n v="628.80999999999995"/>
    <n v="7"/>
    <n v="0"/>
    <n v="12.576199999999986"/>
  </r>
  <r>
    <n v="2401"/>
    <s v="CA-2014-147361"/>
    <x v="3"/>
    <x v="428"/>
    <d v="2014-09-16T00:00:00"/>
    <s v="Standard Class"/>
    <s v="SB-20290"/>
    <s v="Sean Braxton"/>
    <s v="Corporate"/>
    <s v="United States"/>
    <s v="Florence"/>
    <x v="20"/>
    <n v="29501"/>
    <x v="0"/>
    <s v="OFF-ST-10002214"/>
    <x v="1"/>
    <x v="4"/>
    <s v="X-Rack File for Hanging Folders"/>
    <n v="56.449999999999996"/>
    <n v="5"/>
    <n v="0"/>
    <n v="14.676999999999998"/>
  </r>
  <r>
    <n v="2402"/>
    <s v="CA-2014-145877"/>
    <x v="3"/>
    <x v="719"/>
    <d v="2014-04-05T00:00:00"/>
    <s v="Second Class"/>
    <s v="AS-10090"/>
    <s v="Adam Shillingsburg"/>
    <s v="Consumer"/>
    <s v="United States"/>
    <s v="Springfield"/>
    <x v="25"/>
    <n v="65807"/>
    <x v="2"/>
    <s v="OFF-ST-10000649"/>
    <x v="1"/>
    <x v="4"/>
    <s v="Hanging Personal Folder File"/>
    <n v="94.199999999999989"/>
    <n v="6"/>
    <n v="0"/>
    <n v="23.550000000000004"/>
  </r>
  <r>
    <n v="2403"/>
    <s v="CA-2014-145877"/>
    <x v="3"/>
    <x v="719"/>
    <d v="2014-04-05T00:00:00"/>
    <s v="Second Class"/>
    <s v="AS-10090"/>
    <s v="Adam Shillingsburg"/>
    <s v="Consumer"/>
    <s v="United States"/>
    <s v="Springfield"/>
    <x v="25"/>
    <n v="65807"/>
    <x v="2"/>
    <s v="OFF-EN-10001990"/>
    <x v="1"/>
    <x v="12"/>
    <s v="Staples"/>
    <n v="28.4"/>
    <n v="5"/>
    <n v="0"/>
    <n v="13.347999999999997"/>
  </r>
  <r>
    <n v="2404"/>
    <s v="US-2013-110170"/>
    <x v="0"/>
    <x v="720"/>
    <d v="2013-10-04T00:00:00"/>
    <s v="Standard Class"/>
    <s v="HM-14860"/>
    <s v="Harry Marie"/>
    <s v="Corporate"/>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s v="Consumer"/>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s v="Consumer"/>
    <s v="United States"/>
    <s v="Los Angeles"/>
    <x v="1"/>
    <n v="90045"/>
    <x v="1"/>
    <s v="TEC-PH-10003555"/>
    <x v="2"/>
    <x v="7"/>
    <s v="Motorola HK250 Universal Bluetooth Headset"/>
    <n v="128.744"/>
    <n v="7"/>
    <n v="0.2"/>
    <n v="-28.967399999999991"/>
  </r>
  <r>
    <n v="2407"/>
    <s v="CA-2014-108574"/>
    <x v="3"/>
    <x v="566"/>
    <d v="2014-10-12T00:00:00"/>
    <s v="Standard Class"/>
    <s v="MG-18145"/>
    <s v="Mike Gockenbach"/>
    <s v="Consumer"/>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s v="Consumer"/>
    <s v="United States"/>
    <s v="San Francisco"/>
    <x v="1"/>
    <n v="94122"/>
    <x v="1"/>
    <s v="OFF-AR-10003631"/>
    <x v="1"/>
    <x v="6"/>
    <s v="Staples"/>
    <n v="24.2"/>
    <n v="5"/>
    <n v="0"/>
    <n v="7.9859999999999998"/>
  </r>
  <r>
    <n v="2409"/>
    <s v="CA-2014-144589"/>
    <x v="3"/>
    <x v="176"/>
    <d v="2014-01-26T00:00:00"/>
    <s v="Standard Class"/>
    <s v="TM-21010"/>
    <s v="Tamara Manning"/>
    <s v="Consumer"/>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s v="Home Office"/>
    <s v="United States"/>
    <s v="San Francisco"/>
    <x v="1"/>
    <n v="94122"/>
    <x v="1"/>
    <s v="FUR-FU-10000758"/>
    <x v="0"/>
    <x v="5"/>
    <s v="DAX Natural Wood-Tone Poster Frame"/>
    <n v="211.84"/>
    <n v="8"/>
    <n v="0"/>
    <n v="76.262399999999985"/>
  </r>
  <r>
    <n v="2411"/>
    <s v="CA-2011-162684"/>
    <x v="2"/>
    <x v="601"/>
    <d v="2011-08-06T00:00:00"/>
    <s v="Standard Class"/>
    <s v="AS-10630"/>
    <s v="Ann Steele"/>
    <s v="Home Office"/>
    <s v="United States"/>
    <s v="Philadelphia"/>
    <x v="9"/>
    <n v="19120"/>
    <x v="3"/>
    <s v="OFF-FA-10000992"/>
    <x v="1"/>
    <x v="13"/>
    <s v="Acco Clips to Go Binder Clips, 24 Clips in Two Sizes"/>
    <n v="5.68"/>
    <n v="2"/>
    <n v="0.2"/>
    <n v="1.9169999999999998"/>
  </r>
  <r>
    <n v="2412"/>
    <s v="CA-2012-142041"/>
    <x v="1"/>
    <x v="722"/>
    <d v="2012-06-09T00:00:00"/>
    <s v="Second Class"/>
    <s v="EM-13810"/>
    <s v="Eleni McCrary"/>
    <s v="Corporate"/>
    <s v="United States"/>
    <s v="Los Angeles"/>
    <x v="1"/>
    <n v="90036"/>
    <x v="1"/>
    <s v="OFF-BI-10004187"/>
    <x v="1"/>
    <x v="8"/>
    <s v="Staples"/>
    <n v="7.52"/>
    <n v="5"/>
    <n v="0.2"/>
    <n v="2.6319999999999997"/>
  </r>
  <r>
    <n v="2413"/>
    <s v="CA-2011-151295"/>
    <x v="2"/>
    <x v="607"/>
    <d v="2011-11-16T00:00:00"/>
    <s v="Standard Class"/>
    <s v="JA-15970"/>
    <s v="Joseph Airdo"/>
    <s v="Consumer"/>
    <s v="United States"/>
    <s v="Los Angeles"/>
    <x v="1"/>
    <n v="90045"/>
    <x v="1"/>
    <s v="OFF-PA-10001947"/>
    <x v="1"/>
    <x v="10"/>
    <s v="Xerox 1974"/>
    <n v="11.96"/>
    <n v="2"/>
    <n v="0"/>
    <n v="5.8604000000000003"/>
  </r>
  <r>
    <n v="2414"/>
    <s v="CA-2011-151295"/>
    <x v="2"/>
    <x v="607"/>
    <d v="2011-11-16T00:00:00"/>
    <s v="Standard Class"/>
    <s v="JA-15970"/>
    <s v="Joseph Airdo"/>
    <s v="Consumer"/>
    <s v="United States"/>
    <s v="Los Angeles"/>
    <x v="1"/>
    <n v="90045"/>
    <x v="1"/>
    <s v="FUR-TA-10002356"/>
    <x v="0"/>
    <x v="3"/>
    <s v="Bevis Boat-Shaped Conference Table"/>
    <n v="629.06400000000008"/>
    <n v="3"/>
    <n v="0.2"/>
    <n v="31.453199999999953"/>
  </r>
  <r>
    <n v="2415"/>
    <s v="CA-2013-156300"/>
    <x v="0"/>
    <x v="723"/>
    <d v="2014-01-03T00:00:00"/>
    <s v="Standard Class"/>
    <s v="TB-21595"/>
    <s v="Troy Blackwell"/>
    <s v="Consumer"/>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s v="Home Office"/>
    <s v="United States"/>
    <s v="Holyoke"/>
    <x v="31"/>
    <n v="1040"/>
    <x v="3"/>
    <s v="FUR-BO-10002824"/>
    <x v="0"/>
    <x v="0"/>
    <s v="Bush Mission Pointe Library"/>
    <n v="301.95999999999998"/>
    <n v="2"/>
    <n v="0"/>
    <n v="60.391999999999996"/>
  </r>
  <r>
    <n v="2417"/>
    <s v="CA-2014-168655"/>
    <x v="3"/>
    <x v="386"/>
    <d v="2014-10-19T00:00:00"/>
    <s v="Standard Class"/>
    <s v="ML-18040"/>
    <s v="Michelle Lonsdale"/>
    <s v="Corporate"/>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s v="Corporate"/>
    <s v="United States"/>
    <s v="Albuquerque"/>
    <x v="27"/>
    <n v="87105"/>
    <x v="1"/>
    <s v="OFF-BI-10002082"/>
    <x v="1"/>
    <x v="8"/>
    <s v="GBC Twin Loop Wire Binding Elements"/>
    <n v="79.872000000000014"/>
    <n v="3"/>
    <n v="0.2"/>
    <n v="29.951999999999998"/>
  </r>
  <r>
    <n v="2419"/>
    <s v="CA-2013-107202"/>
    <x v="0"/>
    <x v="206"/>
    <d v="2013-05-29T00:00:00"/>
    <s v="Standard Class"/>
    <s v="LC-16930"/>
    <s v="Linda Cazamias"/>
    <s v="Corporate"/>
    <s v="United States"/>
    <s v="Sparks"/>
    <x v="33"/>
    <n v="89431"/>
    <x v="1"/>
    <s v="TEC-MA-10000112"/>
    <x v="2"/>
    <x v="15"/>
    <s v="Panasonic KX MB2061 Multifunction Printer"/>
    <n v="2396.4"/>
    <n v="10"/>
    <n v="0.2"/>
    <n v="179.73000000000013"/>
  </r>
  <r>
    <n v="2420"/>
    <s v="CA-2014-159597"/>
    <x v="3"/>
    <x v="45"/>
    <d v="2014-11-15T00:00:00"/>
    <s v="Standard Class"/>
    <s v="MC-17590"/>
    <s v="Matt Collister"/>
    <s v="Corporate"/>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s v="Corporate"/>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s v="Home Office"/>
    <s v="United States"/>
    <s v="Elmhurst"/>
    <x v="10"/>
    <n v="60126"/>
    <x v="2"/>
    <s v="OFF-ST-10003656"/>
    <x v="1"/>
    <x v="4"/>
    <s v="Safco Industrial Wire Shelving"/>
    <n v="230.376"/>
    <n v="3"/>
    <n v="0.2"/>
    <n v="-48.954900000000002"/>
  </r>
  <r>
    <n v="2423"/>
    <s v="CA-2013-155551"/>
    <x v="0"/>
    <x v="724"/>
    <d v="2013-04-24T00:00:00"/>
    <s v="Standard Class"/>
    <s v="CR-12580"/>
    <s v="Clay Rozendal"/>
    <s v="Home Office"/>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s v="Consumer"/>
    <s v="United States"/>
    <s v="Fairfield"/>
    <x v="24"/>
    <n v="45014"/>
    <x v="3"/>
    <s v="TEC-AC-10002473"/>
    <x v="2"/>
    <x v="11"/>
    <s v="Maxell 4.7GB DVD-R"/>
    <n v="158.928"/>
    <n v="7"/>
    <n v="0.2"/>
    <n v="41.718599999999995"/>
  </r>
  <r>
    <n v="2425"/>
    <s v="US-2014-147669"/>
    <x v="3"/>
    <x v="53"/>
    <d v="2014-12-31T00:00:00"/>
    <s v="Standard Class"/>
    <s v="SV-20935"/>
    <s v="Susan Vittorini"/>
    <s v="Consumer"/>
    <s v="United States"/>
    <s v="Fairfield"/>
    <x v="24"/>
    <n v="45014"/>
    <x v="3"/>
    <s v="OFF-BI-10000632"/>
    <x v="1"/>
    <x v="8"/>
    <s v="Satellite Sectional Post Binders"/>
    <n v="13.023000000000001"/>
    <n v="1"/>
    <n v="0.7"/>
    <n v="-10.418399999999998"/>
  </r>
  <r>
    <n v="2426"/>
    <s v="US-2014-147669"/>
    <x v="3"/>
    <x v="53"/>
    <d v="2014-12-31T00:00:00"/>
    <s v="Standard Class"/>
    <s v="SV-20935"/>
    <s v="Susan Vittorini"/>
    <s v="Consumer"/>
    <s v="United States"/>
    <s v="Fairfield"/>
    <x v="24"/>
    <n v="45014"/>
    <x v="3"/>
    <s v="FUR-TA-10002645"/>
    <x v="0"/>
    <x v="3"/>
    <s v="Hon Rectangular Conference Tables"/>
    <n v="273.06"/>
    <n v="2"/>
    <n v="0.4"/>
    <n v="-104.67300000000006"/>
  </r>
  <r>
    <n v="2427"/>
    <s v="US-2014-147669"/>
    <x v="3"/>
    <x v="53"/>
    <d v="2014-12-31T00:00:00"/>
    <s v="Standard Class"/>
    <s v="SV-20935"/>
    <s v="Susan Vittorini"/>
    <s v="Consumer"/>
    <s v="United States"/>
    <s v="Fairfield"/>
    <x v="24"/>
    <n v="45014"/>
    <x v="3"/>
    <s v="OFF-FA-10002975"/>
    <x v="1"/>
    <x v="13"/>
    <s v="Staples"/>
    <n v="39.311999999999998"/>
    <n v="13"/>
    <n v="0.2"/>
    <n v="12.776399999999999"/>
  </r>
  <r>
    <n v="2428"/>
    <s v="CA-2013-169922"/>
    <x v="0"/>
    <x v="725"/>
    <d v="2013-06-18T00:00:00"/>
    <s v="Standard Class"/>
    <s v="MZ-17515"/>
    <s v="Mary Zewe"/>
    <s v="Corporate"/>
    <s v="United States"/>
    <s v="Arlington"/>
    <x v="5"/>
    <n v="76017"/>
    <x v="2"/>
    <s v="OFF-BI-10003784"/>
    <x v="1"/>
    <x v="8"/>
    <s v="Computer Printout Index Tabs"/>
    <n v="1.3439999999999996"/>
    <n v="4"/>
    <n v="0.8"/>
    <n v="-2.1504000000000008"/>
  </r>
  <r>
    <n v="2429"/>
    <s v="CA-2013-169922"/>
    <x v="0"/>
    <x v="725"/>
    <d v="2013-06-18T00:00:00"/>
    <s v="Standard Class"/>
    <s v="MZ-17515"/>
    <s v="Mary Zewe"/>
    <s v="Corporate"/>
    <s v="United States"/>
    <s v="Arlington"/>
    <x v="5"/>
    <n v="76017"/>
    <x v="2"/>
    <s v="OFF-BI-10001617"/>
    <x v="1"/>
    <x v="8"/>
    <s v="GBC Wire Binding Combs"/>
    <n v="8.2719999999999985"/>
    <n v="4"/>
    <n v="0.8"/>
    <n v="-13.648800000000001"/>
  </r>
  <r>
    <n v="2430"/>
    <s v="CA-2013-169922"/>
    <x v="0"/>
    <x v="725"/>
    <d v="2013-06-18T00:00:00"/>
    <s v="Standard Class"/>
    <s v="MZ-17515"/>
    <s v="Mary Zewe"/>
    <s v="Corporate"/>
    <s v="United States"/>
    <s v="Arlington"/>
    <x v="5"/>
    <n v="76017"/>
    <x v="2"/>
    <s v="FUR-FU-10004415"/>
    <x v="0"/>
    <x v="5"/>
    <s v="Stacking Tray, Side-Loading, Legal, Smoke"/>
    <n v="12.544000000000002"/>
    <n v="7"/>
    <n v="0.6"/>
    <n v="-9.0944000000000038"/>
  </r>
  <r>
    <n v="2431"/>
    <s v="CA-2014-100748"/>
    <x v="3"/>
    <x v="726"/>
    <d v="2014-05-21T00:00:00"/>
    <s v="Standard Class"/>
    <s v="RB-19795"/>
    <s v="Ross Baird"/>
    <s v="Home Office"/>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s v="Corporate"/>
    <s v="United States"/>
    <s v="Seattle"/>
    <x v="4"/>
    <n v="98103"/>
    <x v="1"/>
    <s v="FUR-FU-10001935"/>
    <x v="0"/>
    <x v="5"/>
    <s v="3M Hangers With Command Adhesive"/>
    <n v="7.4"/>
    <n v="2"/>
    <n v="0"/>
    <n v="3.0340000000000007"/>
  </r>
  <r>
    <n v="2433"/>
    <s v="CA-2011-148586"/>
    <x v="2"/>
    <x v="727"/>
    <d v="2011-04-01T00:00:00"/>
    <s v="Standard Class"/>
    <s v="AZ-10750"/>
    <s v="Annie Zypern"/>
    <s v="Consumer"/>
    <s v="United States"/>
    <s v="New York City"/>
    <x v="15"/>
    <n v="10009"/>
    <x v="3"/>
    <s v="FUR-CH-10002439"/>
    <x v="0"/>
    <x v="1"/>
    <s v="Iceberg Nesting Folding Chair, 19w x 6d x 43h"/>
    <n v="366.786"/>
    <n v="7"/>
    <n v="0.1"/>
    <n v="65.206400000000002"/>
  </r>
  <r>
    <n v="2434"/>
    <s v="US-2014-112613"/>
    <x v="3"/>
    <x v="39"/>
    <d v="2014-06-02T00:00:00"/>
    <s v="Standard Class"/>
    <s v="JH-15910"/>
    <s v="Jonathan Howell"/>
    <s v="Consumer"/>
    <s v="United States"/>
    <s v="Houston"/>
    <x v="5"/>
    <n v="77070"/>
    <x v="2"/>
    <s v="TEC-PH-10001536"/>
    <x v="2"/>
    <x v="7"/>
    <s v="Spigen Samsung Galaxy S5 Case Wallet"/>
    <n v="54.367999999999995"/>
    <n v="4"/>
    <n v="0.2"/>
    <n v="4.0775999999999968"/>
  </r>
  <r>
    <n v="2435"/>
    <s v="CA-2012-154746"/>
    <x v="1"/>
    <x v="717"/>
    <d v="2012-11-17T00:00:00"/>
    <s v="First Class"/>
    <s v="PJ-18835"/>
    <s v="Patrick Jones"/>
    <s v="Corporate"/>
    <s v="United States"/>
    <s v="Springfield"/>
    <x v="17"/>
    <n v="22153"/>
    <x v="0"/>
    <s v="OFF-EN-10001532"/>
    <x v="1"/>
    <x v="12"/>
    <s v="Brown Kraft Recycled Envelopes"/>
    <n v="33.96"/>
    <n v="2"/>
    <n v="0"/>
    <n v="16.98"/>
  </r>
  <r>
    <n v="2436"/>
    <s v="CA-2012-154746"/>
    <x v="1"/>
    <x v="717"/>
    <d v="2012-11-17T00:00:00"/>
    <s v="First Class"/>
    <s v="PJ-18835"/>
    <s v="Patrick Jones"/>
    <s v="Corporate"/>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s v="Consumer"/>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s v="Consumer"/>
    <s v="United States"/>
    <s v="Louisville"/>
    <x v="22"/>
    <n v="80027"/>
    <x v="1"/>
    <s v="FUR-TA-10000849"/>
    <x v="0"/>
    <x v="3"/>
    <s v="Bevis Rectangular Conference Tables"/>
    <n v="145.97999999999999"/>
    <n v="2"/>
    <n v="0.5"/>
    <n v="-99.266399999999976"/>
  </r>
  <r>
    <n v="2439"/>
    <s v="CA-2011-164210"/>
    <x v="2"/>
    <x v="728"/>
    <d v="2011-11-20T00:00:00"/>
    <s v="Second Class"/>
    <s v="PW-19240"/>
    <s v="Pierre Wener"/>
    <s v="Consumer"/>
    <s v="United States"/>
    <s v="Louisville"/>
    <x v="22"/>
    <n v="80027"/>
    <x v="1"/>
    <s v="OFF-PA-10002259"/>
    <x v="1"/>
    <x v="10"/>
    <s v="Geographics Note Cards, Blank, White, 8 1/2&quot; x 11&quot;"/>
    <n v="35.808"/>
    <n v="4"/>
    <n v="0.2"/>
    <n v="12.5328"/>
  </r>
  <r>
    <n v="2440"/>
    <s v="CA-2014-139948"/>
    <x v="3"/>
    <x v="729"/>
    <d v="2014-07-23T00:00:00"/>
    <s v="Standard Class"/>
    <s v="SW-20455"/>
    <s v="Shaun Weien"/>
    <s v="Consumer"/>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s v="Consumer"/>
    <s v="United States"/>
    <s v="Passaic"/>
    <x v="30"/>
    <n v="7055"/>
    <x v="3"/>
    <s v="TEC-PH-10004614"/>
    <x v="2"/>
    <x v="7"/>
    <s v="AT&amp;T 841000 Phone"/>
    <n v="345"/>
    <n v="5"/>
    <n v="0"/>
    <n v="86.25"/>
  </r>
  <r>
    <n v="2442"/>
    <s v="CA-2013-146934"/>
    <x v="0"/>
    <x v="730"/>
    <d v="2013-05-28T00:00:00"/>
    <s v="Standard Class"/>
    <s v="AF-10870"/>
    <s v="Art Ferguson"/>
    <s v="Consumer"/>
    <s v="United States"/>
    <s v="Passaic"/>
    <x v="30"/>
    <n v="7055"/>
    <x v="3"/>
    <s v="FUR-TA-10003748"/>
    <x v="0"/>
    <x v="3"/>
    <s v="Bevis 36 x 72 Conference Tables"/>
    <n v="174.28599999999997"/>
    <n v="2"/>
    <n v="0.3"/>
    <n v="-19.918399999999991"/>
  </r>
  <r>
    <n v="2443"/>
    <s v="CA-2013-146934"/>
    <x v="0"/>
    <x v="730"/>
    <d v="2013-05-28T00:00:00"/>
    <s v="Standard Class"/>
    <s v="AF-10870"/>
    <s v="Art Ferguson"/>
    <s v="Consumer"/>
    <s v="United States"/>
    <s v="Passaic"/>
    <x v="30"/>
    <n v="7055"/>
    <x v="3"/>
    <s v="OFF-AP-10003217"/>
    <x v="1"/>
    <x v="9"/>
    <s v="Eureka Sanitaire  Commercial Upright"/>
    <n v="662.84"/>
    <n v="4"/>
    <n v="0"/>
    <n v="172.33840000000004"/>
  </r>
  <r>
    <n v="2444"/>
    <s v="CA-2013-146934"/>
    <x v="0"/>
    <x v="730"/>
    <d v="2013-05-28T00:00:00"/>
    <s v="Standard Class"/>
    <s v="AF-10870"/>
    <s v="Art Ferguson"/>
    <s v="Consumer"/>
    <s v="United States"/>
    <s v="Passaic"/>
    <x v="30"/>
    <n v="7055"/>
    <x v="3"/>
    <s v="TEC-AC-10002399"/>
    <x v="2"/>
    <x v="11"/>
    <s v="SanDisk Cruzer 32 GB USB Flash Drive"/>
    <n v="95.1"/>
    <n v="5"/>
    <n v="0"/>
    <n v="30.431999999999995"/>
  </r>
  <r>
    <n v="2445"/>
    <s v="CA-2013-146934"/>
    <x v="0"/>
    <x v="730"/>
    <d v="2013-05-28T00:00:00"/>
    <s v="Standard Class"/>
    <s v="AF-10870"/>
    <s v="Art Ferguson"/>
    <s v="Consumer"/>
    <s v="United States"/>
    <s v="Passaic"/>
    <x v="30"/>
    <n v="7055"/>
    <x v="3"/>
    <s v="OFF-EN-10002973"/>
    <x v="1"/>
    <x v="12"/>
    <s v="Ampad #10 Peel &amp; Seel Holiday Envelopes"/>
    <n v="26.880000000000003"/>
    <n v="6"/>
    <n v="0"/>
    <n v="12.902400000000002"/>
  </r>
  <r>
    <n v="2446"/>
    <s v="CA-2013-146934"/>
    <x v="0"/>
    <x v="730"/>
    <d v="2013-05-28T00:00:00"/>
    <s v="Standard Class"/>
    <s v="AF-10870"/>
    <s v="Art Ferguson"/>
    <s v="Consumer"/>
    <s v="United States"/>
    <s v="Passaic"/>
    <x v="30"/>
    <n v="7055"/>
    <x v="3"/>
    <s v="TEC-PH-10001336"/>
    <x v="2"/>
    <x v="7"/>
    <s v="Digium D40 VoIP phone"/>
    <n v="257.98"/>
    <n v="2"/>
    <n v="0"/>
    <n v="74.8142"/>
  </r>
  <r>
    <n v="2447"/>
    <s v="CA-2012-100573"/>
    <x v="1"/>
    <x v="12"/>
    <d v="2012-10-01T00:00:00"/>
    <s v="Standard Class"/>
    <s v="AM-10705"/>
    <s v="Anne McFarland"/>
    <s v="Consumer"/>
    <s v="United States"/>
    <s v="Los Angeles"/>
    <x v="1"/>
    <n v="90004"/>
    <x v="1"/>
    <s v="OFF-EN-10000461"/>
    <x v="1"/>
    <x v="12"/>
    <s v="#10- 4 1/8&quot; x 9 1/2&quot; Recycled Envelopes"/>
    <n v="17.48"/>
    <n v="2"/>
    <n v="0"/>
    <n v="8.2156000000000002"/>
  </r>
  <r>
    <n v="2448"/>
    <s v="CA-2013-119165"/>
    <x v="0"/>
    <x v="731"/>
    <d v="2013-11-07T00:00:00"/>
    <s v="Standard Class"/>
    <s v="BD-11320"/>
    <s v="Bill Donatelli"/>
    <s v="Consumer"/>
    <s v="United States"/>
    <s v="Philadelphia"/>
    <x v="9"/>
    <n v="19143"/>
    <x v="3"/>
    <s v="FUR-CH-10000988"/>
    <x v="0"/>
    <x v="1"/>
    <s v="Hon Olson Stacker Stools"/>
    <n v="492.83499999999998"/>
    <n v="5"/>
    <n v="0.3"/>
    <n v="-14.080999999999989"/>
  </r>
  <r>
    <n v="2449"/>
    <s v="CA-2012-128027"/>
    <x v="1"/>
    <x v="471"/>
    <d v="2012-09-17T00:00:00"/>
    <s v="Second Class"/>
    <s v="CM-12385"/>
    <s v="Christopher Martinez"/>
    <s v="Consumer"/>
    <s v="United States"/>
    <s v="North Charleston"/>
    <x v="20"/>
    <n v="29406"/>
    <x v="0"/>
    <s v="OFF-ST-10001809"/>
    <x v="1"/>
    <x v="4"/>
    <s v="Fellowes Officeware Wire Shelving"/>
    <n v="269.49"/>
    <n v="3"/>
    <n v="0"/>
    <n v="5.3897999999999939"/>
  </r>
  <r>
    <n v="2450"/>
    <s v="CA-2013-140207"/>
    <x v="0"/>
    <x v="732"/>
    <d v="2013-11-11T00:00:00"/>
    <s v="Standard Class"/>
    <s v="CS-12400"/>
    <s v="Christopher Schild"/>
    <s v="Home Office"/>
    <s v="United States"/>
    <s v="San Jose"/>
    <x v="1"/>
    <n v="95123"/>
    <x v="1"/>
    <s v="OFF-BI-10003963"/>
    <x v="1"/>
    <x v="8"/>
    <s v="Cardinal Holdit Data Disk Pockets"/>
    <n v="29.120000000000005"/>
    <n v="5"/>
    <n v="0.2"/>
    <n v="9.8279999999999959"/>
  </r>
  <r>
    <n v="2451"/>
    <s v="CA-2014-140949"/>
    <x v="3"/>
    <x v="294"/>
    <d v="2014-03-23T00:00:00"/>
    <s v="Second Class"/>
    <s v="DB-13405"/>
    <s v="Denny Blanton"/>
    <s v="Consumer"/>
    <s v="United States"/>
    <s v="New York City"/>
    <x v="15"/>
    <n v="10011"/>
    <x v="3"/>
    <s v="OFF-LA-10000081"/>
    <x v="1"/>
    <x v="2"/>
    <s v="Avery 496"/>
    <n v="18.75"/>
    <n v="5"/>
    <n v="0"/>
    <n v="9"/>
  </r>
  <r>
    <n v="2452"/>
    <s v="CA-2014-140949"/>
    <x v="3"/>
    <x v="294"/>
    <d v="2014-03-23T00:00:00"/>
    <s v="Second Class"/>
    <s v="DB-13405"/>
    <s v="Denny Blanton"/>
    <s v="Consumer"/>
    <s v="United States"/>
    <s v="New York City"/>
    <x v="15"/>
    <n v="10011"/>
    <x v="3"/>
    <s v="TEC-PH-10000149"/>
    <x v="2"/>
    <x v="7"/>
    <s v="Cisco SPA525G2 IP Phone - Wireless"/>
    <n v="119.69999999999999"/>
    <n v="6"/>
    <n v="0"/>
    <n v="31.121999999999996"/>
  </r>
  <r>
    <n v="2453"/>
    <s v="CA-2014-140949"/>
    <x v="3"/>
    <x v="294"/>
    <d v="2014-03-23T00:00:00"/>
    <s v="Second Class"/>
    <s v="DB-13405"/>
    <s v="Denny Blanton"/>
    <s v="Consumer"/>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s v="Consumer"/>
    <s v="United States"/>
    <s v="New York City"/>
    <x v="15"/>
    <n v="10011"/>
    <x v="3"/>
    <s v="TEC-AC-10002399"/>
    <x v="2"/>
    <x v="11"/>
    <s v="SanDisk Cruzer 32 GB USB Flash Drive"/>
    <n v="57.06"/>
    <n v="3"/>
    <n v="0"/>
    <n v="18.2592"/>
  </r>
  <r>
    <n v="2455"/>
    <s v="CA-2014-140949"/>
    <x v="3"/>
    <x v="294"/>
    <d v="2014-03-23T00:00:00"/>
    <s v="Second Class"/>
    <s v="DB-13405"/>
    <s v="Denny Blanton"/>
    <s v="Consumer"/>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s v="Consumer"/>
    <s v="United States"/>
    <s v="New York City"/>
    <x v="15"/>
    <n v="10011"/>
    <x v="3"/>
    <s v="OFF-ST-10000344"/>
    <x v="1"/>
    <x v="4"/>
    <s v="Neat Ideas Personal Hanging Folder Files, Black"/>
    <n v="107.44"/>
    <n v="8"/>
    <n v="0"/>
    <n v="27.934399999999997"/>
  </r>
  <r>
    <n v="2457"/>
    <s v="CA-2014-140949"/>
    <x v="3"/>
    <x v="294"/>
    <d v="2014-03-23T00:00:00"/>
    <s v="Second Class"/>
    <s v="DB-13405"/>
    <s v="Denny Blanton"/>
    <s v="Consumer"/>
    <s v="United States"/>
    <s v="New York City"/>
    <x v="15"/>
    <n v="10011"/>
    <x v="3"/>
    <s v="OFF-LA-10004093"/>
    <x v="1"/>
    <x v="2"/>
    <s v="Avery 486"/>
    <n v="7.31"/>
    <n v="1"/>
    <n v="0"/>
    <n v="3.4356999999999998"/>
  </r>
  <r>
    <n v="2458"/>
    <s v="CA-2014-140949"/>
    <x v="3"/>
    <x v="294"/>
    <d v="2014-03-23T00:00:00"/>
    <s v="Second Class"/>
    <s v="DB-13405"/>
    <s v="Denny Blanton"/>
    <s v="Consumer"/>
    <s v="United States"/>
    <s v="New York City"/>
    <x v="15"/>
    <n v="10011"/>
    <x v="3"/>
    <s v="OFF-AR-10001683"/>
    <x v="1"/>
    <x v="6"/>
    <s v="Lumber Crayons"/>
    <n v="59.099999999999994"/>
    <n v="6"/>
    <n v="0"/>
    <n v="22.458000000000002"/>
  </r>
  <r>
    <n v="2459"/>
    <s v="CA-2014-140949"/>
    <x v="3"/>
    <x v="294"/>
    <d v="2014-03-23T00:00:00"/>
    <s v="Second Class"/>
    <s v="DB-13405"/>
    <s v="Denny Blanton"/>
    <s v="Consumer"/>
    <s v="United States"/>
    <s v="New York City"/>
    <x v="15"/>
    <n v="10011"/>
    <x v="3"/>
    <s v="OFF-ST-10003455"/>
    <x v="1"/>
    <x v="4"/>
    <s v="Tenex File Box, Personal Filing Tote with Lid, Black"/>
    <n v="46.53"/>
    <n v="3"/>
    <n v="0"/>
    <n v="12.097800000000001"/>
  </r>
  <r>
    <n v="2460"/>
    <s v="CA-2014-138548"/>
    <x v="3"/>
    <x v="733"/>
    <d v="2014-08-22T00:00:00"/>
    <s v="Standard Class"/>
    <s v="JG-15160"/>
    <s v="James Galang"/>
    <s v="Consumer"/>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s v="Consumer"/>
    <s v="United States"/>
    <s v="Seattle"/>
    <x v="4"/>
    <n v="98115"/>
    <x v="1"/>
    <s v="OFF-PA-10001763"/>
    <x v="1"/>
    <x v="10"/>
    <s v="Xerox 1896"/>
    <n v="29.97"/>
    <n v="3"/>
    <n v="0"/>
    <n v="13.486499999999999"/>
  </r>
  <r>
    <n v="2462"/>
    <s v="CA-2012-142419"/>
    <x v="1"/>
    <x v="655"/>
    <d v="2012-07-13T00:00:00"/>
    <s v="Second Class"/>
    <s v="SC-20380"/>
    <s v="Shahid Collister"/>
    <s v="Consumer"/>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s v="Consumer"/>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s v="Consumer"/>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s v="Consumer"/>
    <s v="United States"/>
    <s v="New York City"/>
    <x v="15"/>
    <n v="10009"/>
    <x v="3"/>
    <s v="TEC-PH-10000576"/>
    <x v="2"/>
    <x v="7"/>
    <s v="AT&amp;T 1080 Corded phone"/>
    <n v="136.99"/>
    <n v="1"/>
    <n v="0"/>
    <n v="36.987300000000005"/>
  </r>
  <r>
    <n v="2466"/>
    <s v="CA-2014-148691"/>
    <x v="3"/>
    <x v="734"/>
    <d v="2014-12-10T00:00:00"/>
    <s v="Standard Class"/>
    <s v="CS-12460"/>
    <s v="Chuck Sachs"/>
    <s v="Consumer"/>
    <s v="United States"/>
    <s v="New York City"/>
    <x v="15"/>
    <n v="10009"/>
    <x v="3"/>
    <s v="OFF-LA-10001317"/>
    <x v="1"/>
    <x v="2"/>
    <s v="Avery 520"/>
    <n v="3.15"/>
    <n v="1"/>
    <n v="0"/>
    <n v="1.512"/>
  </r>
  <r>
    <n v="2467"/>
    <s v="CA-2014-128755"/>
    <x v="3"/>
    <x v="464"/>
    <d v="2014-05-09T00:00:00"/>
    <s v="Standard Class"/>
    <s v="MK-18160"/>
    <s v="Mike Kennedy"/>
    <s v="Consumer"/>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s v="Consumer"/>
    <s v="United States"/>
    <s v="Newport News"/>
    <x v="17"/>
    <n v="23602"/>
    <x v="0"/>
    <s v="OFF-ST-10003306"/>
    <x v="1"/>
    <x v="4"/>
    <s v="Letter Size Cart"/>
    <n v="571.44000000000005"/>
    <n v="4"/>
    <n v="0"/>
    <n v="165.71759999999995"/>
  </r>
  <r>
    <n v="2469"/>
    <s v="CA-2014-128755"/>
    <x v="3"/>
    <x v="464"/>
    <d v="2014-05-09T00:00:00"/>
    <s v="Standard Class"/>
    <s v="MK-18160"/>
    <s v="Mike Kennedy"/>
    <s v="Consumer"/>
    <s v="United States"/>
    <s v="Newport News"/>
    <x v="17"/>
    <n v="23602"/>
    <x v="0"/>
    <s v="OFF-PA-10004983"/>
    <x v="1"/>
    <x v="10"/>
    <s v="Xerox 23"/>
    <n v="32.400000000000006"/>
    <n v="5"/>
    <n v="0"/>
    <n v="15.552000000000001"/>
  </r>
  <r>
    <n v="2470"/>
    <s v="CA-2014-128755"/>
    <x v="3"/>
    <x v="464"/>
    <d v="2014-05-09T00:00:00"/>
    <s v="Standard Class"/>
    <s v="MK-18160"/>
    <s v="Mike Kennedy"/>
    <s v="Consumer"/>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s v="Consumer"/>
    <s v="United States"/>
    <s v="Fayetteville"/>
    <x v="3"/>
    <n v="28314"/>
    <x v="0"/>
    <s v="FUR-FU-10002107"/>
    <x v="0"/>
    <x v="5"/>
    <s v="Eldon Pizzaz Desk Accessories"/>
    <n v="14.272"/>
    <n v="8"/>
    <n v="0.2"/>
    <n v="4.281600000000001"/>
  </r>
  <r>
    <n v="2472"/>
    <s v="US-2013-135923"/>
    <x v="0"/>
    <x v="115"/>
    <d v="2013-01-28T00:00:00"/>
    <s v="Standard Class"/>
    <s v="CM-11935"/>
    <s v="Carlos Meador"/>
    <s v="Consumer"/>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s v="Consumer"/>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s v="Consumer"/>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s v="Consumer"/>
    <s v="United States"/>
    <s v="Los Angeles"/>
    <x v="1"/>
    <n v="90032"/>
    <x v="1"/>
    <s v="TEC-AC-10000682"/>
    <x v="2"/>
    <x v="11"/>
    <s v="Kensington K72356US Mouse-in-a-Box USB Desktop Mouse"/>
    <n v="82.95"/>
    <n v="5"/>
    <n v="0"/>
    <n v="29.032499999999999"/>
  </r>
  <r>
    <n v="2476"/>
    <s v="CA-2013-114972"/>
    <x v="0"/>
    <x v="54"/>
    <d v="2013-11-07T00:00:00"/>
    <s v="First Class"/>
    <s v="PF-19225"/>
    <s v="Phillip Flathmann"/>
    <s v="Consumer"/>
    <s v="United States"/>
    <s v="Los Angeles"/>
    <x v="1"/>
    <n v="90032"/>
    <x v="1"/>
    <s v="OFF-LA-10004545"/>
    <x v="1"/>
    <x v="2"/>
    <s v="Avery 50"/>
    <n v="87.71"/>
    <n v="7"/>
    <n v="0"/>
    <n v="41.223699999999994"/>
  </r>
  <r>
    <n v="2477"/>
    <s v="CA-2013-114972"/>
    <x v="0"/>
    <x v="54"/>
    <d v="2013-11-07T00:00:00"/>
    <s v="First Class"/>
    <s v="PF-19225"/>
    <s v="Phillip Flathmann"/>
    <s v="Consumer"/>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s v="Corporate"/>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s v="Consumer"/>
    <s v="United States"/>
    <s v="New York City"/>
    <x v="15"/>
    <n v="10011"/>
    <x v="3"/>
    <s v="OFF-AR-10002833"/>
    <x v="1"/>
    <x v="6"/>
    <s v="Newell 322"/>
    <n v="5.46"/>
    <n v="3"/>
    <n v="0"/>
    <n v="1.4742000000000002"/>
  </r>
  <r>
    <n v="2480"/>
    <s v="CA-2014-141992"/>
    <x v="3"/>
    <x v="249"/>
    <d v="2014-06-26T00:00:00"/>
    <s v="Standard Class"/>
    <s v="FO-14305"/>
    <s v="Frank Olsen"/>
    <s v="Consumer"/>
    <s v="United States"/>
    <s v="Dallas"/>
    <x v="5"/>
    <n v="75220"/>
    <x v="2"/>
    <s v="OFF-SU-10002557"/>
    <x v="1"/>
    <x v="14"/>
    <s v="Fiskars Spring-Action Scissors"/>
    <n v="11.184000000000001"/>
    <n v="1"/>
    <n v="0.2"/>
    <n v="0.83879999999999999"/>
  </r>
  <r>
    <n v="2481"/>
    <s v="CA-2014-141992"/>
    <x v="3"/>
    <x v="249"/>
    <d v="2014-06-26T00:00:00"/>
    <s v="Standard Class"/>
    <s v="FO-14305"/>
    <s v="Frank Olsen"/>
    <s v="Consumer"/>
    <s v="United States"/>
    <s v="Dallas"/>
    <x v="5"/>
    <n v="75220"/>
    <x v="2"/>
    <s v="OFF-ST-10003656"/>
    <x v="1"/>
    <x v="4"/>
    <s v="Safco Industrial Wire Shelving"/>
    <n v="153.584"/>
    <n v="2"/>
    <n v="0.2"/>
    <n v="-32.636600000000001"/>
  </r>
  <r>
    <n v="2482"/>
    <s v="CA-2014-147956"/>
    <x v="3"/>
    <x v="165"/>
    <d v="2015-01-01T00:00:00"/>
    <s v="Standard Class"/>
    <s v="AH-10210"/>
    <s v="Alan Hwang"/>
    <s v="Consumer"/>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s v="Home Office"/>
    <s v="United States"/>
    <s v="Seattle"/>
    <x v="4"/>
    <n v="98105"/>
    <x v="1"/>
    <s v="TEC-PH-10000912"/>
    <x v="2"/>
    <x v="7"/>
    <s v="Anker 24W Portable Micro USB Car Charger"/>
    <n v="35.167999999999999"/>
    <n v="4"/>
    <n v="0.2"/>
    <n v="11.429599999999999"/>
  </r>
  <r>
    <n v="2484"/>
    <s v="CA-2014-126067"/>
    <x v="3"/>
    <x v="735"/>
    <d v="2014-09-04T00:00:00"/>
    <s v="Standard Class"/>
    <s v="KN-16705"/>
    <s v="Kristina Nunn"/>
    <s v="Home Office"/>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s v="Home Office"/>
    <s v="United States"/>
    <s v="Seattle"/>
    <x v="4"/>
    <n v="98105"/>
    <x v="1"/>
    <s v="OFF-BI-10001658"/>
    <x v="1"/>
    <x v="8"/>
    <s v="GBC Standard Therm-A-Bind Covers"/>
    <n v="99.680000000000021"/>
    <n v="5"/>
    <n v="0.2"/>
    <n v="32.396000000000001"/>
  </r>
  <r>
    <n v="2486"/>
    <s v="CA-2014-126067"/>
    <x v="3"/>
    <x v="735"/>
    <d v="2014-09-04T00:00:00"/>
    <s v="Standard Class"/>
    <s v="KN-16705"/>
    <s v="Kristina Nunn"/>
    <s v="Home Office"/>
    <s v="United States"/>
    <s v="Seattle"/>
    <x v="4"/>
    <n v="98105"/>
    <x v="1"/>
    <s v="OFF-AR-10003856"/>
    <x v="1"/>
    <x v="6"/>
    <s v="Newell 344"/>
    <n v="5.56"/>
    <n v="2"/>
    <n v="0"/>
    <n v="1.4455999999999998"/>
  </r>
  <r>
    <n v="2487"/>
    <s v="CA-2012-104514"/>
    <x v="1"/>
    <x v="98"/>
    <d v="2012-01-04T00:00:00"/>
    <s v="Second Class"/>
    <s v="CB-12535"/>
    <s v="Claudia Bergmann"/>
    <s v="Corporate"/>
    <s v="United States"/>
    <s v="Newark"/>
    <x v="13"/>
    <n v="19711"/>
    <x v="3"/>
    <s v="OFF-ST-10001837"/>
    <x v="1"/>
    <x v="4"/>
    <s v="SAFCO Mobile Desk Side File, Wire Frame"/>
    <n v="85.52"/>
    <n v="2"/>
    <n v="0"/>
    <n v="22.235199999999999"/>
  </r>
  <r>
    <n v="2488"/>
    <s v="CA-2012-104514"/>
    <x v="1"/>
    <x v="98"/>
    <d v="2012-01-04T00:00:00"/>
    <s v="Second Class"/>
    <s v="CB-12535"/>
    <s v="Claudia Bergmann"/>
    <s v="Corporate"/>
    <s v="United States"/>
    <s v="Newark"/>
    <x v="13"/>
    <n v="19711"/>
    <x v="3"/>
    <s v="OFF-AR-10001473"/>
    <x v="1"/>
    <x v="6"/>
    <s v="Newell 313"/>
    <n v="9.84"/>
    <n v="3"/>
    <n v="0"/>
    <n v="2.6568000000000005"/>
  </r>
  <r>
    <n v="2489"/>
    <s v="CA-2012-104514"/>
    <x v="1"/>
    <x v="98"/>
    <d v="2012-01-04T00:00:00"/>
    <s v="Second Class"/>
    <s v="CB-12535"/>
    <s v="Claudia Bergmann"/>
    <s v="Corporate"/>
    <s v="United States"/>
    <s v="Newark"/>
    <x v="13"/>
    <n v="19711"/>
    <x v="3"/>
    <s v="OFF-PA-10004285"/>
    <x v="1"/>
    <x v="10"/>
    <s v="Xerox 1959"/>
    <n v="20.04"/>
    <n v="3"/>
    <n v="0"/>
    <n v="9.6191999999999993"/>
  </r>
  <r>
    <n v="2490"/>
    <s v="CA-2012-141040"/>
    <x v="1"/>
    <x v="330"/>
    <d v="2012-10-13T00:00:00"/>
    <s v="Second Class"/>
    <s v="TB-21250"/>
    <s v="Tim Brockman"/>
    <s v="Consumer"/>
    <s v="United States"/>
    <s v="New York City"/>
    <x v="15"/>
    <n v="10024"/>
    <x v="3"/>
    <s v="TEC-PH-10001835"/>
    <x v="2"/>
    <x v="7"/>
    <s v="Jawbone JAMBOX Wireless Bluetooth Speaker"/>
    <n v="631.96"/>
    <n v="4"/>
    <n v="0"/>
    <n v="303.3408"/>
  </r>
  <r>
    <n v="2491"/>
    <s v="CA-2012-141040"/>
    <x v="1"/>
    <x v="330"/>
    <d v="2012-10-13T00:00:00"/>
    <s v="Second Class"/>
    <s v="TB-21250"/>
    <s v="Tim Brockman"/>
    <s v="Consumer"/>
    <s v="United States"/>
    <s v="New York City"/>
    <x v="15"/>
    <n v="10024"/>
    <x v="3"/>
    <s v="OFF-PA-10002245"/>
    <x v="1"/>
    <x v="10"/>
    <s v="Xerox 1895"/>
    <n v="23.92"/>
    <n v="4"/>
    <n v="0"/>
    <n v="10.763999999999999"/>
  </r>
  <r>
    <n v="2492"/>
    <s v="CA-2011-113579"/>
    <x v="2"/>
    <x v="736"/>
    <d v="2011-12-15T00:00:00"/>
    <s v="Second Class"/>
    <s v="KD-16345"/>
    <s v="Katherine Ducich"/>
    <s v="Consumer"/>
    <s v="United States"/>
    <s v="Los Angeles"/>
    <x v="1"/>
    <n v="90049"/>
    <x v="1"/>
    <s v="OFF-PA-10001457"/>
    <x v="1"/>
    <x v="10"/>
    <s v="White GlueTop Scratch Pads"/>
    <n v="90.24"/>
    <n v="6"/>
    <n v="0"/>
    <n v="41.51039999999999"/>
  </r>
  <r>
    <n v="2493"/>
    <s v="CA-2011-144624"/>
    <x v="2"/>
    <x v="84"/>
    <d v="2011-11-23T00:00:00"/>
    <s v="Standard Class"/>
    <s v="JM-15865"/>
    <s v="John Murray"/>
    <s v="Consumer"/>
    <s v="United States"/>
    <s v="Jamestown"/>
    <x v="15"/>
    <n v="14701"/>
    <x v="3"/>
    <s v="TEC-PH-10002885"/>
    <x v="2"/>
    <x v="7"/>
    <s v="Apple iPhone 5"/>
    <n v="4548.8100000000004"/>
    <n v="7"/>
    <n v="0"/>
    <n v="1228.1787000000004"/>
  </r>
  <r>
    <n v="2494"/>
    <s v="CA-2013-146206"/>
    <x v="0"/>
    <x v="545"/>
    <d v="2013-09-15T00:00:00"/>
    <s v="Second Class"/>
    <s v="KT-16480"/>
    <s v="Kean Thornton"/>
    <s v="Consumer"/>
    <s v="United States"/>
    <s v="Houston"/>
    <x v="5"/>
    <n v="77095"/>
    <x v="2"/>
    <s v="FUR-TA-10004086"/>
    <x v="0"/>
    <x v="3"/>
    <s v="KI Adjustable-Height Table"/>
    <n v="300.93"/>
    <n v="5"/>
    <n v="0.3"/>
    <n v="-34.39200000000001"/>
  </r>
  <r>
    <n v="2495"/>
    <s v="CA-2013-146206"/>
    <x v="0"/>
    <x v="545"/>
    <d v="2013-09-15T00:00:00"/>
    <s v="Second Class"/>
    <s v="KT-16480"/>
    <s v="Kean Thornton"/>
    <s v="Consumer"/>
    <s v="United States"/>
    <s v="Houston"/>
    <x v="5"/>
    <n v="77095"/>
    <x v="2"/>
    <s v="TEC-PH-10000895"/>
    <x v="2"/>
    <x v="7"/>
    <s v="Polycom VVX 310 VoIP phone"/>
    <n v="719.96"/>
    <n v="5"/>
    <n v="0.2"/>
    <n v="53.997000000000043"/>
  </r>
  <r>
    <n v="2496"/>
    <s v="CA-2011-136644"/>
    <x v="2"/>
    <x v="737"/>
    <d v="2011-06-22T00:00:00"/>
    <s v="Standard Class"/>
    <s v="SC-20575"/>
    <s v="Sonia Cooley"/>
    <s v="Consumer"/>
    <s v="United States"/>
    <s v="Mishawaka"/>
    <x v="14"/>
    <n v="46544"/>
    <x v="2"/>
    <s v="FUR-CH-10000225"/>
    <x v="0"/>
    <x v="1"/>
    <s v="Global Geo Office Task Chair, Gray"/>
    <n v="647.84"/>
    <n v="8"/>
    <n v="0"/>
    <n v="32.391999999999939"/>
  </r>
  <r>
    <n v="2497"/>
    <s v="CA-2012-122371"/>
    <x v="1"/>
    <x v="120"/>
    <d v="2012-10-01T00:00:00"/>
    <s v="Standard Class"/>
    <s v="BS-11800"/>
    <s v="Bryan Spruell"/>
    <s v="Home Office"/>
    <s v="United States"/>
    <s v="San Diego"/>
    <x v="1"/>
    <n v="92037"/>
    <x v="1"/>
    <s v="OFF-ST-10002370"/>
    <x v="1"/>
    <x v="4"/>
    <s v="Sortfiler Multipurpose Personal File Organizer, Black"/>
    <n v="64.17"/>
    <n v="3"/>
    <n v="0"/>
    <n v="18.609299999999998"/>
  </r>
  <r>
    <n v="2498"/>
    <s v="CA-2012-122371"/>
    <x v="1"/>
    <x v="120"/>
    <d v="2012-10-01T00:00:00"/>
    <s v="Standard Class"/>
    <s v="BS-11800"/>
    <s v="Bryan Spruell"/>
    <s v="Home Office"/>
    <s v="United States"/>
    <s v="San Diego"/>
    <x v="1"/>
    <n v="92037"/>
    <x v="1"/>
    <s v="OFF-EN-10000056"/>
    <x v="1"/>
    <x v="12"/>
    <s v="Cameo Buff Policy Envelopes"/>
    <n v="124.46"/>
    <n v="2"/>
    <n v="0"/>
    <n v="58.496199999999988"/>
  </r>
  <r>
    <n v="2499"/>
    <s v="CA-2013-126935"/>
    <x v="0"/>
    <x v="288"/>
    <d v="2013-05-25T00:00:00"/>
    <s v="Standard Class"/>
    <s v="BT-11395"/>
    <s v="Bill Tyler"/>
    <s v="Corporate"/>
    <s v="United States"/>
    <s v="San Francisco"/>
    <x v="1"/>
    <n v="94109"/>
    <x v="1"/>
    <s v="OFF-BI-10004817"/>
    <x v="1"/>
    <x v="8"/>
    <s v="GBC Personal VeloBind Strips"/>
    <n v="9.5840000000000014"/>
    <n v="1"/>
    <n v="0.2"/>
    <n v="3.3543999999999996"/>
  </r>
  <r>
    <n v="2500"/>
    <s v="US-2014-133781"/>
    <x v="3"/>
    <x v="738"/>
    <d v="2014-06-24T00:00:00"/>
    <s v="First Class"/>
    <s v="DC-12850"/>
    <s v="Dan Campbell"/>
    <s v="Consumer"/>
    <s v="United States"/>
    <s v="Miami"/>
    <x v="2"/>
    <n v="33178"/>
    <x v="0"/>
    <s v="OFF-EN-10004483"/>
    <x v="1"/>
    <x v="12"/>
    <s v="#10 White Business Envelopes,4 1/8 x 9 1/2"/>
    <n v="37.608000000000004"/>
    <n v="3"/>
    <n v="0.2"/>
    <n v="12.692699999999995"/>
  </r>
  <r>
    <n v="2501"/>
    <s v="CA-2014-131618"/>
    <x v="3"/>
    <x v="46"/>
    <d v="2014-06-21T00:00:00"/>
    <s v="First Class"/>
    <s v="LS-17200"/>
    <s v="Luke Schmidt"/>
    <s v="Corporate"/>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s v="Corporate"/>
    <s v="United States"/>
    <s v="Skokie"/>
    <x v="10"/>
    <n v="60076"/>
    <x v="2"/>
    <s v="OFF-BI-10000546"/>
    <x v="1"/>
    <x v="8"/>
    <s v="Avery Durable Binders"/>
    <n v="2.3039999999999994"/>
    <n v="4"/>
    <n v="0.8"/>
    <n v="-3.5711999999999993"/>
  </r>
  <r>
    <n v="2503"/>
    <s v="CA-2014-131618"/>
    <x v="3"/>
    <x v="46"/>
    <d v="2014-06-21T00:00:00"/>
    <s v="First Class"/>
    <s v="LS-17200"/>
    <s v="Luke Schmidt"/>
    <s v="Corporate"/>
    <s v="United States"/>
    <s v="Skokie"/>
    <x v="10"/>
    <n v="60076"/>
    <x v="2"/>
    <s v="OFF-BI-10001294"/>
    <x v="1"/>
    <x v="8"/>
    <s v="Fellowes Binding Cases"/>
    <n v="9.3599999999999977"/>
    <n v="4"/>
    <n v="0.8"/>
    <n v="-16.380000000000003"/>
  </r>
  <r>
    <n v="2504"/>
    <s v="CA-2013-149482"/>
    <x v="0"/>
    <x v="696"/>
    <d v="2013-11-20T00:00:00"/>
    <s v="Standard Class"/>
    <s v="RR-19315"/>
    <s v="Ralph Ritter"/>
    <s v="Consumer"/>
    <s v="United States"/>
    <s v="San Francisco"/>
    <x v="1"/>
    <n v="94110"/>
    <x v="1"/>
    <s v="OFF-LA-10000248"/>
    <x v="1"/>
    <x v="2"/>
    <s v="Avery 52"/>
    <n v="7.38"/>
    <n v="2"/>
    <n v="0"/>
    <n v="3.4685999999999999"/>
  </r>
  <r>
    <n v="2505"/>
    <s v="CA-2011-143917"/>
    <x v="2"/>
    <x v="739"/>
    <d v="2011-07-27T00:00:00"/>
    <s v="Second Class"/>
    <s v="KL-16645"/>
    <s v="Ken Lonsdale"/>
    <s v="Consumer"/>
    <s v="United States"/>
    <s v="San Francisco"/>
    <x v="1"/>
    <n v="94122"/>
    <x v="1"/>
    <s v="OFF-ST-10001228"/>
    <x v="1"/>
    <x v="4"/>
    <s v="Fellowes Personal Hanging Folder Files, Navy"/>
    <n v="53.72"/>
    <n v="4"/>
    <n v="0"/>
    <n v="15.041600000000003"/>
  </r>
  <r>
    <n v="2506"/>
    <s v="CA-2011-143917"/>
    <x v="2"/>
    <x v="739"/>
    <d v="2011-07-27T00:00:00"/>
    <s v="Second Class"/>
    <s v="KL-16645"/>
    <s v="Ken Lonsdale"/>
    <s v="Consumer"/>
    <s v="United States"/>
    <s v="San Francisco"/>
    <x v="1"/>
    <n v="94122"/>
    <x v="1"/>
    <s v="OFF-SU-10000151"/>
    <x v="1"/>
    <x v="14"/>
    <s v="High Speed Automatic Electric Letter Opener"/>
    <n v="8187.65"/>
    <n v="5"/>
    <n v="0"/>
    <n v="327.50599999999963"/>
  </r>
  <r>
    <n v="2507"/>
    <s v="CA-2011-143917"/>
    <x v="2"/>
    <x v="739"/>
    <d v="2011-07-27T00:00:00"/>
    <s v="Second Class"/>
    <s v="KL-16645"/>
    <s v="Ken Lonsdale"/>
    <s v="Consumer"/>
    <s v="United States"/>
    <s v="San Francisco"/>
    <x v="1"/>
    <n v="94122"/>
    <x v="1"/>
    <s v="FUR-FU-10004351"/>
    <x v="0"/>
    <x v="5"/>
    <s v="Staples"/>
    <n v="77.92"/>
    <n v="8"/>
    <n v="0"/>
    <n v="34.284800000000004"/>
  </r>
  <r>
    <n v="2508"/>
    <s v="CA-2012-120397"/>
    <x v="1"/>
    <x v="740"/>
    <d v="2012-07-02T00:00:00"/>
    <s v="Same Day"/>
    <s v="RB-19435"/>
    <s v="Richard Bierner"/>
    <s v="Consumer"/>
    <s v="United States"/>
    <s v="Houston"/>
    <x v="5"/>
    <n v="77070"/>
    <x v="2"/>
    <s v="OFF-AP-10001293"/>
    <x v="1"/>
    <x v="9"/>
    <s v="Belkin 8 Outlet Surge Protector"/>
    <n v="32.783999999999992"/>
    <n v="4"/>
    <n v="0.8"/>
    <n v="-85.238399999999999"/>
  </r>
  <r>
    <n v="2509"/>
    <s v="CA-2014-163902"/>
    <x v="3"/>
    <x v="580"/>
    <d v="2014-03-09T00:00:00"/>
    <s v="Standard Class"/>
    <s v="MY-17380"/>
    <s v="Maribeth Yedwab"/>
    <s v="Corporate"/>
    <s v="United States"/>
    <s v="Los Angeles"/>
    <x v="1"/>
    <n v="90045"/>
    <x v="1"/>
    <s v="TEC-PH-10000675"/>
    <x v="2"/>
    <x v="7"/>
    <s v="Panasonic KX TS3282B Corded phone"/>
    <n v="196.77600000000001"/>
    <n v="3"/>
    <n v="0.2"/>
    <n v="14.758199999999995"/>
  </r>
  <r>
    <n v="2510"/>
    <s v="CA-2014-163902"/>
    <x v="3"/>
    <x v="580"/>
    <d v="2014-03-09T00:00:00"/>
    <s v="Standard Class"/>
    <s v="MY-17380"/>
    <s v="Maribeth Yedwab"/>
    <s v="Corporate"/>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s v="Home Office"/>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s v="Consumer"/>
    <s v="United States"/>
    <s v="Monroe"/>
    <x v="28"/>
    <n v="71203"/>
    <x v="0"/>
    <s v="TEC-AC-10003116"/>
    <x v="2"/>
    <x v="11"/>
    <s v="Memorex Froggy Flash Drive 8 GB"/>
    <n v="106.5"/>
    <n v="6"/>
    <n v="0"/>
    <n v="41.534999999999997"/>
  </r>
  <r>
    <n v="2513"/>
    <s v="CA-2014-155089"/>
    <x v="3"/>
    <x v="574"/>
    <d v="2014-12-07T00:00:00"/>
    <s v="Standard Class"/>
    <s v="DB-12910"/>
    <s v="Daniel Byrd"/>
    <s v="Home Office"/>
    <s v="United States"/>
    <s v="Tampa"/>
    <x v="2"/>
    <n v="33614"/>
    <x v="0"/>
    <s v="OFF-BI-10002429"/>
    <x v="1"/>
    <x v="8"/>
    <s v="Premier Elliptical Ring Binder, Black"/>
    <n v="45.660000000000011"/>
    <n v="5"/>
    <n v="0.7"/>
    <n v="-33.483999999999995"/>
  </r>
  <r>
    <n v="2514"/>
    <s v="CA-2013-124506"/>
    <x v="0"/>
    <x v="583"/>
    <d v="2013-11-18T00:00:00"/>
    <s v="Standard Class"/>
    <s v="BB-11545"/>
    <s v="Brenda Bowman"/>
    <s v="Corporate"/>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s v="Corporate"/>
    <s v="United States"/>
    <s v="Chicago"/>
    <x v="10"/>
    <n v="60623"/>
    <x v="2"/>
    <s v="FUR-CH-10004540"/>
    <x v="0"/>
    <x v="1"/>
    <s v="Global Chrome Stack Chair"/>
    <n v="47.991999999999997"/>
    <n v="2"/>
    <n v="0.3"/>
    <n v="-2.0567999999999991"/>
  </r>
  <r>
    <n v="2516"/>
    <s v="CA-2011-106572"/>
    <x v="2"/>
    <x v="742"/>
    <d v="2011-09-10T00:00:00"/>
    <s v="Standard Class"/>
    <s v="NP-18700"/>
    <s v="Nora Preis"/>
    <s v="Consumer"/>
    <s v="United States"/>
    <s v="Bowling Green"/>
    <x v="24"/>
    <n v="43402"/>
    <x v="3"/>
    <s v="OFF-ST-10000585"/>
    <x v="1"/>
    <x v="4"/>
    <s v="Economy Rollaway Files"/>
    <n v="264.32"/>
    <n v="2"/>
    <n v="0.2"/>
    <n v="19.823999999999998"/>
  </r>
  <r>
    <n v="2517"/>
    <s v="CA-2011-128888"/>
    <x v="2"/>
    <x v="647"/>
    <d v="2011-11-22T00:00:00"/>
    <s v="Standard Class"/>
    <s v="PB-19105"/>
    <s v="Peter Bühler"/>
    <s v="Consumer"/>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s v="Corporate"/>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s v="Home Office"/>
    <s v="United States"/>
    <s v="Oklahoma City"/>
    <x v="26"/>
    <n v="73120"/>
    <x v="2"/>
    <s v="OFF-LA-10004559"/>
    <x v="1"/>
    <x v="2"/>
    <s v="Avery 49"/>
    <n v="20.16"/>
    <n v="7"/>
    <n v="0"/>
    <n v="9.8783999999999992"/>
  </r>
  <r>
    <n v="2520"/>
    <s v="CA-2013-124352"/>
    <x v="0"/>
    <x v="680"/>
    <d v="2013-10-22T00:00:00"/>
    <s v="Standard Class"/>
    <s v="CD-12790"/>
    <s v="Cynthia Delaney"/>
    <s v="Home Office"/>
    <s v="United States"/>
    <s v="Oklahoma City"/>
    <x v="26"/>
    <n v="73120"/>
    <x v="2"/>
    <s v="OFF-LA-10003223"/>
    <x v="1"/>
    <x v="2"/>
    <s v="Avery 508"/>
    <n v="29.46"/>
    <n v="6"/>
    <n v="0"/>
    <n v="14.4354"/>
  </r>
  <r>
    <n v="2521"/>
    <s v="CA-2013-124352"/>
    <x v="0"/>
    <x v="680"/>
    <d v="2013-10-22T00:00:00"/>
    <s v="Standard Class"/>
    <s v="CD-12790"/>
    <s v="Cynthia Delaney"/>
    <s v="Home Office"/>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s v="Home Office"/>
    <s v="United States"/>
    <s v="Oklahoma City"/>
    <x v="26"/>
    <n v="73120"/>
    <x v="2"/>
    <s v="OFF-PA-10003177"/>
    <x v="1"/>
    <x v="10"/>
    <s v="Xerox 1999"/>
    <n v="12.96"/>
    <n v="2"/>
    <n v="0"/>
    <n v="6.2208000000000006"/>
  </r>
  <r>
    <n v="2523"/>
    <s v="CA-2013-124352"/>
    <x v="0"/>
    <x v="680"/>
    <d v="2013-10-22T00:00:00"/>
    <s v="Standard Class"/>
    <s v="CD-12790"/>
    <s v="Cynthia Delaney"/>
    <s v="Home Office"/>
    <s v="United States"/>
    <s v="Oklahoma City"/>
    <x v="26"/>
    <n v="73120"/>
    <x v="2"/>
    <s v="TEC-PH-10003442"/>
    <x v="2"/>
    <x v="7"/>
    <s v="Samsung Replacement EH64AVFWE Premium Headset"/>
    <n v="5.5"/>
    <n v="1"/>
    <n v="0"/>
    <n v="1.375"/>
  </r>
  <r>
    <n v="2524"/>
    <s v="CA-2013-124352"/>
    <x v="0"/>
    <x v="680"/>
    <d v="2013-10-22T00:00:00"/>
    <s v="Standard Class"/>
    <s v="CD-12790"/>
    <s v="Cynthia Delaney"/>
    <s v="Home Office"/>
    <s v="United States"/>
    <s v="Oklahoma City"/>
    <x v="26"/>
    <n v="73120"/>
    <x v="2"/>
    <s v="OFF-BI-10000977"/>
    <x v="1"/>
    <x v="8"/>
    <s v="Ibico Plastic Spiral Binding Combs"/>
    <n v="121.6"/>
    <n v="4"/>
    <n v="0"/>
    <n v="55.935999999999993"/>
  </r>
  <r>
    <n v="2525"/>
    <s v="CA-2012-124541"/>
    <x v="1"/>
    <x v="744"/>
    <d v="2012-04-10T00:00:00"/>
    <s v="Standard Class"/>
    <s v="TT-21220"/>
    <s v="Thomas Thornton"/>
    <s v="Consumer"/>
    <s v="United States"/>
    <s v="Houston"/>
    <x v="5"/>
    <n v="77041"/>
    <x v="2"/>
    <s v="OFF-AR-10004078"/>
    <x v="1"/>
    <x v="6"/>
    <s v="Newell 312"/>
    <n v="42.047999999999995"/>
    <n v="9"/>
    <n v="0.2"/>
    <n v="5.2559999999999985"/>
  </r>
  <r>
    <n v="2526"/>
    <s v="CA-2012-124541"/>
    <x v="1"/>
    <x v="744"/>
    <d v="2012-04-10T00:00:00"/>
    <s v="Standard Class"/>
    <s v="TT-21220"/>
    <s v="Thomas Thornton"/>
    <s v="Consumer"/>
    <s v="United States"/>
    <s v="Houston"/>
    <x v="5"/>
    <n v="77041"/>
    <x v="2"/>
    <s v="TEC-AC-10002550"/>
    <x v="2"/>
    <x v="11"/>
    <s v="Maxell 4.7GB DVD-RW 3/Pack"/>
    <n v="25.488"/>
    <n v="2"/>
    <n v="0.2"/>
    <n v="4.4603999999999999"/>
  </r>
  <r>
    <n v="2527"/>
    <s v="CA-2012-124541"/>
    <x v="1"/>
    <x v="744"/>
    <d v="2012-04-10T00:00:00"/>
    <s v="Standard Class"/>
    <s v="TT-21220"/>
    <s v="Thomas Thornton"/>
    <s v="Consumer"/>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s v="Consumer"/>
    <s v="United States"/>
    <s v="Houston"/>
    <x v="5"/>
    <n v="77041"/>
    <x v="2"/>
    <s v="OFF-BI-10004209"/>
    <x v="1"/>
    <x v="8"/>
    <s v="Fellowes Twister Kit, Gray/Clear, 3/pkg"/>
    <n v="9.6479999999999961"/>
    <n v="6"/>
    <n v="0.8"/>
    <n v="-16.884"/>
  </r>
  <r>
    <n v="2529"/>
    <s v="CA-2012-124541"/>
    <x v="1"/>
    <x v="744"/>
    <d v="2012-04-10T00:00:00"/>
    <s v="Standard Class"/>
    <s v="TT-21220"/>
    <s v="Thomas Thornton"/>
    <s v="Consumer"/>
    <s v="United States"/>
    <s v="Houston"/>
    <x v="5"/>
    <n v="77041"/>
    <x v="2"/>
    <s v="OFF-PA-10001526"/>
    <x v="1"/>
    <x v="10"/>
    <s v="Xerox 1949"/>
    <n v="7.9680000000000009"/>
    <n v="2"/>
    <n v="0.2"/>
    <n v="2.8884000000000007"/>
  </r>
  <r>
    <n v="2530"/>
    <s v="CA-2011-108707"/>
    <x v="2"/>
    <x v="745"/>
    <d v="2011-10-29T00:00:00"/>
    <s v="Standard Class"/>
    <s v="DB-12910"/>
    <s v="Daniel Byrd"/>
    <s v="Home Office"/>
    <s v="United States"/>
    <s v="Fort Lauderdale"/>
    <x v="2"/>
    <n v="33311"/>
    <x v="0"/>
    <s v="OFF-PA-10000788"/>
    <x v="1"/>
    <x v="10"/>
    <s v="Xerox 210"/>
    <n v="10.368000000000002"/>
    <n v="2"/>
    <n v="0.2"/>
    <n v="3.6288"/>
  </r>
  <r>
    <n v="2531"/>
    <s v="CA-2011-111500"/>
    <x v="2"/>
    <x v="654"/>
    <d v="2011-08-21T00:00:00"/>
    <s v="Standard Class"/>
    <s v="DJ-13510"/>
    <s v="Don Jones"/>
    <s v="Corporate"/>
    <s v="United States"/>
    <s v="Little Rock"/>
    <x v="36"/>
    <n v="72209"/>
    <x v="0"/>
    <s v="OFF-PA-10000595"/>
    <x v="1"/>
    <x v="10"/>
    <s v="Xerox 1929"/>
    <n v="114.2"/>
    <n v="5"/>
    <n v="0"/>
    <n v="52.531999999999996"/>
  </r>
  <r>
    <n v="2532"/>
    <s v="CA-2011-111500"/>
    <x v="2"/>
    <x v="654"/>
    <d v="2011-08-21T00:00:00"/>
    <s v="Standard Class"/>
    <s v="DJ-13510"/>
    <s v="Don Jones"/>
    <s v="Corporate"/>
    <s v="United States"/>
    <s v="Little Rock"/>
    <x v="36"/>
    <n v="72209"/>
    <x v="0"/>
    <s v="OFF-BI-10000829"/>
    <x v="1"/>
    <x v="8"/>
    <s v="Avery Non-Stick Binders"/>
    <n v="17.96"/>
    <n v="4"/>
    <n v="0"/>
    <n v="8.2615999999999996"/>
  </r>
  <r>
    <n v="2533"/>
    <s v="CA-2011-111500"/>
    <x v="2"/>
    <x v="654"/>
    <d v="2011-08-21T00:00:00"/>
    <s v="Standard Class"/>
    <s v="DJ-13510"/>
    <s v="Don Jones"/>
    <s v="Corporate"/>
    <s v="United States"/>
    <s v="Little Rock"/>
    <x v="36"/>
    <n v="72209"/>
    <x v="0"/>
    <s v="OFF-FA-10002676"/>
    <x v="1"/>
    <x v="13"/>
    <s v="Colored Push Pins"/>
    <n v="12.67"/>
    <n v="7"/>
    <n v="0"/>
    <n v="4.5611999999999995"/>
  </r>
  <r>
    <n v="2534"/>
    <s v="CA-2011-111500"/>
    <x v="2"/>
    <x v="654"/>
    <d v="2011-08-21T00:00:00"/>
    <s v="Standard Class"/>
    <s v="DJ-13510"/>
    <s v="Don Jones"/>
    <s v="Corporate"/>
    <s v="United States"/>
    <s v="Little Rock"/>
    <x v="36"/>
    <n v="72209"/>
    <x v="0"/>
    <s v="TEC-AC-10000844"/>
    <x v="2"/>
    <x v="11"/>
    <s v="Logitech Gaming G510s - Keyboard"/>
    <n v="339.96"/>
    <n v="4"/>
    <n v="0"/>
    <n v="122.38559999999998"/>
  </r>
  <r>
    <n v="2535"/>
    <s v="US-2014-117723"/>
    <x v="3"/>
    <x v="733"/>
    <d v="2014-08-19T00:00:00"/>
    <s v="Second Class"/>
    <s v="DL-13495"/>
    <s v="Dionis Lloyd"/>
    <s v="Corporate"/>
    <s v="United States"/>
    <s v="Philadelphia"/>
    <x v="9"/>
    <n v="19120"/>
    <x v="3"/>
    <s v="OFF-ST-10004459"/>
    <x v="1"/>
    <x v="4"/>
    <s v="Tennsco Single-Tier Lockers"/>
    <n v="1801.6320000000001"/>
    <n v="6"/>
    <n v="0.2"/>
    <n v="-337.80600000000004"/>
  </r>
  <r>
    <n v="2536"/>
    <s v="CA-2012-143238"/>
    <x v="1"/>
    <x v="684"/>
    <d v="2012-09-08T00:00:00"/>
    <s v="First Class"/>
    <s v="LO-17170"/>
    <s v="Lori Olson"/>
    <s v="Corporate"/>
    <s v="United States"/>
    <s v="La Quinta"/>
    <x v="1"/>
    <n v="92253"/>
    <x v="1"/>
    <s v="TEC-AC-10003499"/>
    <x v="2"/>
    <x v="11"/>
    <s v="Memorex Mini Travel Drive 8 GB USB 2.0 Flash Drive"/>
    <n v="46.32"/>
    <n v="4"/>
    <n v="0"/>
    <n v="18.064800000000002"/>
  </r>
  <r>
    <n v="2537"/>
    <s v="CA-2012-168746"/>
    <x v="1"/>
    <x v="746"/>
    <d v="2012-01-29T00:00:00"/>
    <s v="Second Class"/>
    <s v="SV-20365"/>
    <s v="Seth Vernon"/>
    <s v="Consumer"/>
    <s v="United States"/>
    <s v="Cleveland"/>
    <x v="24"/>
    <n v="44105"/>
    <x v="3"/>
    <s v="FUR-CH-10000513"/>
    <x v="0"/>
    <x v="1"/>
    <s v="High-Back Leather Manager's Chair"/>
    <n v="181.98599999999999"/>
    <n v="2"/>
    <n v="0.3"/>
    <n v="-54.595799999999997"/>
  </r>
  <r>
    <n v="2538"/>
    <s v="CA-2012-168746"/>
    <x v="1"/>
    <x v="746"/>
    <d v="2012-01-29T00:00:00"/>
    <s v="Second Class"/>
    <s v="SV-20365"/>
    <s v="Seth Vernon"/>
    <s v="Consumer"/>
    <s v="United States"/>
    <s v="Cleveland"/>
    <x v="24"/>
    <n v="44105"/>
    <x v="3"/>
    <s v="TEC-PH-10000895"/>
    <x v="2"/>
    <x v="7"/>
    <s v="Polycom VVX 310 VoIP phone"/>
    <n v="431.976"/>
    <n v="4"/>
    <n v="0.4"/>
    <n v="-100.7944"/>
  </r>
  <r>
    <n v="2539"/>
    <s v="CA-2012-168746"/>
    <x v="1"/>
    <x v="746"/>
    <d v="2012-01-29T00:00:00"/>
    <s v="Second Class"/>
    <s v="SV-20365"/>
    <s v="Seth Vernon"/>
    <s v="Consumer"/>
    <s v="United States"/>
    <s v="Cleveland"/>
    <x v="24"/>
    <n v="44105"/>
    <x v="3"/>
    <s v="TEC-PH-10002555"/>
    <x v="2"/>
    <x v="7"/>
    <s v="Nortel Meridian M5316 Digital phone"/>
    <n v="155.36999999999998"/>
    <n v="1"/>
    <n v="0.4"/>
    <n v="-36.253"/>
  </r>
  <r>
    <n v="2540"/>
    <s v="CA-2012-113404"/>
    <x v="1"/>
    <x v="747"/>
    <d v="2012-07-16T00:00:00"/>
    <s v="Same Day"/>
    <s v="EM-13810"/>
    <s v="Eleni McCrary"/>
    <s v="Corporate"/>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s v="Corporate"/>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s v="Corporate"/>
    <s v="United States"/>
    <s v="Scottsdale"/>
    <x v="16"/>
    <n v="85254"/>
    <x v="1"/>
    <s v="FUR-FU-10002759"/>
    <x v="0"/>
    <x v="5"/>
    <s v="12-1/2 Diameter Round Wall Clock"/>
    <n v="111.88800000000001"/>
    <n v="7"/>
    <n v="0.2"/>
    <n v="22.377600000000001"/>
  </r>
  <r>
    <n v="2543"/>
    <s v="CA-2011-164385"/>
    <x v="2"/>
    <x v="467"/>
    <d v="2011-10-01T00:00:00"/>
    <s v="Second Class"/>
    <s v="NB-18580"/>
    <s v="Nicole Brennan"/>
    <s v="Corporate"/>
    <s v="United States"/>
    <s v="Philadelphia"/>
    <x v="9"/>
    <n v="19134"/>
    <x v="3"/>
    <s v="OFF-AP-10002191"/>
    <x v="1"/>
    <x v="9"/>
    <s v="Belkin 8 Outlet SurgeMaster II Gold Surge Protector"/>
    <n v="143.952"/>
    <n v="3"/>
    <n v="0.2"/>
    <n v="14.39520000000001"/>
  </r>
  <r>
    <n v="2544"/>
    <s v="US-2013-114174"/>
    <x v="0"/>
    <x v="162"/>
    <d v="2013-09-15T00:00:00"/>
    <s v="Standard Class"/>
    <s v="AP-10720"/>
    <s v="Anne Pryor"/>
    <s v="Home Office"/>
    <s v="United States"/>
    <s v="Malden"/>
    <x v="31"/>
    <n v="2148"/>
    <x v="3"/>
    <s v="FUR-BO-10003450"/>
    <x v="0"/>
    <x v="0"/>
    <s v="Bush Westfield Collection Bookcases, Dark Cherry Finish"/>
    <n v="173.94"/>
    <n v="3"/>
    <n v="0"/>
    <n v="13.915199999999992"/>
  </r>
  <r>
    <n v="2545"/>
    <s v="US-2013-114174"/>
    <x v="0"/>
    <x v="162"/>
    <d v="2013-09-15T00:00:00"/>
    <s v="Standard Class"/>
    <s v="AP-10720"/>
    <s v="Anne Pryor"/>
    <s v="Home Office"/>
    <s v="United States"/>
    <s v="Malden"/>
    <x v="31"/>
    <n v="2148"/>
    <x v="3"/>
    <s v="OFF-LA-10000248"/>
    <x v="1"/>
    <x v="2"/>
    <s v="Avery 52"/>
    <n v="14.76"/>
    <n v="4"/>
    <n v="0"/>
    <n v="6.9371999999999998"/>
  </r>
  <r>
    <n v="2546"/>
    <s v="CA-2014-108070"/>
    <x v="3"/>
    <x v="513"/>
    <d v="2014-04-21T00:00:00"/>
    <s v="Standard Class"/>
    <s v="JE-15745"/>
    <s v="Joel Eaton"/>
    <s v="Consumer"/>
    <s v="United States"/>
    <s v="San Jose"/>
    <x v="1"/>
    <n v="95123"/>
    <x v="1"/>
    <s v="OFF-ST-10004804"/>
    <x v="1"/>
    <x v="4"/>
    <s v="Belkin 19&quot; Vented Equipment Shelf, Black"/>
    <n v="205.92"/>
    <n v="4"/>
    <n v="0"/>
    <n v="2.0592000000000041"/>
  </r>
  <r>
    <n v="2547"/>
    <s v="CA-2014-108070"/>
    <x v="3"/>
    <x v="513"/>
    <d v="2014-04-21T00:00:00"/>
    <s v="Standard Class"/>
    <s v="JE-15745"/>
    <s v="Joel Eaton"/>
    <s v="Consumer"/>
    <s v="United States"/>
    <s v="San Jose"/>
    <x v="1"/>
    <n v="95123"/>
    <x v="1"/>
    <s v="FUR-BO-10001337"/>
    <x v="0"/>
    <x v="0"/>
    <s v="O'Sullivan Living Dimensions 2-Shelf Bookcases"/>
    <n v="102.833"/>
    <n v="1"/>
    <n v="0.15"/>
    <n v="-6.0489999999999995"/>
  </r>
  <r>
    <n v="2548"/>
    <s v="US-2012-128090"/>
    <x v="1"/>
    <x v="748"/>
    <d v="2012-08-22T00:00:00"/>
    <s v="Standard Class"/>
    <s v="JM-15865"/>
    <s v="John Murray"/>
    <s v="Consumer"/>
    <s v="United States"/>
    <s v="Phoenix"/>
    <x v="16"/>
    <n v="85023"/>
    <x v="1"/>
    <s v="OFF-AR-10002255"/>
    <x v="1"/>
    <x v="6"/>
    <s v="Newell 346"/>
    <n v="2.3039999999999998"/>
    <n v="1"/>
    <n v="0.2"/>
    <n v="0.25919999999999999"/>
  </r>
  <r>
    <n v="2549"/>
    <s v="US-2012-128090"/>
    <x v="1"/>
    <x v="748"/>
    <d v="2012-08-22T00:00:00"/>
    <s v="Standard Class"/>
    <s v="JM-15865"/>
    <s v="John Murray"/>
    <s v="Consumer"/>
    <s v="United States"/>
    <s v="Phoenix"/>
    <x v="16"/>
    <n v="85023"/>
    <x v="1"/>
    <s v="TEC-PH-10002624"/>
    <x v="2"/>
    <x v="7"/>
    <s v="Samsung Galaxy S4 Mini"/>
    <n v="1879.96"/>
    <n v="5"/>
    <n v="0.2"/>
    <n v="211.49549999999977"/>
  </r>
  <r>
    <n v="2550"/>
    <s v="US-2012-128090"/>
    <x v="1"/>
    <x v="748"/>
    <d v="2012-08-22T00:00:00"/>
    <s v="Standard Class"/>
    <s v="JM-15865"/>
    <s v="John Murray"/>
    <s v="Consumer"/>
    <s v="United States"/>
    <s v="Phoenix"/>
    <x v="16"/>
    <n v="85023"/>
    <x v="1"/>
    <s v="OFF-PA-10001878"/>
    <x v="1"/>
    <x v="10"/>
    <s v="Xerox 1891"/>
    <n v="313.024"/>
    <n v="8"/>
    <n v="0.2"/>
    <n v="105.64559999999997"/>
  </r>
  <r>
    <n v="2551"/>
    <s v="US-2012-128090"/>
    <x v="1"/>
    <x v="748"/>
    <d v="2012-08-22T00:00:00"/>
    <s v="Standard Class"/>
    <s v="JM-15865"/>
    <s v="John Murray"/>
    <s v="Consumer"/>
    <s v="United States"/>
    <s v="Phoenix"/>
    <x v="16"/>
    <n v="85023"/>
    <x v="1"/>
    <s v="OFF-LA-10000452"/>
    <x v="1"/>
    <x v="2"/>
    <s v="Avery 488"/>
    <n v="5.04"/>
    <n v="2"/>
    <n v="0.2"/>
    <n v="1.764"/>
  </r>
  <r>
    <n v="2552"/>
    <s v="CA-2014-101042"/>
    <x v="3"/>
    <x v="123"/>
    <d v="2014-11-24T00:00:00"/>
    <s v="Standard Class"/>
    <s v="AB-10105"/>
    <s v="Adrian Barton"/>
    <s v="Consumer"/>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s v="Consumer"/>
    <s v="United States"/>
    <s v="Henderson"/>
    <x v="0"/>
    <n v="42420"/>
    <x v="0"/>
    <s v="OFF-BI-10000088"/>
    <x v="1"/>
    <x v="8"/>
    <s v="GBC Imprintable Covers"/>
    <n v="21.96"/>
    <n v="2"/>
    <n v="0"/>
    <n v="10.760400000000001"/>
  </r>
  <r>
    <n v="2554"/>
    <s v="CA-2013-155439"/>
    <x v="0"/>
    <x v="749"/>
    <d v="2013-09-19T00:00:00"/>
    <s v="Standard Class"/>
    <s v="PN-18775"/>
    <s v="Parhena Norris"/>
    <s v="Home Office"/>
    <s v="United States"/>
    <s v="Columbia"/>
    <x v="20"/>
    <n v="29203"/>
    <x v="0"/>
    <s v="OFF-PA-10000029"/>
    <x v="1"/>
    <x v="10"/>
    <s v="Xerox 224"/>
    <n v="25.92"/>
    <n v="4"/>
    <n v="0"/>
    <n v="12.441600000000001"/>
  </r>
  <r>
    <n v="2555"/>
    <s v="CA-2013-118626"/>
    <x v="0"/>
    <x v="243"/>
    <d v="2013-08-21T00:00:00"/>
    <s v="Standard Class"/>
    <s v="JC-15775"/>
    <s v="John Castell"/>
    <s v="Consumer"/>
    <s v="United States"/>
    <s v="Tallahassee"/>
    <x v="2"/>
    <n v="32303"/>
    <x v="0"/>
    <s v="TEC-PH-10000369"/>
    <x v="2"/>
    <x v="7"/>
    <s v="HTC One Mini"/>
    <n v="705.54399999999998"/>
    <n v="7"/>
    <n v="0.2"/>
    <n v="70.554400000000072"/>
  </r>
  <r>
    <n v="2556"/>
    <s v="CA-2012-111458"/>
    <x v="1"/>
    <x v="120"/>
    <d v="2012-09-30T00:00:00"/>
    <s v="Standard Class"/>
    <s v="PF-19165"/>
    <s v="Philip Fox"/>
    <s v="Consumer"/>
    <s v="United States"/>
    <s v="New York City"/>
    <x v="15"/>
    <n v="10035"/>
    <x v="3"/>
    <s v="TEC-AC-10001590"/>
    <x v="2"/>
    <x v="11"/>
    <s v="Dell Slim USB Multimedia Keyboard"/>
    <n v="50"/>
    <n v="2"/>
    <n v="0"/>
    <n v="12"/>
  </r>
  <r>
    <n v="2557"/>
    <s v="US-2013-126844"/>
    <x v="0"/>
    <x v="750"/>
    <d v="2013-10-15T00:00:00"/>
    <s v="Standard Class"/>
    <s v="BW-11110"/>
    <s v="Bart Watters"/>
    <s v="Corporate"/>
    <s v="United States"/>
    <s v="Houston"/>
    <x v="5"/>
    <n v="77070"/>
    <x v="2"/>
    <s v="FUR-FU-10004909"/>
    <x v="0"/>
    <x v="5"/>
    <s v="Contemporary Wood/Metal Frame"/>
    <n v="51.712000000000003"/>
    <n v="8"/>
    <n v="0.6"/>
    <n v="-32.320000000000007"/>
  </r>
  <r>
    <n v="2558"/>
    <s v="US-2012-112508"/>
    <x v="1"/>
    <x v="539"/>
    <d v="2012-03-30T00:00:00"/>
    <s v="Standard Class"/>
    <s v="BP-11185"/>
    <s v="Ben Peterman"/>
    <s v="Corporate"/>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s v="Consumer"/>
    <s v="United States"/>
    <s v="Orem"/>
    <x v="7"/>
    <n v="84057"/>
    <x v="1"/>
    <s v="FUR-BO-10004357"/>
    <x v="0"/>
    <x v="0"/>
    <s v="O'Sullivan Living Dimensions 3-Shelf Bookcases"/>
    <n v="1406.86"/>
    <n v="7"/>
    <n v="0"/>
    <n v="140.68599999999989"/>
  </r>
  <r>
    <n v="2560"/>
    <s v="CA-2012-147788"/>
    <x v="1"/>
    <x v="70"/>
    <d v="2012-06-04T00:00:00"/>
    <s v="Standard Class"/>
    <s v="TM-21010"/>
    <s v="Tamara Manning"/>
    <s v="Consumer"/>
    <s v="United States"/>
    <s v="Orem"/>
    <x v="7"/>
    <n v="84057"/>
    <x v="1"/>
    <s v="OFF-LA-10003766"/>
    <x v="1"/>
    <x v="2"/>
    <s v="Self-Adhesive Removable Labels"/>
    <n v="15.75"/>
    <n v="5"/>
    <n v="0"/>
    <n v="7.5600000000000005"/>
  </r>
  <r>
    <n v="2561"/>
    <s v="CA-2012-147788"/>
    <x v="1"/>
    <x v="70"/>
    <d v="2012-06-04T00:00:00"/>
    <s v="Standard Class"/>
    <s v="TM-21010"/>
    <s v="Tamara Manning"/>
    <s v="Consumer"/>
    <s v="United States"/>
    <s v="Orem"/>
    <x v="7"/>
    <n v="84057"/>
    <x v="1"/>
    <s v="OFF-ST-10000046"/>
    <x v="1"/>
    <x v="4"/>
    <s v="Fellowes Super Stor/Drawer Files"/>
    <n v="323.10000000000002"/>
    <n v="2"/>
    <n v="0"/>
    <n v="61.38900000000001"/>
  </r>
  <r>
    <n v="2562"/>
    <s v="CA-2012-144288"/>
    <x v="1"/>
    <x v="707"/>
    <d v="2012-12-31T00:00:00"/>
    <s v="Standard Class"/>
    <s v="MB-17305"/>
    <s v="Maria Bertelson"/>
    <s v="Consumer"/>
    <s v="United States"/>
    <s v="Nashville"/>
    <x v="18"/>
    <n v="37211"/>
    <x v="0"/>
    <s v="OFF-LA-10003190"/>
    <x v="1"/>
    <x v="2"/>
    <s v="Avery 474"/>
    <n v="9.2159999999999993"/>
    <n v="4"/>
    <n v="0.2"/>
    <n v="3.3408000000000002"/>
  </r>
  <r>
    <n v="2563"/>
    <s v="CA-2012-144288"/>
    <x v="1"/>
    <x v="707"/>
    <d v="2012-12-31T00:00:00"/>
    <s v="Standard Class"/>
    <s v="MB-17305"/>
    <s v="Maria Bertelson"/>
    <s v="Consumer"/>
    <s v="United States"/>
    <s v="Nashville"/>
    <x v="18"/>
    <n v="37211"/>
    <x v="0"/>
    <s v="OFF-PA-10002787"/>
    <x v="1"/>
    <x v="10"/>
    <s v="Xerox 227"/>
    <n v="10.368000000000002"/>
    <n v="2"/>
    <n v="0.2"/>
    <n v="3.6288"/>
  </r>
  <r>
    <n v="2564"/>
    <s v="CA-2012-110632"/>
    <x v="1"/>
    <x v="751"/>
    <d v="2012-03-22T00:00:00"/>
    <s v="Second Class"/>
    <s v="HR-14830"/>
    <s v="Harold Ryan"/>
    <s v="Corporate"/>
    <s v="United States"/>
    <s v="New York City"/>
    <x v="15"/>
    <n v="10009"/>
    <x v="3"/>
    <s v="TEC-AC-10000387"/>
    <x v="2"/>
    <x v="11"/>
    <s v="KeyTronic KT800P2 - Keyboard - Black"/>
    <n v="15.02"/>
    <n v="1"/>
    <n v="0"/>
    <n v="2.7035999999999998"/>
  </r>
  <r>
    <n v="2565"/>
    <s v="CA-2012-110632"/>
    <x v="1"/>
    <x v="751"/>
    <d v="2012-03-22T00:00:00"/>
    <s v="Second Class"/>
    <s v="HR-14830"/>
    <s v="Harold Ryan"/>
    <s v="Corporate"/>
    <s v="United States"/>
    <s v="New York City"/>
    <x v="15"/>
    <n v="10009"/>
    <x v="3"/>
    <s v="OFF-ST-10001291"/>
    <x v="1"/>
    <x v="4"/>
    <s v="Tenex Personal Self-Stacking Standard File Box, Black/Gray"/>
    <n v="33.82"/>
    <n v="2"/>
    <n v="0"/>
    <n v="9.1313999999999993"/>
  </r>
  <r>
    <n v="2566"/>
    <s v="CA-2014-109589"/>
    <x v="3"/>
    <x v="202"/>
    <d v="2014-12-25T00:00:00"/>
    <s v="First Class"/>
    <s v="BD-11635"/>
    <s v="Brian Derr"/>
    <s v="Consumer"/>
    <s v="United States"/>
    <s v="Bowling Green"/>
    <x v="0"/>
    <n v="42104"/>
    <x v="0"/>
    <s v="TEC-AC-10003116"/>
    <x v="2"/>
    <x v="11"/>
    <s v="Memorex Froggy Flash Drive 8 GB"/>
    <n v="71"/>
    <n v="4"/>
    <n v="0"/>
    <n v="27.689999999999998"/>
  </r>
  <r>
    <n v="2567"/>
    <s v="CA-2014-123967"/>
    <x v="3"/>
    <x v="752"/>
    <d v="2014-11-04T00:00:00"/>
    <s v="Second Class"/>
    <s v="SF-20200"/>
    <s v="Sarah Foster"/>
    <s v="Consumer"/>
    <s v="United States"/>
    <s v="Bellingham"/>
    <x v="4"/>
    <n v="98226"/>
    <x v="1"/>
    <s v="OFF-BI-10001308"/>
    <x v="1"/>
    <x v="8"/>
    <s v="GBC Standard Plastic Binding Systems' Combs"/>
    <n v="25.120000000000005"/>
    <n v="5"/>
    <n v="0.2"/>
    <n v="7.8499999999999979"/>
  </r>
  <r>
    <n v="2568"/>
    <s v="CA-2014-123967"/>
    <x v="3"/>
    <x v="752"/>
    <d v="2014-11-04T00:00:00"/>
    <s v="Second Class"/>
    <s v="SF-20200"/>
    <s v="Sarah Foster"/>
    <s v="Consumer"/>
    <s v="United States"/>
    <s v="Bellingham"/>
    <x v="4"/>
    <n v="98226"/>
    <x v="1"/>
    <s v="FUR-TA-10003954"/>
    <x v="0"/>
    <x v="3"/>
    <s v="Hon 94000 Series Round Tables"/>
    <n v="2665.62"/>
    <n v="9"/>
    <n v="0"/>
    <n v="239.90580000000011"/>
  </r>
  <r>
    <n v="2569"/>
    <s v="CA-2014-148929"/>
    <x v="3"/>
    <x v="210"/>
    <d v="2014-09-12T00:00:00"/>
    <s v="Standard Class"/>
    <s v="SP-20620"/>
    <s v="Stefania Perrino"/>
    <s v="Corporate"/>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s v="Corporate"/>
    <s v="United States"/>
    <s v="Newark"/>
    <x v="24"/>
    <n v="43055"/>
    <x v="3"/>
    <s v="TEC-PH-10000576"/>
    <x v="2"/>
    <x v="7"/>
    <s v="AT&amp;T 1080 Corded phone"/>
    <n v="164.38800000000001"/>
    <n v="2"/>
    <n v="0.4"/>
    <n v="-35.617400000000004"/>
  </r>
  <r>
    <n v="2571"/>
    <s v="CA-2014-134404"/>
    <x v="3"/>
    <x v="753"/>
    <d v="2014-12-28T00:00:00"/>
    <s v="Same Day"/>
    <s v="DR-12880"/>
    <s v="Dan Reichenbach"/>
    <s v="Corporate"/>
    <s v="United States"/>
    <s v="Newark"/>
    <x v="24"/>
    <n v="43055"/>
    <x v="3"/>
    <s v="OFF-AR-10004441"/>
    <x v="1"/>
    <x v="6"/>
    <s v="BIC Brite Liner Highlighters"/>
    <n v="13.247999999999999"/>
    <n v="4"/>
    <n v="0.2"/>
    <n v="3.6431999999999998"/>
  </r>
  <r>
    <n v="2572"/>
    <s v="CA-2014-109778"/>
    <x v="3"/>
    <x v="11"/>
    <d v="2014-07-22T00:00:00"/>
    <s v="Standard Class"/>
    <s v="VM-21685"/>
    <s v="Valerie Mitchum"/>
    <s v="Home Office"/>
    <s v="United States"/>
    <s v="Woodstock"/>
    <x v="10"/>
    <n v="60098"/>
    <x v="2"/>
    <s v="OFF-AR-10003759"/>
    <x v="1"/>
    <x v="6"/>
    <s v="Crayola Anti Dust Chalk, 12/Pack"/>
    <n v="2.9120000000000004"/>
    <n v="2"/>
    <n v="0.2"/>
    <n v="0.90999999999999981"/>
  </r>
  <r>
    <n v="2573"/>
    <s v="CA-2013-155845"/>
    <x v="0"/>
    <x v="399"/>
    <d v="2013-08-16T00:00:00"/>
    <s v="Second Class"/>
    <s v="CM-12235"/>
    <s v="Chris McAfee"/>
    <s v="Consumer"/>
    <s v="United States"/>
    <s v="Carrollton"/>
    <x v="5"/>
    <n v="75007"/>
    <x v="2"/>
    <s v="TEC-AC-10004145"/>
    <x v="2"/>
    <x v="11"/>
    <s v="Logitech diNovo Edge Keyboard"/>
    <n v="1399.9440000000002"/>
    <n v="7"/>
    <n v="0.2"/>
    <n v="52.497900000000016"/>
  </r>
  <r>
    <n v="2574"/>
    <s v="CA-2014-145128"/>
    <x v="3"/>
    <x v="362"/>
    <d v="2014-07-15T00:00:00"/>
    <s v="Standard Class"/>
    <s v="SM-20320"/>
    <s v="Sean Miller"/>
    <s v="Home Office"/>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s v="Corporate"/>
    <s v="United States"/>
    <s v="Columbus"/>
    <x v="32"/>
    <n v="31907"/>
    <x v="0"/>
    <s v="OFF-EN-10004955"/>
    <x v="1"/>
    <x v="12"/>
    <s v="Fashion Color Clasp Envelopes"/>
    <n v="16.23"/>
    <n v="3"/>
    <n v="0"/>
    <n v="7.9527000000000001"/>
  </r>
  <r>
    <n v="2576"/>
    <s v="CA-2011-129091"/>
    <x v="2"/>
    <x v="754"/>
    <d v="2011-11-27T00:00:00"/>
    <s v="Standard Class"/>
    <s v="RA-19885"/>
    <s v="Ruben Ausman"/>
    <s v="Corporate"/>
    <s v="United States"/>
    <s v="Columbus"/>
    <x v="32"/>
    <n v="31907"/>
    <x v="0"/>
    <s v="OFF-BI-10001071"/>
    <x v="1"/>
    <x v="8"/>
    <s v="GBC ProClick Punch Binding System"/>
    <n v="319.89999999999998"/>
    <n v="5"/>
    <n v="0"/>
    <n v="156.751"/>
  </r>
  <r>
    <n v="2577"/>
    <s v="CA-2011-129091"/>
    <x v="2"/>
    <x v="754"/>
    <d v="2011-11-27T00:00:00"/>
    <s v="Standard Class"/>
    <s v="RA-19885"/>
    <s v="Ruben Ausman"/>
    <s v="Corporate"/>
    <s v="United States"/>
    <s v="Columbus"/>
    <x v="32"/>
    <n v="31907"/>
    <x v="0"/>
    <s v="OFF-EN-10001990"/>
    <x v="1"/>
    <x v="12"/>
    <s v="Staples"/>
    <n v="11.36"/>
    <n v="2"/>
    <n v="0"/>
    <n v="5.3391999999999991"/>
  </r>
  <r>
    <n v="2578"/>
    <s v="CA-2011-129091"/>
    <x v="2"/>
    <x v="754"/>
    <d v="2011-11-27T00:00:00"/>
    <s v="Standard Class"/>
    <s v="RA-19885"/>
    <s v="Ruben Ausman"/>
    <s v="Corporate"/>
    <s v="United States"/>
    <s v="Columbus"/>
    <x v="32"/>
    <n v="31907"/>
    <x v="0"/>
    <s v="OFF-AP-10002734"/>
    <x v="1"/>
    <x v="9"/>
    <s v="Holmes Harmony HEPA Air Purifier for 17 x 20 Room"/>
    <n v="675.12"/>
    <n v="3"/>
    <n v="0"/>
    <n v="290.30160000000001"/>
  </r>
  <r>
    <n v="2579"/>
    <s v="US-2011-155502"/>
    <x v="2"/>
    <x v="755"/>
    <d v="2011-02-01T00:00:00"/>
    <s v="Standard Class"/>
    <s v="SD-20485"/>
    <s v="Shirley Daniels"/>
    <s v="Home Office"/>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s v="Home Office"/>
    <s v="United States"/>
    <s v="Alexandria"/>
    <x v="17"/>
    <n v="22304"/>
    <x v="0"/>
    <s v="OFF-ST-10004337"/>
    <x v="1"/>
    <x v="4"/>
    <s v="SAFCO Commercial Wire Shelving, 72h"/>
    <n v="489.92"/>
    <n v="8"/>
    <n v="0"/>
    <n v="0"/>
  </r>
  <r>
    <n v="2581"/>
    <s v="US-2011-155502"/>
    <x v="2"/>
    <x v="755"/>
    <d v="2011-02-01T00:00:00"/>
    <s v="Standard Class"/>
    <s v="SD-20485"/>
    <s v="Shirley Daniels"/>
    <s v="Home Office"/>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s v="Home Office"/>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s v="Home Office"/>
    <s v="United States"/>
    <s v="Alexandria"/>
    <x v="17"/>
    <n v="22304"/>
    <x v="0"/>
    <s v="TEC-PH-10004833"/>
    <x v="2"/>
    <x v="7"/>
    <s v="Macally Suction Cup Mount"/>
    <n v="155.35"/>
    <n v="13"/>
    <n v="0"/>
    <n v="0"/>
  </r>
  <r>
    <n v="2584"/>
    <s v="US-2011-155502"/>
    <x v="2"/>
    <x v="755"/>
    <d v="2011-02-01T00:00:00"/>
    <s v="Standard Class"/>
    <s v="SD-20485"/>
    <s v="Shirley Daniels"/>
    <s v="Home Office"/>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s v="Home Office"/>
    <s v="United States"/>
    <s v="Alexandria"/>
    <x v="17"/>
    <n v="22304"/>
    <x v="0"/>
    <s v="TEC-PH-10002103"/>
    <x v="2"/>
    <x v="7"/>
    <s v="Jabra SPEAK 410"/>
    <n v="187.98"/>
    <n v="2"/>
    <n v="0"/>
    <n v="52.634399999999999"/>
  </r>
  <r>
    <n v="2586"/>
    <s v="CA-2012-121041"/>
    <x v="1"/>
    <x v="502"/>
    <d v="2012-11-10T00:00:00"/>
    <s v="Standard Class"/>
    <s v="CS-12250"/>
    <s v="Chris Selesnick"/>
    <s v="Corporate"/>
    <s v="United States"/>
    <s v="Haltom City"/>
    <x v="5"/>
    <n v="76117"/>
    <x v="2"/>
    <s v="OFF-EN-10001137"/>
    <x v="1"/>
    <x v="12"/>
    <s v="#10 Gummed Flap White Envelopes, 100/Box"/>
    <n v="6.6080000000000005"/>
    <n v="2"/>
    <n v="0.2"/>
    <n v="2.1475999999999997"/>
  </r>
  <r>
    <n v="2587"/>
    <s v="CA-2014-131695"/>
    <x v="3"/>
    <x v="160"/>
    <d v="2014-07-07T00:00:00"/>
    <s v="Standard Class"/>
    <s v="RA-19285"/>
    <s v="Ralph Arnett"/>
    <s v="Consumer"/>
    <s v="United States"/>
    <s v="New York City"/>
    <x v="15"/>
    <n v="10024"/>
    <x v="3"/>
    <s v="OFF-ST-10001476"/>
    <x v="1"/>
    <x v="4"/>
    <s v="Steel Personal Filing/Posting Tote"/>
    <n v="248.57"/>
    <n v="7"/>
    <n v="0"/>
    <n v="67.113900000000015"/>
  </r>
  <r>
    <n v="2588"/>
    <s v="CA-2014-131695"/>
    <x v="3"/>
    <x v="160"/>
    <d v="2014-07-07T00:00:00"/>
    <s v="Standard Class"/>
    <s v="RA-19285"/>
    <s v="Ralph Arnett"/>
    <s v="Consumer"/>
    <s v="United States"/>
    <s v="New York City"/>
    <x v="15"/>
    <n v="10024"/>
    <x v="3"/>
    <s v="FUR-FU-10002045"/>
    <x v="0"/>
    <x v="5"/>
    <s v="Executive Impressions 14&quot;"/>
    <n v="22.23"/>
    <n v="1"/>
    <n v="0"/>
    <n v="9.7812000000000019"/>
  </r>
  <r>
    <n v="2589"/>
    <s v="CA-2013-137729"/>
    <x v="0"/>
    <x v="465"/>
    <d v="2013-05-10T00:00:00"/>
    <s v="Standard Class"/>
    <s v="BF-11005"/>
    <s v="Barry Franz"/>
    <s v="Home Office"/>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s v="Home Office"/>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s v="Consumer"/>
    <s v="United States"/>
    <s v="Wheeling"/>
    <x v="10"/>
    <n v="60090"/>
    <x v="2"/>
    <s v="FUR-FU-10004671"/>
    <x v="0"/>
    <x v="5"/>
    <s v="Executive Impressions 12&quot; Wall Clock"/>
    <n v="14.136000000000003"/>
    <n v="2"/>
    <n v="0.6"/>
    <n v="-7.774799999999999"/>
  </r>
  <r>
    <n v="2592"/>
    <s v="US-2013-115455"/>
    <x v="0"/>
    <x v="162"/>
    <d v="2013-09-15T00:00:00"/>
    <s v="Standard Class"/>
    <s v="SE-20110"/>
    <s v="Sanjit Engle"/>
    <s v="Consumer"/>
    <s v="United States"/>
    <s v="Wheeling"/>
    <x v="10"/>
    <n v="60090"/>
    <x v="2"/>
    <s v="FUR-TA-10003569"/>
    <x v="0"/>
    <x v="3"/>
    <s v="Bretford CR8500 Series Meeting Room Furniture"/>
    <n v="601.47"/>
    <n v="3"/>
    <n v="0.5"/>
    <n v="-300.73500000000001"/>
  </r>
  <r>
    <n v="2593"/>
    <s v="CA-2014-128300"/>
    <x v="3"/>
    <x v="221"/>
    <d v="2014-11-27T00:00:00"/>
    <s v="Second Class"/>
    <s v="RS-19765"/>
    <s v="Roland Schwarz"/>
    <s v="Corporate"/>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s v="Corporate"/>
    <s v="United States"/>
    <s v="Summerville"/>
    <x v="20"/>
    <n v="29483"/>
    <x v="0"/>
    <s v="OFF-BI-10001597"/>
    <x v="1"/>
    <x v="8"/>
    <s v="Wilson Jones Ledger-Size, Piano-Hinge Binder, 2&quot;, Blue"/>
    <n v="327.84"/>
    <n v="8"/>
    <n v="0"/>
    <n v="157.36319999999998"/>
  </r>
  <r>
    <n v="2595"/>
    <s v="CA-2014-149048"/>
    <x v="3"/>
    <x v="726"/>
    <d v="2014-05-18T00:00:00"/>
    <s v="Standard Class"/>
    <s v="BM-11650"/>
    <s v="Brian Moss"/>
    <s v="Corporate"/>
    <s v="United States"/>
    <s v="Columbus"/>
    <x v="14"/>
    <n v="47201"/>
    <x v="2"/>
    <s v="OFF-EN-10003296"/>
    <x v="1"/>
    <x v="12"/>
    <s v="Tyvek Side-Opening Peel &amp; Seel Expanding Envelopes"/>
    <n v="180.96"/>
    <n v="2"/>
    <n v="0"/>
    <n v="81.432000000000002"/>
  </r>
  <r>
    <n v="2596"/>
    <s v="CA-2014-149048"/>
    <x v="3"/>
    <x v="726"/>
    <d v="2014-05-18T00:00:00"/>
    <s v="Standard Class"/>
    <s v="BM-11650"/>
    <s v="Brian Moss"/>
    <s v="Corporate"/>
    <s v="United States"/>
    <s v="Columbus"/>
    <x v="14"/>
    <n v="47201"/>
    <x v="2"/>
    <s v="OFF-BI-10004632"/>
    <x v="1"/>
    <x v="8"/>
    <s v="Ibico Hi-Tech Manual Binding System"/>
    <n v="914.97"/>
    <n v="3"/>
    <n v="0"/>
    <n v="411.73649999999998"/>
  </r>
  <r>
    <n v="2597"/>
    <s v="CA-2014-149048"/>
    <x v="3"/>
    <x v="726"/>
    <d v="2014-05-18T00:00:00"/>
    <s v="Standard Class"/>
    <s v="BM-11650"/>
    <s v="Brian Moss"/>
    <s v="Corporate"/>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s v="Corporate"/>
    <s v="United States"/>
    <s v="Columbus"/>
    <x v="14"/>
    <n v="47201"/>
    <x v="2"/>
    <s v="OFF-ST-10000078"/>
    <x v="1"/>
    <x v="4"/>
    <s v="Tennsco 6- and 18-Compartment Lockers"/>
    <n v="530.34"/>
    <n v="2"/>
    <n v="0"/>
    <n v="95.461199999999963"/>
  </r>
  <r>
    <n v="2599"/>
    <s v="CA-2014-149048"/>
    <x v="3"/>
    <x v="726"/>
    <d v="2014-05-18T00:00:00"/>
    <s v="Standard Class"/>
    <s v="BM-11650"/>
    <s v="Brian Moss"/>
    <s v="Corporate"/>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s v="Consumer"/>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s v="Consumer"/>
    <s v="United States"/>
    <s v="New York City"/>
    <x v="15"/>
    <n v="10024"/>
    <x v="3"/>
    <s v="OFF-SU-10002573"/>
    <x v="1"/>
    <x v="14"/>
    <s v="Acme 10&quot; Easy Grip Assistive Scissors"/>
    <n v="122.71000000000001"/>
    <n v="7"/>
    <n v="0"/>
    <n v="36.812999999999988"/>
  </r>
  <r>
    <n v="2602"/>
    <s v="CA-2013-165848"/>
    <x v="0"/>
    <x v="30"/>
    <d v="2013-06-05T00:00:00"/>
    <s v="Same Day"/>
    <s v="EN-13780"/>
    <s v="Edward Nazzal"/>
    <s v="Consumer"/>
    <s v="United States"/>
    <s v="New York City"/>
    <x v="15"/>
    <n v="10035"/>
    <x v="3"/>
    <s v="OFF-PA-10000349"/>
    <x v="1"/>
    <x v="10"/>
    <s v="Staples"/>
    <n v="14.940000000000001"/>
    <n v="3"/>
    <n v="0"/>
    <n v="7.0218000000000007"/>
  </r>
  <r>
    <n v="2603"/>
    <s v="CA-2013-165848"/>
    <x v="0"/>
    <x v="30"/>
    <d v="2013-06-05T00:00:00"/>
    <s v="Same Day"/>
    <s v="EN-13780"/>
    <s v="Edward Nazzal"/>
    <s v="Consumer"/>
    <s v="United States"/>
    <s v="New York City"/>
    <x v="15"/>
    <n v="10035"/>
    <x v="3"/>
    <s v="TEC-MA-10003356"/>
    <x v="2"/>
    <x v="15"/>
    <s v="Panasonic KX MC6040 Color Laser Multifunction Printer"/>
    <n v="1349.85"/>
    <n v="3"/>
    <n v="0"/>
    <n v="364.45949999999993"/>
  </r>
  <r>
    <n v="2604"/>
    <s v="CA-2013-165848"/>
    <x v="0"/>
    <x v="30"/>
    <d v="2013-06-05T00:00:00"/>
    <s v="Same Day"/>
    <s v="EN-13780"/>
    <s v="Edward Nazzal"/>
    <s v="Consumer"/>
    <s v="United States"/>
    <s v="New York City"/>
    <x v="15"/>
    <n v="10035"/>
    <x v="3"/>
    <s v="FUR-BO-10000362"/>
    <x v="0"/>
    <x v="0"/>
    <s v="Sauder Inglewood Library Bookcases"/>
    <n v="136.78399999999999"/>
    <n v="1"/>
    <n v="0.2"/>
    <n v="5.129400000000004"/>
  </r>
  <r>
    <n v="2605"/>
    <s v="CA-2013-165848"/>
    <x v="0"/>
    <x v="30"/>
    <d v="2013-06-05T00:00:00"/>
    <s v="Same Day"/>
    <s v="EN-13780"/>
    <s v="Edward Nazzal"/>
    <s v="Consumer"/>
    <s v="United States"/>
    <s v="New York City"/>
    <x v="15"/>
    <n v="10035"/>
    <x v="3"/>
    <s v="FUR-FU-10003878"/>
    <x v="0"/>
    <x v="5"/>
    <s v="Linden 10&quot; Round Wall Clock, Black"/>
    <n v="61.12"/>
    <n v="4"/>
    <n v="0"/>
    <n v="20.780799999999999"/>
  </r>
  <r>
    <n v="2606"/>
    <s v="CA-2011-112718"/>
    <x v="2"/>
    <x v="757"/>
    <d v="2011-12-21T00:00:00"/>
    <s v="Standard Class"/>
    <s v="KN-16450"/>
    <s v="Kean Nguyen"/>
    <s v="Corporate"/>
    <s v="United States"/>
    <s v="Jacksonville"/>
    <x v="2"/>
    <n v="32216"/>
    <x v="0"/>
    <s v="OFF-BI-10000591"/>
    <x v="1"/>
    <x v="8"/>
    <s v="Avery Binder Labels"/>
    <n v="1.1670000000000003"/>
    <n v="1"/>
    <n v="0.7"/>
    <n v="-0.85579999999999989"/>
  </r>
  <r>
    <n v="2607"/>
    <s v="CA-2013-154053"/>
    <x v="0"/>
    <x v="758"/>
    <d v="2013-03-11T00:00:00"/>
    <s v="Standard Class"/>
    <s v="MG-17890"/>
    <s v="Michael Granlund"/>
    <s v="Home Office"/>
    <s v="United States"/>
    <s v="San Diego"/>
    <x v="1"/>
    <n v="92024"/>
    <x v="1"/>
    <s v="OFF-AR-10003727"/>
    <x v="1"/>
    <x v="6"/>
    <s v="Berol Giant Pencil Sharpener"/>
    <n v="16.989999999999998"/>
    <n v="1"/>
    <n v="0"/>
    <n v="4.9270999999999976"/>
  </r>
  <r>
    <n v="2608"/>
    <s v="CA-2011-127446"/>
    <x v="2"/>
    <x v="641"/>
    <d v="2011-11-30T00:00:00"/>
    <s v="Standard Class"/>
    <s v="MC-17590"/>
    <s v="Matt Collister"/>
    <s v="Corporate"/>
    <s v="United States"/>
    <s v="Arlington"/>
    <x v="5"/>
    <n v="76017"/>
    <x v="2"/>
    <s v="TEC-AC-10001635"/>
    <x v="2"/>
    <x v="11"/>
    <s v="KeyTronic KT400U2 - Keyboard - Black"/>
    <n v="24.672000000000001"/>
    <n v="3"/>
    <n v="0.2"/>
    <n v="0"/>
  </r>
  <r>
    <n v="2609"/>
    <s v="CA-2011-127446"/>
    <x v="2"/>
    <x v="641"/>
    <d v="2011-11-30T00:00:00"/>
    <s v="Standard Class"/>
    <s v="MC-17590"/>
    <s v="Matt Collister"/>
    <s v="Corporate"/>
    <s v="United States"/>
    <s v="Arlington"/>
    <x v="5"/>
    <n v="76017"/>
    <x v="2"/>
    <s v="OFF-LA-10001317"/>
    <x v="1"/>
    <x v="2"/>
    <s v="Avery 520"/>
    <n v="2.52"/>
    <n v="1"/>
    <n v="0.2"/>
    <n v="0.88200000000000001"/>
  </r>
  <r>
    <n v="2610"/>
    <s v="CA-2011-127446"/>
    <x v="2"/>
    <x v="641"/>
    <d v="2011-11-30T00:00:00"/>
    <s v="Standard Class"/>
    <s v="MC-17590"/>
    <s v="Matt Collister"/>
    <s v="Corporate"/>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s v="Corporate"/>
    <s v="United States"/>
    <s v="Arlington"/>
    <x v="5"/>
    <n v="76017"/>
    <x v="2"/>
    <s v="OFF-LA-10000248"/>
    <x v="1"/>
    <x v="2"/>
    <s v="Avery 52"/>
    <n v="5.9039999999999999"/>
    <n v="2"/>
    <n v="0.2"/>
    <n v="1.9925999999999999"/>
  </r>
  <r>
    <n v="2612"/>
    <s v="CA-2011-127446"/>
    <x v="2"/>
    <x v="641"/>
    <d v="2011-11-30T00:00:00"/>
    <s v="Standard Class"/>
    <s v="MC-17590"/>
    <s v="Matt Collister"/>
    <s v="Corporate"/>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s v="Corporate"/>
    <s v="United States"/>
    <s v="Arlington"/>
    <x v="5"/>
    <n v="76017"/>
    <x v="2"/>
    <s v="FUR-FU-10000221"/>
    <x v="0"/>
    <x v="5"/>
    <s v="Master Caster Door Stop, Brown"/>
    <n v="6.0960000000000001"/>
    <n v="3"/>
    <n v="0.6"/>
    <n v="-3.9624000000000006"/>
  </r>
  <r>
    <n v="2614"/>
    <s v="CA-2013-137204"/>
    <x v="0"/>
    <x v="236"/>
    <d v="2013-05-06T00:00:00"/>
    <s v="Standard Class"/>
    <s v="BO-11350"/>
    <s v="Bill Overfelt"/>
    <s v="Corporate"/>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s v="Corporate"/>
    <s v="United States"/>
    <s v="Los Angeles"/>
    <x v="1"/>
    <n v="90049"/>
    <x v="1"/>
    <s v="FUR-CH-10004886"/>
    <x v="0"/>
    <x v="1"/>
    <s v="Bevis Steel Folding Chairs"/>
    <n v="230.28000000000003"/>
    <n v="3"/>
    <n v="0.2"/>
    <n v="23.027999999999992"/>
  </r>
  <r>
    <n v="2616"/>
    <s v="CA-2011-147298"/>
    <x v="2"/>
    <x v="759"/>
    <d v="2011-05-03T00:00:00"/>
    <s v="Standard Class"/>
    <s v="AG-10300"/>
    <s v="Aleksandra Gannaway"/>
    <s v="Corporate"/>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s v="Consumer"/>
    <s v="United States"/>
    <s v="San Francisco"/>
    <x v="1"/>
    <n v="94110"/>
    <x v="1"/>
    <s v="OFF-LA-10003663"/>
    <x v="1"/>
    <x v="2"/>
    <s v="Avery 498"/>
    <n v="5.78"/>
    <n v="2"/>
    <n v="0"/>
    <n v="2.7166000000000001"/>
  </r>
  <r>
    <n v="2618"/>
    <s v="CA-2014-147942"/>
    <x v="3"/>
    <x v="719"/>
    <d v="2014-04-06T00:00:00"/>
    <s v="Standard Class"/>
    <s v="MS-17365"/>
    <s v="Maribeth Schnelling"/>
    <s v="Consumer"/>
    <s v="United States"/>
    <s v="San Francisco"/>
    <x v="1"/>
    <n v="94110"/>
    <x v="1"/>
    <s v="OFF-BI-10001294"/>
    <x v="1"/>
    <x v="8"/>
    <s v="Fellowes Binding Cases"/>
    <n v="121.67999999999999"/>
    <n v="13"/>
    <n v="0.2"/>
    <n v="38.024999999999977"/>
  </r>
  <r>
    <n v="2619"/>
    <s v="CA-2014-115931"/>
    <x v="3"/>
    <x v="66"/>
    <d v="2014-12-27T00:00:00"/>
    <s v="Standard Class"/>
    <s v="JM-15655"/>
    <s v="Jim Mitchum"/>
    <s v="Corporate"/>
    <s v="United States"/>
    <s v="Carlsbad"/>
    <x v="27"/>
    <n v="88220"/>
    <x v="1"/>
    <s v="OFF-AR-10000369"/>
    <x v="1"/>
    <x v="6"/>
    <s v="Design Ebony Sketching Pencil"/>
    <n v="4.17"/>
    <n v="3"/>
    <n v="0"/>
    <n v="1.0841999999999998"/>
  </r>
  <r>
    <n v="2620"/>
    <s v="CA-2014-115931"/>
    <x v="3"/>
    <x v="66"/>
    <d v="2014-12-27T00:00:00"/>
    <s v="Standard Class"/>
    <s v="JM-15655"/>
    <s v="Jim Mitchum"/>
    <s v="Corporate"/>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s v="Corporate"/>
    <s v="United States"/>
    <s v="Carlsbad"/>
    <x v="27"/>
    <n v="88220"/>
    <x v="1"/>
    <s v="OFF-ST-10000876"/>
    <x v="1"/>
    <x v="4"/>
    <s v="Eldon Simplefile Box Office"/>
    <n v="37.32"/>
    <n v="3"/>
    <n v="0"/>
    <n v="10.4496"/>
  </r>
  <r>
    <n v="2622"/>
    <s v="CA-2014-115931"/>
    <x v="3"/>
    <x v="66"/>
    <d v="2014-12-27T00:00:00"/>
    <s v="Standard Class"/>
    <s v="JM-15655"/>
    <s v="Jim Mitchum"/>
    <s v="Corporate"/>
    <s v="United States"/>
    <s v="Carlsbad"/>
    <x v="27"/>
    <n v="88220"/>
    <x v="1"/>
    <s v="OFF-LA-10001404"/>
    <x v="1"/>
    <x v="2"/>
    <s v="Avery 517"/>
    <n v="18.45"/>
    <n v="5"/>
    <n v="0"/>
    <n v="8.6715"/>
  </r>
  <r>
    <n v="2623"/>
    <s v="CA-2011-164861"/>
    <x v="2"/>
    <x v="640"/>
    <d v="2011-12-06T00:00:00"/>
    <s v="Second Class"/>
    <s v="MC-17635"/>
    <s v="Matthew Clasen"/>
    <s v="Corporate"/>
    <s v="United States"/>
    <s v="Saint Louis"/>
    <x v="25"/>
    <n v="63116"/>
    <x v="2"/>
    <s v="OFF-PA-10001972"/>
    <x v="1"/>
    <x v="10"/>
    <s v="Xerox 214"/>
    <n v="25.92"/>
    <n v="4"/>
    <n v="0"/>
    <n v="12.441600000000001"/>
  </r>
  <r>
    <n v="2624"/>
    <s v="CA-2014-127180"/>
    <x v="3"/>
    <x v="760"/>
    <d v="2014-10-25T00:00:00"/>
    <s v="First Class"/>
    <s v="TA-21385"/>
    <s v="Tom Ashbrook"/>
    <s v="Home Office"/>
    <s v="United States"/>
    <s v="New York City"/>
    <x v="15"/>
    <n v="10024"/>
    <x v="3"/>
    <s v="TEC-CO-10004722"/>
    <x v="2"/>
    <x v="16"/>
    <s v="Canon imageCLASS 2200 Advanced Copier"/>
    <n v="11199.968000000001"/>
    <n v="4"/>
    <n v="0.2"/>
    <n v="3919.9887999999992"/>
  </r>
  <r>
    <n v="2625"/>
    <s v="CA-2014-127180"/>
    <x v="3"/>
    <x v="760"/>
    <d v="2014-10-25T00:00:00"/>
    <s v="First Class"/>
    <s v="TA-21385"/>
    <s v="Tom Ashbrook"/>
    <s v="Home Office"/>
    <s v="United States"/>
    <s v="New York City"/>
    <x v="15"/>
    <n v="10024"/>
    <x v="3"/>
    <s v="TEC-PH-10001494"/>
    <x v="2"/>
    <x v="7"/>
    <s v="Polycom CX600 IP Phone VoIP phone"/>
    <n v="2399.6"/>
    <n v="8"/>
    <n v="0"/>
    <n v="647.89200000000005"/>
  </r>
  <r>
    <n v="2626"/>
    <s v="CA-2014-127180"/>
    <x v="3"/>
    <x v="760"/>
    <d v="2014-10-25T00:00:00"/>
    <s v="First Class"/>
    <s v="TA-21385"/>
    <s v="Tom Ashbrook"/>
    <s v="Home Office"/>
    <s v="United States"/>
    <s v="New York City"/>
    <x v="15"/>
    <n v="10024"/>
    <x v="3"/>
    <s v="OFF-EN-10002500"/>
    <x v="1"/>
    <x v="12"/>
    <s v="Globe Weis Peel &amp; Seel First Class Envelopes"/>
    <n v="63.9"/>
    <n v="5"/>
    <n v="0"/>
    <n v="28.754999999999995"/>
  </r>
  <r>
    <n v="2627"/>
    <s v="CA-2014-127180"/>
    <x v="3"/>
    <x v="760"/>
    <d v="2014-10-25T00:00:00"/>
    <s v="First Class"/>
    <s v="TA-21385"/>
    <s v="Tom Ashbrook"/>
    <s v="Home Office"/>
    <s v="United States"/>
    <s v="New York City"/>
    <x v="15"/>
    <n v="10024"/>
    <x v="3"/>
    <s v="TEC-PH-10003800"/>
    <x v="2"/>
    <x v="7"/>
    <s v="i.Sound Portable Power - 8000 mAh"/>
    <n v="52.99"/>
    <n v="1"/>
    <n v="0"/>
    <n v="0.52989999999999782"/>
  </r>
  <r>
    <n v="2628"/>
    <s v="US-2014-165344"/>
    <x v="3"/>
    <x v="38"/>
    <d v="2014-11-16T00:00:00"/>
    <s v="First Class"/>
    <s v="SB-20290"/>
    <s v="Sean Braxton"/>
    <s v="Corporate"/>
    <s v="United States"/>
    <s v="Springfield"/>
    <x v="24"/>
    <n v="45503"/>
    <x v="3"/>
    <s v="TEC-AC-10002399"/>
    <x v="2"/>
    <x v="11"/>
    <s v="SanDisk Cruzer 32 GB USB Flash Drive"/>
    <n v="60.864000000000004"/>
    <n v="4"/>
    <n v="0.2"/>
    <n v="9.1295999999999964"/>
  </r>
  <r>
    <n v="2629"/>
    <s v="US-2014-165344"/>
    <x v="3"/>
    <x v="38"/>
    <d v="2014-11-16T00:00:00"/>
    <s v="First Class"/>
    <s v="SB-20290"/>
    <s v="Sean Braxton"/>
    <s v="Corporate"/>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s v="Corporate"/>
    <s v="United States"/>
    <s v="Springfield"/>
    <x v="24"/>
    <n v="45503"/>
    <x v="3"/>
    <s v="OFF-BI-10003196"/>
    <x v="1"/>
    <x v="8"/>
    <s v="Accohide Poly Flexible Ring Binders"/>
    <n v="11.220000000000002"/>
    <n v="10"/>
    <n v="0.7"/>
    <n v="-7.4799999999999969"/>
  </r>
  <r>
    <n v="2631"/>
    <s v="CA-2012-168186"/>
    <x v="1"/>
    <x v="229"/>
    <d v="2012-09-15T00:00:00"/>
    <s v="Standard Class"/>
    <s v="AB-10150"/>
    <s v="Aimee Bixby"/>
    <s v="Consumer"/>
    <s v="United States"/>
    <s v="Tulsa"/>
    <x v="26"/>
    <n v="74133"/>
    <x v="2"/>
    <s v="OFF-PA-10000477"/>
    <x v="1"/>
    <x v="10"/>
    <s v="Xerox 1952"/>
    <n v="14.940000000000001"/>
    <n v="3"/>
    <n v="0"/>
    <n v="7.0218000000000007"/>
  </r>
  <r>
    <n v="2632"/>
    <s v="US-2014-110604"/>
    <x v="3"/>
    <x v="356"/>
    <d v="2014-05-21T00:00:00"/>
    <s v="Standard Class"/>
    <s v="JF-15295"/>
    <s v="Jason Fortune-"/>
    <s v="Consumer"/>
    <s v="United States"/>
    <s v="Seattle"/>
    <x v="4"/>
    <n v="98103"/>
    <x v="1"/>
    <s v="FUR-FU-10000076"/>
    <x v="0"/>
    <x v="5"/>
    <s v="24-Hour Round Wall Clock"/>
    <n v="39.96"/>
    <n v="2"/>
    <n v="0"/>
    <n v="17.182800000000004"/>
  </r>
  <r>
    <n v="2633"/>
    <s v="US-2014-110604"/>
    <x v="3"/>
    <x v="356"/>
    <d v="2014-05-21T00:00:00"/>
    <s v="Standard Class"/>
    <s v="JF-15295"/>
    <s v="Jason Fortune-"/>
    <s v="Consumer"/>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s v="Consumer"/>
    <s v="United States"/>
    <s v="Seattle"/>
    <x v="4"/>
    <n v="98103"/>
    <x v="1"/>
    <s v="FUR-CH-10004287"/>
    <x v="0"/>
    <x v="1"/>
    <s v="SAFCO Arco Folding Chair"/>
    <n v="220.96"/>
    <n v="1"/>
    <n v="0.2"/>
    <n v="24.857999999999983"/>
  </r>
  <r>
    <n v="2635"/>
    <s v="CA-2012-116750"/>
    <x v="1"/>
    <x v="761"/>
    <d v="2012-07-10T00:00:00"/>
    <s v="Second Class"/>
    <s v="BF-10975"/>
    <s v="Barbara Fisher"/>
    <s v="Corporate"/>
    <s v="United States"/>
    <s v="Fayetteville"/>
    <x v="3"/>
    <n v="28314"/>
    <x v="0"/>
    <s v="FUR-FU-10003829"/>
    <x v="0"/>
    <x v="5"/>
    <s v="Stackable Trays"/>
    <n v="4.9280000000000008"/>
    <n v="2"/>
    <n v="0.2"/>
    <n v="0.73919999999999941"/>
  </r>
  <r>
    <n v="2636"/>
    <s v="CA-2012-116750"/>
    <x v="1"/>
    <x v="761"/>
    <d v="2012-07-10T00:00:00"/>
    <s v="Second Class"/>
    <s v="BF-10975"/>
    <s v="Barbara Fisher"/>
    <s v="Corporate"/>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s v="Corporate"/>
    <s v="United States"/>
    <s v="Los Angeles"/>
    <x v="1"/>
    <n v="90045"/>
    <x v="1"/>
    <s v="OFF-ST-10000046"/>
    <x v="1"/>
    <x v="4"/>
    <s v="Fellowes Super Stor/Drawer Files"/>
    <n v="323.10000000000002"/>
    <n v="2"/>
    <n v="0"/>
    <n v="61.38900000000001"/>
  </r>
  <r>
    <n v="2638"/>
    <s v="CA-2014-108441"/>
    <x v="3"/>
    <x v="492"/>
    <d v="2014-06-19T00:00:00"/>
    <s v="Standard Class"/>
    <s v="SB-20170"/>
    <s v="Sarah Bern"/>
    <s v="Consumer"/>
    <s v="United States"/>
    <s v="New York City"/>
    <x v="15"/>
    <n v="10035"/>
    <x v="3"/>
    <s v="OFF-PA-10000697"/>
    <x v="1"/>
    <x v="10"/>
    <s v="TOPS Voice Message Log Book, Flash Format"/>
    <n v="19.04"/>
    <n v="4"/>
    <n v="0"/>
    <n v="9.3295999999999992"/>
  </r>
  <r>
    <n v="2639"/>
    <s v="CA-2014-108441"/>
    <x v="3"/>
    <x v="492"/>
    <d v="2014-06-19T00:00:00"/>
    <s v="Standard Class"/>
    <s v="SB-20170"/>
    <s v="Sarah Bern"/>
    <s v="Consumer"/>
    <s v="United States"/>
    <s v="New York City"/>
    <x v="15"/>
    <n v="10035"/>
    <x v="3"/>
    <s v="OFF-BI-10000848"/>
    <x v="1"/>
    <x v="8"/>
    <s v="Angle-D Ring Binders"/>
    <n v="13.128"/>
    <n v="3"/>
    <n v="0.2"/>
    <n v="4.2665999999999986"/>
  </r>
  <r>
    <n v="2640"/>
    <s v="CA-2014-108441"/>
    <x v="3"/>
    <x v="492"/>
    <d v="2014-06-19T00:00:00"/>
    <s v="Standard Class"/>
    <s v="SB-20170"/>
    <s v="Sarah Bern"/>
    <s v="Consumer"/>
    <s v="United States"/>
    <s v="New York City"/>
    <x v="15"/>
    <n v="10035"/>
    <x v="3"/>
    <s v="OFF-AR-10004691"/>
    <x v="1"/>
    <x v="6"/>
    <s v="Boston 1730 StandUp Electric Pencil Sharpener"/>
    <n v="64.14"/>
    <n v="3"/>
    <n v="0"/>
    <n v="16.676400000000001"/>
  </r>
  <r>
    <n v="2641"/>
    <s v="CA-2014-108441"/>
    <x v="3"/>
    <x v="492"/>
    <d v="2014-06-19T00:00:00"/>
    <s v="Standard Class"/>
    <s v="SB-20170"/>
    <s v="Sarah Bern"/>
    <s v="Consumer"/>
    <s v="United States"/>
    <s v="New York City"/>
    <x v="15"/>
    <n v="10035"/>
    <x v="3"/>
    <s v="FUR-CH-10000595"/>
    <x v="0"/>
    <x v="1"/>
    <s v="Safco Contoured Stacking Chairs"/>
    <n v="858.24"/>
    <n v="4"/>
    <n v="0.1"/>
    <n v="143.03999999999996"/>
  </r>
  <r>
    <n v="2642"/>
    <s v="CA-2012-169740"/>
    <x v="1"/>
    <x v="763"/>
    <d v="2012-02-25T00:00:00"/>
    <s v="Standard Class"/>
    <s v="LM-17065"/>
    <s v="Liz MacKendrick"/>
    <s v="Consumer"/>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s v="Consumer"/>
    <s v="United States"/>
    <s v="Aurora"/>
    <x v="10"/>
    <n v="60505"/>
    <x v="2"/>
    <s v="OFF-PA-10001289"/>
    <x v="1"/>
    <x v="10"/>
    <s v="White Computer Printout Paper by Universal"/>
    <n v="186.048"/>
    <n v="6"/>
    <n v="0.2"/>
    <n v="67.442399999999992"/>
  </r>
  <r>
    <n v="2644"/>
    <s v="CA-2013-149111"/>
    <x v="0"/>
    <x v="764"/>
    <d v="2013-04-22T00:00:00"/>
    <s v="Second Class"/>
    <s v="BF-11170"/>
    <s v="Ben Ferrer"/>
    <s v="Home Office"/>
    <s v="United States"/>
    <s v="Raleigh"/>
    <x v="3"/>
    <n v="27604"/>
    <x v="0"/>
    <s v="TEC-PH-10003092"/>
    <x v="2"/>
    <x v="7"/>
    <s v="Motorola L804"/>
    <n v="36.792000000000002"/>
    <n v="1"/>
    <n v="0.2"/>
    <n v="4.1390999999999991"/>
  </r>
  <r>
    <n v="2645"/>
    <s v="CA-2013-149111"/>
    <x v="0"/>
    <x v="764"/>
    <d v="2013-04-22T00:00:00"/>
    <s v="Second Class"/>
    <s v="BF-11170"/>
    <s v="Ben Ferrer"/>
    <s v="Home Office"/>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s v="Consumer"/>
    <s v="United States"/>
    <s v="Tulsa"/>
    <x v="26"/>
    <n v="74133"/>
    <x v="2"/>
    <s v="FUR-FU-10004270"/>
    <x v="0"/>
    <x v="5"/>
    <s v="Executive Impressions 13&quot; Clairmont Wall Clock"/>
    <n v="57.69"/>
    <n v="3"/>
    <n v="0"/>
    <n v="23.652900000000002"/>
  </r>
  <r>
    <n v="2647"/>
    <s v="CA-2011-131002"/>
    <x v="2"/>
    <x v="557"/>
    <d v="2011-09-12T00:00:00"/>
    <s v="Second Class"/>
    <s v="TB-21400"/>
    <s v="Tom Boeckenhauer"/>
    <s v="Consumer"/>
    <s v="United States"/>
    <s v="Tulsa"/>
    <x v="26"/>
    <n v="74133"/>
    <x v="2"/>
    <s v="OFF-BI-10000948"/>
    <x v="1"/>
    <x v="8"/>
    <s v="GBC Laser Imprintable Binding System Covers, Desert Sand"/>
    <n v="42.81"/>
    <n v="3"/>
    <n v="0"/>
    <n v="20.120699999999999"/>
  </r>
  <r>
    <n v="2648"/>
    <s v="CA-2011-131002"/>
    <x v="2"/>
    <x v="557"/>
    <d v="2011-09-12T00:00:00"/>
    <s v="Second Class"/>
    <s v="TB-21400"/>
    <s v="Tom Boeckenhauer"/>
    <s v="Consumer"/>
    <s v="United States"/>
    <s v="Tulsa"/>
    <x v="26"/>
    <n v="74133"/>
    <x v="2"/>
    <s v="OFF-PA-10000223"/>
    <x v="1"/>
    <x v="10"/>
    <s v="Xerox 2000"/>
    <n v="12.96"/>
    <n v="2"/>
    <n v="0"/>
    <n v="6.2208000000000006"/>
  </r>
  <r>
    <n v="2649"/>
    <s v="CA-2011-131002"/>
    <x v="2"/>
    <x v="557"/>
    <d v="2011-09-12T00:00:00"/>
    <s v="Second Class"/>
    <s v="TB-21400"/>
    <s v="Tom Boeckenhauer"/>
    <s v="Consumer"/>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s v="Consumer"/>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s v="Corporate"/>
    <s v="United States"/>
    <s v="Hesperia"/>
    <x v="1"/>
    <n v="92345"/>
    <x v="1"/>
    <s v="FUR-BO-10004467"/>
    <x v="0"/>
    <x v="0"/>
    <s v="Bestar Classic Bookcase"/>
    <n v="424.95749999999992"/>
    <n v="5"/>
    <n v="0.15"/>
    <n v="19.997999999999976"/>
  </r>
  <r>
    <n v="2652"/>
    <s v="CA-2014-112515"/>
    <x v="3"/>
    <x v="697"/>
    <d v="2014-09-22T00:00:00"/>
    <s v="Second Class"/>
    <s v="AS-10225"/>
    <s v="Alan Schoenberger"/>
    <s v="Corporate"/>
    <s v="United States"/>
    <s v="Provo"/>
    <x v="7"/>
    <n v="84604"/>
    <x v="1"/>
    <s v="OFF-BI-10000829"/>
    <x v="1"/>
    <x v="8"/>
    <s v="Avery Non-Stick Binders"/>
    <n v="10.776000000000002"/>
    <n v="3"/>
    <n v="0.2"/>
    <n v="3.5021999999999989"/>
  </r>
  <r>
    <n v="2653"/>
    <s v="CA-2014-112515"/>
    <x v="3"/>
    <x v="697"/>
    <d v="2014-09-22T00:00:00"/>
    <s v="Second Class"/>
    <s v="AS-10225"/>
    <s v="Alan Schoenberger"/>
    <s v="Corporate"/>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s v="Corporate"/>
    <s v="United States"/>
    <s v="Provo"/>
    <x v="7"/>
    <n v="84604"/>
    <x v="1"/>
    <s v="OFF-PA-10000062"/>
    <x v="1"/>
    <x v="10"/>
    <s v="Green Bar Computer Printout Paper"/>
    <n v="164.88"/>
    <n v="3"/>
    <n v="0"/>
    <n v="80.791200000000003"/>
  </r>
  <r>
    <n v="2655"/>
    <s v="CA-2014-112515"/>
    <x v="3"/>
    <x v="697"/>
    <d v="2014-09-22T00:00:00"/>
    <s v="Second Class"/>
    <s v="AS-10225"/>
    <s v="Alan Schoenberger"/>
    <s v="Corporate"/>
    <s v="United States"/>
    <s v="Provo"/>
    <x v="7"/>
    <n v="84604"/>
    <x v="1"/>
    <s v="FUR-BO-10003404"/>
    <x v="0"/>
    <x v="0"/>
    <s v="Global Adaptabilites Bookcase, Cherry/Storm Gray Finish"/>
    <n v="1292.94"/>
    <n v="3"/>
    <n v="0"/>
    <n v="77.576399999999921"/>
  </r>
  <r>
    <n v="2656"/>
    <s v="CA-2014-112515"/>
    <x v="3"/>
    <x v="697"/>
    <d v="2014-09-22T00:00:00"/>
    <s v="Second Class"/>
    <s v="AS-10225"/>
    <s v="Alan Schoenberger"/>
    <s v="Corporate"/>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s v="Corporate"/>
    <s v="United States"/>
    <s v="Provo"/>
    <x v="7"/>
    <n v="84604"/>
    <x v="1"/>
    <s v="OFF-ST-10001272"/>
    <x v="1"/>
    <x v="4"/>
    <s v="Mini 13-1/2 Capacity Data Binder Rack, Pearl"/>
    <n v="261.74"/>
    <n v="2"/>
    <n v="0"/>
    <n v="65.435000000000002"/>
  </r>
  <r>
    <n v="2658"/>
    <s v="CA-2014-112515"/>
    <x v="3"/>
    <x v="697"/>
    <d v="2014-09-22T00:00:00"/>
    <s v="Second Class"/>
    <s v="AS-10225"/>
    <s v="Alan Schoenberger"/>
    <s v="Corporate"/>
    <s v="United States"/>
    <s v="Provo"/>
    <x v="7"/>
    <n v="84604"/>
    <x v="1"/>
    <s v="OFF-LA-10001175"/>
    <x v="1"/>
    <x v="2"/>
    <s v="Avery 514"/>
    <n v="14.399999999999999"/>
    <n v="5"/>
    <n v="0"/>
    <n v="7.056"/>
  </r>
  <r>
    <n v="2659"/>
    <s v="CA-2013-150343"/>
    <x v="0"/>
    <x v="765"/>
    <d v="2013-08-21T00:00:00"/>
    <s v="Standard Class"/>
    <s v="PK-19075"/>
    <s v="Pete Kriz"/>
    <s v="Consumer"/>
    <s v="United States"/>
    <s v="San Francisco"/>
    <x v="1"/>
    <n v="94110"/>
    <x v="1"/>
    <s v="OFF-EN-10004030"/>
    <x v="1"/>
    <x v="12"/>
    <s v="Convenience Packs of Business Envelopes"/>
    <n v="10.86"/>
    <n v="3"/>
    <n v="0"/>
    <n v="5.1042000000000005"/>
  </r>
  <r>
    <n v="2660"/>
    <s v="CA-2012-135538"/>
    <x v="1"/>
    <x v="100"/>
    <d v="2012-12-28T00:00:00"/>
    <s v="Standard Class"/>
    <s v="HR-14830"/>
    <s v="Harold Ryan"/>
    <s v="Corporate"/>
    <s v="United States"/>
    <s v="Gilbert"/>
    <x v="16"/>
    <n v="85234"/>
    <x v="1"/>
    <s v="FUR-CH-10004287"/>
    <x v="0"/>
    <x v="1"/>
    <s v="SAFCO Arco Folding Chair"/>
    <n v="883.84"/>
    <n v="4"/>
    <n v="0.2"/>
    <n v="99.431999999999931"/>
  </r>
  <r>
    <n v="2661"/>
    <s v="CA-2014-123372"/>
    <x v="3"/>
    <x v="354"/>
    <d v="2014-12-03T00:00:00"/>
    <s v="Standard Class"/>
    <s v="DG-13300"/>
    <s v="Deirdre Greer"/>
    <s v="Corporate"/>
    <s v="United States"/>
    <s v="New York City"/>
    <x v="15"/>
    <n v="10035"/>
    <x v="3"/>
    <s v="TEC-PH-10002834"/>
    <x v="2"/>
    <x v="7"/>
    <s v="Google Nexus 5"/>
    <n v="1979.89"/>
    <n v="11"/>
    <n v="0"/>
    <n v="494.97250000000003"/>
  </r>
  <r>
    <n v="2662"/>
    <s v="CA-2014-123372"/>
    <x v="3"/>
    <x v="354"/>
    <d v="2014-12-03T00:00:00"/>
    <s v="Standard Class"/>
    <s v="DG-13300"/>
    <s v="Deirdre Greer"/>
    <s v="Corporate"/>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s v="Home Office"/>
    <s v="United States"/>
    <s v="Springfield"/>
    <x v="25"/>
    <n v="65807"/>
    <x v="2"/>
    <s v="OFF-BI-10003460"/>
    <x v="1"/>
    <x v="8"/>
    <s v="Acco 3-Hole Punch"/>
    <n v="8.76"/>
    <n v="2"/>
    <n v="0"/>
    <n v="4.2047999999999996"/>
  </r>
  <r>
    <n v="2664"/>
    <s v="CA-2013-164784"/>
    <x v="0"/>
    <x v="766"/>
    <d v="2013-05-05T00:00:00"/>
    <s v="First Class"/>
    <s v="HF-14995"/>
    <s v="Herbert Flentye"/>
    <s v="Consumer"/>
    <s v="United States"/>
    <s v="Memphis"/>
    <x v="18"/>
    <n v="38109"/>
    <x v="0"/>
    <s v="OFF-LA-10001569"/>
    <x v="1"/>
    <x v="2"/>
    <s v="Avery 499"/>
    <n v="3.9840000000000004"/>
    <n v="1"/>
    <n v="0.2"/>
    <n v="1.2948"/>
  </r>
  <r>
    <n v="2665"/>
    <s v="CA-2013-164784"/>
    <x v="0"/>
    <x v="766"/>
    <d v="2013-05-05T00:00:00"/>
    <s v="First Class"/>
    <s v="HF-14995"/>
    <s v="Herbert Flentye"/>
    <s v="Consumer"/>
    <s v="United States"/>
    <s v="Memphis"/>
    <x v="18"/>
    <n v="38109"/>
    <x v="0"/>
    <s v="FUR-TA-10004534"/>
    <x v="0"/>
    <x v="3"/>
    <s v="Bevis 44 x 96 Conference Tables"/>
    <n v="370.62"/>
    <n v="3"/>
    <n v="0.4"/>
    <n v="-142.07100000000008"/>
  </r>
  <r>
    <n v="2666"/>
    <s v="CA-2013-164784"/>
    <x v="0"/>
    <x v="766"/>
    <d v="2013-05-05T00:00:00"/>
    <s v="First Class"/>
    <s v="HF-14995"/>
    <s v="Herbert Flentye"/>
    <s v="Consumer"/>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s v="Consumer"/>
    <s v="United States"/>
    <s v="Amarillo"/>
    <x v="5"/>
    <n v="79109"/>
    <x v="2"/>
    <s v="TEC-AC-10003832"/>
    <x v="2"/>
    <x v="11"/>
    <s v="Imation 16GB Mini TravelDrive USB 2.0 Flash Drive"/>
    <n v="79.512000000000015"/>
    <n v="3"/>
    <n v="0.2"/>
    <n v="20.8719"/>
  </r>
  <r>
    <n v="2668"/>
    <s v="CA-2013-111794"/>
    <x v="0"/>
    <x v="393"/>
    <d v="2013-10-02T00:00:00"/>
    <s v="Same Day"/>
    <s v="HG-15025"/>
    <s v="Hunter Glantz"/>
    <s v="Consumer"/>
    <s v="United States"/>
    <s v="Amarillo"/>
    <x v="5"/>
    <n v="79109"/>
    <x v="2"/>
    <s v="OFF-PA-10000474"/>
    <x v="1"/>
    <x v="10"/>
    <s v="Staples"/>
    <n v="28.352"/>
    <n v="1"/>
    <n v="0.2"/>
    <n v="9.568799999999996"/>
  </r>
  <r>
    <n v="2669"/>
    <s v="US-2012-139759"/>
    <x v="1"/>
    <x v="767"/>
    <d v="2012-08-30T00:00:00"/>
    <s v="Standard Class"/>
    <s v="NL-18310"/>
    <s v="Nancy Lomonaco"/>
    <s v="Home Office"/>
    <s v="United States"/>
    <s v="Los Angeles"/>
    <x v="1"/>
    <n v="90045"/>
    <x v="1"/>
    <s v="FUR-CH-10002774"/>
    <x v="0"/>
    <x v="1"/>
    <s v="Global Deluxe Stacking Chair, Gray"/>
    <n v="40.783999999999999"/>
    <n v="1"/>
    <n v="0.2"/>
    <n v="4.5881999999999987"/>
  </r>
  <r>
    <n v="2670"/>
    <s v="US-2012-139759"/>
    <x v="1"/>
    <x v="767"/>
    <d v="2012-08-30T00:00:00"/>
    <s v="Standard Class"/>
    <s v="NL-18310"/>
    <s v="Nancy Lomonaco"/>
    <s v="Home Office"/>
    <s v="United States"/>
    <s v="Los Angeles"/>
    <x v="1"/>
    <n v="90045"/>
    <x v="1"/>
    <s v="OFF-AP-10002765"/>
    <x v="1"/>
    <x v="9"/>
    <s v="Fellowes Advanced Computer Series Surge Protectors"/>
    <n v="105.96"/>
    <n v="4"/>
    <n v="0"/>
    <n v="29.668800000000005"/>
  </r>
  <r>
    <n v="2671"/>
    <s v="CA-2011-126403"/>
    <x v="2"/>
    <x v="340"/>
    <d v="2011-09-12T00:00:00"/>
    <s v="Second Class"/>
    <s v="RR-19525"/>
    <s v="Rick Reed"/>
    <s v="Corporate"/>
    <s v="United States"/>
    <s v="Lowell"/>
    <x v="31"/>
    <n v="1852"/>
    <x v="3"/>
    <s v="OFF-PA-10001144"/>
    <x v="1"/>
    <x v="10"/>
    <s v="Xerox 1913"/>
    <n v="166.44"/>
    <n v="3"/>
    <n v="0"/>
    <n v="79.891199999999998"/>
  </r>
  <r>
    <n v="2672"/>
    <s v="CA-2011-126403"/>
    <x v="2"/>
    <x v="340"/>
    <d v="2011-09-12T00:00:00"/>
    <s v="Second Class"/>
    <s v="RR-19525"/>
    <s v="Rick Reed"/>
    <s v="Corporate"/>
    <s v="United States"/>
    <s v="Lowell"/>
    <x v="31"/>
    <n v="1852"/>
    <x v="3"/>
    <s v="FUR-CH-10003761"/>
    <x v="0"/>
    <x v="1"/>
    <s v="Global Italian Leather Office Chair"/>
    <n v="785.87999999999988"/>
    <n v="6"/>
    <n v="0"/>
    <n v="212.18759999999997"/>
  </r>
  <r>
    <n v="2673"/>
    <s v="CA-2011-126403"/>
    <x v="2"/>
    <x v="340"/>
    <d v="2011-09-12T00:00:00"/>
    <s v="Second Class"/>
    <s v="RR-19525"/>
    <s v="Rick Reed"/>
    <s v="Corporate"/>
    <s v="United States"/>
    <s v="Lowell"/>
    <x v="31"/>
    <n v="1852"/>
    <x v="3"/>
    <s v="OFF-PA-10004665"/>
    <x v="1"/>
    <x v="10"/>
    <s v="Advantus Motivational Note Cards"/>
    <n v="26.2"/>
    <n v="2"/>
    <n v="0"/>
    <n v="12.837999999999999"/>
  </r>
  <r>
    <n v="2674"/>
    <s v="CA-2011-126403"/>
    <x v="2"/>
    <x v="340"/>
    <d v="2011-09-12T00:00:00"/>
    <s v="Second Class"/>
    <s v="RR-19525"/>
    <s v="Rick Reed"/>
    <s v="Corporate"/>
    <s v="United States"/>
    <s v="Lowell"/>
    <x v="31"/>
    <n v="1852"/>
    <x v="3"/>
    <s v="OFF-ST-10000078"/>
    <x v="1"/>
    <x v="4"/>
    <s v="Tennsco 6- and 18-Compartment Lockers"/>
    <n v="1325.8500000000001"/>
    <n v="5"/>
    <n v="0"/>
    <n v="238.65299999999991"/>
  </r>
  <r>
    <n v="2675"/>
    <s v="CA-2014-136875"/>
    <x v="3"/>
    <x v="734"/>
    <d v="2014-12-04T00:00:00"/>
    <s v="Same Day"/>
    <s v="TC-21295"/>
    <s v="Toby Carlisle"/>
    <s v="Consumer"/>
    <s v="United States"/>
    <s v="San Diego"/>
    <x v="1"/>
    <n v="92024"/>
    <x v="1"/>
    <s v="OFF-PA-10000357"/>
    <x v="1"/>
    <x v="10"/>
    <s v="Xerox 1888"/>
    <n v="166.44"/>
    <n v="3"/>
    <n v="0"/>
    <n v="79.891199999999998"/>
  </r>
  <r>
    <n v="2676"/>
    <s v="CA-2014-132185"/>
    <x v="3"/>
    <x v="344"/>
    <d v="2014-12-03T00:00:00"/>
    <s v="Standard Class"/>
    <s v="DB-13615"/>
    <s v="Doug Bickford"/>
    <s v="Consumer"/>
    <s v="United States"/>
    <s v="Asheville"/>
    <x v="3"/>
    <n v="28806"/>
    <x v="0"/>
    <s v="OFF-AR-10000422"/>
    <x v="1"/>
    <x v="6"/>
    <s v="Pencil and Crayon Sharpener"/>
    <n v="8.76"/>
    <n v="5"/>
    <n v="0.2"/>
    <n v="0.76649999999999974"/>
  </r>
  <r>
    <n v="2677"/>
    <s v="CA-2014-132185"/>
    <x v="3"/>
    <x v="344"/>
    <d v="2014-12-03T00:00:00"/>
    <s v="Standard Class"/>
    <s v="DB-13615"/>
    <s v="Doug Bickford"/>
    <s v="Consumer"/>
    <s v="United States"/>
    <s v="Asheville"/>
    <x v="3"/>
    <n v="28806"/>
    <x v="0"/>
    <s v="OFF-AP-10001205"/>
    <x v="1"/>
    <x v="9"/>
    <s v="Belkin 5 Outlet SurgeMaster Power Centers"/>
    <n v="43.584000000000003"/>
    <n v="1"/>
    <n v="0.2"/>
    <n v="4.3584000000000032"/>
  </r>
  <r>
    <n v="2678"/>
    <s v="US-2011-160780"/>
    <x v="2"/>
    <x v="261"/>
    <d v="2011-06-21T00:00:00"/>
    <s v="Same Day"/>
    <s v="SV-20785"/>
    <s v="Stewart Visinsky"/>
    <s v="Consumer"/>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s v="Consumer"/>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s v="Home Office"/>
    <s v="United States"/>
    <s v="Jackson"/>
    <x v="12"/>
    <n v="49201"/>
    <x v="2"/>
    <s v="OFF-BI-10000546"/>
    <x v="1"/>
    <x v="8"/>
    <s v="Avery Durable Binders"/>
    <n v="14.399999999999999"/>
    <n v="5"/>
    <n v="0"/>
    <n v="7.056"/>
  </r>
  <r>
    <n v="2681"/>
    <s v="CA-2014-127026"/>
    <x v="3"/>
    <x v="276"/>
    <d v="2014-01-28T00:00:00"/>
    <s v="Standard Class"/>
    <s v="MH-18115"/>
    <s v="Mick Hernandez"/>
    <s v="Home Office"/>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s v="Home Office"/>
    <s v="United States"/>
    <s v="Jackson"/>
    <x v="12"/>
    <n v="49201"/>
    <x v="2"/>
    <s v="OFF-BI-10001196"/>
    <x v="1"/>
    <x v="8"/>
    <s v="Avery Flip-Chart Easel Binder, Black"/>
    <n v="89.52"/>
    <n v="4"/>
    <n v="0"/>
    <n v="42.074399999999997"/>
  </r>
  <r>
    <n v="2683"/>
    <s v="CA-2014-127026"/>
    <x v="3"/>
    <x v="276"/>
    <d v="2014-01-28T00:00:00"/>
    <s v="Standard Class"/>
    <s v="MH-18115"/>
    <s v="Mick Hernandez"/>
    <s v="Home Office"/>
    <s v="United States"/>
    <s v="Jackson"/>
    <x v="12"/>
    <n v="49201"/>
    <x v="2"/>
    <s v="TEC-MA-10002981"/>
    <x v="2"/>
    <x v="15"/>
    <s v="I.R.I.S IRISCard Anywhere 5 Card Scanner"/>
    <n v="350.97300000000007"/>
    <n v="3"/>
    <n v="0.1"/>
    <n v="152.08829999999998"/>
  </r>
  <r>
    <n v="2684"/>
    <s v="CA-2014-127026"/>
    <x v="3"/>
    <x v="276"/>
    <d v="2014-01-28T00:00:00"/>
    <s v="Standard Class"/>
    <s v="MH-18115"/>
    <s v="Mick Hernandez"/>
    <s v="Home Office"/>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s v="Consumer"/>
    <s v="United States"/>
    <s v="Los Angeles"/>
    <x v="1"/>
    <n v="90004"/>
    <x v="1"/>
    <s v="OFF-BI-10000632"/>
    <x v="1"/>
    <x v="8"/>
    <s v="Satellite Sectional Post Binders"/>
    <n v="312.55200000000002"/>
    <n v="9"/>
    <n v="0.2"/>
    <n v="101.57939999999999"/>
  </r>
  <r>
    <n v="2686"/>
    <s v="CA-2013-133123"/>
    <x v="0"/>
    <x v="47"/>
    <d v="2013-09-12T00:00:00"/>
    <s v="Standard Class"/>
    <s v="KB-16315"/>
    <s v="Karl Braun"/>
    <s v="Consumer"/>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s v="Consumer"/>
    <s v="United States"/>
    <s v="Thomasville"/>
    <x v="3"/>
    <n v="27360"/>
    <x v="0"/>
    <s v="OFF-BI-10001031"/>
    <x v="1"/>
    <x v="8"/>
    <s v="Pressboard Data Binders by Wilson Jones"/>
    <n v="3.2040000000000002"/>
    <n v="2"/>
    <n v="0.7"/>
    <n v="-2.4563999999999995"/>
  </r>
  <r>
    <n v="2688"/>
    <s v="US-2013-128195"/>
    <x v="0"/>
    <x v="578"/>
    <d v="2013-08-06T00:00:00"/>
    <s v="First Class"/>
    <s v="RA-19285"/>
    <s v="Ralph Arnett"/>
    <s v="Consumer"/>
    <s v="United States"/>
    <s v="Peoria"/>
    <x v="10"/>
    <n v="61604"/>
    <x v="2"/>
    <s v="OFF-BI-10002003"/>
    <x v="1"/>
    <x v="8"/>
    <s v="Ibico Presentation Index for Binding Systems"/>
    <n v="3.9799999999999991"/>
    <n v="5"/>
    <n v="0.8"/>
    <n v="-6.5670000000000019"/>
  </r>
  <r>
    <n v="2689"/>
    <s v="CA-2012-153220"/>
    <x v="1"/>
    <x v="768"/>
    <d v="2012-11-14T00:00:00"/>
    <s v="First Class"/>
    <s v="YC-21895"/>
    <s v="Yoseph Carroll"/>
    <s v="Corporate"/>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s v="Consumer"/>
    <s v="United States"/>
    <s v="Chicago"/>
    <x v="10"/>
    <n v="60653"/>
    <x v="2"/>
    <s v="OFF-AR-10004582"/>
    <x v="1"/>
    <x v="6"/>
    <s v="BIC Brite Liner Grip Highlighters"/>
    <n v="5.2480000000000002"/>
    <n v="4"/>
    <n v="0.2"/>
    <n v="1.6399999999999995"/>
  </r>
  <r>
    <n v="2691"/>
    <s v="CA-2014-156412"/>
    <x v="3"/>
    <x v="769"/>
    <d v="2014-12-09T00:00:00"/>
    <s v="Standard Class"/>
    <s v="CM-12160"/>
    <s v="Charles McCrossin"/>
    <s v="Consumer"/>
    <s v="United States"/>
    <s v="Philadelphia"/>
    <x v="9"/>
    <n v="19134"/>
    <x v="3"/>
    <s v="OFF-BI-10004364"/>
    <x v="1"/>
    <x v="8"/>
    <s v="Storex Dura Pro Binders"/>
    <n v="5.3460000000000019"/>
    <n v="3"/>
    <n v="0.7"/>
    <n v="-4.4550000000000001"/>
  </r>
  <r>
    <n v="2692"/>
    <s v="US-2013-144211"/>
    <x v="0"/>
    <x v="770"/>
    <d v="2013-09-03T00:00:00"/>
    <s v="Standard Class"/>
    <s v="CS-12130"/>
    <s v="Chad Sievert"/>
    <s v="Consumer"/>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s v="Consumer"/>
    <s v="United States"/>
    <s v="Englewood"/>
    <x v="22"/>
    <n v="80112"/>
    <x v="1"/>
    <s v="TEC-PH-10002890"/>
    <x v="2"/>
    <x v="7"/>
    <s v="AT&amp;T 17929 Lendline Telephone"/>
    <n v="108.57599999999999"/>
    <n v="3"/>
    <n v="0.2"/>
    <n v="8.1432000000000002"/>
  </r>
  <r>
    <n v="2694"/>
    <s v="CA-2013-138079"/>
    <x v="0"/>
    <x v="115"/>
    <d v="2013-01-28T00:00:00"/>
    <s v="Standard Class"/>
    <s v="AJ-10795"/>
    <s v="Anthony Johnson"/>
    <s v="Corporate"/>
    <s v="United States"/>
    <s v="Seattle"/>
    <x v="4"/>
    <n v="98115"/>
    <x v="1"/>
    <s v="FUR-FU-10001475"/>
    <x v="0"/>
    <x v="5"/>
    <s v="Contract Clock, 14&quot;, Brown"/>
    <n v="109.9"/>
    <n v="5"/>
    <n v="0"/>
    <n v="37.366"/>
  </r>
  <r>
    <n v="2695"/>
    <s v="CA-2011-143182"/>
    <x v="2"/>
    <x v="771"/>
    <d v="2011-10-20T00:00:00"/>
    <s v="Standard Class"/>
    <s v="DL-12865"/>
    <s v="Dan Lawera"/>
    <s v="Consumer"/>
    <s v="United States"/>
    <s v="Hialeah"/>
    <x v="2"/>
    <n v="33012"/>
    <x v="0"/>
    <s v="FUR-FU-10004270"/>
    <x v="0"/>
    <x v="5"/>
    <s v="Executive Impressions 13&quot; Clairmont Wall Clock"/>
    <n v="15.384"/>
    <n v="1"/>
    <n v="0.2"/>
    <n v="4.0383000000000013"/>
  </r>
  <r>
    <n v="2696"/>
    <s v="CA-2013-161662"/>
    <x v="0"/>
    <x v="569"/>
    <d v="2013-02-09T00:00:00"/>
    <s v="First Class"/>
    <s v="BE-11410"/>
    <s v="Bobby Elias"/>
    <s v="Consumer"/>
    <s v="United States"/>
    <s v="Lancaster"/>
    <x v="24"/>
    <n v="43130"/>
    <x v="3"/>
    <s v="OFF-PA-10003465"/>
    <x v="1"/>
    <x v="10"/>
    <s v="Xerox 1912"/>
    <n v="30.352"/>
    <n v="2"/>
    <n v="0.2"/>
    <n v="10.623199999999997"/>
  </r>
  <r>
    <n v="2697"/>
    <s v="CA-2011-145317"/>
    <x v="2"/>
    <x v="772"/>
    <d v="2011-03-23T00:00:00"/>
    <s v="Standard Class"/>
    <s v="SM-20320"/>
    <s v="Sean Miller"/>
    <s v="Home Office"/>
    <s v="United States"/>
    <s v="Jacksonville"/>
    <x v="2"/>
    <n v="32216"/>
    <x v="0"/>
    <s v="TEC-MA-10003626"/>
    <x v="2"/>
    <x v="15"/>
    <s v="Hewlett-Packard Deskjet 6540 Color Inkjet Printer"/>
    <n v="821.3"/>
    <n v="4"/>
    <n v="0.5"/>
    <n v="-16.426000000000045"/>
  </r>
  <r>
    <n v="2698"/>
    <s v="CA-2011-145317"/>
    <x v="2"/>
    <x v="772"/>
    <d v="2011-03-23T00:00:00"/>
    <s v="Standard Class"/>
    <s v="SM-20320"/>
    <s v="Sean Miller"/>
    <s v="Home Office"/>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s v="Home Office"/>
    <s v="United States"/>
    <s v="Jacksonville"/>
    <x v="2"/>
    <n v="32216"/>
    <x v="0"/>
    <s v="OFF-PA-10001804"/>
    <x v="1"/>
    <x v="10"/>
    <s v="Xerox 195"/>
    <n v="21.376000000000001"/>
    <n v="4"/>
    <n v="0.2"/>
    <n v="7.4815999999999994"/>
  </r>
  <r>
    <n v="2700"/>
    <s v="CA-2011-145317"/>
    <x v="2"/>
    <x v="772"/>
    <d v="2011-03-23T00:00:00"/>
    <s v="Standard Class"/>
    <s v="SM-20320"/>
    <s v="Sean Miller"/>
    <s v="Home Office"/>
    <s v="United States"/>
    <s v="Jacksonville"/>
    <x v="2"/>
    <n v="32216"/>
    <x v="0"/>
    <s v="OFF-AR-10003183"/>
    <x v="1"/>
    <x v="6"/>
    <s v="Avery Fluorescent Highlighter Four-Color Set"/>
    <n v="8.016"/>
    <n v="3"/>
    <n v="0.2"/>
    <n v="1.0019999999999993"/>
  </r>
  <r>
    <n v="2701"/>
    <s v="CA-2011-145317"/>
    <x v="2"/>
    <x v="772"/>
    <d v="2011-03-23T00:00:00"/>
    <s v="Standard Class"/>
    <s v="SM-20320"/>
    <s v="Sean Miller"/>
    <s v="Home Office"/>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s v="Home Office"/>
    <s v="United States"/>
    <s v="Jacksonville"/>
    <x v="2"/>
    <n v="32216"/>
    <x v="0"/>
    <s v="OFF-FA-10003112"/>
    <x v="1"/>
    <x v="13"/>
    <s v="Staples"/>
    <n v="18.936"/>
    <n v="3"/>
    <n v="0.2"/>
    <n v="5.9174999999999986"/>
  </r>
  <r>
    <n v="2703"/>
    <s v="CA-2011-145317"/>
    <x v="2"/>
    <x v="772"/>
    <d v="2011-03-23T00:00:00"/>
    <s v="Standard Class"/>
    <s v="SM-20320"/>
    <s v="Sean Miller"/>
    <s v="Home Office"/>
    <s v="United States"/>
    <s v="Jacksonville"/>
    <x v="2"/>
    <n v="32216"/>
    <x v="0"/>
    <s v="FUR-FU-10001986"/>
    <x v="0"/>
    <x v="5"/>
    <s v="Dana Fluorescent Magnifying Lamp, White, 36&quot;"/>
    <n v="122.352"/>
    <n v="3"/>
    <n v="0.2"/>
    <n v="15.29399999999999"/>
  </r>
  <r>
    <n v="2704"/>
    <s v="CA-2011-143413"/>
    <x v="2"/>
    <x v="773"/>
    <d v="2011-05-30T00:00:00"/>
    <s v="Standard Class"/>
    <s v="RP-19390"/>
    <s v="Resi Pölking"/>
    <s v="Consumer"/>
    <s v="United States"/>
    <s v="Baltimore"/>
    <x v="39"/>
    <n v="21215"/>
    <x v="3"/>
    <s v="OFF-PA-10002319"/>
    <x v="1"/>
    <x v="10"/>
    <s v="Xerox 1944"/>
    <n v="116.28"/>
    <n v="3"/>
    <n v="0"/>
    <n v="56.977199999999996"/>
  </r>
  <r>
    <n v="2705"/>
    <s v="CA-2014-156818"/>
    <x v="3"/>
    <x v="497"/>
    <d v="2014-07-14T00:00:00"/>
    <s v="Second Class"/>
    <s v="JD-16015"/>
    <s v="Joy Daniels"/>
    <s v="Consumer"/>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s v="Home Office"/>
    <s v="United States"/>
    <s v="Carlsbad"/>
    <x v="27"/>
    <n v="88220"/>
    <x v="1"/>
    <s v="OFF-SU-10001165"/>
    <x v="1"/>
    <x v="14"/>
    <s v="Acme Elite Stainless Steel Scissors"/>
    <n v="16.68"/>
    <n v="2"/>
    <n v="0"/>
    <n v="4.3368000000000002"/>
  </r>
  <r>
    <n v="2707"/>
    <s v="CA-2014-155873"/>
    <x v="3"/>
    <x v="114"/>
    <d v="2014-06-22T00:00:00"/>
    <s v="Standard Class"/>
    <s v="AB-10255"/>
    <s v="Alejandro Ballentine"/>
    <s v="Home Office"/>
    <s v="United States"/>
    <s v="Carlsbad"/>
    <x v="27"/>
    <n v="88220"/>
    <x v="1"/>
    <s v="OFF-PA-10001246"/>
    <x v="1"/>
    <x v="10"/>
    <s v="Xerox 215"/>
    <n v="19.440000000000001"/>
    <n v="3"/>
    <n v="0"/>
    <n v="9.3312000000000008"/>
  </r>
  <r>
    <n v="2708"/>
    <s v="CA-2014-155873"/>
    <x v="3"/>
    <x v="114"/>
    <d v="2014-06-22T00:00:00"/>
    <s v="Standard Class"/>
    <s v="AB-10255"/>
    <s v="Alejandro Ballentine"/>
    <s v="Home Office"/>
    <s v="United States"/>
    <s v="Carlsbad"/>
    <x v="27"/>
    <n v="88220"/>
    <x v="1"/>
    <s v="OFF-PA-10001815"/>
    <x v="1"/>
    <x v="10"/>
    <s v="Xerox 1885"/>
    <n v="192.16"/>
    <n v="4"/>
    <n v="0"/>
    <n v="92.236799999999988"/>
  </r>
  <r>
    <n v="2709"/>
    <s v="CA-2012-121797"/>
    <x v="1"/>
    <x v="564"/>
    <d v="2012-02-06T00:00:00"/>
    <s v="Standard Class"/>
    <s v="CC-12145"/>
    <s v="Charles Crestani"/>
    <s v="Consumer"/>
    <s v="United States"/>
    <s v="Los Angeles"/>
    <x v="1"/>
    <n v="90049"/>
    <x v="1"/>
    <s v="FUR-FU-10001876"/>
    <x v="0"/>
    <x v="5"/>
    <s v="Computer Room Manger, 14&quot;"/>
    <n v="227.35999999999999"/>
    <n v="7"/>
    <n v="0"/>
    <n v="81.849599999999981"/>
  </r>
  <r>
    <n v="2710"/>
    <s v="CA-2012-121797"/>
    <x v="1"/>
    <x v="564"/>
    <d v="2012-02-06T00:00:00"/>
    <s v="Standard Class"/>
    <s v="CC-12145"/>
    <s v="Charles Crestani"/>
    <s v="Consumer"/>
    <s v="United States"/>
    <s v="Los Angeles"/>
    <x v="1"/>
    <n v="90049"/>
    <x v="1"/>
    <s v="TEC-MA-10000488"/>
    <x v="2"/>
    <x v="15"/>
    <s v="Bady BDG101FRU Card Printer"/>
    <n v="1919.9760000000001"/>
    <n v="3"/>
    <n v="0.2"/>
    <n v="215.99729999999977"/>
  </r>
  <r>
    <n v="2711"/>
    <s v="US-2012-120572"/>
    <x v="1"/>
    <x v="555"/>
    <d v="2012-12-15T00:00:00"/>
    <s v="Standard Class"/>
    <s v="GH-14425"/>
    <s v="Gary Hwang"/>
    <s v="Consumer"/>
    <s v="United States"/>
    <s v="Jacksonville"/>
    <x v="2"/>
    <n v="32216"/>
    <x v="0"/>
    <s v="OFF-BI-10001098"/>
    <x v="1"/>
    <x v="8"/>
    <s v="Acco D-Ring Binder w/DublLock"/>
    <n v="12.828000000000001"/>
    <n v="2"/>
    <n v="0.7"/>
    <n v="-8.9795999999999978"/>
  </r>
  <r>
    <n v="2712"/>
    <s v="CA-2014-132430"/>
    <x v="3"/>
    <x v="449"/>
    <d v="2014-10-12T00:00:00"/>
    <s v="First Class"/>
    <s v="CP-12085"/>
    <s v="Cathy Prescott"/>
    <s v="Corporate"/>
    <s v="United States"/>
    <s v="Lakewood"/>
    <x v="24"/>
    <n v="44107"/>
    <x v="3"/>
    <s v="FUR-FU-10003577"/>
    <x v="0"/>
    <x v="5"/>
    <s v="Nu-Dell Leatherette Frames"/>
    <n v="45.888000000000005"/>
    <n v="4"/>
    <n v="0.2"/>
    <n v="9.1775999999999982"/>
  </r>
  <r>
    <n v="2713"/>
    <s v="CA-2014-146031"/>
    <x v="3"/>
    <x v="570"/>
    <d v="2014-08-02T00:00:00"/>
    <s v="Second Class"/>
    <s v="GM-14440"/>
    <s v="Gary McGarr"/>
    <s v="Consumer"/>
    <s v="United States"/>
    <s v="Troy"/>
    <x v="15"/>
    <n v="12180"/>
    <x v="3"/>
    <s v="OFF-AR-10002656"/>
    <x v="1"/>
    <x v="6"/>
    <s v="Sanford Liquid Accent Highlighters"/>
    <n v="60.12"/>
    <n v="9"/>
    <n v="0"/>
    <n v="22.244399999999995"/>
  </r>
  <r>
    <n v="2714"/>
    <s v="CA-2011-110100"/>
    <x v="2"/>
    <x v="573"/>
    <d v="2011-04-29T00:00:00"/>
    <s v="Standard Class"/>
    <s v="LC-16885"/>
    <s v="Lena Creighton"/>
    <s v="Consumer"/>
    <s v="United States"/>
    <s v="Wilmington"/>
    <x v="3"/>
    <n v="28403"/>
    <x v="0"/>
    <s v="TEC-PH-10004531"/>
    <x v="2"/>
    <x v="7"/>
    <s v="AT&amp;T CL2909"/>
    <n v="302.37599999999998"/>
    <n v="3"/>
    <n v="0.2"/>
    <n v="37.796999999999997"/>
  </r>
  <r>
    <n v="2715"/>
    <s v="CA-2012-103723"/>
    <x v="1"/>
    <x v="494"/>
    <d v="2012-12-06T00:00:00"/>
    <s v="Standard Class"/>
    <s v="BT-11305"/>
    <s v="Beth Thompson"/>
    <s v="Home Office"/>
    <s v="United States"/>
    <s v="Seattle"/>
    <x v="4"/>
    <n v="98105"/>
    <x v="1"/>
    <s v="OFF-AR-10003251"/>
    <x v="1"/>
    <x v="6"/>
    <s v="Prang Drawing Pencil Set"/>
    <n v="13.899999999999999"/>
    <n v="5"/>
    <n v="0"/>
    <n v="5.56"/>
  </r>
  <r>
    <n v="2716"/>
    <s v="CA-2011-127187"/>
    <x v="2"/>
    <x v="774"/>
    <d v="2011-12-08T00:00:00"/>
    <s v="Standard Class"/>
    <s v="CP-12085"/>
    <s v="Cathy Prescott"/>
    <s v="Corporate"/>
    <s v="United States"/>
    <s v="New York City"/>
    <x v="15"/>
    <n v="10024"/>
    <x v="3"/>
    <s v="TEC-PH-10000673"/>
    <x v="2"/>
    <x v="7"/>
    <s v="Plantronics Voyager Pro HD - Bluetooth Headset"/>
    <n v="129.97999999999999"/>
    <n v="2"/>
    <n v="0"/>
    <n v="62.3904"/>
  </r>
  <r>
    <n v="2717"/>
    <s v="CA-2014-128475"/>
    <x v="3"/>
    <x v="775"/>
    <d v="2014-09-02T00:00:00"/>
    <s v="Standard Class"/>
    <s v="SC-20680"/>
    <s v="Steve Carroll"/>
    <s v="Home Office"/>
    <s v="United States"/>
    <s v="Columbus"/>
    <x v="32"/>
    <n v="31907"/>
    <x v="0"/>
    <s v="TEC-AC-10000158"/>
    <x v="2"/>
    <x v="11"/>
    <s v="Sony 64GB Class 10 Micro SDHC R40 Memory Card"/>
    <n v="71.98"/>
    <n v="2"/>
    <n v="0"/>
    <n v="15.1158"/>
  </r>
  <r>
    <n v="2718"/>
    <s v="CA-2011-100006"/>
    <x v="2"/>
    <x v="557"/>
    <d v="2011-09-13T00:00:00"/>
    <s v="Standard Class"/>
    <s v="DK-13375"/>
    <s v="Dennis Kane"/>
    <s v="Consumer"/>
    <s v="United States"/>
    <s v="New York City"/>
    <x v="15"/>
    <n v="10024"/>
    <x v="3"/>
    <s v="TEC-PH-10002075"/>
    <x v="2"/>
    <x v="7"/>
    <s v="AT&amp;T EL51110 DECT"/>
    <n v="377.96999999999997"/>
    <n v="3"/>
    <n v="0"/>
    <n v="109.61129999999999"/>
  </r>
  <r>
    <n v="2719"/>
    <s v="CA-2014-144827"/>
    <x v="3"/>
    <x v="202"/>
    <d v="2014-12-28T00:00:00"/>
    <s v="Standard Class"/>
    <s v="SE-20110"/>
    <s v="Sanjit Engle"/>
    <s v="Consumer"/>
    <s v="United States"/>
    <s v="Costa Mesa"/>
    <x v="1"/>
    <n v="92627"/>
    <x v="1"/>
    <s v="OFF-ST-10004340"/>
    <x v="1"/>
    <x v="4"/>
    <s v="Fellowes Mobile File Cart, Black"/>
    <n v="124.36"/>
    <n v="2"/>
    <n v="0"/>
    <n v="33.577200000000005"/>
  </r>
  <r>
    <n v="2720"/>
    <s v="CA-2011-110030"/>
    <x v="2"/>
    <x v="776"/>
    <d v="2011-12-08T00:00:00"/>
    <s v="Second Class"/>
    <s v="LF-17185"/>
    <s v="Luke Foster"/>
    <s v="Consumer"/>
    <s v="United States"/>
    <s v="Houston"/>
    <x v="5"/>
    <n v="77095"/>
    <x v="2"/>
    <s v="FUR-FU-10002759"/>
    <x v="0"/>
    <x v="5"/>
    <s v="12-1/2 Diameter Round Wall Clock"/>
    <n v="23.976000000000003"/>
    <n v="3"/>
    <n v="0.6"/>
    <n v="-14.385599999999997"/>
  </r>
  <r>
    <n v="2721"/>
    <s v="CA-2011-121286"/>
    <x v="2"/>
    <x v="130"/>
    <d v="2011-11-08T00:00:00"/>
    <s v="Second Class"/>
    <s v="ON-18715"/>
    <s v="Odella Nelson"/>
    <s v="Corporate"/>
    <s v="United States"/>
    <s v="Cary"/>
    <x v="3"/>
    <n v="27511"/>
    <x v="0"/>
    <s v="OFF-FA-10000585"/>
    <x v="1"/>
    <x v="13"/>
    <s v="OIC Bulk Pack Metal Binder Clips"/>
    <n v="8.3760000000000012"/>
    <n v="3"/>
    <n v="0.2"/>
    <n v="2.7222"/>
  </r>
  <r>
    <n v="2722"/>
    <s v="CA-2011-121286"/>
    <x v="2"/>
    <x v="130"/>
    <d v="2011-11-08T00:00:00"/>
    <s v="Second Class"/>
    <s v="ON-18715"/>
    <s v="Odella Nelson"/>
    <s v="Corporate"/>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s v="Consumer"/>
    <s v="United States"/>
    <s v="Alexandria"/>
    <x v="17"/>
    <n v="22304"/>
    <x v="0"/>
    <s v="OFF-ST-10001558"/>
    <x v="1"/>
    <x v="4"/>
    <s v="Acco Perma 4000 Stacking Storage Drawers"/>
    <n v="81.199999999999989"/>
    <n v="5"/>
    <n v="0"/>
    <n v="12.18"/>
  </r>
  <r>
    <n v="2724"/>
    <s v="CA-2011-153479"/>
    <x v="2"/>
    <x v="777"/>
    <d v="2011-10-08T00:00:00"/>
    <s v="Standard Class"/>
    <s v="DF-13135"/>
    <s v="David Flashing"/>
    <s v="Consumer"/>
    <s v="United States"/>
    <s v="Vallejo"/>
    <x v="1"/>
    <n v="94591"/>
    <x v="1"/>
    <s v="OFF-LA-10004689"/>
    <x v="1"/>
    <x v="2"/>
    <s v="Avery 512"/>
    <n v="14.450000000000001"/>
    <n v="5"/>
    <n v="0"/>
    <n v="6.7915000000000001"/>
  </r>
  <r>
    <n v="2725"/>
    <s v="CA-2011-153479"/>
    <x v="2"/>
    <x v="777"/>
    <d v="2011-10-08T00:00:00"/>
    <s v="Standard Class"/>
    <s v="DF-13135"/>
    <s v="David Flashing"/>
    <s v="Consumer"/>
    <s v="United States"/>
    <s v="Vallejo"/>
    <x v="1"/>
    <n v="94591"/>
    <x v="1"/>
    <s v="OFF-BI-10002867"/>
    <x v="1"/>
    <x v="8"/>
    <s v="GBC Recycled Regency Composition Covers"/>
    <n v="95.64800000000001"/>
    <n v="2"/>
    <n v="0.2"/>
    <n v="31.085599999999989"/>
  </r>
  <r>
    <n v="2726"/>
    <s v="CA-2014-149888"/>
    <x v="3"/>
    <x v="659"/>
    <d v="2014-11-14T00:00:00"/>
    <s v="Standard Class"/>
    <s v="EP-13915"/>
    <s v="Emily Phan"/>
    <s v="Consumer"/>
    <s v="United States"/>
    <s v="Philadelphia"/>
    <x v="9"/>
    <n v="19120"/>
    <x v="3"/>
    <s v="TEC-PH-10003811"/>
    <x v="2"/>
    <x v="7"/>
    <s v="Jabra Supreme Plus Driver Edition Headset"/>
    <n v="359.97"/>
    <n v="5"/>
    <n v="0.4"/>
    <n v="-71.994000000000028"/>
  </r>
  <r>
    <n v="2727"/>
    <s v="CA-2014-149888"/>
    <x v="3"/>
    <x v="659"/>
    <d v="2014-11-14T00:00:00"/>
    <s v="Standard Class"/>
    <s v="EP-13915"/>
    <s v="Emily Phan"/>
    <s v="Consumer"/>
    <s v="United States"/>
    <s v="Philadelphia"/>
    <x v="9"/>
    <n v="19120"/>
    <x v="3"/>
    <s v="FUR-TA-10000849"/>
    <x v="0"/>
    <x v="3"/>
    <s v="Bevis Rectangular Conference Tables"/>
    <n v="350.35199999999998"/>
    <n v="4"/>
    <n v="0.4"/>
    <n v="-140.14079999999996"/>
  </r>
  <r>
    <n v="2728"/>
    <s v="CA-2014-119193"/>
    <x v="3"/>
    <x v="66"/>
    <d v="2014-12-25T00:00:00"/>
    <s v="First Class"/>
    <s v="SK-19990"/>
    <s v="Sally Knutson"/>
    <s v="Consumer"/>
    <s v="United States"/>
    <s v="Toledo"/>
    <x v="24"/>
    <n v="43615"/>
    <x v="3"/>
    <s v="OFF-BI-10000848"/>
    <x v="1"/>
    <x v="8"/>
    <s v="Angle-D Ring Binders"/>
    <n v="1.6410000000000002"/>
    <n v="1"/>
    <n v="0.7"/>
    <n v="-1.3128000000000002"/>
  </r>
  <r>
    <n v="2729"/>
    <s v="CA-2014-119193"/>
    <x v="3"/>
    <x v="66"/>
    <d v="2014-12-25T00:00:00"/>
    <s v="First Class"/>
    <s v="SK-19990"/>
    <s v="Sally Knutson"/>
    <s v="Consumer"/>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s v="Consumer"/>
    <s v="United States"/>
    <s v="Seattle"/>
    <x v="4"/>
    <n v="98105"/>
    <x v="1"/>
    <s v="OFF-AR-10001547"/>
    <x v="1"/>
    <x v="6"/>
    <s v="Newell 311"/>
    <n v="6.63"/>
    <n v="3"/>
    <n v="0"/>
    <n v="1.7901"/>
  </r>
  <r>
    <n v="2731"/>
    <s v="CA-2014-104801"/>
    <x v="3"/>
    <x v="778"/>
    <d v="2014-02-20T00:00:00"/>
    <s v="Standard Class"/>
    <s v="FH-14350"/>
    <s v="Fred Harton"/>
    <s v="Consumer"/>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s v="Consumer"/>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s v="Consumer"/>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s v="Consumer"/>
    <s v="United States"/>
    <s v="Plainfield"/>
    <x v="30"/>
    <n v="7060"/>
    <x v="3"/>
    <s v="OFF-AR-10000716"/>
    <x v="1"/>
    <x v="6"/>
    <s v="DIXON Ticonderoga Erasable Checking Pencils"/>
    <n v="5.58"/>
    <n v="1"/>
    <n v="0"/>
    <n v="2.1762000000000001"/>
  </r>
  <r>
    <n v="2735"/>
    <s v="CA-2012-129770"/>
    <x v="1"/>
    <x v="780"/>
    <d v="2012-02-23T00:00:00"/>
    <s v="Second Class"/>
    <s v="JE-15715"/>
    <s v="Joe Elijah"/>
    <s v="Consumer"/>
    <s v="United States"/>
    <s v="Las Cruces"/>
    <x v="27"/>
    <n v="88001"/>
    <x v="1"/>
    <s v="OFF-PA-10000249"/>
    <x v="1"/>
    <x v="10"/>
    <s v="Staples"/>
    <n v="49.12"/>
    <n v="4"/>
    <n v="0"/>
    <n v="23.086399999999998"/>
  </r>
  <r>
    <n v="2736"/>
    <s v="CA-2012-115798"/>
    <x v="1"/>
    <x v="50"/>
    <d v="2012-11-19T00:00:00"/>
    <s v="Standard Class"/>
    <s v="KL-16645"/>
    <s v="Ken Lonsdale"/>
    <s v="Consumer"/>
    <s v="United States"/>
    <s v="Newark"/>
    <x v="13"/>
    <n v="19711"/>
    <x v="3"/>
    <s v="TEC-PH-10003691"/>
    <x v="2"/>
    <x v="7"/>
    <s v="BlackBerry Q10"/>
    <n v="377.96999999999997"/>
    <n v="3"/>
    <n v="0"/>
    <n v="94.492500000000007"/>
  </r>
  <r>
    <n v="2737"/>
    <s v="CA-2012-115798"/>
    <x v="1"/>
    <x v="50"/>
    <d v="2012-11-19T00:00:00"/>
    <s v="Standard Class"/>
    <s v="KL-16645"/>
    <s v="Ken Lonsdale"/>
    <s v="Consumer"/>
    <s v="United States"/>
    <s v="Newark"/>
    <x v="13"/>
    <n v="19711"/>
    <x v="3"/>
    <s v="OFF-PA-10001560"/>
    <x v="1"/>
    <x v="10"/>
    <s v="Adams Telephone Message Books, 5 1/4” x 11”"/>
    <n v="42.28"/>
    <n v="7"/>
    <n v="0"/>
    <n v="19.871600000000001"/>
  </r>
  <r>
    <n v="2738"/>
    <s v="CA-2012-115798"/>
    <x v="1"/>
    <x v="50"/>
    <d v="2012-11-19T00:00:00"/>
    <s v="Standard Class"/>
    <s v="KL-16645"/>
    <s v="Ken Lonsdale"/>
    <s v="Consumer"/>
    <s v="United States"/>
    <s v="Newark"/>
    <x v="13"/>
    <n v="19711"/>
    <x v="3"/>
    <s v="FUR-BO-10004467"/>
    <x v="0"/>
    <x v="0"/>
    <s v="Bestar Classic Bookcase"/>
    <n v="299.96999999999997"/>
    <n v="3"/>
    <n v="0"/>
    <n v="56.994299999999981"/>
  </r>
  <r>
    <n v="2739"/>
    <s v="CA-2012-115798"/>
    <x v="1"/>
    <x v="50"/>
    <d v="2012-11-19T00:00:00"/>
    <s v="Standard Class"/>
    <s v="KL-16645"/>
    <s v="Ken Lonsdale"/>
    <s v="Consumer"/>
    <s v="United States"/>
    <s v="Newark"/>
    <x v="13"/>
    <n v="19711"/>
    <x v="3"/>
    <s v="TEC-PH-10001819"/>
    <x v="2"/>
    <x v="7"/>
    <s v="Innergie mMini Combo Duo USB Travel Charging Kit"/>
    <n v="89.98"/>
    <n v="2"/>
    <n v="0"/>
    <n v="43.190399999999997"/>
  </r>
  <r>
    <n v="2740"/>
    <s v="CA-2014-122707"/>
    <x v="3"/>
    <x v="513"/>
    <d v="2014-04-19T00:00:00"/>
    <s v="First Class"/>
    <s v="EB-13750"/>
    <s v="Edward Becker"/>
    <s v="Corporate"/>
    <s v="United States"/>
    <s v="Hoover"/>
    <x v="19"/>
    <n v="35244"/>
    <x v="0"/>
    <s v="OFF-SU-10000157"/>
    <x v="1"/>
    <x v="14"/>
    <s v="Compact Automatic Electric Letter Opener"/>
    <n v="477.24"/>
    <n v="4"/>
    <n v="0"/>
    <n v="9.5448000000000093"/>
  </r>
  <r>
    <n v="2741"/>
    <s v="CA-2014-122707"/>
    <x v="3"/>
    <x v="513"/>
    <d v="2014-04-19T00:00:00"/>
    <s v="First Class"/>
    <s v="EB-13750"/>
    <s v="Edward Becker"/>
    <s v="Corporate"/>
    <s v="United States"/>
    <s v="Hoover"/>
    <x v="19"/>
    <n v="35244"/>
    <x v="0"/>
    <s v="TEC-AC-10004227"/>
    <x v="2"/>
    <x v="11"/>
    <s v="SanDisk Ultra 16 GB MicroSDHC Class 10 Memory Card"/>
    <n v="25.98"/>
    <n v="2"/>
    <n v="0"/>
    <n v="1.558799999999998"/>
  </r>
  <r>
    <n v="2742"/>
    <s v="CA-2013-165015"/>
    <x v="0"/>
    <x v="781"/>
    <d v="2013-02-27T00:00:00"/>
    <s v="Second Class"/>
    <s v="BD-11725"/>
    <s v="Bruce Degenhardt"/>
    <s v="Consumer"/>
    <s v="United States"/>
    <s v="Newark"/>
    <x v="24"/>
    <n v="43055"/>
    <x v="3"/>
    <s v="OFF-EN-10003134"/>
    <x v="1"/>
    <x v="12"/>
    <s v="Staples"/>
    <n v="46.72"/>
    <n v="5"/>
    <n v="0.2"/>
    <n v="17.52"/>
  </r>
  <r>
    <n v="2743"/>
    <s v="CA-2011-149244"/>
    <x v="2"/>
    <x v="130"/>
    <d v="2011-11-08T00:00:00"/>
    <s v="Standard Class"/>
    <s v="MS-17530"/>
    <s v="MaryBeth Skach"/>
    <s v="Consumer"/>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s v="Corporate"/>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s v="Corporate"/>
    <s v="United States"/>
    <s v="San Francisco"/>
    <x v="1"/>
    <n v="94122"/>
    <x v="1"/>
    <s v="TEC-PH-10002726"/>
    <x v="2"/>
    <x v="7"/>
    <s v="netTALK DUO VoIP Telephone Service"/>
    <n v="125.97600000000001"/>
    <n v="3"/>
    <n v="0.2"/>
    <n v="47.241"/>
  </r>
  <r>
    <n v="2746"/>
    <s v="CA-2014-163321"/>
    <x v="3"/>
    <x v="783"/>
    <d v="2014-08-12T00:00:00"/>
    <s v="Second Class"/>
    <s v="FM-14380"/>
    <s v="Fred McMath"/>
    <s v="Consumer"/>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s v="Consumer"/>
    <s v="United States"/>
    <s v="Franklin"/>
    <x v="31"/>
    <n v="2038"/>
    <x v="3"/>
    <s v="FUR-TA-10002228"/>
    <x v="0"/>
    <x v="3"/>
    <s v="Bevis Traditional Conference Table Top, Plinth Base"/>
    <n v="700.05600000000004"/>
    <n v="3"/>
    <n v="0.3"/>
    <n v="-130.0104"/>
  </r>
  <r>
    <n v="2748"/>
    <s v="US-2012-165449"/>
    <x v="1"/>
    <x v="6"/>
    <d v="2012-11-26T00:00:00"/>
    <s v="Standard Class"/>
    <s v="AP-10720"/>
    <s v="Anne Pryor"/>
    <s v="Home Office"/>
    <s v="United States"/>
    <s v="Frisco"/>
    <x v="5"/>
    <n v="75034"/>
    <x v="2"/>
    <s v="TEC-AC-10004127"/>
    <x v="2"/>
    <x v="11"/>
    <s v="SanDisk Cruzer 8 GB USB Flash Drive"/>
    <n v="27.168000000000003"/>
    <n v="4"/>
    <n v="0.2"/>
    <n v="-1.3583999999999987"/>
  </r>
  <r>
    <n v="2749"/>
    <s v="CA-2012-110247"/>
    <x v="1"/>
    <x v="784"/>
    <d v="2012-12-08T00:00:00"/>
    <s v="Standard Class"/>
    <s v="RH-19555"/>
    <s v="Ritsa Hightower"/>
    <s v="Consumer"/>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s v="Consumer"/>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s v="Consumer"/>
    <s v="United States"/>
    <s v="Vacaville"/>
    <x v="1"/>
    <n v="95687"/>
    <x v="1"/>
    <s v="OFF-ST-10000532"/>
    <x v="1"/>
    <x v="4"/>
    <s v="Advantus Rolling Drawer Organizers"/>
    <n v="423.28"/>
    <n v="11"/>
    <n v="0"/>
    <n v="110.05279999999999"/>
  </r>
  <r>
    <n v="2752"/>
    <s v="CA-2011-158029"/>
    <x v="2"/>
    <x v="542"/>
    <d v="2011-05-30T00:00:00"/>
    <s v="Standard Class"/>
    <s v="HF-14995"/>
    <s v="Herbert Flentye"/>
    <s v="Consumer"/>
    <s v="United States"/>
    <s v="Los Angeles"/>
    <x v="1"/>
    <n v="90008"/>
    <x v="1"/>
    <s v="FUR-CH-10000988"/>
    <x v="0"/>
    <x v="1"/>
    <s v="Hon Olson Stacker Stools"/>
    <n v="225.29600000000002"/>
    <n v="2"/>
    <n v="0.2"/>
    <n v="22.529599999999995"/>
  </r>
  <r>
    <n v="2753"/>
    <s v="CA-2012-155306"/>
    <x v="1"/>
    <x v="786"/>
    <d v="2012-04-21T00:00:00"/>
    <s v="Standard Class"/>
    <s v="GA-14515"/>
    <s v="George Ashbrook"/>
    <s v="Consumer"/>
    <s v="United States"/>
    <s v="San Francisco"/>
    <x v="1"/>
    <n v="94122"/>
    <x v="1"/>
    <s v="OFF-AR-10003251"/>
    <x v="1"/>
    <x v="6"/>
    <s v="Prang Drawing Pencil Set"/>
    <n v="5.56"/>
    <n v="2"/>
    <n v="0"/>
    <n v="2.2239999999999998"/>
  </r>
  <r>
    <n v="2754"/>
    <s v="CA-2012-155306"/>
    <x v="1"/>
    <x v="786"/>
    <d v="2012-04-21T00:00:00"/>
    <s v="Standard Class"/>
    <s v="GA-14515"/>
    <s v="George Ashbrook"/>
    <s v="Consumer"/>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s v="Consumer"/>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s v="Consumer"/>
    <s v="United States"/>
    <s v="San Francisco"/>
    <x v="1"/>
    <n v="94122"/>
    <x v="1"/>
    <s v="OFF-AP-10002651"/>
    <x v="1"/>
    <x v="9"/>
    <s v="Hoover Upright Vacuum With Dirt Cup"/>
    <n v="1447.6499999999999"/>
    <n v="5"/>
    <n v="0"/>
    <n v="419.8184999999998"/>
  </r>
  <r>
    <n v="2757"/>
    <s v="CA-2012-155306"/>
    <x v="1"/>
    <x v="786"/>
    <d v="2012-04-21T00:00:00"/>
    <s v="Standard Class"/>
    <s v="GA-14515"/>
    <s v="George Ashbrook"/>
    <s v="Consumer"/>
    <s v="United States"/>
    <s v="San Francisco"/>
    <x v="1"/>
    <n v="94122"/>
    <x v="1"/>
    <s v="OFF-PA-10001184"/>
    <x v="1"/>
    <x v="10"/>
    <s v="Xerox 1903"/>
    <n v="11.96"/>
    <n v="2"/>
    <n v="0"/>
    <n v="5.8604000000000003"/>
  </r>
  <r>
    <n v="2758"/>
    <s v="CA-2013-127775"/>
    <x v="0"/>
    <x v="725"/>
    <d v="2013-06-14T00:00:00"/>
    <s v="Second Class"/>
    <s v="ES-14020"/>
    <s v="Erica Smith"/>
    <s v="Consumer"/>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s v="Home Office"/>
    <s v="United States"/>
    <s v="Columbus"/>
    <x v="32"/>
    <n v="31907"/>
    <x v="0"/>
    <s v="FUR-FU-10004270"/>
    <x v="0"/>
    <x v="5"/>
    <s v="Executive Impressions 13&quot; Clairmont Wall Clock"/>
    <n v="76.92"/>
    <n v="4"/>
    <n v="0"/>
    <n v="31.537200000000006"/>
  </r>
  <r>
    <n v="2760"/>
    <s v="CA-2013-146171"/>
    <x v="0"/>
    <x v="21"/>
    <d v="2013-03-16T00:00:00"/>
    <s v="Standard Class"/>
    <s v="JP-16135"/>
    <s v="Julie Prescott"/>
    <s v="Home Office"/>
    <s v="United States"/>
    <s v="Columbus"/>
    <x v="32"/>
    <n v="31907"/>
    <x v="0"/>
    <s v="OFF-ST-10001526"/>
    <x v="1"/>
    <x v="4"/>
    <s v="Iceberg Mobile Mega Data/Printer Cart "/>
    <n v="481.32"/>
    <n v="4"/>
    <n v="0"/>
    <n v="125.14319999999998"/>
  </r>
  <r>
    <n v="2761"/>
    <s v="CA-2011-129574"/>
    <x v="2"/>
    <x v="542"/>
    <d v="2011-05-29T00:00:00"/>
    <s v="First Class"/>
    <s v="Dp-13240"/>
    <s v="Dean percer"/>
    <s v="Home Office"/>
    <s v="United States"/>
    <s v="Murray"/>
    <x v="7"/>
    <n v="84107"/>
    <x v="1"/>
    <s v="OFF-PA-10002893"/>
    <x v="1"/>
    <x v="10"/>
    <s v="Wirebound Service Call Books, 5 1/2&quot; x 4&quot;"/>
    <n v="48.4"/>
    <n v="5"/>
    <n v="0"/>
    <n v="23.231999999999999"/>
  </r>
  <r>
    <n v="2762"/>
    <s v="CA-2014-126536"/>
    <x v="3"/>
    <x v="386"/>
    <d v="2014-10-15T00:00:00"/>
    <s v="First Class"/>
    <s v="NK-18490"/>
    <s v="Neil Knudson"/>
    <s v="Home Office"/>
    <s v="United States"/>
    <s v="San Francisco"/>
    <x v="1"/>
    <n v="94110"/>
    <x v="1"/>
    <s v="TEC-AC-10003709"/>
    <x v="2"/>
    <x v="11"/>
    <s v="Maxell 4.7GB DVD-R 5/Pack"/>
    <n v="0.99"/>
    <n v="1"/>
    <n v="0"/>
    <n v="0.4356000000000001"/>
  </r>
  <r>
    <n v="2763"/>
    <s v="CA-2014-126536"/>
    <x v="3"/>
    <x v="386"/>
    <d v="2014-10-15T00:00:00"/>
    <s v="First Class"/>
    <s v="NK-18490"/>
    <s v="Neil Knudson"/>
    <s v="Home Office"/>
    <s v="United States"/>
    <s v="San Francisco"/>
    <x v="1"/>
    <n v="94110"/>
    <x v="1"/>
    <s v="OFF-BI-10001191"/>
    <x v="1"/>
    <x v="8"/>
    <s v="Canvas Sectional Post Binders"/>
    <n v="101.84"/>
    <n v="5"/>
    <n v="0.2"/>
    <n v="36.917000000000002"/>
  </r>
  <r>
    <n v="2764"/>
    <s v="CA-2014-165757"/>
    <x v="3"/>
    <x v="738"/>
    <d v="2014-06-29T00:00:00"/>
    <s v="Standard Class"/>
    <s v="PL-18925"/>
    <s v="Paul Lucas"/>
    <s v="Home Office"/>
    <s v="United States"/>
    <s v="Philadelphia"/>
    <x v="9"/>
    <n v="19140"/>
    <x v="3"/>
    <s v="OFF-BI-10003166"/>
    <x v="1"/>
    <x v="8"/>
    <s v="GBC Plasticlear Binding Covers"/>
    <n v="10.332000000000003"/>
    <n v="3"/>
    <n v="0.7"/>
    <n v="-7.5767999999999986"/>
  </r>
  <r>
    <n v="2765"/>
    <s v="CA-2014-165757"/>
    <x v="3"/>
    <x v="738"/>
    <d v="2014-06-29T00:00:00"/>
    <s v="Standard Class"/>
    <s v="PL-18925"/>
    <s v="Paul Lucas"/>
    <s v="Home Office"/>
    <s v="United States"/>
    <s v="Philadelphia"/>
    <x v="9"/>
    <n v="19140"/>
    <x v="3"/>
    <s v="OFF-BI-10003982"/>
    <x v="1"/>
    <x v="8"/>
    <s v="Wilson Jones Century Plastic Molded Ring Binders"/>
    <n v="31.155000000000005"/>
    <n v="5"/>
    <n v="0.7"/>
    <n v="-23.8855"/>
  </r>
  <r>
    <n v="2766"/>
    <s v="CA-2014-165757"/>
    <x v="3"/>
    <x v="738"/>
    <d v="2014-06-29T00:00:00"/>
    <s v="Standard Class"/>
    <s v="PL-18925"/>
    <s v="Paul Lucas"/>
    <s v="Home Office"/>
    <s v="United States"/>
    <s v="Philadelphia"/>
    <x v="9"/>
    <n v="19140"/>
    <x v="3"/>
    <s v="OFF-ST-10004835"/>
    <x v="1"/>
    <x v="4"/>
    <s v="Plastic Stacking Crates &amp; Casters"/>
    <n v="8.9280000000000008"/>
    <n v="2"/>
    <n v="0.2"/>
    <n v="0.66959999999999997"/>
  </r>
  <r>
    <n v="2767"/>
    <s v="CA-2014-167752"/>
    <x v="3"/>
    <x v="787"/>
    <d v="2014-01-19T00:00:00"/>
    <s v="First Class"/>
    <s v="RW-19690"/>
    <s v="Robert Waldorf"/>
    <s v="Consumer"/>
    <s v="United States"/>
    <s v="Philadelphia"/>
    <x v="9"/>
    <n v="19134"/>
    <x v="3"/>
    <s v="OFF-AP-10000159"/>
    <x v="1"/>
    <x v="9"/>
    <s v="Belkin F9M820V08 8 Outlet Surge"/>
    <n v="34.384"/>
    <n v="1"/>
    <n v="0.2"/>
    <n v="3.8681999999999945"/>
  </r>
  <r>
    <n v="2768"/>
    <s v="CA-2014-167752"/>
    <x v="3"/>
    <x v="787"/>
    <d v="2014-01-19T00:00:00"/>
    <s v="First Class"/>
    <s v="RW-19690"/>
    <s v="Robert Waldorf"/>
    <s v="Consumer"/>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s v="Consumer"/>
    <s v="United States"/>
    <s v="Dallas"/>
    <x v="5"/>
    <n v="75220"/>
    <x v="2"/>
    <s v="OFF-AP-10001242"/>
    <x v="1"/>
    <x v="9"/>
    <s v="APC 7 Outlet Network SurgeArrest Surge Protector"/>
    <n v="32.191999999999993"/>
    <n v="2"/>
    <n v="0.8"/>
    <n v="-80.48"/>
  </r>
  <r>
    <n v="2770"/>
    <s v="US-2012-122140"/>
    <x v="1"/>
    <x v="788"/>
    <d v="2012-04-07T00:00:00"/>
    <s v="Standard Class"/>
    <s v="MO-17950"/>
    <s v="Michael Oakman"/>
    <s v="Consumer"/>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s v="Consumer"/>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s v="Consumer"/>
    <s v="United States"/>
    <s v="Waukesha"/>
    <x v="6"/>
    <n v="53186"/>
    <x v="2"/>
    <s v="OFF-ST-10000918"/>
    <x v="1"/>
    <x v="4"/>
    <s v="Crate-A-Files"/>
    <n v="54.5"/>
    <n v="5"/>
    <n v="0"/>
    <n v="14.169999999999998"/>
  </r>
  <r>
    <n v="2773"/>
    <s v="CA-2014-158967"/>
    <x v="3"/>
    <x v="389"/>
    <d v="2014-12-13T00:00:00"/>
    <s v="First Class"/>
    <s v="BT-11680"/>
    <s v="Brian Thompson"/>
    <s v="Consumer"/>
    <s v="United States"/>
    <s v="Fort Lauderdale"/>
    <x v="2"/>
    <n v="33311"/>
    <x v="0"/>
    <s v="FUR-FU-10001940"/>
    <x v="0"/>
    <x v="5"/>
    <s v="Staples"/>
    <n v="19.103999999999999"/>
    <n v="3"/>
    <n v="0.2"/>
    <n v="5.7312000000000012"/>
  </r>
  <r>
    <n v="2774"/>
    <s v="CA-2013-131576"/>
    <x v="0"/>
    <x v="441"/>
    <d v="2013-11-27T00:00:00"/>
    <s v="Standard Class"/>
    <s v="RD-19585"/>
    <s v="Rob Dowd"/>
    <s v="Consumer"/>
    <s v="United States"/>
    <s v="Detroit"/>
    <x v="12"/>
    <n v="48205"/>
    <x v="2"/>
    <s v="OFF-BI-10002852"/>
    <x v="1"/>
    <x v="8"/>
    <s v="Ibico Standard Transparent Covers"/>
    <n v="49.44"/>
    <n v="3"/>
    <n v="0"/>
    <n v="24.2256"/>
  </r>
  <r>
    <n v="2775"/>
    <s v="CA-2014-143455"/>
    <x v="3"/>
    <x v="343"/>
    <d v="2014-11-19T00:00:00"/>
    <s v="Standard Class"/>
    <s v="ML-17755"/>
    <s v="Max Ludwig"/>
    <s v="Home Office"/>
    <s v="United States"/>
    <s v="Springfield"/>
    <x v="24"/>
    <n v="45503"/>
    <x v="3"/>
    <s v="OFF-PA-10004451"/>
    <x v="1"/>
    <x v="10"/>
    <s v="Xerox 222"/>
    <n v="10.368000000000002"/>
    <n v="2"/>
    <n v="0.2"/>
    <n v="3.6288"/>
  </r>
  <r>
    <n v="2776"/>
    <s v="CA-2013-144729"/>
    <x v="0"/>
    <x v="147"/>
    <d v="2013-10-26T00:00:00"/>
    <s v="Standard Class"/>
    <s v="JE-15745"/>
    <s v="Joel Eaton"/>
    <s v="Consumer"/>
    <s v="United States"/>
    <s v="San Diego"/>
    <x v="1"/>
    <n v="92037"/>
    <x v="1"/>
    <s v="OFF-ST-10004804"/>
    <x v="1"/>
    <x v="4"/>
    <s v="Belkin 19&quot; Vented Equipment Shelf, Black"/>
    <n v="154.44"/>
    <n v="3"/>
    <n v="0"/>
    <n v="1.5444000000000031"/>
  </r>
  <r>
    <n v="2777"/>
    <s v="CA-2012-127019"/>
    <x v="1"/>
    <x v="379"/>
    <d v="2012-12-25T00:00:00"/>
    <s v="Standard Class"/>
    <s v="ER-13855"/>
    <s v="Elpida Rittenbach"/>
    <s v="Corporate"/>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s v="Consumer"/>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s v="Corporate"/>
    <s v="United States"/>
    <s v="Pompano Beach"/>
    <x v="2"/>
    <n v="33068"/>
    <x v="0"/>
    <s v="FUR-FU-10001935"/>
    <x v="0"/>
    <x v="5"/>
    <s v="3M Hangers With Command Adhesive"/>
    <n v="23.680000000000003"/>
    <n v="8"/>
    <n v="0.2"/>
    <n v="6.216000000000002"/>
  </r>
  <r>
    <n v="2780"/>
    <s v="CA-2014-108322"/>
    <x v="3"/>
    <x v="504"/>
    <d v="2014-05-06T00:00:00"/>
    <s v="Standard Class"/>
    <s v="SS-20140"/>
    <s v="Saphhira Shifley"/>
    <s v="Corporate"/>
    <s v="United States"/>
    <s v="Pompano Beach"/>
    <x v="2"/>
    <n v="33068"/>
    <x v="0"/>
    <s v="TEC-AC-10003433"/>
    <x v="2"/>
    <x v="11"/>
    <s v="Maxell 4.7GB DVD+R 5/Pack"/>
    <n v="2.3760000000000003"/>
    <n v="3"/>
    <n v="0.2"/>
    <n v="0.74249999999999994"/>
  </r>
  <r>
    <n v="2781"/>
    <s v="CA-2014-167668"/>
    <x v="3"/>
    <x v="636"/>
    <d v="2014-05-09T00:00:00"/>
    <s v="First Class"/>
    <s v="TC-21295"/>
    <s v="Toby Carlisle"/>
    <s v="Consumer"/>
    <s v="United States"/>
    <s v="New York City"/>
    <x v="15"/>
    <n v="10035"/>
    <x v="3"/>
    <s v="OFF-LA-10004544"/>
    <x v="1"/>
    <x v="2"/>
    <s v="Avery 505"/>
    <n v="59.2"/>
    <n v="4"/>
    <n v="0"/>
    <n v="29.6"/>
  </r>
  <r>
    <n v="2782"/>
    <s v="CA-2014-146724"/>
    <x v="3"/>
    <x v="225"/>
    <d v="2014-11-28T00:00:00"/>
    <s v="Standard Class"/>
    <s v="HG-15025"/>
    <s v="Hunter Glantz"/>
    <s v="Consumer"/>
    <s v="United States"/>
    <s v="Lakeville"/>
    <x v="11"/>
    <n v="55044"/>
    <x v="2"/>
    <s v="OFF-AR-10001026"/>
    <x v="1"/>
    <x v="6"/>
    <s v="Sanford Uni-Blazer View Highlighters, Chisel Tip, Yellow"/>
    <n v="22"/>
    <n v="10"/>
    <n v="0"/>
    <n v="9.6800000000000015"/>
  </r>
  <r>
    <n v="2783"/>
    <s v="CA-2013-139878"/>
    <x v="0"/>
    <x v="583"/>
    <d v="2013-11-17T00:00:00"/>
    <s v="Standard Class"/>
    <s v="LD-17005"/>
    <s v="Lisa DeCherney"/>
    <s v="Consumer"/>
    <s v="United States"/>
    <s v="Detroit"/>
    <x v="12"/>
    <n v="48234"/>
    <x v="2"/>
    <s v="TEC-PH-10001336"/>
    <x v="2"/>
    <x v="7"/>
    <s v="Digium D40 VoIP phone"/>
    <n v="257.98"/>
    <n v="2"/>
    <n v="0"/>
    <n v="74.8142"/>
  </r>
  <r>
    <n v="2784"/>
    <s v="US-2013-106677"/>
    <x v="0"/>
    <x v="732"/>
    <d v="2013-11-11T00:00:00"/>
    <s v="Standard Class"/>
    <s v="AS-10285"/>
    <s v="Alejandro Savely"/>
    <s v="Corporate"/>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s v="Corporate"/>
    <s v="United States"/>
    <s v="Troy"/>
    <x v="24"/>
    <n v="45373"/>
    <x v="3"/>
    <s v="TEC-PH-10004897"/>
    <x v="2"/>
    <x v="7"/>
    <s v="Mediabridge Sport Armband iPhone 5s"/>
    <n v="23.975999999999999"/>
    <n v="4"/>
    <n v="0.4"/>
    <n v="-15.584400000000002"/>
  </r>
  <r>
    <n v="2786"/>
    <s v="CA-2012-149972"/>
    <x v="1"/>
    <x v="481"/>
    <d v="2012-09-23T00:00:00"/>
    <s v="First Class"/>
    <s v="CD-12790"/>
    <s v="Cynthia Delaney"/>
    <s v="Home Office"/>
    <s v="United States"/>
    <s v="Los Angeles"/>
    <x v="1"/>
    <n v="90036"/>
    <x v="1"/>
    <s v="FUR-CH-10004997"/>
    <x v="0"/>
    <x v="1"/>
    <s v="Hon Every-Day Series Multi-Task Chairs"/>
    <n v="601.53599999999994"/>
    <n v="4"/>
    <n v="0.2"/>
    <n v="0"/>
  </r>
  <r>
    <n v="2787"/>
    <s v="CA-2012-149972"/>
    <x v="1"/>
    <x v="481"/>
    <d v="2012-09-23T00:00:00"/>
    <s v="First Class"/>
    <s v="CD-12790"/>
    <s v="Cynthia Delaney"/>
    <s v="Home Office"/>
    <s v="United States"/>
    <s v="Los Angeles"/>
    <x v="1"/>
    <n v="90036"/>
    <x v="1"/>
    <s v="OFF-FA-10002763"/>
    <x v="1"/>
    <x v="13"/>
    <s v="Advantus Map Pennant Flags and Round Head Tacks"/>
    <n v="7.9"/>
    <n v="2"/>
    <n v="0"/>
    <n v="2.5279999999999996"/>
  </r>
  <r>
    <n v="2788"/>
    <s v="US-2011-117744"/>
    <x v="2"/>
    <x v="266"/>
    <d v="2011-12-06T00:00:00"/>
    <s v="Standard Class"/>
    <s v="MD-17860"/>
    <s v="Michael Dominguez"/>
    <s v="Corporate"/>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s v="Corporate"/>
    <s v="United States"/>
    <s v="Corpus Christi"/>
    <x v="5"/>
    <n v="78415"/>
    <x v="2"/>
    <s v="OFF-AR-10000940"/>
    <x v="1"/>
    <x v="6"/>
    <s v="Newell 343"/>
    <n v="16.463999999999999"/>
    <n v="7"/>
    <n v="0.2"/>
    <n v="1.4406000000000008"/>
  </r>
  <r>
    <n v="2790"/>
    <s v="US-2011-117744"/>
    <x v="2"/>
    <x v="266"/>
    <d v="2011-12-06T00:00:00"/>
    <s v="Standard Class"/>
    <s v="MD-17860"/>
    <s v="Michael Dominguez"/>
    <s v="Corporate"/>
    <s v="United States"/>
    <s v="Corpus Christi"/>
    <x v="5"/>
    <n v="78415"/>
    <x v="2"/>
    <s v="FUR-FU-10002759"/>
    <x v="0"/>
    <x v="5"/>
    <s v="12-1/2 Diameter Round Wall Clock"/>
    <n v="39.960000000000008"/>
    <n v="5"/>
    <n v="0.6"/>
    <n v="-23.975999999999999"/>
  </r>
  <r>
    <n v="2791"/>
    <s v="CA-2011-125514"/>
    <x v="2"/>
    <x v="158"/>
    <d v="2011-09-22T00:00:00"/>
    <s v="First Class"/>
    <s v="BM-11650"/>
    <s v="Brian Moss"/>
    <s v="Corporate"/>
    <s v="United States"/>
    <s v="Omaha"/>
    <x v="8"/>
    <n v="68104"/>
    <x v="2"/>
    <s v="OFF-AP-10000358"/>
    <x v="1"/>
    <x v="9"/>
    <s v="Fellowes Basic Home/Office Series Surge Protectors"/>
    <n v="25.96"/>
    <n v="2"/>
    <n v="0"/>
    <n v="7.5283999999999978"/>
  </r>
  <r>
    <n v="2792"/>
    <s v="CA-2011-125514"/>
    <x v="2"/>
    <x v="158"/>
    <d v="2011-09-22T00:00:00"/>
    <s v="First Class"/>
    <s v="BM-11650"/>
    <s v="Brian Moss"/>
    <s v="Corporate"/>
    <s v="United States"/>
    <s v="Omaha"/>
    <x v="8"/>
    <n v="68104"/>
    <x v="2"/>
    <s v="OFF-AP-10003281"/>
    <x v="1"/>
    <x v="9"/>
    <s v="Acco 6 Outlet Guardian Standard Surge Suppressor"/>
    <n v="36.269999999999996"/>
    <n v="3"/>
    <n v="0"/>
    <n v="10.880999999999997"/>
  </r>
  <r>
    <n v="2793"/>
    <s v="CA-2011-125514"/>
    <x v="2"/>
    <x v="158"/>
    <d v="2011-09-22T00:00:00"/>
    <s v="First Class"/>
    <s v="BM-11650"/>
    <s v="Brian Moss"/>
    <s v="Corporate"/>
    <s v="United States"/>
    <s v="Omaha"/>
    <x v="8"/>
    <n v="68104"/>
    <x v="2"/>
    <s v="OFF-PA-10000029"/>
    <x v="1"/>
    <x v="10"/>
    <s v="Xerox 224"/>
    <n v="6.48"/>
    <n v="1"/>
    <n v="0"/>
    <n v="3.1104000000000003"/>
  </r>
  <r>
    <n v="2794"/>
    <s v="CA-2011-154599"/>
    <x v="2"/>
    <x v="791"/>
    <d v="2011-04-17T00:00:00"/>
    <s v="Standard Class"/>
    <s v="KN-16450"/>
    <s v="Kean Nguyen"/>
    <s v="Corporate"/>
    <s v="United States"/>
    <s v="Redondo Beach"/>
    <x v="1"/>
    <n v="90278"/>
    <x v="1"/>
    <s v="TEC-PH-10001557"/>
    <x v="2"/>
    <x v="7"/>
    <s v="Pyle PMP37LED"/>
    <n v="1075.088"/>
    <n v="14"/>
    <n v="0.2"/>
    <n v="94.070199999999943"/>
  </r>
  <r>
    <n v="2795"/>
    <s v="CA-2011-154599"/>
    <x v="2"/>
    <x v="791"/>
    <d v="2011-04-17T00:00:00"/>
    <s v="Standard Class"/>
    <s v="KN-16450"/>
    <s v="Kean Nguyen"/>
    <s v="Corporate"/>
    <s v="United States"/>
    <s v="Redondo Beach"/>
    <x v="1"/>
    <n v="90278"/>
    <x v="1"/>
    <s v="TEC-PH-10000576"/>
    <x v="2"/>
    <x v="7"/>
    <s v="AT&amp;T 1080 Corded phone"/>
    <n v="438.36800000000005"/>
    <n v="4"/>
    <n v="0.2"/>
    <n v="38.357200000000006"/>
  </r>
  <r>
    <n v="2796"/>
    <s v="CA-2011-154599"/>
    <x v="2"/>
    <x v="791"/>
    <d v="2011-04-17T00:00:00"/>
    <s v="Standard Class"/>
    <s v="KN-16450"/>
    <s v="Kean Nguyen"/>
    <s v="Corporate"/>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s v="Corporate"/>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s v="Consumer"/>
    <s v="United States"/>
    <s v="Little Rock"/>
    <x v="36"/>
    <n v="72209"/>
    <x v="0"/>
    <s v="OFF-AR-10002257"/>
    <x v="1"/>
    <x v="6"/>
    <s v="Eldon Spacemaker Box, Quick-Snap Lid, Clear"/>
    <n v="13.36"/>
    <n v="4"/>
    <n v="0"/>
    <n v="4.1415999999999986"/>
  </r>
  <r>
    <n v="2799"/>
    <s v="CA-2014-158743"/>
    <x v="3"/>
    <x v="179"/>
    <d v="2014-10-28T00:00:00"/>
    <s v="Standard Class"/>
    <s v="IG-15085"/>
    <s v="Ivan Gibson"/>
    <s v="Consumer"/>
    <s v="United States"/>
    <s v="Little Rock"/>
    <x v="36"/>
    <n v="72209"/>
    <x v="0"/>
    <s v="OFF-PA-10001019"/>
    <x v="1"/>
    <x v="10"/>
    <s v="Xerox 1884"/>
    <n v="39.96"/>
    <n v="2"/>
    <n v="0"/>
    <n v="18.781199999999998"/>
  </r>
  <r>
    <n v="2800"/>
    <s v="CA-2014-158743"/>
    <x v="3"/>
    <x v="179"/>
    <d v="2014-10-28T00:00:00"/>
    <s v="Standard Class"/>
    <s v="IG-15085"/>
    <s v="Ivan Gibson"/>
    <s v="Consumer"/>
    <s v="United States"/>
    <s v="Little Rock"/>
    <x v="36"/>
    <n v="72209"/>
    <x v="0"/>
    <s v="OFF-BI-10003364"/>
    <x v="1"/>
    <x v="8"/>
    <s v="Binding Machine Supplies"/>
    <n v="145.85000000000002"/>
    <n v="5"/>
    <n v="0"/>
    <n v="70.007999999999996"/>
  </r>
  <r>
    <n v="2801"/>
    <s v="CA-2013-153318"/>
    <x v="0"/>
    <x v="792"/>
    <d v="2013-10-29T00:00:00"/>
    <s v="First Class"/>
    <s v="JS-15595"/>
    <s v="Jill Stevenson"/>
    <s v="Corporate"/>
    <s v="United States"/>
    <s v="Miami"/>
    <x v="2"/>
    <n v="33180"/>
    <x v="0"/>
    <s v="TEC-PH-10000984"/>
    <x v="2"/>
    <x v="7"/>
    <s v="Panasonic KX-TG9471B"/>
    <n v="783.96000000000015"/>
    <n v="5"/>
    <n v="0.2"/>
    <n v="78.396000000000043"/>
  </r>
  <r>
    <n v="2802"/>
    <s v="US-2012-110163"/>
    <x v="1"/>
    <x v="549"/>
    <d v="2012-11-04T00:00:00"/>
    <s v="First Class"/>
    <s v="GA-14725"/>
    <s v="Guy Armstrong"/>
    <s v="Consumer"/>
    <s v="United States"/>
    <s v="Salem"/>
    <x v="21"/>
    <n v="97301"/>
    <x v="1"/>
    <s v="OFF-AR-10001683"/>
    <x v="1"/>
    <x v="6"/>
    <s v="Lumber Crayons"/>
    <n v="7.88"/>
    <n v="1"/>
    <n v="0.2"/>
    <n v="1.7730000000000004"/>
  </r>
  <r>
    <n v="2803"/>
    <s v="CA-2014-143329"/>
    <x v="3"/>
    <x v="132"/>
    <d v="2014-11-09T00:00:00"/>
    <s v="Standard Class"/>
    <s v="DL-13330"/>
    <s v="Denise Leinenbach"/>
    <s v="Consumer"/>
    <s v="United States"/>
    <s v="Las Cruces"/>
    <x v="27"/>
    <n v="88001"/>
    <x v="1"/>
    <s v="FUR-FU-10000629"/>
    <x v="0"/>
    <x v="5"/>
    <s v="9-3/4 Diameter Round Wall Clock"/>
    <n v="41.37"/>
    <n v="3"/>
    <n v="0"/>
    <n v="17.375399999999999"/>
  </r>
  <r>
    <n v="2804"/>
    <s v="CA-2012-159380"/>
    <x v="1"/>
    <x v="793"/>
    <d v="2012-05-16T00:00:00"/>
    <s v="Standard Class"/>
    <s v="CS-12505"/>
    <s v="Cindy Stewart"/>
    <s v="Consumer"/>
    <s v="United States"/>
    <s v="San Francisco"/>
    <x v="1"/>
    <n v="94122"/>
    <x v="1"/>
    <s v="OFF-PA-10003893"/>
    <x v="1"/>
    <x v="10"/>
    <s v="Xerox 1962"/>
    <n v="12.84"/>
    <n v="3"/>
    <n v="0"/>
    <n v="5.7779999999999987"/>
  </r>
  <r>
    <n v="2805"/>
    <s v="CA-2012-159380"/>
    <x v="1"/>
    <x v="793"/>
    <d v="2012-05-16T00:00:00"/>
    <s v="Standard Class"/>
    <s v="CS-12505"/>
    <s v="Cindy Stewart"/>
    <s v="Consumer"/>
    <s v="United States"/>
    <s v="San Francisco"/>
    <x v="1"/>
    <n v="94122"/>
    <x v="1"/>
    <s v="OFF-PA-10004239"/>
    <x v="1"/>
    <x v="10"/>
    <s v="Xerox 1953"/>
    <n v="25.68"/>
    <n v="6"/>
    <n v="0"/>
    <n v="11.555999999999997"/>
  </r>
  <r>
    <n v="2806"/>
    <s v="CA-2012-122623"/>
    <x v="1"/>
    <x v="67"/>
    <d v="2012-09-11T00:00:00"/>
    <s v="Standard Class"/>
    <s v="CC-12145"/>
    <s v="Charles Crestani"/>
    <s v="Consumer"/>
    <s v="United States"/>
    <s v="El Paso"/>
    <x v="5"/>
    <n v="79907"/>
    <x v="2"/>
    <s v="FUR-CH-10000553"/>
    <x v="0"/>
    <x v="1"/>
    <s v="Metal Folding Chairs, Beige, 4/Carton"/>
    <n v="47.515999999999991"/>
    <n v="2"/>
    <n v="0.3"/>
    <n v="-2.0364000000000004"/>
  </r>
  <r>
    <n v="2807"/>
    <s v="CA-2012-148635"/>
    <x v="1"/>
    <x v="395"/>
    <d v="2012-07-27T00:00:00"/>
    <s v="Second Class"/>
    <s v="MH-18025"/>
    <s v="Michelle Huthwaite"/>
    <s v="Consumer"/>
    <s v="United States"/>
    <s v="Seattle"/>
    <x v="4"/>
    <n v="98115"/>
    <x v="1"/>
    <s v="OFF-FA-10004395"/>
    <x v="1"/>
    <x v="13"/>
    <s v="Plymouth Boxed Rubber Bands by Plymouth"/>
    <n v="9.42"/>
    <n v="2"/>
    <n v="0"/>
    <n v="0.47100000000000009"/>
  </r>
  <r>
    <n v="2808"/>
    <s v="CA-2012-148635"/>
    <x v="1"/>
    <x v="395"/>
    <d v="2012-07-27T00:00:00"/>
    <s v="Second Class"/>
    <s v="MH-18025"/>
    <s v="Michelle Huthwaite"/>
    <s v="Consumer"/>
    <s v="United States"/>
    <s v="Seattle"/>
    <x v="4"/>
    <n v="98115"/>
    <x v="1"/>
    <s v="OFF-PA-10004782"/>
    <x v="1"/>
    <x v="10"/>
    <s v="Xerox 228"/>
    <n v="12.96"/>
    <n v="2"/>
    <n v="0"/>
    <n v="6.2208000000000006"/>
  </r>
  <r>
    <n v="2809"/>
    <s v="CA-2012-148635"/>
    <x v="1"/>
    <x v="395"/>
    <d v="2012-07-27T00:00:00"/>
    <s v="Second Class"/>
    <s v="MH-18025"/>
    <s v="Michelle Huthwaite"/>
    <s v="Consumer"/>
    <s v="United States"/>
    <s v="Seattle"/>
    <x v="4"/>
    <n v="98115"/>
    <x v="1"/>
    <s v="FUR-BO-10002213"/>
    <x v="0"/>
    <x v="0"/>
    <s v="Sauder Forest Hills Library, Woodland Oak Finish"/>
    <n v="704.9"/>
    <n v="5"/>
    <n v="0"/>
    <n v="56.392000000000024"/>
  </r>
  <r>
    <n v="2810"/>
    <s v="CA-2012-148635"/>
    <x v="1"/>
    <x v="395"/>
    <d v="2012-07-27T00:00:00"/>
    <s v="Second Class"/>
    <s v="MH-18025"/>
    <s v="Michelle Huthwaite"/>
    <s v="Consumer"/>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s v="Home Office"/>
    <s v="United States"/>
    <s v="Milwaukee"/>
    <x v="6"/>
    <n v="53209"/>
    <x v="2"/>
    <s v="OFF-PA-10000157"/>
    <x v="1"/>
    <x v="10"/>
    <s v="Xerox 191"/>
    <n v="179.82"/>
    <n v="9"/>
    <n v="0"/>
    <n v="84.5154"/>
  </r>
  <r>
    <n v="2812"/>
    <s v="CA-2012-135685"/>
    <x v="1"/>
    <x v="547"/>
    <d v="2012-11-18T00:00:00"/>
    <s v="Second Class"/>
    <s v="MP-18175"/>
    <s v="Mike Pelletier"/>
    <s v="Home Office"/>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s v="Home Office"/>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s v="Home Office"/>
    <s v="United States"/>
    <s v="Milwaukee"/>
    <x v="6"/>
    <n v="53209"/>
    <x v="2"/>
    <s v="TEC-AC-10004145"/>
    <x v="2"/>
    <x v="11"/>
    <s v="Logitech diNovo Edge Keyboard"/>
    <n v="999.96"/>
    <n v="4"/>
    <n v="0"/>
    <n v="229.99080000000004"/>
  </r>
  <r>
    <n v="2815"/>
    <s v="CA-2012-135685"/>
    <x v="1"/>
    <x v="547"/>
    <d v="2012-11-18T00:00:00"/>
    <s v="Second Class"/>
    <s v="MP-18175"/>
    <s v="Mike Pelletier"/>
    <s v="Home Office"/>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s v="Home Office"/>
    <s v="United States"/>
    <s v="Franklin"/>
    <x v="31"/>
    <n v="2038"/>
    <x v="3"/>
    <s v="OFF-BI-10001510"/>
    <x v="1"/>
    <x v="8"/>
    <s v="Deluxe Heavy-Duty Vinyl Round Ring Binder"/>
    <n v="114.60000000000001"/>
    <n v="5"/>
    <n v="0"/>
    <n v="51.57"/>
  </r>
  <r>
    <n v="2817"/>
    <s v="CA-2012-104626"/>
    <x v="1"/>
    <x v="135"/>
    <d v="2012-09-08T00:00:00"/>
    <s v="Standard Class"/>
    <s v="DR-12940"/>
    <s v="Daniel Raglin"/>
    <s v="Home Office"/>
    <s v="United States"/>
    <s v="Franklin"/>
    <x v="31"/>
    <n v="2038"/>
    <x v="3"/>
    <s v="FUR-CH-10003817"/>
    <x v="0"/>
    <x v="1"/>
    <s v="Global Value Steno Chair, Gray"/>
    <n v="60.74"/>
    <n v="1"/>
    <n v="0"/>
    <n v="15.185000000000002"/>
  </r>
  <r>
    <n v="2818"/>
    <s v="CA-2012-104626"/>
    <x v="1"/>
    <x v="135"/>
    <d v="2012-09-08T00:00:00"/>
    <s v="Standard Class"/>
    <s v="DR-12940"/>
    <s v="Daniel Raglin"/>
    <s v="Home Office"/>
    <s v="United States"/>
    <s v="Franklin"/>
    <x v="31"/>
    <n v="2038"/>
    <x v="3"/>
    <s v="FUR-FU-10000308"/>
    <x v="0"/>
    <x v="5"/>
    <s v="Deflect-o Glass Clear Studded Chair Mats"/>
    <n v="124.36"/>
    <n v="2"/>
    <n v="0"/>
    <n v="27.359200000000001"/>
  </r>
  <r>
    <n v="2819"/>
    <s v="CA-2012-104626"/>
    <x v="1"/>
    <x v="135"/>
    <d v="2012-09-08T00:00:00"/>
    <s v="Standard Class"/>
    <s v="DR-12940"/>
    <s v="Daniel Raglin"/>
    <s v="Home Office"/>
    <s v="United States"/>
    <s v="Franklin"/>
    <x v="31"/>
    <n v="2038"/>
    <x v="3"/>
    <s v="OFF-ST-10003208"/>
    <x v="1"/>
    <x v="4"/>
    <s v="Adjustable Depth Letter/Legal Cart"/>
    <n v="1088.76"/>
    <n v="6"/>
    <n v="0"/>
    <n v="315.74039999999985"/>
  </r>
  <r>
    <n v="2820"/>
    <s v="CA-2013-160500"/>
    <x v="0"/>
    <x v="465"/>
    <d v="2013-05-09T00:00:00"/>
    <s v="First Class"/>
    <s v="DM-13015"/>
    <s v="Darrin Martin"/>
    <s v="Consumer"/>
    <s v="United States"/>
    <s v="Encinitas"/>
    <x v="1"/>
    <n v="92024"/>
    <x v="1"/>
    <s v="OFF-BI-10003784"/>
    <x v="1"/>
    <x v="8"/>
    <s v="Computer Printout Index Tabs"/>
    <n v="6.7200000000000006"/>
    <n v="5"/>
    <n v="0.2"/>
    <n v="2.351999999999999"/>
  </r>
  <r>
    <n v="2821"/>
    <s v="CA-2013-160500"/>
    <x v="0"/>
    <x v="465"/>
    <d v="2013-05-09T00:00:00"/>
    <s v="First Class"/>
    <s v="DM-13015"/>
    <s v="Darrin Martin"/>
    <s v="Consumer"/>
    <s v="United States"/>
    <s v="Encinitas"/>
    <x v="1"/>
    <n v="92024"/>
    <x v="1"/>
    <s v="FUR-TA-10003748"/>
    <x v="0"/>
    <x v="3"/>
    <s v="Bevis 36 x 72 Conference Tables"/>
    <n v="298.77600000000001"/>
    <n v="3"/>
    <n v="0.2"/>
    <n v="7.4693999999999932"/>
  </r>
  <r>
    <n v="2822"/>
    <s v="CA-2014-100202"/>
    <x v="3"/>
    <x v="413"/>
    <d v="2014-01-06T00:00:00"/>
    <s v="Standard Class"/>
    <s v="BD-11620"/>
    <s v="Brian DeCherney"/>
    <s v="Consumer"/>
    <s v="United States"/>
    <s v="Anaheim"/>
    <x v="1"/>
    <n v="92804"/>
    <x v="1"/>
    <s v="TEC-PH-10002563"/>
    <x v="2"/>
    <x v="7"/>
    <s v="Adtran 1202752G1"/>
    <n v="302.37599999999998"/>
    <n v="3"/>
    <n v="0.2"/>
    <n v="22.678200000000018"/>
  </r>
  <r>
    <n v="2823"/>
    <s v="CA-2014-131016"/>
    <x v="3"/>
    <x v="65"/>
    <d v="2014-09-21T00:00:00"/>
    <s v="First Class"/>
    <s v="DC-12850"/>
    <s v="Dan Campbell"/>
    <s v="Consumer"/>
    <s v="United States"/>
    <s v="Arlington"/>
    <x v="5"/>
    <n v="76017"/>
    <x v="2"/>
    <s v="OFF-AR-10000122"/>
    <x v="1"/>
    <x v="6"/>
    <s v="Newell 314"/>
    <n v="8.9280000000000008"/>
    <n v="2"/>
    <n v="0.2"/>
    <n v="0.55799999999999894"/>
  </r>
  <r>
    <n v="2824"/>
    <s v="CA-2014-131016"/>
    <x v="3"/>
    <x v="65"/>
    <d v="2014-09-21T00:00:00"/>
    <s v="First Class"/>
    <s v="DC-12850"/>
    <s v="Dan Campbell"/>
    <s v="Consumer"/>
    <s v="United States"/>
    <s v="Arlington"/>
    <x v="5"/>
    <n v="76017"/>
    <x v="2"/>
    <s v="OFF-ST-10000352"/>
    <x v="1"/>
    <x v="4"/>
    <s v="Acco Perma 2700 Stacking Storage Drawers"/>
    <n v="47.584000000000003"/>
    <n v="2"/>
    <n v="0.2"/>
    <n v="-2.9739999999999966"/>
  </r>
  <r>
    <n v="2825"/>
    <s v="US-2011-112914"/>
    <x v="2"/>
    <x v="794"/>
    <d v="2011-09-30T00:00:00"/>
    <s v="Standard Class"/>
    <s v="MT-18070"/>
    <s v="Michelle Tran"/>
    <s v="Home Office"/>
    <s v="United States"/>
    <s v="Houston"/>
    <x v="5"/>
    <n v="77041"/>
    <x v="2"/>
    <s v="OFF-PA-10003270"/>
    <x v="1"/>
    <x v="10"/>
    <s v="Xerox 1954"/>
    <n v="33.792000000000002"/>
    <n v="8"/>
    <n v="0.2"/>
    <n v="10.559999999999999"/>
  </r>
  <r>
    <n v="2826"/>
    <s v="US-2011-112914"/>
    <x v="2"/>
    <x v="794"/>
    <d v="2011-09-30T00:00:00"/>
    <s v="Standard Class"/>
    <s v="MT-18070"/>
    <s v="Michelle Tran"/>
    <s v="Home Office"/>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s v="Home Office"/>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s v="Home Office"/>
    <s v="United States"/>
    <s v="Houston"/>
    <x v="5"/>
    <n v="77041"/>
    <x v="2"/>
    <s v="OFF-EN-10001509"/>
    <x v="1"/>
    <x v="12"/>
    <s v="Poly String Tie Envelopes"/>
    <n v="3.2640000000000002"/>
    <n v="2"/>
    <n v="0.2"/>
    <n v="1.1015999999999997"/>
  </r>
  <r>
    <n v="2829"/>
    <s v="CA-2013-124149"/>
    <x v="0"/>
    <x v="131"/>
    <d v="2013-04-27T00:00:00"/>
    <s v="First Class"/>
    <s v="MJ-17740"/>
    <s v="Max Jones"/>
    <s v="Consumer"/>
    <s v="United States"/>
    <s v="Lancaster"/>
    <x v="24"/>
    <n v="43130"/>
    <x v="3"/>
    <s v="OFF-PA-10002421"/>
    <x v="1"/>
    <x v="10"/>
    <s v="Embossed Ink Jet Note Cards"/>
    <n v="108.33600000000001"/>
    <n v="6"/>
    <n v="0.2"/>
    <n v="37.917599999999993"/>
  </r>
  <r>
    <n v="2830"/>
    <s v="CA-2013-124149"/>
    <x v="0"/>
    <x v="131"/>
    <d v="2013-04-27T00:00:00"/>
    <s v="First Class"/>
    <s v="MJ-17740"/>
    <s v="Max Jones"/>
    <s v="Consumer"/>
    <s v="United States"/>
    <s v="Lancaster"/>
    <x v="24"/>
    <n v="43130"/>
    <x v="3"/>
    <s v="OFF-ST-10000760"/>
    <x v="1"/>
    <x v="4"/>
    <s v="Eldon Fold 'N Roll Cart System"/>
    <n v="55.92"/>
    <n v="5"/>
    <n v="0.2"/>
    <n v="6.2910000000000004"/>
  </r>
  <r>
    <n v="2831"/>
    <s v="CA-2013-124149"/>
    <x v="0"/>
    <x v="131"/>
    <d v="2013-04-27T00:00:00"/>
    <s v="First Class"/>
    <s v="MJ-17740"/>
    <s v="Max Jones"/>
    <s v="Consumer"/>
    <s v="United States"/>
    <s v="Lancaster"/>
    <x v="24"/>
    <n v="43130"/>
    <x v="3"/>
    <s v="OFF-PA-10002923"/>
    <x v="1"/>
    <x v="10"/>
    <s v="Xerox 1942"/>
    <n v="78.304000000000002"/>
    <n v="2"/>
    <n v="0.2"/>
    <n v="29.363999999999997"/>
  </r>
  <r>
    <n v="2832"/>
    <s v="CA-2011-148915"/>
    <x v="2"/>
    <x v="301"/>
    <d v="2011-11-05T00:00:00"/>
    <s v="Standard Class"/>
    <s v="ND-18370"/>
    <s v="Natalie DeCherney"/>
    <s v="Consumer"/>
    <s v="United States"/>
    <s v="Portland"/>
    <x v="21"/>
    <n v="97206"/>
    <x v="1"/>
    <s v="OFF-ST-10001128"/>
    <x v="1"/>
    <x v="4"/>
    <s v="Carina Mini System Audio Rack, Model AR050B"/>
    <n v="443.92"/>
    <n v="5"/>
    <n v="0.2"/>
    <n v="-94.33299999999997"/>
  </r>
  <r>
    <n v="2833"/>
    <s v="CA-2011-148915"/>
    <x v="2"/>
    <x v="301"/>
    <d v="2011-11-05T00:00:00"/>
    <s v="Standard Class"/>
    <s v="ND-18370"/>
    <s v="Natalie DeCherney"/>
    <s v="Consumer"/>
    <s v="United States"/>
    <s v="Portland"/>
    <x v="21"/>
    <n v="97206"/>
    <x v="1"/>
    <s v="TEC-PH-10000673"/>
    <x v="2"/>
    <x v="7"/>
    <s v="Plantronics Voyager Pro HD - Bluetooth Headset"/>
    <n v="155.976"/>
    <n v="3"/>
    <n v="0.2"/>
    <n v="54.5916"/>
  </r>
  <r>
    <n v="2834"/>
    <s v="CA-2014-134649"/>
    <x v="3"/>
    <x v="795"/>
    <d v="2014-02-01T00:00:00"/>
    <s v="Second Class"/>
    <s v="CA-11965"/>
    <s v="Carol Adams"/>
    <s v="Corporate"/>
    <s v="United States"/>
    <s v="Hoover"/>
    <x v="19"/>
    <n v="35244"/>
    <x v="0"/>
    <s v="OFF-AR-10001547"/>
    <x v="1"/>
    <x v="6"/>
    <s v="Newell 311"/>
    <n v="15.469999999999999"/>
    <n v="7"/>
    <n v="0"/>
    <n v="4.1768999999999998"/>
  </r>
  <r>
    <n v="2835"/>
    <s v="CA-2014-134649"/>
    <x v="3"/>
    <x v="795"/>
    <d v="2014-02-01T00:00:00"/>
    <s v="Second Class"/>
    <s v="CA-11965"/>
    <s v="Carol Adams"/>
    <s v="Corporate"/>
    <s v="United States"/>
    <s v="Hoover"/>
    <x v="19"/>
    <n v="35244"/>
    <x v="0"/>
    <s v="OFF-BI-10001890"/>
    <x v="1"/>
    <x v="8"/>
    <s v="Avery Poly Binder Pockets"/>
    <n v="7.16"/>
    <n v="2"/>
    <n v="0"/>
    <n v="3.4367999999999999"/>
  </r>
  <r>
    <n v="2836"/>
    <s v="CA-2014-110842"/>
    <x v="3"/>
    <x v="343"/>
    <d v="2014-11-17T00:00:00"/>
    <s v="Standard Class"/>
    <s v="GA-14725"/>
    <s v="Guy Armstrong"/>
    <s v="Consumer"/>
    <s v="United States"/>
    <s v="Los Angeles"/>
    <x v="1"/>
    <n v="90036"/>
    <x v="1"/>
    <s v="OFF-AP-10003971"/>
    <x v="1"/>
    <x v="9"/>
    <s v="Belkin 6 Outlet Metallic Surge Strip"/>
    <n v="10.89"/>
    <n v="1"/>
    <n v="0"/>
    <n v="2.8314000000000004"/>
  </r>
  <r>
    <n v="2837"/>
    <s v="CA-2014-110842"/>
    <x v="3"/>
    <x v="343"/>
    <d v="2014-11-17T00:00:00"/>
    <s v="Standard Class"/>
    <s v="GA-14725"/>
    <s v="Guy Armstrong"/>
    <s v="Consumer"/>
    <s v="United States"/>
    <s v="Los Angeles"/>
    <x v="1"/>
    <n v="90036"/>
    <x v="1"/>
    <s v="OFF-PA-10000520"/>
    <x v="1"/>
    <x v="10"/>
    <s v="Xerox 201"/>
    <n v="19.440000000000001"/>
    <n v="3"/>
    <n v="0"/>
    <n v="9.3312000000000008"/>
  </r>
  <r>
    <n v="2838"/>
    <s v="CA-2014-110842"/>
    <x v="3"/>
    <x v="343"/>
    <d v="2014-11-17T00:00:00"/>
    <s v="Standard Class"/>
    <s v="GA-14725"/>
    <s v="Guy Armstrong"/>
    <s v="Consumer"/>
    <s v="United States"/>
    <s v="Los Angeles"/>
    <x v="1"/>
    <n v="90036"/>
    <x v="1"/>
    <s v="OFF-BI-10000977"/>
    <x v="1"/>
    <x v="8"/>
    <s v="Ibico Plastic Spiral Binding Combs"/>
    <n v="121.6"/>
    <n v="5"/>
    <n v="0.2"/>
    <n v="39.519999999999989"/>
  </r>
  <r>
    <n v="2839"/>
    <s v="CA-2013-147368"/>
    <x v="0"/>
    <x v="632"/>
    <d v="2013-06-13T00:00:00"/>
    <s v="First Class"/>
    <s v="TC-21295"/>
    <s v="Toby Carlisle"/>
    <s v="Consumer"/>
    <s v="United States"/>
    <s v="Tallahassee"/>
    <x v="2"/>
    <n v="32303"/>
    <x v="0"/>
    <s v="TEC-MA-10002178"/>
    <x v="2"/>
    <x v="15"/>
    <s v="Cisco CP-7937G Unified IP Conference Station Phone"/>
    <n v="695.7"/>
    <n v="2"/>
    <n v="0.5"/>
    <n v="-27.827999999999975"/>
  </r>
  <r>
    <n v="2840"/>
    <s v="US-2012-104185"/>
    <x v="1"/>
    <x v="37"/>
    <d v="2012-09-08T00:00:00"/>
    <s v="Second Class"/>
    <s v="JB-15400"/>
    <s v="Jennifer Braxton"/>
    <s v="Corporate"/>
    <s v="United States"/>
    <s v="New York City"/>
    <x v="15"/>
    <n v="10009"/>
    <x v="3"/>
    <s v="OFF-ST-10001526"/>
    <x v="1"/>
    <x v="4"/>
    <s v="Iceberg Mobile Mega Data/Printer Cart "/>
    <n v="120.33"/>
    <n v="1"/>
    <n v="0"/>
    <n v="31.285799999999995"/>
  </r>
  <r>
    <n v="2841"/>
    <s v="US-2011-125521"/>
    <x v="2"/>
    <x v="619"/>
    <d v="2011-03-19T00:00:00"/>
    <s v="Standard Class"/>
    <s v="CK-12325"/>
    <s v="Christine Kargatis"/>
    <s v="Home Office"/>
    <s v="United States"/>
    <s v="Chesapeake"/>
    <x v="17"/>
    <n v="23320"/>
    <x v="0"/>
    <s v="FUR-CH-10003379"/>
    <x v="0"/>
    <x v="1"/>
    <s v="Global Commerce Series High-Back Swivel/Tilt Chairs"/>
    <n v="1139.92"/>
    <n v="4"/>
    <n v="0"/>
    <n v="284.98"/>
  </r>
  <r>
    <n v="2842"/>
    <s v="US-2014-135062"/>
    <x v="3"/>
    <x v="515"/>
    <d v="2014-09-05T00:00:00"/>
    <s v="Second Class"/>
    <s v="RL-19615"/>
    <s v="Rob Lucas"/>
    <s v="Consumer"/>
    <s v="United States"/>
    <s v="Fayetteville"/>
    <x v="3"/>
    <n v="28314"/>
    <x v="0"/>
    <s v="OFF-PA-10000100"/>
    <x v="1"/>
    <x v="10"/>
    <s v="Xerox 1945"/>
    <n v="229.54400000000001"/>
    <n v="7"/>
    <n v="0.2"/>
    <n v="83.209699999999998"/>
  </r>
  <r>
    <n v="2843"/>
    <s v="CA-2014-135650"/>
    <x v="3"/>
    <x v="721"/>
    <d v="2014-03-28T00:00:00"/>
    <s v="Standard Class"/>
    <s v="AC-10660"/>
    <s v="Anna Chung"/>
    <s v="Consumer"/>
    <s v="United States"/>
    <s v="Huntsville"/>
    <x v="5"/>
    <n v="77340"/>
    <x v="2"/>
    <s v="OFF-ST-10001809"/>
    <x v="1"/>
    <x v="4"/>
    <s v="Fellowes Officeware Wire Shelving"/>
    <n v="143.72800000000001"/>
    <n v="2"/>
    <n v="0.2"/>
    <n v="-32.338800000000006"/>
  </r>
  <r>
    <n v="2844"/>
    <s v="CA-2014-112865"/>
    <x v="3"/>
    <x v="796"/>
    <d v="2014-05-23T00:00:00"/>
    <s v="Standard Class"/>
    <s v="BH-11710"/>
    <s v="Brosina Hoffman"/>
    <s v="Consumer"/>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s v="Corporate"/>
    <s v="United States"/>
    <s v="Woodstock"/>
    <x v="10"/>
    <n v="60098"/>
    <x v="2"/>
    <s v="FUR-CH-10004853"/>
    <x v="0"/>
    <x v="1"/>
    <s v="Global Manager's Adjustable Task Chair, Storm"/>
    <n v="845.48799999999994"/>
    <n v="8"/>
    <n v="0.3"/>
    <n v="-12.078400000000101"/>
  </r>
  <r>
    <n v="2846"/>
    <s v="CA-2014-138163"/>
    <x v="3"/>
    <x v="701"/>
    <d v="2014-11-21T00:00:00"/>
    <s v="First Class"/>
    <s v="XP-21865"/>
    <s v="Xylona Preis"/>
    <s v="Consumer"/>
    <s v="United States"/>
    <s v="Everett"/>
    <x v="31"/>
    <n v="2149"/>
    <x v="3"/>
    <s v="OFF-AR-10001958"/>
    <x v="1"/>
    <x v="6"/>
    <s v="Stanley Bostitch Contemporary Electric Pencil Sharpeners"/>
    <n v="50.94"/>
    <n v="3"/>
    <n v="0"/>
    <n v="14.263200000000001"/>
  </r>
  <r>
    <n v="2847"/>
    <s v="CA-2014-152093"/>
    <x v="3"/>
    <x v="18"/>
    <d v="2014-09-16T00:00:00"/>
    <s v="Standard Class"/>
    <s v="SN-20560"/>
    <s v="Skye Norling"/>
    <s v="Home Office"/>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s v="Corporate"/>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s v="Corporate"/>
    <s v="United States"/>
    <s v="Roswell"/>
    <x v="32"/>
    <n v="30076"/>
    <x v="0"/>
    <s v="OFF-BI-10001359"/>
    <x v="1"/>
    <x v="8"/>
    <s v="GBC DocuBind TL300 Electric Binding System"/>
    <n v="2690.9700000000003"/>
    <n v="3"/>
    <n v="0"/>
    <n v="1264.7558999999999"/>
  </r>
  <r>
    <n v="2850"/>
    <s v="CA-2013-123617"/>
    <x v="0"/>
    <x v="85"/>
    <d v="2013-12-04T00:00:00"/>
    <s v="Standard Class"/>
    <s v="AJ-10780"/>
    <s v="Anthony Jacobs"/>
    <s v="Corporate"/>
    <s v="United States"/>
    <s v="Palm Coast"/>
    <x v="2"/>
    <n v="32137"/>
    <x v="0"/>
    <s v="OFF-BI-10002976"/>
    <x v="1"/>
    <x v="8"/>
    <s v="ACCOHIDE Binder by Acco"/>
    <n v="7.4340000000000011"/>
    <n v="6"/>
    <n v="0.7"/>
    <n v="-5.6993999999999971"/>
  </r>
  <r>
    <n v="2851"/>
    <s v="US-2013-128293"/>
    <x v="0"/>
    <x v="799"/>
    <d v="2013-06-06T00:00:00"/>
    <s v="First Class"/>
    <s v="KC-16255"/>
    <s v="Karen Carlisle"/>
    <s v="Corporate"/>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s v="Home Office"/>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s v="Consumer"/>
    <s v="United States"/>
    <s v="Oceanside"/>
    <x v="15"/>
    <n v="11572"/>
    <x v="3"/>
    <s v="FUR-FU-10000409"/>
    <x v="0"/>
    <x v="5"/>
    <s v="GE 4 Foot Flourescent Tube, 40 Watt"/>
    <n v="14.98"/>
    <n v="1"/>
    <n v="0"/>
    <n v="6.8908000000000005"/>
  </r>
  <r>
    <n v="2854"/>
    <s v="CA-2013-136371"/>
    <x v="0"/>
    <x v="690"/>
    <d v="2013-03-22T00:00:00"/>
    <s v="Second Class"/>
    <s v="SV-20935"/>
    <s v="Susan Vittorini"/>
    <s v="Consumer"/>
    <s v="United States"/>
    <s v="Oceanside"/>
    <x v="15"/>
    <n v="11572"/>
    <x v="3"/>
    <s v="FUR-FU-10000221"/>
    <x v="0"/>
    <x v="5"/>
    <s v="Master Caster Door Stop, Brown"/>
    <n v="20.32"/>
    <n v="4"/>
    <n v="0"/>
    <n v="6.9087999999999994"/>
  </r>
  <r>
    <n v="2855"/>
    <s v="CA-2014-137344"/>
    <x v="3"/>
    <x v="648"/>
    <d v="2014-08-21T00:00:00"/>
    <s v="Same Day"/>
    <s v="EM-13810"/>
    <s v="Eleni McCrary"/>
    <s v="Corporate"/>
    <s v="United States"/>
    <s v="Franklin"/>
    <x v="31"/>
    <n v="2038"/>
    <x v="3"/>
    <s v="OFF-ST-10000344"/>
    <x v="1"/>
    <x v="4"/>
    <s v="Neat Ideas Personal Hanging Folder Files, Black"/>
    <n v="40.29"/>
    <n v="3"/>
    <n v="0"/>
    <n v="10.475399999999999"/>
  </r>
  <r>
    <n v="2856"/>
    <s v="CA-2014-169810"/>
    <x v="3"/>
    <x v="800"/>
    <d v="2014-08-01T00:00:00"/>
    <s v="Standard Class"/>
    <s v="RB-19360"/>
    <s v="Raymond Buch"/>
    <s v="Consumer"/>
    <s v="United States"/>
    <s v="Sioux Falls"/>
    <x v="44"/>
    <n v="57103"/>
    <x v="2"/>
    <s v="OFF-LA-10003663"/>
    <x v="1"/>
    <x v="2"/>
    <s v="Avery 498"/>
    <n v="20.23"/>
    <n v="7"/>
    <n v="0"/>
    <n v="9.5081000000000007"/>
  </r>
  <r>
    <n v="2857"/>
    <s v="CA-2013-128594"/>
    <x v="0"/>
    <x v="370"/>
    <d v="2013-08-30T00:00:00"/>
    <s v="First Class"/>
    <s v="DJ-13510"/>
    <s v="Don Jones"/>
    <s v="Corporate"/>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s v="Consumer"/>
    <s v="United States"/>
    <s v="Fayetteville"/>
    <x v="3"/>
    <n v="28314"/>
    <x v="0"/>
    <s v="FUR-CH-10000988"/>
    <x v="0"/>
    <x v="1"/>
    <s v="Hon Olson Stacker Stools"/>
    <n v="225.29600000000002"/>
    <n v="2"/>
    <n v="0.2"/>
    <n v="22.529599999999995"/>
  </r>
  <r>
    <n v="2859"/>
    <s v="CA-2014-138975"/>
    <x v="3"/>
    <x v="240"/>
    <d v="2014-05-24T00:00:00"/>
    <s v="Standard Class"/>
    <s v="SC-20380"/>
    <s v="Shahid Collister"/>
    <s v="Consumer"/>
    <s v="United States"/>
    <s v="Atlanta"/>
    <x v="32"/>
    <n v="30318"/>
    <x v="0"/>
    <s v="TEC-AC-10003441"/>
    <x v="2"/>
    <x v="11"/>
    <s v="Kingston Digital DataTraveler 32GB USB 2.0"/>
    <n v="67.8"/>
    <n v="4"/>
    <n v="0"/>
    <n v="4.0679999999999978"/>
  </r>
  <r>
    <n v="2860"/>
    <s v="CA-2014-138975"/>
    <x v="3"/>
    <x v="240"/>
    <d v="2014-05-24T00:00:00"/>
    <s v="Standard Class"/>
    <s v="SC-20380"/>
    <s v="Shahid Collister"/>
    <s v="Consumer"/>
    <s v="United States"/>
    <s v="Atlanta"/>
    <x v="32"/>
    <n v="30318"/>
    <x v="0"/>
    <s v="TEC-PH-10004389"/>
    <x v="2"/>
    <x v="7"/>
    <s v="Nokia Lumia 925"/>
    <n v="377.96999999999997"/>
    <n v="3"/>
    <n v="0"/>
    <n v="98.272200000000012"/>
  </r>
  <r>
    <n v="2861"/>
    <s v="CA-2014-138975"/>
    <x v="3"/>
    <x v="240"/>
    <d v="2014-05-24T00:00:00"/>
    <s v="Standard Class"/>
    <s v="SC-20380"/>
    <s v="Shahid Collister"/>
    <s v="Consumer"/>
    <s v="United States"/>
    <s v="Atlanta"/>
    <x v="32"/>
    <n v="30318"/>
    <x v="0"/>
    <s v="FUR-BO-10004695"/>
    <x v="0"/>
    <x v="0"/>
    <s v="O'Sullivan 2-Door Barrister Bookcase in Odessa Pine"/>
    <n v="1628.82"/>
    <n v="9"/>
    <n v="0"/>
    <n v="374.62859999999989"/>
  </r>
  <r>
    <n v="2862"/>
    <s v="CA-2014-138975"/>
    <x v="3"/>
    <x v="240"/>
    <d v="2014-05-24T00:00:00"/>
    <s v="Standard Class"/>
    <s v="SC-20380"/>
    <s v="Shahid Collister"/>
    <s v="Consumer"/>
    <s v="United States"/>
    <s v="Atlanta"/>
    <x v="32"/>
    <n v="30318"/>
    <x v="0"/>
    <s v="OFF-PA-10000100"/>
    <x v="1"/>
    <x v="10"/>
    <s v="Xerox 1945"/>
    <n v="286.93"/>
    <n v="7"/>
    <n v="0"/>
    <n v="140.59569999999999"/>
  </r>
  <r>
    <n v="2863"/>
    <s v="CA-2014-106537"/>
    <x v="3"/>
    <x v="801"/>
    <d v="2014-08-18T00:00:00"/>
    <s v="Standard Class"/>
    <s v="RH-19495"/>
    <s v="Rick Hansen"/>
    <s v="Consumer"/>
    <s v="United States"/>
    <s v="Orlando"/>
    <x v="2"/>
    <n v="32839"/>
    <x v="0"/>
    <s v="OFF-PA-10000223"/>
    <x v="1"/>
    <x v="10"/>
    <s v="Xerox 2000"/>
    <n v="20.736000000000004"/>
    <n v="4"/>
    <n v="0.2"/>
    <n v="7.2576000000000001"/>
  </r>
  <r>
    <n v="2864"/>
    <s v="US-2014-103828"/>
    <x v="3"/>
    <x v="802"/>
    <d v="2014-08-14T00:00:00"/>
    <s v="Same Day"/>
    <s v="JK-15370"/>
    <s v="Jay Kimmel"/>
    <s v="Consumer"/>
    <s v="United States"/>
    <s v="San Francisco"/>
    <x v="1"/>
    <n v="94122"/>
    <x v="1"/>
    <s v="OFF-ST-10001325"/>
    <x v="1"/>
    <x v="4"/>
    <s v="Sterilite Officeware Hinged File Box"/>
    <n v="31.44"/>
    <n v="3"/>
    <n v="0"/>
    <n v="8.4888000000000012"/>
  </r>
  <r>
    <n v="2865"/>
    <s v="US-2014-103828"/>
    <x v="3"/>
    <x v="802"/>
    <d v="2014-08-14T00:00:00"/>
    <s v="Same Day"/>
    <s v="JK-15370"/>
    <s v="Jay Kimmel"/>
    <s v="Consumer"/>
    <s v="United States"/>
    <s v="San Francisco"/>
    <x v="1"/>
    <n v="94122"/>
    <x v="1"/>
    <s v="OFF-AP-10004249"/>
    <x v="1"/>
    <x v="9"/>
    <s v="Staples"/>
    <n v="83.79"/>
    <n v="7"/>
    <n v="0"/>
    <n v="22.623299999999997"/>
  </r>
  <r>
    <n v="2866"/>
    <s v="US-2014-103828"/>
    <x v="3"/>
    <x v="802"/>
    <d v="2014-08-14T00:00:00"/>
    <s v="Same Day"/>
    <s v="JK-15370"/>
    <s v="Jay Kimmel"/>
    <s v="Consumer"/>
    <s v="United States"/>
    <s v="San Francisco"/>
    <x v="1"/>
    <n v="94122"/>
    <x v="1"/>
    <s v="OFF-AR-10000588"/>
    <x v="1"/>
    <x v="6"/>
    <s v="Newell 345"/>
    <n v="59.519999999999996"/>
    <n v="3"/>
    <n v="0"/>
    <n v="15.475200000000001"/>
  </r>
  <r>
    <n v="2867"/>
    <s v="US-2014-103828"/>
    <x v="3"/>
    <x v="802"/>
    <d v="2014-08-14T00:00:00"/>
    <s v="Same Day"/>
    <s v="JK-15370"/>
    <s v="Jay Kimmel"/>
    <s v="Consumer"/>
    <s v="United States"/>
    <s v="San Francisco"/>
    <x v="1"/>
    <n v="94122"/>
    <x v="1"/>
    <s v="OFF-SU-10000946"/>
    <x v="1"/>
    <x v="14"/>
    <s v="Staples"/>
    <n v="31.92"/>
    <n v="4"/>
    <n v="0"/>
    <n v="9.2567999999999984"/>
  </r>
  <r>
    <n v="2868"/>
    <s v="CA-2013-115588"/>
    <x v="0"/>
    <x v="338"/>
    <d v="2013-11-13T00:00:00"/>
    <s v="Second Class"/>
    <s v="AF-10885"/>
    <s v="Art Foster"/>
    <s v="Consumer"/>
    <s v="United States"/>
    <s v="Toledo"/>
    <x v="24"/>
    <n v="43615"/>
    <x v="3"/>
    <s v="OFF-SU-10001225"/>
    <x v="1"/>
    <x v="14"/>
    <s v="Staples"/>
    <n v="14.720000000000002"/>
    <n v="5"/>
    <n v="0.2"/>
    <n v="-3.3120000000000012"/>
  </r>
  <r>
    <n v="2869"/>
    <s v="CA-2013-115588"/>
    <x v="0"/>
    <x v="338"/>
    <d v="2013-11-13T00:00:00"/>
    <s v="Second Class"/>
    <s v="AF-10885"/>
    <s v="Art Foster"/>
    <s v="Consumer"/>
    <s v="United States"/>
    <s v="Toledo"/>
    <x v="24"/>
    <n v="43615"/>
    <x v="3"/>
    <s v="OFF-ST-10001558"/>
    <x v="1"/>
    <x v="4"/>
    <s v="Acco Perma 4000 Stacking Storage Drawers"/>
    <n v="38.975999999999999"/>
    <n v="3"/>
    <n v="0.2"/>
    <n v="-2.4359999999999999"/>
  </r>
  <r>
    <n v="2870"/>
    <s v="CA-2014-143861"/>
    <x v="3"/>
    <x v="492"/>
    <d v="2014-06-20T00:00:00"/>
    <s v="Standard Class"/>
    <s v="LC-16885"/>
    <s v="Lena Creighton"/>
    <s v="Consumer"/>
    <s v="United States"/>
    <s v="Saint Petersburg"/>
    <x v="2"/>
    <n v="33710"/>
    <x v="0"/>
    <s v="FUR-FU-10001546"/>
    <x v="0"/>
    <x v="5"/>
    <s v="Dana Swing-Arm Lamps"/>
    <n v="17.088000000000001"/>
    <n v="2"/>
    <n v="0.2"/>
    <n v="1.0679999999999996"/>
  </r>
  <r>
    <n v="2871"/>
    <s v="CA-2011-148040"/>
    <x v="2"/>
    <x v="579"/>
    <d v="2011-03-26T00:00:00"/>
    <s v="Standard Class"/>
    <s v="BF-11275"/>
    <s v="Beth Fritzler"/>
    <s v="Corporate"/>
    <s v="United States"/>
    <s v="Tucson"/>
    <x v="16"/>
    <n v="85705"/>
    <x v="1"/>
    <s v="OFF-PA-10002581"/>
    <x v="1"/>
    <x v="10"/>
    <s v="Xerox 1951"/>
    <n v="74.352000000000004"/>
    <n v="3"/>
    <n v="0.2"/>
    <n v="23.234999999999992"/>
  </r>
  <r>
    <n v="2872"/>
    <s v="CA-2011-148040"/>
    <x v="2"/>
    <x v="579"/>
    <d v="2011-03-26T00:00:00"/>
    <s v="Standard Class"/>
    <s v="BF-11275"/>
    <s v="Beth Fritzler"/>
    <s v="Corporate"/>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s v="Consumer"/>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s v="Consumer"/>
    <s v="United States"/>
    <s v="San Diego"/>
    <x v="1"/>
    <n v="92105"/>
    <x v="1"/>
    <s v="OFF-ST-10001963"/>
    <x v="1"/>
    <x v="4"/>
    <s v="Tennsco Regal Shelving Units"/>
    <n v="811.28"/>
    <n v="8"/>
    <n v="0"/>
    <n v="24.338399999999979"/>
  </r>
  <r>
    <n v="2875"/>
    <s v="US-2014-102638"/>
    <x v="3"/>
    <x v="614"/>
    <d v="2015-01-01T00:00:00"/>
    <s v="First Class"/>
    <s v="MC-17845"/>
    <s v="Michael Chen"/>
    <s v="Consumer"/>
    <s v="United States"/>
    <s v="New York City"/>
    <x v="15"/>
    <n v="10035"/>
    <x v="3"/>
    <s v="OFF-FA-10002988"/>
    <x v="1"/>
    <x v="13"/>
    <s v="Ideal Clamps"/>
    <n v="6.0299999999999994"/>
    <n v="3"/>
    <n v="0"/>
    <n v="2.9546999999999999"/>
  </r>
  <r>
    <n v="2876"/>
    <s v="US-2013-167339"/>
    <x v="0"/>
    <x v="803"/>
    <d v="2013-01-23T00:00:00"/>
    <s v="Second Class"/>
    <s v="TD-20995"/>
    <s v="Tamara Dahlen"/>
    <s v="Consumer"/>
    <s v="United States"/>
    <s v="San Diego"/>
    <x v="1"/>
    <n v="92037"/>
    <x v="1"/>
    <s v="FUR-CH-10004289"/>
    <x v="0"/>
    <x v="1"/>
    <s v="Global Super Steno Chair"/>
    <n v="153.56800000000001"/>
    <n v="2"/>
    <n v="0.2"/>
    <n v="-5.758800000000015"/>
  </r>
  <r>
    <n v="2877"/>
    <s v="US-2013-167339"/>
    <x v="0"/>
    <x v="803"/>
    <d v="2013-01-23T00:00:00"/>
    <s v="Second Class"/>
    <s v="TD-20995"/>
    <s v="Tamara Dahlen"/>
    <s v="Consumer"/>
    <s v="United States"/>
    <s v="San Diego"/>
    <x v="1"/>
    <n v="92037"/>
    <x v="1"/>
    <s v="FUR-CH-10000785"/>
    <x v="0"/>
    <x v="1"/>
    <s v="Global Ergonomic Managers Chair"/>
    <n v="1013.4879999999999"/>
    <n v="7"/>
    <n v="0.2"/>
    <n v="76.011600000000016"/>
  </r>
  <r>
    <n v="2878"/>
    <s v="CA-2013-152072"/>
    <x v="0"/>
    <x v="804"/>
    <d v="2013-01-19T00:00:00"/>
    <s v="Standard Class"/>
    <s v="Dp-13240"/>
    <s v="Dean percer"/>
    <s v="Home Office"/>
    <s v="United States"/>
    <s v="Westfield"/>
    <x v="30"/>
    <n v="7090"/>
    <x v="3"/>
    <s v="OFF-EN-10003040"/>
    <x v="1"/>
    <x v="12"/>
    <s v="Quality Park Security Envelopes"/>
    <n v="52.34"/>
    <n v="2"/>
    <n v="0"/>
    <n v="24.599800000000002"/>
  </r>
  <r>
    <n v="2879"/>
    <s v="CA-2013-152072"/>
    <x v="0"/>
    <x v="804"/>
    <d v="2013-01-19T00:00:00"/>
    <s v="Standard Class"/>
    <s v="Dp-13240"/>
    <s v="Dean percer"/>
    <s v="Home Office"/>
    <s v="United States"/>
    <s v="Westfield"/>
    <x v="30"/>
    <n v="7090"/>
    <x v="3"/>
    <s v="OFF-AR-10001573"/>
    <x v="1"/>
    <x v="6"/>
    <s v="American Pencil"/>
    <n v="4.66"/>
    <n v="2"/>
    <n v="0"/>
    <n v="1.3513999999999995"/>
  </r>
  <r>
    <n v="2880"/>
    <s v="CA-2013-152072"/>
    <x v="0"/>
    <x v="804"/>
    <d v="2013-01-19T00:00:00"/>
    <s v="Standard Class"/>
    <s v="Dp-13240"/>
    <s v="Dean percer"/>
    <s v="Home Office"/>
    <s v="United States"/>
    <s v="Westfield"/>
    <x v="30"/>
    <n v="7090"/>
    <x v="3"/>
    <s v="TEC-AC-10000844"/>
    <x v="2"/>
    <x v="11"/>
    <s v="Logitech Gaming G510s - Keyboard"/>
    <n v="254.96999999999997"/>
    <n v="3"/>
    <n v="0"/>
    <n v="91.789199999999994"/>
  </r>
  <r>
    <n v="2881"/>
    <s v="CA-2013-102932"/>
    <x v="0"/>
    <x v="251"/>
    <d v="2013-09-24T00:00:00"/>
    <s v="Second Class"/>
    <s v="SD-20485"/>
    <s v="Shirley Daniels"/>
    <s v="Home Office"/>
    <s v="United States"/>
    <s v="Orange"/>
    <x v="30"/>
    <n v="7050"/>
    <x v="3"/>
    <s v="OFF-BI-10000756"/>
    <x v="1"/>
    <x v="8"/>
    <s v="Storex DuraTech Recycled Plastic Frosted Binders"/>
    <n v="25.44"/>
    <n v="6"/>
    <n v="0"/>
    <n v="12.72"/>
  </r>
  <r>
    <n v="2882"/>
    <s v="CA-2013-102932"/>
    <x v="0"/>
    <x v="251"/>
    <d v="2013-09-24T00:00:00"/>
    <s v="Second Class"/>
    <s v="SD-20485"/>
    <s v="Shirley Daniels"/>
    <s v="Home Office"/>
    <s v="United States"/>
    <s v="Orange"/>
    <x v="30"/>
    <n v="7050"/>
    <x v="3"/>
    <s v="OFF-SU-10000381"/>
    <x v="1"/>
    <x v="14"/>
    <s v="Acme Forged Steel Scissors with Black Enamel Handles"/>
    <n v="27.93"/>
    <n v="3"/>
    <n v="0"/>
    <n v="8.0996999999999986"/>
  </r>
  <r>
    <n v="2883"/>
    <s v="CA-2011-165540"/>
    <x v="2"/>
    <x v="805"/>
    <d v="2011-02-26T00:00:00"/>
    <s v="Standard Class"/>
    <s v="TM-21010"/>
    <s v="Tamara Manning"/>
    <s v="Consumer"/>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s v="Consumer"/>
    <s v="United States"/>
    <s v="San Francisco"/>
    <x v="1"/>
    <n v="94110"/>
    <x v="1"/>
    <s v="FUR-FU-10001852"/>
    <x v="0"/>
    <x v="5"/>
    <s v="Eldon Regeneration Recycled Desk Accessories, Smoke"/>
    <n v="6.96"/>
    <n v="4"/>
    <n v="0"/>
    <n v="2.2271999999999998"/>
  </r>
  <r>
    <n v="2885"/>
    <s v="CA-2013-164483"/>
    <x v="0"/>
    <x v="806"/>
    <d v="2013-02-03T00:00:00"/>
    <s v="Standard Class"/>
    <s v="JF-15490"/>
    <s v="Jeremy Farry"/>
    <s v="Consumer"/>
    <s v="United States"/>
    <s v="San Francisco"/>
    <x v="1"/>
    <n v="94122"/>
    <x v="1"/>
    <s v="OFF-BI-10000014"/>
    <x v="1"/>
    <x v="8"/>
    <s v="Heavy-Duty E-Z-D Binders"/>
    <n v="17.456"/>
    <n v="2"/>
    <n v="0.2"/>
    <n v="5.8914"/>
  </r>
  <r>
    <n v="2886"/>
    <s v="US-2013-159856"/>
    <x v="0"/>
    <x v="807"/>
    <d v="2013-10-23T00:00:00"/>
    <s v="Standard Class"/>
    <s v="EP-13915"/>
    <s v="Emily Phan"/>
    <s v="Consumer"/>
    <s v="United States"/>
    <s v="Tempe"/>
    <x v="16"/>
    <n v="85281"/>
    <x v="1"/>
    <s v="FUR-CH-10003396"/>
    <x v="0"/>
    <x v="1"/>
    <s v="Global Deluxe Steno Chair"/>
    <n v="307.92"/>
    <n v="5"/>
    <n v="0.2"/>
    <n v="-34.64100000000002"/>
  </r>
  <r>
    <n v="2887"/>
    <s v="CA-2014-102099"/>
    <x v="3"/>
    <x v="404"/>
    <d v="2014-12-20T00:00:00"/>
    <s v="First Class"/>
    <s v="EP-13915"/>
    <s v="Emily Phan"/>
    <s v="Consumer"/>
    <s v="United States"/>
    <s v="Los Angeles"/>
    <x v="1"/>
    <n v="90008"/>
    <x v="1"/>
    <s v="OFF-AR-10003811"/>
    <x v="1"/>
    <x v="6"/>
    <s v="Newell 327"/>
    <n v="6.63"/>
    <n v="3"/>
    <n v="0"/>
    <n v="1.7901"/>
  </r>
  <r>
    <n v="2888"/>
    <s v="CA-2014-102099"/>
    <x v="3"/>
    <x v="404"/>
    <d v="2014-12-20T00:00:00"/>
    <s v="First Class"/>
    <s v="EP-13915"/>
    <s v="Emily Phan"/>
    <s v="Consumer"/>
    <s v="United States"/>
    <s v="Los Angeles"/>
    <x v="1"/>
    <n v="90008"/>
    <x v="1"/>
    <s v="OFF-PA-10003172"/>
    <x v="1"/>
    <x v="10"/>
    <s v="Xerox 1996"/>
    <n v="12.96"/>
    <n v="2"/>
    <n v="0"/>
    <n v="6.2208000000000006"/>
  </r>
  <r>
    <n v="2889"/>
    <s v="CA-2014-102099"/>
    <x v="3"/>
    <x v="404"/>
    <d v="2014-12-20T00:00:00"/>
    <s v="First Class"/>
    <s v="EP-13915"/>
    <s v="Emily Phan"/>
    <s v="Consumer"/>
    <s v="United States"/>
    <s v="Los Angeles"/>
    <x v="1"/>
    <n v="90008"/>
    <x v="1"/>
    <s v="OFF-PA-10000289"/>
    <x v="1"/>
    <x v="10"/>
    <s v="Xerox 213"/>
    <n v="32.400000000000006"/>
    <n v="5"/>
    <n v="0"/>
    <n v="15.552000000000001"/>
  </r>
  <r>
    <n v="2890"/>
    <s v="CA-2014-164049"/>
    <x v="3"/>
    <x v="808"/>
    <d v="2014-11-07T00:00:00"/>
    <s v="Standard Class"/>
    <s v="KH-16630"/>
    <s v="Ken Heidel"/>
    <s v="Corporate"/>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s v="Consumer"/>
    <s v="United States"/>
    <s v="Lake Charles"/>
    <x v="28"/>
    <n v="70601"/>
    <x v="0"/>
    <s v="FUR-CH-10002304"/>
    <x v="0"/>
    <x v="1"/>
    <s v="Global Stack Chair without Arms, Black"/>
    <n v="51.96"/>
    <n v="2"/>
    <n v="0"/>
    <n v="12.990000000000002"/>
  </r>
  <r>
    <n v="2892"/>
    <s v="CA-2011-142727"/>
    <x v="2"/>
    <x v="333"/>
    <d v="2011-05-01T00:00:00"/>
    <s v="Second Class"/>
    <s v="HG-14845"/>
    <s v="Harry Greene"/>
    <s v="Consumer"/>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s v="Corporate"/>
    <s v="United States"/>
    <s v="Rochester"/>
    <x v="15"/>
    <n v="14609"/>
    <x v="3"/>
    <s v="OFF-PA-10003739"/>
    <x v="1"/>
    <x v="10"/>
    <s v="Xerox 1969"/>
    <n v="11.56"/>
    <n v="2"/>
    <n v="0"/>
    <n v="5.6644000000000005"/>
  </r>
  <r>
    <n v="2894"/>
    <s v="CA-2014-139913"/>
    <x v="3"/>
    <x v="436"/>
    <d v="2014-10-30T00:00:00"/>
    <s v="Standard Class"/>
    <s v="JC-16105"/>
    <s v="Julie Creighton"/>
    <s v="Corporate"/>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s v="Corporate"/>
    <s v="United States"/>
    <s v="Rochester"/>
    <x v="15"/>
    <n v="14609"/>
    <x v="3"/>
    <s v="FUR-FU-10000771"/>
    <x v="0"/>
    <x v="5"/>
    <s v="Eldon 200 Class Desk Accessories, Smoke"/>
    <n v="69.08"/>
    <n v="11"/>
    <n v="0"/>
    <n v="29.013600000000004"/>
  </r>
  <r>
    <n v="2896"/>
    <s v="CA-2014-139913"/>
    <x v="3"/>
    <x v="436"/>
    <d v="2014-10-30T00:00:00"/>
    <s v="Standard Class"/>
    <s v="JC-16105"/>
    <s v="Julie Creighton"/>
    <s v="Corporate"/>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s v="Consumer"/>
    <s v="United States"/>
    <s v="Long Beach"/>
    <x v="15"/>
    <n v="11561"/>
    <x v="3"/>
    <s v="OFF-AR-10001915"/>
    <x v="1"/>
    <x v="6"/>
    <s v="Peel-Off China Markers"/>
    <n v="49.65"/>
    <n v="5"/>
    <n v="0"/>
    <n v="20.853000000000002"/>
  </r>
  <r>
    <n v="2898"/>
    <s v="US-2013-164630"/>
    <x v="0"/>
    <x v="810"/>
    <d v="2013-01-09T00:00:00"/>
    <s v="Standard Class"/>
    <s v="EB-13975"/>
    <s v="Erica Bern"/>
    <s v="Corporate"/>
    <s v="United States"/>
    <s v="Charlotte"/>
    <x v="3"/>
    <n v="28205"/>
    <x v="0"/>
    <s v="TEC-CO-10000971"/>
    <x v="2"/>
    <x v="16"/>
    <s v="Hewlett Packard 310 Color Digital Copier"/>
    <n v="959.96800000000007"/>
    <n v="4"/>
    <n v="0.2"/>
    <n v="119.99599999999992"/>
  </r>
  <r>
    <n v="2899"/>
    <s v="US-2012-114839"/>
    <x v="1"/>
    <x v="33"/>
    <d v="2012-04-30T00:00:00"/>
    <s v="Standard Class"/>
    <s v="PW-19240"/>
    <s v="Pierre Wener"/>
    <s v="Consumer"/>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s v="Consumer"/>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s v="Consumer"/>
    <s v="United States"/>
    <s v="New York City"/>
    <x v="15"/>
    <n v="10035"/>
    <x v="3"/>
    <s v="OFF-LA-10001317"/>
    <x v="1"/>
    <x v="2"/>
    <s v="Avery 520"/>
    <n v="12.6"/>
    <n v="4"/>
    <n v="0"/>
    <n v="6.048"/>
  </r>
  <r>
    <n v="2902"/>
    <s v="CA-2014-124898"/>
    <x v="3"/>
    <x v="220"/>
    <d v="2014-09-16T00:00:00"/>
    <s v="Standard Class"/>
    <s v="DB-12910"/>
    <s v="Daniel Byrd"/>
    <s v="Home Office"/>
    <s v="United States"/>
    <s v="Columbus"/>
    <x v="32"/>
    <n v="31907"/>
    <x v="0"/>
    <s v="OFF-PA-10003656"/>
    <x v="1"/>
    <x v="10"/>
    <s v="Xerox 1935"/>
    <n v="184.66"/>
    <n v="7"/>
    <n v="0"/>
    <n v="84.943599999999989"/>
  </r>
  <r>
    <n v="2903"/>
    <s v="CA-2013-164035"/>
    <x v="0"/>
    <x v="1"/>
    <d v="2013-06-18T00:00:00"/>
    <s v="Standard Class"/>
    <s v="CR-12730"/>
    <s v="Craig Reiter"/>
    <s v="Consumer"/>
    <s v="United States"/>
    <s v="Chicago"/>
    <x v="10"/>
    <n v="60610"/>
    <x v="2"/>
    <s v="OFF-PA-10002160"/>
    <x v="1"/>
    <x v="10"/>
    <s v="Xerox 1978"/>
    <n v="23.120000000000005"/>
    <n v="5"/>
    <n v="0.2"/>
    <n v="8.3810000000000002"/>
  </r>
  <r>
    <n v="2904"/>
    <s v="CA-2013-153577"/>
    <x v="0"/>
    <x v="812"/>
    <d v="2013-07-02T00:00:00"/>
    <s v="Standard Class"/>
    <s v="KH-16330"/>
    <s v="Katharine Harms"/>
    <s v="Corporate"/>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s v="Corporate"/>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s v="Home Office"/>
    <s v="United States"/>
    <s v="Seattle"/>
    <x v="4"/>
    <n v="98115"/>
    <x v="1"/>
    <s v="OFF-ST-10002615"/>
    <x v="1"/>
    <x v="4"/>
    <s v="Dual Level, Single-Width Filing Carts"/>
    <n v="310.12"/>
    <n v="2"/>
    <n v="0"/>
    <n v="80.631200000000007"/>
  </r>
  <r>
    <n v="2907"/>
    <s v="CA-2014-121615"/>
    <x v="3"/>
    <x v="132"/>
    <d v="2014-11-10T00:00:00"/>
    <s v="Standard Class"/>
    <s v="DL-12925"/>
    <s v="Daniel Lacy"/>
    <s v="Consumer"/>
    <s v="United States"/>
    <s v="Eagan"/>
    <x v="11"/>
    <n v="55122"/>
    <x v="2"/>
    <s v="OFF-PA-10000327"/>
    <x v="1"/>
    <x v="10"/>
    <s v="Xerox 1971"/>
    <n v="8.56"/>
    <n v="2"/>
    <n v="0"/>
    <n v="3.8519999999999994"/>
  </r>
  <r>
    <n v="2908"/>
    <s v="CA-2014-121615"/>
    <x v="3"/>
    <x v="132"/>
    <d v="2014-11-10T00:00:00"/>
    <s v="Standard Class"/>
    <s v="DL-12925"/>
    <s v="Daniel Lacy"/>
    <s v="Consumer"/>
    <s v="United States"/>
    <s v="Eagan"/>
    <x v="11"/>
    <n v="55122"/>
    <x v="2"/>
    <s v="OFF-ST-10001325"/>
    <x v="1"/>
    <x v="4"/>
    <s v="Sterilite Officeware Hinged File Box"/>
    <n v="52.400000000000006"/>
    <n v="5"/>
    <n v="0"/>
    <n v="14.148"/>
  </r>
  <r>
    <n v="2909"/>
    <s v="CA-2014-121615"/>
    <x v="3"/>
    <x v="132"/>
    <d v="2014-11-10T00:00:00"/>
    <s v="Standard Class"/>
    <s v="DL-12925"/>
    <s v="Daniel Lacy"/>
    <s v="Consumer"/>
    <s v="United States"/>
    <s v="Eagan"/>
    <x v="11"/>
    <n v="55122"/>
    <x v="2"/>
    <s v="OFF-LA-10001771"/>
    <x v="1"/>
    <x v="2"/>
    <s v="Avery 513"/>
    <n v="14.940000000000001"/>
    <n v="3"/>
    <n v="0"/>
    <n v="6.8723999999999998"/>
  </r>
  <r>
    <n v="2910"/>
    <s v="CA-2014-166415"/>
    <x v="3"/>
    <x v="600"/>
    <d v="2014-02-24T00:00:00"/>
    <s v="Standard Class"/>
    <s v="ME-17725"/>
    <s v="Max Engle"/>
    <s v="Consumer"/>
    <s v="United States"/>
    <s v="Seattle"/>
    <x v="4"/>
    <n v="98103"/>
    <x v="1"/>
    <s v="OFF-FA-10004968"/>
    <x v="1"/>
    <x v="13"/>
    <s v="Rubber Band Ball"/>
    <n v="11.22"/>
    <n v="3"/>
    <n v="0"/>
    <n v="0.2244000000000006"/>
  </r>
  <r>
    <n v="2911"/>
    <s v="CA-2012-118444"/>
    <x v="1"/>
    <x v="599"/>
    <d v="2012-11-09T00:00:00"/>
    <s v="Standard Class"/>
    <s v="VD-21670"/>
    <s v="Valerie Dominguez"/>
    <s v="Consumer"/>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s v="Consumer"/>
    <s v="United States"/>
    <s v="Hempstead"/>
    <x v="15"/>
    <n v="11550"/>
    <x v="3"/>
    <s v="OFF-EN-10003286"/>
    <x v="1"/>
    <x v="12"/>
    <s v="Staples"/>
    <n v="41.4"/>
    <n v="5"/>
    <n v="0"/>
    <n v="19.457999999999998"/>
  </r>
  <r>
    <n v="2913"/>
    <s v="CA-2011-113929"/>
    <x v="2"/>
    <x v="737"/>
    <d v="2011-06-21T00:00:00"/>
    <s v="Standard Class"/>
    <s v="CK-12205"/>
    <s v="Chloris Kastensmidt"/>
    <s v="Consumer"/>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s v="Consumer"/>
    <s v="United States"/>
    <s v="Hempstead"/>
    <x v="15"/>
    <n v="11550"/>
    <x v="3"/>
    <s v="OFF-BI-10002852"/>
    <x v="1"/>
    <x v="8"/>
    <s v="Ibico Standard Transparent Covers"/>
    <n v="39.552000000000007"/>
    <n v="3"/>
    <n v="0.2"/>
    <n v="14.337599999999998"/>
  </r>
  <r>
    <n v="2915"/>
    <s v="CA-2012-134747"/>
    <x v="1"/>
    <x v="88"/>
    <d v="2012-10-17T00:00:00"/>
    <s v="Second Class"/>
    <s v="DL-12925"/>
    <s v="Daniel Lacy"/>
    <s v="Consumer"/>
    <s v="United States"/>
    <s v="Noblesville"/>
    <x v="14"/>
    <n v="46060"/>
    <x v="2"/>
    <s v="TEC-PH-10002890"/>
    <x v="2"/>
    <x v="7"/>
    <s v="AT&amp;T 17929 Lendline Telephone"/>
    <n v="135.72"/>
    <n v="3"/>
    <n v="0"/>
    <n v="35.287199999999999"/>
  </r>
  <r>
    <n v="2916"/>
    <s v="CA-2012-134747"/>
    <x v="1"/>
    <x v="88"/>
    <d v="2012-10-17T00:00:00"/>
    <s v="Second Class"/>
    <s v="DL-12925"/>
    <s v="Daniel Lacy"/>
    <s v="Consumer"/>
    <s v="United States"/>
    <s v="Noblesville"/>
    <x v="14"/>
    <n v="46060"/>
    <x v="2"/>
    <s v="OFF-BI-10001308"/>
    <x v="1"/>
    <x v="8"/>
    <s v="GBC Standard Plastic Binding Systems' Combs"/>
    <n v="12.56"/>
    <n v="2"/>
    <n v="0"/>
    <n v="5.6519999999999992"/>
  </r>
  <r>
    <n v="2917"/>
    <s v="CA-2012-134747"/>
    <x v="1"/>
    <x v="88"/>
    <d v="2012-10-17T00:00:00"/>
    <s v="Second Class"/>
    <s v="DL-12925"/>
    <s v="Daniel Lacy"/>
    <s v="Consumer"/>
    <s v="United States"/>
    <s v="Noblesville"/>
    <x v="14"/>
    <n v="46060"/>
    <x v="2"/>
    <s v="TEC-PH-10001750"/>
    <x v="2"/>
    <x v="7"/>
    <s v="Samsung Rugby III"/>
    <n v="263.95999999999998"/>
    <n v="4"/>
    <n v="0"/>
    <n v="71.269200000000012"/>
  </r>
  <r>
    <n v="2918"/>
    <s v="CA-2014-155047"/>
    <x v="3"/>
    <x v="151"/>
    <d v="2014-08-31T00:00:00"/>
    <s v="First Class"/>
    <s v="SE-20110"/>
    <s v="Sanjit Engle"/>
    <s v="Consumer"/>
    <s v="United States"/>
    <s v="Dallas"/>
    <x v="5"/>
    <n v="75220"/>
    <x v="2"/>
    <s v="OFF-AR-10003338"/>
    <x v="1"/>
    <x v="6"/>
    <s v="Eberhard Faber 3 1/2&quot; Golf Pencils"/>
    <n v="5.9520000000000008"/>
    <n v="1"/>
    <n v="0.2"/>
    <n v="0.37200000000000011"/>
  </r>
  <r>
    <n v="2919"/>
    <s v="CA-2013-160129"/>
    <x v="0"/>
    <x v="813"/>
    <d v="2013-11-24T00:00:00"/>
    <s v="Same Day"/>
    <s v="LS-17200"/>
    <s v="Luke Schmidt"/>
    <s v="Corporate"/>
    <s v="United States"/>
    <s v="Philadelphia"/>
    <x v="9"/>
    <n v="19140"/>
    <x v="3"/>
    <s v="OFF-FA-10002763"/>
    <x v="1"/>
    <x v="13"/>
    <s v="Advantus Map Pennant Flags and Round Head Tacks"/>
    <n v="15.8"/>
    <n v="5"/>
    <n v="0.2"/>
    <n v="2.3699999999999983"/>
  </r>
  <r>
    <n v="2920"/>
    <s v="CA-2013-160129"/>
    <x v="0"/>
    <x v="813"/>
    <d v="2013-11-24T00:00:00"/>
    <s v="Same Day"/>
    <s v="LS-17200"/>
    <s v="Luke Schmidt"/>
    <s v="Corporate"/>
    <s v="United States"/>
    <s v="Philadelphia"/>
    <x v="9"/>
    <n v="19140"/>
    <x v="3"/>
    <s v="FUR-FU-10002088"/>
    <x v="0"/>
    <x v="5"/>
    <s v="Nu-Dell Float Frame 11 x 14 1/2"/>
    <n v="14.368000000000002"/>
    <n v="2"/>
    <n v="0.2"/>
    <n v="3.9512"/>
  </r>
  <r>
    <n v="2921"/>
    <s v="CA-2013-160129"/>
    <x v="0"/>
    <x v="813"/>
    <d v="2013-11-24T00:00:00"/>
    <s v="Same Day"/>
    <s v="LS-17200"/>
    <s v="Luke Schmidt"/>
    <s v="Corporate"/>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s v="Consumer"/>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s v="Home Office"/>
    <s v="United States"/>
    <s v="Austin"/>
    <x v="5"/>
    <n v="78745"/>
    <x v="2"/>
    <s v="OFF-BI-10000301"/>
    <x v="1"/>
    <x v="8"/>
    <s v="GBC Instant Report Kit"/>
    <n v="3.8819999999999988"/>
    <n v="3"/>
    <n v="0.8"/>
    <n v="-5.8230000000000004"/>
  </r>
  <r>
    <n v="2924"/>
    <s v="CA-2011-156993"/>
    <x v="2"/>
    <x v="307"/>
    <d v="2011-07-04T00:00:00"/>
    <s v="Standard Class"/>
    <s v="RW-19630"/>
    <s v="Rob Williams"/>
    <s v="Corporate"/>
    <s v="United States"/>
    <s v="Detroit"/>
    <x v="12"/>
    <n v="48234"/>
    <x v="2"/>
    <s v="OFF-FA-10003495"/>
    <x v="1"/>
    <x v="13"/>
    <s v="Staples"/>
    <n v="6.08"/>
    <n v="1"/>
    <n v="0"/>
    <n v="3.04"/>
  </r>
  <r>
    <n v="2925"/>
    <s v="CA-2011-157721"/>
    <x v="2"/>
    <x v="814"/>
    <d v="2011-09-05T00:00:00"/>
    <s v="First Class"/>
    <s v="JM-16195"/>
    <s v="Justin MacKendrick"/>
    <s v="Consumer"/>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s v="Consumer"/>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s v="Consumer"/>
    <s v="United States"/>
    <s v="Columbus"/>
    <x v="32"/>
    <n v="31907"/>
    <x v="0"/>
    <s v="FUR-FU-10000771"/>
    <x v="0"/>
    <x v="5"/>
    <s v="Eldon 200 Class Desk Accessories, Smoke"/>
    <n v="18.84"/>
    <n v="3"/>
    <n v="0"/>
    <n v="7.9128000000000007"/>
  </r>
  <r>
    <n v="2928"/>
    <s v="CA-2014-158106"/>
    <x v="3"/>
    <x v="400"/>
    <d v="2014-06-11T00:00:00"/>
    <s v="Standard Class"/>
    <s v="CT-11995"/>
    <s v="Carol Triggs"/>
    <s v="Consumer"/>
    <s v="United States"/>
    <s v="Apple Valley"/>
    <x v="11"/>
    <n v="55124"/>
    <x v="2"/>
    <s v="OFF-AR-10002255"/>
    <x v="1"/>
    <x v="6"/>
    <s v="Newell 346"/>
    <n v="8.64"/>
    <n v="3"/>
    <n v="0"/>
    <n v="2.5055999999999998"/>
  </r>
  <r>
    <n v="2929"/>
    <s v="US-2014-120390"/>
    <x v="3"/>
    <x v="15"/>
    <d v="2014-10-27T00:00:00"/>
    <s v="Standard Class"/>
    <s v="TH-21550"/>
    <s v="Tracy Hopkins"/>
    <s v="Home Office"/>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s v="Home Office"/>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s v="Consumer"/>
    <s v="United States"/>
    <s v="San Francisco"/>
    <x v="1"/>
    <n v="94109"/>
    <x v="1"/>
    <s v="OFF-BI-10004970"/>
    <x v="1"/>
    <x v="8"/>
    <s v="ACCOHIDE 3-Ring Binder, Blue, 1&quot;"/>
    <n v="6.6080000000000005"/>
    <n v="2"/>
    <n v="0.2"/>
    <n v="2.2302"/>
  </r>
  <r>
    <n v="2932"/>
    <s v="CA-2012-168564"/>
    <x v="1"/>
    <x v="816"/>
    <d v="2012-08-08T00:00:00"/>
    <s v="Same Day"/>
    <s v="TT-21220"/>
    <s v="Thomas Thornton"/>
    <s v="Consumer"/>
    <s v="United States"/>
    <s v="San Francisco"/>
    <x v="1"/>
    <n v="94109"/>
    <x v="1"/>
    <s v="OFF-BI-10002557"/>
    <x v="1"/>
    <x v="8"/>
    <s v="Presstex Flexible Ring Binders"/>
    <n v="7.28"/>
    <n v="2"/>
    <n v="0.2"/>
    <n v="2.7299999999999995"/>
  </r>
  <r>
    <n v="2933"/>
    <s v="CA-2012-168564"/>
    <x v="1"/>
    <x v="816"/>
    <d v="2012-08-08T00:00:00"/>
    <s v="Same Day"/>
    <s v="TT-21220"/>
    <s v="Thomas Thornton"/>
    <s v="Consumer"/>
    <s v="United States"/>
    <s v="San Francisco"/>
    <x v="1"/>
    <n v="94109"/>
    <x v="1"/>
    <s v="FUR-CH-10000785"/>
    <x v="0"/>
    <x v="1"/>
    <s v="Global Ergonomic Managers Chair"/>
    <n v="144.78399999999999"/>
    <n v="1"/>
    <n v="0.2"/>
    <n v="10.858800000000002"/>
  </r>
  <r>
    <n v="2934"/>
    <s v="US-2013-169040"/>
    <x v="0"/>
    <x v="409"/>
    <d v="2013-12-13T00:00:00"/>
    <s v="Standard Class"/>
    <s v="GT-14710"/>
    <s v="Greg Tran"/>
    <s v="Consumer"/>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s v="Consumer"/>
    <s v="United States"/>
    <s v="Seattle"/>
    <x v="4"/>
    <n v="98105"/>
    <x v="1"/>
    <s v="TEC-PH-10002834"/>
    <x v="2"/>
    <x v="7"/>
    <s v="Google Nexus 5"/>
    <n v="431.97600000000006"/>
    <n v="3"/>
    <n v="0.2"/>
    <n v="26.998499999999993"/>
  </r>
  <r>
    <n v="2936"/>
    <s v="US-2013-169040"/>
    <x v="0"/>
    <x v="409"/>
    <d v="2013-12-13T00:00:00"/>
    <s v="Standard Class"/>
    <s v="GT-14710"/>
    <s v="Greg Tran"/>
    <s v="Consumer"/>
    <s v="United States"/>
    <s v="Seattle"/>
    <x v="4"/>
    <n v="98105"/>
    <x v="1"/>
    <s v="OFF-EN-10000927"/>
    <x v="1"/>
    <x v="12"/>
    <s v="Jet-Pak Recycled Peel 'N' Seal Padded Mailers"/>
    <n v="35.89"/>
    <n v="1"/>
    <n v="0"/>
    <n v="16.150499999999997"/>
  </r>
  <r>
    <n v="2937"/>
    <s v="US-2013-169040"/>
    <x v="0"/>
    <x v="409"/>
    <d v="2013-12-13T00:00:00"/>
    <s v="Standard Class"/>
    <s v="GT-14710"/>
    <s v="Greg Tran"/>
    <s v="Consumer"/>
    <s v="United States"/>
    <s v="Seattle"/>
    <x v="4"/>
    <n v="98105"/>
    <x v="1"/>
    <s v="OFF-BI-10001636"/>
    <x v="1"/>
    <x v="8"/>
    <s v="Ibico Plastic and Wire Spiral Binding Combs"/>
    <n v="47.207999999999998"/>
    <n v="7"/>
    <n v="0.2"/>
    <n v="15.342599999999997"/>
  </r>
  <r>
    <n v="2938"/>
    <s v="US-2013-169040"/>
    <x v="0"/>
    <x v="409"/>
    <d v="2013-12-13T00:00:00"/>
    <s v="Standard Class"/>
    <s v="GT-14710"/>
    <s v="Greg Tran"/>
    <s v="Consumer"/>
    <s v="United States"/>
    <s v="Seattle"/>
    <x v="4"/>
    <n v="98105"/>
    <x v="1"/>
    <s v="OFF-PA-10001736"/>
    <x v="1"/>
    <x v="10"/>
    <s v="Xerox 1880"/>
    <n v="248.07999999999998"/>
    <n v="7"/>
    <n v="0"/>
    <n v="116.59759999999997"/>
  </r>
  <r>
    <n v="2939"/>
    <s v="US-2013-169040"/>
    <x v="0"/>
    <x v="409"/>
    <d v="2013-12-13T00:00:00"/>
    <s v="Standard Class"/>
    <s v="GT-14710"/>
    <s v="Greg Tran"/>
    <s v="Consumer"/>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s v="Consumer"/>
    <s v="United States"/>
    <s v="Seattle"/>
    <x v="4"/>
    <n v="98105"/>
    <x v="1"/>
    <s v="OFF-BI-10001658"/>
    <x v="1"/>
    <x v="8"/>
    <s v="GBC Standard Therm-A-Bind Covers"/>
    <n v="59.808000000000007"/>
    <n v="3"/>
    <n v="0.2"/>
    <n v="19.4376"/>
  </r>
  <r>
    <n v="2941"/>
    <s v="CA-2014-155880"/>
    <x v="3"/>
    <x v="613"/>
    <d v="2014-04-01T00:00:00"/>
    <s v="Standard Class"/>
    <s v="JD-16150"/>
    <s v="Justin Deggeller"/>
    <s v="Corporate"/>
    <s v="United States"/>
    <s v="Milwaukee"/>
    <x v="6"/>
    <n v="53209"/>
    <x v="2"/>
    <s v="FUR-CH-10000422"/>
    <x v="0"/>
    <x v="1"/>
    <s v="Global Highback Leather Tilter in Burgundy"/>
    <n v="90.99"/>
    <n v="1"/>
    <n v="0"/>
    <n v="14.558400000000006"/>
  </r>
  <r>
    <n v="2942"/>
    <s v="CA-2014-155880"/>
    <x v="3"/>
    <x v="613"/>
    <d v="2014-04-01T00:00:00"/>
    <s v="Standard Class"/>
    <s v="JD-16150"/>
    <s v="Justin Deggeller"/>
    <s v="Corporate"/>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s v="Corporate"/>
    <s v="United States"/>
    <s v="Milwaukee"/>
    <x v="6"/>
    <n v="53209"/>
    <x v="2"/>
    <s v="FUR-CH-10002880"/>
    <x v="0"/>
    <x v="1"/>
    <s v="Global High-Back Leather Tilter, Burgundy"/>
    <n v="368.96999999999997"/>
    <n v="3"/>
    <n v="0"/>
    <n v="40.586699999999979"/>
  </r>
  <r>
    <n v="2944"/>
    <s v="CA-2014-126242"/>
    <x v="3"/>
    <x v="123"/>
    <d v="2014-11-25T00:00:00"/>
    <s v="Standard Class"/>
    <s v="MC-18100"/>
    <s v="Mick Crebagga"/>
    <s v="Consumer"/>
    <s v="United States"/>
    <s v="Los Angeles"/>
    <x v="1"/>
    <n v="90049"/>
    <x v="1"/>
    <s v="OFF-ST-10000675"/>
    <x v="1"/>
    <x v="4"/>
    <s v="File Shuttle II and Handi-File, Black"/>
    <n v="305.01"/>
    <n v="9"/>
    <n v="0"/>
    <n v="76.252499999999998"/>
  </r>
  <r>
    <n v="2945"/>
    <s v="CA-2014-126242"/>
    <x v="3"/>
    <x v="123"/>
    <d v="2014-11-25T00:00:00"/>
    <s v="Standard Class"/>
    <s v="MC-18100"/>
    <s v="Mick Crebagga"/>
    <s v="Consumer"/>
    <s v="United States"/>
    <s v="Los Angeles"/>
    <x v="1"/>
    <n v="90049"/>
    <x v="1"/>
    <s v="FUR-FU-10002685"/>
    <x v="0"/>
    <x v="5"/>
    <s v="Executive Impressions 13-1/2&quot; Indoor/Outdoor Wall Clock"/>
    <n v="18.7"/>
    <n v="1"/>
    <n v="0"/>
    <n v="7.1059999999999999"/>
  </r>
  <r>
    <n v="2946"/>
    <s v="CA-2013-166443"/>
    <x v="0"/>
    <x v="254"/>
    <d v="2013-11-06T00:00:00"/>
    <s v="First Class"/>
    <s v="LH-17020"/>
    <s v="Lisa Hazard"/>
    <s v="Consumer"/>
    <s v="United States"/>
    <s v="San Francisco"/>
    <x v="1"/>
    <n v="94122"/>
    <x v="1"/>
    <s v="FUR-FU-10004020"/>
    <x v="0"/>
    <x v="5"/>
    <s v="Advantus Panel Wall Acrylic Frame"/>
    <n v="38.29"/>
    <n v="7"/>
    <n v="0"/>
    <n v="16.464700000000001"/>
  </r>
  <r>
    <n v="2947"/>
    <s v="CA-2014-169859"/>
    <x v="3"/>
    <x v="817"/>
    <d v="2014-12-19T00:00:00"/>
    <s v="Standard Class"/>
    <s v="MP-18175"/>
    <s v="Mike Pelletier"/>
    <s v="Home Office"/>
    <s v="United States"/>
    <s v="San Diego"/>
    <x v="1"/>
    <n v="92024"/>
    <x v="1"/>
    <s v="FUR-FU-10004963"/>
    <x v="0"/>
    <x v="5"/>
    <s v="Eldon 400 Class Desk Accessories, Black Carbon"/>
    <n v="26.25"/>
    <n v="3"/>
    <n v="0"/>
    <n v="11.025000000000002"/>
  </r>
  <r>
    <n v="2948"/>
    <s v="CA-2014-169859"/>
    <x v="3"/>
    <x v="817"/>
    <d v="2014-12-19T00:00:00"/>
    <s v="Standard Class"/>
    <s v="MP-18175"/>
    <s v="Mike Pelletier"/>
    <s v="Home Office"/>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s v="Home Office"/>
    <s v="United States"/>
    <s v="San Diego"/>
    <x v="1"/>
    <n v="92024"/>
    <x v="1"/>
    <s v="OFF-EN-10000461"/>
    <x v="1"/>
    <x v="12"/>
    <s v="#10- 4 1/8&quot; x 9 1/2&quot; Recycled Envelopes"/>
    <n v="43.7"/>
    <n v="5"/>
    <n v="0"/>
    <n v="20.539000000000001"/>
  </r>
  <r>
    <n v="2950"/>
    <s v="CA-2014-134915"/>
    <x v="3"/>
    <x v="105"/>
    <d v="2014-11-13T00:00:00"/>
    <s v="Same Day"/>
    <s v="EM-14140"/>
    <s v="Eugene Moren"/>
    <s v="Home Office"/>
    <s v="United States"/>
    <s v="Glendale"/>
    <x v="16"/>
    <n v="85301"/>
    <x v="1"/>
    <s v="TEC-AC-10001266"/>
    <x v="2"/>
    <x v="11"/>
    <s v="Memorex Micro Travel Drive 8 GB"/>
    <n v="41.6"/>
    <n v="4"/>
    <n v="0.2"/>
    <n v="12.999999999999998"/>
  </r>
  <r>
    <n v="2951"/>
    <s v="CA-2014-134915"/>
    <x v="3"/>
    <x v="105"/>
    <d v="2014-11-13T00:00:00"/>
    <s v="Same Day"/>
    <s v="EM-14140"/>
    <s v="Eugene Moren"/>
    <s v="Home Office"/>
    <s v="United States"/>
    <s v="Glendale"/>
    <x v="16"/>
    <n v="85301"/>
    <x v="1"/>
    <s v="OFF-PA-10002160"/>
    <x v="1"/>
    <x v="10"/>
    <s v="Xerox 1978"/>
    <n v="23.120000000000005"/>
    <n v="5"/>
    <n v="0.2"/>
    <n v="8.3810000000000002"/>
  </r>
  <r>
    <n v="2952"/>
    <s v="CA-2014-134915"/>
    <x v="3"/>
    <x v="105"/>
    <d v="2014-11-13T00:00:00"/>
    <s v="Same Day"/>
    <s v="EM-14140"/>
    <s v="Eugene Moren"/>
    <s v="Home Office"/>
    <s v="United States"/>
    <s v="Glendale"/>
    <x v="16"/>
    <n v="85301"/>
    <x v="1"/>
    <s v="FUR-CH-10004875"/>
    <x v="0"/>
    <x v="1"/>
    <s v="Harbour Creations 67200 Series Stacking Chairs"/>
    <n v="113.88800000000002"/>
    <n v="2"/>
    <n v="0.2"/>
    <n v="9.9651999999999994"/>
  </r>
  <r>
    <n v="2953"/>
    <s v="CA-2014-134915"/>
    <x v="3"/>
    <x v="105"/>
    <d v="2014-11-13T00:00:00"/>
    <s v="Same Day"/>
    <s v="EM-14140"/>
    <s v="Eugene Moren"/>
    <s v="Home Office"/>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s v="Home Office"/>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s v="Home Office"/>
    <s v="United States"/>
    <s v="Glendale"/>
    <x v="16"/>
    <n v="85301"/>
    <x v="1"/>
    <s v="TEC-PH-10001459"/>
    <x v="2"/>
    <x v="7"/>
    <s v="Samsung Galaxy Mega 6.3"/>
    <n v="671.98400000000004"/>
    <n v="2"/>
    <n v="0.2"/>
    <n v="50.398800000000023"/>
  </r>
  <r>
    <n v="2956"/>
    <s v="CA-2013-153353"/>
    <x v="0"/>
    <x v="298"/>
    <d v="2013-08-25T00:00:00"/>
    <s v="Standard Class"/>
    <s v="GG-14650"/>
    <s v="Greg Guthrie"/>
    <s v="Corporate"/>
    <s v="United States"/>
    <s v="New York City"/>
    <x v="15"/>
    <n v="10035"/>
    <x v="3"/>
    <s v="TEC-PH-10000439"/>
    <x v="2"/>
    <x v="7"/>
    <s v="GE DSL Phone Line Filter"/>
    <n v="39.99"/>
    <n v="1"/>
    <n v="0"/>
    <n v="11.597099999999998"/>
  </r>
  <r>
    <n v="2957"/>
    <s v="CA-2014-123638"/>
    <x v="3"/>
    <x v="818"/>
    <d v="2014-07-05T00:00:00"/>
    <s v="Standard Class"/>
    <s v="MA-17995"/>
    <s v="Michelle Arnett"/>
    <s v="Home Office"/>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s v="Consumer"/>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s v="Consumer"/>
    <s v="United States"/>
    <s v="Los Angeles"/>
    <x v="1"/>
    <n v="90032"/>
    <x v="1"/>
    <s v="OFF-BI-10001097"/>
    <x v="1"/>
    <x v="8"/>
    <s v="Avery Hole Reinforcements"/>
    <n v="19.936000000000003"/>
    <n v="4"/>
    <n v="0.2"/>
    <n v="7.2267999999999999"/>
  </r>
  <r>
    <n v="2960"/>
    <s v="CA-2012-158456"/>
    <x v="1"/>
    <x v="100"/>
    <d v="2012-12-29T00:00:00"/>
    <s v="Standard Class"/>
    <s v="KT-16465"/>
    <s v="Kean Takahito"/>
    <s v="Consumer"/>
    <s v="United States"/>
    <s v="Los Angeles"/>
    <x v="1"/>
    <n v="90032"/>
    <x v="1"/>
    <s v="OFF-FA-10004854"/>
    <x v="1"/>
    <x v="13"/>
    <s v="Vinyl Coated Wire Paper Clips in Organizer Box, 800/Box"/>
    <n v="45.92"/>
    <n v="4"/>
    <n v="0"/>
    <n v="21.5824"/>
  </r>
  <r>
    <n v="2961"/>
    <s v="CA-2014-143665"/>
    <x v="3"/>
    <x v="466"/>
    <d v="2014-05-02T00:00:00"/>
    <s v="Standard Class"/>
    <s v="PO-19180"/>
    <s v="Philisse Overcash"/>
    <s v="Home Office"/>
    <s v="United States"/>
    <s v="Seattle"/>
    <x v="4"/>
    <n v="98115"/>
    <x v="1"/>
    <s v="OFF-PA-10003673"/>
    <x v="1"/>
    <x v="10"/>
    <s v="Strathmore Photo Mount Cards"/>
    <n v="20.34"/>
    <n v="3"/>
    <n v="0"/>
    <n v="9.3563999999999989"/>
  </r>
  <r>
    <n v="2962"/>
    <s v="CA-2014-143665"/>
    <x v="3"/>
    <x v="466"/>
    <d v="2014-05-02T00:00:00"/>
    <s v="Standard Class"/>
    <s v="PO-19180"/>
    <s v="Philisse Overcash"/>
    <s v="Home Office"/>
    <s v="United States"/>
    <s v="Seattle"/>
    <x v="4"/>
    <n v="98115"/>
    <x v="1"/>
    <s v="OFF-LA-10002034"/>
    <x v="1"/>
    <x v="2"/>
    <s v="Avery 478"/>
    <n v="39.28"/>
    <n v="8"/>
    <n v="0"/>
    <n v="19.247199999999999"/>
  </r>
  <r>
    <n v="2963"/>
    <s v="CA-2014-137428"/>
    <x v="3"/>
    <x v="819"/>
    <d v="2014-12-22T00:00:00"/>
    <s v="Second Class"/>
    <s v="AY-10555"/>
    <s v="Andy Yotov"/>
    <s v="Corporate"/>
    <s v="United States"/>
    <s v="Oceanside"/>
    <x v="1"/>
    <n v="92054"/>
    <x v="1"/>
    <s v="FUR-CH-10002774"/>
    <x v="0"/>
    <x v="1"/>
    <s v="Global Deluxe Stacking Chair, Gray"/>
    <n v="81.567999999999998"/>
    <n v="2"/>
    <n v="0.2"/>
    <n v="9.1763999999999974"/>
  </r>
  <r>
    <n v="2964"/>
    <s v="CA-2014-137428"/>
    <x v="3"/>
    <x v="819"/>
    <d v="2014-12-22T00:00:00"/>
    <s v="Second Class"/>
    <s v="AY-10555"/>
    <s v="Andy Yotov"/>
    <s v="Corporate"/>
    <s v="United States"/>
    <s v="Oceanside"/>
    <x v="1"/>
    <n v="92054"/>
    <x v="1"/>
    <s v="FUR-CH-10003817"/>
    <x v="0"/>
    <x v="1"/>
    <s v="Global Value Steno Chair, Gray"/>
    <n v="97.184000000000012"/>
    <n v="2"/>
    <n v="0.2"/>
    <n v="6.0740000000000016"/>
  </r>
  <r>
    <n v="2965"/>
    <s v="CA-2014-137428"/>
    <x v="3"/>
    <x v="819"/>
    <d v="2014-12-22T00:00:00"/>
    <s v="Second Class"/>
    <s v="AY-10555"/>
    <s v="Andy Yotov"/>
    <s v="Corporate"/>
    <s v="United States"/>
    <s v="Oceanside"/>
    <x v="1"/>
    <n v="92054"/>
    <x v="1"/>
    <s v="OFF-BI-10002949"/>
    <x v="1"/>
    <x v="8"/>
    <s v="Prestige Round Ring Binders"/>
    <n v="24.320000000000004"/>
    <n v="5"/>
    <n v="0.2"/>
    <n v="8.2079999999999984"/>
  </r>
  <r>
    <n v="2966"/>
    <s v="CA-2014-137428"/>
    <x v="3"/>
    <x v="819"/>
    <d v="2014-12-22T00:00:00"/>
    <s v="Second Class"/>
    <s v="AY-10555"/>
    <s v="Andy Yotov"/>
    <s v="Corporate"/>
    <s v="United States"/>
    <s v="Oceanside"/>
    <x v="1"/>
    <n v="92054"/>
    <x v="1"/>
    <s v="FUR-FU-10002445"/>
    <x v="0"/>
    <x v="5"/>
    <s v="DAX Two-Tone Rosewood/Black Document Frame, Desktop, 5 x 7"/>
    <n v="18.96"/>
    <n v="2"/>
    <n v="0"/>
    <n v="7.5840000000000014"/>
  </r>
  <r>
    <n v="2967"/>
    <s v="CA-2011-162866"/>
    <x v="2"/>
    <x v="422"/>
    <d v="2011-12-31T00:00:00"/>
    <s v="Standard Class"/>
    <s v="Co-12640"/>
    <s v="Corey-Lock"/>
    <s v="Consumer"/>
    <s v="United States"/>
    <s v="Skokie"/>
    <x v="10"/>
    <n v="60076"/>
    <x v="2"/>
    <s v="FUR-FU-10001473"/>
    <x v="0"/>
    <x v="5"/>
    <s v="DAX Wood Document Frame"/>
    <n v="32.952000000000005"/>
    <n v="6"/>
    <n v="0.6"/>
    <n v="-19.771199999999997"/>
  </r>
  <r>
    <n v="2968"/>
    <s v="CA-2011-162866"/>
    <x v="2"/>
    <x v="422"/>
    <d v="2011-12-31T00:00:00"/>
    <s v="Standard Class"/>
    <s v="Co-12640"/>
    <s v="Corey-Lock"/>
    <s v="Consumer"/>
    <s v="United States"/>
    <s v="Skokie"/>
    <x v="10"/>
    <n v="60076"/>
    <x v="2"/>
    <s v="OFF-ST-10002562"/>
    <x v="1"/>
    <x v="4"/>
    <s v="Staples"/>
    <n v="30.016000000000005"/>
    <n v="4"/>
    <n v="0.2"/>
    <n v="3.0015999999999998"/>
  </r>
  <r>
    <n v="2969"/>
    <s v="CA-2014-167941"/>
    <x v="3"/>
    <x v="44"/>
    <d v="2014-11-10T00:00:00"/>
    <s v="Second Class"/>
    <s v="JF-15565"/>
    <s v="Jill Fjeld"/>
    <s v="Consumer"/>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s v="Consumer"/>
    <s v="United States"/>
    <s v="Fayetteville"/>
    <x v="3"/>
    <n v="28314"/>
    <x v="0"/>
    <s v="OFF-PA-10001800"/>
    <x v="1"/>
    <x v="10"/>
    <s v="Xerox 220"/>
    <n v="31.104000000000006"/>
    <n v="6"/>
    <n v="0.2"/>
    <n v="10.8864"/>
  </r>
  <r>
    <n v="2971"/>
    <s v="CA-2014-167941"/>
    <x v="3"/>
    <x v="44"/>
    <d v="2014-11-10T00:00:00"/>
    <s v="Second Class"/>
    <s v="JF-15565"/>
    <s v="Jill Fjeld"/>
    <s v="Consumer"/>
    <s v="United States"/>
    <s v="Fayetteville"/>
    <x v="3"/>
    <n v="28314"/>
    <x v="0"/>
    <s v="OFF-BI-10002827"/>
    <x v="1"/>
    <x v="8"/>
    <s v="Avery Durable Poly Binders"/>
    <n v="13.272000000000002"/>
    <n v="8"/>
    <n v="0.7"/>
    <n v="-10.617599999999999"/>
  </r>
  <r>
    <n v="2972"/>
    <s v="CA-2014-167941"/>
    <x v="3"/>
    <x v="44"/>
    <d v="2014-11-10T00:00:00"/>
    <s v="Second Class"/>
    <s v="JF-15565"/>
    <s v="Jill Fjeld"/>
    <s v="Consumer"/>
    <s v="United States"/>
    <s v="Fayetteville"/>
    <x v="3"/>
    <n v="28314"/>
    <x v="0"/>
    <s v="FUR-FU-10004671"/>
    <x v="0"/>
    <x v="5"/>
    <s v="Executive Impressions 12&quot; Wall Clock"/>
    <n v="28.272000000000006"/>
    <n v="2"/>
    <n v="0.2"/>
    <n v="6.3612000000000002"/>
  </r>
  <r>
    <n v="2973"/>
    <s v="CA-2014-167941"/>
    <x v="3"/>
    <x v="44"/>
    <d v="2014-11-10T00:00:00"/>
    <s v="Second Class"/>
    <s v="JF-15565"/>
    <s v="Jill Fjeld"/>
    <s v="Consumer"/>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s v="Consumer"/>
    <s v="United States"/>
    <s v="Tulsa"/>
    <x v="26"/>
    <n v="74133"/>
    <x v="2"/>
    <s v="OFF-BI-10004656"/>
    <x v="1"/>
    <x v="8"/>
    <s v="Peel &amp; Stick Add-On Corner Pockets"/>
    <n v="10.8"/>
    <n v="5"/>
    <n v="0"/>
    <n v="5.1839999999999993"/>
  </r>
  <r>
    <n v="2975"/>
    <s v="CA-2012-137512"/>
    <x v="1"/>
    <x v="820"/>
    <d v="2012-05-12T00:00:00"/>
    <s v="Standard Class"/>
    <s v="AG-10675"/>
    <s v="Anna Gayman"/>
    <s v="Consumer"/>
    <s v="United States"/>
    <s v="Allen"/>
    <x v="5"/>
    <n v="75002"/>
    <x v="2"/>
    <s v="FUR-TA-10001095"/>
    <x v="0"/>
    <x v="3"/>
    <s v="Chromcraft Round Conference Tables"/>
    <n v="244.00599999999997"/>
    <n v="2"/>
    <n v="0.3"/>
    <n v="-31.372200000000007"/>
  </r>
  <r>
    <n v="2976"/>
    <s v="CA-2012-137512"/>
    <x v="1"/>
    <x v="820"/>
    <d v="2012-05-12T00:00:00"/>
    <s v="Standard Class"/>
    <s v="AG-10675"/>
    <s v="Anna Gayman"/>
    <s v="Consumer"/>
    <s v="United States"/>
    <s v="Allen"/>
    <x v="5"/>
    <n v="75002"/>
    <x v="2"/>
    <s v="OFF-PA-10000213"/>
    <x v="1"/>
    <x v="10"/>
    <s v="Xerox 198"/>
    <n v="15.936000000000002"/>
    <n v="4"/>
    <n v="0.2"/>
    <n v="5.378400000000001"/>
  </r>
  <r>
    <n v="2977"/>
    <s v="CA-2014-139773"/>
    <x v="3"/>
    <x v="769"/>
    <d v="2014-12-05T00:00:00"/>
    <s v="Same Day"/>
    <s v="DV-13045"/>
    <s v="Darrin Van Huff"/>
    <s v="Corporate"/>
    <s v="United States"/>
    <s v="Philadelphia"/>
    <x v="9"/>
    <n v="19143"/>
    <x v="3"/>
    <s v="FUR-CH-10001797"/>
    <x v="0"/>
    <x v="1"/>
    <s v="Safco Chair Connectors, 6/Carton"/>
    <n v="188.55199999999996"/>
    <n v="7"/>
    <n v="0.3"/>
    <n v="-2.693600000000032"/>
  </r>
  <r>
    <n v="2978"/>
    <s v="CA-2014-134607"/>
    <x v="3"/>
    <x v="621"/>
    <d v="2014-10-09T00:00:00"/>
    <s v="Second Class"/>
    <s v="HL-15040"/>
    <s v="Hunter Lopez"/>
    <s v="Consumer"/>
    <s v="United States"/>
    <s v="Rochester"/>
    <x v="15"/>
    <n v="14609"/>
    <x v="3"/>
    <s v="OFF-ST-10002214"/>
    <x v="1"/>
    <x v="4"/>
    <s v="X-Rack File for Hanging Folders"/>
    <n v="22.58"/>
    <n v="2"/>
    <n v="0"/>
    <n v="5.8707999999999991"/>
  </r>
  <r>
    <n v="2979"/>
    <s v="CA-2011-109232"/>
    <x v="2"/>
    <x v="286"/>
    <d v="2011-01-17T00:00:00"/>
    <s v="Second Class"/>
    <s v="ND-18370"/>
    <s v="Natalie DeCherney"/>
    <s v="Consumer"/>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s v="Consumer"/>
    <s v="United States"/>
    <s v="Philadelphia"/>
    <x v="9"/>
    <n v="19134"/>
    <x v="3"/>
    <s v="OFF-PA-10003848"/>
    <x v="1"/>
    <x v="10"/>
    <s v="Xerox 1997"/>
    <n v="20.736000000000004"/>
    <n v="4"/>
    <n v="0.2"/>
    <n v="7.2576000000000001"/>
  </r>
  <r>
    <n v="2981"/>
    <s v="CA-2012-139850"/>
    <x v="1"/>
    <x v="821"/>
    <d v="2012-06-17T00:00:00"/>
    <s v="Standard Class"/>
    <s v="GB-14575"/>
    <s v="Giulietta Baptist"/>
    <s v="Consumer"/>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s v="Consumer"/>
    <s v="United States"/>
    <s v="Seattle"/>
    <x v="4"/>
    <n v="98115"/>
    <x v="1"/>
    <s v="FUR-CH-10001797"/>
    <x v="0"/>
    <x v="1"/>
    <s v="Safco Chair Connectors, 6/Carton"/>
    <n v="123.136"/>
    <n v="4"/>
    <n v="0.2"/>
    <n v="13.852799999999981"/>
  </r>
  <r>
    <n v="2983"/>
    <s v="CA-2011-131310"/>
    <x v="2"/>
    <x v="136"/>
    <d v="2011-07-18T00:00:00"/>
    <s v="Standard Class"/>
    <s v="CL-12565"/>
    <s v="Clay Ludtke"/>
    <s v="Consumer"/>
    <s v="United States"/>
    <s v="Seattle"/>
    <x v="4"/>
    <n v="98115"/>
    <x v="1"/>
    <s v="OFF-BI-10003094"/>
    <x v="1"/>
    <x v="8"/>
    <s v="Self-Adhesive Ring Binder Labels"/>
    <n v="11.264000000000001"/>
    <n v="4"/>
    <n v="0.2"/>
    <n v="3.8015999999999992"/>
  </r>
  <r>
    <n v="2984"/>
    <s v="US-2011-112872"/>
    <x v="2"/>
    <x v="776"/>
    <d v="2011-12-11T00:00:00"/>
    <s v="Second Class"/>
    <s v="RC-19960"/>
    <s v="Ryan Crowe"/>
    <s v="Consumer"/>
    <s v="United States"/>
    <s v="Springfield"/>
    <x v="21"/>
    <n v="97477"/>
    <x v="1"/>
    <s v="OFF-ST-10002205"/>
    <x v="1"/>
    <x v="4"/>
    <s v="File Shuttle I and Handi-File"/>
    <n v="53.424000000000007"/>
    <n v="3"/>
    <n v="0.2"/>
    <n v="4.6746000000000016"/>
  </r>
  <r>
    <n v="2985"/>
    <s v="US-2011-112872"/>
    <x v="2"/>
    <x v="776"/>
    <d v="2011-12-11T00:00:00"/>
    <s v="Second Class"/>
    <s v="RC-19960"/>
    <s v="Ryan Crowe"/>
    <s v="Consumer"/>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s v="Home Office"/>
    <s v="United States"/>
    <s v="Columbus"/>
    <x v="32"/>
    <n v="31907"/>
    <x v="0"/>
    <s v="FUR-FU-10000755"/>
    <x v="0"/>
    <x v="5"/>
    <s v="Eldon Expressions Mahogany Wood Desk Collection"/>
    <n v="24.96"/>
    <n v="4"/>
    <n v="0"/>
    <n v="6.240000000000002"/>
  </r>
  <r>
    <n v="2987"/>
    <s v="CA-2013-139269"/>
    <x v="0"/>
    <x v="822"/>
    <d v="2013-05-31T00:00:00"/>
    <s v="Standard Class"/>
    <s v="JB-16045"/>
    <s v="Julia Barnett"/>
    <s v="Home Office"/>
    <s v="United States"/>
    <s v="Columbus"/>
    <x v="32"/>
    <n v="31907"/>
    <x v="0"/>
    <s v="OFF-PA-10002893"/>
    <x v="1"/>
    <x v="10"/>
    <s v="Wirebound Service Call Books, 5 1/2&quot; x 4&quot;"/>
    <n v="19.36"/>
    <n v="2"/>
    <n v="0"/>
    <n v="9.2927999999999997"/>
  </r>
  <r>
    <n v="2988"/>
    <s v="CA-2013-139269"/>
    <x v="0"/>
    <x v="822"/>
    <d v="2013-05-31T00:00:00"/>
    <s v="Standard Class"/>
    <s v="JB-16045"/>
    <s v="Julia Barnett"/>
    <s v="Home Office"/>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s v="Corporate"/>
    <s v="United States"/>
    <s v="Los Angeles"/>
    <x v="1"/>
    <n v="90032"/>
    <x v="1"/>
    <s v="TEC-AC-10004227"/>
    <x v="2"/>
    <x v="11"/>
    <s v="SanDisk Ultra 16 GB MicroSDHC Class 10 Memory Card"/>
    <n v="12.99"/>
    <n v="1"/>
    <n v="0"/>
    <n v="0.77939999999999898"/>
  </r>
  <r>
    <n v="2990"/>
    <s v="CA-2013-139010"/>
    <x v="0"/>
    <x v="823"/>
    <d v="2013-02-26T00:00:00"/>
    <s v="Second Class"/>
    <s v="MC-17635"/>
    <s v="Matthew Clasen"/>
    <s v="Corporate"/>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s v="Corporate"/>
    <s v="United States"/>
    <s v="Los Angeles"/>
    <x v="1"/>
    <n v="90032"/>
    <x v="1"/>
    <s v="OFF-ST-10001809"/>
    <x v="1"/>
    <x v="4"/>
    <s v="Fellowes Officeware Wire Shelving"/>
    <n v="449.15"/>
    <n v="5"/>
    <n v="0"/>
    <n v="8.9829999999999899"/>
  </r>
  <r>
    <n v="2992"/>
    <s v="CA-2013-139010"/>
    <x v="0"/>
    <x v="823"/>
    <d v="2013-02-26T00:00:00"/>
    <s v="Second Class"/>
    <s v="MC-17635"/>
    <s v="Matthew Clasen"/>
    <s v="Corporate"/>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s v="Corporate"/>
    <s v="United States"/>
    <s v="New York City"/>
    <x v="15"/>
    <n v="10024"/>
    <x v="3"/>
    <s v="OFF-AP-10004532"/>
    <x v="1"/>
    <x v="9"/>
    <s v="Kensington 6 Outlet Guardian Standard Surge Protector"/>
    <n v="61.44"/>
    <n v="3"/>
    <n v="0"/>
    <n v="16.588799999999999"/>
  </r>
  <r>
    <n v="2994"/>
    <s v="CA-2014-147291"/>
    <x v="3"/>
    <x v="825"/>
    <d v="2014-03-18T00:00:00"/>
    <s v="Standard Class"/>
    <s v="MJ-17740"/>
    <s v="Max Jones"/>
    <s v="Consumer"/>
    <s v="United States"/>
    <s v="Detroit"/>
    <x v="12"/>
    <n v="48227"/>
    <x v="2"/>
    <s v="OFF-BI-10003091"/>
    <x v="1"/>
    <x v="8"/>
    <s v="GBC DocuBind TL200 Manual Binding Machine"/>
    <n v="895.92"/>
    <n v="4"/>
    <n v="0"/>
    <n v="421.08239999999995"/>
  </r>
  <r>
    <n v="2995"/>
    <s v="CA-2013-112893"/>
    <x v="0"/>
    <x v="369"/>
    <d v="2013-09-14T00:00:00"/>
    <s v="Second Class"/>
    <s v="AT-10735"/>
    <s v="Annie Thurman"/>
    <s v="Consumer"/>
    <s v="United States"/>
    <s v="Stockton"/>
    <x v="1"/>
    <n v="95207"/>
    <x v="1"/>
    <s v="OFF-BI-10004654"/>
    <x v="1"/>
    <x v="8"/>
    <s v="VariCap6 Expandable Binder"/>
    <n v="55.360000000000007"/>
    <n v="4"/>
    <n v="0.2"/>
    <n v="18.683999999999997"/>
  </r>
  <r>
    <n v="2996"/>
    <s v="US-2011-150532"/>
    <x v="2"/>
    <x v="686"/>
    <d v="2011-07-21T00:00:00"/>
    <s v="Standard Class"/>
    <s v="PB-19150"/>
    <s v="Philip Brown"/>
    <s v="Consumer"/>
    <s v="United States"/>
    <s v="Phoenix"/>
    <x v="16"/>
    <n v="85023"/>
    <x v="1"/>
    <s v="OFF-ST-10000760"/>
    <x v="1"/>
    <x v="4"/>
    <s v="Eldon Fold 'N Roll Cart System"/>
    <n v="55.92"/>
    <n v="5"/>
    <n v="0.2"/>
    <n v="6.2910000000000004"/>
  </r>
  <r>
    <n v="2997"/>
    <s v="CA-2011-138317"/>
    <x v="2"/>
    <x v="261"/>
    <d v="2011-06-25T00:00:00"/>
    <s v="Standard Class"/>
    <s v="NW-18400"/>
    <s v="Natalie Webber"/>
    <s v="Consumer"/>
    <s v="United States"/>
    <s v="Philadelphia"/>
    <x v="9"/>
    <n v="19120"/>
    <x v="3"/>
    <s v="OFF-EN-10001539"/>
    <x v="1"/>
    <x v="12"/>
    <s v="Staples"/>
    <n v="24.896000000000001"/>
    <n v="4"/>
    <n v="0.2"/>
    <n v="8.4024000000000001"/>
  </r>
  <r>
    <n v="2998"/>
    <s v="CA-2011-138317"/>
    <x v="2"/>
    <x v="261"/>
    <d v="2011-06-25T00:00:00"/>
    <s v="Standard Class"/>
    <s v="NW-18400"/>
    <s v="Natalie Webber"/>
    <s v="Consumer"/>
    <s v="United States"/>
    <s v="Philadelphia"/>
    <x v="9"/>
    <n v="19120"/>
    <x v="3"/>
    <s v="FUR-FU-10000550"/>
    <x v="0"/>
    <x v="5"/>
    <s v="Stacking Trays by OIC"/>
    <n v="3.9840000000000004"/>
    <n v="1"/>
    <n v="0.2"/>
    <n v="0.64739999999999964"/>
  </r>
  <r>
    <n v="2999"/>
    <s v="CA-2011-138317"/>
    <x v="2"/>
    <x v="261"/>
    <d v="2011-06-25T00:00:00"/>
    <s v="Standard Class"/>
    <s v="NW-18400"/>
    <s v="Natalie Webber"/>
    <s v="Consumer"/>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s v="Consumer"/>
    <s v="United States"/>
    <s v="Philadelphia"/>
    <x v="9"/>
    <n v="19120"/>
    <x v="3"/>
    <s v="TEC-MA-10004521"/>
    <x v="2"/>
    <x v="15"/>
    <s v="Epson Perfection V600 Photo Scanner"/>
    <n v="206.99100000000004"/>
    <n v="3"/>
    <n v="0.7"/>
    <n v="-172.49250000000001"/>
  </r>
  <r>
    <n v="3001"/>
    <s v="CA-2011-138317"/>
    <x v="2"/>
    <x v="261"/>
    <d v="2011-06-25T00:00:00"/>
    <s v="Standard Class"/>
    <s v="NW-18400"/>
    <s v="Natalie Webber"/>
    <s v="Consumer"/>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s v="Consumer"/>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s v="Home Office"/>
    <s v="United States"/>
    <s v="Sterling Heights"/>
    <x v="12"/>
    <n v="48310"/>
    <x v="2"/>
    <s v="OFF-BI-10003655"/>
    <x v="1"/>
    <x v="8"/>
    <s v="Durable Pressboard Binders"/>
    <n v="19"/>
    <n v="5"/>
    <n v="0"/>
    <n v="8.93"/>
  </r>
  <r>
    <n v="3004"/>
    <s v="CA-2014-104381"/>
    <x v="3"/>
    <x v="819"/>
    <d v="2014-12-24T00:00:00"/>
    <s v="Standard Class"/>
    <s v="RD-19810"/>
    <s v="Ross DeVincentis"/>
    <s v="Home Office"/>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s v="Home Office"/>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s v="Home Office"/>
    <s v="United States"/>
    <s v="Eau Claire"/>
    <x v="6"/>
    <n v="54703"/>
    <x v="2"/>
    <s v="OFF-BI-10000666"/>
    <x v="1"/>
    <x v="8"/>
    <s v="Surelock Post Binders"/>
    <n v="91.679999999999993"/>
    <n v="3"/>
    <n v="0"/>
    <n v="45.839999999999996"/>
  </r>
  <r>
    <n v="3007"/>
    <s v="CA-2014-116519"/>
    <x v="3"/>
    <x v="119"/>
    <d v="2014-10-16T00:00:00"/>
    <s v="First Class"/>
    <s v="CR-12730"/>
    <s v="Craig Reiter"/>
    <s v="Consumer"/>
    <s v="United States"/>
    <s v="New York City"/>
    <x v="15"/>
    <n v="10009"/>
    <x v="3"/>
    <s v="OFF-AP-10000828"/>
    <x v="1"/>
    <x v="9"/>
    <s v="Avanti 4.4 Cu. Ft. Refrigerator"/>
    <n v="904.9"/>
    <n v="5"/>
    <n v="0"/>
    <n v="253.37199999999996"/>
  </r>
  <r>
    <n v="3008"/>
    <s v="CA-2011-130729"/>
    <x v="2"/>
    <x v="745"/>
    <d v="2011-10-29T00:00:00"/>
    <s v="Standard Class"/>
    <s v="AA-10375"/>
    <s v="Allen Armold"/>
    <s v="Consumer"/>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s v="Consumer"/>
    <s v="United States"/>
    <s v="Murray"/>
    <x v="0"/>
    <n v="42071"/>
    <x v="0"/>
    <s v="FUR-FU-10004748"/>
    <x v="0"/>
    <x v="5"/>
    <s v="Howard Miller 16&quot; Diameter Gallery Wall Clock"/>
    <n v="191.82"/>
    <n v="3"/>
    <n v="0"/>
    <n v="74.809799999999996"/>
  </r>
  <r>
    <n v="3010"/>
    <s v="CA-2013-115525"/>
    <x v="0"/>
    <x v="197"/>
    <d v="2013-07-30T00:00:00"/>
    <s v="Standard Class"/>
    <s v="RR-19525"/>
    <s v="Rick Reed"/>
    <s v="Corporate"/>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s v="Home Office"/>
    <s v="United States"/>
    <s v="Louisville"/>
    <x v="22"/>
    <n v="80027"/>
    <x v="1"/>
    <s v="OFF-BI-10000773"/>
    <x v="1"/>
    <x v="8"/>
    <s v="Insertable Tab Post Binder Dividers"/>
    <n v="12.030000000000001"/>
    <n v="5"/>
    <n v="0.7"/>
    <n v="-9.222999999999999"/>
  </r>
  <r>
    <n v="3012"/>
    <s v="CA-2014-134845"/>
    <x v="3"/>
    <x v="827"/>
    <d v="2014-04-24T00:00:00"/>
    <s v="Standard Class"/>
    <s v="SR-20425"/>
    <s v="Sharelle Roach"/>
    <s v="Home Office"/>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s v="Home Office"/>
    <s v="United States"/>
    <s v="Louisville"/>
    <x v="22"/>
    <n v="80027"/>
    <x v="1"/>
    <s v="OFF-BI-10001543"/>
    <x v="1"/>
    <x v="8"/>
    <s v="GBC VeloBinder Manual Binding System"/>
    <n v="21.594000000000005"/>
    <n v="2"/>
    <n v="0.7"/>
    <n v="-15.835599999999999"/>
  </r>
  <r>
    <n v="3014"/>
    <s v="CA-2014-134845"/>
    <x v="3"/>
    <x v="827"/>
    <d v="2014-04-24T00:00:00"/>
    <s v="Standard Class"/>
    <s v="SR-20425"/>
    <s v="Sharelle Roach"/>
    <s v="Home Office"/>
    <s v="United States"/>
    <s v="Louisville"/>
    <x v="22"/>
    <n v="80027"/>
    <x v="1"/>
    <s v="OFF-BI-10003355"/>
    <x v="1"/>
    <x v="8"/>
    <s v="Cardinal Holdit Business Card Pockets"/>
    <n v="8.9640000000000022"/>
    <n v="6"/>
    <n v="0.7"/>
    <n v="-6.573599999999999"/>
  </r>
  <r>
    <n v="3015"/>
    <s v="CA-2014-134845"/>
    <x v="3"/>
    <x v="827"/>
    <d v="2014-04-24T00:00:00"/>
    <s v="Standard Class"/>
    <s v="SR-20425"/>
    <s v="Sharelle Roach"/>
    <s v="Home Office"/>
    <s v="United States"/>
    <s v="Louisville"/>
    <x v="22"/>
    <n v="80027"/>
    <x v="1"/>
    <s v="OFF-PA-10002005"/>
    <x v="1"/>
    <x v="10"/>
    <s v="Xerox 225"/>
    <n v="20.736000000000004"/>
    <n v="4"/>
    <n v="0.2"/>
    <n v="7.2576000000000001"/>
  </r>
  <r>
    <n v="3016"/>
    <s v="US-2012-138919"/>
    <x v="1"/>
    <x v="14"/>
    <d v="2012-09-21T00:00:00"/>
    <s v="Standard Class"/>
    <s v="LS-16975"/>
    <s v="Lindsay Shagiari"/>
    <s v="Home Office"/>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s v="Home Office"/>
    <s v="United States"/>
    <s v="Pharr"/>
    <x v="5"/>
    <n v="78577"/>
    <x v="2"/>
    <s v="OFF-ST-10002743"/>
    <x v="1"/>
    <x v="4"/>
    <s v="SAFCO Boltless Steel Shelving"/>
    <n v="727.29600000000005"/>
    <n v="8"/>
    <n v="0.2"/>
    <n v="-172.73280000000005"/>
  </r>
  <r>
    <n v="3018"/>
    <s v="US-2013-160528"/>
    <x v="0"/>
    <x v="828"/>
    <d v="2013-08-31T00:00:00"/>
    <s v="Standard Class"/>
    <s v="MH-18115"/>
    <s v="Mick Hernandez"/>
    <s v="Home Office"/>
    <s v="United States"/>
    <s v="Pharr"/>
    <x v="5"/>
    <n v="78577"/>
    <x v="2"/>
    <s v="FUR-FU-10004973"/>
    <x v="0"/>
    <x v="5"/>
    <s v="Flat Face Poster Frame"/>
    <n v="22.608000000000001"/>
    <n v="3"/>
    <n v="0.6"/>
    <n v="-10.173599999999997"/>
  </r>
  <r>
    <n v="3019"/>
    <s v="US-2013-160528"/>
    <x v="0"/>
    <x v="828"/>
    <d v="2013-08-31T00:00:00"/>
    <s v="Standard Class"/>
    <s v="MH-18115"/>
    <s v="Mick Hernandez"/>
    <s v="Home Office"/>
    <s v="United States"/>
    <s v="Pharr"/>
    <x v="5"/>
    <n v="78577"/>
    <x v="2"/>
    <s v="TEC-AC-10002842"/>
    <x v="2"/>
    <x v="11"/>
    <s v="WD My Passport Ultra 2TB Portable External Hard Drive"/>
    <n v="666.4"/>
    <n v="7"/>
    <n v="0.2"/>
    <n v="-33.319999999999965"/>
  </r>
  <r>
    <n v="3020"/>
    <s v="CA-2012-123568"/>
    <x v="1"/>
    <x v="627"/>
    <d v="2012-11-14T00:00:00"/>
    <s v="Standard Class"/>
    <s v="SC-20095"/>
    <s v="Sanjit Chand"/>
    <s v="Consumer"/>
    <s v="United States"/>
    <s v="West Jordan"/>
    <x v="7"/>
    <n v="84084"/>
    <x v="1"/>
    <s v="OFF-FA-10002701"/>
    <x v="1"/>
    <x v="13"/>
    <s v="Alliance Rubber Bands"/>
    <n v="5.04"/>
    <n v="3"/>
    <n v="0"/>
    <n v="0.20159999999999978"/>
  </r>
  <r>
    <n v="3021"/>
    <s v="CA-2012-123568"/>
    <x v="1"/>
    <x v="627"/>
    <d v="2012-11-14T00:00:00"/>
    <s v="Standard Class"/>
    <s v="SC-20095"/>
    <s v="Sanjit Chand"/>
    <s v="Consumer"/>
    <s v="United States"/>
    <s v="West Jordan"/>
    <x v="7"/>
    <n v="84084"/>
    <x v="1"/>
    <s v="OFF-PA-10001125"/>
    <x v="1"/>
    <x v="10"/>
    <s v="Xerox 1988"/>
    <n v="92.94"/>
    <n v="3"/>
    <n v="0"/>
    <n v="41.822999999999993"/>
  </r>
  <r>
    <n v="3022"/>
    <s v="CA-2012-123568"/>
    <x v="1"/>
    <x v="627"/>
    <d v="2012-11-14T00:00:00"/>
    <s v="Standard Class"/>
    <s v="SC-20095"/>
    <s v="Sanjit Chand"/>
    <s v="Consumer"/>
    <s v="United States"/>
    <s v="West Jordan"/>
    <x v="7"/>
    <n v="84084"/>
    <x v="1"/>
    <s v="FUR-FU-10004090"/>
    <x v="0"/>
    <x v="5"/>
    <s v="Executive Impressions 14&quot; Contract Wall Clock"/>
    <n v="66.69"/>
    <n v="3"/>
    <n v="0"/>
    <n v="22.007699999999996"/>
  </r>
  <r>
    <n v="3023"/>
    <s v="CA-2012-123568"/>
    <x v="1"/>
    <x v="627"/>
    <d v="2012-11-14T00:00:00"/>
    <s v="Standard Class"/>
    <s v="SC-20095"/>
    <s v="Sanjit Chand"/>
    <s v="Consumer"/>
    <s v="United States"/>
    <s v="West Jordan"/>
    <x v="7"/>
    <n v="84084"/>
    <x v="1"/>
    <s v="OFF-BI-10001510"/>
    <x v="1"/>
    <x v="8"/>
    <s v="Deluxe Heavy-Duty Vinyl Round Ring Binder"/>
    <n v="91.68"/>
    <n v="5"/>
    <n v="0.2"/>
    <n v="28.65"/>
  </r>
  <r>
    <n v="3024"/>
    <s v="CA-2014-124674"/>
    <x v="3"/>
    <x v="701"/>
    <d v="2014-11-24T00:00:00"/>
    <s v="Standard Class"/>
    <s v="JB-16000"/>
    <s v="Joy Bell-"/>
    <s v="Consumer"/>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s v="Consumer"/>
    <s v="United States"/>
    <s v="New York City"/>
    <x v="15"/>
    <n v="10011"/>
    <x v="3"/>
    <s v="OFF-BI-10001922"/>
    <x v="1"/>
    <x v="8"/>
    <s v="Storex Dura Pro Binders"/>
    <n v="52.272000000000006"/>
    <n v="11"/>
    <n v="0.2"/>
    <n v="17.641799999999996"/>
  </r>
  <r>
    <n v="3026"/>
    <s v="CA-2012-164441"/>
    <x v="1"/>
    <x v="627"/>
    <d v="2012-11-13T00:00:00"/>
    <s v="Standard Class"/>
    <s v="AC-10450"/>
    <s v="Amy Cox"/>
    <s v="Consumer"/>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s v="Home Office"/>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s v="Corporate"/>
    <s v="United States"/>
    <s v="Billings"/>
    <x v="37"/>
    <n v="59102"/>
    <x v="1"/>
    <s v="OFF-BI-10002799"/>
    <x v="1"/>
    <x v="8"/>
    <s v="SlimView Poly Binder, 3/8&quot;"/>
    <n v="8.2880000000000003"/>
    <n v="2"/>
    <n v="0.2"/>
    <n v="2.6935999999999991"/>
  </r>
  <r>
    <n v="3029"/>
    <s v="CA-2014-116855"/>
    <x v="3"/>
    <x v="94"/>
    <d v="2014-12-22T00:00:00"/>
    <s v="Standard Class"/>
    <s v="AI-10855"/>
    <s v="Arianne Irving"/>
    <s v="Consumer"/>
    <s v="United States"/>
    <s v="Chesapeake"/>
    <x v="17"/>
    <n v="23320"/>
    <x v="0"/>
    <s v="FUR-CH-10003846"/>
    <x v="0"/>
    <x v="1"/>
    <s v="Hon Valutask Swivel Chairs"/>
    <n v="504.90000000000003"/>
    <n v="5"/>
    <n v="0"/>
    <n v="80.78400000000002"/>
  </r>
  <r>
    <n v="3030"/>
    <s v="US-2013-164189"/>
    <x v="0"/>
    <x v="830"/>
    <d v="2013-03-29T00:00:00"/>
    <s v="Standard Class"/>
    <s v="DR-12880"/>
    <s v="Dan Reichenbach"/>
    <s v="Corporate"/>
    <s v="United States"/>
    <s v="Gresham"/>
    <x v="21"/>
    <n v="97030"/>
    <x v="1"/>
    <s v="TEC-PH-10003691"/>
    <x v="2"/>
    <x v="7"/>
    <s v="BlackBerry Q10"/>
    <n v="403.16800000000001"/>
    <n v="4"/>
    <n v="0.2"/>
    <n v="25.198000000000008"/>
  </r>
  <r>
    <n v="3031"/>
    <s v="CA-2012-168480"/>
    <x v="1"/>
    <x v="481"/>
    <d v="2012-09-27T00:00:00"/>
    <s v="Standard Class"/>
    <s v="DM-12955"/>
    <s v="Dario Medina"/>
    <s v="Corporate"/>
    <s v="United States"/>
    <s v="Lincoln Park"/>
    <x v="12"/>
    <n v="48146"/>
    <x v="2"/>
    <s v="FUR-BO-10000468"/>
    <x v="0"/>
    <x v="0"/>
    <s v="O'Sullivan 2-Shelf Heavy-Duty Bookcases"/>
    <n v="194.32"/>
    <n v="4"/>
    <n v="0"/>
    <n v="31.091200000000015"/>
  </r>
  <r>
    <n v="3032"/>
    <s v="CA-2012-168480"/>
    <x v="1"/>
    <x v="481"/>
    <d v="2012-09-27T00:00:00"/>
    <s v="Standard Class"/>
    <s v="DM-12955"/>
    <s v="Dario Medina"/>
    <s v="Corporate"/>
    <s v="United States"/>
    <s v="Lincoln Park"/>
    <x v="12"/>
    <n v="48146"/>
    <x v="2"/>
    <s v="OFF-AR-10001044"/>
    <x v="1"/>
    <x v="6"/>
    <s v="BOSTON Ranger #55 Pencil Sharpener, Black"/>
    <n v="25.99"/>
    <n v="1"/>
    <n v="0"/>
    <n v="7.5370999999999988"/>
  </r>
  <r>
    <n v="3033"/>
    <s v="US-2013-114293"/>
    <x v="0"/>
    <x v="831"/>
    <d v="2013-11-27T00:00:00"/>
    <s v="Standard Class"/>
    <s v="JH-16180"/>
    <s v="Justin Hirsh"/>
    <s v="Consumer"/>
    <s v="United States"/>
    <s v="Gresham"/>
    <x v="21"/>
    <n v="97030"/>
    <x v="1"/>
    <s v="FUR-CH-10003833"/>
    <x v="0"/>
    <x v="1"/>
    <s v="Novimex Fabric Task Chair"/>
    <n v="195.136"/>
    <n v="4"/>
    <n v="0.2"/>
    <n v="-12.196000000000005"/>
  </r>
  <r>
    <n v="3034"/>
    <s v="CA-2014-134173"/>
    <x v="3"/>
    <x v="118"/>
    <d v="2014-09-22T00:00:00"/>
    <s v="Standard Class"/>
    <s v="AB-10060"/>
    <s v="Adam Bellavance"/>
    <s v="Home Office"/>
    <s v="United States"/>
    <s v="Philadelphia"/>
    <x v="9"/>
    <n v="19143"/>
    <x v="3"/>
    <s v="OFF-PA-10004355"/>
    <x v="1"/>
    <x v="10"/>
    <s v="Xerox 231"/>
    <n v="20.736000000000004"/>
    <n v="4"/>
    <n v="0.2"/>
    <n v="7.2576000000000001"/>
  </r>
  <r>
    <n v="3035"/>
    <s v="US-2012-123960"/>
    <x v="1"/>
    <x v="832"/>
    <d v="2012-06-16T00:00:00"/>
    <s v="Standard Class"/>
    <s v="BD-11605"/>
    <s v="Brian Dahlen"/>
    <s v="Consumer"/>
    <s v="United States"/>
    <s v="Monroe"/>
    <x v="28"/>
    <n v="71203"/>
    <x v="0"/>
    <s v="TEC-AC-10003038"/>
    <x v="2"/>
    <x v="11"/>
    <s v="Kingston Digital DataTraveler 16GB USB 2.0"/>
    <n v="53.699999999999996"/>
    <n v="6"/>
    <n v="0"/>
    <n v="10.202999999999994"/>
  </r>
  <r>
    <n v="3036"/>
    <s v="US-2012-123960"/>
    <x v="1"/>
    <x v="832"/>
    <d v="2012-06-16T00:00:00"/>
    <s v="Standard Class"/>
    <s v="BD-11605"/>
    <s v="Brian Dahlen"/>
    <s v="Consumer"/>
    <s v="United States"/>
    <s v="Monroe"/>
    <x v="28"/>
    <n v="71203"/>
    <x v="0"/>
    <s v="OFF-BI-10002799"/>
    <x v="1"/>
    <x v="8"/>
    <s v="SlimView Poly Binder, 3/8&quot;"/>
    <n v="36.26"/>
    <n v="7"/>
    <n v="0"/>
    <n v="16.679599999999997"/>
  </r>
  <r>
    <n v="3037"/>
    <s v="US-2012-123960"/>
    <x v="1"/>
    <x v="832"/>
    <d v="2012-06-16T00:00:00"/>
    <s v="Standard Class"/>
    <s v="BD-11605"/>
    <s v="Brian Dahlen"/>
    <s v="Consumer"/>
    <s v="United States"/>
    <s v="Monroe"/>
    <x v="28"/>
    <n v="71203"/>
    <x v="0"/>
    <s v="OFF-AR-10003582"/>
    <x v="1"/>
    <x v="6"/>
    <s v="Boston Electric Pencil Sharpener, Model 1818, Charcoal Black"/>
    <n v="56.3"/>
    <n v="2"/>
    <n v="0"/>
    <n v="15.764000000000003"/>
  </r>
  <r>
    <n v="3038"/>
    <s v="US-2012-123960"/>
    <x v="1"/>
    <x v="832"/>
    <d v="2012-06-16T00:00:00"/>
    <s v="Standard Class"/>
    <s v="BD-11605"/>
    <s v="Brian Dahlen"/>
    <s v="Consumer"/>
    <s v="United States"/>
    <s v="Monroe"/>
    <x v="28"/>
    <n v="71203"/>
    <x v="0"/>
    <s v="OFF-PA-10004451"/>
    <x v="1"/>
    <x v="10"/>
    <s v="Xerox 222"/>
    <n v="32.400000000000006"/>
    <n v="5"/>
    <n v="0"/>
    <n v="15.552000000000001"/>
  </r>
  <r>
    <n v="3039"/>
    <s v="US-2012-123960"/>
    <x v="1"/>
    <x v="832"/>
    <d v="2012-06-16T00:00:00"/>
    <s v="Standard Class"/>
    <s v="BD-11605"/>
    <s v="Brian Dahlen"/>
    <s v="Consumer"/>
    <s v="United States"/>
    <s v="Monroe"/>
    <x v="28"/>
    <n v="71203"/>
    <x v="0"/>
    <s v="FUR-FU-10004666"/>
    <x v="0"/>
    <x v="5"/>
    <s v="DAX Clear Channel Poster Frame"/>
    <n v="29.16"/>
    <n v="2"/>
    <n v="0"/>
    <n v="10.789200000000001"/>
  </r>
  <r>
    <n v="3040"/>
    <s v="CA-2014-101749"/>
    <x v="3"/>
    <x v="621"/>
    <d v="2014-10-09T00:00:00"/>
    <s v="Standard Class"/>
    <s v="AS-10045"/>
    <s v="Aaron Smayling"/>
    <s v="Corporate"/>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s v="Consumer"/>
    <s v="United States"/>
    <s v="Chattanooga"/>
    <x v="18"/>
    <n v="37421"/>
    <x v="0"/>
    <s v="FUR-FU-10004270"/>
    <x v="0"/>
    <x v="5"/>
    <s v="Eldon Image Series Desk Accessories, Burgundy"/>
    <n v="16.72"/>
    <n v="5"/>
    <n v="0.2"/>
    <n v="3.3439999999999994"/>
  </r>
  <r>
    <n v="3042"/>
    <s v="CA-2014-149559"/>
    <x v="3"/>
    <x v="220"/>
    <d v="2014-09-13T00:00:00"/>
    <s v="Same Day"/>
    <s v="KF-16285"/>
    <s v="Karen Ferguson"/>
    <s v="Home Office"/>
    <s v="United States"/>
    <s v="Long Beach"/>
    <x v="1"/>
    <n v="90805"/>
    <x v="1"/>
    <s v="OFF-PA-10003172"/>
    <x v="1"/>
    <x v="10"/>
    <s v="Xerox 1996"/>
    <n v="12.96"/>
    <n v="2"/>
    <n v="0"/>
    <n v="6.2208000000000006"/>
  </r>
  <r>
    <n v="3043"/>
    <s v="CA-2014-149559"/>
    <x v="3"/>
    <x v="220"/>
    <d v="2014-09-13T00:00:00"/>
    <s v="Same Day"/>
    <s v="KF-16285"/>
    <s v="Karen Ferguson"/>
    <s v="Home Office"/>
    <s v="United States"/>
    <s v="Long Beach"/>
    <x v="1"/>
    <n v="90805"/>
    <x v="1"/>
    <s v="OFF-EN-10002312"/>
    <x v="1"/>
    <x v="12"/>
    <s v="#10 Self-Seal White Envelopes"/>
    <n v="22.18"/>
    <n v="2"/>
    <n v="0"/>
    <n v="10.8682"/>
  </r>
  <r>
    <n v="3044"/>
    <s v="CA-2014-149559"/>
    <x v="3"/>
    <x v="220"/>
    <d v="2014-09-13T00:00:00"/>
    <s v="Same Day"/>
    <s v="KF-16285"/>
    <s v="Karen Ferguson"/>
    <s v="Home Office"/>
    <s v="United States"/>
    <s v="Long Beach"/>
    <x v="1"/>
    <n v="90805"/>
    <x v="1"/>
    <s v="FUR-CH-10002320"/>
    <x v="0"/>
    <x v="1"/>
    <s v="Hon Pagoda Stacking Chairs"/>
    <n v="2054.2720000000004"/>
    <n v="8"/>
    <n v="0.2"/>
    <n v="256.78399999999976"/>
  </r>
  <r>
    <n v="3045"/>
    <s v="CA-2012-135174"/>
    <x v="1"/>
    <x v="28"/>
    <d v="2012-05-02T00:00:00"/>
    <s v="Second Class"/>
    <s v="BP-11230"/>
    <s v="Benjamin Patterson"/>
    <s v="Consumer"/>
    <s v="United States"/>
    <s v="Troy"/>
    <x v="24"/>
    <n v="45373"/>
    <x v="3"/>
    <s v="TEC-PH-10001530"/>
    <x v="2"/>
    <x v="7"/>
    <s v="Cisco Unified IP Phone 7945G VoIP phone"/>
    <n v="1022.97"/>
    <n v="5"/>
    <n v="0.4"/>
    <n v="-255.74250000000001"/>
  </r>
  <r>
    <n v="3046"/>
    <s v="CA-2014-125290"/>
    <x v="3"/>
    <x v="44"/>
    <d v="2014-11-11T00:00:00"/>
    <s v="Second Class"/>
    <s v="CC-12430"/>
    <s v="Chuck Clark"/>
    <s v="Home Office"/>
    <s v="United States"/>
    <s v="Minneapolis"/>
    <x v="11"/>
    <n v="55407"/>
    <x v="2"/>
    <s v="OFF-AR-10001216"/>
    <x v="1"/>
    <x v="6"/>
    <s v="Newell 339"/>
    <n v="13.899999999999999"/>
    <n v="5"/>
    <n v="0"/>
    <n v="3.6139999999999994"/>
  </r>
  <r>
    <n v="3047"/>
    <s v="CA-2014-125290"/>
    <x v="3"/>
    <x v="44"/>
    <d v="2014-11-11T00:00:00"/>
    <s v="Second Class"/>
    <s v="CC-12430"/>
    <s v="Chuck Clark"/>
    <s v="Home Office"/>
    <s v="United States"/>
    <s v="Minneapolis"/>
    <x v="11"/>
    <n v="55407"/>
    <x v="2"/>
    <s v="OFF-PA-10003127"/>
    <x v="1"/>
    <x v="10"/>
    <s v="Staples"/>
    <n v="26.38"/>
    <n v="1"/>
    <n v="0"/>
    <n v="12.134799999999998"/>
  </r>
  <r>
    <n v="3048"/>
    <s v="CA-2011-137351"/>
    <x v="2"/>
    <x v="587"/>
    <d v="2011-10-04T00:00:00"/>
    <s v="Standard Class"/>
    <s v="DB-13615"/>
    <s v="Doug Bickford"/>
    <s v="Consumer"/>
    <s v="United States"/>
    <s v="Seattle"/>
    <x v="4"/>
    <n v="98105"/>
    <x v="1"/>
    <s v="OFF-BI-10003910"/>
    <x v="1"/>
    <x v="8"/>
    <s v="DXL Angle-View Binders with Locking Rings by Samsill"/>
    <n v="43.176000000000002"/>
    <n v="7"/>
    <n v="0.2"/>
    <n v="13.4925"/>
  </r>
  <r>
    <n v="3049"/>
    <s v="CA-2014-121419"/>
    <x v="3"/>
    <x v="459"/>
    <d v="2014-04-05T00:00:00"/>
    <s v="First Class"/>
    <s v="TC-21475"/>
    <s v="Tony Chapman"/>
    <s v="Home Office"/>
    <s v="United States"/>
    <s v="Columbus"/>
    <x v="32"/>
    <n v="31907"/>
    <x v="0"/>
    <s v="FUR-TA-10004534"/>
    <x v="0"/>
    <x v="3"/>
    <s v="Bevis 44 x 96 Conference Tables"/>
    <n v="411.8"/>
    <n v="2"/>
    <n v="0"/>
    <n v="70.005999999999972"/>
  </r>
  <r>
    <n v="3050"/>
    <s v="CA-2014-121419"/>
    <x v="3"/>
    <x v="459"/>
    <d v="2014-04-05T00:00:00"/>
    <s v="First Class"/>
    <s v="TC-21475"/>
    <s v="Tony Chapman"/>
    <s v="Home Office"/>
    <s v="United States"/>
    <s v="Columbus"/>
    <x v="32"/>
    <n v="31907"/>
    <x v="0"/>
    <s v="TEC-AC-10000892"/>
    <x v="2"/>
    <x v="11"/>
    <s v="NETGEAR N750 Dual Band Wi-Fi Gigabit Router"/>
    <n v="360"/>
    <n v="4"/>
    <n v="0"/>
    <n v="129.6"/>
  </r>
  <r>
    <n v="3051"/>
    <s v="US-2014-148054"/>
    <x v="3"/>
    <x v="833"/>
    <d v="2014-10-12T00:00:00"/>
    <s v="Standard Class"/>
    <s v="NZ-18565"/>
    <s v="Nick Zandusky"/>
    <s v="Home Office"/>
    <s v="United States"/>
    <s v="Meridian"/>
    <x v="45"/>
    <n v="83642"/>
    <x v="1"/>
    <s v="FUR-FU-10003247"/>
    <x v="0"/>
    <x v="5"/>
    <s v="36X48 HARDFLOOR CHAIRMAT"/>
    <n v="41.96"/>
    <n v="2"/>
    <n v="0"/>
    <n v="2.9371999999999971"/>
  </r>
  <r>
    <n v="3052"/>
    <s v="US-2014-148054"/>
    <x v="3"/>
    <x v="833"/>
    <d v="2014-10-12T00:00:00"/>
    <s v="Standard Class"/>
    <s v="NZ-18565"/>
    <s v="Nick Zandusky"/>
    <s v="Home Office"/>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s v="Home Office"/>
    <s v="United States"/>
    <s v="Meridian"/>
    <x v="45"/>
    <n v="83642"/>
    <x v="1"/>
    <s v="OFF-PA-10001295"/>
    <x v="1"/>
    <x v="10"/>
    <s v="Computer Printout Paper with Letter-Trim Perforations"/>
    <n v="37.94"/>
    <n v="2"/>
    <n v="0"/>
    <n v="18.211199999999998"/>
  </r>
  <r>
    <n v="3054"/>
    <s v="CA-2013-128517"/>
    <x v="0"/>
    <x v="526"/>
    <d v="2013-04-15T00:00:00"/>
    <s v="Second Class"/>
    <s v="SW-20350"/>
    <s v="Sean Wendt"/>
    <s v="Home Office"/>
    <s v="United States"/>
    <s v="Detroit"/>
    <x v="12"/>
    <n v="48227"/>
    <x v="2"/>
    <s v="TEC-PH-10002555"/>
    <x v="2"/>
    <x v="7"/>
    <s v="Nortel Meridian M5316 Digital phone"/>
    <n v="517.9"/>
    <n v="2"/>
    <n v="0"/>
    <n v="134.654"/>
  </r>
  <r>
    <n v="3055"/>
    <s v="CA-2013-128517"/>
    <x v="0"/>
    <x v="526"/>
    <d v="2013-04-15T00:00:00"/>
    <s v="Second Class"/>
    <s v="SW-20350"/>
    <s v="Sean Wendt"/>
    <s v="Home Office"/>
    <s v="United States"/>
    <s v="Detroit"/>
    <x v="12"/>
    <n v="48227"/>
    <x v="2"/>
    <s v="OFF-BI-10000831"/>
    <x v="1"/>
    <x v="8"/>
    <s v="Storex Flexible Poly Binders with Double Pockets"/>
    <n v="5.28"/>
    <n v="2"/>
    <n v="0"/>
    <n v="2.4287999999999998"/>
  </r>
  <r>
    <n v="3056"/>
    <s v="US-2012-100377"/>
    <x v="1"/>
    <x v="834"/>
    <d v="2012-09-01T00:00:00"/>
    <s v="Standard Class"/>
    <s v="TS-21370"/>
    <s v="Todd Sumrall"/>
    <s v="Corporate"/>
    <s v="United States"/>
    <s v="Chicago"/>
    <x v="10"/>
    <n v="60623"/>
    <x v="2"/>
    <s v="TEC-CO-10001046"/>
    <x v="2"/>
    <x v="16"/>
    <s v="Canon Imageclass D680 Copier / Fax"/>
    <n v="2799.9600000000005"/>
    <n v="5"/>
    <n v="0.2"/>
    <n v="874.98749999999984"/>
  </r>
  <r>
    <n v="3057"/>
    <s v="CA-2014-131492"/>
    <x v="3"/>
    <x v="15"/>
    <d v="2014-10-25T00:00:00"/>
    <s v="Second Class"/>
    <s v="HH-15010"/>
    <s v="Hilary Holden"/>
    <s v="Corporate"/>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s v="Corporate"/>
    <s v="United States"/>
    <s v="San Francisco"/>
    <x v="1"/>
    <n v="94110"/>
    <x v="1"/>
    <s v="OFF-LA-10001641"/>
    <x v="1"/>
    <x v="2"/>
    <s v="Avery 518"/>
    <n v="31.5"/>
    <n v="10"/>
    <n v="0"/>
    <n v="15.120000000000001"/>
  </r>
  <r>
    <n v="3059"/>
    <s v="CA-2014-131492"/>
    <x v="3"/>
    <x v="15"/>
    <d v="2014-10-25T00:00:00"/>
    <s v="Second Class"/>
    <s v="HH-15010"/>
    <s v="Hilary Holden"/>
    <s v="Corporate"/>
    <s v="United States"/>
    <s v="San Francisco"/>
    <x v="1"/>
    <n v="94110"/>
    <x v="1"/>
    <s v="FUR-FU-10003878"/>
    <x v="0"/>
    <x v="5"/>
    <s v="Linden 10&quot; Round Wall Clock, Black"/>
    <n v="30.56"/>
    <n v="2"/>
    <n v="0"/>
    <n v="10.3904"/>
  </r>
  <r>
    <n v="3060"/>
    <s v="CA-2014-131492"/>
    <x v="3"/>
    <x v="15"/>
    <d v="2014-10-25T00:00:00"/>
    <s v="Second Class"/>
    <s v="HH-15010"/>
    <s v="Hilary Holden"/>
    <s v="Corporate"/>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s v="Corporate"/>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s v="Consumer"/>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s v="Corporate"/>
    <s v="United States"/>
    <s v="Newark"/>
    <x v="13"/>
    <n v="19711"/>
    <x v="3"/>
    <s v="TEC-PH-10002350"/>
    <x v="2"/>
    <x v="7"/>
    <s v="Apple EarPods with Remote and Mic"/>
    <n v="83.97"/>
    <n v="3"/>
    <n v="0"/>
    <n v="23.511599999999998"/>
  </r>
  <r>
    <n v="3064"/>
    <s v="CA-2012-145184"/>
    <x v="1"/>
    <x v="154"/>
    <d v="2012-11-29T00:00:00"/>
    <s v="First Class"/>
    <s v="JD-16150"/>
    <s v="Justin Deggeller"/>
    <s v="Corporate"/>
    <s v="United States"/>
    <s v="Newark"/>
    <x v="13"/>
    <n v="19711"/>
    <x v="3"/>
    <s v="TEC-AC-10000397"/>
    <x v="2"/>
    <x v="11"/>
    <s v="Perixx PERIBOARD-512B, Ergonomic Split Keyboard"/>
    <n v="104.97"/>
    <n v="3"/>
    <n v="0"/>
    <n v="7.3479000000000028"/>
  </r>
  <r>
    <n v="3065"/>
    <s v="CA-2014-106859"/>
    <x v="3"/>
    <x v="677"/>
    <d v="2014-03-19T00:00:00"/>
    <s v="Second Class"/>
    <s v="BF-11215"/>
    <s v="Benjamin Farhat"/>
    <s v="Home Office"/>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s v="Home Office"/>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s v="Home Office"/>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s v="Home Office"/>
    <s v="United States"/>
    <s v="Albuquerque"/>
    <x v="27"/>
    <n v="87105"/>
    <x v="1"/>
    <s v="OFF-PA-10001534"/>
    <x v="1"/>
    <x v="10"/>
    <s v="Xerox 230"/>
    <n v="45.36"/>
    <n v="7"/>
    <n v="0"/>
    <n v="21.772800000000004"/>
  </r>
  <r>
    <n v="3069"/>
    <s v="CA-2014-106859"/>
    <x v="3"/>
    <x v="677"/>
    <d v="2014-03-19T00:00:00"/>
    <s v="Second Class"/>
    <s v="BF-11215"/>
    <s v="Benjamin Farhat"/>
    <s v="Home Office"/>
    <s v="United States"/>
    <s v="Albuquerque"/>
    <x v="27"/>
    <n v="87105"/>
    <x v="1"/>
    <s v="OFF-PA-10001815"/>
    <x v="1"/>
    <x v="10"/>
    <s v="Xerox 1885"/>
    <n v="288.24"/>
    <n v="6"/>
    <n v="0"/>
    <n v="138.35519999999997"/>
  </r>
  <r>
    <n v="3070"/>
    <s v="US-2014-120089"/>
    <x v="3"/>
    <x v="329"/>
    <d v="2014-12-01T00:00:00"/>
    <s v="Same Day"/>
    <s v="ML-17755"/>
    <s v="Max Ludwig"/>
    <s v="Home Office"/>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s v="Corporate"/>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s v="Corporate"/>
    <s v="United States"/>
    <s v="Newark"/>
    <x v="13"/>
    <n v="19711"/>
    <x v="3"/>
    <s v="FUR-FU-10002379"/>
    <x v="0"/>
    <x v="5"/>
    <s v="Eldon Econocleat Chair Mats for Low Pile Carpets"/>
    <n v="124.41"/>
    <n v="3"/>
    <n v="0"/>
    <n v="14.929199999999994"/>
  </r>
  <r>
    <n v="3073"/>
    <s v="CA-2011-119375"/>
    <x v="2"/>
    <x v="664"/>
    <d v="2011-11-22T00:00:00"/>
    <s v="Standard Class"/>
    <s v="YC-21895"/>
    <s v="Yoseph Carroll"/>
    <s v="Corporate"/>
    <s v="United States"/>
    <s v="Newark"/>
    <x v="13"/>
    <n v="19711"/>
    <x v="3"/>
    <s v="OFF-AR-10003752"/>
    <x v="1"/>
    <x v="6"/>
    <s v="Deluxe Chalkboard Eraser Cleaner"/>
    <n v="57.75"/>
    <n v="5"/>
    <n v="0"/>
    <n v="26.564999999999998"/>
  </r>
  <r>
    <n v="3074"/>
    <s v="CA-2013-125206"/>
    <x v="0"/>
    <x v="835"/>
    <d v="2013-01-05T00:00:00"/>
    <s v="First Class"/>
    <s v="LR-16915"/>
    <s v="Lena Radford"/>
    <s v="Consumer"/>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s v="Consumer"/>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s v="Home Office"/>
    <s v="United States"/>
    <s v="Dallas"/>
    <x v="5"/>
    <n v="75217"/>
    <x v="2"/>
    <s v="OFF-ST-10003306"/>
    <x v="1"/>
    <x v="4"/>
    <s v="Letter Size Cart"/>
    <n v="342.86400000000003"/>
    <n v="3"/>
    <n v="0.2"/>
    <n v="38.572199999999953"/>
  </r>
  <r>
    <n v="3077"/>
    <s v="CA-2011-143903"/>
    <x v="2"/>
    <x v="836"/>
    <d v="2011-07-24T00:00:00"/>
    <s v="Standard Class"/>
    <s v="KM-16375"/>
    <s v="Katherine Murray"/>
    <s v="Home Office"/>
    <s v="United States"/>
    <s v="Dallas"/>
    <x v="5"/>
    <n v="75217"/>
    <x v="2"/>
    <s v="FUR-FU-10003724"/>
    <x v="0"/>
    <x v="5"/>
    <s v="Westinghouse Clip-On Gooseneck Lamps"/>
    <n v="16.739999999999998"/>
    <n v="5"/>
    <n v="0.6"/>
    <n v="-14.228999999999997"/>
  </r>
  <r>
    <n v="3078"/>
    <s v="CA-2011-143903"/>
    <x v="2"/>
    <x v="836"/>
    <d v="2011-07-24T00:00:00"/>
    <s v="Standard Class"/>
    <s v="KM-16375"/>
    <s v="Katherine Murray"/>
    <s v="Home Office"/>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s v="Home Office"/>
    <s v="United States"/>
    <s v="San Diego"/>
    <x v="1"/>
    <n v="92037"/>
    <x v="1"/>
    <s v="OFF-AR-10003514"/>
    <x v="1"/>
    <x v="6"/>
    <s v="4009 Highlighters by Sanford"/>
    <n v="31.84"/>
    <n v="8"/>
    <n v="0"/>
    <n v="10.507199999999997"/>
  </r>
  <r>
    <n v="3080"/>
    <s v="CA-2014-101182"/>
    <x v="3"/>
    <x v="507"/>
    <d v="2014-09-06T00:00:00"/>
    <s v="First Class"/>
    <s v="KB-16405"/>
    <s v="Katrina Bavinger"/>
    <s v="Home Office"/>
    <s v="United States"/>
    <s v="Apple Valley"/>
    <x v="1"/>
    <n v="92307"/>
    <x v="1"/>
    <s v="OFF-PA-10001800"/>
    <x v="1"/>
    <x v="10"/>
    <s v="Xerox 220"/>
    <n v="12.96"/>
    <n v="2"/>
    <n v="0"/>
    <n v="6.2208000000000006"/>
  </r>
  <r>
    <n v="3081"/>
    <s v="CA-2014-101182"/>
    <x v="3"/>
    <x v="507"/>
    <d v="2014-09-06T00:00:00"/>
    <s v="First Class"/>
    <s v="KB-16405"/>
    <s v="Katrina Bavinger"/>
    <s v="Home Office"/>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s v="Home Office"/>
    <s v="United States"/>
    <s v="Louisville"/>
    <x v="0"/>
    <n v="40214"/>
    <x v="0"/>
    <s v="OFF-BI-10003364"/>
    <x v="1"/>
    <x v="8"/>
    <s v="Binding Machine Supplies"/>
    <n v="58.34"/>
    <n v="2"/>
    <n v="0"/>
    <n v="28.0032"/>
  </r>
  <r>
    <n v="3083"/>
    <s v="US-2014-132297"/>
    <x v="3"/>
    <x v="837"/>
    <d v="2014-06-03T00:00:00"/>
    <s v="Standard Class"/>
    <s v="DW-13480"/>
    <s v="Dianna Wilson"/>
    <s v="Home Office"/>
    <s v="United States"/>
    <s v="Louisville"/>
    <x v="0"/>
    <n v="40214"/>
    <x v="0"/>
    <s v="TEC-PH-10002834"/>
    <x v="2"/>
    <x v="7"/>
    <s v="Google Nexus 5"/>
    <n v="539.97"/>
    <n v="3"/>
    <n v="0"/>
    <n v="134.99250000000001"/>
  </r>
  <r>
    <n v="3084"/>
    <s v="CA-2011-100328"/>
    <x v="2"/>
    <x v="838"/>
    <d v="2011-02-04T00:00:00"/>
    <s v="Standard Class"/>
    <s v="JC-15340"/>
    <s v="Jasper Cacioppo"/>
    <s v="Consumer"/>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s v="Consumer"/>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s v="Consumer"/>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s v="Consumer"/>
    <s v="United States"/>
    <s v="Houston"/>
    <x v="5"/>
    <n v="77070"/>
    <x v="2"/>
    <s v="FUR-FU-10000550"/>
    <x v="0"/>
    <x v="5"/>
    <s v="Stacking Trays by OIC"/>
    <n v="3.9840000000000004"/>
    <n v="2"/>
    <n v="0.6"/>
    <n v="-2.6892000000000005"/>
  </r>
  <r>
    <n v="3088"/>
    <s v="CA-2014-118773"/>
    <x v="3"/>
    <x v="839"/>
    <d v="2014-02-15T00:00:00"/>
    <s v="Standard Class"/>
    <s v="TP-21415"/>
    <s v="Tom Prescott"/>
    <s v="Consumer"/>
    <s v="United States"/>
    <s v="Houston"/>
    <x v="5"/>
    <n v="77070"/>
    <x v="2"/>
    <s v="OFF-AP-10000055"/>
    <x v="1"/>
    <x v="9"/>
    <s v="Belkin F9S820V06 8 Outlet Surge"/>
    <n v="12.991999999999996"/>
    <n v="2"/>
    <n v="0.8"/>
    <n v="-32.480000000000004"/>
  </r>
  <r>
    <n v="3089"/>
    <s v="US-2014-159205"/>
    <x v="3"/>
    <x v="185"/>
    <d v="2014-04-03T00:00:00"/>
    <s v="Second Class"/>
    <s v="DB-12910"/>
    <s v="Daniel Byrd"/>
    <s v="Home Office"/>
    <s v="United States"/>
    <s v="Henderson"/>
    <x v="0"/>
    <n v="42420"/>
    <x v="0"/>
    <s v="FUR-FU-10001591"/>
    <x v="0"/>
    <x v="5"/>
    <s v="Advantus Panel Wall Certificate Holder - 8.5x11"/>
    <n v="61"/>
    <n v="5"/>
    <n v="0"/>
    <n v="25.620000000000005"/>
  </r>
  <r>
    <n v="3090"/>
    <s v="US-2014-159205"/>
    <x v="3"/>
    <x v="185"/>
    <d v="2014-04-03T00:00:00"/>
    <s v="Second Class"/>
    <s v="DB-12910"/>
    <s v="Daniel Byrd"/>
    <s v="Home Office"/>
    <s v="United States"/>
    <s v="Henderson"/>
    <x v="0"/>
    <n v="42420"/>
    <x v="0"/>
    <s v="TEC-PH-10000526"/>
    <x v="2"/>
    <x v="7"/>
    <s v="Vtech CS6719"/>
    <n v="671.93"/>
    <n v="7"/>
    <n v="0"/>
    <n v="188.1404"/>
  </r>
  <r>
    <n v="3091"/>
    <s v="CA-2013-112123"/>
    <x v="0"/>
    <x v="840"/>
    <d v="2013-03-09T00:00:00"/>
    <s v="Standard Class"/>
    <s v="BH-11710"/>
    <s v="Brosina Hoffman"/>
    <s v="Consumer"/>
    <s v="United States"/>
    <s v="Newark"/>
    <x v="13"/>
    <n v="19711"/>
    <x v="3"/>
    <s v="OFF-BI-10001071"/>
    <x v="1"/>
    <x v="8"/>
    <s v="GBC ProClick Punch Binding System"/>
    <n v="447.85999999999996"/>
    <n v="7"/>
    <n v="0"/>
    <n v="219.45140000000001"/>
  </r>
  <r>
    <n v="3092"/>
    <s v="CA-2013-112123"/>
    <x v="0"/>
    <x v="840"/>
    <d v="2013-03-09T00:00:00"/>
    <s v="Standard Class"/>
    <s v="BH-11710"/>
    <s v="Brosina Hoffman"/>
    <s v="Consumer"/>
    <s v="United States"/>
    <s v="Newark"/>
    <x v="13"/>
    <n v="19711"/>
    <x v="3"/>
    <s v="TEC-PH-10001557"/>
    <x v="2"/>
    <x v="7"/>
    <s v="Pyle PMP37LED"/>
    <n v="479.95"/>
    <n v="5"/>
    <n v="0"/>
    <n v="129.5865"/>
  </r>
  <r>
    <n v="3093"/>
    <s v="CA-2013-112123"/>
    <x v="0"/>
    <x v="840"/>
    <d v="2013-03-09T00:00:00"/>
    <s v="Standard Class"/>
    <s v="BH-11710"/>
    <s v="Brosina Hoffman"/>
    <s v="Consumer"/>
    <s v="United States"/>
    <s v="Newark"/>
    <x v="13"/>
    <n v="19711"/>
    <x v="3"/>
    <s v="OFF-PA-10001977"/>
    <x v="1"/>
    <x v="10"/>
    <s v="Xerox 194"/>
    <n v="166.44"/>
    <n v="3"/>
    <n v="0"/>
    <n v="79.891199999999998"/>
  </r>
  <r>
    <n v="3094"/>
    <s v="CA-2012-114468"/>
    <x v="1"/>
    <x v="841"/>
    <d v="2012-08-23T00:00:00"/>
    <s v="Same Day"/>
    <s v="TD-20995"/>
    <s v="Tamara Dahlen"/>
    <s v="Consumer"/>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s v="Consumer"/>
    <s v="United States"/>
    <s v="Bolingbrook"/>
    <x v="10"/>
    <n v="60440"/>
    <x v="2"/>
    <s v="OFF-PA-10000809"/>
    <x v="1"/>
    <x v="10"/>
    <s v="Xerox 206"/>
    <n v="10.368000000000002"/>
    <n v="2"/>
    <n v="0.2"/>
    <n v="3.6288"/>
  </r>
  <r>
    <n v="3096"/>
    <s v="CA-2012-114468"/>
    <x v="1"/>
    <x v="841"/>
    <d v="2012-08-23T00:00:00"/>
    <s v="Same Day"/>
    <s v="TD-20995"/>
    <s v="Tamara Dahlen"/>
    <s v="Consumer"/>
    <s v="United States"/>
    <s v="Bolingbrook"/>
    <x v="10"/>
    <n v="60440"/>
    <x v="2"/>
    <s v="OFF-FA-10003021"/>
    <x v="1"/>
    <x v="13"/>
    <s v="Staples"/>
    <n v="12.032"/>
    <n v="8"/>
    <n v="0.2"/>
    <n v="2.2559999999999993"/>
  </r>
  <r>
    <n v="3097"/>
    <s v="CA-2012-114468"/>
    <x v="1"/>
    <x v="841"/>
    <d v="2012-08-23T00:00:00"/>
    <s v="Same Day"/>
    <s v="TD-20995"/>
    <s v="Tamara Dahlen"/>
    <s v="Consumer"/>
    <s v="United States"/>
    <s v="Bolingbrook"/>
    <x v="10"/>
    <n v="60440"/>
    <x v="2"/>
    <s v="OFF-AP-10000696"/>
    <x v="1"/>
    <x v="9"/>
    <s v="Holmes Odor Grabber"/>
    <n v="5.7679999999999989"/>
    <n v="2"/>
    <n v="0.8"/>
    <n v="-13.554800000000004"/>
  </r>
  <r>
    <n v="3098"/>
    <s v="CA-2014-135692"/>
    <x v="3"/>
    <x v="842"/>
    <d v="2014-05-02T00:00:00"/>
    <s v="Standard Class"/>
    <s v="CV-12805"/>
    <s v="Cynthia Voltz"/>
    <s v="Corporate"/>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s v="Corporate"/>
    <s v="United States"/>
    <s v="Fort Worth"/>
    <x v="5"/>
    <n v="76106"/>
    <x v="2"/>
    <s v="FUR-BO-10002268"/>
    <x v="0"/>
    <x v="0"/>
    <s v="Sauder Barrister Bookcases"/>
    <n v="220.26559999999998"/>
    <n v="4"/>
    <n v="0.32"/>
    <n v="-42.1096"/>
  </r>
  <r>
    <n v="3100"/>
    <s v="CA-2014-131233"/>
    <x v="3"/>
    <x v="349"/>
    <d v="2014-04-20T00:00:00"/>
    <s v="Standard Class"/>
    <s v="CS-12355"/>
    <s v="Christine Sundaresam"/>
    <s v="Consumer"/>
    <s v="United States"/>
    <s v="New York City"/>
    <x v="15"/>
    <n v="10024"/>
    <x v="3"/>
    <s v="OFF-BI-10000829"/>
    <x v="1"/>
    <x v="8"/>
    <s v="Avery Non-Stick Binders"/>
    <n v="10.776000000000002"/>
    <n v="3"/>
    <n v="0.2"/>
    <n v="3.5021999999999989"/>
  </r>
  <r>
    <n v="3101"/>
    <s v="CA-2014-131233"/>
    <x v="3"/>
    <x v="349"/>
    <d v="2014-04-20T00:00:00"/>
    <s v="Standard Class"/>
    <s v="CS-12355"/>
    <s v="Christine Sundaresam"/>
    <s v="Consumer"/>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s v="Corporate"/>
    <s v="United States"/>
    <s v="Providence"/>
    <x v="34"/>
    <n v="2908"/>
    <x v="3"/>
    <s v="OFF-SU-10003505"/>
    <x v="1"/>
    <x v="14"/>
    <s v="Premier Electric Letter Opener"/>
    <n v="695.16"/>
    <n v="6"/>
    <n v="0"/>
    <n v="34.757999999999953"/>
  </r>
  <r>
    <n v="3103"/>
    <s v="CA-2014-119578"/>
    <x v="3"/>
    <x v="66"/>
    <d v="2014-12-28T00:00:00"/>
    <s v="Second Class"/>
    <s v="JG-15310"/>
    <s v="Jason Gross"/>
    <s v="Corporate"/>
    <s v="United States"/>
    <s v="Providence"/>
    <x v="34"/>
    <n v="2908"/>
    <x v="3"/>
    <s v="FUR-BO-10003660"/>
    <x v="0"/>
    <x v="0"/>
    <s v="Bush Cubix Collection Bookcases, Fully Assembled"/>
    <n v="220.98"/>
    <n v="1"/>
    <n v="0"/>
    <n v="50.825400000000002"/>
  </r>
  <r>
    <n v="3104"/>
    <s v="CA-2013-124562"/>
    <x v="0"/>
    <x v="16"/>
    <d v="2013-12-13T00:00:00"/>
    <s v="Standard Class"/>
    <s v="JP-16135"/>
    <s v="Julie Prescott"/>
    <s v="Home Office"/>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s v="Consumer"/>
    <s v="United States"/>
    <s v="New York City"/>
    <x v="15"/>
    <n v="10024"/>
    <x v="3"/>
    <s v="OFF-PA-10002741"/>
    <x v="1"/>
    <x v="10"/>
    <s v="Xerox 1980"/>
    <n v="25.68"/>
    <n v="6"/>
    <n v="0"/>
    <n v="11.555999999999997"/>
  </r>
  <r>
    <n v="3106"/>
    <s v="CA-2013-103037"/>
    <x v="0"/>
    <x v="197"/>
    <d v="2013-07-30T00:00:00"/>
    <s v="Standard Class"/>
    <s v="KH-16630"/>
    <s v="Ken Heidel"/>
    <s v="Corporate"/>
    <s v="United States"/>
    <s v="Houston"/>
    <x v="5"/>
    <n v="77070"/>
    <x v="2"/>
    <s v="OFF-LA-10004345"/>
    <x v="1"/>
    <x v="2"/>
    <s v="Avery 493"/>
    <n v="15.712000000000002"/>
    <n v="4"/>
    <n v="0.2"/>
    <n v="5.6955999999999989"/>
  </r>
  <r>
    <n v="3107"/>
    <s v="CA-2014-127460"/>
    <x v="3"/>
    <x v="815"/>
    <d v="2014-07-15T00:00:00"/>
    <s v="Standard Class"/>
    <s v="FG-14260"/>
    <s v="Frank Gastineau"/>
    <s v="Home Office"/>
    <s v="United States"/>
    <s v="Aurora"/>
    <x v="10"/>
    <n v="60505"/>
    <x v="2"/>
    <s v="OFF-ST-10004340"/>
    <x v="1"/>
    <x v="4"/>
    <s v="Fellowes Mobile File Cart, Black"/>
    <n v="298.464"/>
    <n v="6"/>
    <n v="0.2"/>
    <n v="26.115600000000015"/>
  </r>
  <r>
    <n v="3108"/>
    <s v="CA-2013-121671"/>
    <x v="0"/>
    <x v="19"/>
    <d v="2013-07-23T00:00:00"/>
    <s v="Standard Class"/>
    <s v="AA-10480"/>
    <s v="Andrew Allen"/>
    <s v="Consumer"/>
    <s v="United States"/>
    <s v="Springfield"/>
    <x v="25"/>
    <n v="65807"/>
    <x v="2"/>
    <s v="OFF-PA-10001471"/>
    <x v="1"/>
    <x v="10"/>
    <s v="Strathmore Photo Frame Cards"/>
    <n v="21.93"/>
    <n v="3"/>
    <n v="0"/>
    <n v="10.087799999999998"/>
  </r>
  <r>
    <n v="3109"/>
    <s v="CA-2013-121671"/>
    <x v="0"/>
    <x v="19"/>
    <d v="2013-07-23T00:00:00"/>
    <s v="Standard Class"/>
    <s v="AA-10480"/>
    <s v="Andrew Allen"/>
    <s v="Consumer"/>
    <s v="United States"/>
    <s v="Springfield"/>
    <x v="25"/>
    <n v="65807"/>
    <x v="2"/>
    <s v="OFF-ST-10002344"/>
    <x v="1"/>
    <x v="4"/>
    <s v="Carina 42&quot;Hx23 3/4&quot;W Media Storage Unit"/>
    <n v="242.94"/>
    <n v="3"/>
    <n v="0"/>
    <n v="4.8588000000000164"/>
  </r>
  <r>
    <n v="3110"/>
    <s v="CA-2013-121671"/>
    <x v="0"/>
    <x v="19"/>
    <d v="2013-07-23T00:00:00"/>
    <s v="Standard Class"/>
    <s v="AA-10480"/>
    <s v="Andrew Allen"/>
    <s v="Consumer"/>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s v="Consumer"/>
    <s v="United States"/>
    <s v="Springfield"/>
    <x v="25"/>
    <n v="65807"/>
    <x v="2"/>
    <s v="OFF-PA-10001934"/>
    <x v="1"/>
    <x v="10"/>
    <s v="Xerox 1993"/>
    <n v="51.84"/>
    <n v="8"/>
    <n v="0"/>
    <n v="25.401600000000002"/>
  </r>
  <r>
    <n v="3112"/>
    <s v="CA-2013-121671"/>
    <x v="0"/>
    <x v="19"/>
    <d v="2013-07-23T00:00:00"/>
    <s v="Standard Class"/>
    <s v="AA-10480"/>
    <s v="Andrew Allen"/>
    <s v="Consumer"/>
    <s v="United States"/>
    <s v="Springfield"/>
    <x v="25"/>
    <n v="65807"/>
    <x v="2"/>
    <s v="OFF-ST-10000078"/>
    <x v="1"/>
    <x v="4"/>
    <s v="Tennsco 6- and 18-Compartment Lockers"/>
    <n v="265.17"/>
    <n v="1"/>
    <n v="0"/>
    <n v="47.730599999999981"/>
  </r>
  <r>
    <n v="3113"/>
    <s v="CA-2013-150350"/>
    <x v="0"/>
    <x v="828"/>
    <d v="2013-08-31T00:00:00"/>
    <s v="Standard Class"/>
    <s v="MS-17770"/>
    <s v="Maxwell Schwartz"/>
    <s v="Consumer"/>
    <s v="United States"/>
    <s v="Seattle"/>
    <x v="4"/>
    <n v="98105"/>
    <x v="1"/>
    <s v="TEC-MA-10001972"/>
    <x v="2"/>
    <x v="15"/>
    <s v="Okidata C331dn Printer"/>
    <n v="837.59999999999991"/>
    <n v="3"/>
    <n v="0.2"/>
    <n v="62.82000000000005"/>
  </r>
  <r>
    <n v="3114"/>
    <s v="CA-2013-150350"/>
    <x v="0"/>
    <x v="828"/>
    <d v="2013-08-31T00:00:00"/>
    <s v="Standard Class"/>
    <s v="MS-17770"/>
    <s v="Maxwell Schwartz"/>
    <s v="Consumer"/>
    <s v="United States"/>
    <s v="Seattle"/>
    <x v="4"/>
    <n v="98105"/>
    <x v="1"/>
    <s v="OFF-EN-10002504"/>
    <x v="1"/>
    <x v="12"/>
    <s v="Tyvek  Top-Opening Peel &amp; Seel Envelopes, Plain White"/>
    <n v="135.9"/>
    <n v="5"/>
    <n v="0"/>
    <n v="63.872999999999998"/>
  </r>
  <r>
    <n v="3115"/>
    <s v="CA-2013-150350"/>
    <x v="0"/>
    <x v="828"/>
    <d v="2013-08-31T00:00:00"/>
    <s v="Standard Class"/>
    <s v="MS-17770"/>
    <s v="Maxwell Schwartz"/>
    <s v="Consumer"/>
    <s v="United States"/>
    <s v="Seattle"/>
    <x v="4"/>
    <n v="98105"/>
    <x v="1"/>
    <s v="OFF-PA-10002160"/>
    <x v="1"/>
    <x v="10"/>
    <s v="Xerox 1978"/>
    <n v="34.68"/>
    <n v="6"/>
    <n v="0"/>
    <n v="16.993200000000002"/>
  </r>
  <r>
    <n v="3116"/>
    <s v="CA-2013-150350"/>
    <x v="0"/>
    <x v="828"/>
    <d v="2013-08-31T00:00:00"/>
    <s v="Standard Class"/>
    <s v="MS-17770"/>
    <s v="Maxwell Schwartz"/>
    <s v="Consumer"/>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s v="Consumer"/>
    <s v="United States"/>
    <s v="Seattle"/>
    <x v="4"/>
    <n v="98105"/>
    <x v="1"/>
    <s v="OFF-AP-10001492"/>
    <x v="1"/>
    <x v="9"/>
    <s v="Acco Six-Outlet Power Strip, 4' Cord Length"/>
    <n v="43.099999999999994"/>
    <n v="5"/>
    <n v="0"/>
    <n v="11.206"/>
  </r>
  <r>
    <n v="3118"/>
    <s v="CA-2013-150350"/>
    <x v="0"/>
    <x v="828"/>
    <d v="2013-08-31T00:00:00"/>
    <s v="Standard Class"/>
    <s v="MS-17770"/>
    <s v="Maxwell Schwartz"/>
    <s v="Consumer"/>
    <s v="United States"/>
    <s v="Seattle"/>
    <x v="4"/>
    <n v="98105"/>
    <x v="1"/>
    <s v="OFF-SU-10002189"/>
    <x v="1"/>
    <x v="14"/>
    <s v="Acme Rosewood Handle Letter Opener"/>
    <n v="15.88"/>
    <n v="4"/>
    <n v="0"/>
    <n v="0.15879999999999939"/>
  </r>
  <r>
    <n v="3119"/>
    <s v="CA-2012-121720"/>
    <x v="1"/>
    <x v="832"/>
    <d v="2012-06-12T00:00:00"/>
    <s v="First Class"/>
    <s v="JE-15610"/>
    <s v="Jim Epp"/>
    <s v="Corporate"/>
    <s v="United States"/>
    <s v="Lakeland"/>
    <x v="2"/>
    <n v="33801"/>
    <x v="0"/>
    <s v="FUR-CH-10003312"/>
    <x v="0"/>
    <x v="1"/>
    <s v="Hon 2090 “Pillow Soft” Series Mid Back Swivel/Tilt Chairs"/>
    <n v="1123.92"/>
    <n v="5"/>
    <n v="0.2"/>
    <n v="-182.63700000000017"/>
  </r>
  <r>
    <n v="3120"/>
    <s v="CA-2012-121720"/>
    <x v="1"/>
    <x v="832"/>
    <d v="2012-06-12T00:00:00"/>
    <s v="First Class"/>
    <s v="JE-15610"/>
    <s v="Jim Epp"/>
    <s v="Corporate"/>
    <s v="United States"/>
    <s v="Lakeland"/>
    <x v="2"/>
    <n v="33801"/>
    <x v="0"/>
    <s v="TEC-PH-10002496"/>
    <x v="2"/>
    <x v="7"/>
    <s v="Cisco SPA301"/>
    <n v="249.58400000000003"/>
    <n v="2"/>
    <n v="0.2"/>
    <n v="31.197999999999986"/>
  </r>
  <r>
    <n v="3121"/>
    <s v="CA-2012-121720"/>
    <x v="1"/>
    <x v="832"/>
    <d v="2012-06-12T00:00:00"/>
    <s v="First Class"/>
    <s v="JE-15610"/>
    <s v="Jim Epp"/>
    <s v="Corporate"/>
    <s v="United States"/>
    <s v="Lakeland"/>
    <x v="2"/>
    <n v="33801"/>
    <x v="0"/>
    <s v="FUR-FU-10003464"/>
    <x v="0"/>
    <x v="5"/>
    <s v="Seth Thomas 8 1/2&quot; Cubicle Clock"/>
    <n v="48.671999999999997"/>
    <n v="3"/>
    <n v="0.2"/>
    <n v="7.3007999999999988"/>
  </r>
  <r>
    <n v="3122"/>
    <s v="CA-2012-121720"/>
    <x v="1"/>
    <x v="832"/>
    <d v="2012-06-12T00:00:00"/>
    <s v="First Class"/>
    <s v="JE-15610"/>
    <s v="Jim Epp"/>
    <s v="Corporate"/>
    <s v="United States"/>
    <s v="Lakeland"/>
    <x v="2"/>
    <n v="33801"/>
    <x v="0"/>
    <s v="OFF-AR-10000380"/>
    <x v="1"/>
    <x v="6"/>
    <s v="Hunt PowerHouse Electric Pencil Sharpener, Blue"/>
    <n v="60.768000000000001"/>
    <n v="2"/>
    <n v="0.2"/>
    <n v="7.5959999999999894"/>
  </r>
  <r>
    <n v="3123"/>
    <s v="CA-2012-121720"/>
    <x v="1"/>
    <x v="832"/>
    <d v="2012-06-12T00:00:00"/>
    <s v="First Class"/>
    <s v="JE-15610"/>
    <s v="Jim Epp"/>
    <s v="Corporate"/>
    <s v="United States"/>
    <s v="Lakeland"/>
    <x v="2"/>
    <n v="33801"/>
    <x v="0"/>
    <s v="OFF-BI-10004593"/>
    <x v="1"/>
    <x v="8"/>
    <s v="Ibico Laser Imprintable Binding System Covers"/>
    <n v="78.600000000000009"/>
    <n v="5"/>
    <n v="0.7"/>
    <n v="-62.88000000000001"/>
  </r>
  <r>
    <n v="3124"/>
    <s v="CA-2012-121720"/>
    <x v="1"/>
    <x v="832"/>
    <d v="2012-06-12T00:00:00"/>
    <s v="First Class"/>
    <s v="JE-15610"/>
    <s v="Jim Epp"/>
    <s v="Corporate"/>
    <s v="United States"/>
    <s v="Lakeland"/>
    <x v="2"/>
    <n v="33801"/>
    <x v="0"/>
    <s v="OFF-BI-10001308"/>
    <x v="1"/>
    <x v="8"/>
    <s v="GBC Standard Plastic Binding Systems' Combs"/>
    <n v="3.7680000000000007"/>
    <n v="2"/>
    <n v="0.7"/>
    <n v="-3.1400000000000006"/>
  </r>
  <r>
    <n v="3125"/>
    <s v="CA-2012-121720"/>
    <x v="1"/>
    <x v="832"/>
    <d v="2012-06-12T00:00:00"/>
    <s v="First Class"/>
    <s v="JE-15610"/>
    <s v="Jim Epp"/>
    <s v="Corporate"/>
    <s v="United States"/>
    <s v="Lakeland"/>
    <x v="2"/>
    <n v="33801"/>
    <x v="0"/>
    <s v="OFF-ST-10001780"/>
    <x v="1"/>
    <x v="4"/>
    <s v="Tennsco 16-Compartment Lockers with Coat Rack"/>
    <n v="1036.624"/>
    <n v="2"/>
    <n v="0.2"/>
    <n v="51.831200000000024"/>
  </r>
  <r>
    <n v="3126"/>
    <s v="CA-2012-121720"/>
    <x v="1"/>
    <x v="832"/>
    <d v="2012-06-12T00:00:00"/>
    <s v="First Class"/>
    <s v="JE-15610"/>
    <s v="Jim Epp"/>
    <s v="Corporate"/>
    <s v="United States"/>
    <s v="Lakeland"/>
    <x v="2"/>
    <n v="33801"/>
    <x v="0"/>
    <s v="OFF-ST-10003816"/>
    <x v="1"/>
    <x v="4"/>
    <s v="Fellowes High-Stak Drawer Files"/>
    <n v="563.80799999999999"/>
    <n v="4"/>
    <n v="0.2"/>
    <n v="21.142799999999966"/>
  </r>
  <r>
    <n v="3127"/>
    <s v="CA-2014-149895"/>
    <x v="3"/>
    <x v="565"/>
    <d v="2014-09-13T00:00:00"/>
    <s v="Standard Class"/>
    <s v="EB-14110"/>
    <s v="Eugene Barchas"/>
    <s v="Consumer"/>
    <s v="United States"/>
    <s v="Philadelphia"/>
    <x v="9"/>
    <n v="19134"/>
    <x v="3"/>
    <s v="TEC-PH-10002200"/>
    <x v="2"/>
    <x v="7"/>
    <s v="Aastra 6757i CT Wireless VoIP phone"/>
    <n v="258.52799999999996"/>
    <n v="2"/>
    <n v="0.4"/>
    <n v="-47.396800000000013"/>
  </r>
  <r>
    <n v="3128"/>
    <s v="CA-2014-147564"/>
    <x v="3"/>
    <x v="280"/>
    <d v="2014-10-07T00:00:00"/>
    <s v="Standard Class"/>
    <s v="BP-11155"/>
    <s v="Becky Pak"/>
    <s v="Consumer"/>
    <s v="United States"/>
    <s v="New York City"/>
    <x v="15"/>
    <n v="10011"/>
    <x v="3"/>
    <s v="OFF-PA-10004438"/>
    <x v="1"/>
    <x v="10"/>
    <s v="Xerox 1907"/>
    <n v="49.12"/>
    <n v="4"/>
    <n v="0"/>
    <n v="23.086399999999998"/>
  </r>
  <r>
    <n v="3129"/>
    <s v="CA-2011-136399"/>
    <x v="2"/>
    <x v="757"/>
    <d v="2011-12-17T00:00:00"/>
    <s v="First Class"/>
    <s v="CC-12100"/>
    <s v="Chad Cunningham"/>
    <s v="Home Office"/>
    <s v="United States"/>
    <s v="Los Angeles"/>
    <x v="1"/>
    <n v="90049"/>
    <x v="1"/>
    <s v="FUR-FU-10004090"/>
    <x v="0"/>
    <x v="5"/>
    <s v="Executive Impressions 14&quot; Contract Wall Clock"/>
    <n v="44.46"/>
    <n v="2"/>
    <n v="0"/>
    <n v="14.671799999999998"/>
  </r>
  <r>
    <n v="3130"/>
    <s v="CA-2011-136399"/>
    <x v="2"/>
    <x v="757"/>
    <d v="2011-12-17T00:00:00"/>
    <s v="First Class"/>
    <s v="CC-12100"/>
    <s v="Chad Cunningham"/>
    <s v="Home Office"/>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s v="Home Office"/>
    <s v="United States"/>
    <s v="Los Angeles"/>
    <x v="1"/>
    <n v="90049"/>
    <x v="1"/>
    <s v="TEC-AC-10001142"/>
    <x v="2"/>
    <x v="11"/>
    <s v="First Data FD10 PIN Pad"/>
    <n v="395"/>
    <n v="5"/>
    <n v="0"/>
    <n v="39.499999999999957"/>
  </r>
  <r>
    <n v="3132"/>
    <s v="CA-2011-136399"/>
    <x v="2"/>
    <x v="757"/>
    <d v="2011-12-17T00:00:00"/>
    <s v="First Class"/>
    <s v="CC-12100"/>
    <s v="Chad Cunningham"/>
    <s v="Home Office"/>
    <s v="United States"/>
    <s v="Los Angeles"/>
    <x v="1"/>
    <n v="90049"/>
    <x v="1"/>
    <s v="TEC-PH-10004977"/>
    <x v="2"/>
    <x v="7"/>
    <s v="GE 30524EE4"/>
    <n v="627.16800000000012"/>
    <n v="4"/>
    <n v="0.2"/>
    <n v="70.55639999999994"/>
  </r>
  <r>
    <n v="3133"/>
    <s v="CA-2011-107916"/>
    <x v="2"/>
    <x v="829"/>
    <d v="2011-08-26T00:00:00"/>
    <s v="First Class"/>
    <s v="JP-15460"/>
    <s v="Jennifer Patt"/>
    <s v="Corporate"/>
    <s v="United States"/>
    <s v="Oceanside"/>
    <x v="15"/>
    <n v="11572"/>
    <x v="3"/>
    <s v="FUR-FU-10004586"/>
    <x v="0"/>
    <x v="5"/>
    <s v="G.E. Longer-Life Indoor Recessed Floodlight Bulbs"/>
    <n v="13.28"/>
    <n v="2"/>
    <n v="0"/>
    <n v="6.3743999999999996"/>
  </r>
  <r>
    <n v="3134"/>
    <s v="CA-2011-107916"/>
    <x v="2"/>
    <x v="829"/>
    <d v="2011-08-26T00:00:00"/>
    <s v="First Class"/>
    <s v="JP-15460"/>
    <s v="Jennifer Patt"/>
    <s v="Corporate"/>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s v="Home Office"/>
    <s v="United States"/>
    <s v="Dallas"/>
    <x v="5"/>
    <n v="75081"/>
    <x v="2"/>
    <s v="OFF-BI-10000666"/>
    <x v="1"/>
    <x v="8"/>
    <s v="Surelock Post Binders"/>
    <n v="30.559999999999992"/>
    <n v="5"/>
    <n v="0.8"/>
    <n v="-45.840000000000018"/>
  </r>
  <r>
    <n v="3136"/>
    <s v="CA-2014-164168"/>
    <x v="3"/>
    <x v="105"/>
    <d v="2014-11-19T00:00:00"/>
    <s v="Standard Class"/>
    <s v="LS-16975"/>
    <s v="Lindsay Shagiari"/>
    <s v="Home Office"/>
    <s v="United States"/>
    <s v="Dallas"/>
    <x v="5"/>
    <n v="75081"/>
    <x v="2"/>
    <s v="OFF-ST-10002583"/>
    <x v="1"/>
    <x v="4"/>
    <s v="Fellowes Neat Ideas Storage Cubes"/>
    <n v="77.951999999999998"/>
    <n v="3"/>
    <n v="0.2"/>
    <n v="-15.590400000000002"/>
  </r>
  <r>
    <n v="3137"/>
    <s v="CA-2014-164168"/>
    <x v="3"/>
    <x v="105"/>
    <d v="2014-11-19T00:00:00"/>
    <s v="Standard Class"/>
    <s v="LS-16975"/>
    <s v="Lindsay Shagiari"/>
    <s v="Home Office"/>
    <s v="United States"/>
    <s v="Dallas"/>
    <x v="5"/>
    <n v="75081"/>
    <x v="2"/>
    <s v="TEC-PH-10004908"/>
    <x v="2"/>
    <x v="7"/>
    <s v="Panasonic KX TS3282W Corded phone"/>
    <n v="67.992000000000004"/>
    <n v="1"/>
    <n v="0.2"/>
    <n v="8.4989999999999917"/>
  </r>
  <r>
    <n v="3138"/>
    <s v="CA-2014-164168"/>
    <x v="3"/>
    <x v="105"/>
    <d v="2014-11-19T00:00:00"/>
    <s v="Standard Class"/>
    <s v="LS-16975"/>
    <s v="Lindsay Shagiari"/>
    <s v="Home Office"/>
    <s v="United States"/>
    <s v="Dallas"/>
    <x v="5"/>
    <n v="75081"/>
    <x v="2"/>
    <s v="OFF-EN-10001219"/>
    <x v="1"/>
    <x v="12"/>
    <s v="#10- 4 1/8&quot; x 9 1/2&quot; Security-Tint Envelopes"/>
    <n v="12.224"/>
    <n v="2"/>
    <n v="0.2"/>
    <n v="4.4311999999999996"/>
  </r>
  <r>
    <n v="3139"/>
    <s v="CA-2014-164168"/>
    <x v="3"/>
    <x v="105"/>
    <d v="2014-11-19T00:00:00"/>
    <s v="Standard Class"/>
    <s v="LS-16975"/>
    <s v="Lindsay Shagiari"/>
    <s v="Home Office"/>
    <s v="United States"/>
    <s v="Dallas"/>
    <x v="5"/>
    <n v="75081"/>
    <x v="2"/>
    <s v="TEC-AC-10004568"/>
    <x v="2"/>
    <x v="11"/>
    <s v="Maxell LTO Ultrium - 800 GB"/>
    <n v="44.783999999999999"/>
    <n v="2"/>
    <n v="0.2"/>
    <n v="-0.55980000000000452"/>
  </r>
  <r>
    <n v="3140"/>
    <s v="CA-2014-164168"/>
    <x v="3"/>
    <x v="105"/>
    <d v="2014-11-19T00:00:00"/>
    <s v="Standard Class"/>
    <s v="LS-16975"/>
    <s v="Lindsay Shagiari"/>
    <s v="Home Office"/>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s v="Consumer"/>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s v="Corporate"/>
    <s v="United States"/>
    <s v="San Antonio"/>
    <x v="5"/>
    <n v="78207"/>
    <x v="2"/>
    <s v="OFF-BI-10003650"/>
    <x v="1"/>
    <x v="8"/>
    <s v="GBC DocuBind 300 Electric Binding Machine"/>
    <n v="210.39199999999997"/>
    <n v="2"/>
    <n v="0.8"/>
    <n v="-336.62720000000013"/>
  </r>
  <r>
    <n v="3143"/>
    <s v="CA-2014-162572"/>
    <x v="3"/>
    <x v="145"/>
    <d v="2014-09-28T00:00:00"/>
    <s v="Second Class"/>
    <s v="RB-19360"/>
    <s v="Raymond Buch"/>
    <s v="Consumer"/>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s v="Consumer"/>
    <s v="United States"/>
    <s v="Cincinnati"/>
    <x v="24"/>
    <n v="45231"/>
    <x v="3"/>
    <s v="OFF-AR-10001547"/>
    <x v="1"/>
    <x v="6"/>
    <s v="Newell 311"/>
    <n v="10.608000000000001"/>
    <n v="6"/>
    <n v="0.2"/>
    <n v="0.92819999999999991"/>
  </r>
  <r>
    <n v="3145"/>
    <s v="US-2013-148110"/>
    <x v="0"/>
    <x v="64"/>
    <d v="2013-09-12T00:00:00"/>
    <s v="Standard Class"/>
    <s v="AR-10825"/>
    <s v="Anthony Rawles"/>
    <s v="Corporate"/>
    <s v="United States"/>
    <s v="Austin"/>
    <x v="5"/>
    <n v="78745"/>
    <x v="2"/>
    <s v="FUR-CH-10002647"/>
    <x v="0"/>
    <x v="1"/>
    <s v="Situations Contoured Folding Chairs, 4/Set"/>
    <n v="347.80200000000002"/>
    <n v="7"/>
    <n v="0.3"/>
    <n v="-24.842999999999961"/>
  </r>
  <r>
    <n v="3146"/>
    <s v="CA-2014-131828"/>
    <x v="3"/>
    <x v="512"/>
    <d v="2014-02-14T00:00:00"/>
    <s v="Second Class"/>
    <s v="CS-11845"/>
    <s v="Cari Sayre"/>
    <s v="Corporate"/>
    <s v="United States"/>
    <s v="Seattle"/>
    <x v="4"/>
    <n v="98105"/>
    <x v="1"/>
    <s v="FUR-CH-10004495"/>
    <x v="0"/>
    <x v="1"/>
    <s v="Global Leather and Oak Executive Chair, Black"/>
    <n v="963.13600000000008"/>
    <n v="4"/>
    <n v="0.2"/>
    <n v="108.35279999999986"/>
  </r>
  <r>
    <n v="3147"/>
    <s v="CA-2014-131828"/>
    <x v="3"/>
    <x v="512"/>
    <d v="2014-02-14T00:00:00"/>
    <s v="Second Class"/>
    <s v="CS-11845"/>
    <s v="Cari Sayre"/>
    <s v="Corporate"/>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s v="Corporate"/>
    <s v="United States"/>
    <s v="Los Angeles"/>
    <x v="1"/>
    <n v="90004"/>
    <x v="1"/>
    <s v="OFF-AR-10001374"/>
    <x v="1"/>
    <x v="6"/>
    <s v="BIC Brite Liner Highlighters, Chisel Tip"/>
    <n v="32.400000000000006"/>
    <n v="5"/>
    <n v="0"/>
    <n v="10.367999999999999"/>
  </r>
  <r>
    <n v="3149"/>
    <s v="CA-2013-120558"/>
    <x v="0"/>
    <x v="843"/>
    <d v="2013-06-11T00:00:00"/>
    <s v="First Class"/>
    <s v="RD-19810"/>
    <s v="Ross DeVincentis"/>
    <s v="Home Office"/>
    <s v="United States"/>
    <s v="New York City"/>
    <x v="15"/>
    <n v="10035"/>
    <x v="3"/>
    <s v="OFF-PA-10003441"/>
    <x v="1"/>
    <x v="10"/>
    <s v="Xerox 226"/>
    <n v="32.400000000000006"/>
    <n v="5"/>
    <n v="0"/>
    <n v="15.552000000000001"/>
  </r>
  <r>
    <n v="3150"/>
    <s v="US-2011-109036"/>
    <x v="2"/>
    <x v="414"/>
    <d v="2011-12-25T00:00:00"/>
    <s v="Standard Class"/>
    <s v="KH-16510"/>
    <s v="Keith Herrera"/>
    <s v="Consumer"/>
    <s v="United States"/>
    <s v="Seattle"/>
    <x v="4"/>
    <n v="98103"/>
    <x v="1"/>
    <s v="OFF-LA-10002043"/>
    <x v="1"/>
    <x v="2"/>
    <s v="Avery 489"/>
    <n v="31.049999999999997"/>
    <n v="3"/>
    <n v="0"/>
    <n v="14.904"/>
  </r>
  <r>
    <n v="3151"/>
    <s v="CA-2012-147830"/>
    <x v="1"/>
    <x v="83"/>
    <d v="2012-12-18T00:00:00"/>
    <s v="First Class"/>
    <s v="NF-18385"/>
    <s v="Natalie Fritzler"/>
    <s v="Consumer"/>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s v="Consumer"/>
    <s v="United States"/>
    <s v="Newark"/>
    <x v="24"/>
    <n v="43055"/>
    <x v="3"/>
    <s v="TEC-MA-10000418"/>
    <x v="2"/>
    <x v="15"/>
    <s v="Cubify CubeX 3D Printer Double Head Print"/>
    <n v="1799.9940000000001"/>
    <n v="2"/>
    <n v="0.7"/>
    <n v="-2639.9912000000004"/>
  </r>
  <r>
    <n v="3153"/>
    <s v="CA-2012-147830"/>
    <x v="1"/>
    <x v="83"/>
    <d v="2012-12-18T00:00:00"/>
    <s v="First Class"/>
    <s v="NF-18385"/>
    <s v="Natalie Fritzler"/>
    <s v="Consumer"/>
    <s v="United States"/>
    <s v="Newark"/>
    <x v="24"/>
    <n v="43055"/>
    <x v="3"/>
    <s v="TEC-PH-10004908"/>
    <x v="2"/>
    <x v="7"/>
    <s v="Panasonic KX TS3282W Corded phone"/>
    <n v="101.98799999999999"/>
    <n v="2"/>
    <n v="0.4"/>
    <n v="-16.998000000000019"/>
  </r>
  <r>
    <n v="3154"/>
    <s v="CA-2012-147830"/>
    <x v="1"/>
    <x v="83"/>
    <d v="2012-12-18T00:00:00"/>
    <s v="First Class"/>
    <s v="NF-18385"/>
    <s v="Natalie Fritzler"/>
    <s v="Consumer"/>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s v="Corporate"/>
    <s v="United States"/>
    <s v="Maple Grove"/>
    <x v="11"/>
    <n v="55369"/>
    <x v="2"/>
    <s v="OFF-BI-10004600"/>
    <x v="1"/>
    <x v="8"/>
    <s v="Ibico Ibimaster 300 Manual Binding System"/>
    <n v="735.98"/>
    <n v="2"/>
    <n v="0"/>
    <n v="331.19099999999997"/>
  </r>
  <r>
    <n v="3156"/>
    <s v="CA-2011-128986"/>
    <x v="2"/>
    <x v="93"/>
    <d v="2011-08-05T00:00:00"/>
    <s v="Second Class"/>
    <s v="GH-14410"/>
    <s v="Gary Hansen"/>
    <s v="Home Office"/>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s v="Corporate"/>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s v="Corporate"/>
    <s v="United States"/>
    <s v="New York City"/>
    <x v="15"/>
    <n v="10009"/>
    <x v="3"/>
    <s v="TEC-AC-10001266"/>
    <x v="2"/>
    <x v="11"/>
    <s v="Memorex Micro Travel Drive 8 GB"/>
    <n v="26"/>
    <n v="2"/>
    <n v="0"/>
    <n v="11.7"/>
  </r>
  <r>
    <n v="3159"/>
    <s v="US-2013-162677"/>
    <x v="0"/>
    <x v="253"/>
    <d v="2013-03-28T00:00:00"/>
    <s v="First Class"/>
    <s v="DB-13210"/>
    <s v="Dean Braden"/>
    <s v="Consumer"/>
    <s v="United States"/>
    <s v="Jacksonville"/>
    <x v="3"/>
    <n v="28540"/>
    <x v="0"/>
    <s v="OFF-ST-10001291"/>
    <x v="1"/>
    <x v="4"/>
    <s v="Tenex Personal Self-Stacking Standard File Box, Black/Gray"/>
    <n v="67.64"/>
    <n v="5"/>
    <n v="0.2"/>
    <n v="5.9184999999999981"/>
  </r>
  <r>
    <n v="3160"/>
    <s v="US-2013-162677"/>
    <x v="0"/>
    <x v="253"/>
    <d v="2013-03-28T00:00:00"/>
    <s v="First Class"/>
    <s v="DB-13210"/>
    <s v="Dean Braden"/>
    <s v="Consumer"/>
    <s v="United States"/>
    <s v="Jacksonville"/>
    <x v="3"/>
    <n v="28540"/>
    <x v="0"/>
    <s v="TEC-AC-10001314"/>
    <x v="2"/>
    <x v="11"/>
    <s v="Case Logic 2.4GHz Wireless Keyboard"/>
    <n v="119.97600000000001"/>
    <n v="3"/>
    <n v="0.2"/>
    <n v="-17.996400000000019"/>
  </r>
  <r>
    <n v="3161"/>
    <s v="US-2011-150924"/>
    <x v="2"/>
    <x v="171"/>
    <d v="2011-09-16T00:00:00"/>
    <s v="Second Class"/>
    <s v="PT-19090"/>
    <s v="Pete Takahito"/>
    <s v="Consumer"/>
    <s v="United States"/>
    <s v="Houston"/>
    <x v="5"/>
    <n v="77070"/>
    <x v="2"/>
    <s v="OFF-BI-10004040"/>
    <x v="1"/>
    <x v="8"/>
    <s v="Wilson Jones Impact Binders"/>
    <n v="5.1799999999999988"/>
    <n v="5"/>
    <n v="0.8"/>
    <n v="-8.0289999999999999"/>
  </r>
  <r>
    <n v="3162"/>
    <s v="CA-2011-153969"/>
    <x v="2"/>
    <x v="158"/>
    <d v="2011-09-25T00:00:00"/>
    <s v="Standard Class"/>
    <s v="HF-14995"/>
    <s v="Herbert Flentye"/>
    <s v="Consumer"/>
    <s v="United States"/>
    <s v="San Francisco"/>
    <x v="1"/>
    <n v="94109"/>
    <x v="1"/>
    <s v="OFF-EN-10001539"/>
    <x v="1"/>
    <x v="12"/>
    <s v="Staples"/>
    <n v="15.56"/>
    <n v="2"/>
    <n v="0"/>
    <n v="7.3132000000000001"/>
  </r>
  <r>
    <n v="3163"/>
    <s v="CA-2011-153969"/>
    <x v="2"/>
    <x v="158"/>
    <d v="2011-09-25T00:00:00"/>
    <s v="Standard Class"/>
    <s v="HF-14995"/>
    <s v="Herbert Flentye"/>
    <s v="Consumer"/>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s v="Consumer"/>
    <s v="United States"/>
    <s v="San Francisco"/>
    <x v="1"/>
    <n v="94109"/>
    <x v="1"/>
    <s v="OFF-AR-10001615"/>
    <x v="1"/>
    <x v="6"/>
    <s v="Newell 34"/>
    <n v="59.519999999999996"/>
    <n v="3"/>
    <n v="0"/>
    <n v="15.475200000000001"/>
  </r>
  <r>
    <n v="3165"/>
    <s v="CA-2011-153969"/>
    <x v="2"/>
    <x v="158"/>
    <d v="2011-09-25T00:00:00"/>
    <s v="Standard Class"/>
    <s v="HF-14995"/>
    <s v="Herbert Flentye"/>
    <s v="Consumer"/>
    <s v="United States"/>
    <s v="San Francisco"/>
    <x v="1"/>
    <n v="94109"/>
    <x v="1"/>
    <s v="OFF-PA-10000327"/>
    <x v="1"/>
    <x v="10"/>
    <s v="Xerox 1971"/>
    <n v="38.520000000000003"/>
    <n v="9"/>
    <n v="0"/>
    <n v="17.333999999999996"/>
  </r>
  <r>
    <n v="3166"/>
    <s v="CA-2011-153969"/>
    <x v="2"/>
    <x v="158"/>
    <d v="2011-09-25T00:00:00"/>
    <s v="Standard Class"/>
    <s v="HF-14995"/>
    <s v="Herbert Flentye"/>
    <s v="Consumer"/>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s v="Consumer"/>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s v="Consumer"/>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s v="Corporate"/>
    <s v="United States"/>
    <s v="Tallahassee"/>
    <x v="2"/>
    <n v="32303"/>
    <x v="0"/>
    <s v="FUR-CH-10003833"/>
    <x v="0"/>
    <x v="1"/>
    <s v="Novimex Fabric Task Chair"/>
    <n v="390.27199999999999"/>
    <n v="8"/>
    <n v="0.2"/>
    <n v="-24.39200000000001"/>
  </r>
  <r>
    <n v="3170"/>
    <s v="CA-2013-138695"/>
    <x v="0"/>
    <x v="316"/>
    <d v="2013-06-04T00:00:00"/>
    <s v="Standard Class"/>
    <s v="KC-16675"/>
    <s v="Kimberly Carter"/>
    <s v="Corporate"/>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s v="Consumer"/>
    <s v="United States"/>
    <s v="Columbia"/>
    <x v="20"/>
    <n v="29203"/>
    <x v="0"/>
    <s v="OFF-BI-10002003"/>
    <x v="1"/>
    <x v="8"/>
    <s v="Ibico Presentation Index for Binding Systems"/>
    <n v="23.88"/>
    <n v="6"/>
    <n v="0"/>
    <n v="11.223600000000001"/>
  </r>
  <r>
    <n v="3172"/>
    <s v="US-2013-133879"/>
    <x v="0"/>
    <x v="844"/>
    <d v="2013-03-29T00:00:00"/>
    <s v="Standard Class"/>
    <s v="KT-16465"/>
    <s v="Kean Takahito"/>
    <s v="Consumer"/>
    <s v="United States"/>
    <s v="Chicago"/>
    <x v="10"/>
    <n v="60623"/>
    <x v="2"/>
    <s v="OFF-BI-10004465"/>
    <x v="1"/>
    <x v="8"/>
    <s v="Avery Durable Slant Ring Binders"/>
    <n v="3.1679999999999993"/>
    <n v="2"/>
    <n v="0.8"/>
    <n v="-4.7520000000000007"/>
  </r>
  <r>
    <n v="3173"/>
    <s v="US-2013-133879"/>
    <x v="0"/>
    <x v="844"/>
    <d v="2013-03-29T00:00:00"/>
    <s v="Standard Class"/>
    <s v="KT-16465"/>
    <s v="Kean Takahito"/>
    <s v="Consumer"/>
    <s v="United States"/>
    <s v="Chicago"/>
    <x v="10"/>
    <n v="60623"/>
    <x v="2"/>
    <s v="FUR-CH-10000665"/>
    <x v="0"/>
    <x v="1"/>
    <s v="Global Airflow Leather Mesh Back Chair, Black"/>
    <n v="528.42999999999995"/>
    <n v="5"/>
    <n v="0.3"/>
    <n v="0"/>
  </r>
  <r>
    <n v="3174"/>
    <s v="US-2013-133879"/>
    <x v="0"/>
    <x v="844"/>
    <d v="2013-03-29T00:00:00"/>
    <s v="Standard Class"/>
    <s v="KT-16465"/>
    <s v="Kean Takahito"/>
    <s v="Consumer"/>
    <s v="United States"/>
    <s v="Chicago"/>
    <x v="10"/>
    <n v="60623"/>
    <x v="2"/>
    <s v="OFF-AR-10004956"/>
    <x v="1"/>
    <x v="6"/>
    <s v="Newell 33"/>
    <n v="13.392000000000001"/>
    <n v="3"/>
    <n v="0.2"/>
    <n v="1.5065999999999975"/>
  </r>
  <r>
    <n v="3175"/>
    <s v="CA-2014-157483"/>
    <x v="3"/>
    <x v="343"/>
    <d v="2014-11-19T00:00:00"/>
    <s v="Standard Class"/>
    <s v="EP-13915"/>
    <s v="Emily Phan"/>
    <s v="Consumer"/>
    <s v="United States"/>
    <s v="Detroit"/>
    <x v="12"/>
    <n v="48227"/>
    <x v="2"/>
    <s v="OFF-AR-10004260"/>
    <x v="1"/>
    <x v="6"/>
    <s v="Boston 1799 Powerhouse Electric Pencil Sharpener"/>
    <n v="181.86"/>
    <n v="7"/>
    <n v="0"/>
    <n v="50.9208"/>
  </r>
  <r>
    <n v="3176"/>
    <s v="US-2014-132059"/>
    <x v="3"/>
    <x v="397"/>
    <d v="2014-09-30T00:00:00"/>
    <s v="Standard Class"/>
    <s v="AP-10915"/>
    <s v="Arthur Prichep"/>
    <s v="Consumer"/>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s v="Consumer"/>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s v="Consumer"/>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s v="Corporate"/>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s v="Corporate"/>
    <s v="United States"/>
    <s v="New York City"/>
    <x v="15"/>
    <n v="10011"/>
    <x v="3"/>
    <s v="FUR-FU-10000521"/>
    <x v="0"/>
    <x v="5"/>
    <s v="Seth Thomas 14&quot; Putty-Colored Wall Clock"/>
    <n v="58.68"/>
    <n v="2"/>
    <n v="0"/>
    <n v="18.190799999999996"/>
  </r>
  <r>
    <n v="3181"/>
    <s v="CA-2014-105235"/>
    <x v="3"/>
    <x v="256"/>
    <d v="2014-12-12T00:00:00"/>
    <s v="Standard Class"/>
    <s v="SM-20950"/>
    <s v="Suzanne McNair"/>
    <s v="Corporate"/>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s v="Corporate"/>
    <s v="United States"/>
    <s v="Columbia"/>
    <x v="39"/>
    <n v="21044"/>
    <x v="3"/>
    <s v="OFF-BI-10004728"/>
    <x v="1"/>
    <x v="8"/>
    <s v="Wilson Jones Turn Tabs Binder Tool for Ring Binders"/>
    <n v="9.64"/>
    <n v="2"/>
    <n v="0"/>
    <n v="4.4344000000000001"/>
  </r>
  <r>
    <n v="3183"/>
    <s v="CA-2014-152912"/>
    <x v="3"/>
    <x v="45"/>
    <d v="2014-11-13T00:00:00"/>
    <s v="Second Class"/>
    <s v="BM-11650"/>
    <s v="Brian Moss"/>
    <s v="Corporate"/>
    <s v="United States"/>
    <s v="Columbia"/>
    <x v="39"/>
    <n v="21044"/>
    <x v="3"/>
    <s v="TEC-AC-10004666"/>
    <x v="2"/>
    <x v="11"/>
    <s v="Maxell iVDR EX 500GB Cartridge"/>
    <n v="826.62000000000012"/>
    <n v="3"/>
    <n v="0"/>
    <n v="355.4466000000001"/>
  </r>
  <r>
    <n v="3184"/>
    <s v="CA-2014-152912"/>
    <x v="3"/>
    <x v="45"/>
    <d v="2014-11-13T00:00:00"/>
    <s v="Second Class"/>
    <s v="BM-11650"/>
    <s v="Brian Moss"/>
    <s v="Corporate"/>
    <s v="United States"/>
    <s v="Columbia"/>
    <x v="39"/>
    <n v="21044"/>
    <x v="3"/>
    <s v="OFF-ST-10003208"/>
    <x v="1"/>
    <x v="4"/>
    <s v="Adjustable Depth Letter/Legal Cart"/>
    <n v="1633.14"/>
    <n v="9"/>
    <n v="0"/>
    <n v="473.61059999999975"/>
  </r>
  <r>
    <n v="3185"/>
    <s v="CA-2014-152912"/>
    <x v="3"/>
    <x v="45"/>
    <d v="2014-11-13T00:00:00"/>
    <s v="Second Class"/>
    <s v="BM-11650"/>
    <s v="Brian Moss"/>
    <s v="Corporate"/>
    <s v="United States"/>
    <s v="Columbia"/>
    <x v="39"/>
    <n v="21044"/>
    <x v="3"/>
    <s v="OFF-ST-10003208"/>
    <x v="1"/>
    <x v="4"/>
    <s v="Adjustable Depth Letter/Legal Cart"/>
    <n v="544.38"/>
    <n v="3"/>
    <n v="0"/>
    <n v="157.87019999999993"/>
  </r>
  <r>
    <n v="3186"/>
    <s v="CA-2011-123498"/>
    <x v="2"/>
    <x v="845"/>
    <d v="2011-11-09T00:00:00"/>
    <s v="First Class"/>
    <s v="TC-20980"/>
    <s v="Tamara Chand"/>
    <s v="Corporate"/>
    <s v="United States"/>
    <s v="Houston"/>
    <x v="5"/>
    <n v="77041"/>
    <x v="2"/>
    <s v="OFF-BI-10000632"/>
    <x v="1"/>
    <x v="8"/>
    <s v="Satellite Sectional Post Binders"/>
    <n v="26.045999999999992"/>
    <n v="3"/>
    <n v="0.8"/>
    <n v="-44.278199999999998"/>
  </r>
  <r>
    <n v="3187"/>
    <s v="CA-2011-123498"/>
    <x v="2"/>
    <x v="845"/>
    <d v="2011-11-09T00:00:00"/>
    <s v="First Class"/>
    <s v="TC-20980"/>
    <s v="Tamara Chand"/>
    <s v="Corporate"/>
    <s v="United States"/>
    <s v="Houston"/>
    <x v="5"/>
    <n v="77041"/>
    <x v="2"/>
    <s v="OFF-EN-10004773"/>
    <x v="1"/>
    <x v="12"/>
    <s v="Staples"/>
    <n v="74.352000000000004"/>
    <n v="3"/>
    <n v="0.2"/>
    <n v="26.952599999999997"/>
  </r>
  <r>
    <n v="3188"/>
    <s v="CA-2014-159352"/>
    <x v="3"/>
    <x v="846"/>
    <d v="2014-03-18T00:00:00"/>
    <s v="Standard Class"/>
    <s v="KB-16585"/>
    <s v="Ken Black"/>
    <s v="Corporate"/>
    <s v="United States"/>
    <s v="Lowell"/>
    <x v="31"/>
    <n v="1852"/>
    <x v="3"/>
    <s v="TEC-PH-10004700"/>
    <x v="2"/>
    <x v="7"/>
    <s v="PowerGen Dual USB Car Charger"/>
    <n v="69.930000000000007"/>
    <n v="7"/>
    <n v="0"/>
    <n v="32.1678"/>
  </r>
  <r>
    <n v="3189"/>
    <s v="US-2014-146416"/>
    <x v="3"/>
    <x v="179"/>
    <d v="2014-10-23T00:00:00"/>
    <s v="Second Class"/>
    <s v="JE-16165"/>
    <s v="Justin Ellison"/>
    <s v="Corporate"/>
    <s v="United States"/>
    <s v="Woodland"/>
    <x v="1"/>
    <n v="95695"/>
    <x v="1"/>
    <s v="OFF-LA-10003714"/>
    <x v="1"/>
    <x v="2"/>
    <s v="Avery 510"/>
    <n v="3.75"/>
    <n v="1"/>
    <n v="0"/>
    <n v="1.7999999999999998"/>
  </r>
  <r>
    <n v="3190"/>
    <s v="US-2014-146416"/>
    <x v="3"/>
    <x v="179"/>
    <d v="2014-10-23T00:00:00"/>
    <s v="Second Class"/>
    <s v="JE-16165"/>
    <s v="Justin Ellison"/>
    <s v="Corporate"/>
    <s v="United States"/>
    <s v="Woodland"/>
    <x v="1"/>
    <n v="95695"/>
    <x v="1"/>
    <s v="OFF-BI-10001787"/>
    <x v="1"/>
    <x v="8"/>
    <s v="Wilson Jones Four-Pocket Poly Binders"/>
    <n v="20.928000000000001"/>
    <n v="4"/>
    <n v="0.2"/>
    <n v="7.5864000000000003"/>
  </r>
  <r>
    <n v="3191"/>
    <s v="US-2012-163783"/>
    <x v="1"/>
    <x v="17"/>
    <d v="2013-01-01T00:00:00"/>
    <s v="Standard Class"/>
    <s v="DR-12940"/>
    <s v="Daniel Raglin"/>
    <s v="Home Office"/>
    <s v="United States"/>
    <s v="Chicago"/>
    <x v="10"/>
    <n v="60610"/>
    <x v="2"/>
    <s v="OFF-ST-10002957"/>
    <x v="1"/>
    <x v="4"/>
    <s v="Sterilite Show Offs Storage Containers"/>
    <n v="12.672000000000001"/>
    <n v="3"/>
    <n v="0.2"/>
    <n v="-3.1680000000000001"/>
  </r>
  <r>
    <n v="3192"/>
    <s v="CA-2014-123981"/>
    <x v="3"/>
    <x v="280"/>
    <d v="2014-10-09T00:00:00"/>
    <s v="Standard Class"/>
    <s v="RW-19630"/>
    <s v="Rob Williams"/>
    <s v="Corporate"/>
    <s v="United States"/>
    <s v="New York City"/>
    <x v="15"/>
    <n v="10035"/>
    <x v="3"/>
    <s v="TEC-PH-10002115"/>
    <x v="2"/>
    <x v="7"/>
    <s v="Plantronics 81402"/>
    <n v="65.989999999999995"/>
    <n v="1"/>
    <n v="0"/>
    <n v="17.157400000000003"/>
  </r>
  <r>
    <n v="3193"/>
    <s v="CA-2014-158953"/>
    <x v="3"/>
    <x v="400"/>
    <d v="2014-06-09T00:00:00"/>
    <s v="Standard Class"/>
    <s v="ML-18040"/>
    <s v="Michelle Lonsdale"/>
    <s v="Corporate"/>
    <s v="United States"/>
    <s v="Missouri City"/>
    <x v="5"/>
    <n v="77489"/>
    <x v="2"/>
    <s v="OFF-BI-10002557"/>
    <x v="1"/>
    <x v="8"/>
    <s v="Presstex Flexible Ring Binders"/>
    <n v="6.3699999999999983"/>
    <n v="7"/>
    <n v="0.8"/>
    <n v="-9.5550000000000015"/>
  </r>
  <r>
    <n v="3194"/>
    <s v="CA-2011-165428"/>
    <x v="2"/>
    <x v="416"/>
    <d v="2011-09-04T00:00:00"/>
    <s v="First Class"/>
    <s v="JL-15130"/>
    <s v="Jack Lebron"/>
    <s v="Consumer"/>
    <s v="United States"/>
    <s v="Houston"/>
    <x v="5"/>
    <n v="77036"/>
    <x v="2"/>
    <s v="OFF-BI-10002949"/>
    <x v="1"/>
    <x v="8"/>
    <s v="Prestige Round Ring Binders"/>
    <n v="3.6479999999999992"/>
    <n v="3"/>
    <n v="0.8"/>
    <n v="-6.0192000000000032"/>
  </r>
  <r>
    <n v="3195"/>
    <s v="CA-2011-165428"/>
    <x v="2"/>
    <x v="416"/>
    <d v="2011-09-04T00:00:00"/>
    <s v="First Class"/>
    <s v="JL-15130"/>
    <s v="Jack Lebron"/>
    <s v="Consumer"/>
    <s v="United States"/>
    <s v="Houston"/>
    <x v="5"/>
    <n v="77036"/>
    <x v="2"/>
    <s v="OFF-PA-10004100"/>
    <x v="1"/>
    <x v="10"/>
    <s v="Xerox 216"/>
    <n v="31.104000000000006"/>
    <n v="6"/>
    <n v="0.2"/>
    <n v="10.8864"/>
  </r>
  <r>
    <n v="3196"/>
    <s v="CA-2013-169026"/>
    <x v="0"/>
    <x v="590"/>
    <d v="2013-08-14T00:00:00"/>
    <s v="Standard Class"/>
    <s v="CM-12655"/>
    <s v="Corinna Mitchell"/>
    <s v="Home Office"/>
    <s v="United States"/>
    <s v="Jackson"/>
    <x v="35"/>
    <n v="39212"/>
    <x v="0"/>
    <s v="OFF-FA-10001883"/>
    <x v="1"/>
    <x v="13"/>
    <s v="Alliance Super-Size Bands, Assorted Sizes"/>
    <n v="23.34"/>
    <n v="3"/>
    <n v="0"/>
    <n v="0.23339999999999961"/>
  </r>
  <r>
    <n v="3197"/>
    <s v="CA-2014-109750"/>
    <x v="3"/>
    <x v="847"/>
    <d v="2014-07-29T00:00:00"/>
    <s v="Standard Class"/>
    <s v="FH-14365"/>
    <s v="Fred Hopkins"/>
    <s v="Corporate"/>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s v="Consumer"/>
    <s v="United States"/>
    <s v="Tempe"/>
    <x v="16"/>
    <n v="85281"/>
    <x v="1"/>
    <s v="OFF-BI-10003196"/>
    <x v="1"/>
    <x v="8"/>
    <s v="Accohide Poly Flexible Ring Binders"/>
    <n v="3.366000000000001"/>
    <n v="3"/>
    <n v="0.7"/>
    <n v="-2.2439999999999989"/>
  </r>
  <r>
    <n v="3199"/>
    <s v="CA-2011-131527"/>
    <x v="2"/>
    <x v="588"/>
    <d v="2011-12-07T00:00:00"/>
    <s v="Standard Class"/>
    <s v="TB-21280"/>
    <s v="Toby Braunhardt"/>
    <s v="Consumer"/>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s v="Corporate"/>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s v="Consumer"/>
    <s v="United States"/>
    <s v="Akron"/>
    <x v="24"/>
    <n v="44312"/>
    <x v="3"/>
    <s v="FUR-FU-10000308"/>
    <x v="0"/>
    <x v="5"/>
    <s v="Deflect-o Glass Clear Studded Chair Mats"/>
    <n v="149.232"/>
    <n v="3"/>
    <n v="0.2"/>
    <n v="3.7308000000000021"/>
  </r>
  <r>
    <n v="3202"/>
    <s v="CA-2011-164224"/>
    <x v="2"/>
    <x v="598"/>
    <d v="2011-05-20T00:00:00"/>
    <s v="Second Class"/>
    <s v="TT-21070"/>
    <s v="Ted Trevino"/>
    <s v="Consumer"/>
    <s v="United States"/>
    <s v="Akron"/>
    <x v="24"/>
    <n v="44312"/>
    <x v="3"/>
    <s v="OFF-PA-10001526"/>
    <x v="1"/>
    <x v="10"/>
    <s v="Xerox 1949"/>
    <n v="15.936000000000002"/>
    <n v="4"/>
    <n v="0.2"/>
    <n v="5.7768000000000015"/>
  </r>
  <r>
    <n v="3203"/>
    <s v="CA-2011-158372"/>
    <x v="2"/>
    <x v="849"/>
    <d v="2011-11-16T00:00:00"/>
    <s v="Standard Class"/>
    <s v="RD-19900"/>
    <s v="Ruben Dartt"/>
    <s v="Consumer"/>
    <s v="United States"/>
    <s v="San Diego"/>
    <x v="1"/>
    <n v="92037"/>
    <x v="1"/>
    <s v="TEC-PH-10002103"/>
    <x v="2"/>
    <x v="7"/>
    <s v="Jabra SPEAK 410"/>
    <n v="601.53599999999994"/>
    <n v="8"/>
    <n v="0.2"/>
    <n v="60.153600000000012"/>
  </r>
  <r>
    <n v="3204"/>
    <s v="CA-2011-158372"/>
    <x v="2"/>
    <x v="849"/>
    <d v="2011-11-16T00:00:00"/>
    <s v="Standard Class"/>
    <s v="RD-19900"/>
    <s v="Ruben Dartt"/>
    <s v="Consumer"/>
    <s v="United States"/>
    <s v="San Diego"/>
    <x v="1"/>
    <n v="92037"/>
    <x v="1"/>
    <s v="TEC-AC-10004209"/>
    <x v="2"/>
    <x v="11"/>
    <s v="Memorex Froggy Flash Drive 4 GB"/>
    <n v="10.99"/>
    <n v="1"/>
    <n v="0"/>
    <n v="4.2861000000000002"/>
  </r>
  <r>
    <n v="3205"/>
    <s v="CA-2011-158372"/>
    <x v="2"/>
    <x v="849"/>
    <d v="2011-11-16T00:00:00"/>
    <s v="Standard Class"/>
    <s v="RD-19900"/>
    <s v="Ruben Dartt"/>
    <s v="Consumer"/>
    <s v="United States"/>
    <s v="San Diego"/>
    <x v="1"/>
    <n v="92037"/>
    <x v="1"/>
    <s v="FUR-FU-10000397"/>
    <x v="0"/>
    <x v="5"/>
    <s v="Luxo Economy Swing Arm Lamp"/>
    <n v="39.880000000000003"/>
    <n v="2"/>
    <n v="0"/>
    <n v="11.166400000000003"/>
  </r>
  <r>
    <n v="3206"/>
    <s v="CA-2011-158372"/>
    <x v="2"/>
    <x v="849"/>
    <d v="2011-11-16T00:00:00"/>
    <s v="Standard Class"/>
    <s v="RD-19900"/>
    <s v="Ruben Dartt"/>
    <s v="Consumer"/>
    <s v="United States"/>
    <s v="San Diego"/>
    <x v="1"/>
    <n v="92037"/>
    <x v="1"/>
    <s v="OFF-PA-10002137"/>
    <x v="1"/>
    <x v="10"/>
    <s v="Southworth 100% Résumé Paper, 24lb."/>
    <n v="62.24"/>
    <n v="8"/>
    <n v="0"/>
    <n v="28.007999999999996"/>
  </r>
  <r>
    <n v="3207"/>
    <s v="CA-2011-158372"/>
    <x v="2"/>
    <x v="849"/>
    <d v="2011-11-16T00:00:00"/>
    <s v="Standard Class"/>
    <s v="RD-19900"/>
    <s v="Ruben Dartt"/>
    <s v="Consumer"/>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s v="Consumer"/>
    <s v="United States"/>
    <s v="San Diego"/>
    <x v="1"/>
    <n v="92037"/>
    <x v="1"/>
    <s v="OFF-LA-10000407"/>
    <x v="1"/>
    <x v="2"/>
    <s v="Avery White Multi-Purpose Labels"/>
    <n v="39.840000000000003"/>
    <n v="8"/>
    <n v="0"/>
    <n v="18.3264"/>
  </r>
  <r>
    <n v="3209"/>
    <s v="CA-2013-108882"/>
    <x v="0"/>
    <x v="850"/>
    <d v="2013-01-15T00:00:00"/>
    <s v="Standard Class"/>
    <s v="LA-16780"/>
    <s v="Laura Armstrong"/>
    <s v="Corporate"/>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s v="Corporate"/>
    <s v="United States"/>
    <s v="Fresno"/>
    <x v="1"/>
    <n v="93727"/>
    <x v="1"/>
    <s v="TEC-PH-10002726"/>
    <x v="2"/>
    <x v="7"/>
    <s v="netTALK DUO VoIP Telephone Service"/>
    <n v="377.92800000000005"/>
    <n v="9"/>
    <n v="0.2"/>
    <n v="141.72300000000001"/>
  </r>
  <r>
    <n v="3211"/>
    <s v="US-2014-108245"/>
    <x v="3"/>
    <x v="585"/>
    <d v="2014-09-28T00:00:00"/>
    <s v="Standard Class"/>
    <s v="SH-19975"/>
    <s v="Sally Hughsby"/>
    <s v="Corporate"/>
    <s v="United States"/>
    <s v="Pearland"/>
    <x v="5"/>
    <n v="77581"/>
    <x v="2"/>
    <s v="OFF-EN-10001415"/>
    <x v="1"/>
    <x v="12"/>
    <s v="Staples"/>
    <n v="13.392000000000001"/>
    <n v="3"/>
    <n v="0.2"/>
    <n v="5.0220000000000002"/>
  </r>
  <r>
    <n v="3212"/>
    <s v="US-2014-108245"/>
    <x v="3"/>
    <x v="585"/>
    <d v="2014-09-28T00:00:00"/>
    <s v="Standard Class"/>
    <s v="SH-19975"/>
    <s v="Sally Hughsby"/>
    <s v="Corporate"/>
    <s v="United States"/>
    <s v="Pearland"/>
    <x v="5"/>
    <n v="77581"/>
    <x v="2"/>
    <s v="OFF-BI-10000773"/>
    <x v="1"/>
    <x v="8"/>
    <s v="Insertable Tab Post Binder Dividers"/>
    <n v="11.227999999999998"/>
    <n v="7"/>
    <n v="0.8"/>
    <n v="-18.52620000000001"/>
  </r>
  <r>
    <n v="3213"/>
    <s v="CA-2011-142314"/>
    <x v="2"/>
    <x v="851"/>
    <d v="2011-12-28T00:00:00"/>
    <s v="Standard Class"/>
    <s v="SF-20200"/>
    <s v="Sarah Foster"/>
    <s v="Consumer"/>
    <s v="United States"/>
    <s v="Richmond"/>
    <x v="14"/>
    <n v="47374"/>
    <x v="2"/>
    <s v="OFF-AP-10002350"/>
    <x v="1"/>
    <x v="9"/>
    <s v="Belkin F9H710-06 7 Outlet SurgeMaster Surge Protector"/>
    <n v="207.24"/>
    <n v="11"/>
    <n v="0"/>
    <n v="58.027200000000001"/>
  </r>
  <r>
    <n v="3214"/>
    <s v="CA-2013-132409"/>
    <x v="0"/>
    <x v="439"/>
    <d v="2013-06-02T00:00:00"/>
    <s v="Standard Class"/>
    <s v="TH-21235"/>
    <s v="Tiffany House"/>
    <s v="Corporate"/>
    <s v="United States"/>
    <s v="Philadelphia"/>
    <x v="9"/>
    <n v="19134"/>
    <x v="3"/>
    <s v="OFF-AR-10001919"/>
    <x v="1"/>
    <x v="6"/>
    <s v="OIC #2 Pencils, Medium Soft"/>
    <n v="1.504"/>
    <n v="1"/>
    <n v="0.2"/>
    <n v="0.16919999999999991"/>
  </r>
  <r>
    <n v="3215"/>
    <s v="CA-2013-132409"/>
    <x v="0"/>
    <x v="439"/>
    <d v="2013-06-02T00:00:00"/>
    <s v="Standard Class"/>
    <s v="TH-21235"/>
    <s v="Tiffany House"/>
    <s v="Corporate"/>
    <s v="United States"/>
    <s v="Philadelphia"/>
    <x v="9"/>
    <n v="19134"/>
    <x v="3"/>
    <s v="OFF-AP-10002082"/>
    <x v="1"/>
    <x v="9"/>
    <s v="Holmes HEPA Air Purifier"/>
    <n v="34.848000000000006"/>
    <n v="2"/>
    <n v="0.2"/>
    <n v="6.5339999999999971"/>
  </r>
  <r>
    <n v="3216"/>
    <s v="CA-2014-150189"/>
    <x v="3"/>
    <x v="141"/>
    <d v="2014-07-11T00:00:00"/>
    <s v="First Class"/>
    <s v="VG-21790"/>
    <s v="Vivek Gonzalez"/>
    <s v="Consumer"/>
    <s v="United States"/>
    <s v="San Mateo"/>
    <x v="1"/>
    <n v="94403"/>
    <x v="1"/>
    <s v="OFF-LA-10002762"/>
    <x v="1"/>
    <x v="2"/>
    <s v="Avery 485"/>
    <n v="75.179999999999993"/>
    <n v="6"/>
    <n v="0"/>
    <n v="35.334599999999995"/>
  </r>
  <r>
    <n v="3217"/>
    <s v="CA-2011-114433"/>
    <x v="2"/>
    <x v="8"/>
    <d v="2011-05-17T00:00:00"/>
    <s v="Standard Class"/>
    <s v="NP-18325"/>
    <s v="Naresj Patel"/>
    <s v="Consumer"/>
    <s v="United States"/>
    <s v="Oakland"/>
    <x v="1"/>
    <n v="94601"/>
    <x v="1"/>
    <s v="TEC-AC-10002800"/>
    <x v="2"/>
    <x v="11"/>
    <s v="Plantronics Audio 478 Stereo USB Headset"/>
    <n v="149.97"/>
    <n v="3"/>
    <n v="0"/>
    <n v="52.489499999999992"/>
  </r>
  <r>
    <n v="3218"/>
    <s v="CA-2014-104640"/>
    <x v="3"/>
    <x v="468"/>
    <d v="2014-11-17T00:00:00"/>
    <s v="Standard Class"/>
    <s v="FH-14275"/>
    <s v="Frank Hawley"/>
    <s v="Corporate"/>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s v="Corporate"/>
    <s v="United States"/>
    <s v="New York City"/>
    <x v="15"/>
    <n v="10024"/>
    <x v="3"/>
    <s v="TEC-PH-10002200"/>
    <x v="2"/>
    <x v="7"/>
    <s v="Aastra 6757i CT Wireless VoIP phone"/>
    <n v="430.88"/>
    <n v="2"/>
    <n v="0"/>
    <n v="124.95519999999999"/>
  </r>
  <r>
    <n v="3220"/>
    <s v="US-2012-137008"/>
    <x v="1"/>
    <x v="653"/>
    <d v="2012-10-08T00:00:00"/>
    <s v="Standard Class"/>
    <s v="JP-15460"/>
    <s v="Jennifer Patt"/>
    <s v="Corporate"/>
    <s v="United States"/>
    <s v="Lakewood"/>
    <x v="30"/>
    <n v="8701"/>
    <x v="3"/>
    <s v="OFF-PA-10001295"/>
    <x v="1"/>
    <x v="10"/>
    <s v="Computer Printout Paper with Letter-Trim Perforations"/>
    <n v="94.85"/>
    <n v="5"/>
    <n v="0"/>
    <n v="45.527999999999992"/>
  </r>
  <r>
    <n v="3221"/>
    <s v="US-2012-137008"/>
    <x v="1"/>
    <x v="653"/>
    <d v="2012-10-08T00:00:00"/>
    <s v="Standard Class"/>
    <s v="JP-15460"/>
    <s v="Jennifer Patt"/>
    <s v="Corporate"/>
    <s v="United States"/>
    <s v="Lakewood"/>
    <x v="30"/>
    <n v="8701"/>
    <x v="3"/>
    <s v="OFF-EN-10002500"/>
    <x v="1"/>
    <x v="12"/>
    <s v="Globe Weis Peel &amp; Seel First Class Envelopes"/>
    <n v="51.12"/>
    <n v="4"/>
    <n v="0"/>
    <n v="23.003999999999998"/>
  </r>
  <r>
    <n v="3222"/>
    <s v="US-2012-137008"/>
    <x v="1"/>
    <x v="653"/>
    <d v="2012-10-08T00:00:00"/>
    <s v="Standard Class"/>
    <s v="JP-15460"/>
    <s v="Jennifer Patt"/>
    <s v="Corporate"/>
    <s v="United States"/>
    <s v="Lakewood"/>
    <x v="30"/>
    <n v="8701"/>
    <x v="3"/>
    <s v="TEC-AC-10000892"/>
    <x v="2"/>
    <x v="11"/>
    <s v="NETGEAR N750 Dual Band Wi-Fi Gigabit Router"/>
    <n v="90"/>
    <n v="1"/>
    <n v="0"/>
    <n v="32.4"/>
  </r>
  <r>
    <n v="3223"/>
    <s v="CA-2011-108189"/>
    <x v="2"/>
    <x v="852"/>
    <d v="2011-10-05T00:00:00"/>
    <s v="First Class"/>
    <s v="ES-14080"/>
    <s v="Erin Smith"/>
    <s v="Corporate"/>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s v="Corporate"/>
    <s v="United States"/>
    <s v="Tempe"/>
    <x v="16"/>
    <n v="85281"/>
    <x v="1"/>
    <s v="OFF-FA-10000735"/>
    <x v="1"/>
    <x v="13"/>
    <s v="Staples"/>
    <n v="4.6719999999999997"/>
    <n v="2"/>
    <n v="0.2"/>
    <n v="1.4599999999999997"/>
  </r>
  <r>
    <n v="3225"/>
    <s v="CA-2011-108189"/>
    <x v="2"/>
    <x v="852"/>
    <d v="2011-10-05T00:00:00"/>
    <s v="First Class"/>
    <s v="ES-14080"/>
    <s v="Erin Smith"/>
    <s v="Corporate"/>
    <s v="United States"/>
    <s v="Tempe"/>
    <x v="16"/>
    <n v="85281"/>
    <x v="1"/>
    <s v="TEC-PH-10001760"/>
    <x v="2"/>
    <x v="7"/>
    <s v="Bose SoundLink Bluetooth Speaker"/>
    <n v="318.40000000000003"/>
    <n v="2"/>
    <n v="0.2"/>
    <n v="107.46"/>
  </r>
  <r>
    <n v="3226"/>
    <s v="CA-2011-108189"/>
    <x v="2"/>
    <x v="852"/>
    <d v="2011-10-05T00:00:00"/>
    <s v="First Class"/>
    <s v="ES-14080"/>
    <s v="Erin Smith"/>
    <s v="Corporate"/>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s v="Corporate"/>
    <s v="United States"/>
    <s v="Tempe"/>
    <x v="16"/>
    <n v="85281"/>
    <x v="1"/>
    <s v="OFF-SU-10003567"/>
    <x v="1"/>
    <x v="14"/>
    <s v="Stiletto Hand Letter Openers"/>
    <n v="15.36"/>
    <n v="2"/>
    <n v="0.2"/>
    <n v="-3.2639999999999993"/>
  </r>
  <r>
    <n v="3228"/>
    <s v="CA-2011-108189"/>
    <x v="2"/>
    <x v="852"/>
    <d v="2011-10-05T00:00:00"/>
    <s v="First Class"/>
    <s v="ES-14080"/>
    <s v="Erin Smith"/>
    <s v="Corporate"/>
    <s v="United States"/>
    <s v="Tempe"/>
    <x v="16"/>
    <n v="85281"/>
    <x v="1"/>
    <s v="TEC-PH-10001557"/>
    <x v="2"/>
    <x v="7"/>
    <s v="Pyle PMP37LED"/>
    <n v="230.376"/>
    <n v="3"/>
    <n v="0.2"/>
    <n v="20.157899999999991"/>
  </r>
  <r>
    <n v="3229"/>
    <s v="CA-2011-108189"/>
    <x v="2"/>
    <x v="852"/>
    <d v="2011-10-05T00:00:00"/>
    <s v="First Class"/>
    <s v="ES-14080"/>
    <s v="Erin Smith"/>
    <s v="Corporate"/>
    <s v="United States"/>
    <s v="Tempe"/>
    <x v="16"/>
    <n v="85281"/>
    <x v="1"/>
    <s v="TEC-AC-10003038"/>
    <x v="2"/>
    <x v="11"/>
    <s v="Kingston Digital DataTraveler 16GB USB 2.0"/>
    <n v="7.16"/>
    <n v="1"/>
    <n v="0.2"/>
    <n v="-8.9500000000001023E-2"/>
  </r>
  <r>
    <n v="3230"/>
    <s v="CA-2011-154641"/>
    <x v="2"/>
    <x v="430"/>
    <d v="2011-08-16T00:00:00"/>
    <s v="Standard Class"/>
    <s v="KL-16645"/>
    <s v="Ken Lonsdale"/>
    <s v="Consumer"/>
    <s v="United States"/>
    <s v="New York City"/>
    <x v="15"/>
    <n v="10035"/>
    <x v="3"/>
    <s v="OFF-ST-10004459"/>
    <x v="1"/>
    <x v="4"/>
    <s v="Tennsco Single-Tier Lockers"/>
    <n v="375.34"/>
    <n v="1"/>
    <n v="0"/>
    <n v="18.766999999999996"/>
  </r>
  <r>
    <n v="3231"/>
    <s v="CA-2014-131625"/>
    <x v="3"/>
    <x v="853"/>
    <d v="2014-09-06T00:00:00"/>
    <s v="Second Class"/>
    <s v="BN-11515"/>
    <s v="Bradley Nguyen"/>
    <s v="Consumer"/>
    <s v="United States"/>
    <s v="New York City"/>
    <x v="15"/>
    <n v="10009"/>
    <x v="3"/>
    <s v="FUR-FU-10004960"/>
    <x v="0"/>
    <x v="5"/>
    <s v="Seth Thomas 12&quot; Clock w/ Goldtone Case"/>
    <n v="114.9"/>
    <n v="5"/>
    <n v="0"/>
    <n v="39.066000000000003"/>
  </r>
  <r>
    <n v="3232"/>
    <s v="US-2014-156356"/>
    <x v="3"/>
    <x v="513"/>
    <d v="2014-04-23T00:00:00"/>
    <s v="Standard Class"/>
    <s v="ND-18370"/>
    <s v="Natalie DeCherney"/>
    <s v="Consumer"/>
    <s v="United States"/>
    <s v="Houston"/>
    <x v="5"/>
    <n v="77095"/>
    <x v="2"/>
    <s v="OFF-BI-10000632"/>
    <x v="1"/>
    <x v="8"/>
    <s v="Satellite Sectional Post Binders"/>
    <n v="26.045999999999992"/>
    <n v="3"/>
    <n v="0.8"/>
    <n v="-44.278199999999998"/>
  </r>
  <r>
    <n v="3233"/>
    <s v="US-2014-156356"/>
    <x v="3"/>
    <x v="513"/>
    <d v="2014-04-23T00:00:00"/>
    <s v="Standard Class"/>
    <s v="ND-18370"/>
    <s v="Natalie DeCherney"/>
    <s v="Consumer"/>
    <s v="United States"/>
    <s v="Houston"/>
    <x v="5"/>
    <n v="77095"/>
    <x v="2"/>
    <s v="OFF-BI-10001107"/>
    <x v="1"/>
    <x v="8"/>
    <s v="GBC White Gloss Covers, Plain Front"/>
    <n v="2.8959999999999995"/>
    <n v="1"/>
    <n v="0.8"/>
    <n v="-4.7784000000000013"/>
  </r>
  <r>
    <n v="3234"/>
    <s v="US-2014-156356"/>
    <x v="3"/>
    <x v="513"/>
    <d v="2014-04-23T00:00:00"/>
    <s v="Standard Class"/>
    <s v="ND-18370"/>
    <s v="Natalie DeCherney"/>
    <s v="Consumer"/>
    <s v="United States"/>
    <s v="Houston"/>
    <x v="5"/>
    <n v="77095"/>
    <x v="2"/>
    <s v="OFF-ST-10002301"/>
    <x v="1"/>
    <x v="4"/>
    <s v="Tennsco Commercial Shelving"/>
    <n v="32.544000000000004"/>
    <n v="2"/>
    <n v="0.2"/>
    <n v="-7.7292000000000041"/>
  </r>
  <r>
    <n v="3235"/>
    <s v="CA-2013-138933"/>
    <x v="0"/>
    <x v="423"/>
    <d v="2013-04-28T00:00:00"/>
    <s v="First Class"/>
    <s v="JL-15130"/>
    <s v="Jack Lebron"/>
    <s v="Consumer"/>
    <s v="United States"/>
    <s v="Riverside"/>
    <x v="1"/>
    <n v="92503"/>
    <x v="1"/>
    <s v="OFF-BI-10003355"/>
    <x v="1"/>
    <x v="8"/>
    <s v="Cardinal Holdit Business Card Pockets"/>
    <n v="3.9840000000000004"/>
    <n v="1"/>
    <n v="0.2"/>
    <n v="1.3944000000000001"/>
  </r>
  <r>
    <n v="3236"/>
    <s v="CA-2013-140746"/>
    <x v="0"/>
    <x v="804"/>
    <d v="2013-01-15T00:00:00"/>
    <s v="Same Day"/>
    <s v="RC-19825"/>
    <s v="Roy Collins"/>
    <s v="Consumer"/>
    <s v="United States"/>
    <s v="Fairfield"/>
    <x v="29"/>
    <n v="6824"/>
    <x v="3"/>
    <s v="FUR-TA-10002903"/>
    <x v="0"/>
    <x v="3"/>
    <s v="Bevis Round Bullnose 29&quot; High Table Top"/>
    <n v="181.79699999999997"/>
    <n v="1"/>
    <n v="0.3"/>
    <n v="-15.582599999999999"/>
  </r>
  <r>
    <n v="3237"/>
    <s v="CA-2013-146836"/>
    <x v="0"/>
    <x v="440"/>
    <d v="2013-05-03T00:00:00"/>
    <s v="Same Day"/>
    <s v="CC-12475"/>
    <s v="Cindy Chapman"/>
    <s v="Consumer"/>
    <s v="United States"/>
    <s v="New York City"/>
    <x v="15"/>
    <n v="10024"/>
    <x v="3"/>
    <s v="OFF-ST-10001580"/>
    <x v="1"/>
    <x v="4"/>
    <s v="Super Decoflex Portable Personal File"/>
    <n v="44.94"/>
    <n v="3"/>
    <n v="0"/>
    <n v="12.5832"/>
  </r>
  <r>
    <n v="3238"/>
    <s v="CA-2013-146836"/>
    <x v="0"/>
    <x v="440"/>
    <d v="2013-05-03T00:00:00"/>
    <s v="Same Day"/>
    <s v="CC-12475"/>
    <s v="Cindy Chapman"/>
    <s v="Consumer"/>
    <s v="United States"/>
    <s v="New York City"/>
    <x v="15"/>
    <n v="10024"/>
    <x v="3"/>
    <s v="OFF-BI-10000315"/>
    <x v="1"/>
    <x v="8"/>
    <s v="Poly Designer Cover &amp; Back"/>
    <n v="45.576000000000001"/>
    <n v="3"/>
    <n v="0.2"/>
    <n v="15.951599999999997"/>
  </r>
  <r>
    <n v="3239"/>
    <s v="US-2013-127971"/>
    <x v="0"/>
    <x v="73"/>
    <d v="2013-11-28T00:00:00"/>
    <s v="Standard Class"/>
    <s v="DW-13195"/>
    <s v="David Wiener"/>
    <s v="Corporate"/>
    <s v="United States"/>
    <s v="Houston"/>
    <x v="5"/>
    <n v="77095"/>
    <x v="2"/>
    <s v="FUR-CH-10003774"/>
    <x v="0"/>
    <x v="1"/>
    <s v="Global Wood Trimmed Manager's Task Chair, Khaki"/>
    <n v="318.43"/>
    <n v="5"/>
    <n v="0.3"/>
    <n v="-77.333000000000013"/>
  </r>
  <r>
    <n v="3240"/>
    <s v="US-2013-127971"/>
    <x v="0"/>
    <x v="73"/>
    <d v="2013-11-28T00:00:00"/>
    <s v="Standard Class"/>
    <s v="DW-13195"/>
    <s v="David Wiener"/>
    <s v="Corporate"/>
    <s v="United States"/>
    <s v="Houston"/>
    <x v="5"/>
    <n v="77095"/>
    <x v="2"/>
    <s v="TEC-PH-10003095"/>
    <x v="2"/>
    <x v="7"/>
    <s v="Samsung HM1900 Bluetooth Headset"/>
    <n v="122.91999999999999"/>
    <n v="7"/>
    <n v="0.2"/>
    <n v="46.095000000000006"/>
  </r>
  <r>
    <n v="3241"/>
    <s v="US-2013-127971"/>
    <x v="0"/>
    <x v="73"/>
    <d v="2013-11-28T00:00:00"/>
    <s v="Standard Class"/>
    <s v="DW-13195"/>
    <s v="David Wiener"/>
    <s v="Corporate"/>
    <s v="United States"/>
    <s v="Houston"/>
    <x v="5"/>
    <n v="77095"/>
    <x v="2"/>
    <s v="FUR-FU-10000023"/>
    <x v="0"/>
    <x v="5"/>
    <s v="Eldon Wave Desk Accessories"/>
    <n v="7.0679999999999996"/>
    <n v="3"/>
    <n v="0.6"/>
    <n v="-2.8271999999999995"/>
  </r>
  <r>
    <n v="3242"/>
    <s v="US-2013-140809"/>
    <x v="0"/>
    <x v="854"/>
    <d v="2013-02-03T00:00:00"/>
    <s v="First Class"/>
    <s v="CK-12760"/>
    <s v="Cyma Kinney"/>
    <s v="Corporate"/>
    <s v="United States"/>
    <s v="Arlington"/>
    <x v="17"/>
    <n v="22204"/>
    <x v="0"/>
    <s v="OFF-ST-10002214"/>
    <x v="1"/>
    <x v="4"/>
    <s v="X-Rack File for Hanging Folders"/>
    <n v="56.449999999999996"/>
    <n v="5"/>
    <n v="0"/>
    <n v="14.676999999999998"/>
  </r>
  <r>
    <n v="3243"/>
    <s v="CA-2014-114524"/>
    <x v="3"/>
    <x v="185"/>
    <d v="2014-04-06T00:00:00"/>
    <s v="Second Class"/>
    <s v="EG-13900"/>
    <s v="Emily Grady"/>
    <s v="Consumer"/>
    <s v="United States"/>
    <s v="Chicago"/>
    <x v="10"/>
    <n v="60623"/>
    <x v="2"/>
    <s v="OFF-BI-10002799"/>
    <x v="1"/>
    <x v="8"/>
    <s v="SlimView Poly Binder, 3/8&quot;"/>
    <n v="13.467999999999998"/>
    <n v="13"/>
    <n v="0.8"/>
    <n v="-22.895600000000005"/>
  </r>
  <r>
    <n v="3244"/>
    <s v="CA-2014-113355"/>
    <x v="3"/>
    <x v="96"/>
    <d v="2014-12-06T00:00:00"/>
    <s v="Standard Class"/>
    <s v="SJ-20215"/>
    <s v="Sarah Jordon"/>
    <s v="Consumer"/>
    <s v="United States"/>
    <s v="Grand Prairie"/>
    <x v="5"/>
    <n v="75051"/>
    <x v="2"/>
    <s v="TEC-PH-10004912"/>
    <x v="2"/>
    <x v="7"/>
    <s v="Cisco SPA112 2 Port Phone Adapter"/>
    <n v="219.80000000000004"/>
    <n v="5"/>
    <n v="0.2"/>
    <n v="24.727499999999971"/>
  </r>
  <r>
    <n v="3245"/>
    <s v="CA-2014-113355"/>
    <x v="3"/>
    <x v="96"/>
    <d v="2014-12-06T00:00:00"/>
    <s v="Standard Class"/>
    <s v="SJ-20215"/>
    <s v="Sarah Jordon"/>
    <s v="Consumer"/>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s v="Corporate"/>
    <s v="United States"/>
    <s v="Seattle"/>
    <x v="4"/>
    <n v="98103"/>
    <x v="1"/>
    <s v="TEC-AC-10004510"/>
    <x v="2"/>
    <x v="11"/>
    <s v="Logitech Desktop MK120 Mouse and keyboard Combo"/>
    <n v="49.08"/>
    <n v="3"/>
    <n v="0"/>
    <n v="4.9079999999999977"/>
  </r>
  <r>
    <n v="3247"/>
    <s v="US-2014-140907"/>
    <x v="3"/>
    <x v="389"/>
    <d v="2014-12-13T00:00:00"/>
    <s v="Second Class"/>
    <s v="BP-11185"/>
    <s v="Ben Peterman"/>
    <s v="Corporate"/>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s v="Corporate"/>
    <s v="United States"/>
    <s v="Seattle"/>
    <x v="4"/>
    <n v="98103"/>
    <x v="1"/>
    <s v="OFF-AR-10000799"/>
    <x v="1"/>
    <x v="6"/>
    <s v="Col-Erase Pencils with Erasers"/>
    <n v="18.240000000000002"/>
    <n v="3"/>
    <n v="0"/>
    <n v="5.2895999999999983"/>
  </r>
  <r>
    <n v="3249"/>
    <s v="CA-2013-159730"/>
    <x v="0"/>
    <x v="42"/>
    <d v="2013-09-22T00:00:00"/>
    <s v="Standard Class"/>
    <s v="SJ-20125"/>
    <s v="Sanjit Jacobs"/>
    <s v="Home Office"/>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s v="Home Office"/>
    <s v="United States"/>
    <s v="Seattle"/>
    <x v="4"/>
    <n v="98103"/>
    <x v="1"/>
    <s v="TEC-PH-10002085"/>
    <x v="2"/>
    <x v="7"/>
    <s v="Clarity 53712"/>
    <n v="105.584"/>
    <n v="2"/>
    <n v="0.2"/>
    <n v="7.9188000000000045"/>
  </r>
  <r>
    <n v="3251"/>
    <s v="CA-2013-157868"/>
    <x v="0"/>
    <x v="443"/>
    <d v="2013-12-30T00:00:00"/>
    <s v="Standard Class"/>
    <s v="MC-17590"/>
    <s v="Matt Collister"/>
    <s v="Corporate"/>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s v="Consumer"/>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s v="Home Office"/>
    <s v="United States"/>
    <s v="Chicago"/>
    <x v="10"/>
    <n v="60610"/>
    <x v="2"/>
    <s v="OFF-AR-10003045"/>
    <x v="1"/>
    <x v="6"/>
    <s v="Prang Colored Pencils"/>
    <n v="7.0559999999999992"/>
    <n v="3"/>
    <n v="0.2"/>
    <n v="2.2050000000000001"/>
  </r>
  <r>
    <n v="3254"/>
    <s v="CA-2014-110373"/>
    <x v="3"/>
    <x v="855"/>
    <d v="2014-10-31T00:00:00"/>
    <s v="Second Class"/>
    <s v="MA-17560"/>
    <s v="Matt Abelman"/>
    <s v="Home Office"/>
    <s v="United States"/>
    <s v="Chicago"/>
    <x v="10"/>
    <n v="60610"/>
    <x v="2"/>
    <s v="TEC-PH-10001536"/>
    <x v="2"/>
    <x v="7"/>
    <s v="Spigen Samsung Galaxy S5 Case Wallet"/>
    <n v="27.183999999999997"/>
    <n v="2"/>
    <n v="0.2"/>
    <n v="2.0387999999999984"/>
  </r>
  <r>
    <n v="3255"/>
    <s v="CA-2013-155474"/>
    <x v="0"/>
    <x v="630"/>
    <d v="2013-07-15T00:00:00"/>
    <s v="Standard Class"/>
    <s v="CC-12220"/>
    <s v="Chris Cortes"/>
    <s v="Consumer"/>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s v="Consumer"/>
    <s v="United States"/>
    <s v="Seattle"/>
    <x v="4"/>
    <n v="98105"/>
    <x v="1"/>
    <s v="OFF-BI-10004209"/>
    <x v="1"/>
    <x v="8"/>
    <s v="Fellowes Twister Kit, Gray/Clear, 3/pkg"/>
    <n v="19.295999999999999"/>
    <n v="3"/>
    <n v="0.2"/>
    <n v="6.0299999999999994"/>
  </r>
  <r>
    <n v="3257"/>
    <s v="CA-2012-155453"/>
    <x v="1"/>
    <x v="101"/>
    <d v="2012-08-14T00:00:00"/>
    <s v="Standard Class"/>
    <s v="RA-19885"/>
    <s v="Ruben Ausman"/>
    <s v="Corporate"/>
    <s v="United States"/>
    <s v="Jacksonville"/>
    <x v="2"/>
    <n v="32216"/>
    <x v="0"/>
    <s v="OFF-LA-10001613"/>
    <x v="1"/>
    <x v="2"/>
    <s v="Avery File Folder Labels"/>
    <n v="4.6079999999999997"/>
    <n v="2"/>
    <n v="0.2"/>
    <n v="1.6704000000000001"/>
  </r>
  <r>
    <n v="3258"/>
    <s v="US-2013-161844"/>
    <x v="0"/>
    <x v="10"/>
    <d v="2013-12-15T00:00:00"/>
    <s v="Second Class"/>
    <s v="DK-12835"/>
    <s v="Damala Kotsonis"/>
    <s v="Corporate"/>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s v="Corporate"/>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s v="Home Office"/>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s v="Corporate"/>
    <s v="United States"/>
    <s v="Pasadena"/>
    <x v="5"/>
    <n v="77506"/>
    <x v="2"/>
    <s v="OFF-PA-10004609"/>
    <x v="1"/>
    <x v="10"/>
    <s v="Xerox 221"/>
    <n v="20.736000000000004"/>
    <n v="4"/>
    <n v="0.2"/>
    <n v="7.2576000000000001"/>
  </r>
  <r>
    <n v="3262"/>
    <s v="CA-2011-140662"/>
    <x v="2"/>
    <x v="664"/>
    <d v="2011-11-19T00:00:00"/>
    <s v="First Class"/>
    <s v="TS-21205"/>
    <s v="Thomas Seio"/>
    <s v="Corporate"/>
    <s v="United States"/>
    <s v="San Francisco"/>
    <x v="1"/>
    <n v="94109"/>
    <x v="1"/>
    <s v="TEC-AC-10001314"/>
    <x v="2"/>
    <x v="11"/>
    <s v="Case Logic 2.4GHz Wireless Keyboard"/>
    <n v="99.98"/>
    <n v="2"/>
    <n v="0"/>
    <n v="7.9983999999999895"/>
  </r>
  <r>
    <n v="3263"/>
    <s v="CA-2011-140662"/>
    <x v="2"/>
    <x v="664"/>
    <d v="2011-11-19T00:00:00"/>
    <s v="First Class"/>
    <s v="TS-21205"/>
    <s v="Thomas Seio"/>
    <s v="Corporate"/>
    <s v="United States"/>
    <s v="San Francisco"/>
    <x v="1"/>
    <n v="94109"/>
    <x v="1"/>
    <s v="OFF-PA-10003395"/>
    <x v="1"/>
    <x v="10"/>
    <s v="Xerox 1941"/>
    <n v="733.94999999999993"/>
    <n v="7"/>
    <n v="0"/>
    <n v="352.29599999999999"/>
  </r>
  <r>
    <n v="3264"/>
    <s v="CA-2011-140662"/>
    <x v="2"/>
    <x v="664"/>
    <d v="2011-11-19T00:00:00"/>
    <s v="First Class"/>
    <s v="TS-21205"/>
    <s v="Thomas Seio"/>
    <s v="Corporate"/>
    <s v="United States"/>
    <s v="San Francisco"/>
    <x v="1"/>
    <n v="94109"/>
    <x v="1"/>
    <s v="OFF-AP-10001242"/>
    <x v="1"/>
    <x v="9"/>
    <s v="APC 7 Outlet Network SurgeArrest Surge Protector"/>
    <n v="241.44"/>
    <n v="3"/>
    <n v="0"/>
    <n v="72.431999999999988"/>
  </r>
  <r>
    <n v="3265"/>
    <s v="CA-2013-122518"/>
    <x v="0"/>
    <x v="758"/>
    <d v="2013-03-09T00:00:00"/>
    <s v="Second Class"/>
    <s v="RF-19345"/>
    <s v="Randy Ferguson"/>
    <s v="Corporate"/>
    <s v="United States"/>
    <s v="Miami"/>
    <x v="2"/>
    <n v="33180"/>
    <x v="0"/>
    <s v="OFF-LA-10001641"/>
    <x v="1"/>
    <x v="2"/>
    <s v="Avery 518"/>
    <n v="10.08"/>
    <n v="4"/>
    <n v="0.2"/>
    <n v="3.528"/>
  </r>
  <r>
    <n v="3266"/>
    <s v="US-2011-126571"/>
    <x v="2"/>
    <x v="856"/>
    <d v="2011-10-15T00:00:00"/>
    <s v="Standard Class"/>
    <s v="JF-15565"/>
    <s v="Jill Fjeld"/>
    <s v="Consumer"/>
    <s v="United States"/>
    <s v="Philadelphia"/>
    <x v="9"/>
    <n v="19120"/>
    <x v="3"/>
    <s v="OFF-ST-10003816"/>
    <x v="1"/>
    <x v="4"/>
    <s v="Fellowes High-Stak Drawer Files"/>
    <n v="281.904"/>
    <n v="2"/>
    <n v="0.2"/>
    <n v="10.571399999999983"/>
  </r>
  <r>
    <n v="3267"/>
    <s v="US-2011-126571"/>
    <x v="2"/>
    <x v="856"/>
    <d v="2011-10-15T00:00:00"/>
    <s v="Standard Class"/>
    <s v="JF-15565"/>
    <s v="Jill Fjeld"/>
    <s v="Consumer"/>
    <s v="United States"/>
    <s v="Philadelphia"/>
    <x v="9"/>
    <n v="19120"/>
    <x v="3"/>
    <s v="OFF-EN-10002230"/>
    <x v="1"/>
    <x v="12"/>
    <s v="Airmail Envelopes"/>
    <n v="201.43200000000002"/>
    <n v="3"/>
    <n v="0.2"/>
    <n v="67.983299999999986"/>
  </r>
  <r>
    <n v="3268"/>
    <s v="CA-2011-143840"/>
    <x v="2"/>
    <x v="857"/>
    <d v="2011-05-29T00:00:00"/>
    <s v="Standard Class"/>
    <s v="EH-14185"/>
    <s v="Evan Henry"/>
    <s v="Consumer"/>
    <s v="United States"/>
    <s v="Decatur"/>
    <x v="19"/>
    <n v="35601"/>
    <x v="0"/>
    <s v="TEC-PH-10002660"/>
    <x v="2"/>
    <x v="7"/>
    <s v="Nortel Networks T7316 E Nt8 B27"/>
    <n v="135.97999999999999"/>
    <n v="2"/>
    <n v="0"/>
    <n v="33.995000000000005"/>
  </r>
  <r>
    <n v="3269"/>
    <s v="CA-2011-143840"/>
    <x v="2"/>
    <x v="857"/>
    <d v="2011-05-29T00:00:00"/>
    <s v="Standard Class"/>
    <s v="EH-14185"/>
    <s v="Evan Henry"/>
    <s v="Consumer"/>
    <s v="United States"/>
    <s v="Decatur"/>
    <x v="19"/>
    <n v="35601"/>
    <x v="0"/>
    <s v="TEC-PH-10003171"/>
    <x v="2"/>
    <x v="7"/>
    <s v="Plantronics Encore H101 Dual Earpieces Headset"/>
    <n v="44.95"/>
    <n v="1"/>
    <n v="0"/>
    <n v="12.585999999999999"/>
  </r>
  <r>
    <n v="3270"/>
    <s v="CA-2011-115980"/>
    <x v="2"/>
    <x v="858"/>
    <d v="2011-07-19T00:00:00"/>
    <s v="Standard Class"/>
    <s v="VW-21775"/>
    <s v="Victoria Wilson"/>
    <s v="Corporate"/>
    <s v="United States"/>
    <s v="Sioux Falls"/>
    <x v="44"/>
    <n v="57103"/>
    <x v="2"/>
    <s v="TEC-AC-10003709"/>
    <x v="2"/>
    <x v="11"/>
    <s v="Maxell 4.7GB DVD-R 5/Pack"/>
    <n v="2.9699999999999998"/>
    <n v="3"/>
    <n v="0"/>
    <n v="1.3068000000000004"/>
  </r>
  <r>
    <n v="3271"/>
    <s v="CA-2011-115980"/>
    <x v="2"/>
    <x v="858"/>
    <d v="2011-07-19T00:00:00"/>
    <s v="Standard Class"/>
    <s v="VW-21775"/>
    <s v="Victoria Wilson"/>
    <s v="Corporate"/>
    <s v="United States"/>
    <s v="Sioux Falls"/>
    <x v="44"/>
    <n v="57103"/>
    <x v="2"/>
    <s v="OFF-FA-10000304"/>
    <x v="1"/>
    <x v="13"/>
    <s v="Advantus Push Pins"/>
    <n v="6.5400000000000009"/>
    <n v="3"/>
    <n v="0"/>
    <n v="2.6814000000000004"/>
  </r>
  <r>
    <n v="3272"/>
    <s v="CA-2012-155145"/>
    <x v="1"/>
    <x v="17"/>
    <d v="2012-12-29T00:00:00"/>
    <s v="Second Class"/>
    <s v="KN-16450"/>
    <s v="Kean Nguyen"/>
    <s v="Corporate"/>
    <s v="United States"/>
    <s v="Visalia"/>
    <x v="1"/>
    <n v="93277"/>
    <x v="1"/>
    <s v="TEC-AC-10003709"/>
    <x v="2"/>
    <x v="11"/>
    <s v="Maxell 4.7GB DVD-R 5/Pack"/>
    <n v="7.92"/>
    <n v="8"/>
    <n v="0"/>
    <n v="3.4848000000000008"/>
  </r>
  <r>
    <n v="3273"/>
    <s v="CA-2012-146038"/>
    <x v="1"/>
    <x v="97"/>
    <d v="2012-02-16T00:00:00"/>
    <s v="Standard Class"/>
    <s v="SJ-20215"/>
    <s v="Sarah Jordon"/>
    <s v="Consumer"/>
    <s v="United States"/>
    <s v="Los Angeles"/>
    <x v="1"/>
    <n v="90049"/>
    <x v="1"/>
    <s v="FUR-CH-10002774"/>
    <x v="0"/>
    <x v="1"/>
    <s v="Global Deluxe Stacking Chair, Gray"/>
    <n v="203.92"/>
    <n v="5"/>
    <n v="0.2"/>
    <n v="22.940999999999995"/>
  </r>
  <r>
    <n v="3274"/>
    <s v="CA-2014-133865"/>
    <x v="3"/>
    <x v="540"/>
    <d v="2014-05-13T00:00:00"/>
    <s v="Standard Class"/>
    <s v="PS-19045"/>
    <s v="Penelope Sewall"/>
    <s v="Home Office"/>
    <s v="United States"/>
    <s v="Los Angeles"/>
    <x v="1"/>
    <n v="90032"/>
    <x v="1"/>
    <s v="TEC-CO-10001046"/>
    <x v="2"/>
    <x v="16"/>
    <s v="Canon Imageclass D680 Copier / Fax"/>
    <n v="3359.9520000000002"/>
    <n v="6"/>
    <n v="0.2"/>
    <n v="1049.9849999999999"/>
  </r>
  <r>
    <n v="3275"/>
    <s v="CA-2014-116358"/>
    <x v="3"/>
    <x v="808"/>
    <d v="2014-11-07T00:00:00"/>
    <s v="Standard Class"/>
    <s v="KM-16225"/>
    <s v="Kalyca Meade"/>
    <s v="Corporate"/>
    <s v="United States"/>
    <s v="Overland Park"/>
    <x v="41"/>
    <n v="66212"/>
    <x v="2"/>
    <s v="OFF-FA-10003495"/>
    <x v="1"/>
    <x v="13"/>
    <s v="Staples"/>
    <n v="18.240000000000002"/>
    <n v="3"/>
    <n v="0"/>
    <n v="9.120000000000001"/>
  </r>
  <r>
    <n v="3276"/>
    <s v="CA-2014-116358"/>
    <x v="3"/>
    <x v="808"/>
    <d v="2014-11-07T00:00:00"/>
    <s v="Standard Class"/>
    <s v="KM-16225"/>
    <s v="Kalyca Meade"/>
    <s v="Corporate"/>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s v="Corporate"/>
    <s v="United States"/>
    <s v="Alexandria"/>
    <x v="17"/>
    <n v="22304"/>
    <x v="0"/>
    <s v="OFF-AR-10004757"/>
    <x v="1"/>
    <x v="6"/>
    <s v="Crayola Colored Pencils"/>
    <n v="22.959999999999997"/>
    <n v="7"/>
    <n v="0"/>
    <n v="7.5767999999999986"/>
  </r>
  <r>
    <n v="3278"/>
    <s v="CA-2011-102988"/>
    <x v="2"/>
    <x v="267"/>
    <d v="2011-04-09T00:00:00"/>
    <s v="Second Class"/>
    <s v="GM-14695"/>
    <s v="Greg Maxwell"/>
    <s v="Corporate"/>
    <s v="United States"/>
    <s v="Alexandria"/>
    <x v="17"/>
    <n v="22304"/>
    <x v="0"/>
    <s v="TEC-PH-10001615"/>
    <x v="2"/>
    <x v="7"/>
    <s v="AT&amp;T CL82213"/>
    <n v="28.99"/>
    <n v="1"/>
    <n v="0"/>
    <n v="8.4070999999999962"/>
  </r>
  <r>
    <n v="3279"/>
    <s v="CA-2011-102988"/>
    <x v="2"/>
    <x v="267"/>
    <d v="2011-04-09T00:00:00"/>
    <s v="Second Class"/>
    <s v="GM-14695"/>
    <s v="Greg Maxwell"/>
    <s v="Corporate"/>
    <s v="United States"/>
    <s v="Alexandria"/>
    <x v="17"/>
    <n v="22304"/>
    <x v="0"/>
    <s v="OFF-PA-10003349"/>
    <x v="1"/>
    <x v="10"/>
    <s v="Xerox 1957"/>
    <n v="12.96"/>
    <n v="2"/>
    <n v="0"/>
    <n v="6.3504000000000005"/>
  </r>
  <r>
    <n v="3280"/>
    <s v="CA-2011-102988"/>
    <x v="2"/>
    <x v="267"/>
    <d v="2011-04-09T00:00:00"/>
    <s v="Second Class"/>
    <s v="GM-14695"/>
    <s v="Greg Maxwell"/>
    <s v="Corporate"/>
    <s v="United States"/>
    <s v="Alexandria"/>
    <x v="17"/>
    <n v="22304"/>
    <x v="0"/>
    <s v="OFF-AR-10000127"/>
    <x v="1"/>
    <x v="6"/>
    <s v="Newell 321"/>
    <n v="22.959999999999997"/>
    <n v="7"/>
    <n v="0"/>
    <n v="6.6583999999999968"/>
  </r>
  <r>
    <n v="3281"/>
    <s v="CA-2011-102988"/>
    <x v="2"/>
    <x v="267"/>
    <d v="2011-04-09T00:00:00"/>
    <s v="Second Class"/>
    <s v="GM-14695"/>
    <s v="Greg Maxwell"/>
    <s v="Corporate"/>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s v="Consumer"/>
    <s v="United States"/>
    <s v="Raleigh"/>
    <x v="3"/>
    <n v="27604"/>
    <x v="0"/>
    <s v="TEC-AC-10001109"/>
    <x v="2"/>
    <x v="11"/>
    <s v="Logitech Trackman Marble Mouse"/>
    <n v="47.984000000000002"/>
    <n v="2"/>
    <n v="0.2"/>
    <n v="13.195600000000001"/>
  </r>
  <r>
    <n v="3283"/>
    <s v="US-2011-117170"/>
    <x v="2"/>
    <x v="328"/>
    <d v="2011-09-24T00:00:00"/>
    <s v="Standard Class"/>
    <s v="KT-16465"/>
    <s v="Kean Takahito"/>
    <s v="Consumer"/>
    <s v="United States"/>
    <s v="Raleigh"/>
    <x v="3"/>
    <n v="27604"/>
    <x v="0"/>
    <s v="OFF-PA-10000682"/>
    <x v="1"/>
    <x v="10"/>
    <s v="Xerox 1924"/>
    <n v="4.6240000000000006"/>
    <n v="1"/>
    <n v="0.2"/>
    <n v="1.6762000000000001"/>
  </r>
  <r>
    <n v="3284"/>
    <s v="CA-2011-159478"/>
    <x v="2"/>
    <x v="587"/>
    <d v="2011-10-06T00:00:00"/>
    <s v="Standard Class"/>
    <s v="MH-17785"/>
    <s v="Maya Herman"/>
    <s v="Corporate"/>
    <s v="United States"/>
    <s v="New York City"/>
    <x v="15"/>
    <n v="10035"/>
    <x v="3"/>
    <s v="FUR-FU-10000221"/>
    <x v="0"/>
    <x v="5"/>
    <s v="Master Caster Door Stop, Brown"/>
    <n v="15.24"/>
    <n v="3"/>
    <n v="0"/>
    <n v="5.1815999999999995"/>
  </r>
  <r>
    <n v="3285"/>
    <s v="CA-2011-103702"/>
    <x v="2"/>
    <x v="171"/>
    <d v="2011-09-17T00:00:00"/>
    <s v="Standard Class"/>
    <s v="AF-10885"/>
    <s v="Art Foster"/>
    <s v="Consumer"/>
    <s v="United States"/>
    <s v="Fairfield"/>
    <x v="24"/>
    <n v="45014"/>
    <x v="3"/>
    <s v="OFF-BI-10002429"/>
    <x v="1"/>
    <x v="8"/>
    <s v="Premier Elliptical Ring Binder, Black"/>
    <n v="63.924000000000007"/>
    <n v="7"/>
    <n v="0.7"/>
    <n v="-46.877600000000001"/>
  </r>
  <r>
    <n v="3286"/>
    <s v="CA-2014-150525"/>
    <x v="3"/>
    <x v="297"/>
    <d v="2014-02-26T00:00:00"/>
    <s v="Standard Class"/>
    <s v="JP-16135"/>
    <s v="Julie Prescott"/>
    <s v="Home Office"/>
    <s v="United States"/>
    <s v="Muskogee"/>
    <x v="26"/>
    <n v="74403"/>
    <x v="2"/>
    <s v="OFF-AR-10002375"/>
    <x v="1"/>
    <x v="6"/>
    <s v="Newell 351"/>
    <n v="6.56"/>
    <n v="2"/>
    <n v="0"/>
    <n v="1.9023999999999992"/>
  </r>
  <r>
    <n v="3287"/>
    <s v="CA-2014-150525"/>
    <x v="3"/>
    <x v="297"/>
    <d v="2014-02-26T00:00:00"/>
    <s v="Standard Class"/>
    <s v="JP-16135"/>
    <s v="Julie Prescott"/>
    <s v="Home Office"/>
    <s v="United States"/>
    <s v="Muskogee"/>
    <x v="26"/>
    <n v="74403"/>
    <x v="2"/>
    <s v="OFF-AP-10000595"/>
    <x v="1"/>
    <x v="9"/>
    <s v="Disposable Triple-Filter Dust Bags"/>
    <n v="13.11"/>
    <n v="3"/>
    <n v="0"/>
    <n v="3.4086000000000003"/>
  </r>
  <r>
    <n v="3288"/>
    <s v="CA-2012-157770"/>
    <x v="1"/>
    <x v="350"/>
    <d v="2012-12-15T00:00:00"/>
    <s v="First Class"/>
    <s v="RD-19585"/>
    <s v="Rob Dowd"/>
    <s v="Consumer"/>
    <s v="United States"/>
    <s v="Temecula"/>
    <x v="1"/>
    <n v="92592"/>
    <x v="1"/>
    <s v="TEC-PH-10001530"/>
    <x v="2"/>
    <x v="7"/>
    <s v="Plantronics Voyager Pro Legend"/>
    <n v="494.37600000000009"/>
    <n v="3"/>
    <n v="0.2"/>
    <n v="49.437599999999975"/>
  </r>
  <r>
    <n v="3289"/>
    <s v="CA-2012-157770"/>
    <x v="1"/>
    <x v="350"/>
    <d v="2012-12-15T00:00:00"/>
    <s v="First Class"/>
    <s v="RD-19585"/>
    <s v="Rob Dowd"/>
    <s v="Consumer"/>
    <s v="United States"/>
    <s v="Temecula"/>
    <x v="1"/>
    <n v="92592"/>
    <x v="1"/>
    <s v="OFF-BI-10000050"/>
    <x v="1"/>
    <x v="8"/>
    <s v="Angle-D Binders with Locking Rings, Label Holders"/>
    <n v="29.2"/>
    <n v="5"/>
    <n v="0.2"/>
    <n v="9.8549999999999969"/>
  </r>
  <r>
    <n v="3290"/>
    <s v="CA-2012-157770"/>
    <x v="1"/>
    <x v="350"/>
    <d v="2012-12-15T00:00:00"/>
    <s v="First Class"/>
    <s v="RD-19585"/>
    <s v="Rob Dowd"/>
    <s v="Consumer"/>
    <s v="United States"/>
    <s v="Temecula"/>
    <x v="1"/>
    <n v="92592"/>
    <x v="1"/>
    <s v="TEC-AC-10001552"/>
    <x v="2"/>
    <x v="11"/>
    <s v="Logitech K350 2.4Ghz Wireless Keyboard"/>
    <n v="248.85000000000002"/>
    <n v="5"/>
    <n v="0"/>
    <n v="27.373499999999993"/>
  </r>
  <r>
    <n v="3291"/>
    <s v="CA-2012-157770"/>
    <x v="1"/>
    <x v="350"/>
    <d v="2012-12-15T00:00:00"/>
    <s v="First Class"/>
    <s v="RD-19585"/>
    <s v="Rob Dowd"/>
    <s v="Consumer"/>
    <s v="United States"/>
    <s v="Temecula"/>
    <x v="1"/>
    <n v="92592"/>
    <x v="1"/>
    <s v="TEC-AC-10003399"/>
    <x v="2"/>
    <x v="11"/>
    <s v="Memorex Mini Travel Drive 64 GB USB 2.0 Flash Drive"/>
    <n v="36.24"/>
    <n v="1"/>
    <n v="0"/>
    <n v="15.220800000000001"/>
  </r>
  <r>
    <n v="3292"/>
    <s v="CA-2013-167290"/>
    <x v="0"/>
    <x v="859"/>
    <d v="2013-11-05T00:00:00"/>
    <s v="Standard Class"/>
    <s v="JF-15295"/>
    <s v="Jason Fortune-"/>
    <s v="Consumer"/>
    <s v="United States"/>
    <s v="Sterling Heights"/>
    <x v="12"/>
    <n v="48310"/>
    <x v="2"/>
    <s v="OFF-AR-10004078"/>
    <x v="1"/>
    <x v="6"/>
    <s v="Newell 312"/>
    <n v="11.68"/>
    <n v="2"/>
    <n v="0"/>
    <n v="3.5039999999999996"/>
  </r>
  <r>
    <n v="3293"/>
    <s v="CA-2011-106264"/>
    <x v="2"/>
    <x v="58"/>
    <d v="2011-12-30T00:00:00"/>
    <s v="Standard Class"/>
    <s v="CK-12595"/>
    <s v="Clytie Kelty"/>
    <s v="Consumer"/>
    <s v="United States"/>
    <s v="San Diego"/>
    <x v="1"/>
    <n v="92024"/>
    <x v="1"/>
    <s v="OFF-SU-10002189"/>
    <x v="1"/>
    <x v="14"/>
    <s v="Acme Rosewood Handle Letter Opener"/>
    <n v="11.91"/>
    <n v="3"/>
    <n v="0"/>
    <n v="0.11909999999999954"/>
  </r>
  <r>
    <n v="3294"/>
    <s v="CA-2011-106264"/>
    <x v="2"/>
    <x v="58"/>
    <d v="2011-12-30T00:00:00"/>
    <s v="Standard Class"/>
    <s v="CK-12595"/>
    <s v="Clytie Kelty"/>
    <s v="Consumer"/>
    <s v="United States"/>
    <s v="San Diego"/>
    <x v="1"/>
    <n v="92024"/>
    <x v="1"/>
    <s v="FUR-FU-10001852"/>
    <x v="0"/>
    <x v="5"/>
    <s v="Eldon Regeneration Recycled Desk Accessories, Smoke"/>
    <n v="3.48"/>
    <n v="2"/>
    <n v="0"/>
    <n v="1.1135999999999999"/>
  </r>
  <r>
    <n v="3295"/>
    <s v="CA-2011-138023"/>
    <x v="2"/>
    <x v="860"/>
    <d v="2011-08-18T00:00:00"/>
    <s v="First Class"/>
    <s v="KH-16510"/>
    <s v="Keith Herrera"/>
    <s v="Consumer"/>
    <s v="United States"/>
    <s v="Dallas"/>
    <x v="5"/>
    <n v="75081"/>
    <x v="2"/>
    <s v="OFF-BI-10003638"/>
    <x v="1"/>
    <x v="8"/>
    <s v="GBC Durable Plastic Covers"/>
    <n v="30.959999999999994"/>
    <n v="8"/>
    <n v="0.8"/>
    <n v="-52.632000000000019"/>
  </r>
  <r>
    <n v="3296"/>
    <s v="CA-2014-113418"/>
    <x v="3"/>
    <x v="172"/>
    <d v="2014-10-04T00:00:00"/>
    <s v="First Class"/>
    <s v="CM-12655"/>
    <s v="Corinna Mitchell"/>
    <s v="Home Office"/>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s v="Consumer"/>
    <s v="United States"/>
    <s v="Phoenix"/>
    <x v="16"/>
    <n v="85023"/>
    <x v="1"/>
    <s v="OFF-BI-10001036"/>
    <x v="1"/>
    <x v="8"/>
    <s v="Cardinal EasyOpen D-Ring Binders"/>
    <n v="19.194000000000003"/>
    <n v="7"/>
    <n v="0.7"/>
    <n v="-12.795999999999999"/>
  </r>
  <r>
    <n v="3298"/>
    <s v="US-2012-110569"/>
    <x v="1"/>
    <x v="293"/>
    <d v="2012-05-30T00:00:00"/>
    <s v="Standard Class"/>
    <s v="EB-13870"/>
    <s v="Emily Burns"/>
    <s v="Consumer"/>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s v="Corporate"/>
    <s v="United States"/>
    <s v="San Francisco"/>
    <x v="1"/>
    <n v="94122"/>
    <x v="1"/>
    <s v="TEC-MA-10000488"/>
    <x v="2"/>
    <x v="15"/>
    <s v="Bady BDG101FRU Card Printer"/>
    <n v="1919.9760000000001"/>
    <n v="3"/>
    <n v="0.2"/>
    <n v="215.99729999999977"/>
  </r>
  <r>
    <n v="3300"/>
    <s v="US-2011-159926"/>
    <x v="2"/>
    <x v="728"/>
    <d v="2011-11-22T00:00:00"/>
    <s v="Standard Class"/>
    <s v="CS-11950"/>
    <s v="Carlos Soltero"/>
    <s v="Consumer"/>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s v="Consumer"/>
    <s v="United States"/>
    <s v="Philadelphia"/>
    <x v="9"/>
    <n v="19140"/>
    <x v="3"/>
    <s v="OFF-ST-10003656"/>
    <x v="1"/>
    <x v="4"/>
    <s v="Safco Industrial Wire Shelving"/>
    <n v="76.792000000000002"/>
    <n v="1"/>
    <n v="0.2"/>
    <n v="-16.318300000000001"/>
  </r>
  <r>
    <n v="3302"/>
    <s v="US-2011-159926"/>
    <x v="2"/>
    <x v="728"/>
    <d v="2011-11-22T00:00:00"/>
    <s v="Standard Class"/>
    <s v="CS-11950"/>
    <s v="Carlos Soltero"/>
    <s v="Consumer"/>
    <s v="United States"/>
    <s v="Philadelphia"/>
    <x v="9"/>
    <n v="19140"/>
    <x v="3"/>
    <s v="TEC-PH-10001128"/>
    <x v="2"/>
    <x v="7"/>
    <s v="Motorola Droid Maxx"/>
    <n v="539.96399999999994"/>
    <n v="6"/>
    <n v="0.4"/>
    <n v="-107.99280000000002"/>
  </r>
  <r>
    <n v="3303"/>
    <s v="US-2011-159926"/>
    <x v="2"/>
    <x v="728"/>
    <d v="2011-11-22T00:00:00"/>
    <s v="Standard Class"/>
    <s v="CS-11950"/>
    <s v="Carlos Soltero"/>
    <s v="Consumer"/>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s v="Consumer"/>
    <s v="United States"/>
    <s v="Philadelphia"/>
    <x v="9"/>
    <n v="19140"/>
    <x v="3"/>
    <s v="OFF-BI-10004656"/>
    <x v="1"/>
    <x v="8"/>
    <s v="Peel &amp; Stick Add-On Corner Pockets"/>
    <n v="1.9440000000000004"/>
    <n v="3"/>
    <n v="0.7"/>
    <n v="-1.4255999999999998"/>
  </r>
  <r>
    <n v="3305"/>
    <s v="CA-2011-104738"/>
    <x v="2"/>
    <x v="125"/>
    <d v="2012-01-01T00:00:00"/>
    <s v="Second Class"/>
    <s v="SP-20620"/>
    <s v="Stefania Perrino"/>
    <s v="Corporate"/>
    <s v="United States"/>
    <s v="Laredo"/>
    <x v="5"/>
    <n v="78041"/>
    <x v="2"/>
    <s v="OFF-EN-10004955"/>
    <x v="1"/>
    <x v="12"/>
    <s v="Fashion Color Clasp Envelopes"/>
    <n v="12.984000000000002"/>
    <n v="3"/>
    <n v="0.2"/>
    <n v="4.7066999999999997"/>
  </r>
  <r>
    <n v="3306"/>
    <s v="CA-2011-104738"/>
    <x v="2"/>
    <x v="125"/>
    <d v="2012-01-01T00:00:00"/>
    <s v="Second Class"/>
    <s v="SP-20620"/>
    <s v="Stefania Perrino"/>
    <s v="Corporate"/>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s v="Corporate"/>
    <s v="United States"/>
    <s v="Laredo"/>
    <x v="5"/>
    <n v="78041"/>
    <x v="2"/>
    <s v="TEC-PH-10000576"/>
    <x v="2"/>
    <x v="7"/>
    <s v="AT&amp;T 1080 Corded phone"/>
    <n v="328.77600000000007"/>
    <n v="3"/>
    <n v="0.2"/>
    <n v="28.767899999999997"/>
  </r>
  <r>
    <n v="3308"/>
    <s v="CA-2011-104738"/>
    <x v="2"/>
    <x v="125"/>
    <d v="2012-01-01T00:00:00"/>
    <s v="Second Class"/>
    <s v="SP-20620"/>
    <s v="Stefania Perrino"/>
    <s v="Corporate"/>
    <s v="United States"/>
    <s v="Laredo"/>
    <x v="5"/>
    <n v="78041"/>
    <x v="2"/>
    <s v="OFF-BI-10002160"/>
    <x v="1"/>
    <x v="8"/>
    <s v="Acco Hanging Data Binders"/>
    <n v="2.2859999999999996"/>
    <n v="3"/>
    <n v="0.8"/>
    <n v="-3.6576000000000004"/>
  </r>
  <r>
    <n v="3309"/>
    <s v="CA-2011-104738"/>
    <x v="2"/>
    <x v="125"/>
    <d v="2012-01-01T00:00:00"/>
    <s v="Second Class"/>
    <s v="SP-20620"/>
    <s v="Stefania Perrino"/>
    <s v="Corporate"/>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s v="Corporate"/>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s v="Consumer"/>
    <s v="United States"/>
    <s v="New York City"/>
    <x v="15"/>
    <n v="10035"/>
    <x v="3"/>
    <s v="OFF-BI-10002026"/>
    <x v="1"/>
    <x v="8"/>
    <s v="Avery Arch Ring Binders"/>
    <n v="232.40000000000003"/>
    <n v="5"/>
    <n v="0.2"/>
    <n v="78.434999999999988"/>
  </r>
  <r>
    <n v="3312"/>
    <s v="CA-2013-162747"/>
    <x v="0"/>
    <x v="231"/>
    <d v="2013-03-26T00:00:00"/>
    <s v="Second Class"/>
    <s v="AH-10030"/>
    <s v="Aaron Hawkins"/>
    <s v="Corporate"/>
    <s v="United States"/>
    <s v="Gulfport"/>
    <x v="35"/>
    <n v="39503"/>
    <x v="0"/>
    <s v="FUR-FU-10003691"/>
    <x v="0"/>
    <x v="5"/>
    <s v="Eldon Image Series Desk Accessories, Ebony"/>
    <n v="86.45"/>
    <n v="7"/>
    <n v="0"/>
    <n v="38.038000000000004"/>
  </r>
  <r>
    <n v="3313"/>
    <s v="US-2011-133130"/>
    <x v="2"/>
    <x v="127"/>
    <d v="2011-10-01T00:00:00"/>
    <s v="Standard Class"/>
    <s v="TH-21100"/>
    <s v="Thea Hendricks"/>
    <s v="Consumer"/>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s v="Consumer"/>
    <s v="United States"/>
    <s v="San Diego"/>
    <x v="1"/>
    <n v="92037"/>
    <x v="1"/>
    <s v="OFF-PA-10000675"/>
    <x v="1"/>
    <x v="10"/>
    <s v="Xerox 1919"/>
    <n v="81.98"/>
    <n v="2"/>
    <n v="0"/>
    <n v="40.170200000000001"/>
  </r>
  <r>
    <n v="3315"/>
    <s v="CA-2014-169978"/>
    <x v="3"/>
    <x v="165"/>
    <d v="2014-12-29T00:00:00"/>
    <s v="Standard Class"/>
    <s v="HG-15025"/>
    <s v="Hunter Glantz"/>
    <s v="Consumer"/>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s v="Consumer"/>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s v="Corporate"/>
    <s v="United States"/>
    <s v="Round Rock"/>
    <x v="5"/>
    <n v="78664"/>
    <x v="2"/>
    <s v="FUR-FU-10001468"/>
    <x v="0"/>
    <x v="5"/>
    <s v="Tenex Antistatic Computer Chair Mats"/>
    <n v="341.96"/>
    <n v="5"/>
    <n v="0.6"/>
    <n v="-427.45000000000005"/>
  </r>
  <r>
    <n v="3318"/>
    <s v="CA-2012-165057"/>
    <x v="1"/>
    <x v="861"/>
    <d v="2012-09-15T00:00:00"/>
    <s v="Standard Class"/>
    <s v="SC-20725"/>
    <s v="Steven Cartwright"/>
    <s v="Consumer"/>
    <s v="United States"/>
    <s v="Redlands"/>
    <x v="1"/>
    <n v="92374"/>
    <x v="1"/>
    <s v="OFF-AR-10004648"/>
    <x v="1"/>
    <x v="6"/>
    <s v="Boston 19500 Mighty Mite Electric Pencil Sharpener"/>
    <n v="181.35"/>
    <n v="9"/>
    <n v="0"/>
    <n v="48.964500000000001"/>
  </r>
  <r>
    <n v="3319"/>
    <s v="CA-2012-165057"/>
    <x v="1"/>
    <x v="861"/>
    <d v="2012-09-15T00:00:00"/>
    <s v="Standard Class"/>
    <s v="SC-20725"/>
    <s v="Steven Cartwright"/>
    <s v="Consumer"/>
    <s v="United States"/>
    <s v="Redlands"/>
    <x v="1"/>
    <n v="92374"/>
    <x v="1"/>
    <s v="OFF-LA-10003190"/>
    <x v="1"/>
    <x v="2"/>
    <s v="Avery 474"/>
    <n v="8.64"/>
    <n v="3"/>
    <n v="0"/>
    <n v="4.2336"/>
  </r>
  <r>
    <n v="3320"/>
    <s v="CA-2011-134551"/>
    <x v="2"/>
    <x v="414"/>
    <d v="2011-12-25T00:00:00"/>
    <s v="Standard Class"/>
    <s v="TS-21505"/>
    <s v="Tony Sayre"/>
    <s v="Consumer"/>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s v="Consumer"/>
    <s v="United States"/>
    <s v="Columbia"/>
    <x v="18"/>
    <n v="38401"/>
    <x v="0"/>
    <s v="FUR-CH-10004287"/>
    <x v="0"/>
    <x v="1"/>
    <s v="SAFCO Arco Folding Chair"/>
    <n v="662.88"/>
    <n v="3"/>
    <n v="0.2"/>
    <n v="74.573999999999955"/>
  </r>
  <r>
    <n v="3322"/>
    <s v="CA-2011-134551"/>
    <x v="2"/>
    <x v="414"/>
    <d v="2011-12-25T00:00:00"/>
    <s v="Standard Class"/>
    <s v="TS-21505"/>
    <s v="Tony Sayre"/>
    <s v="Consumer"/>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s v="Home Office"/>
    <s v="United States"/>
    <s v="New York City"/>
    <x v="15"/>
    <n v="10009"/>
    <x v="3"/>
    <s v="OFF-AP-10002892"/>
    <x v="1"/>
    <x v="9"/>
    <s v="Belkin F5C206VTEL 6 Outlet Surge"/>
    <n v="68.94"/>
    <n v="3"/>
    <n v="0"/>
    <n v="20.681999999999995"/>
  </r>
  <r>
    <n v="3324"/>
    <s v="CA-2012-120810"/>
    <x v="1"/>
    <x v="862"/>
    <d v="2012-07-27T00:00:00"/>
    <s v="Standard Class"/>
    <s v="TH-21550"/>
    <s v="Tracy Hopkins"/>
    <s v="Home Office"/>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s v="Consumer"/>
    <s v="United States"/>
    <s v="Houston"/>
    <x v="5"/>
    <n v="77095"/>
    <x v="2"/>
    <s v="OFF-BI-10001359"/>
    <x v="1"/>
    <x v="8"/>
    <s v="GBC DocuBind TL300 Electric Binding System"/>
    <n v="896.98999999999978"/>
    <n v="5"/>
    <n v="0.8"/>
    <n v="-1480.0335000000009"/>
  </r>
  <r>
    <n v="3326"/>
    <s v="CA-2011-165309"/>
    <x v="2"/>
    <x v="7"/>
    <d v="2011-11-15T00:00:00"/>
    <s v="Standard Class"/>
    <s v="KD-16270"/>
    <s v="Karen Daniels"/>
    <s v="Consumer"/>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s v="Consumer"/>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s v="Consumer"/>
    <s v="United States"/>
    <s v="Houston"/>
    <x v="5"/>
    <n v="77095"/>
    <x v="2"/>
    <s v="OFF-PA-10003724"/>
    <x v="1"/>
    <x v="10"/>
    <s v="Wirebound Message Book, 4 per Page"/>
    <n v="21.720000000000002"/>
    <n v="5"/>
    <n v="0.2"/>
    <n v="7.8734999999999991"/>
  </r>
  <r>
    <n v="3329"/>
    <s v="CA-2011-165309"/>
    <x v="2"/>
    <x v="7"/>
    <d v="2011-11-15T00:00:00"/>
    <s v="Standard Class"/>
    <s v="KD-16270"/>
    <s v="Karen Daniels"/>
    <s v="Consumer"/>
    <s v="United States"/>
    <s v="Houston"/>
    <x v="5"/>
    <n v="77095"/>
    <x v="2"/>
    <s v="OFF-PA-10001033"/>
    <x v="1"/>
    <x v="10"/>
    <s v="Xerox 1893"/>
    <n v="262.33600000000001"/>
    <n v="8"/>
    <n v="0.2"/>
    <n v="95.096800000000002"/>
  </r>
  <r>
    <n v="3330"/>
    <s v="CA-2011-165309"/>
    <x v="2"/>
    <x v="7"/>
    <d v="2011-11-15T00:00:00"/>
    <s v="Standard Class"/>
    <s v="KD-16270"/>
    <s v="Karen Daniels"/>
    <s v="Consumer"/>
    <s v="United States"/>
    <s v="Houston"/>
    <x v="5"/>
    <n v="77095"/>
    <x v="2"/>
    <s v="TEC-PH-10003505"/>
    <x v="2"/>
    <x v="7"/>
    <s v="Geemarc AmpliPOWER60"/>
    <n v="148.47999999999999"/>
    <n v="2"/>
    <n v="0.2"/>
    <n v="16.703999999999986"/>
  </r>
  <r>
    <n v="3331"/>
    <s v="CA-2011-165309"/>
    <x v="2"/>
    <x v="7"/>
    <d v="2011-11-15T00:00:00"/>
    <s v="Standard Class"/>
    <s v="KD-16270"/>
    <s v="Karen Daniels"/>
    <s v="Consumer"/>
    <s v="United States"/>
    <s v="Houston"/>
    <x v="5"/>
    <n v="77095"/>
    <x v="2"/>
    <s v="TEC-PH-10004959"/>
    <x v="2"/>
    <x v="7"/>
    <s v="Classic Ivory Antique Telephone ZL1810"/>
    <n v="241.17599999999999"/>
    <n v="3"/>
    <n v="0.2"/>
    <n v="15.07350000000001"/>
  </r>
  <r>
    <n v="3332"/>
    <s v="CA-2014-122595"/>
    <x v="3"/>
    <x v="817"/>
    <d v="2014-12-21T00:00:00"/>
    <s v="Standard Class"/>
    <s v="GM-14455"/>
    <s v="Gary Mitchum"/>
    <s v="Home Office"/>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s v="Home Office"/>
    <s v="United States"/>
    <s v="Chicago"/>
    <x v="10"/>
    <n v="60653"/>
    <x v="2"/>
    <s v="TEC-PH-10003095"/>
    <x v="2"/>
    <x v="7"/>
    <s v="Samsung HM1900 Bluetooth Headset"/>
    <n v="52.679999999999993"/>
    <n v="3"/>
    <n v="0.2"/>
    <n v="19.754999999999999"/>
  </r>
  <r>
    <n v="3334"/>
    <s v="CA-2014-122595"/>
    <x v="3"/>
    <x v="817"/>
    <d v="2014-12-21T00:00:00"/>
    <s v="Standard Class"/>
    <s v="GM-14455"/>
    <s v="Gary Mitchum"/>
    <s v="Home Office"/>
    <s v="United States"/>
    <s v="Chicago"/>
    <x v="10"/>
    <n v="60653"/>
    <x v="2"/>
    <s v="FUR-FU-10002963"/>
    <x v="0"/>
    <x v="5"/>
    <s v="Master Caster Door Stop, Gray"/>
    <n v="2.032"/>
    <n v="1"/>
    <n v="0.6"/>
    <n v="-1.3208000000000002"/>
  </r>
  <r>
    <n v="3335"/>
    <s v="US-2014-109253"/>
    <x v="3"/>
    <x v="170"/>
    <d v="2014-08-23T00:00:00"/>
    <s v="First Class"/>
    <s v="PR-18880"/>
    <s v="Patrick Ryan"/>
    <s v="Consumer"/>
    <s v="United States"/>
    <s v="Oakland"/>
    <x v="1"/>
    <n v="94601"/>
    <x v="1"/>
    <s v="OFF-AR-10000203"/>
    <x v="1"/>
    <x v="6"/>
    <s v="Newell 336"/>
    <n v="17.12"/>
    <n v="4"/>
    <n v="0"/>
    <n v="4.9647999999999985"/>
  </r>
  <r>
    <n v="3336"/>
    <s v="US-2014-109253"/>
    <x v="3"/>
    <x v="170"/>
    <d v="2014-08-23T00:00:00"/>
    <s v="First Class"/>
    <s v="PR-18880"/>
    <s v="Patrick Ryan"/>
    <s v="Consumer"/>
    <s v="United States"/>
    <s v="Oakland"/>
    <x v="1"/>
    <n v="94601"/>
    <x v="1"/>
    <s v="TEC-PH-10004667"/>
    <x v="2"/>
    <x v="7"/>
    <s v="Cisco 8x8 Inc. 6753i IP Business Phone System"/>
    <n v="431.96800000000007"/>
    <n v="4"/>
    <n v="0.2"/>
    <n v="37.797199999999975"/>
  </r>
  <r>
    <n v="3337"/>
    <s v="US-2014-109253"/>
    <x v="3"/>
    <x v="170"/>
    <d v="2014-08-23T00:00:00"/>
    <s v="First Class"/>
    <s v="PR-18880"/>
    <s v="Patrick Ryan"/>
    <s v="Consumer"/>
    <s v="United States"/>
    <s v="Oakland"/>
    <x v="1"/>
    <n v="94601"/>
    <x v="1"/>
    <s v="FUR-FU-10000193"/>
    <x v="0"/>
    <x v="5"/>
    <s v="Tenex Chairmats For Use with Hard Floors"/>
    <n v="129.91999999999999"/>
    <n v="4"/>
    <n v="0"/>
    <n v="10.393599999999992"/>
  </r>
  <r>
    <n v="3338"/>
    <s v="US-2014-109253"/>
    <x v="3"/>
    <x v="170"/>
    <d v="2014-08-23T00:00:00"/>
    <s v="First Class"/>
    <s v="PR-18880"/>
    <s v="Patrick Ryan"/>
    <s v="Consumer"/>
    <s v="United States"/>
    <s v="Oakland"/>
    <x v="1"/>
    <n v="94601"/>
    <x v="1"/>
    <s v="FUR-TA-10001539"/>
    <x v="0"/>
    <x v="3"/>
    <s v="Chromcraft Rectangular Conference Tables"/>
    <n v="568.72800000000007"/>
    <n v="3"/>
    <n v="0.2"/>
    <n v="28.436399999999935"/>
  </r>
  <r>
    <n v="3339"/>
    <s v="US-2014-109253"/>
    <x v="3"/>
    <x v="170"/>
    <d v="2014-08-23T00:00:00"/>
    <s v="First Class"/>
    <s v="PR-18880"/>
    <s v="Patrick Ryan"/>
    <s v="Consumer"/>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s v="Consumer"/>
    <s v="United States"/>
    <s v="Oakland"/>
    <x v="1"/>
    <n v="94601"/>
    <x v="1"/>
    <s v="OFF-AP-10002867"/>
    <x v="1"/>
    <x v="9"/>
    <s v="Fellowes Command Center 5-outlet power strip"/>
    <n v="203.52"/>
    <n v="3"/>
    <n v="0"/>
    <n v="54.950400000000002"/>
  </r>
  <r>
    <n v="3341"/>
    <s v="US-2014-109253"/>
    <x v="3"/>
    <x v="170"/>
    <d v="2014-08-23T00:00:00"/>
    <s v="First Class"/>
    <s v="PR-18880"/>
    <s v="Patrick Ryan"/>
    <s v="Consumer"/>
    <s v="United States"/>
    <s v="Oakland"/>
    <x v="1"/>
    <n v="94601"/>
    <x v="1"/>
    <s v="OFF-LA-10001158"/>
    <x v="1"/>
    <x v="2"/>
    <s v="Avery Address/Shipping Labels for Typewriters, 4&quot; x 2&quot;"/>
    <n v="51.75"/>
    <n v="5"/>
    <n v="0"/>
    <n v="24.84"/>
  </r>
  <r>
    <n v="3342"/>
    <s v="CA-2013-145982"/>
    <x v="0"/>
    <x v="278"/>
    <d v="2013-09-02T00:00:00"/>
    <s v="Second Class"/>
    <s v="TB-21055"/>
    <s v="Ted Butterfield"/>
    <s v="Consumer"/>
    <s v="United States"/>
    <s v="Quincy"/>
    <x v="31"/>
    <n v="2169"/>
    <x v="3"/>
    <s v="OFF-PA-10000675"/>
    <x v="1"/>
    <x v="10"/>
    <s v="Xerox 1919"/>
    <n v="122.97"/>
    <n v="3"/>
    <n v="0"/>
    <n v="60.255300000000005"/>
  </r>
  <r>
    <n v="3343"/>
    <s v="CA-2013-145982"/>
    <x v="0"/>
    <x v="278"/>
    <d v="2013-09-02T00:00:00"/>
    <s v="Second Class"/>
    <s v="TB-21055"/>
    <s v="Ted Butterfield"/>
    <s v="Consumer"/>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s v="Consumer"/>
    <s v="United States"/>
    <s v="Quincy"/>
    <x v="31"/>
    <n v="2169"/>
    <x v="3"/>
    <s v="TEC-PH-10000011"/>
    <x v="2"/>
    <x v="7"/>
    <s v="PureGear Roll-On Screen Protector"/>
    <n v="59.97"/>
    <n v="3"/>
    <n v="0"/>
    <n v="28.785599999999995"/>
  </r>
  <r>
    <n v="3345"/>
    <s v="CA-2013-145982"/>
    <x v="0"/>
    <x v="278"/>
    <d v="2013-09-02T00:00:00"/>
    <s v="Second Class"/>
    <s v="TB-21055"/>
    <s v="Ted Butterfield"/>
    <s v="Consumer"/>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s v="Consumer"/>
    <s v="United States"/>
    <s v="Quincy"/>
    <x v="31"/>
    <n v="2169"/>
    <x v="3"/>
    <s v="OFF-FA-10000735"/>
    <x v="1"/>
    <x v="13"/>
    <s v="Staples"/>
    <n v="11.68"/>
    <n v="4"/>
    <n v="0"/>
    <n v="5.2559999999999993"/>
  </r>
  <r>
    <n v="3347"/>
    <s v="CA-2013-145982"/>
    <x v="0"/>
    <x v="278"/>
    <d v="2013-09-02T00:00:00"/>
    <s v="Second Class"/>
    <s v="TB-21055"/>
    <s v="Ted Butterfield"/>
    <s v="Consumer"/>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s v="Corporate"/>
    <s v="United States"/>
    <s v="Yucaipa"/>
    <x v="1"/>
    <n v="92399"/>
    <x v="1"/>
    <s v="OFF-AR-10003156"/>
    <x v="1"/>
    <x v="6"/>
    <s v="50 Colored Long Pencils"/>
    <n v="50.8"/>
    <n v="5"/>
    <n v="0"/>
    <n v="13.208000000000002"/>
  </r>
  <r>
    <n v="3349"/>
    <s v="CA-2014-154732"/>
    <x v="3"/>
    <x v="60"/>
    <d v="2014-11-08T00:00:00"/>
    <s v="First Class"/>
    <s v="AH-10195"/>
    <s v="Alan Haines"/>
    <s v="Corporate"/>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s v="Consumer"/>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s v="Consumer"/>
    <s v="United States"/>
    <s v="New York City"/>
    <x v="15"/>
    <n v="10024"/>
    <x v="3"/>
    <s v="TEC-AC-10003280"/>
    <x v="2"/>
    <x v="11"/>
    <s v="Belkin F8E887 USB Wired Ergonomic Keyboard"/>
    <n v="89.97"/>
    <n v="3"/>
    <n v="0"/>
    <n v="18.893699999999995"/>
  </r>
  <r>
    <n v="3352"/>
    <s v="US-2011-134733"/>
    <x v="2"/>
    <x v="865"/>
    <d v="2011-09-28T00:00:00"/>
    <s v="Standard Class"/>
    <s v="BM-11650"/>
    <s v="Brian Moss"/>
    <s v="Corporate"/>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s v="Corporate"/>
    <s v="United States"/>
    <s v="San Diego"/>
    <x v="1"/>
    <n v="92037"/>
    <x v="1"/>
    <s v="TEC-PH-10002726"/>
    <x v="2"/>
    <x v="7"/>
    <s v="netTALK DUO VoIP Telephone Service"/>
    <n v="83.984000000000009"/>
    <n v="2"/>
    <n v="0.2"/>
    <n v="31.494"/>
  </r>
  <r>
    <n v="3354"/>
    <s v="US-2011-150434"/>
    <x v="2"/>
    <x v="866"/>
    <d v="2011-07-24T00:00:00"/>
    <s v="Standard Class"/>
    <s v="CA-12310"/>
    <s v="Christine Abelman"/>
    <s v="Corporate"/>
    <s v="United States"/>
    <s v="Bristol"/>
    <x v="29"/>
    <n v="6010"/>
    <x v="3"/>
    <s v="TEC-PH-10000895"/>
    <x v="2"/>
    <x v="7"/>
    <s v="Polycom VVX 310 VoIP phone"/>
    <n v="359.98"/>
    <n v="2"/>
    <n v="0"/>
    <n v="93.594800000000021"/>
  </r>
  <r>
    <n v="3355"/>
    <s v="US-2011-150434"/>
    <x v="2"/>
    <x v="866"/>
    <d v="2011-07-24T00:00:00"/>
    <s v="Standard Class"/>
    <s v="CA-12310"/>
    <s v="Christine Abelman"/>
    <s v="Corporate"/>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s v="Corporate"/>
    <s v="United States"/>
    <s v="Bristol"/>
    <x v="29"/>
    <n v="6010"/>
    <x v="3"/>
    <s v="OFF-BI-10003694"/>
    <x v="1"/>
    <x v="8"/>
    <s v="Avery 3 1/2&quot; Diskette Storage Pages, 10/Pack"/>
    <n v="20.88"/>
    <n v="2"/>
    <n v="0"/>
    <n v="9.6047999999999991"/>
  </r>
  <r>
    <n v="3357"/>
    <s v="US-2011-150434"/>
    <x v="2"/>
    <x v="866"/>
    <d v="2011-07-24T00:00:00"/>
    <s v="Standard Class"/>
    <s v="CA-12310"/>
    <s v="Christine Abelman"/>
    <s v="Corporate"/>
    <s v="United States"/>
    <s v="Bristol"/>
    <x v="29"/>
    <n v="6010"/>
    <x v="3"/>
    <s v="OFF-BI-10002160"/>
    <x v="1"/>
    <x v="8"/>
    <s v="Acco Hanging Data Binders"/>
    <n v="3.81"/>
    <n v="1"/>
    <n v="0"/>
    <n v="1.8288"/>
  </r>
  <r>
    <n v="3358"/>
    <s v="CA-2014-100335"/>
    <x v="3"/>
    <x v="210"/>
    <d v="2014-09-14T00:00:00"/>
    <s v="Standard Class"/>
    <s v="NF-18595"/>
    <s v="Nicole Fjeld"/>
    <s v="Home Office"/>
    <s v="United States"/>
    <s v="Chicago"/>
    <x v="10"/>
    <n v="60610"/>
    <x v="2"/>
    <s v="OFF-PA-10001685"/>
    <x v="1"/>
    <x v="10"/>
    <s v="Staples"/>
    <n v="73.007999999999996"/>
    <n v="9"/>
    <n v="0.2"/>
    <n v="26.465400000000006"/>
  </r>
  <r>
    <n v="3359"/>
    <s v="CA-2013-139234"/>
    <x v="0"/>
    <x v="715"/>
    <d v="2013-05-11T00:00:00"/>
    <s v="Standard Class"/>
    <s v="AF-10870"/>
    <s v="Art Ferguson"/>
    <s v="Consumer"/>
    <s v="United States"/>
    <s v="Chicago"/>
    <x v="10"/>
    <n v="60610"/>
    <x v="2"/>
    <s v="OFF-BI-10000773"/>
    <x v="1"/>
    <x v="8"/>
    <s v="Insertable Tab Post Binder Dividers"/>
    <n v="3.2079999999999993"/>
    <n v="2"/>
    <n v="0.8"/>
    <n v="-5.2932000000000023"/>
  </r>
  <r>
    <n v="3360"/>
    <s v="CA-2013-139234"/>
    <x v="0"/>
    <x v="715"/>
    <d v="2013-05-11T00:00:00"/>
    <s v="Standard Class"/>
    <s v="AF-10870"/>
    <s v="Art Ferguson"/>
    <s v="Consumer"/>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s v="Home Office"/>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s v="Home Office"/>
    <s v="United States"/>
    <s v="New York City"/>
    <x v="15"/>
    <n v="10024"/>
    <x v="3"/>
    <s v="FUR-FU-10000672"/>
    <x v="0"/>
    <x v="5"/>
    <s v="Executive Impressions 10&quot; Spectator Wall Clock"/>
    <n v="35.28"/>
    <n v="3"/>
    <n v="0"/>
    <n v="11.995199999999997"/>
  </r>
  <r>
    <n v="3363"/>
    <s v="CA-2012-139962"/>
    <x v="1"/>
    <x v="350"/>
    <d v="2012-12-20T00:00:00"/>
    <s v="Standard Class"/>
    <s v="Dp-13240"/>
    <s v="Dean percer"/>
    <s v="Home Office"/>
    <s v="United States"/>
    <s v="Revere"/>
    <x v="31"/>
    <n v="2151"/>
    <x v="3"/>
    <s v="OFF-PA-10004451"/>
    <x v="1"/>
    <x v="10"/>
    <s v="Xerox 222"/>
    <n v="19.440000000000001"/>
    <n v="3"/>
    <n v="0"/>
    <n v="9.3312000000000008"/>
  </r>
  <r>
    <n v="3364"/>
    <s v="CA-2012-139962"/>
    <x v="1"/>
    <x v="350"/>
    <d v="2012-12-20T00:00:00"/>
    <s v="Standard Class"/>
    <s v="Dp-13240"/>
    <s v="Dean percer"/>
    <s v="Home Office"/>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s v="Corporate"/>
    <s v="United States"/>
    <s v="Houston"/>
    <x v="5"/>
    <n v="77036"/>
    <x v="2"/>
    <s v="FUR-FU-10001940"/>
    <x v="0"/>
    <x v="5"/>
    <s v="Staples"/>
    <n v="9.5519999999999996"/>
    <n v="3"/>
    <n v="0.6"/>
    <n v="-3.8207999999999984"/>
  </r>
  <r>
    <n v="3366"/>
    <s v="CA-2011-115161"/>
    <x v="2"/>
    <x v="867"/>
    <d v="2011-02-03T00:00:00"/>
    <s v="First Class"/>
    <s v="LC-17050"/>
    <s v="Liz Carlisle"/>
    <s v="Consumer"/>
    <s v="United States"/>
    <s v="Mission Viejo"/>
    <x v="1"/>
    <n v="92691"/>
    <x v="1"/>
    <s v="FUR-BO-10003966"/>
    <x v="0"/>
    <x v="0"/>
    <s v="Sauder Facets Collection Library, Sky Alder Finish"/>
    <n v="290.666"/>
    <n v="2"/>
    <n v="0.15"/>
    <n v="3.4195999999999884"/>
  </r>
  <r>
    <n v="3367"/>
    <s v="CA-2011-165379"/>
    <x v="2"/>
    <x v="868"/>
    <d v="2011-07-15T00:00:00"/>
    <s v="Standard Class"/>
    <s v="BM-11650"/>
    <s v="Brian Moss"/>
    <s v="Corporate"/>
    <s v="United States"/>
    <s v="Dallas"/>
    <x v="5"/>
    <n v="75217"/>
    <x v="2"/>
    <s v="OFF-PA-10003072"/>
    <x v="1"/>
    <x v="10"/>
    <s v="Eureka Recycled Copy Paper 8 1/2&quot; x 11&quot;, Ream"/>
    <n v="10.368000000000002"/>
    <n v="2"/>
    <n v="0.2"/>
    <n v="3.6288"/>
  </r>
  <r>
    <n v="3368"/>
    <s v="CA-2011-165379"/>
    <x v="2"/>
    <x v="868"/>
    <d v="2011-07-15T00:00:00"/>
    <s v="Standard Class"/>
    <s v="BM-11650"/>
    <s v="Brian Moss"/>
    <s v="Corporate"/>
    <s v="United States"/>
    <s v="Dallas"/>
    <x v="5"/>
    <n v="75217"/>
    <x v="2"/>
    <s v="OFF-PA-10002245"/>
    <x v="1"/>
    <x v="10"/>
    <s v="Xerox 1895"/>
    <n v="14.352000000000002"/>
    <n v="3"/>
    <n v="0.2"/>
    <n v="4.4849999999999994"/>
  </r>
  <r>
    <n v="3369"/>
    <s v="CA-2012-115511"/>
    <x v="1"/>
    <x v="82"/>
    <d v="2012-11-25T00:00:00"/>
    <s v="Standard Class"/>
    <s v="NW-18400"/>
    <s v="Natalie Webber"/>
    <s v="Consumer"/>
    <s v="United States"/>
    <s v="Las Vegas"/>
    <x v="33"/>
    <n v="89115"/>
    <x v="1"/>
    <s v="FUR-BO-10002598"/>
    <x v="0"/>
    <x v="0"/>
    <s v="Hon Metal Bookcases, Putty"/>
    <n v="141.96"/>
    <n v="2"/>
    <n v="0"/>
    <n v="41.168399999999991"/>
  </r>
  <r>
    <n v="3370"/>
    <s v="CA-2012-115511"/>
    <x v="1"/>
    <x v="82"/>
    <d v="2012-11-25T00:00:00"/>
    <s v="Standard Class"/>
    <s v="NW-18400"/>
    <s v="Natalie Webber"/>
    <s v="Consumer"/>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s v="Consumer"/>
    <s v="United States"/>
    <s v="Norman"/>
    <x v="26"/>
    <n v="73071"/>
    <x v="2"/>
    <s v="TEC-AC-10003832"/>
    <x v="2"/>
    <x v="11"/>
    <s v="Logitech P710e Mobile Speakerphone"/>
    <n v="1287.45"/>
    <n v="5"/>
    <n v="0"/>
    <n v="244.61549999999988"/>
  </r>
  <r>
    <n v="3372"/>
    <s v="CA-2014-123778"/>
    <x v="3"/>
    <x v="397"/>
    <d v="2014-10-01T00:00:00"/>
    <s v="Standard Class"/>
    <s v="BS-11755"/>
    <s v="Bruce Stewart"/>
    <s v="Consumer"/>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s v="Consumer"/>
    <s v="United States"/>
    <s v="San Francisco"/>
    <x v="1"/>
    <n v="94122"/>
    <x v="1"/>
    <s v="OFF-AP-10001242"/>
    <x v="1"/>
    <x v="9"/>
    <s v="APC 7 Outlet Network SurgeArrest Surge Protector"/>
    <n v="160.96"/>
    <n v="2"/>
    <n v="0"/>
    <n v="48.287999999999997"/>
  </r>
  <r>
    <n v="3374"/>
    <s v="CA-2012-161718"/>
    <x v="1"/>
    <x v="784"/>
    <d v="2012-12-10T00:00:00"/>
    <s v="Standard Class"/>
    <s v="SO-20335"/>
    <s v="Sean O'Donnell"/>
    <s v="Consumer"/>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s v="Consumer"/>
    <s v="United States"/>
    <s v="Hempstead"/>
    <x v="15"/>
    <n v="11550"/>
    <x v="3"/>
    <s v="FUR-CH-10002372"/>
    <x v="0"/>
    <x v="1"/>
    <s v="Office Star - Ergonomically Designed Knee Chair"/>
    <n v="364.41"/>
    <n v="5"/>
    <n v="0.1"/>
    <n v="8.0980000000000203"/>
  </r>
  <r>
    <n v="3376"/>
    <s v="CA-2012-161718"/>
    <x v="1"/>
    <x v="784"/>
    <d v="2012-12-10T00:00:00"/>
    <s v="Standard Class"/>
    <s v="SO-20335"/>
    <s v="Sean O'Donnell"/>
    <s v="Consumer"/>
    <s v="United States"/>
    <s v="Hempstead"/>
    <x v="15"/>
    <n v="11550"/>
    <x v="3"/>
    <s v="TEC-PH-10000376"/>
    <x v="2"/>
    <x v="7"/>
    <s v="Square Credit Card Reader"/>
    <n v="39.96"/>
    <n v="4"/>
    <n v="0"/>
    <n v="10.389600000000002"/>
  </r>
  <r>
    <n v="3377"/>
    <s v="CA-2012-161718"/>
    <x v="1"/>
    <x v="784"/>
    <d v="2012-12-10T00:00:00"/>
    <s v="Standard Class"/>
    <s v="SO-20335"/>
    <s v="Sean O'Donnell"/>
    <s v="Consumer"/>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s v="Corporate"/>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s v="Home Office"/>
    <s v="United States"/>
    <s v="Houston"/>
    <x v="5"/>
    <n v="77095"/>
    <x v="2"/>
    <s v="OFF-BI-10003166"/>
    <x v="1"/>
    <x v="8"/>
    <s v="GBC Plasticlear Binding Covers"/>
    <n v="13.775999999999996"/>
    <n v="6"/>
    <n v="0.8"/>
    <n v="-22.04160000000001"/>
  </r>
  <r>
    <n v="3380"/>
    <s v="CA-2014-142867"/>
    <x v="3"/>
    <x v="294"/>
    <d v="2014-03-22T00:00:00"/>
    <s v="Standard Class"/>
    <s v="PO-19180"/>
    <s v="Philisse Overcash"/>
    <s v="Home Office"/>
    <s v="United States"/>
    <s v="Houston"/>
    <x v="5"/>
    <n v="77095"/>
    <x v="2"/>
    <s v="OFF-PA-10004610"/>
    <x v="1"/>
    <x v="10"/>
    <s v="Xerox 1900"/>
    <n v="10.272000000000002"/>
    <n v="3"/>
    <n v="0.2"/>
    <n v="3.2099999999999982"/>
  </r>
  <r>
    <n v="3381"/>
    <s v="CA-2014-103156"/>
    <x v="3"/>
    <x v="51"/>
    <d v="2014-11-25T00:00:00"/>
    <s v="First Class"/>
    <s v="TD-20995"/>
    <s v="Tamara Dahlen"/>
    <s v="Consumer"/>
    <s v="United States"/>
    <s v="Philadelphia"/>
    <x v="9"/>
    <n v="19120"/>
    <x v="3"/>
    <s v="FUR-FU-10000320"/>
    <x v="0"/>
    <x v="5"/>
    <s v="OIC Stacking Trays"/>
    <n v="24.048000000000002"/>
    <n v="9"/>
    <n v="0.2"/>
    <n v="7.2144000000000013"/>
  </r>
  <r>
    <n v="3382"/>
    <s v="US-2014-162208"/>
    <x v="3"/>
    <x v="151"/>
    <d v="2014-08-31T00:00:00"/>
    <s v="First Class"/>
    <s v="SP-20620"/>
    <s v="Stefania Perrino"/>
    <s v="Corporate"/>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s v="Consumer"/>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s v="Consumer"/>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s v="Consumer"/>
    <s v="United States"/>
    <s v="New York City"/>
    <x v="15"/>
    <n v="10035"/>
    <x v="3"/>
    <s v="TEC-PH-10004586"/>
    <x v="2"/>
    <x v="7"/>
    <s v="Wilson SignalBoost 841262 DB PRO Amplifier Kit"/>
    <n v="1799.75"/>
    <n v="5"/>
    <n v="0"/>
    <n v="539.92499999999995"/>
  </r>
  <r>
    <n v="3386"/>
    <s v="CA-2014-148404"/>
    <x v="3"/>
    <x v="566"/>
    <d v="2014-10-12T00:00:00"/>
    <s v="Standard Class"/>
    <s v="Dp-13240"/>
    <s v="Dean percer"/>
    <s v="Home Office"/>
    <s v="United States"/>
    <s v="Charlotte"/>
    <x v="3"/>
    <n v="28205"/>
    <x v="0"/>
    <s v="OFF-ST-10003208"/>
    <x v="1"/>
    <x v="4"/>
    <s v="Adjustable Depth Letter/Legal Cart"/>
    <n v="580.67200000000003"/>
    <n v="4"/>
    <n v="0.2"/>
    <n v="65.325599999999895"/>
  </r>
  <r>
    <n v="3387"/>
    <s v="CA-2014-148404"/>
    <x v="3"/>
    <x v="566"/>
    <d v="2014-10-12T00:00:00"/>
    <s v="Standard Class"/>
    <s v="Dp-13240"/>
    <s v="Dean percer"/>
    <s v="Home Office"/>
    <s v="United States"/>
    <s v="Charlotte"/>
    <x v="3"/>
    <n v="28205"/>
    <x v="0"/>
    <s v="OFF-FA-10003112"/>
    <x v="1"/>
    <x v="13"/>
    <s v="Staples"/>
    <n v="18.936"/>
    <n v="3"/>
    <n v="0.2"/>
    <n v="5.9174999999999986"/>
  </r>
  <r>
    <n v="3388"/>
    <s v="CA-2014-148404"/>
    <x v="3"/>
    <x v="566"/>
    <d v="2014-10-12T00:00:00"/>
    <s v="Standard Class"/>
    <s v="Dp-13240"/>
    <s v="Dean percer"/>
    <s v="Home Office"/>
    <s v="United States"/>
    <s v="Charlotte"/>
    <x v="3"/>
    <n v="28205"/>
    <x v="0"/>
    <s v="TEC-PH-10004447"/>
    <x v="2"/>
    <x v="7"/>
    <s v="Toshiba IPT2010-SD IP Telephone"/>
    <n v="222.38400000000001"/>
    <n v="2"/>
    <n v="0.2"/>
    <n v="16.678799999999995"/>
  </r>
  <r>
    <n v="3389"/>
    <s v="CA-2014-148404"/>
    <x v="3"/>
    <x v="566"/>
    <d v="2014-10-12T00:00:00"/>
    <s v="Standard Class"/>
    <s v="Dp-13240"/>
    <s v="Dean percer"/>
    <s v="Home Office"/>
    <s v="United States"/>
    <s v="Charlotte"/>
    <x v="3"/>
    <n v="28205"/>
    <x v="0"/>
    <s v="OFF-BI-10002854"/>
    <x v="1"/>
    <x v="8"/>
    <s v="Performers Binder/Pad Holder, Black"/>
    <n v="50.454000000000015"/>
    <n v="6"/>
    <n v="0.7"/>
    <n v="-33.635999999999996"/>
  </r>
  <r>
    <n v="3390"/>
    <s v="CA-2014-148404"/>
    <x v="3"/>
    <x v="566"/>
    <d v="2014-10-12T00:00:00"/>
    <s v="Standard Class"/>
    <s v="Dp-13240"/>
    <s v="Dean percer"/>
    <s v="Home Office"/>
    <s v="United States"/>
    <s v="Charlotte"/>
    <x v="3"/>
    <n v="28205"/>
    <x v="0"/>
    <s v="FUR-TA-10001039"/>
    <x v="0"/>
    <x v="3"/>
    <s v="KI Adjustable-Height Table"/>
    <n v="154.76400000000001"/>
    <n v="3"/>
    <n v="0.4"/>
    <n v="-36.11160000000001"/>
  </r>
  <r>
    <n v="3391"/>
    <s v="CA-2014-101077"/>
    <x v="3"/>
    <x v="613"/>
    <d v="2014-03-31T00:00:00"/>
    <s v="Second Class"/>
    <s v="DB-13660"/>
    <s v="Duane Benoit"/>
    <s v="Consumer"/>
    <s v="United States"/>
    <s v="Dallas"/>
    <x v="5"/>
    <n v="75081"/>
    <x v="2"/>
    <s v="OFF-PA-10004239"/>
    <x v="1"/>
    <x v="10"/>
    <s v="Xerox 1953"/>
    <n v="6.8480000000000008"/>
    <n v="2"/>
    <n v="0.2"/>
    <n v="2.1399999999999992"/>
  </r>
  <r>
    <n v="3392"/>
    <s v="CA-2011-166471"/>
    <x v="2"/>
    <x v="128"/>
    <d v="2011-08-13T00:00:00"/>
    <s v="Standard Class"/>
    <s v="MG-17650"/>
    <s v="Matthew Grinstein"/>
    <s v="Home Office"/>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s v="Home Office"/>
    <s v="United States"/>
    <s v="Seattle"/>
    <x v="4"/>
    <n v="98103"/>
    <x v="1"/>
    <s v="TEC-PH-10000038"/>
    <x v="2"/>
    <x v="7"/>
    <s v="Jawbone MINI JAMBOX Wireless Bluetooth Speaker"/>
    <n v="219.16800000000001"/>
    <n v="2"/>
    <n v="0.2"/>
    <n v="-43.833600000000018"/>
  </r>
  <r>
    <n v="3394"/>
    <s v="CA-2011-105340"/>
    <x v="2"/>
    <x v="754"/>
    <d v="2011-11-25T00:00:00"/>
    <s v="First Class"/>
    <s v="EH-14185"/>
    <s v="Evan Henry"/>
    <s v="Consumer"/>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s v="Consumer"/>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s v="Home Office"/>
    <s v="United States"/>
    <s v="Indianapolis"/>
    <x v="14"/>
    <n v="46203"/>
    <x v="2"/>
    <s v="OFF-ST-10001128"/>
    <x v="1"/>
    <x v="4"/>
    <s v="Carina Mini System Audio Rack, Model AR050B"/>
    <n v="443.92"/>
    <n v="4"/>
    <n v="0"/>
    <n v="13.317600000000027"/>
  </r>
  <r>
    <n v="3397"/>
    <s v="US-2014-148362"/>
    <x v="3"/>
    <x v="870"/>
    <d v="2014-07-09T00:00:00"/>
    <s v="Standard Class"/>
    <s v="KF-16285"/>
    <s v="Karen Ferguson"/>
    <s v="Home Office"/>
    <s v="United States"/>
    <s v="Indianapolis"/>
    <x v="14"/>
    <n v="46203"/>
    <x v="2"/>
    <s v="OFF-BI-10003656"/>
    <x v="1"/>
    <x v="8"/>
    <s v="Fellowes PB200 Plastic Comb Binding Machine"/>
    <n v="169.99"/>
    <n v="1"/>
    <n v="0"/>
    <n v="78.195399999999992"/>
  </r>
  <r>
    <n v="3398"/>
    <s v="US-2014-148362"/>
    <x v="3"/>
    <x v="870"/>
    <d v="2014-07-09T00:00:00"/>
    <s v="Standard Class"/>
    <s v="KF-16285"/>
    <s v="Karen Ferguson"/>
    <s v="Home Office"/>
    <s v="United States"/>
    <s v="Indianapolis"/>
    <x v="14"/>
    <n v="46203"/>
    <x v="2"/>
    <s v="OFF-PA-10003441"/>
    <x v="1"/>
    <x v="10"/>
    <s v="Xerox 226"/>
    <n v="25.92"/>
    <n v="4"/>
    <n v="0"/>
    <n v="12.441600000000001"/>
  </r>
  <r>
    <n v="3399"/>
    <s v="CA-2011-102274"/>
    <x v="2"/>
    <x v="871"/>
    <d v="2011-11-26T00:00:00"/>
    <s v="Standard Class"/>
    <s v="DH-13075"/>
    <s v="Dave Hallsten"/>
    <s v="Corporate"/>
    <s v="United States"/>
    <s v="Richmond"/>
    <x v="0"/>
    <n v="40475"/>
    <x v="0"/>
    <s v="TEC-PH-10002923"/>
    <x v="2"/>
    <x v="7"/>
    <s v="Logitech B530 USB Headset - headset - Full size, Binaural"/>
    <n v="36.99"/>
    <n v="1"/>
    <n v="0"/>
    <n v="9.9873000000000012"/>
  </r>
  <r>
    <n v="3400"/>
    <s v="CA-2011-102274"/>
    <x v="2"/>
    <x v="871"/>
    <d v="2011-11-26T00:00:00"/>
    <s v="Standard Class"/>
    <s v="DH-13075"/>
    <s v="Dave Hallsten"/>
    <s v="Corporate"/>
    <s v="United States"/>
    <s v="Richmond"/>
    <x v="0"/>
    <n v="40475"/>
    <x v="0"/>
    <s v="OFF-PA-10004359"/>
    <x v="1"/>
    <x v="10"/>
    <s v="Multicolor Computer Printout Paper"/>
    <n v="629.09999999999991"/>
    <n v="6"/>
    <n v="0"/>
    <n v="301.96799999999996"/>
  </r>
  <r>
    <n v="3401"/>
    <s v="CA-2011-102274"/>
    <x v="2"/>
    <x v="871"/>
    <d v="2011-11-26T00:00:00"/>
    <s v="Standard Class"/>
    <s v="DH-13075"/>
    <s v="Dave Hallsten"/>
    <s v="Corporate"/>
    <s v="United States"/>
    <s v="Richmond"/>
    <x v="0"/>
    <n v="40475"/>
    <x v="0"/>
    <s v="OFF-ST-10001511"/>
    <x v="1"/>
    <x v="4"/>
    <s v="Space Solutions Commercial Steel Shelving"/>
    <n v="193.95000000000002"/>
    <n v="3"/>
    <n v="0"/>
    <n v="9.6974999999999838"/>
  </r>
  <r>
    <n v="3402"/>
    <s v="CA-2011-102274"/>
    <x v="2"/>
    <x v="871"/>
    <d v="2011-11-26T00:00:00"/>
    <s v="Standard Class"/>
    <s v="DH-13075"/>
    <s v="Dave Hallsten"/>
    <s v="Corporate"/>
    <s v="United States"/>
    <s v="Richmond"/>
    <x v="0"/>
    <n v="40475"/>
    <x v="0"/>
    <s v="OFF-AR-10002833"/>
    <x v="1"/>
    <x v="6"/>
    <s v="Newell 322"/>
    <n v="5.46"/>
    <n v="3"/>
    <n v="0"/>
    <n v="1.4742000000000002"/>
  </r>
  <r>
    <n v="3403"/>
    <s v="CA-2012-129700"/>
    <x v="1"/>
    <x v="124"/>
    <d v="2012-05-05T00:00:00"/>
    <s v="First Class"/>
    <s v="LA-16780"/>
    <s v="Laura Armstrong"/>
    <s v="Corporate"/>
    <s v="United States"/>
    <s v="Tinley Park"/>
    <x v="10"/>
    <n v="60477"/>
    <x v="2"/>
    <s v="FUR-FU-10001940"/>
    <x v="0"/>
    <x v="5"/>
    <s v="Staples"/>
    <n v="22.288"/>
    <n v="7"/>
    <n v="0.6"/>
    <n v="-8.9151999999999987"/>
  </r>
  <r>
    <n v="3404"/>
    <s v="CA-2014-168739"/>
    <x v="3"/>
    <x v="148"/>
    <d v="2014-06-06T00:00:00"/>
    <s v="Standard Class"/>
    <s v="HZ-14950"/>
    <s v="Henia Zydlo"/>
    <s v="Consumer"/>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s v="Consumer"/>
    <s v="United States"/>
    <s v="Los Angeles"/>
    <x v="1"/>
    <n v="90004"/>
    <x v="1"/>
    <s v="OFF-ST-10003479"/>
    <x v="1"/>
    <x v="4"/>
    <s v="Eldon Base for stackable storage shelf, platinum"/>
    <n v="77.88"/>
    <n v="2"/>
    <n v="0"/>
    <n v="3.8939999999999912"/>
  </r>
  <r>
    <n v="3406"/>
    <s v="US-2011-150119"/>
    <x v="2"/>
    <x v="488"/>
    <d v="2011-04-27T00:00:00"/>
    <s v="Standard Class"/>
    <s v="LB-16795"/>
    <s v="Laurel Beltran"/>
    <s v="Home Office"/>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s v="Home Office"/>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s v="Home Office"/>
    <s v="United States"/>
    <s v="Columbus"/>
    <x v="24"/>
    <n v="43229"/>
    <x v="3"/>
    <s v="OFF-BI-10000145"/>
    <x v="1"/>
    <x v="8"/>
    <s v="Zipper Ring Binder Pockets"/>
    <n v="7.4880000000000013"/>
    <n v="8"/>
    <n v="0.7"/>
    <n v="-5.2415999999999983"/>
  </r>
  <r>
    <n v="3409"/>
    <s v="US-2011-150119"/>
    <x v="2"/>
    <x v="488"/>
    <d v="2011-04-27T00:00:00"/>
    <s v="Standard Class"/>
    <s v="LB-16795"/>
    <s v="Laurel Beltran"/>
    <s v="Home Office"/>
    <s v="United States"/>
    <s v="Columbus"/>
    <x v="24"/>
    <n v="43229"/>
    <x v="3"/>
    <s v="FUR-FU-10002191"/>
    <x v="0"/>
    <x v="5"/>
    <s v="G.E. Halogen Desk Lamp Bulbs"/>
    <n v="22.336000000000002"/>
    <n v="4"/>
    <n v="0.2"/>
    <n v="7.8175999999999997"/>
  </r>
  <r>
    <n v="3410"/>
    <s v="US-2014-150847"/>
    <x v="3"/>
    <x v="504"/>
    <d v="2014-05-07T00:00:00"/>
    <s v="Standard Class"/>
    <s v="JF-15490"/>
    <s v="Jeremy Farry"/>
    <s v="Consumer"/>
    <s v="United States"/>
    <s v="Columbus"/>
    <x v="24"/>
    <n v="43229"/>
    <x v="3"/>
    <s v="OFF-PA-10004451"/>
    <x v="1"/>
    <x v="10"/>
    <s v="Xerox 222"/>
    <n v="10.368000000000002"/>
    <n v="2"/>
    <n v="0.2"/>
    <n v="3.6288"/>
  </r>
  <r>
    <n v="3411"/>
    <s v="CA-2013-100244"/>
    <x v="0"/>
    <x v="873"/>
    <d v="2013-09-25T00:00:00"/>
    <s v="Standard Class"/>
    <s v="GM-14695"/>
    <s v="Greg Maxwell"/>
    <s v="Corporate"/>
    <s v="United States"/>
    <s v="San Francisco"/>
    <x v="1"/>
    <n v="94122"/>
    <x v="1"/>
    <s v="OFF-PA-10001471"/>
    <x v="1"/>
    <x v="10"/>
    <s v="Strathmore Photo Frame Cards"/>
    <n v="65.789999999999992"/>
    <n v="9"/>
    <n v="0"/>
    <n v="30.263399999999997"/>
  </r>
  <r>
    <n v="3412"/>
    <s v="CA-2013-100244"/>
    <x v="0"/>
    <x v="873"/>
    <d v="2013-09-25T00:00:00"/>
    <s v="Standard Class"/>
    <s v="GM-14695"/>
    <s v="Greg Maxwell"/>
    <s v="Corporate"/>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s v="Corporate"/>
    <s v="United States"/>
    <s v="San Francisco"/>
    <x v="1"/>
    <n v="94122"/>
    <x v="1"/>
    <s v="OFF-AR-10000940"/>
    <x v="1"/>
    <x v="6"/>
    <s v="Newell 343"/>
    <n v="11.76"/>
    <n v="4"/>
    <n v="0"/>
    <n v="3.1752000000000002"/>
  </r>
  <r>
    <n v="3414"/>
    <s v="CA-2013-100244"/>
    <x v="0"/>
    <x v="873"/>
    <d v="2013-09-25T00:00:00"/>
    <s v="Standard Class"/>
    <s v="GM-14695"/>
    <s v="Greg Maxwell"/>
    <s v="Corporate"/>
    <s v="United States"/>
    <s v="San Francisco"/>
    <x v="1"/>
    <n v="94122"/>
    <x v="1"/>
    <s v="OFF-PA-10002319"/>
    <x v="1"/>
    <x v="10"/>
    <s v="Xerox 1944"/>
    <n v="77.52"/>
    <n v="2"/>
    <n v="0"/>
    <n v="37.9848"/>
  </r>
  <r>
    <n v="3415"/>
    <s v="CA-2013-100244"/>
    <x v="0"/>
    <x v="873"/>
    <d v="2013-09-25T00:00:00"/>
    <s v="Standard Class"/>
    <s v="GM-14695"/>
    <s v="Greg Maxwell"/>
    <s v="Corporate"/>
    <s v="United States"/>
    <s v="San Francisco"/>
    <x v="1"/>
    <n v="94122"/>
    <x v="1"/>
    <s v="OFF-BI-10000977"/>
    <x v="1"/>
    <x v="8"/>
    <s v="Ibico Plastic Spiral Binding Combs"/>
    <n v="48.64"/>
    <n v="2"/>
    <n v="0.2"/>
    <n v="15.807999999999996"/>
  </r>
  <r>
    <n v="3416"/>
    <s v="CA-2013-116540"/>
    <x v="0"/>
    <x v="476"/>
    <d v="2013-09-03T00:00:00"/>
    <s v="Same Day"/>
    <s v="SS-20590"/>
    <s v="Sonia Sunley"/>
    <s v="Consumer"/>
    <s v="United States"/>
    <s v="Madison"/>
    <x v="6"/>
    <n v="53711"/>
    <x v="2"/>
    <s v="OFF-FA-10002676"/>
    <x v="1"/>
    <x v="13"/>
    <s v="Colored Push Pins"/>
    <n v="1.81"/>
    <n v="1"/>
    <n v="0"/>
    <n v="0.65159999999999996"/>
  </r>
  <r>
    <n v="3417"/>
    <s v="CA-2013-116540"/>
    <x v="0"/>
    <x v="476"/>
    <d v="2013-09-03T00:00:00"/>
    <s v="Same Day"/>
    <s v="SS-20590"/>
    <s v="Sonia Sunley"/>
    <s v="Consumer"/>
    <s v="United States"/>
    <s v="Madison"/>
    <x v="6"/>
    <n v="53711"/>
    <x v="2"/>
    <s v="OFF-BI-10004970"/>
    <x v="1"/>
    <x v="8"/>
    <s v="ACCOHIDE 3-Ring Binder, Blue, 1&quot;"/>
    <n v="8.26"/>
    <n v="2"/>
    <n v="0"/>
    <n v="3.8822000000000001"/>
  </r>
  <r>
    <n v="3418"/>
    <s v="CA-2012-151841"/>
    <x v="1"/>
    <x v="381"/>
    <d v="2012-05-02T00:00:00"/>
    <s v="Standard Class"/>
    <s v="TC-21475"/>
    <s v="Tony Chapman"/>
    <s v="Home Office"/>
    <s v="United States"/>
    <s v="Aurora"/>
    <x v="22"/>
    <n v="80013"/>
    <x v="1"/>
    <s v="OFF-AP-10003971"/>
    <x v="1"/>
    <x v="9"/>
    <s v="Belkin 6 Outlet Metallic Surge Strip"/>
    <n v="43.560000000000009"/>
    <n v="5"/>
    <n v="0.2"/>
    <n v="3.2669999999999995"/>
  </r>
  <r>
    <n v="3419"/>
    <s v="CA-2012-151841"/>
    <x v="1"/>
    <x v="381"/>
    <d v="2012-05-02T00:00:00"/>
    <s v="Standard Class"/>
    <s v="TC-21475"/>
    <s v="Tony Chapman"/>
    <s v="Home Office"/>
    <s v="United States"/>
    <s v="Aurora"/>
    <x v="22"/>
    <n v="80013"/>
    <x v="1"/>
    <s v="OFF-SU-10001574"/>
    <x v="1"/>
    <x v="14"/>
    <s v="Acme Value Line Scissors"/>
    <n v="5.84"/>
    <n v="2"/>
    <n v="0.2"/>
    <n v="0.72999999999999954"/>
  </r>
  <r>
    <n v="3420"/>
    <s v="CA-2012-150791"/>
    <x v="1"/>
    <x v="684"/>
    <d v="2012-09-13T00:00:00"/>
    <s v="Standard Class"/>
    <s v="CC-12430"/>
    <s v="Chuck Clark"/>
    <s v="Home Office"/>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s v="Consumer"/>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s v="Consumer"/>
    <s v="United States"/>
    <s v="Los Angeles"/>
    <x v="1"/>
    <n v="90004"/>
    <x v="1"/>
    <s v="OFF-PA-10003790"/>
    <x v="1"/>
    <x v="10"/>
    <s v="Xerox 1991"/>
    <n v="182.72"/>
    <n v="8"/>
    <n v="0"/>
    <n v="84.051199999999994"/>
  </r>
  <r>
    <n v="3423"/>
    <s v="CA-2013-134803"/>
    <x v="0"/>
    <x v="316"/>
    <d v="2013-06-04T00:00:00"/>
    <s v="Standard Class"/>
    <s v="CL-12565"/>
    <s v="Clay Ludtke"/>
    <s v="Consumer"/>
    <s v="United States"/>
    <s v="Los Angeles"/>
    <x v="1"/>
    <n v="90004"/>
    <x v="1"/>
    <s v="TEC-AC-10002217"/>
    <x v="2"/>
    <x v="11"/>
    <s v="Imation Clip USB flash drive - 8 GB"/>
    <n v="131.6"/>
    <n v="7"/>
    <n v="0"/>
    <n v="7.8960000000000008"/>
  </r>
  <r>
    <n v="3424"/>
    <s v="CA-2013-134803"/>
    <x v="0"/>
    <x v="316"/>
    <d v="2013-06-04T00:00:00"/>
    <s v="Standard Class"/>
    <s v="CL-12565"/>
    <s v="Clay Ludtke"/>
    <s v="Consumer"/>
    <s v="United States"/>
    <s v="Los Angeles"/>
    <x v="1"/>
    <n v="90004"/>
    <x v="1"/>
    <s v="OFF-BI-10002215"/>
    <x v="1"/>
    <x v="8"/>
    <s v="Wilson Jones Hanging View Binder, White, 1&quot;"/>
    <n v="22.72"/>
    <n v="4"/>
    <n v="0.2"/>
    <n v="7.3839999999999986"/>
  </r>
  <r>
    <n v="3425"/>
    <s v="CA-2013-134803"/>
    <x v="0"/>
    <x v="316"/>
    <d v="2013-06-04T00:00:00"/>
    <s v="Standard Class"/>
    <s v="CL-12565"/>
    <s v="Clay Ludtke"/>
    <s v="Consumer"/>
    <s v="United States"/>
    <s v="Los Angeles"/>
    <x v="1"/>
    <n v="90004"/>
    <x v="1"/>
    <s v="TEC-MA-10001972"/>
    <x v="2"/>
    <x v="15"/>
    <s v="Okidata C331dn Printer"/>
    <n v="558.4"/>
    <n v="2"/>
    <n v="0.2"/>
    <n v="41.880000000000024"/>
  </r>
  <r>
    <n v="3426"/>
    <s v="CA-2012-153381"/>
    <x v="1"/>
    <x v="496"/>
    <d v="2012-09-28T00:00:00"/>
    <s v="Standard Class"/>
    <s v="DE-13255"/>
    <s v="Deanra Eno"/>
    <s v="Home Office"/>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s v="Home Office"/>
    <s v="United States"/>
    <s v="Dubuque"/>
    <x v="23"/>
    <n v="52001"/>
    <x v="2"/>
    <s v="FUR-CH-10000988"/>
    <x v="0"/>
    <x v="1"/>
    <s v="Hon Olson Stacker Stools"/>
    <n v="1408.1"/>
    <n v="10"/>
    <n v="0"/>
    <n v="394.26800000000003"/>
  </r>
  <r>
    <n v="3428"/>
    <s v="US-2014-111024"/>
    <x v="3"/>
    <x v="445"/>
    <d v="2014-07-07T00:00:00"/>
    <s v="Second Class"/>
    <s v="SZ-20035"/>
    <s v="Sam Zeldin"/>
    <s v="Home Office"/>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s v="Home Office"/>
    <s v="United States"/>
    <s v="Lancaster"/>
    <x v="24"/>
    <n v="43130"/>
    <x v="3"/>
    <s v="FUR-TA-10002041"/>
    <x v="0"/>
    <x v="3"/>
    <s v="Bevis Round Conference Table Top, X-Base"/>
    <n v="215.148"/>
    <n v="2"/>
    <n v="0.4"/>
    <n v="-103.98819999999998"/>
  </r>
  <r>
    <n v="3430"/>
    <s v="US-2014-111024"/>
    <x v="3"/>
    <x v="445"/>
    <d v="2014-07-07T00:00:00"/>
    <s v="Second Class"/>
    <s v="SZ-20035"/>
    <s v="Sam Zeldin"/>
    <s v="Home Office"/>
    <s v="United States"/>
    <s v="Lancaster"/>
    <x v="24"/>
    <n v="43130"/>
    <x v="3"/>
    <s v="OFF-PA-10002246"/>
    <x v="1"/>
    <x v="10"/>
    <s v="Wirebound Four 2-3/4 x 5 Forms per Page, 400 Sets per Book"/>
    <n v="30.96"/>
    <n v="6"/>
    <n v="0.2"/>
    <n v="11.223000000000001"/>
  </r>
  <r>
    <n v="3431"/>
    <s v="CA-2014-148264"/>
    <x v="3"/>
    <x v="166"/>
    <d v="2014-12-10T00:00:00"/>
    <s v="First Class"/>
    <s v="LF-17185"/>
    <s v="Luke Foster"/>
    <s v="Consumer"/>
    <s v="United States"/>
    <s v="Inglewood"/>
    <x v="1"/>
    <n v="90301"/>
    <x v="1"/>
    <s v="OFF-ST-10003327"/>
    <x v="1"/>
    <x v="4"/>
    <s v="Akro-Mils 12-Gallon Tote"/>
    <n v="29.79"/>
    <n v="3"/>
    <n v="0"/>
    <n v="8.6390999999999956"/>
  </r>
  <r>
    <n v="3432"/>
    <s v="CA-2014-148264"/>
    <x v="3"/>
    <x v="166"/>
    <d v="2014-12-10T00:00:00"/>
    <s v="First Class"/>
    <s v="LF-17185"/>
    <s v="Luke Foster"/>
    <s v="Consumer"/>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s v="Consumer"/>
    <s v="United States"/>
    <s v="Inglewood"/>
    <x v="1"/>
    <n v="90301"/>
    <x v="1"/>
    <s v="OFF-PA-10003651"/>
    <x v="1"/>
    <x v="10"/>
    <s v="Xerox 1968"/>
    <n v="60.12"/>
    <n v="9"/>
    <n v="0"/>
    <n v="28.857599999999998"/>
  </r>
  <r>
    <n v="3434"/>
    <s v="CA-2014-131212"/>
    <x v="3"/>
    <x v="256"/>
    <d v="2014-12-10T00:00:00"/>
    <s v="Standard Class"/>
    <s v="AB-10165"/>
    <s v="Alan Barnes"/>
    <s v="Consumer"/>
    <s v="United States"/>
    <s v="Bellevue"/>
    <x v="4"/>
    <n v="98006"/>
    <x v="1"/>
    <s v="OFF-BI-10001617"/>
    <x v="1"/>
    <x v="8"/>
    <s v="GBC Wire Binding Combs"/>
    <n v="24.816000000000003"/>
    <n v="3"/>
    <n v="0.2"/>
    <n v="8.3753999999999991"/>
  </r>
  <r>
    <n v="3435"/>
    <s v="CA-2014-131212"/>
    <x v="3"/>
    <x v="256"/>
    <d v="2014-12-10T00:00:00"/>
    <s v="Standard Class"/>
    <s v="AB-10165"/>
    <s v="Alan Barnes"/>
    <s v="Consumer"/>
    <s v="United States"/>
    <s v="Bellevue"/>
    <x v="4"/>
    <n v="98006"/>
    <x v="1"/>
    <s v="OFF-BI-10000145"/>
    <x v="1"/>
    <x v="8"/>
    <s v="Zipper Ring Binder Pockets"/>
    <n v="14.976000000000003"/>
    <n v="6"/>
    <n v="0.2"/>
    <n v="5.4287999999999981"/>
  </r>
  <r>
    <n v="3436"/>
    <s v="US-2012-100531"/>
    <x v="1"/>
    <x v="874"/>
    <d v="2012-09-29T00:00:00"/>
    <s v="First Class"/>
    <s v="NM-18520"/>
    <s v="Neoma Murray"/>
    <s v="Consumer"/>
    <s v="United States"/>
    <s v="Chicago"/>
    <x v="10"/>
    <n v="60610"/>
    <x v="2"/>
    <s v="OFF-BI-10001670"/>
    <x v="1"/>
    <x v="8"/>
    <s v="Vinyl Sectional Post Binders"/>
    <n v="15.079999999999998"/>
    <n v="2"/>
    <n v="0.8"/>
    <n v="-22.620000000000005"/>
  </r>
  <r>
    <n v="3437"/>
    <s v="US-2012-100531"/>
    <x v="1"/>
    <x v="874"/>
    <d v="2012-09-29T00:00:00"/>
    <s v="First Class"/>
    <s v="NM-18520"/>
    <s v="Neoma Murray"/>
    <s v="Consumer"/>
    <s v="United States"/>
    <s v="Chicago"/>
    <x v="10"/>
    <n v="60610"/>
    <x v="2"/>
    <s v="FUR-FU-10003849"/>
    <x v="0"/>
    <x v="5"/>
    <s v="DAX Metal Frame, Desktop, Stepped-Edge"/>
    <n v="24.288"/>
    <n v="3"/>
    <n v="0.6"/>
    <n v="-12.751199999999997"/>
  </r>
  <r>
    <n v="3438"/>
    <s v="CA-2014-152583"/>
    <x v="3"/>
    <x v="505"/>
    <d v="2014-10-31T00:00:00"/>
    <s v="Same Day"/>
    <s v="RA-19945"/>
    <s v="Ryan Akin"/>
    <s v="Consumer"/>
    <s v="United States"/>
    <s v="Dallas"/>
    <x v="5"/>
    <n v="75217"/>
    <x v="2"/>
    <s v="FUR-FU-10003849"/>
    <x v="0"/>
    <x v="5"/>
    <s v="DAX Metal Frame, Desktop, Stepped-Edge"/>
    <n v="16.192"/>
    <n v="2"/>
    <n v="0.6"/>
    <n v="-8.5007999999999981"/>
  </r>
  <r>
    <n v="3439"/>
    <s v="CA-2014-152583"/>
    <x v="3"/>
    <x v="505"/>
    <d v="2014-10-31T00:00:00"/>
    <s v="Same Day"/>
    <s v="RA-19945"/>
    <s v="Ryan Akin"/>
    <s v="Consumer"/>
    <s v="United States"/>
    <s v="Dallas"/>
    <x v="5"/>
    <n v="75217"/>
    <x v="2"/>
    <s v="FUR-TA-10002041"/>
    <x v="0"/>
    <x v="3"/>
    <s v="Bevis Round Conference Table Top, X-Base"/>
    <n v="251.00599999999997"/>
    <n v="2"/>
    <n v="0.3"/>
    <n v="-68.130199999999988"/>
  </r>
  <r>
    <n v="3440"/>
    <s v="CA-2014-152583"/>
    <x v="3"/>
    <x v="505"/>
    <d v="2014-10-31T00:00:00"/>
    <s v="Same Day"/>
    <s v="RA-19945"/>
    <s v="Ryan Akin"/>
    <s v="Consumer"/>
    <s v="United States"/>
    <s v="Dallas"/>
    <x v="5"/>
    <n v="75217"/>
    <x v="2"/>
    <s v="OFF-ST-10002214"/>
    <x v="1"/>
    <x v="4"/>
    <s v="X-Rack File for Hanging Folders"/>
    <n v="54.192"/>
    <n v="6"/>
    <n v="0.2"/>
    <n v="4.0643999999999973"/>
  </r>
  <r>
    <n v="3441"/>
    <s v="CA-2012-144099"/>
    <x v="1"/>
    <x v="239"/>
    <d v="2012-11-30T00:00:00"/>
    <s v="Same Day"/>
    <s v="PO-19195"/>
    <s v="Phillina Ober"/>
    <s v="Home Office"/>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s v="Consumer"/>
    <s v="United States"/>
    <s v="New York City"/>
    <x v="15"/>
    <n v="10024"/>
    <x v="3"/>
    <s v="OFF-PA-10002137"/>
    <x v="1"/>
    <x v="10"/>
    <s v="Southworth 100% Résumé Paper, 24lb."/>
    <n v="108.92"/>
    <n v="14"/>
    <n v="0"/>
    <n v="49.013999999999996"/>
  </r>
  <r>
    <n v="3443"/>
    <s v="CA-2014-168858"/>
    <x v="3"/>
    <x v="123"/>
    <d v="2014-11-24T00:00:00"/>
    <s v="Standard Class"/>
    <s v="JD-16150"/>
    <s v="Justin Deggeller"/>
    <s v="Corporate"/>
    <s v="United States"/>
    <s v="New York City"/>
    <x v="15"/>
    <n v="10011"/>
    <x v="3"/>
    <s v="OFF-EN-10001415"/>
    <x v="1"/>
    <x v="12"/>
    <s v="Staples"/>
    <n v="16.740000000000002"/>
    <n v="3"/>
    <n v="0"/>
    <n v="8.370000000000001"/>
  </r>
  <r>
    <n v="3444"/>
    <s v="CA-2014-168858"/>
    <x v="3"/>
    <x v="123"/>
    <d v="2014-11-24T00:00:00"/>
    <s v="Standard Class"/>
    <s v="JD-16150"/>
    <s v="Justin Deggeller"/>
    <s v="Corporate"/>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s v="Corporate"/>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s v="Consumer"/>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s v="Corporate"/>
    <s v="United States"/>
    <s v="New York City"/>
    <x v="15"/>
    <n v="10024"/>
    <x v="3"/>
    <s v="OFF-PA-10000474"/>
    <x v="1"/>
    <x v="10"/>
    <s v="Staples"/>
    <n v="70.88"/>
    <n v="2"/>
    <n v="0"/>
    <n v="33.313599999999994"/>
  </r>
  <r>
    <n v="3448"/>
    <s v="CA-2014-102554"/>
    <x v="3"/>
    <x v="532"/>
    <d v="2014-06-16T00:00:00"/>
    <s v="Standard Class"/>
    <s v="KN-16705"/>
    <s v="Kristina Nunn"/>
    <s v="Home Office"/>
    <s v="United States"/>
    <s v="Auburn"/>
    <x v="19"/>
    <n v="36830"/>
    <x v="0"/>
    <s v="OFF-AR-10001919"/>
    <x v="1"/>
    <x v="6"/>
    <s v="OIC #2 Pencils, Medium Soft"/>
    <n v="3.76"/>
    <n v="2"/>
    <n v="0"/>
    <n v="1.0903999999999998"/>
  </r>
  <r>
    <n v="3449"/>
    <s v="CA-2013-162614"/>
    <x v="0"/>
    <x v="877"/>
    <d v="2013-10-14T00:00:00"/>
    <s v="Standard Class"/>
    <s v="TB-21250"/>
    <s v="Tim Brockman"/>
    <s v="Consumer"/>
    <s v="United States"/>
    <s v="Los Angeles"/>
    <x v="1"/>
    <n v="90049"/>
    <x v="1"/>
    <s v="OFF-BI-10004001"/>
    <x v="1"/>
    <x v="8"/>
    <s v="GBC Recycled VeloBinder Covers"/>
    <n v="27.263999999999999"/>
    <n v="2"/>
    <n v="0.2"/>
    <n v="8.8607999999999976"/>
  </r>
  <r>
    <n v="3450"/>
    <s v="CA-2011-168592"/>
    <x v="2"/>
    <x v="78"/>
    <d v="2011-09-14T00:00:00"/>
    <s v="Standard Class"/>
    <s v="DP-13390"/>
    <s v="Dennis Pardue"/>
    <s v="Home Office"/>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s v="Home Office"/>
    <s v="United States"/>
    <s v="San Francisco"/>
    <x v="1"/>
    <n v="94110"/>
    <x v="1"/>
    <s v="OFF-ST-10002406"/>
    <x v="1"/>
    <x v="4"/>
    <s v="Pizazz Global Quick File"/>
    <n v="14.97"/>
    <n v="1"/>
    <n v="0"/>
    <n v="4.1916000000000011"/>
  </r>
  <r>
    <n v="3452"/>
    <s v="CA-2011-168592"/>
    <x v="2"/>
    <x v="78"/>
    <d v="2011-09-14T00:00:00"/>
    <s v="Standard Class"/>
    <s v="DP-13390"/>
    <s v="Dennis Pardue"/>
    <s v="Home Office"/>
    <s v="United States"/>
    <s v="San Francisco"/>
    <x v="1"/>
    <n v="94110"/>
    <x v="1"/>
    <s v="OFF-FA-10002988"/>
    <x v="1"/>
    <x v="13"/>
    <s v="Ideal Clamps"/>
    <n v="4.0199999999999996"/>
    <n v="2"/>
    <n v="0"/>
    <n v="1.9697999999999998"/>
  </r>
  <r>
    <n v="3453"/>
    <s v="CA-2011-157609"/>
    <x v="2"/>
    <x v="878"/>
    <d v="2011-03-21T00:00:00"/>
    <s v="Second Class"/>
    <s v="KN-16705"/>
    <s v="Kristina Nunn"/>
    <s v="Home Office"/>
    <s v="United States"/>
    <s v="Raleigh"/>
    <x v="3"/>
    <n v="27604"/>
    <x v="0"/>
    <s v="TEC-PH-10002415"/>
    <x v="2"/>
    <x v="7"/>
    <s v="Polycom VoiceStation 500 Conference phone"/>
    <n v="471.92"/>
    <n v="2"/>
    <n v="0.2"/>
    <n v="29.495000000000019"/>
  </r>
  <r>
    <n v="3454"/>
    <s v="CA-2012-153325"/>
    <x v="1"/>
    <x v="879"/>
    <d v="2012-03-02T00:00:00"/>
    <s v="Second Class"/>
    <s v="ST-20530"/>
    <s v="Shui Tom"/>
    <s v="Consumer"/>
    <s v="United States"/>
    <s v="Macon"/>
    <x v="32"/>
    <n v="31204"/>
    <x v="0"/>
    <s v="OFF-BI-10004236"/>
    <x v="1"/>
    <x v="8"/>
    <s v="XtraLife ClearVue Slant-D Ring Binder, White, 3&quot;"/>
    <n v="58.72"/>
    <n v="4"/>
    <n v="0"/>
    <n v="27.011199999999999"/>
  </r>
  <r>
    <n v="3455"/>
    <s v="CA-2012-153626"/>
    <x v="1"/>
    <x v="584"/>
    <d v="2012-07-14T00:00:00"/>
    <s v="Standard Class"/>
    <s v="EB-13870"/>
    <s v="Emily Burns"/>
    <s v="Consumer"/>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s v="Consumer"/>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s v="Consumer"/>
    <s v="United States"/>
    <s v="Philadelphia"/>
    <x v="9"/>
    <n v="19143"/>
    <x v="3"/>
    <s v="TEC-AC-10001109"/>
    <x v="2"/>
    <x v="11"/>
    <s v="Logitech Trackman Marble Mouse"/>
    <n v="71.975999999999999"/>
    <n v="3"/>
    <n v="0.2"/>
    <n v="19.793400000000005"/>
  </r>
  <r>
    <n v="3458"/>
    <s v="CA-2014-136448"/>
    <x v="3"/>
    <x v="118"/>
    <d v="2014-09-19T00:00:00"/>
    <s v="First Class"/>
    <s v="AS-10090"/>
    <s v="Adam Shillingsburg"/>
    <s v="Consumer"/>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s v="Consumer"/>
    <s v="United States"/>
    <s v="Philadelphia"/>
    <x v="9"/>
    <n v="19143"/>
    <x v="3"/>
    <s v="OFF-BI-10002393"/>
    <x v="1"/>
    <x v="8"/>
    <s v="Binder Posts"/>
    <n v="3.4440000000000008"/>
    <n v="2"/>
    <n v="0.7"/>
    <n v="-2.7551999999999994"/>
  </r>
  <r>
    <n v="3460"/>
    <s v="CA-2014-136448"/>
    <x v="3"/>
    <x v="118"/>
    <d v="2014-09-19T00:00:00"/>
    <s v="First Class"/>
    <s v="AS-10090"/>
    <s v="Adam Shillingsburg"/>
    <s v="Consumer"/>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s v="Consumer"/>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s v="Corporate"/>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s v="Consumer"/>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s v="Home Office"/>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s v="Consumer"/>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s v="Corporate"/>
    <s v="United States"/>
    <s v="Revere"/>
    <x v="31"/>
    <n v="2151"/>
    <x v="3"/>
    <s v="OFF-AP-10003842"/>
    <x v="1"/>
    <x v="9"/>
    <s v="Euro-Pro Shark Turbo Vacuum"/>
    <n v="61.96"/>
    <n v="2"/>
    <n v="0"/>
    <n v="16.1096"/>
  </r>
  <r>
    <n v="3467"/>
    <s v="US-2012-147242"/>
    <x v="1"/>
    <x v="229"/>
    <d v="2012-09-14T00:00:00"/>
    <s v="Standard Class"/>
    <s v="EH-13765"/>
    <s v="Edward Hooks"/>
    <s v="Corporate"/>
    <s v="United States"/>
    <s v="Revere"/>
    <x v="31"/>
    <n v="2151"/>
    <x v="3"/>
    <s v="FUR-BO-10004695"/>
    <x v="0"/>
    <x v="0"/>
    <s v="O'Sullivan 2-Door Barrister Bookcase in Odessa Pine"/>
    <n v="361.96"/>
    <n v="2"/>
    <n v="0"/>
    <n v="83.25079999999997"/>
  </r>
  <r>
    <n v="3468"/>
    <s v="US-2012-147242"/>
    <x v="1"/>
    <x v="229"/>
    <d v="2012-09-14T00:00:00"/>
    <s v="Standard Class"/>
    <s v="EH-13765"/>
    <s v="Edward Hooks"/>
    <s v="Corporate"/>
    <s v="United States"/>
    <s v="Revere"/>
    <x v="31"/>
    <n v="2151"/>
    <x v="3"/>
    <s v="OFF-PA-10003039"/>
    <x v="1"/>
    <x v="10"/>
    <s v="Xerox 1960"/>
    <n v="278.82"/>
    <n v="9"/>
    <n v="0"/>
    <n v="125.46899999999999"/>
  </r>
  <r>
    <n v="3469"/>
    <s v="CA-2013-146143"/>
    <x v="0"/>
    <x v="882"/>
    <d v="2013-12-20T00:00:00"/>
    <s v="Standard Class"/>
    <s v="MC-17845"/>
    <s v="Michael Chen"/>
    <s v="Consumer"/>
    <s v="United States"/>
    <s v="Jackson"/>
    <x v="35"/>
    <n v="39212"/>
    <x v="0"/>
    <s v="FUR-FU-10002045"/>
    <x v="0"/>
    <x v="5"/>
    <s v="Executive Impressions 14&quot;"/>
    <n v="133.38"/>
    <n v="6"/>
    <n v="0"/>
    <n v="58.687200000000011"/>
  </r>
  <r>
    <n v="3470"/>
    <s v="CA-2012-100888"/>
    <x v="1"/>
    <x v="744"/>
    <d v="2012-04-10T00:00:00"/>
    <s v="Standard Class"/>
    <s v="MH-17455"/>
    <s v="Mark Hamilton"/>
    <s v="Consumer"/>
    <s v="United States"/>
    <s v="Jacksonville"/>
    <x v="3"/>
    <n v="28540"/>
    <x v="0"/>
    <s v="OFF-PA-10001019"/>
    <x v="1"/>
    <x v="10"/>
    <s v="Xerox 1884"/>
    <n v="47.952000000000005"/>
    <n v="3"/>
    <n v="0.2"/>
    <n v="16.183799999999998"/>
  </r>
  <r>
    <n v="3471"/>
    <s v="US-2013-150035"/>
    <x v="0"/>
    <x v="49"/>
    <d v="2013-12-06T00:00:00"/>
    <s v="Standard Class"/>
    <s v="CL-11890"/>
    <s v="Carl Ludwig"/>
    <s v="Consumer"/>
    <s v="United States"/>
    <s v="San Francisco"/>
    <x v="1"/>
    <n v="94122"/>
    <x v="1"/>
    <s v="FUR-FU-10003724"/>
    <x v="0"/>
    <x v="5"/>
    <s v="Westinghouse Clip-On Gooseneck Lamps"/>
    <n v="16.739999999999998"/>
    <n v="2"/>
    <n v="0"/>
    <n v="4.3523999999999994"/>
  </r>
  <r>
    <n v="3472"/>
    <s v="CA-2014-122644"/>
    <x v="3"/>
    <x v="105"/>
    <d v="2014-11-18T00:00:00"/>
    <s v="Standard Class"/>
    <s v="SF-20965"/>
    <s v="Sylvia Foulston"/>
    <s v="Corporate"/>
    <s v="United States"/>
    <s v="Columbus"/>
    <x v="24"/>
    <n v="43229"/>
    <x v="3"/>
    <s v="OFF-PA-10003673"/>
    <x v="1"/>
    <x v="10"/>
    <s v="Strathmore Photo Mount Cards"/>
    <n v="10.848000000000001"/>
    <n v="2"/>
    <n v="0.2"/>
    <n v="3.5255999999999994"/>
  </r>
  <r>
    <n v="3473"/>
    <s v="CA-2014-122644"/>
    <x v="3"/>
    <x v="105"/>
    <d v="2014-11-18T00:00:00"/>
    <s v="Standard Class"/>
    <s v="SF-20965"/>
    <s v="Sylvia Foulston"/>
    <s v="Corporate"/>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s v="Consumer"/>
    <s v="United States"/>
    <s v="Dearborn Heights"/>
    <x v="12"/>
    <n v="48127"/>
    <x v="2"/>
    <s v="FUR-CH-10000785"/>
    <x v="0"/>
    <x v="1"/>
    <s v="Global Ergonomic Managers Chair"/>
    <n v="180.98"/>
    <n v="1"/>
    <n v="0"/>
    <n v="47.0548"/>
  </r>
  <r>
    <n v="3475"/>
    <s v="CA-2014-111815"/>
    <x v="3"/>
    <x v="448"/>
    <d v="2014-03-11T00:00:00"/>
    <s v="Standard Class"/>
    <s v="EP-13915"/>
    <s v="Emily Phan"/>
    <s v="Consumer"/>
    <s v="United States"/>
    <s v="Dearborn Heights"/>
    <x v="12"/>
    <n v="48127"/>
    <x v="2"/>
    <s v="TEC-AC-10002926"/>
    <x v="2"/>
    <x v="11"/>
    <s v="Logitech Wireless Marathon Mouse M705"/>
    <n v="99.98"/>
    <n v="2"/>
    <n v="0"/>
    <n v="42.991400000000006"/>
  </r>
  <r>
    <n v="3476"/>
    <s v="CA-2013-144911"/>
    <x v="0"/>
    <x v="581"/>
    <d v="2013-12-01T00:00:00"/>
    <s v="First Class"/>
    <s v="RW-19630"/>
    <s v="Rob Williams"/>
    <s v="Corporate"/>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s v="Corporate"/>
    <s v="United States"/>
    <s v="Overland Park"/>
    <x v="41"/>
    <n v="66212"/>
    <x v="2"/>
    <s v="OFF-BI-10000977"/>
    <x v="1"/>
    <x v="8"/>
    <s v="Ibico Plastic Spiral Binding Combs"/>
    <n v="152"/>
    <n v="5"/>
    <n v="0"/>
    <n v="69.919999999999987"/>
  </r>
  <r>
    <n v="3478"/>
    <s v="CA-2011-143385"/>
    <x v="2"/>
    <x v="883"/>
    <d v="2011-09-05T00:00:00"/>
    <s v="Standard Class"/>
    <s v="SJ-20500"/>
    <s v="Shirley Jackson"/>
    <s v="Consumer"/>
    <s v="United States"/>
    <s v="Santa Fe"/>
    <x v="27"/>
    <n v="87505"/>
    <x v="1"/>
    <s v="TEC-AC-10001635"/>
    <x v="2"/>
    <x v="11"/>
    <s v="KeyTronic KT400U2 - Keyboard - Black"/>
    <n v="92.52"/>
    <n v="9"/>
    <n v="0"/>
    <n v="18.503999999999991"/>
  </r>
  <r>
    <n v="3479"/>
    <s v="CA-2013-131289"/>
    <x v="0"/>
    <x v="16"/>
    <d v="2013-12-15T00:00:00"/>
    <s v="Standard Class"/>
    <s v="SP-20620"/>
    <s v="Stefania Perrino"/>
    <s v="Corporate"/>
    <s v="United States"/>
    <s v="San Francisco"/>
    <x v="1"/>
    <n v="94110"/>
    <x v="1"/>
    <s v="OFF-AR-10003056"/>
    <x v="1"/>
    <x v="6"/>
    <s v="Newell 341"/>
    <n v="8.56"/>
    <n v="2"/>
    <n v="0"/>
    <n v="2.4823999999999993"/>
  </r>
  <r>
    <n v="3480"/>
    <s v="CA-2013-131289"/>
    <x v="0"/>
    <x v="16"/>
    <d v="2013-12-15T00:00:00"/>
    <s v="Standard Class"/>
    <s v="SP-20620"/>
    <s v="Stefania Perrino"/>
    <s v="Corporate"/>
    <s v="United States"/>
    <s v="San Francisco"/>
    <x v="1"/>
    <n v="94110"/>
    <x v="1"/>
    <s v="OFF-PA-10003363"/>
    <x v="1"/>
    <x v="10"/>
    <s v="Xerox 204"/>
    <n v="45.36"/>
    <n v="7"/>
    <n v="0"/>
    <n v="21.772800000000004"/>
  </r>
  <r>
    <n v="3481"/>
    <s v="CA-2013-131289"/>
    <x v="0"/>
    <x v="16"/>
    <d v="2013-12-15T00:00:00"/>
    <s v="Standard Class"/>
    <s v="SP-20620"/>
    <s v="Stefania Perrino"/>
    <s v="Corporate"/>
    <s v="United States"/>
    <s v="San Francisco"/>
    <x v="1"/>
    <n v="94110"/>
    <x v="1"/>
    <s v="FUR-TA-10003954"/>
    <x v="0"/>
    <x v="3"/>
    <s v="Hon 94000 Series Round Tables"/>
    <n v="1421.6640000000002"/>
    <n v="6"/>
    <n v="0.2"/>
    <n v="-195.47879999999998"/>
  </r>
  <r>
    <n v="3482"/>
    <s v="CA-2011-124023"/>
    <x v="2"/>
    <x v="884"/>
    <d v="2011-04-10T00:00:00"/>
    <s v="First Class"/>
    <s v="PJ-19015"/>
    <s v="Pauline Johnson"/>
    <s v="Consumer"/>
    <s v="United States"/>
    <s v="Mobile"/>
    <x v="19"/>
    <n v="36608"/>
    <x v="0"/>
    <s v="FUR-FU-10004415"/>
    <x v="0"/>
    <x v="5"/>
    <s v="Stacking Tray, Side-Loading, Legal, Smoke"/>
    <n v="8.9600000000000009"/>
    <n v="2"/>
    <n v="0"/>
    <n v="2.7775999999999996"/>
  </r>
  <r>
    <n v="3483"/>
    <s v="CA-2011-124688"/>
    <x v="2"/>
    <x v="9"/>
    <d v="2011-08-29T00:00:00"/>
    <s v="First Class"/>
    <s v="CC-12610"/>
    <s v="Corey Catlett"/>
    <s v="Corporate"/>
    <s v="United States"/>
    <s v="Springfield"/>
    <x v="17"/>
    <n v="22153"/>
    <x v="0"/>
    <s v="TEC-PH-10000455"/>
    <x v="2"/>
    <x v="7"/>
    <s v="GE 30522EE2"/>
    <n v="579.94999999999993"/>
    <n v="5"/>
    <n v="0"/>
    <n v="168.18549999999993"/>
  </r>
  <r>
    <n v="3484"/>
    <s v="CA-2011-124688"/>
    <x v="2"/>
    <x v="9"/>
    <d v="2011-08-29T00:00:00"/>
    <s v="First Class"/>
    <s v="CC-12610"/>
    <s v="Corey Catlett"/>
    <s v="Corporate"/>
    <s v="United States"/>
    <s v="Springfield"/>
    <x v="17"/>
    <n v="22153"/>
    <x v="0"/>
    <s v="FUR-FU-10002456"/>
    <x v="0"/>
    <x v="5"/>
    <s v="Master Caster Door Stop, Large Neon Orange"/>
    <n v="29.12"/>
    <n v="4"/>
    <n v="0"/>
    <n v="12.521600000000003"/>
  </r>
  <r>
    <n v="3485"/>
    <s v="CA-2011-124688"/>
    <x v="2"/>
    <x v="9"/>
    <d v="2011-08-29T00:00:00"/>
    <s v="First Class"/>
    <s v="CC-12610"/>
    <s v="Corey Catlett"/>
    <s v="Corporate"/>
    <s v="United States"/>
    <s v="Springfield"/>
    <x v="17"/>
    <n v="22153"/>
    <x v="0"/>
    <s v="FUR-TA-10003569"/>
    <x v="0"/>
    <x v="3"/>
    <s v="Bretford CR8500 Series Meeting Room Furniture"/>
    <n v="1202.94"/>
    <n v="3"/>
    <n v="0"/>
    <n v="300.73500000000001"/>
  </r>
  <r>
    <n v="3486"/>
    <s v="CA-2013-151169"/>
    <x v="0"/>
    <x v="147"/>
    <d v="2013-10-27T00:00:00"/>
    <s v="Standard Class"/>
    <s v="MY-18295"/>
    <s v="Muhammed Yedwab"/>
    <s v="Corporate"/>
    <s v="United States"/>
    <s v="Newark"/>
    <x v="13"/>
    <n v="19711"/>
    <x v="3"/>
    <s v="OFF-BI-10002813"/>
    <x v="1"/>
    <x v="8"/>
    <s v="Avery Reinforcements for Hole-Punch Pages"/>
    <n v="7.92"/>
    <n v="4"/>
    <n v="0"/>
    <n v="3.5640000000000001"/>
  </r>
  <r>
    <n v="3487"/>
    <s v="US-2013-134761"/>
    <x v="0"/>
    <x v="885"/>
    <d v="2013-12-01T00:00:00"/>
    <s v="Same Day"/>
    <s v="DB-13210"/>
    <s v="Dean Braden"/>
    <s v="Consumer"/>
    <s v="United States"/>
    <s v="Hickory"/>
    <x v="3"/>
    <n v="28601"/>
    <x v="0"/>
    <s v="TEC-PH-10002890"/>
    <x v="2"/>
    <x v="7"/>
    <s v="AT&amp;T 17929 Lendline Telephone"/>
    <n v="36.192"/>
    <n v="1"/>
    <n v="0.2"/>
    <n v="2.7143999999999995"/>
  </r>
  <r>
    <n v="3488"/>
    <s v="CA-2014-120705"/>
    <x v="3"/>
    <x v="528"/>
    <d v="2014-09-12T00:00:00"/>
    <s v="Standard Class"/>
    <s v="MG-17875"/>
    <s v="Michael Grace"/>
    <s v="Home Office"/>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s v="Consumer"/>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s v="Consumer"/>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s v="Consumer"/>
    <s v="United States"/>
    <s v="Carol Stream"/>
    <x v="10"/>
    <n v="60188"/>
    <x v="2"/>
    <s v="OFF-ST-10004507"/>
    <x v="1"/>
    <x v="4"/>
    <s v="Advantus Rolling Storage Box"/>
    <n v="68.599999999999994"/>
    <n v="5"/>
    <n v="0.2"/>
    <n v="6.0024999999999977"/>
  </r>
  <r>
    <n v="3492"/>
    <s v="CA-2012-157322"/>
    <x v="1"/>
    <x v="740"/>
    <d v="2012-07-06T00:00:00"/>
    <s v="Standard Class"/>
    <s v="RH-19600"/>
    <s v="Rob Haberlin"/>
    <s v="Consumer"/>
    <s v="United States"/>
    <s v="Carol Stream"/>
    <x v="10"/>
    <n v="60188"/>
    <x v="2"/>
    <s v="OFF-ST-10003208"/>
    <x v="1"/>
    <x v="4"/>
    <s v="Adjustable Depth Letter/Legal Cart"/>
    <n v="435.50400000000002"/>
    <n v="3"/>
    <n v="0.2"/>
    <n v="48.994199999999921"/>
  </r>
  <r>
    <n v="3493"/>
    <s v="CA-2012-157322"/>
    <x v="1"/>
    <x v="740"/>
    <d v="2012-07-06T00:00:00"/>
    <s v="Standard Class"/>
    <s v="RH-19600"/>
    <s v="Rob Haberlin"/>
    <s v="Consumer"/>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s v="Corporate"/>
    <s v="United States"/>
    <s v="Saint Cloud"/>
    <x v="11"/>
    <n v="56301"/>
    <x v="2"/>
    <s v="TEC-AC-10002305"/>
    <x v="2"/>
    <x v="11"/>
    <s v="KeyTronic E03601U1 - Keyboard - Beige"/>
    <n v="72"/>
    <n v="4"/>
    <n v="0"/>
    <n v="12.959999999999994"/>
  </r>
  <r>
    <n v="3495"/>
    <s v="CA-2014-142034"/>
    <x v="3"/>
    <x v="241"/>
    <d v="2014-09-29T00:00:00"/>
    <s v="Standard Class"/>
    <s v="KB-16240"/>
    <s v="Karen Bern"/>
    <s v="Corporate"/>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s v="Corporate"/>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s v="Home Office"/>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s v="Home Office"/>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s v="Home Office"/>
    <s v="United States"/>
    <s v="Los Angeles"/>
    <x v="1"/>
    <n v="90036"/>
    <x v="1"/>
    <s v="OFF-BI-10002160"/>
    <x v="1"/>
    <x v="8"/>
    <s v="Acco Hanging Data Binders"/>
    <n v="15.24"/>
    <n v="5"/>
    <n v="0.2"/>
    <n v="5.3339999999999996"/>
  </r>
  <r>
    <n v="3500"/>
    <s v="CA-2013-108616"/>
    <x v="0"/>
    <x v="321"/>
    <d v="2013-10-04T00:00:00"/>
    <s v="Standard Class"/>
    <s v="JK-15730"/>
    <s v="Joe Kamberova"/>
    <s v="Consumer"/>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s v="Consumer"/>
    <s v="United States"/>
    <s v="Mobile"/>
    <x v="19"/>
    <n v="36608"/>
    <x v="0"/>
    <s v="OFF-BI-10001989"/>
    <x v="1"/>
    <x v="8"/>
    <s v="Premium Transparent Presentation Covers by GBC"/>
    <n v="62.94"/>
    <n v="3"/>
    <n v="0"/>
    <n v="30.211199999999998"/>
  </r>
  <r>
    <n v="3502"/>
    <s v="CA-2013-108616"/>
    <x v="0"/>
    <x v="321"/>
    <d v="2013-10-04T00:00:00"/>
    <s v="Standard Class"/>
    <s v="JK-15730"/>
    <s v="Joe Kamberova"/>
    <s v="Consumer"/>
    <s v="United States"/>
    <s v="Mobile"/>
    <x v="19"/>
    <n v="36608"/>
    <x v="0"/>
    <s v="OFF-AR-10001149"/>
    <x v="1"/>
    <x v="6"/>
    <s v="Sanford Colorific Colored Pencils, 12/Box"/>
    <n v="25.919999999999998"/>
    <n v="9"/>
    <n v="0"/>
    <n v="7.7759999999999989"/>
  </r>
  <r>
    <n v="3503"/>
    <s v="CA-2014-125115"/>
    <x v="3"/>
    <x v="318"/>
    <d v="2014-04-11T00:00:00"/>
    <s v="Same Day"/>
    <s v="RD-19930"/>
    <s v="Russell D'Ascenzo"/>
    <s v="Consumer"/>
    <s v="United States"/>
    <s v="Austin"/>
    <x v="5"/>
    <n v="78745"/>
    <x v="2"/>
    <s v="OFF-PA-10004101"/>
    <x v="1"/>
    <x v="10"/>
    <s v="Xerox 1894"/>
    <n v="10.368000000000002"/>
    <n v="2"/>
    <n v="0.2"/>
    <n v="3.6288"/>
  </r>
  <r>
    <n v="3504"/>
    <s v="CA-2014-125115"/>
    <x v="3"/>
    <x v="318"/>
    <d v="2014-04-11T00:00:00"/>
    <s v="Same Day"/>
    <s v="RD-19930"/>
    <s v="Russell D'Ascenzo"/>
    <s v="Consumer"/>
    <s v="United States"/>
    <s v="Austin"/>
    <x v="5"/>
    <n v="78745"/>
    <x v="2"/>
    <s v="TEC-AC-10001714"/>
    <x v="2"/>
    <x v="11"/>
    <s v="Logitech MX Performance Wireless Mouse"/>
    <n v="95.736000000000004"/>
    <n v="3"/>
    <n v="0.2"/>
    <n v="20.343900000000001"/>
  </r>
  <r>
    <n v="3505"/>
    <s v="CA-2013-150945"/>
    <x v="0"/>
    <x v="122"/>
    <d v="2013-12-21T00:00:00"/>
    <s v="Second Class"/>
    <s v="JK-16120"/>
    <s v="Julie Kriz"/>
    <s v="Home Office"/>
    <s v="United States"/>
    <s v="New York City"/>
    <x v="15"/>
    <n v="10009"/>
    <x v="3"/>
    <s v="OFF-ST-10003716"/>
    <x v="1"/>
    <x v="4"/>
    <s v="Tennsco Double-Tier Lockers"/>
    <n v="900.08"/>
    <n v="4"/>
    <n v="0"/>
    <n v="117.0104"/>
  </r>
  <r>
    <n v="3506"/>
    <s v="CA-2011-166863"/>
    <x v="2"/>
    <x v="886"/>
    <d v="2011-06-24T00:00:00"/>
    <s v="Standard Class"/>
    <s v="SC-20020"/>
    <s v="Sam Craven"/>
    <s v="Consumer"/>
    <s v="United States"/>
    <s v="Plano"/>
    <x v="5"/>
    <n v="75023"/>
    <x v="2"/>
    <s v="TEC-PH-10000369"/>
    <x v="2"/>
    <x v="7"/>
    <s v="HTC One Mini"/>
    <n v="201.584"/>
    <n v="2"/>
    <n v="0.2"/>
    <n v="20.158400000000015"/>
  </r>
  <r>
    <n v="3507"/>
    <s v="CA-2011-166863"/>
    <x v="2"/>
    <x v="886"/>
    <d v="2011-06-24T00:00:00"/>
    <s v="Standard Class"/>
    <s v="SC-20020"/>
    <s v="Sam Craven"/>
    <s v="Consumer"/>
    <s v="United States"/>
    <s v="Plano"/>
    <x v="5"/>
    <n v="75023"/>
    <x v="2"/>
    <s v="OFF-BI-10000756"/>
    <x v="1"/>
    <x v="8"/>
    <s v="Storex DuraTech Recycled Plastic Frosted Binders"/>
    <n v="3.3919999999999995"/>
    <n v="4"/>
    <n v="0.8"/>
    <n v="-5.088000000000001"/>
  </r>
  <r>
    <n v="3508"/>
    <s v="CA-2011-166863"/>
    <x v="2"/>
    <x v="886"/>
    <d v="2011-06-24T00:00:00"/>
    <s v="Standard Class"/>
    <s v="SC-20020"/>
    <s v="Sam Craven"/>
    <s v="Consumer"/>
    <s v="United States"/>
    <s v="Plano"/>
    <x v="5"/>
    <n v="75023"/>
    <x v="2"/>
    <s v="FUR-BO-10001608"/>
    <x v="0"/>
    <x v="0"/>
    <s v="Hon Metal Bookcases, Black"/>
    <n v="193.06559999999999"/>
    <n v="4"/>
    <n v="0.32"/>
    <n v="-19.874399999999994"/>
  </r>
  <r>
    <n v="3509"/>
    <s v="CA-2011-166863"/>
    <x v="2"/>
    <x v="886"/>
    <d v="2011-06-24T00:00:00"/>
    <s v="Standard Class"/>
    <s v="SC-20020"/>
    <s v="Sam Craven"/>
    <s v="Consumer"/>
    <s v="United States"/>
    <s v="Plano"/>
    <x v="5"/>
    <n v="75023"/>
    <x v="2"/>
    <s v="OFF-PA-10001166"/>
    <x v="1"/>
    <x v="10"/>
    <s v="Xerox 2"/>
    <n v="15.552000000000003"/>
    <n v="3"/>
    <n v="0.2"/>
    <n v="5.4432"/>
  </r>
  <r>
    <n v="3510"/>
    <s v="CA-2011-166863"/>
    <x v="2"/>
    <x v="886"/>
    <d v="2011-06-24T00:00:00"/>
    <s v="Standard Class"/>
    <s v="SC-20020"/>
    <s v="Sam Craven"/>
    <s v="Consumer"/>
    <s v="United States"/>
    <s v="Plano"/>
    <x v="5"/>
    <n v="75023"/>
    <x v="2"/>
    <s v="OFF-PA-10000587"/>
    <x v="1"/>
    <x v="10"/>
    <s v="Array Parchment Paper, Assorted Colors"/>
    <n v="11.648000000000001"/>
    <n v="2"/>
    <n v="0.2"/>
    <n v="4.0768000000000004"/>
  </r>
  <r>
    <n v="3511"/>
    <s v="CA-2011-166863"/>
    <x v="2"/>
    <x v="886"/>
    <d v="2011-06-24T00:00:00"/>
    <s v="Standard Class"/>
    <s v="SC-20020"/>
    <s v="Sam Craven"/>
    <s v="Consumer"/>
    <s v="United States"/>
    <s v="Plano"/>
    <x v="5"/>
    <n v="75023"/>
    <x v="2"/>
    <s v="TEC-MA-10001972"/>
    <x v="2"/>
    <x v="15"/>
    <s v="Okidata C331dn Printer"/>
    <n v="418.8"/>
    <n v="2"/>
    <n v="0.4"/>
    <n v="-97.71999999999997"/>
  </r>
  <r>
    <n v="3512"/>
    <s v="CA-2011-166863"/>
    <x v="2"/>
    <x v="886"/>
    <d v="2011-06-24T00:00:00"/>
    <s v="Standard Class"/>
    <s v="SC-20020"/>
    <s v="Sam Craven"/>
    <s v="Consumer"/>
    <s v="United States"/>
    <s v="Plano"/>
    <x v="5"/>
    <n v="75023"/>
    <x v="2"/>
    <s v="OFF-ST-10004123"/>
    <x v="1"/>
    <x v="4"/>
    <s v="Safco Industrial Wire Shelving System"/>
    <n v="509.48800000000006"/>
    <n v="7"/>
    <n v="0.2"/>
    <n v="-127.37200000000001"/>
  </r>
  <r>
    <n v="3513"/>
    <s v="CA-2014-140326"/>
    <x v="3"/>
    <x v="507"/>
    <d v="2014-09-07T00:00:00"/>
    <s v="First Class"/>
    <s v="HW-14935"/>
    <s v="Helen Wasserman"/>
    <s v="Corporate"/>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s v="Corporate"/>
    <s v="United States"/>
    <s v="Chicago"/>
    <x v="10"/>
    <n v="60653"/>
    <x v="2"/>
    <s v="OFF-PA-10004041"/>
    <x v="1"/>
    <x v="10"/>
    <s v="It's Hot Message Books with Stickers, 2 3/4&quot; x 5&quot;"/>
    <n v="17.760000000000002"/>
    <n v="3"/>
    <n v="0.2"/>
    <n v="5.55"/>
  </r>
  <r>
    <n v="3515"/>
    <s v="CA-2014-140326"/>
    <x v="3"/>
    <x v="507"/>
    <d v="2014-09-07T00:00:00"/>
    <s v="First Class"/>
    <s v="HW-14935"/>
    <s v="Helen Wasserman"/>
    <s v="Corporate"/>
    <s v="United States"/>
    <s v="Chicago"/>
    <x v="10"/>
    <n v="60653"/>
    <x v="2"/>
    <s v="OFF-AR-10001149"/>
    <x v="1"/>
    <x v="6"/>
    <s v="Sanford Colorific Colored Pencils, 12/Box"/>
    <n v="6.911999999999999"/>
    <n v="3"/>
    <n v="0.2"/>
    <n v="0.86399999999999988"/>
  </r>
  <r>
    <n v="3516"/>
    <s v="CA-2013-168536"/>
    <x v="0"/>
    <x v="887"/>
    <d v="2013-12-25T00:00:00"/>
    <s v="Standard Class"/>
    <s v="SC-20800"/>
    <s v="Stuart Calhoun"/>
    <s v="Consumer"/>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s v="Consumer"/>
    <s v="United States"/>
    <s v="Fayetteville"/>
    <x v="3"/>
    <n v="28314"/>
    <x v="0"/>
    <s v="OFF-PA-10000130"/>
    <x v="1"/>
    <x v="10"/>
    <s v="Xerox 199"/>
    <n v="30.816000000000003"/>
    <n v="9"/>
    <n v="0.2"/>
    <n v="9.6299999999999955"/>
  </r>
  <r>
    <n v="3518"/>
    <s v="US-2013-113649"/>
    <x v="0"/>
    <x v="888"/>
    <d v="2013-08-13T00:00:00"/>
    <s v="First Class"/>
    <s v="HA-14920"/>
    <s v="Helen Andreada"/>
    <s v="Consumer"/>
    <s v="United States"/>
    <s v="Fayetteville"/>
    <x v="3"/>
    <n v="28314"/>
    <x v="0"/>
    <s v="TEC-PH-10002350"/>
    <x v="2"/>
    <x v="7"/>
    <s v="Apple EarPods with Remote and Mic"/>
    <n v="44.783999999999999"/>
    <n v="2"/>
    <n v="0.2"/>
    <n v="4.4783999999999988"/>
  </r>
  <r>
    <n v="3519"/>
    <s v="US-2013-113649"/>
    <x v="0"/>
    <x v="888"/>
    <d v="2013-08-13T00:00:00"/>
    <s v="First Class"/>
    <s v="HA-14920"/>
    <s v="Helen Andreada"/>
    <s v="Consumer"/>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s v="Home Office"/>
    <s v="United States"/>
    <s v="Aurora"/>
    <x v="10"/>
    <n v="60505"/>
    <x v="2"/>
    <s v="FUR-TA-10002645"/>
    <x v="0"/>
    <x v="3"/>
    <s v="Hon Rectangular Conference Tables"/>
    <n v="796.42500000000007"/>
    <n v="7"/>
    <n v="0.5"/>
    <n v="-525.6405000000002"/>
  </r>
  <r>
    <n v="3521"/>
    <s v="CA-2012-168767"/>
    <x v="1"/>
    <x v="889"/>
    <d v="2012-04-15T00:00:00"/>
    <s v="Standard Class"/>
    <s v="DM-12955"/>
    <s v="Dario Medina"/>
    <s v="Corporate"/>
    <s v="United States"/>
    <s v="Sacramento"/>
    <x v="1"/>
    <n v="95823"/>
    <x v="1"/>
    <s v="OFF-BI-10000773"/>
    <x v="1"/>
    <x v="8"/>
    <s v="Insertable Tab Post Binder Dividers"/>
    <n v="12.832000000000001"/>
    <n v="2"/>
    <n v="0.2"/>
    <n v="4.3307999999999982"/>
  </r>
  <r>
    <n v="3522"/>
    <s v="CA-2013-114482"/>
    <x v="0"/>
    <x v="831"/>
    <d v="2013-11-26T00:00:00"/>
    <s v="Second Class"/>
    <s v="DM-13345"/>
    <s v="Denise Monton"/>
    <s v="Corporate"/>
    <s v="United States"/>
    <s v="Des Moines"/>
    <x v="23"/>
    <n v="50315"/>
    <x v="2"/>
    <s v="OFF-PA-10003845"/>
    <x v="1"/>
    <x v="10"/>
    <s v="Xerox 1987"/>
    <n v="40.46"/>
    <n v="7"/>
    <n v="0"/>
    <n v="19.825400000000002"/>
  </r>
  <r>
    <n v="3523"/>
    <s v="CA-2013-114482"/>
    <x v="0"/>
    <x v="831"/>
    <d v="2013-11-26T00:00:00"/>
    <s v="Second Class"/>
    <s v="DM-13345"/>
    <s v="Denise Monton"/>
    <s v="Corporate"/>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s v="Corporate"/>
    <s v="United States"/>
    <s v="San Diego"/>
    <x v="1"/>
    <n v="92105"/>
    <x v="1"/>
    <s v="TEC-AC-10002345"/>
    <x v="2"/>
    <x v="11"/>
    <s v="HP Standard 104 key PS/2 Keyboard"/>
    <n v="116"/>
    <n v="8"/>
    <n v="0"/>
    <n v="29"/>
  </r>
  <r>
    <n v="3525"/>
    <s v="CA-2013-132731"/>
    <x v="0"/>
    <x v="390"/>
    <d v="2013-11-29T00:00:00"/>
    <s v="Standard Class"/>
    <s v="GA-14515"/>
    <s v="George Ashbrook"/>
    <s v="Consumer"/>
    <s v="United States"/>
    <s v="Dallas"/>
    <x v="5"/>
    <n v="75081"/>
    <x v="2"/>
    <s v="TEC-PH-10004120"/>
    <x v="2"/>
    <x v="7"/>
    <s v="AT&amp;T 1080 Phone"/>
    <n v="657.55200000000013"/>
    <n v="6"/>
    <n v="0.2"/>
    <n v="49.316399999999987"/>
  </r>
  <r>
    <n v="3526"/>
    <s v="CA-2014-148922"/>
    <x v="3"/>
    <x v="389"/>
    <d v="2014-12-16T00:00:00"/>
    <s v="Second Class"/>
    <s v="SU-20665"/>
    <s v="Stephanie Ulpright"/>
    <s v="Home Office"/>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s v="Home Office"/>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s v="Home Office"/>
    <s v="United States"/>
    <s v="Jackson"/>
    <x v="35"/>
    <n v="39212"/>
    <x v="0"/>
    <s v="OFF-BI-10003476"/>
    <x v="1"/>
    <x v="8"/>
    <s v="Avery Metallic Poly Binders"/>
    <n v="45.84"/>
    <n v="8"/>
    <n v="0"/>
    <n v="22.0032"/>
  </r>
  <r>
    <n v="3529"/>
    <s v="CA-2013-130680"/>
    <x v="0"/>
    <x v="890"/>
    <d v="2013-06-30T00:00:00"/>
    <s v="Standard Class"/>
    <s v="BD-11320"/>
    <s v="Bill Donatelli"/>
    <s v="Consumer"/>
    <s v="United States"/>
    <s v="San Diego"/>
    <x v="1"/>
    <n v="92024"/>
    <x v="1"/>
    <s v="TEC-PH-10004833"/>
    <x v="2"/>
    <x v="7"/>
    <s v="Macally Suction Cup Mount"/>
    <n v="38.24"/>
    <n v="4"/>
    <n v="0.2"/>
    <n v="-9.56"/>
  </r>
  <r>
    <n v="3530"/>
    <s v="CA-2012-141145"/>
    <x v="1"/>
    <x v="14"/>
    <d v="2012-09-23T00:00:00"/>
    <s v="Standard Class"/>
    <s v="DB-13405"/>
    <s v="Denny Blanton"/>
    <s v="Consumer"/>
    <s v="United States"/>
    <s v="Orlando"/>
    <x v="2"/>
    <n v="32839"/>
    <x v="0"/>
    <s v="TEC-AC-10001465"/>
    <x v="2"/>
    <x v="11"/>
    <s v="SanDisk Cruzer 64 GB USB Flash Drive"/>
    <n v="87.168000000000006"/>
    <n v="3"/>
    <n v="0.2"/>
    <n v="10.895999999999987"/>
  </r>
  <r>
    <n v="3531"/>
    <s v="US-2013-152835"/>
    <x v="0"/>
    <x v="288"/>
    <d v="2013-05-24T00:00:00"/>
    <s v="Standard Class"/>
    <s v="RP-19855"/>
    <s v="Roy Phan"/>
    <s v="Corporate"/>
    <s v="United States"/>
    <s v="Lafayette"/>
    <x v="14"/>
    <n v="47905"/>
    <x v="2"/>
    <s v="OFF-AR-10003056"/>
    <x v="1"/>
    <x v="6"/>
    <s v="Newell 341"/>
    <n v="21.400000000000002"/>
    <n v="5"/>
    <n v="0"/>
    <n v="6.2059999999999977"/>
  </r>
  <r>
    <n v="3532"/>
    <s v="CA-2013-155565"/>
    <x v="0"/>
    <x v="316"/>
    <d v="2013-05-29T00:00:00"/>
    <s v="Same Day"/>
    <s v="EH-13765"/>
    <s v="Edward Hooks"/>
    <s v="Corporate"/>
    <s v="United States"/>
    <s v="New York City"/>
    <x v="15"/>
    <n v="10035"/>
    <x v="3"/>
    <s v="OFF-SU-10001218"/>
    <x v="1"/>
    <x v="14"/>
    <s v="Fiskars Softgrip Scissors"/>
    <n v="54.900000000000006"/>
    <n v="5"/>
    <n v="0"/>
    <n v="15.372000000000003"/>
  </r>
  <r>
    <n v="3533"/>
    <s v="CA-2011-110849"/>
    <x v="2"/>
    <x v="891"/>
    <d v="2011-04-23T00:00:00"/>
    <s v="Standard Class"/>
    <s v="JL-15835"/>
    <s v="John Lee"/>
    <s v="Consumer"/>
    <s v="United States"/>
    <s v="Los Angeles"/>
    <x v="1"/>
    <n v="90049"/>
    <x v="1"/>
    <s v="TEC-MA-10002859"/>
    <x v="2"/>
    <x v="15"/>
    <s v="Ativa MDM8000 8-Sheet Micro-Cut Shredder"/>
    <n v="287.96800000000002"/>
    <n v="4"/>
    <n v="0.2"/>
    <n v="97.189199999999985"/>
  </r>
  <r>
    <n v="3534"/>
    <s v="CA-2011-110849"/>
    <x v="2"/>
    <x v="891"/>
    <d v="2011-04-23T00:00:00"/>
    <s v="Standard Class"/>
    <s v="JL-15835"/>
    <s v="John Lee"/>
    <s v="Consumer"/>
    <s v="United States"/>
    <s v="Los Angeles"/>
    <x v="1"/>
    <n v="90049"/>
    <x v="1"/>
    <s v="OFF-AR-10002375"/>
    <x v="1"/>
    <x v="6"/>
    <s v="Newell 351"/>
    <n v="13.12"/>
    <n v="4"/>
    <n v="0"/>
    <n v="3.8047999999999984"/>
  </r>
  <r>
    <n v="3535"/>
    <s v="CA-2011-110849"/>
    <x v="2"/>
    <x v="891"/>
    <d v="2011-04-23T00:00:00"/>
    <s v="Standard Class"/>
    <s v="JL-15835"/>
    <s v="John Lee"/>
    <s v="Consumer"/>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s v="Consumer"/>
    <s v="United States"/>
    <s v="Los Angeles"/>
    <x v="1"/>
    <n v="90049"/>
    <x v="1"/>
    <s v="OFF-FA-10000134"/>
    <x v="1"/>
    <x v="13"/>
    <s v="Advantus Push Pins, Aluminum Head"/>
    <n v="11.62"/>
    <n v="2"/>
    <n v="0"/>
    <n v="3.6021999999999998"/>
  </r>
  <r>
    <n v="3537"/>
    <s v="CA-2013-145842"/>
    <x v="0"/>
    <x v="26"/>
    <d v="2013-06-21T00:00:00"/>
    <s v="Second Class"/>
    <s v="FM-14380"/>
    <s v="Fred McMath"/>
    <s v="Consumer"/>
    <s v="United States"/>
    <s v="New York City"/>
    <x v="15"/>
    <n v="10024"/>
    <x v="3"/>
    <s v="OFF-ST-10000419"/>
    <x v="1"/>
    <x v="4"/>
    <s v="Rogers Jumbo File, Granite"/>
    <n v="40.74"/>
    <n v="3"/>
    <n v="0"/>
    <n v="0.4073999999999991"/>
  </r>
  <r>
    <n v="3538"/>
    <s v="CA-2011-158771"/>
    <x v="2"/>
    <x v="309"/>
    <d v="2011-05-09T00:00:00"/>
    <s v="Same Day"/>
    <s v="SB-20290"/>
    <s v="Sean Braxton"/>
    <s v="Corporate"/>
    <s v="United States"/>
    <s v="Henderson"/>
    <x v="0"/>
    <n v="42420"/>
    <x v="0"/>
    <s v="OFF-ST-10000107"/>
    <x v="1"/>
    <x v="4"/>
    <s v="Fellowes Super Stor/Drawer"/>
    <n v="83.25"/>
    <n v="3"/>
    <n v="0"/>
    <n v="14.984999999999992"/>
  </r>
  <r>
    <n v="3539"/>
    <s v="CA-2011-158771"/>
    <x v="2"/>
    <x v="309"/>
    <d v="2011-05-09T00:00:00"/>
    <s v="Same Day"/>
    <s v="SB-20290"/>
    <s v="Sean Braxton"/>
    <s v="Corporate"/>
    <s v="United States"/>
    <s v="Henderson"/>
    <x v="0"/>
    <n v="42420"/>
    <x v="0"/>
    <s v="OFF-LA-10001641"/>
    <x v="1"/>
    <x v="2"/>
    <s v="Avery 518"/>
    <n v="9.4499999999999993"/>
    <n v="3"/>
    <n v="0"/>
    <n v="4.5359999999999996"/>
  </r>
  <r>
    <n v="3540"/>
    <s v="CA-2011-158771"/>
    <x v="2"/>
    <x v="309"/>
    <d v="2011-05-09T00:00:00"/>
    <s v="Same Day"/>
    <s v="SB-20290"/>
    <s v="Sean Braxton"/>
    <s v="Corporate"/>
    <s v="United States"/>
    <s v="Henderson"/>
    <x v="0"/>
    <n v="42420"/>
    <x v="0"/>
    <s v="OFF-LA-10003121"/>
    <x v="1"/>
    <x v="2"/>
    <s v="Avery 506"/>
    <n v="20.65"/>
    <n v="5"/>
    <n v="0"/>
    <n v="9.4989999999999988"/>
  </r>
  <r>
    <n v="3541"/>
    <s v="CA-2011-158771"/>
    <x v="2"/>
    <x v="309"/>
    <d v="2011-05-09T00:00:00"/>
    <s v="Same Day"/>
    <s v="SB-20290"/>
    <s v="Sean Braxton"/>
    <s v="Corporate"/>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s v="Consumer"/>
    <s v="United States"/>
    <s v="Columbus"/>
    <x v="24"/>
    <n v="43229"/>
    <x v="3"/>
    <s v="FUR-FU-10002107"/>
    <x v="0"/>
    <x v="5"/>
    <s v="Eldon Pizzaz Desk Accessories"/>
    <n v="5.3520000000000003"/>
    <n v="3"/>
    <n v="0.2"/>
    <n v="1.6055999999999999"/>
  </r>
  <r>
    <n v="3543"/>
    <s v="CA-2013-157511"/>
    <x v="0"/>
    <x v="31"/>
    <d v="2013-09-21T00:00:00"/>
    <s v="First Class"/>
    <s v="SV-20365"/>
    <s v="Seth Vernon"/>
    <s v="Consumer"/>
    <s v="United States"/>
    <s v="Columbus"/>
    <x v="24"/>
    <n v="43229"/>
    <x v="3"/>
    <s v="FUR-CH-10002647"/>
    <x v="0"/>
    <x v="1"/>
    <s v="Situations Contoured Folding Chairs, 4/Set"/>
    <n v="99.372"/>
    <n v="2"/>
    <n v="0.3"/>
    <n v="-7.0979999999999919"/>
  </r>
  <r>
    <n v="3544"/>
    <s v="CA-2013-157511"/>
    <x v="0"/>
    <x v="31"/>
    <d v="2013-09-21T00:00:00"/>
    <s v="First Class"/>
    <s v="SV-20365"/>
    <s v="Seth Vernon"/>
    <s v="Consumer"/>
    <s v="United States"/>
    <s v="Columbus"/>
    <x v="24"/>
    <n v="43229"/>
    <x v="3"/>
    <s v="OFF-AR-10002257"/>
    <x v="1"/>
    <x v="6"/>
    <s v="Eldon Spacemaker Box, Quick-Snap Lid, Clear"/>
    <n v="2.6720000000000002"/>
    <n v="1"/>
    <n v="0.2"/>
    <n v="0.36739999999999962"/>
  </r>
  <r>
    <n v="3545"/>
    <s v="CA-2014-121216"/>
    <x v="3"/>
    <x v="331"/>
    <d v="2014-12-26T00:00:00"/>
    <s v="Second Class"/>
    <s v="MM-17920"/>
    <s v="Michael Moore"/>
    <s v="Consumer"/>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s v="Consumer"/>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s v="Home Office"/>
    <s v="United States"/>
    <s v="Richmond"/>
    <x v="0"/>
    <n v="40475"/>
    <x v="0"/>
    <s v="OFF-ST-10004963"/>
    <x v="1"/>
    <x v="4"/>
    <s v="Eldon Gobal File Keepers"/>
    <n v="105.98"/>
    <n v="7"/>
    <n v="0"/>
    <n v="4.2391999999999932"/>
  </r>
  <r>
    <n v="3548"/>
    <s v="CA-2014-155292"/>
    <x v="3"/>
    <x v="505"/>
    <d v="2014-11-02T00:00:00"/>
    <s v="First Class"/>
    <s v="RD-19810"/>
    <s v="Ross DeVincentis"/>
    <s v="Home Office"/>
    <s v="United States"/>
    <s v="Richmond"/>
    <x v="0"/>
    <n v="40475"/>
    <x v="0"/>
    <s v="OFF-SU-10002573"/>
    <x v="1"/>
    <x v="14"/>
    <s v="Acme 10&quot; Easy Grip Assistive Scissors"/>
    <n v="35.06"/>
    <n v="2"/>
    <n v="0"/>
    <n v="10.517999999999997"/>
  </r>
  <r>
    <n v="3549"/>
    <s v="CA-2014-155292"/>
    <x v="3"/>
    <x v="505"/>
    <d v="2014-11-02T00:00:00"/>
    <s v="First Class"/>
    <s v="RD-19810"/>
    <s v="Ross DeVincentis"/>
    <s v="Home Office"/>
    <s v="United States"/>
    <s v="Richmond"/>
    <x v="0"/>
    <n v="40475"/>
    <x v="0"/>
    <s v="FUR-CH-10000553"/>
    <x v="0"/>
    <x v="1"/>
    <s v="Metal Folding Chairs, Beige, 4/Carton"/>
    <n v="33.94"/>
    <n v="1"/>
    <n v="0"/>
    <n v="9.1637999999999984"/>
  </r>
  <r>
    <n v="3550"/>
    <s v="CA-2014-155292"/>
    <x v="3"/>
    <x v="505"/>
    <d v="2014-11-02T00:00:00"/>
    <s v="First Class"/>
    <s v="RD-19810"/>
    <s v="Ross DeVincentis"/>
    <s v="Home Office"/>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s v="Home Office"/>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s v="Home Office"/>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s v="Home Office"/>
    <s v="United States"/>
    <s v="Chicago"/>
    <x v="10"/>
    <n v="60653"/>
    <x v="2"/>
    <s v="TEC-PH-10001254"/>
    <x v="2"/>
    <x v="7"/>
    <s v="Jabra BIZ 2300 Duo QD Duo Corded Headset"/>
    <n v="812.73599999999999"/>
    <n v="8"/>
    <n v="0.2"/>
    <n v="60.955199999999962"/>
  </r>
  <r>
    <n v="3554"/>
    <s v="CA-2014-107832"/>
    <x v="3"/>
    <x v="51"/>
    <d v="2014-11-27T00:00:00"/>
    <s v="Second Class"/>
    <s v="FH-14275"/>
    <s v="Frank Hawley"/>
    <s v="Corporate"/>
    <s v="United States"/>
    <s v="Philadelphia"/>
    <x v="9"/>
    <n v="19120"/>
    <x v="3"/>
    <s v="OFF-BI-10001658"/>
    <x v="1"/>
    <x v="8"/>
    <s v="GBC Standard Therm-A-Bind Covers"/>
    <n v="7.4760000000000018"/>
    <n v="1"/>
    <n v="0.7"/>
    <n v="-5.9807999999999986"/>
  </r>
  <r>
    <n v="3555"/>
    <s v="CA-2011-120838"/>
    <x v="2"/>
    <x v="893"/>
    <d v="2011-03-26T00:00:00"/>
    <s v="Second Class"/>
    <s v="PO-18865"/>
    <s v="Patrick O'Donnell"/>
    <s v="Consumer"/>
    <s v="United States"/>
    <s v="Los Angeles"/>
    <x v="1"/>
    <n v="90036"/>
    <x v="1"/>
    <s v="OFF-ST-10000585"/>
    <x v="1"/>
    <x v="4"/>
    <s v="Economy Rollaway Files"/>
    <n v="330.4"/>
    <n v="2"/>
    <n v="0"/>
    <n v="85.903999999999996"/>
  </r>
  <r>
    <n v="3556"/>
    <s v="CA-2011-120838"/>
    <x v="2"/>
    <x v="893"/>
    <d v="2011-03-26T00:00:00"/>
    <s v="Second Class"/>
    <s v="PO-18865"/>
    <s v="Patrick O'Donnell"/>
    <s v="Consumer"/>
    <s v="United States"/>
    <s v="Los Angeles"/>
    <x v="1"/>
    <n v="90036"/>
    <x v="1"/>
    <s v="TEC-PH-10003484"/>
    <x v="2"/>
    <x v="7"/>
    <s v="Ooma Telo VoIP Home Phone System"/>
    <n v="604.75199999999995"/>
    <n v="6"/>
    <n v="0.2"/>
    <n v="37.797000000000025"/>
  </r>
  <r>
    <n v="3557"/>
    <s v="CA-2014-118542"/>
    <x v="3"/>
    <x v="96"/>
    <d v="2014-12-06T00:00:00"/>
    <s v="Standard Class"/>
    <s v="CC-12550"/>
    <s v="Clay Cheatham"/>
    <s v="Consumer"/>
    <s v="United States"/>
    <s v="Los Angeles"/>
    <x v="1"/>
    <n v="90008"/>
    <x v="1"/>
    <s v="OFF-PA-10004735"/>
    <x v="1"/>
    <x v="10"/>
    <s v="Xerox 1905"/>
    <n v="45.36"/>
    <n v="7"/>
    <n v="0"/>
    <n v="21.772800000000004"/>
  </r>
  <r>
    <n v="3558"/>
    <s v="CA-2014-118542"/>
    <x v="3"/>
    <x v="96"/>
    <d v="2014-12-06T00:00:00"/>
    <s v="Standard Class"/>
    <s v="CC-12550"/>
    <s v="Clay Cheatham"/>
    <s v="Consumer"/>
    <s v="United States"/>
    <s v="Los Angeles"/>
    <x v="1"/>
    <n v="90008"/>
    <x v="1"/>
    <s v="OFF-BI-10003429"/>
    <x v="1"/>
    <x v="8"/>
    <s v="Cardinal HOLDit! Binder Insert Strips,Extra Strips"/>
    <n v="10.128"/>
    <n v="2"/>
    <n v="0.2"/>
    <n v="3.6714000000000002"/>
  </r>
  <r>
    <n v="3559"/>
    <s v="CA-2014-152737"/>
    <x v="3"/>
    <x v="659"/>
    <d v="2014-11-13T00:00:00"/>
    <s v="Standard Class"/>
    <s v="TS-21505"/>
    <s v="Tony Sayre"/>
    <s v="Consumer"/>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s v="Consumer"/>
    <s v="United States"/>
    <s v="San Francisco"/>
    <x v="1"/>
    <n v="94122"/>
    <x v="1"/>
    <s v="TEC-AC-10004975"/>
    <x v="2"/>
    <x v="11"/>
    <s v="Plantronics Audio 995 Wireless Stereo Headset"/>
    <n v="439.8"/>
    <n v="4"/>
    <n v="0"/>
    <n v="145.13400000000001"/>
  </r>
  <r>
    <n v="3561"/>
    <s v="CA-2014-109757"/>
    <x v="3"/>
    <x v="507"/>
    <d v="2014-09-10T00:00:00"/>
    <s v="Second Class"/>
    <s v="MD-17350"/>
    <s v="Maribeth Dona"/>
    <s v="Consumer"/>
    <s v="United States"/>
    <s v="Akron"/>
    <x v="24"/>
    <n v="44312"/>
    <x v="3"/>
    <s v="OFF-AR-10002335"/>
    <x v="1"/>
    <x v="6"/>
    <s v="DIXON Oriole Pencils"/>
    <n v="8.2560000000000002"/>
    <n v="4"/>
    <n v="0.2"/>
    <n v="0.61920000000000019"/>
  </r>
  <r>
    <n v="3562"/>
    <s v="CA-2014-109757"/>
    <x v="3"/>
    <x v="507"/>
    <d v="2014-09-10T00:00:00"/>
    <s v="Second Class"/>
    <s v="MD-17350"/>
    <s v="Maribeth Dona"/>
    <s v="Consumer"/>
    <s v="United States"/>
    <s v="Akron"/>
    <x v="24"/>
    <n v="44312"/>
    <x v="3"/>
    <s v="OFF-BI-10004001"/>
    <x v="1"/>
    <x v="8"/>
    <s v="GBC Recycled VeloBinder Covers"/>
    <n v="25.560000000000002"/>
    <n v="5"/>
    <n v="0.7"/>
    <n v="-20.448"/>
  </r>
  <r>
    <n v="3563"/>
    <s v="CA-2014-109757"/>
    <x v="3"/>
    <x v="507"/>
    <d v="2014-09-10T00:00:00"/>
    <s v="Second Class"/>
    <s v="MD-17350"/>
    <s v="Maribeth Dona"/>
    <s v="Consumer"/>
    <s v="United States"/>
    <s v="Akron"/>
    <x v="24"/>
    <n v="44312"/>
    <x v="3"/>
    <s v="OFF-BI-10001634"/>
    <x v="1"/>
    <x v="8"/>
    <s v="Wilson Jones Active Use Binders"/>
    <n v="4.3680000000000012"/>
    <n v="2"/>
    <n v="0.7"/>
    <n v="-3.0575999999999999"/>
  </r>
  <r>
    <n v="3564"/>
    <s v="CA-2014-109757"/>
    <x v="3"/>
    <x v="507"/>
    <d v="2014-09-10T00:00:00"/>
    <s v="Second Class"/>
    <s v="MD-17350"/>
    <s v="Maribeth Dona"/>
    <s v="Consumer"/>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s v="Consumer"/>
    <s v="United States"/>
    <s v="Los Angeles"/>
    <x v="1"/>
    <n v="90049"/>
    <x v="1"/>
    <s v="OFF-PA-10000552"/>
    <x v="1"/>
    <x v="10"/>
    <s v="Xerox 200"/>
    <n v="12.96"/>
    <n v="2"/>
    <n v="0"/>
    <n v="6.2208000000000006"/>
  </r>
  <r>
    <n v="3566"/>
    <s v="CA-2013-130029"/>
    <x v="0"/>
    <x v="894"/>
    <d v="2013-07-07T00:00:00"/>
    <s v="First Class"/>
    <s v="GT-14755"/>
    <s v="Guy Thornton"/>
    <s v="Consumer"/>
    <s v="United States"/>
    <s v="Los Angeles"/>
    <x v="1"/>
    <n v="90049"/>
    <x v="1"/>
    <s v="OFF-FA-10001135"/>
    <x v="1"/>
    <x v="13"/>
    <s v="Brites Rubber Bands, 1 1/2 oz. Box"/>
    <n v="3.96"/>
    <n v="2"/>
    <n v="0"/>
    <n v="7.9200000000000159E-2"/>
  </r>
  <r>
    <n v="3567"/>
    <s v="CA-2014-103877"/>
    <x v="3"/>
    <x v="210"/>
    <d v="2014-09-15T00:00:00"/>
    <s v="Standard Class"/>
    <s v="RD-19660"/>
    <s v="Robert Dilbeck"/>
    <s v="Home Office"/>
    <s v="United States"/>
    <s v="Independence"/>
    <x v="25"/>
    <n v="64055"/>
    <x v="2"/>
    <s v="OFF-BI-10003650"/>
    <x v="1"/>
    <x v="8"/>
    <s v="GBC DocuBind 300 Electric Binding Machine"/>
    <n v="1577.94"/>
    <n v="3"/>
    <n v="0"/>
    <n v="757.41120000000001"/>
  </r>
  <r>
    <n v="3568"/>
    <s v="CA-2013-137176"/>
    <x v="0"/>
    <x v="369"/>
    <d v="2013-09-15T00:00:00"/>
    <s v="Second Class"/>
    <s v="DB-12910"/>
    <s v="Daniel Byrd"/>
    <s v="Home Office"/>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s v="Home Office"/>
    <s v="United States"/>
    <s v="Seattle"/>
    <x v="4"/>
    <n v="98105"/>
    <x v="1"/>
    <s v="TEC-AC-10003628"/>
    <x v="2"/>
    <x v="11"/>
    <s v="Logitech 910-002974 M325 Wireless Mouse for Web Scrolling"/>
    <n v="59.98"/>
    <n v="2"/>
    <n v="0"/>
    <n v="26.391200000000005"/>
  </r>
  <r>
    <n v="3570"/>
    <s v="CA-2014-168109"/>
    <x v="3"/>
    <x v="445"/>
    <d v="2014-07-04T00:00:00"/>
    <s v="Same Day"/>
    <s v="JK-15640"/>
    <s v="Jim Kriz"/>
    <s v="Home Office"/>
    <s v="United States"/>
    <s v="Seattle"/>
    <x v="4"/>
    <n v="98105"/>
    <x v="1"/>
    <s v="TEC-MA-10001148"/>
    <x v="2"/>
    <x v="15"/>
    <s v="Okidata MB491 Multifunction Printer"/>
    <n v="2395.2000000000003"/>
    <n v="6"/>
    <n v="0.2"/>
    <n v="209.58000000000004"/>
  </r>
  <r>
    <n v="3571"/>
    <s v="CA-2014-168109"/>
    <x v="3"/>
    <x v="445"/>
    <d v="2014-07-04T00:00:00"/>
    <s v="Same Day"/>
    <s v="JK-15640"/>
    <s v="Jim Kriz"/>
    <s v="Home Office"/>
    <s v="United States"/>
    <s v="Seattle"/>
    <x v="4"/>
    <n v="98105"/>
    <x v="1"/>
    <s v="TEC-AC-10002049"/>
    <x v="2"/>
    <x v="11"/>
    <s v="Plantronics Savi W720 Multi-Device Wireless Headset System"/>
    <n v="1687.8"/>
    <n v="4"/>
    <n v="0"/>
    <n v="742.63200000000006"/>
  </r>
  <r>
    <n v="3572"/>
    <s v="CA-2014-168109"/>
    <x v="3"/>
    <x v="445"/>
    <d v="2014-07-04T00:00:00"/>
    <s v="Same Day"/>
    <s v="JK-15640"/>
    <s v="Jim Kriz"/>
    <s v="Home Office"/>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s v="Corporate"/>
    <s v="United States"/>
    <s v="Mesquite"/>
    <x v="5"/>
    <n v="75150"/>
    <x v="2"/>
    <s v="OFF-PA-10003953"/>
    <x v="1"/>
    <x v="10"/>
    <s v="Xerox 218"/>
    <n v="5.1840000000000011"/>
    <n v="1"/>
    <n v="0.2"/>
    <n v="1.8144"/>
  </r>
  <r>
    <n v="3574"/>
    <s v="CA-2014-117023"/>
    <x v="3"/>
    <x v="783"/>
    <d v="2014-08-13T00:00:00"/>
    <s v="Standard Class"/>
    <s v="JW-15955"/>
    <s v="Joni Wasserman"/>
    <s v="Consumer"/>
    <s v="United States"/>
    <s v="Long Beach"/>
    <x v="15"/>
    <n v="11561"/>
    <x v="3"/>
    <s v="OFF-AR-10003602"/>
    <x v="1"/>
    <x v="6"/>
    <s v="Quartet Omega Colored Chalk, 12/Pack"/>
    <n v="11.68"/>
    <n v="2"/>
    <n v="0"/>
    <n v="5.4895999999999994"/>
  </r>
  <r>
    <n v="3575"/>
    <s v="CA-2014-117023"/>
    <x v="3"/>
    <x v="783"/>
    <d v="2014-08-13T00:00:00"/>
    <s v="Standard Class"/>
    <s v="JW-15955"/>
    <s v="Joni Wasserman"/>
    <s v="Consumer"/>
    <s v="United States"/>
    <s v="Long Beach"/>
    <x v="15"/>
    <n v="11561"/>
    <x v="3"/>
    <s v="OFF-AR-10004062"/>
    <x v="1"/>
    <x v="6"/>
    <s v="Staples"/>
    <n v="104.80000000000001"/>
    <n v="10"/>
    <n v="0"/>
    <n v="26.200000000000003"/>
  </r>
  <r>
    <n v="3576"/>
    <s v="CA-2012-143532"/>
    <x v="1"/>
    <x v="531"/>
    <d v="2012-03-24T00:00:00"/>
    <s v="Standard Class"/>
    <s v="DC-12850"/>
    <s v="Dan Campbell"/>
    <s v="Consumer"/>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s v="Home Office"/>
    <s v="United States"/>
    <s v="Bakersfield"/>
    <x v="1"/>
    <n v="93309"/>
    <x v="1"/>
    <s v="OFF-BI-10003305"/>
    <x v="1"/>
    <x v="8"/>
    <s v="Avery Hanging File Binders"/>
    <n v="4.7840000000000007"/>
    <n v="1"/>
    <n v="0.2"/>
    <n v="1.5547999999999997"/>
  </r>
  <r>
    <n v="3578"/>
    <s v="CA-2013-103163"/>
    <x v="0"/>
    <x v="843"/>
    <d v="2013-06-12T00:00:00"/>
    <s v="Standard Class"/>
    <s v="FM-14290"/>
    <s v="Frank Merwin"/>
    <s v="Home Office"/>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s v="Consumer"/>
    <s v="United States"/>
    <s v="Jackson"/>
    <x v="35"/>
    <n v="39212"/>
    <x v="0"/>
    <s v="OFF-ST-10000321"/>
    <x v="1"/>
    <x v="4"/>
    <s v="Akro Stacking Bins"/>
    <n v="7.89"/>
    <n v="1"/>
    <n v="0"/>
    <n v="0.31559999999999899"/>
  </r>
  <r>
    <n v="3580"/>
    <s v="CA-2013-104157"/>
    <x v="0"/>
    <x v="197"/>
    <d v="2013-07-30T00:00:00"/>
    <s v="Standard Class"/>
    <s v="MT-17815"/>
    <s v="Meg Tillman"/>
    <s v="Consumer"/>
    <s v="United States"/>
    <s v="Jackson"/>
    <x v="35"/>
    <n v="39212"/>
    <x v="0"/>
    <s v="OFF-PA-10004665"/>
    <x v="1"/>
    <x v="10"/>
    <s v="Advantus Motivational Note Cards"/>
    <n v="65.5"/>
    <n v="5"/>
    <n v="0"/>
    <n v="32.094999999999999"/>
  </r>
  <r>
    <n v="3581"/>
    <s v="CA-2013-104157"/>
    <x v="0"/>
    <x v="197"/>
    <d v="2013-07-30T00:00:00"/>
    <s v="Standard Class"/>
    <s v="MT-17815"/>
    <s v="Meg Tillman"/>
    <s v="Consumer"/>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s v="Consumer"/>
    <s v="United States"/>
    <s v="Fremont"/>
    <x v="8"/>
    <n v="68025"/>
    <x v="2"/>
    <s v="OFF-PA-10000994"/>
    <x v="1"/>
    <x v="10"/>
    <s v="Xerox 1915"/>
    <n v="104.85"/>
    <n v="1"/>
    <n v="0"/>
    <n v="50.327999999999996"/>
  </r>
  <r>
    <n v="3583"/>
    <s v="CA-2012-121650"/>
    <x v="1"/>
    <x v="895"/>
    <d v="2012-12-16T00:00:00"/>
    <s v="Standard Class"/>
    <s v="KD-16495"/>
    <s v="Keith Dawkins"/>
    <s v="Corporate"/>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s v="Corporate"/>
    <s v="United States"/>
    <s v="Jackson"/>
    <x v="12"/>
    <n v="49201"/>
    <x v="2"/>
    <s v="FUR-TA-10003569"/>
    <x v="0"/>
    <x v="3"/>
    <s v="Bretford CR8500 Series Meeting Room Furniture"/>
    <n v="801.96"/>
    <n v="2"/>
    <n v="0"/>
    <n v="200.49"/>
  </r>
  <r>
    <n v="3585"/>
    <s v="CA-2012-121650"/>
    <x v="1"/>
    <x v="895"/>
    <d v="2012-12-16T00:00:00"/>
    <s v="Standard Class"/>
    <s v="KD-16495"/>
    <s v="Keith Dawkins"/>
    <s v="Corporate"/>
    <s v="United States"/>
    <s v="Jackson"/>
    <x v="12"/>
    <n v="49201"/>
    <x v="2"/>
    <s v="FUR-CH-10004289"/>
    <x v="0"/>
    <x v="1"/>
    <s v="Global Super Steno Chair"/>
    <n v="191.96"/>
    <n v="2"/>
    <n v="0"/>
    <n v="32.633199999999988"/>
  </r>
  <r>
    <n v="3586"/>
    <s v="CA-2012-121650"/>
    <x v="1"/>
    <x v="895"/>
    <d v="2012-12-16T00:00:00"/>
    <s v="Standard Class"/>
    <s v="KD-16495"/>
    <s v="Keith Dawkins"/>
    <s v="Corporate"/>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s v="Corporate"/>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s v="Home Office"/>
    <s v="United States"/>
    <s v="Lancaster"/>
    <x v="24"/>
    <n v="43130"/>
    <x v="3"/>
    <s v="TEC-PH-10002885"/>
    <x v="2"/>
    <x v="7"/>
    <s v="Apple iPhone 5"/>
    <n v="1169.694"/>
    <n v="3"/>
    <n v="0.4"/>
    <n v="-253.43369999999993"/>
  </r>
  <r>
    <n v="3589"/>
    <s v="CA-2014-158729"/>
    <x v="3"/>
    <x v="484"/>
    <d v="2014-12-22T00:00:00"/>
    <s v="First Class"/>
    <s v="AC-10450"/>
    <s v="Amy Cox"/>
    <s v="Consumer"/>
    <s v="United States"/>
    <s v="Lafayette"/>
    <x v="28"/>
    <n v="70506"/>
    <x v="0"/>
    <s v="OFF-SU-10002881"/>
    <x v="1"/>
    <x v="14"/>
    <s v="Martin Yale Chadless Opener Electric Letter Opener"/>
    <n v="1665.62"/>
    <n v="2"/>
    <n v="0"/>
    <n v="33.312400000000025"/>
  </r>
  <r>
    <n v="3590"/>
    <s v="CA-2014-146535"/>
    <x v="3"/>
    <x v="221"/>
    <d v="2014-12-01T00:00:00"/>
    <s v="Standard Class"/>
    <s v="FM-14290"/>
    <s v="Frank Merwin"/>
    <s v="Home Office"/>
    <s v="United States"/>
    <s v="Richmond"/>
    <x v="0"/>
    <n v="40475"/>
    <x v="0"/>
    <s v="OFF-BI-10000546"/>
    <x v="1"/>
    <x v="8"/>
    <s v="Avery Durable Binders"/>
    <n v="2.88"/>
    <n v="1"/>
    <n v="0"/>
    <n v="1.4112"/>
  </r>
  <r>
    <n v="3591"/>
    <s v="CA-2014-146535"/>
    <x v="3"/>
    <x v="221"/>
    <d v="2014-12-01T00:00:00"/>
    <s v="Standard Class"/>
    <s v="FM-14290"/>
    <s v="Frank Merwin"/>
    <s v="Home Office"/>
    <s v="United States"/>
    <s v="Richmond"/>
    <x v="0"/>
    <n v="40475"/>
    <x v="0"/>
    <s v="OFF-ST-10001526"/>
    <x v="1"/>
    <x v="4"/>
    <s v="Iceberg Mobile Mega Data/Printer Cart "/>
    <n v="1443.96"/>
    <n v="12"/>
    <n v="0"/>
    <n v="375.42959999999994"/>
  </r>
  <r>
    <n v="3592"/>
    <s v="CA-2011-154186"/>
    <x v="2"/>
    <x v="736"/>
    <d v="2011-12-15T00:00:00"/>
    <s v="Second Class"/>
    <s v="RA-19285"/>
    <s v="Ralph Arnett"/>
    <s v="Consumer"/>
    <s v="United States"/>
    <s v="Houston"/>
    <x v="5"/>
    <n v="77070"/>
    <x v="2"/>
    <s v="OFF-SU-10001574"/>
    <x v="1"/>
    <x v="14"/>
    <s v="Acme Value Line Scissors"/>
    <n v="2.92"/>
    <n v="1"/>
    <n v="0.2"/>
    <n v="0.36499999999999977"/>
  </r>
  <r>
    <n v="3593"/>
    <s v="CA-2013-108434"/>
    <x v="0"/>
    <x v="5"/>
    <d v="2013-12-08T00:00:00"/>
    <s v="Second Class"/>
    <s v="JG-15160"/>
    <s v="James Galang"/>
    <s v="Consumer"/>
    <s v="United States"/>
    <s v="New York City"/>
    <x v="15"/>
    <n v="10024"/>
    <x v="3"/>
    <s v="OFF-ST-10002615"/>
    <x v="1"/>
    <x v="4"/>
    <s v="Dual Level, Single-Width Filing Carts"/>
    <n v="465.18"/>
    <n v="3"/>
    <n v="0"/>
    <n v="120.94680000000001"/>
  </r>
  <r>
    <n v="3594"/>
    <s v="CA-2013-164154"/>
    <x v="0"/>
    <x v="108"/>
    <d v="2013-09-18T00:00:00"/>
    <s v="Standard Class"/>
    <s v="NZ-18565"/>
    <s v="Nick Zandusky"/>
    <s v="Home Office"/>
    <s v="United States"/>
    <s v="Toledo"/>
    <x v="24"/>
    <n v="43615"/>
    <x v="3"/>
    <s v="OFF-BI-10001658"/>
    <x v="1"/>
    <x v="8"/>
    <s v="GBC Standard Therm-A-Bind Covers"/>
    <n v="22.428000000000004"/>
    <n v="3"/>
    <n v="0.7"/>
    <n v="-17.942399999999992"/>
  </r>
  <r>
    <n v="3595"/>
    <s v="CA-2013-164154"/>
    <x v="0"/>
    <x v="108"/>
    <d v="2013-09-18T00:00:00"/>
    <s v="Standard Class"/>
    <s v="NZ-18565"/>
    <s v="Nick Zandusky"/>
    <s v="Home Office"/>
    <s v="United States"/>
    <s v="Toledo"/>
    <x v="24"/>
    <n v="43615"/>
    <x v="3"/>
    <s v="OFF-ST-10002562"/>
    <x v="1"/>
    <x v="4"/>
    <s v="Staples"/>
    <n v="37.52000000000001"/>
    <n v="5"/>
    <n v="0.2"/>
    <n v="3.7519999999999989"/>
  </r>
  <r>
    <n v="3596"/>
    <s v="CA-2014-148012"/>
    <x v="3"/>
    <x v="34"/>
    <d v="2014-12-16T00:00:00"/>
    <s v="Standard Class"/>
    <s v="KM-16225"/>
    <s v="Kalyca Meade"/>
    <s v="Corporate"/>
    <s v="United States"/>
    <s v="Philadelphia"/>
    <x v="9"/>
    <n v="19143"/>
    <x v="3"/>
    <s v="OFF-AR-10004757"/>
    <x v="1"/>
    <x v="6"/>
    <s v="Crayola Colored Pencils"/>
    <n v="2.6240000000000001"/>
    <n v="1"/>
    <n v="0.2"/>
    <n v="0.42639999999999978"/>
  </r>
  <r>
    <n v="3597"/>
    <s v="CA-2011-102869"/>
    <x v="2"/>
    <x v="340"/>
    <d v="2011-09-14T00:00:00"/>
    <s v="Second Class"/>
    <s v="LC-17140"/>
    <s v="Logan Currie"/>
    <s v="Consumer"/>
    <s v="United States"/>
    <s v="Philadelphia"/>
    <x v="9"/>
    <n v="19140"/>
    <x v="3"/>
    <s v="OFF-PA-10000788"/>
    <x v="1"/>
    <x v="10"/>
    <s v="Xerox 210"/>
    <n v="15.552000000000003"/>
    <n v="3"/>
    <n v="0.2"/>
    <n v="5.4432"/>
  </r>
  <r>
    <n v="3598"/>
    <s v="CA-2011-102869"/>
    <x v="2"/>
    <x v="340"/>
    <d v="2011-09-14T00:00:00"/>
    <s v="Second Class"/>
    <s v="LC-17140"/>
    <s v="Logan Currie"/>
    <s v="Consumer"/>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s v="Consumer"/>
    <s v="United States"/>
    <s v="Philadelphia"/>
    <x v="9"/>
    <n v="19140"/>
    <x v="3"/>
    <s v="FUR-FU-10002456"/>
    <x v="0"/>
    <x v="5"/>
    <s v="Master Caster Door Stop, Large Neon Orange"/>
    <n v="17.472000000000001"/>
    <n v="3"/>
    <n v="0.2"/>
    <n v="5.023200000000001"/>
  </r>
  <r>
    <n v="3600"/>
    <s v="CA-2011-102869"/>
    <x v="2"/>
    <x v="340"/>
    <d v="2011-09-14T00:00:00"/>
    <s v="Second Class"/>
    <s v="LC-17140"/>
    <s v="Logan Currie"/>
    <s v="Consumer"/>
    <s v="United States"/>
    <s v="Philadelphia"/>
    <x v="9"/>
    <n v="19140"/>
    <x v="3"/>
    <s v="TEC-PH-10002549"/>
    <x v="2"/>
    <x v="7"/>
    <s v="Polycom SoundPoint IP 450 VoIP phone"/>
    <n v="135.51599999999999"/>
    <n v="1"/>
    <n v="0.4"/>
    <n v="-31.620400000000004"/>
  </r>
  <r>
    <n v="3601"/>
    <s v="CA-2014-138310"/>
    <x v="3"/>
    <x v="335"/>
    <d v="2014-07-01T00:00:00"/>
    <s v="Standard Class"/>
    <s v="NP-18700"/>
    <s v="Nora Preis"/>
    <s v="Consumer"/>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s v="Consumer"/>
    <s v="United States"/>
    <s v="Philadelphia"/>
    <x v="9"/>
    <n v="19143"/>
    <x v="3"/>
    <s v="OFF-PA-10002137"/>
    <x v="1"/>
    <x v="10"/>
    <s v="Southworth 100% Résumé Paper, 24lb."/>
    <n v="12.448"/>
    <n v="2"/>
    <n v="0.2"/>
    <n v="3.8899999999999988"/>
  </r>
  <r>
    <n v="3603"/>
    <s v="CA-2011-159835"/>
    <x v="2"/>
    <x v="664"/>
    <d v="2011-11-24T00:00:00"/>
    <s v="Standard Class"/>
    <s v="RB-19330"/>
    <s v="Randy Bradley"/>
    <s v="Consumer"/>
    <s v="United States"/>
    <s v="Philadelphia"/>
    <x v="9"/>
    <n v="19143"/>
    <x v="3"/>
    <s v="FUR-CH-10004997"/>
    <x v="0"/>
    <x v="1"/>
    <s v="Hon Every-Day Series Multi-Task Chairs"/>
    <n v="657.93"/>
    <n v="5"/>
    <n v="0.3"/>
    <n v="-93.989999999999952"/>
  </r>
  <r>
    <n v="3604"/>
    <s v="CA-2014-112956"/>
    <x v="3"/>
    <x v="170"/>
    <d v="2014-08-28T00:00:00"/>
    <s v="Standard Class"/>
    <s v="TH-21550"/>
    <s v="Tracy Hopkins"/>
    <s v="Home Office"/>
    <s v="United States"/>
    <s v="Columbia"/>
    <x v="39"/>
    <n v="21044"/>
    <x v="3"/>
    <s v="OFF-PA-10000357"/>
    <x v="1"/>
    <x v="10"/>
    <s v="Xerox 1888"/>
    <n v="277.39999999999998"/>
    <n v="5"/>
    <n v="0"/>
    <n v="133.15199999999999"/>
  </r>
  <r>
    <n v="3605"/>
    <s v="CA-2014-112956"/>
    <x v="3"/>
    <x v="170"/>
    <d v="2014-08-28T00:00:00"/>
    <s v="Standard Class"/>
    <s v="TH-21550"/>
    <s v="Tracy Hopkins"/>
    <s v="Home Office"/>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s v="Home Office"/>
    <s v="United States"/>
    <s v="Columbia"/>
    <x v="39"/>
    <n v="21044"/>
    <x v="3"/>
    <s v="FUR-FU-10004960"/>
    <x v="0"/>
    <x v="5"/>
    <s v="Seth Thomas 12&quot; Clock w/ Goldtone Case"/>
    <n v="91.92"/>
    <n v="4"/>
    <n v="0"/>
    <n v="31.252800000000001"/>
  </r>
  <r>
    <n v="3607"/>
    <s v="CA-2013-119683"/>
    <x v="0"/>
    <x v="299"/>
    <d v="2013-03-17T00:00:00"/>
    <s v="Second Class"/>
    <s v="CK-12595"/>
    <s v="Clytie Kelty"/>
    <s v="Consumer"/>
    <s v="United States"/>
    <s v="New York City"/>
    <x v="15"/>
    <n v="10024"/>
    <x v="3"/>
    <s v="OFF-EN-10001099"/>
    <x v="1"/>
    <x v="12"/>
    <s v="Staples"/>
    <n v="29.339999999999996"/>
    <n v="3"/>
    <n v="0"/>
    <n v="13.496399999999998"/>
  </r>
  <r>
    <n v="3608"/>
    <s v="CA-2011-163559"/>
    <x v="2"/>
    <x v="865"/>
    <d v="2011-09-28T00:00:00"/>
    <s v="Second Class"/>
    <s v="ST-20530"/>
    <s v="Shui Tom"/>
    <s v="Consumer"/>
    <s v="United States"/>
    <s v="New York City"/>
    <x v="15"/>
    <n v="10035"/>
    <x v="3"/>
    <s v="OFF-BI-10002026"/>
    <x v="1"/>
    <x v="8"/>
    <s v="Avery Arch Ring Binders"/>
    <n v="139.44"/>
    <n v="3"/>
    <n v="0.2"/>
    <n v="47.060999999999993"/>
  </r>
  <r>
    <n v="3609"/>
    <s v="CA-2011-140228"/>
    <x v="2"/>
    <x v="582"/>
    <d v="2011-05-03T00:00:00"/>
    <s v="Standard Class"/>
    <s v="GB-14530"/>
    <s v="George Bell"/>
    <s v="Corporate"/>
    <s v="United States"/>
    <s v="Newark"/>
    <x v="24"/>
    <n v="43055"/>
    <x v="3"/>
    <s v="OFF-LA-10001613"/>
    <x v="1"/>
    <x v="2"/>
    <s v="Avery File Folder Labels"/>
    <n v="6.911999999999999"/>
    <n v="3"/>
    <n v="0.2"/>
    <n v="2.5056000000000003"/>
  </r>
  <r>
    <n v="3610"/>
    <s v="CA-2011-140228"/>
    <x v="2"/>
    <x v="582"/>
    <d v="2011-05-03T00:00:00"/>
    <s v="Standard Class"/>
    <s v="GB-14530"/>
    <s v="George Bell"/>
    <s v="Corporate"/>
    <s v="United States"/>
    <s v="Newark"/>
    <x v="24"/>
    <n v="43055"/>
    <x v="3"/>
    <s v="OFF-ST-10002214"/>
    <x v="1"/>
    <x v="4"/>
    <s v="X-Rack File for Hanging Folders"/>
    <n v="27.096"/>
    <n v="3"/>
    <n v="0.2"/>
    <n v="2.0321999999999987"/>
  </r>
  <r>
    <n v="3611"/>
    <s v="CA-2011-140228"/>
    <x v="2"/>
    <x v="582"/>
    <d v="2011-05-03T00:00:00"/>
    <s v="Standard Class"/>
    <s v="GB-14530"/>
    <s v="George Bell"/>
    <s v="Corporate"/>
    <s v="United States"/>
    <s v="Newark"/>
    <x v="24"/>
    <n v="43055"/>
    <x v="3"/>
    <s v="OFF-ST-10001128"/>
    <x v="1"/>
    <x v="4"/>
    <s v="Carina Mini System Audio Rack, Model AR050B"/>
    <n v="177.56800000000001"/>
    <n v="2"/>
    <n v="0.2"/>
    <n v="-37.733199999999989"/>
  </r>
  <r>
    <n v="3612"/>
    <s v="US-2013-131674"/>
    <x v="0"/>
    <x v="896"/>
    <d v="2013-12-02T00:00:00"/>
    <s v="Second Class"/>
    <s v="NC-18535"/>
    <s v="Nick Crebassa"/>
    <s v="Corporate"/>
    <s v="United States"/>
    <s v="Dallas"/>
    <x v="5"/>
    <n v="75217"/>
    <x v="2"/>
    <s v="TEC-AC-10004864"/>
    <x v="2"/>
    <x v="11"/>
    <s v="Memorex Micro Travel Drive 32 GB"/>
    <n v="58.415999999999997"/>
    <n v="2"/>
    <n v="0.2"/>
    <n v="16.794600000000003"/>
  </r>
  <r>
    <n v="3613"/>
    <s v="CA-2012-110093"/>
    <x v="1"/>
    <x v="155"/>
    <d v="2012-12-08T00:00:00"/>
    <s v="Standard Class"/>
    <s v="AB-10255"/>
    <s v="Alejandro Ballentine"/>
    <s v="Home Office"/>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s v="Home Office"/>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s v="Corporate"/>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s v="Corporate"/>
    <s v="United States"/>
    <s v="San Antonio"/>
    <x v="5"/>
    <n v="78207"/>
    <x v="2"/>
    <s v="OFF-AR-10001915"/>
    <x v="1"/>
    <x v="6"/>
    <s v="Peel-Off China Markers"/>
    <n v="31.776"/>
    <n v="4"/>
    <n v="0.2"/>
    <n v="8.7384000000000022"/>
  </r>
  <r>
    <n v="3617"/>
    <s v="CA-2013-154536"/>
    <x v="0"/>
    <x v="64"/>
    <d v="2013-09-10T00:00:00"/>
    <s v="Standard Class"/>
    <s v="JC-15340"/>
    <s v="Jasper Cacioppo"/>
    <s v="Consumer"/>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s v="Consumer"/>
    <s v="United States"/>
    <s v="Los Angeles"/>
    <x v="1"/>
    <n v="90004"/>
    <x v="1"/>
    <s v="OFF-BI-10004632"/>
    <x v="1"/>
    <x v="8"/>
    <s v="Ibico Hi-Tech Manual Binding System"/>
    <n v="487.98400000000004"/>
    <n v="2"/>
    <n v="0.2"/>
    <n v="152.49499999999998"/>
  </r>
  <r>
    <n v="3619"/>
    <s v="CA-2014-141929"/>
    <x v="3"/>
    <x v="507"/>
    <d v="2014-09-09T00:00:00"/>
    <s v="Standard Class"/>
    <s v="RA-19285"/>
    <s v="Ralph Arnett"/>
    <s v="Consumer"/>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s v="Consumer"/>
    <s v="United States"/>
    <s v="Los Angeles"/>
    <x v="1"/>
    <n v="90004"/>
    <x v="1"/>
    <s v="OFF-ST-10002974"/>
    <x v="1"/>
    <x v="4"/>
    <s v="Trav-L-File Heavy-Duty Shuttle II, Black"/>
    <n v="217.85"/>
    <n v="5"/>
    <n v="0"/>
    <n v="65.35499999999999"/>
  </r>
  <r>
    <n v="3621"/>
    <s v="CA-2013-109743"/>
    <x v="0"/>
    <x v="897"/>
    <d v="2013-09-30T00:00:00"/>
    <s v="Standard Class"/>
    <s v="SH-19975"/>
    <s v="Sally Hughsby"/>
    <s v="Corporate"/>
    <s v="United States"/>
    <s v="Smyrna"/>
    <x v="18"/>
    <n v="37167"/>
    <x v="0"/>
    <s v="OFF-AR-10003727"/>
    <x v="1"/>
    <x v="6"/>
    <s v="Berol Giant Pencil Sharpener"/>
    <n v="40.775999999999996"/>
    <n v="3"/>
    <n v="0.2"/>
    <n v="4.5872999999999937"/>
  </r>
  <r>
    <n v="3622"/>
    <s v="CA-2013-109743"/>
    <x v="0"/>
    <x v="897"/>
    <d v="2013-09-30T00:00:00"/>
    <s v="Standard Class"/>
    <s v="SH-19975"/>
    <s v="Sally Hughsby"/>
    <s v="Corporate"/>
    <s v="United States"/>
    <s v="Smyrna"/>
    <x v="18"/>
    <n v="37167"/>
    <x v="0"/>
    <s v="TEC-PH-10004071"/>
    <x v="2"/>
    <x v="7"/>
    <s v="PayAnywhere Card Reader"/>
    <n v="63.936000000000007"/>
    <n v="8"/>
    <n v="0.2"/>
    <n v="5.5944000000000003"/>
  </r>
  <r>
    <n v="3623"/>
    <s v="CA-2011-159184"/>
    <x v="2"/>
    <x v="80"/>
    <d v="2011-09-19T00:00:00"/>
    <s v="Standard Class"/>
    <s v="JC-15775"/>
    <s v="John Castell"/>
    <s v="Consumer"/>
    <s v="United States"/>
    <s v="Macon"/>
    <x v="32"/>
    <n v="31204"/>
    <x v="0"/>
    <s v="FUR-FU-10002878"/>
    <x v="0"/>
    <x v="5"/>
    <s v="Seth Thomas 14&quot; Day/Date Wall Clock"/>
    <n v="142.4"/>
    <n v="5"/>
    <n v="0"/>
    <n v="52.688000000000002"/>
  </r>
  <r>
    <n v="3624"/>
    <s v="CA-2011-159184"/>
    <x v="2"/>
    <x v="80"/>
    <d v="2011-09-19T00:00:00"/>
    <s v="Standard Class"/>
    <s v="JC-15775"/>
    <s v="John Castell"/>
    <s v="Consumer"/>
    <s v="United States"/>
    <s v="Macon"/>
    <x v="32"/>
    <n v="31204"/>
    <x v="0"/>
    <s v="OFF-BI-10001890"/>
    <x v="1"/>
    <x v="8"/>
    <s v="Avery Poly Binder Pockets"/>
    <n v="7.16"/>
    <n v="2"/>
    <n v="0"/>
    <n v="3.4367999999999999"/>
  </r>
  <r>
    <n v="3625"/>
    <s v="CA-2014-113530"/>
    <x v="3"/>
    <x v="240"/>
    <d v="2014-05-22T00:00:00"/>
    <s v="Second Class"/>
    <s v="BC-11125"/>
    <s v="Becky Castell"/>
    <s v="Home Office"/>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s v="Home Office"/>
    <s v="United States"/>
    <s v="San Francisco"/>
    <x v="1"/>
    <n v="94109"/>
    <x v="1"/>
    <s v="OFF-AR-10001315"/>
    <x v="1"/>
    <x v="6"/>
    <s v="Newell 310"/>
    <n v="3.52"/>
    <n v="2"/>
    <n v="0"/>
    <n v="1.0207999999999999"/>
  </r>
  <r>
    <n v="3627"/>
    <s v="CA-2014-113530"/>
    <x v="3"/>
    <x v="240"/>
    <d v="2014-05-22T00:00:00"/>
    <s v="Second Class"/>
    <s v="BC-11125"/>
    <s v="Becky Castell"/>
    <s v="Home Office"/>
    <s v="United States"/>
    <s v="San Francisco"/>
    <x v="1"/>
    <n v="94109"/>
    <x v="1"/>
    <s v="OFF-AR-10000122"/>
    <x v="1"/>
    <x v="6"/>
    <s v="Newell 314"/>
    <n v="5.58"/>
    <n v="1"/>
    <n v="0"/>
    <n v="1.3949999999999996"/>
  </r>
  <r>
    <n v="3628"/>
    <s v="CA-2014-113530"/>
    <x v="3"/>
    <x v="240"/>
    <d v="2014-05-22T00:00:00"/>
    <s v="Second Class"/>
    <s v="BC-11125"/>
    <s v="Becky Castell"/>
    <s v="Home Office"/>
    <s v="United States"/>
    <s v="San Francisco"/>
    <x v="1"/>
    <n v="94109"/>
    <x v="1"/>
    <s v="TEC-AC-10001465"/>
    <x v="2"/>
    <x v="11"/>
    <s v="SanDisk Cruzer 64 GB USB Flash Drive"/>
    <n v="36.32"/>
    <n v="1"/>
    <n v="0"/>
    <n v="10.895999999999997"/>
  </r>
  <r>
    <n v="3629"/>
    <s v="CA-2011-169726"/>
    <x v="2"/>
    <x v="128"/>
    <d v="2011-08-13T00:00:00"/>
    <s v="Standard Class"/>
    <s v="JH-15985"/>
    <s v="Joseph Holt"/>
    <s v="Consumer"/>
    <s v="United States"/>
    <s v="Seattle"/>
    <x v="4"/>
    <n v="98103"/>
    <x v="1"/>
    <s v="OFF-BI-10004600"/>
    <x v="1"/>
    <x v="8"/>
    <s v="Ibico Ibimaster 300 Manual Binding System"/>
    <n v="2060.7440000000001"/>
    <n v="7"/>
    <n v="0.2"/>
    <n v="643.98249999999996"/>
  </r>
  <r>
    <n v="3630"/>
    <s v="CA-2014-155957"/>
    <x v="3"/>
    <x v="200"/>
    <d v="2014-12-01T00:00:00"/>
    <s v="Standard Class"/>
    <s v="CC-12610"/>
    <s v="Corey Catlett"/>
    <s v="Corporate"/>
    <s v="United States"/>
    <s v="Columbus"/>
    <x v="24"/>
    <n v="43229"/>
    <x v="3"/>
    <s v="OFF-AP-10002082"/>
    <x v="1"/>
    <x v="9"/>
    <s v="Holmes HEPA Air Purifier"/>
    <n v="52.272000000000006"/>
    <n v="3"/>
    <n v="0.2"/>
    <n v="9.8009999999999984"/>
  </r>
  <r>
    <n v="3631"/>
    <s v="CA-2014-155957"/>
    <x v="3"/>
    <x v="200"/>
    <d v="2014-12-01T00:00:00"/>
    <s v="Standard Class"/>
    <s v="CC-12610"/>
    <s v="Corey Catlett"/>
    <s v="Corporate"/>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s v="Corporate"/>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s v="Corporate"/>
    <s v="United States"/>
    <s v="Los Angeles"/>
    <x v="1"/>
    <n v="90004"/>
    <x v="1"/>
    <s v="OFF-ST-10000025"/>
    <x v="1"/>
    <x v="4"/>
    <s v="Fellowes Stor/Drawer Steel Plus Storage Drawers"/>
    <n v="763.44"/>
    <n v="8"/>
    <n v="0"/>
    <n v="45.80639999999994"/>
  </r>
  <r>
    <n v="3634"/>
    <s v="CA-2013-145177"/>
    <x v="0"/>
    <x v="338"/>
    <d v="2013-11-15T00:00:00"/>
    <s v="Standard Class"/>
    <s v="PP-18955"/>
    <s v="Paul Prost"/>
    <s v="Home Office"/>
    <s v="United States"/>
    <s v="Springfield"/>
    <x v="24"/>
    <n v="45503"/>
    <x v="3"/>
    <s v="OFF-LA-10001613"/>
    <x v="1"/>
    <x v="2"/>
    <s v="Avery File Folder Labels"/>
    <n v="9.2159999999999993"/>
    <n v="4"/>
    <n v="0.2"/>
    <n v="3.3408000000000002"/>
  </r>
  <r>
    <n v="3635"/>
    <s v="CA-2013-145177"/>
    <x v="0"/>
    <x v="338"/>
    <d v="2013-11-15T00:00:00"/>
    <s v="Standard Class"/>
    <s v="PP-18955"/>
    <s v="Paul Prost"/>
    <s v="Home Office"/>
    <s v="United States"/>
    <s v="Springfield"/>
    <x v="24"/>
    <n v="45503"/>
    <x v="3"/>
    <s v="TEC-PH-10000376"/>
    <x v="2"/>
    <x v="7"/>
    <s v="Square Credit Card Reader"/>
    <n v="41.957999999999998"/>
    <n v="7"/>
    <n v="0.4"/>
    <n v="-9.7901999999999987"/>
  </r>
  <r>
    <n v="3636"/>
    <s v="CA-2013-145177"/>
    <x v="0"/>
    <x v="338"/>
    <d v="2013-11-15T00:00:00"/>
    <s v="Standard Class"/>
    <s v="PP-18955"/>
    <s v="Paul Prost"/>
    <s v="Home Office"/>
    <s v="United States"/>
    <s v="Springfield"/>
    <x v="24"/>
    <n v="45503"/>
    <x v="3"/>
    <s v="OFF-PA-10004039"/>
    <x v="1"/>
    <x v="10"/>
    <s v="Xerox 1882"/>
    <n v="89.567999999999998"/>
    <n v="2"/>
    <n v="0.2"/>
    <n v="32.468400000000003"/>
  </r>
  <r>
    <n v="3637"/>
    <s v="CA-2013-145177"/>
    <x v="0"/>
    <x v="338"/>
    <d v="2013-11-15T00:00:00"/>
    <s v="Standard Class"/>
    <s v="PP-18955"/>
    <s v="Paul Prost"/>
    <s v="Home Office"/>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s v="Home Office"/>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s v="Home Office"/>
    <s v="United States"/>
    <s v="Springfield"/>
    <x v="24"/>
    <n v="45503"/>
    <x v="3"/>
    <s v="FUR-FU-10000758"/>
    <x v="0"/>
    <x v="5"/>
    <s v="DAX Natural Wood-Tone Poster Frame"/>
    <n v="148.28800000000001"/>
    <n v="7"/>
    <n v="0.2"/>
    <n v="29.657599999999988"/>
  </r>
  <r>
    <n v="3640"/>
    <s v="CA-2013-145177"/>
    <x v="0"/>
    <x v="338"/>
    <d v="2013-11-15T00:00:00"/>
    <s v="Standard Class"/>
    <s v="PP-18955"/>
    <s v="Paul Prost"/>
    <s v="Home Office"/>
    <s v="United States"/>
    <s v="Springfield"/>
    <x v="24"/>
    <n v="45503"/>
    <x v="3"/>
    <s v="OFF-PA-10000682"/>
    <x v="1"/>
    <x v="10"/>
    <s v="Xerox 1924"/>
    <n v="4.6240000000000006"/>
    <n v="1"/>
    <n v="0.2"/>
    <n v="1.6762000000000001"/>
  </r>
  <r>
    <n v="3641"/>
    <s v="CA-2013-145177"/>
    <x v="0"/>
    <x v="338"/>
    <d v="2013-11-15T00:00:00"/>
    <s v="Standard Class"/>
    <s v="PP-18955"/>
    <s v="Paul Prost"/>
    <s v="Home Office"/>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s v="Home Office"/>
    <s v="United States"/>
    <s v="Springfield"/>
    <x v="24"/>
    <n v="45503"/>
    <x v="3"/>
    <s v="OFF-BI-10002082"/>
    <x v="1"/>
    <x v="8"/>
    <s v="GBC Twin Loop Wire Binding Elements"/>
    <n v="69.888000000000005"/>
    <n v="7"/>
    <n v="0.7"/>
    <n v="-46.591999999999999"/>
  </r>
  <r>
    <n v="3643"/>
    <s v="CA-2011-156594"/>
    <x v="2"/>
    <x v="414"/>
    <d v="2011-12-23T00:00:00"/>
    <s v="Second Class"/>
    <s v="MC-17845"/>
    <s v="Michael Chen"/>
    <s v="Consumer"/>
    <s v="United States"/>
    <s v="Los Angeles"/>
    <x v="1"/>
    <n v="90008"/>
    <x v="1"/>
    <s v="OFF-BI-10004632"/>
    <x v="1"/>
    <x v="8"/>
    <s v="Ibico Hi-Tech Manual Binding System"/>
    <n v="487.98400000000004"/>
    <n v="2"/>
    <n v="0.2"/>
    <n v="152.49499999999998"/>
  </r>
  <r>
    <n v="3644"/>
    <s v="CA-2011-156594"/>
    <x v="2"/>
    <x v="414"/>
    <d v="2011-12-23T00:00:00"/>
    <s v="Second Class"/>
    <s v="MC-17845"/>
    <s v="Michael Chen"/>
    <s v="Consumer"/>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s v="Consumer"/>
    <s v="United States"/>
    <s v="Los Angeles"/>
    <x v="1"/>
    <n v="90008"/>
    <x v="1"/>
    <s v="OFF-AR-10004269"/>
    <x v="1"/>
    <x v="6"/>
    <s v="Newell 31"/>
    <n v="4.13"/>
    <n v="1"/>
    <n v="0"/>
    <n v="1.1564000000000001"/>
  </r>
  <r>
    <n v="3646"/>
    <s v="CA-2011-156594"/>
    <x v="2"/>
    <x v="414"/>
    <d v="2011-12-23T00:00:00"/>
    <s v="Second Class"/>
    <s v="MC-17845"/>
    <s v="Michael Chen"/>
    <s v="Consumer"/>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s v="Home Office"/>
    <s v="United States"/>
    <s v="Los Angeles"/>
    <x v="1"/>
    <n v="90045"/>
    <x v="1"/>
    <s v="OFF-PA-10002195"/>
    <x v="1"/>
    <x v="10"/>
    <s v="Xerox 1966"/>
    <n v="6.48"/>
    <n v="1"/>
    <n v="0"/>
    <n v="3.1752000000000002"/>
  </r>
  <r>
    <n v="3648"/>
    <s v="CA-2011-146528"/>
    <x v="2"/>
    <x v="739"/>
    <d v="2011-07-27T00:00:00"/>
    <s v="Second Class"/>
    <s v="VF-21715"/>
    <s v="Vicky Freymann"/>
    <s v="Home Office"/>
    <s v="United States"/>
    <s v="Los Angeles"/>
    <x v="1"/>
    <n v="90045"/>
    <x v="1"/>
    <s v="OFF-SU-10002522"/>
    <x v="1"/>
    <x v="14"/>
    <s v="Acme Kleen Earth Office Shears"/>
    <n v="15.52"/>
    <n v="4"/>
    <n v="0"/>
    <n v="4.5007999999999981"/>
  </r>
  <r>
    <n v="3649"/>
    <s v="CA-2012-168459"/>
    <x v="1"/>
    <x v="6"/>
    <d v="2012-11-27T00:00:00"/>
    <s v="Standard Class"/>
    <s v="MC-17275"/>
    <s v="Marc Crier"/>
    <s v="Consumer"/>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s v="Consumer"/>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s v="Consumer"/>
    <s v="United States"/>
    <s v="Detroit"/>
    <x v="12"/>
    <n v="48234"/>
    <x v="2"/>
    <s v="TEC-AC-10004859"/>
    <x v="2"/>
    <x v="11"/>
    <s v="Maxell Pro 80 Minute CD-R, 10/Pack"/>
    <n v="104.88"/>
    <n v="6"/>
    <n v="0"/>
    <n v="41.952000000000005"/>
  </r>
  <r>
    <n v="3652"/>
    <s v="CA-2014-109960"/>
    <x v="3"/>
    <x v="34"/>
    <d v="2014-12-12T00:00:00"/>
    <s v="Second Class"/>
    <s v="DB-13210"/>
    <s v="Dean Braden"/>
    <s v="Consumer"/>
    <s v="United States"/>
    <s v="Detroit"/>
    <x v="12"/>
    <n v="48234"/>
    <x v="2"/>
    <s v="OFF-AR-10001860"/>
    <x v="1"/>
    <x v="6"/>
    <s v="BIC Liqua Brite Liner"/>
    <n v="34.700000000000003"/>
    <n v="5"/>
    <n v="0"/>
    <n v="12.492000000000001"/>
  </r>
  <r>
    <n v="3653"/>
    <s v="CA-2014-109960"/>
    <x v="3"/>
    <x v="34"/>
    <d v="2014-12-12T00:00:00"/>
    <s v="Second Class"/>
    <s v="DB-13210"/>
    <s v="Dean Braden"/>
    <s v="Consumer"/>
    <s v="United States"/>
    <s v="Detroit"/>
    <x v="12"/>
    <n v="48234"/>
    <x v="2"/>
    <s v="OFF-BI-10001636"/>
    <x v="1"/>
    <x v="8"/>
    <s v="Ibico Plastic and Wire Spiral Binding Combs"/>
    <n v="33.72"/>
    <n v="4"/>
    <n v="0"/>
    <n v="15.511199999999999"/>
  </r>
  <r>
    <n v="3654"/>
    <s v="CA-2014-109960"/>
    <x v="3"/>
    <x v="34"/>
    <d v="2014-12-12T00:00:00"/>
    <s v="Second Class"/>
    <s v="DB-13210"/>
    <s v="Dean Braden"/>
    <s v="Consumer"/>
    <s v="United States"/>
    <s v="Detroit"/>
    <x v="12"/>
    <n v="48234"/>
    <x v="2"/>
    <s v="OFF-PA-10000349"/>
    <x v="1"/>
    <x v="10"/>
    <s v="Staples"/>
    <n v="14.940000000000001"/>
    <n v="3"/>
    <n v="0"/>
    <n v="7.0218000000000007"/>
  </r>
  <r>
    <n v="3655"/>
    <s v="CA-2014-133004"/>
    <x v="3"/>
    <x v="515"/>
    <d v="2014-09-06T00:00:00"/>
    <s v="Standard Class"/>
    <s v="AJ-10945"/>
    <s v="Ashley Jarboe"/>
    <s v="Consumer"/>
    <s v="United States"/>
    <s v="Lawrence"/>
    <x v="14"/>
    <n v="46226"/>
    <x v="2"/>
    <s v="OFF-AP-10002439"/>
    <x v="1"/>
    <x v="9"/>
    <s v="Tripp Lite Isotel 8 Ultra 8 Outlet Metal Surge"/>
    <n v="638.73"/>
    <n v="9"/>
    <n v="0"/>
    <n v="166.06979999999999"/>
  </r>
  <r>
    <n v="3656"/>
    <s v="CA-2014-168102"/>
    <x v="3"/>
    <x v="558"/>
    <d v="2014-05-01T00:00:00"/>
    <s v="Standard Class"/>
    <s v="CP-12340"/>
    <s v="Christine Phan"/>
    <s v="Corporate"/>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s v="Corporate"/>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s v="Corporate"/>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s v="Corporate"/>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s v="Corporate"/>
    <s v="United States"/>
    <s v="Plantation"/>
    <x v="2"/>
    <n v="33317"/>
    <x v="0"/>
    <s v="FUR-FU-10001731"/>
    <x v="0"/>
    <x v="5"/>
    <s v="Acrylic Self-Standing Desk Frames"/>
    <n v="6.4080000000000004"/>
    <n v="3"/>
    <n v="0.2"/>
    <n v="1.4418"/>
  </r>
  <r>
    <n v="3661"/>
    <s v="CA-2013-161676"/>
    <x v="0"/>
    <x v="427"/>
    <d v="2013-07-24T00:00:00"/>
    <s v="Standard Class"/>
    <s v="JP-15460"/>
    <s v="Jennifer Patt"/>
    <s v="Corporate"/>
    <s v="United States"/>
    <s v="Glendale"/>
    <x v="16"/>
    <n v="85301"/>
    <x v="1"/>
    <s v="OFF-SU-10004782"/>
    <x v="1"/>
    <x v="14"/>
    <s v="Elite 5&quot; Scissors"/>
    <n v="33.799999999999997"/>
    <n v="5"/>
    <n v="0.2"/>
    <n v="4.2249999999999979"/>
  </r>
  <r>
    <n v="3662"/>
    <s v="CA-2013-155005"/>
    <x v="0"/>
    <x v="900"/>
    <d v="2013-06-16T00:00:00"/>
    <s v="Second Class"/>
    <s v="SC-20050"/>
    <s v="Sample Company A"/>
    <s v="Home Office"/>
    <s v="United States"/>
    <s v="Jackson"/>
    <x v="12"/>
    <n v="49201"/>
    <x v="2"/>
    <s v="TEC-PH-10003484"/>
    <x v="2"/>
    <x v="7"/>
    <s v="Ooma Telo VoIP Home Phone System"/>
    <n v="377.96999999999997"/>
    <n v="3"/>
    <n v="0"/>
    <n v="94.492500000000007"/>
  </r>
  <r>
    <n v="3663"/>
    <s v="US-2014-129777"/>
    <x v="3"/>
    <x v="445"/>
    <d v="2014-07-10T00:00:00"/>
    <s v="Standard Class"/>
    <s v="FM-14290"/>
    <s v="Frank Merwin"/>
    <s v="Home Office"/>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s v="Home Office"/>
    <s v="United States"/>
    <s v="Quincy"/>
    <x v="31"/>
    <n v="2169"/>
    <x v="3"/>
    <s v="OFF-PA-10001970"/>
    <x v="1"/>
    <x v="10"/>
    <s v="Xerox 1881"/>
    <n v="24.56"/>
    <n v="2"/>
    <n v="0"/>
    <n v="11.543199999999999"/>
  </r>
  <r>
    <n v="3665"/>
    <s v="CA-2011-129364"/>
    <x v="2"/>
    <x v="589"/>
    <d v="2011-12-13T00:00:00"/>
    <s v="Standard Class"/>
    <s v="TB-21250"/>
    <s v="Tim Brockman"/>
    <s v="Consumer"/>
    <s v="United States"/>
    <s v="Salem"/>
    <x v="21"/>
    <n v="97301"/>
    <x v="1"/>
    <s v="OFF-LA-10001569"/>
    <x v="1"/>
    <x v="2"/>
    <s v="Avery 499"/>
    <n v="27.888000000000002"/>
    <n v="7"/>
    <n v="0.2"/>
    <n v="9.0635999999999974"/>
  </r>
  <r>
    <n v="3666"/>
    <s v="CA-2011-129364"/>
    <x v="2"/>
    <x v="589"/>
    <d v="2011-12-13T00:00:00"/>
    <s v="Standard Class"/>
    <s v="TB-21250"/>
    <s v="Tim Brockman"/>
    <s v="Consumer"/>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s v="Consumer"/>
    <s v="United States"/>
    <s v="Salem"/>
    <x v="21"/>
    <n v="97301"/>
    <x v="1"/>
    <s v="TEC-PH-10003095"/>
    <x v="2"/>
    <x v="7"/>
    <s v="Samsung HM1900 Bluetooth Headset"/>
    <n v="52.679999999999993"/>
    <n v="3"/>
    <n v="0.2"/>
    <n v="19.754999999999999"/>
  </r>
  <r>
    <n v="3668"/>
    <s v="CA-2011-129364"/>
    <x v="2"/>
    <x v="589"/>
    <d v="2011-12-13T00:00:00"/>
    <s v="Standard Class"/>
    <s v="TB-21250"/>
    <s v="Tim Brockman"/>
    <s v="Consumer"/>
    <s v="United States"/>
    <s v="Salem"/>
    <x v="21"/>
    <n v="97301"/>
    <x v="1"/>
    <s v="OFF-SU-10000432"/>
    <x v="1"/>
    <x v="14"/>
    <s v="Acco Side-Punched Conventional Columnar Pads"/>
    <n v="13.88"/>
    <n v="5"/>
    <n v="0.2"/>
    <n v="-2.6025000000000014"/>
  </r>
  <r>
    <n v="3669"/>
    <s v="CA-2011-129364"/>
    <x v="2"/>
    <x v="589"/>
    <d v="2011-12-13T00:00:00"/>
    <s v="Standard Class"/>
    <s v="TB-21250"/>
    <s v="Tim Brockman"/>
    <s v="Consumer"/>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s v="Consumer"/>
    <s v="United States"/>
    <s v="Salem"/>
    <x v="21"/>
    <n v="97301"/>
    <x v="1"/>
    <s v="OFF-LA-10004409"/>
    <x v="1"/>
    <x v="2"/>
    <s v="Avery 492"/>
    <n v="11.52"/>
    <n v="5"/>
    <n v="0.2"/>
    <n v="3.7439999999999989"/>
  </r>
  <r>
    <n v="3671"/>
    <s v="CA-2011-129364"/>
    <x v="2"/>
    <x v="589"/>
    <d v="2011-12-13T00:00:00"/>
    <s v="Standard Class"/>
    <s v="TB-21250"/>
    <s v="Tim Brockman"/>
    <s v="Consumer"/>
    <s v="United States"/>
    <s v="Salem"/>
    <x v="21"/>
    <n v="97301"/>
    <x v="1"/>
    <s v="OFF-PA-10001569"/>
    <x v="1"/>
    <x v="10"/>
    <s v="Xerox 232"/>
    <n v="10.368000000000002"/>
    <n v="2"/>
    <n v="0.2"/>
    <n v="3.6288"/>
  </r>
  <r>
    <n v="3672"/>
    <s v="CA-2011-129364"/>
    <x v="2"/>
    <x v="589"/>
    <d v="2011-12-13T00:00:00"/>
    <s v="Standard Class"/>
    <s v="TB-21250"/>
    <s v="Tim Brockman"/>
    <s v="Consumer"/>
    <s v="United States"/>
    <s v="Salem"/>
    <x v="21"/>
    <n v="97301"/>
    <x v="1"/>
    <s v="OFF-ST-10001031"/>
    <x v="1"/>
    <x v="4"/>
    <s v="Adjustable Personal File Tote"/>
    <n v="39.072000000000003"/>
    <n v="3"/>
    <n v="0.2"/>
    <n v="2.9304000000000023"/>
  </r>
  <r>
    <n v="3673"/>
    <s v="CA-2013-104969"/>
    <x v="0"/>
    <x v="143"/>
    <d v="2013-04-15T00:00:00"/>
    <s v="Standard Class"/>
    <s v="EH-14125"/>
    <s v="Eugene Hildebrand"/>
    <s v="Home Office"/>
    <s v="United States"/>
    <s v="Troy"/>
    <x v="24"/>
    <n v="45373"/>
    <x v="3"/>
    <s v="OFF-EN-10002312"/>
    <x v="1"/>
    <x v="12"/>
    <s v="#10 Self-Seal White Envelopes"/>
    <n v="8.8719999999999999"/>
    <n v="1"/>
    <n v="0.2"/>
    <n v="3.2161"/>
  </r>
  <r>
    <n v="3674"/>
    <s v="CA-2013-104969"/>
    <x v="0"/>
    <x v="143"/>
    <d v="2013-04-15T00:00:00"/>
    <s v="Standard Class"/>
    <s v="EH-14125"/>
    <s v="Eugene Hildebrand"/>
    <s v="Home Office"/>
    <s v="United States"/>
    <s v="Troy"/>
    <x v="24"/>
    <n v="45373"/>
    <x v="3"/>
    <s v="OFF-BI-10004224"/>
    <x v="1"/>
    <x v="8"/>
    <s v="Catalog Binders with Expanding Posts"/>
    <n v="121.10400000000003"/>
    <n v="6"/>
    <n v="0.7"/>
    <n v="-100.91999999999999"/>
  </r>
  <r>
    <n v="3675"/>
    <s v="CA-2014-154109"/>
    <x v="3"/>
    <x v="44"/>
    <d v="2014-11-12T00:00:00"/>
    <s v="Standard Class"/>
    <s v="ML-17410"/>
    <s v="Maris LaWare"/>
    <s v="Consumer"/>
    <s v="United States"/>
    <s v="Philadelphia"/>
    <x v="9"/>
    <n v="19143"/>
    <x v="3"/>
    <s v="FUR-CH-10003774"/>
    <x v="0"/>
    <x v="1"/>
    <s v="Global Wood Trimmed Manager's Task Chair, Khaki"/>
    <n v="127.372"/>
    <n v="2"/>
    <n v="0.3"/>
    <n v="-30.933200000000006"/>
  </r>
  <r>
    <n v="3676"/>
    <s v="CA-2014-154109"/>
    <x v="3"/>
    <x v="44"/>
    <d v="2014-11-12T00:00:00"/>
    <s v="Standard Class"/>
    <s v="ML-17410"/>
    <s v="Maris LaWare"/>
    <s v="Consumer"/>
    <s v="United States"/>
    <s v="Philadelphia"/>
    <x v="9"/>
    <n v="19143"/>
    <x v="3"/>
    <s v="OFF-PA-10000157"/>
    <x v="1"/>
    <x v="10"/>
    <s v="Xerox 191"/>
    <n v="47.952000000000005"/>
    <n v="3"/>
    <n v="0.2"/>
    <n v="16.183799999999998"/>
  </r>
  <r>
    <n v="3677"/>
    <s v="CA-2012-156440"/>
    <x v="1"/>
    <x v="901"/>
    <d v="2012-12-09T00:00:00"/>
    <s v="Standard Class"/>
    <s v="MH-17620"/>
    <s v="Matt Hagelstein"/>
    <s v="Corporate"/>
    <s v="United States"/>
    <s v="San Diego"/>
    <x v="1"/>
    <n v="92105"/>
    <x v="1"/>
    <s v="FUR-FU-10004090"/>
    <x v="0"/>
    <x v="5"/>
    <s v="Executive Impressions 14&quot; Contract Wall Clock"/>
    <n v="44.46"/>
    <n v="2"/>
    <n v="0"/>
    <n v="14.671799999999998"/>
  </r>
  <r>
    <n v="3678"/>
    <s v="CA-2012-132626"/>
    <x v="1"/>
    <x v="584"/>
    <d v="2012-07-14T00:00:00"/>
    <s v="Standard Class"/>
    <s v="BT-11680"/>
    <s v="Brian Thompson"/>
    <s v="Consumer"/>
    <s v="United States"/>
    <s v="Clinton"/>
    <x v="39"/>
    <n v="20735"/>
    <x v="3"/>
    <s v="OFF-FA-10002763"/>
    <x v="1"/>
    <x v="13"/>
    <s v="Advantus Map Pennant Flags and Round Head Tacks"/>
    <n v="15.8"/>
    <n v="4"/>
    <n v="0"/>
    <n v="5.0559999999999992"/>
  </r>
  <r>
    <n v="3679"/>
    <s v="CA-2012-132626"/>
    <x v="1"/>
    <x v="584"/>
    <d v="2012-07-14T00:00:00"/>
    <s v="Standard Class"/>
    <s v="BT-11680"/>
    <s v="Brian Thompson"/>
    <s v="Consumer"/>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s v="Consumer"/>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s v="Consumer"/>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s v="Consumer"/>
    <s v="United States"/>
    <s v="Clinton"/>
    <x v="39"/>
    <n v="20735"/>
    <x v="3"/>
    <s v="OFF-BI-10002854"/>
    <x v="1"/>
    <x v="8"/>
    <s v="Performers Binder/Pad Holder, Black"/>
    <n v="84.09"/>
    <n v="3"/>
    <n v="0"/>
    <n v="42.045000000000002"/>
  </r>
  <r>
    <n v="3683"/>
    <s v="CA-2012-132626"/>
    <x v="1"/>
    <x v="584"/>
    <d v="2012-07-14T00:00:00"/>
    <s v="Standard Class"/>
    <s v="BT-11680"/>
    <s v="Brian Thompson"/>
    <s v="Consumer"/>
    <s v="United States"/>
    <s v="Clinton"/>
    <x v="39"/>
    <n v="20735"/>
    <x v="3"/>
    <s v="OFF-AR-10002987"/>
    <x v="1"/>
    <x v="6"/>
    <s v="Prismacolor Color Pencil Set"/>
    <n v="79.36"/>
    <n v="4"/>
    <n v="0"/>
    <n v="32.537600000000005"/>
  </r>
  <r>
    <n v="3684"/>
    <s v="CA-2012-132626"/>
    <x v="1"/>
    <x v="584"/>
    <d v="2012-07-14T00:00:00"/>
    <s v="Standard Class"/>
    <s v="BT-11680"/>
    <s v="Brian Thompson"/>
    <s v="Consumer"/>
    <s v="United States"/>
    <s v="Clinton"/>
    <x v="39"/>
    <n v="20735"/>
    <x v="3"/>
    <s v="OFF-BI-10004001"/>
    <x v="1"/>
    <x v="8"/>
    <s v="GBC Recycled VeloBinder Covers"/>
    <n v="153.35999999999999"/>
    <n v="9"/>
    <n v="0"/>
    <n v="70.545599999999979"/>
  </r>
  <r>
    <n v="3685"/>
    <s v="CA-2012-132626"/>
    <x v="1"/>
    <x v="584"/>
    <d v="2012-07-14T00:00:00"/>
    <s v="Standard Class"/>
    <s v="BT-11680"/>
    <s v="Brian Thompson"/>
    <s v="Consumer"/>
    <s v="United States"/>
    <s v="Clinton"/>
    <x v="39"/>
    <n v="20735"/>
    <x v="3"/>
    <s v="OFF-BI-10001634"/>
    <x v="1"/>
    <x v="8"/>
    <s v="Wilson Jones Active Use Binders"/>
    <n v="43.68"/>
    <n v="6"/>
    <n v="0"/>
    <n v="21.403200000000002"/>
  </r>
  <r>
    <n v="3686"/>
    <s v="CA-2012-132626"/>
    <x v="1"/>
    <x v="584"/>
    <d v="2012-07-14T00:00:00"/>
    <s v="Standard Class"/>
    <s v="BT-11680"/>
    <s v="Brian Thompson"/>
    <s v="Consumer"/>
    <s v="United States"/>
    <s v="Clinton"/>
    <x v="39"/>
    <n v="20735"/>
    <x v="3"/>
    <s v="OFF-ST-10003722"/>
    <x v="1"/>
    <x v="4"/>
    <s v="Project Tote Personal File"/>
    <n v="98.21"/>
    <n v="7"/>
    <n v="0"/>
    <n v="28.480899999999984"/>
  </r>
  <r>
    <n v="3687"/>
    <s v="CA-2013-102792"/>
    <x v="0"/>
    <x v="180"/>
    <d v="2013-12-20T00:00:00"/>
    <s v="Standard Class"/>
    <s v="JC-15340"/>
    <s v="Jasper Cacioppo"/>
    <s v="Consumer"/>
    <s v="United States"/>
    <s v="Riverside"/>
    <x v="1"/>
    <n v="92503"/>
    <x v="1"/>
    <s v="OFF-AR-10004757"/>
    <x v="1"/>
    <x v="6"/>
    <s v="Crayola Colored Pencils"/>
    <n v="9.84"/>
    <n v="3"/>
    <n v="0"/>
    <n v="3.2471999999999994"/>
  </r>
  <r>
    <n v="3688"/>
    <s v="CA-2013-108567"/>
    <x v="0"/>
    <x v="244"/>
    <d v="2013-05-25T00:00:00"/>
    <s v="Standard Class"/>
    <s v="DB-13210"/>
    <s v="Dean Braden"/>
    <s v="Consumer"/>
    <s v="United States"/>
    <s v="Port Saint Lucie"/>
    <x v="2"/>
    <n v="34952"/>
    <x v="0"/>
    <s v="OFF-BI-10004140"/>
    <x v="1"/>
    <x v="8"/>
    <s v="Avery Non-Stick Binders"/>
    <n v="2.6940000000000004"/>
    <n v="2"/>
    <n v="0.7"/>
    <n v="-2.2450000000000001"/>
  </r>
  <r>
    <n v="3689"/>
    <s v="CA-2014-140760"/>
    <x v="3"/>
    <x v="455"/>
    <d v="2014-06-06T00:00:00"/>
    <s v="Second Class"/>
    <s v="DO-13435"/>
    <s v="Denny Ordway"/>
    <s v="Consumer"/>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s v="Consumer"/>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s v="Corporate"/>
    <s v="United States"/>
    <s v="Denver"/>
    <x v="22"/>
    <n v="80219"/>
    <x v="1"/>
    <s v="TEC-MA-10000597"/>
    <x v="2"/>
    <x v="15"/>
    <s v="Lexmark S315 Color Inkjet Printer"/>
    <n v="59.994000000000007"/>
    <n v="2"/>
    <n v="0.7"/>
    <n v="-45.995400000000004"/>
  </r>
  <r>
    <n v="3692"/>
    <s v="US-2012-131359"/>
    <x v="1"/>
    <x v="628"/>
    <d v="2012-11-02T00:00:00"/>
    <s v="Second Class"/>
    <s v="FA-14230"/>
    <s v="Frank Atkinson"/>
    <s v="Corporate"/>
    <s v="United States"/>
    <s v="Denver"/>
    <x v="22"/>
    <n v="80219"/>
    <x v="1"/>
    <s v="TEC-CO-10001571"/>
    <x v="2"/>
    <x v="16"/>
    <s v="Sharp 1540cs Digital Laser Copier"/>
    <n v="439.99200000000002"/>
    <n v="1"/>
    <n v="0.2"/>
    <n v="164.99700000000001"/>
  </r>
  <r>
    <n v="3693"/>
    <s v="US-2012-131359"/>
    <x v="1"/>
    <x v="628"/>
    <d v="2012-11-02T00:00:00"/>
    <s v="Second Class"/>
    <s v="FA-14230"/>
    <s v="Frank Atkinson"/>
    <s v="Corporate"/>
    <s v="United States"/>
    <s v="Denver"/>
    <x v="22"/>
    <n v="80219"/>
    <x v="1"/>
    <s v="TEC-PH-10004531"/>
    <x v="2"/>
    <x v="7"/>
    <s v="OtterBox Commuter Series Case - iPhone 5 &amp; 5s"/>
    <n v="87.96"/>
    <n v="5"/>
    <n v="0.2"/>
    <n v="30.785999999999998"/>
  </r>
  <r>
    <n v="3694"/>
    <s v="US-2012-131359"/>
    <x v="1"/>
    <x v="628"/>
    <d v="2012-11-02T00:00:00"/>
    <s v="Second Class"/>
    <s v="FA-14230"/>
    <s v="Frank Atkinson"/>
    <s v="Corporate"/>
    <s v="United States"/>
    <s v="Denver"/>
    <x v="22"/>
    <n v="80219"/>
    <x v="1"/>
    <s v="FUR-FU-10003026"/>
    <x v="0"/>
    <x v="5"/>
    <s v="Eldon Regeneration Recycled Desk Accessories, Black"/>
    <n v="15.488"/>
    <n v="4"/>
    <n v="0.2"/>
    <n v="3.6783999999999999"/>
  </r>
  <r>
    <n v="3695"/>
    <s v="CA-2013-142097"/>
    <x v="0"/>
    <x v="680"/>
    <d v="2013-10-21T00:00:00"/>
    <s v="Standard Class"/>
    <s v="QJ-19255"/>
    <s v="Quincy Jones"/>
    <s v="Corporate"/>
    <s v="United States"/>
    <s v="Springfield"/>
    <x v="17"/>
    <n v="22153"/>
    <x v="0"/>
    <s v="OFF-BI-10002082"/>
    <x v="1"/>
    <x v="8"/>
    <s v="GBC Twin Loop Wire Binding Elements"/>
    <n v="232.96"/>
    <n v="7"/>
    <n v="0"/>
    <n v="116.48"/>
  </r>
  <r>
    <n v="3696"/>
    <s v="CA-2013-142097"/>
    <x v="0"/>
    <x v="680"/>
    <d v="2013-10-21T00:00:00"/>
    <s v="Standard Class"/>
    <s v="QJ-19255"/>
    <s v="Quincy Jones"/>
    <s v="Corporate"/>
    <s v="United States"/>
    <s v="Springfield"/>
    <x v="17"/>
    <n v="22153"/>
    <x v="0"/>
    <s v="OFF-EN-10002312"/>
    <x v="1"/>
    <x v="12"/>
    <s v="#10 Self-Seal White Envelopes"/>
    <n v="66.539999999999992"/>
    <n v="6"/>
    <n v="0"/>
    <n v="32.604599999999998"/>
  </r>
  <r>
    <n v="3697"/>
    <s v="CA-2013-142097"/>
    <x v="0"/>
    <x v="680"/>
    <d v="2013-10-21T00:00:00"/>
    <s v="Standard Class"/>
    <s v="QJ-19255"/>
    <s v="Quincy Jones"/>
    <s v="Corporate"/>
    <s v="United States"/>
    <s v="Springfield"/>
    <x v="17"/>
    <n v="22153"/>
    <x v="0"/>
    <s v="OFF-AP-10000696"/>
    <x v="1"/>
    <x v="9"/>
    <s v="Holmes Odor Grabber"/>
    <n v="43.26"/>
    <n v="3"/>
    <n v="0"/>
    <n v="14.275799999999998"/>
  </r>
  <r>
    <n v="3698"/>
    <s v="CA-2012-151680"/>
    <x v="1"/>
    <x v="902"/>
    <d v="2012-11-21T00:00:00"/>
    <s v="Second Class"/>
    <s v="TC-21475"/>
    <s v="Tony Chapman"/>
    <s v="Home Office"/>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s v="Corporate"/>
    <s v="United States"/>
    <s v="Tempe"/>
    <x v="16"/>
    <n v="85281"/>
    <x v="1"/>
    <s v="OFF-ST-10001034"/>
    <x v="1"/>
    <x v="4"/>
    <s v="Eldon File Chest Portable File"/>
    <n v="79.400000000000006"/>
    <n v="5"/>
    <n v="0.2"/>
    <n v="5.9550000000000054"/>
  </r>
  <r>
    <n v="3700"/>
    <s v="CA-2014-160416"/>
    <x v="3"/>
    <x v="38"/>
    <d v="2014-11-19T00:00:00"/>
    <s v="Second Class"/>
    <s v="AD-10180"/>
    <s v="Alan Dominguez"/>
    <s v="Home Office"/>
    <s v="United States"/>
    <s v="Yonkers"/>
    <x v="15"/>
    <n v="10701"/>
    <x v="3"/>
    <s v="TEC-AC-10004114"/>
    <x v="2"/>
    <x v="11"/>
    <s v="KeyTronic 6101 Series - Keyboard - Black"/>
    <n v="163.96"/>
    <n v="4"/>
    <n v="0"/>
    <n v="70.502800000000008"/>
  </r>
  <r>
    <n v="3701"/>
    <s v="CA-2014-169411"/>
    <x v="3"/>
    <x v="165"/>
    <d v="2014-12-30T00:00:00"/>
    <s v="Standard Class"/>
    <s v="AC-10615"/>
    <s v="Ann Chong"/>
    <s v="Corporate"/>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s v="Corporate"/>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s v="Corporate"/>
    <s v="United States"/>
    <s v="Decatur"/>
    <x v="19"/>
    <n v="35601"/>
    <x v="0"/>
    <s v="OFF-AR-10004269"/>
    <x v="1"/>
    <x v="6"/>
    <s v="Newell 31"/>
    <n v="24.78"/>
    <n v="6"/>
    <n v="0"/>
    <n v="6.9384000000000006"/>
  </r>
  <r>
    <n v="3704"/>
    <s v="CA-2012-104941"/>
    <x v="1"/>
    <x v="385"/>
    <d v="2012-06-19T00:00:00"/>
    <s v="Standard Class"/>
    <s v="DH-13075"/>
    <s v="Dave Hallsten"/>
    <s v="Corporate"/>
    <s v="United States"/>
    <s v="Decatur"/>
    <x v="19"/>
    <n v="35601"/>
    <x v="0"/>
    <s v="OFF-BI-10001249"/>
    <x v="1"/>
    <x v="8"/>
    <s v="Avery Heavy-Duty EZD View Binder with Locking Rings"/>
    <n v="19.14"/>
    <n v="3"/>
    <n v="0"/>
    <n v="8.8043999999999993"/>
  </r>
  <r>
    <n v="3705"/>
    <s v="CA-2012-104941"/>
    <x v="1"/>
    <x v="385"/>
    <d v="2012-06-19T00:00:00"/>
    <s v="Standard Class"/>
    <s v="DH-13075"/>
    <s v="Dave Hallsten"/>
    <s v="Corporate"/>
    <s v="United States"/>
    <s v="Decatur"/>
    <x v="19"/>
    <n v="35601"/>
    <x v="0"/>
    <s v="TEC-CO-10004202"/>
    <x v="2"/>
    <x v="16"/>
    <s v="Brother DCP1000 Digital 3 in 1 Multifunction Machine"/>
    <n v="899.97"/>
    <n v="3"/>
    <n v="0"/>
    <n v="314.98950000000002"/>
  </r>
  <r>
    <n v="3706"/>
    <s v="CA-2012-104941"/>
    <x v="1"/>
    <x v="385"/>
    <d v="2012-06-19T00:00:00"/>
    <s v="Standard Class"/>
    <s v="DH-13075"/>
    <s v="Dave Hallsten"/>
    <s v="Corporate"/>
    <s v="United States"/>
    <s v="Decatur"/>
    <x v="19"/>
    <n v="35601"/>
    <x v="0"/>
    <s v="OFF-PA-10003363"/>
    <x v="1"/>
    <x v="10"/>
    <s v="Xerox 204"/>
    <n v="32.400000000000006"/>
    <n v="5"/>
    <n v="0"/>
    <n v="15.552000000000001"/>
  </r>
  <r>
    <n v="3707"/>
    <s v="CA-2014-160087"/>
    <x v="3"/>
    <x v="257"/>
    <d v="2014-03-23T00:00:00"/>
    <s v="Standard Class"/>
    <s v="EN-13780"/>
    <s v="Edward Nazzal"/>
    <s v="Consumer"/>
    <s v="United States"/>
    <s v="Dallas"/>
    <x v="5"/>
    <n v="75220"/>
    <x v="2"/>
    <s v="OFF-AR-10001915"/>
    <x v="1"/>
    <x v="6"/>
    <s v="Peel-Off China Markers"/>
    <n v="23.832000000000001"/>
    <n v="3"/>
    <n v="0.2"/>
    <n v="6.5538000000000007"/>
  </r>
  <r>
    <n v="3708"/>
    <s v="CA-2011-120544"/>
    <x v="2"/>
    <x v="533"/>
    <d v="2011-11-27T00:00:00"/>
    <s v="Standard Class"/>
    <s v="SS-20140"/>
    <s v="Saphhira Shifley"/>
    <s v="Corporate"/>
    <s v="United States"/>
    <s v="Mesquite"/>
    <x v="5"/>
    <n v="75150"/>
    <x v="2"/>
    <s v="FUR-FU-10001940"/>
    <x v="0"/>
    <x v="5"/>
    <s v="Staples"/>
    <n v="6.3680000000000003"/>
    <n v="2"/>
    <n v="0.6"/>
    <n v="-2.5471999999999984"/>
  </r>
  <r>
    <n v="3709"/>
    <s v="CA-2011-120544"/>
    <x v="2"/>
    <x v="533"/>
    <d v="2011-11-27T00:00:00"/>
    <s v="Standard Class"/>
    <s v="SS-20140"/>
    <s v="Saphhira Shifley"/>
    <s v="Corporate"/>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s v="Corporate"/>
    <s v="United States"/>
    <s v="Mesquite"/>
    <x v="5"/>
    <n v="75150"/>
    <x v="2"/>
    <s v="TEC-AC-10003709"/>
    <x v="2"/>
    <x v="11"/>
    <s v="Maxell 4.7GB DVD-R 5/Pack"/>
    <n v="5.5440000000000005"/>
    <n v="7"/>
    <n v="0.2"/>
    <n v="1.6632000000000007"/>
  </r>
  <r>
    <n v="3711"/>
    <s v="CA-2014-113670"/>
    <x v="3"/>
    <x v="453"/>
    <d v="2014-10-18T00:00:00"/>
    <s v="First Class"/>
    <s v="RS-19765"/>
    <s v="Roland Schwarz"/>
    <s v="Corporate"/>
    <s v="United States"/>
    <s v="Los Angeles"/>
    <x v="1"/>
    <n v="90045"/>
    <x v="1"/>
    <s v="FUR-TA-10001705"/>
    <x v="0"/>
    <x v="3"/>
    <s v="Bush Advantage Collection Round Conference Table"/>
    <n v="510.24"/>
    <n v="3"/>
    <n v="0.2"/>
    <n v="6.3779999999999575"/>
  </r>
  <r>
    <n v="3712"/>
    <s v="CA-2014-113670"/>
    <x v="3"/>
    <x v="453"/>
    <d v="2014-10-18T00:00:00"/>
    <s v="First Class"/>
    <s v="RS-19765"/>
    <s v="Roland Schwarz"/>
    <s v="Corporate"/>
    <s v="United States"/>
    <s v="Los Angeles"/>
    <x v="1"/>
    <n v="90045"/>
    <x v="1"/>
    <s v="OFF-PA-10000675"/>
    <x v="1"/>
    <x v="10"/>
    <s v="Xerox 1919"/>
    <n v="204.95000000000002"/>
    <n v="5"/>
    <n v="0"/>
    <n v="100.4255"/>
  </r>
  <r>
    <n v="3713"/>
    <s v="CA-2014-166198"/>
    <x v="3"/>
    <x v="81"/>
    <d v="2014-04-25T00:00:00"/>
    <s v="First Class"/>
    <s v="JW-15955"/>
    <s v="Joni Wasserman"/>
    <s v="Consumer"/>
    <s v="United States"/>
    <s v="Seattle"/>
    <x v="4"/>
    <n v="98103"/>
    <x v="1"/>
    <s v="TEC-AC-10000521"/>
    <x v="2"/>
    <x v="11"/>
    <s v="Verbatim Slim CD and DVD Storage Cases, 50/Pack"/>
    <n v="11.54"/>
    <n v="1"/>
    <n v="0"/>
    <n v="3.4619999999999997"/>
  </r>
  <r>
    <n v="3714"/>
    <s v="CA-2014-166198"/>
    <x v="3"/>
    <x v="81"/>
    <d v="2014-04-25T00:00:00"/>
    <s v="First Class"/>
    <s v="JW-15955"/>
    <s v="Joni Wasserman"/>
    <s v="Consumer"/>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s v="Consumer"/>
    <s v="United States"/>
    <s v="Olympia"/>
    <x v="4"/>
    <n v="98502"/>
    <x v="1"/>
    <s v="OFF-PA-10001954"/>
    <x v="1"/>
    <x v="10"/>
    <s v="Xerox 1964"/>
    <n v="45.68"/>
    <n v="2"/>
    <n v="0"/>
    <n v="21.012799999999999"/>
  </r>
  <r>
    <n v="3716"/>
    <s v="CA-2011-135608"/>
    <x v="2"/>
    <x v="589"/>
    <d v="2011-12-10T00:00:00"/>
    <s v="Second Class"/>
    <s v="JK-15625"/>
    <s v="Jim Karlsson"/>
    <s v="Consumer"/>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s v="Home Office"/>
    <s v="United States"/>
    <s v="Omaha"/>
    <x v="8"/>
    <n v="68104"/>
    <x v="2"/>
    <s v="OFF-FA-10004395"/>
    <x v="1"/>
    <x v="13"/>
    <s v="Plymouth Boxed Rubber Bands by Plymouth"/>
    <n v="23.55"/>
    <n v="5"/>
    <n v="0"/>
    <n v="1.1775000000000002"/>
  </r>
  <r>
    <n v="3718"/>
    <s v="CA-2013-142370"/>
    <x v="0"/>
    <x v="251"/>
    <d v="2013-09-24T00:00:00"/>
    <s v="Standard Class"/>
    <s v="TP-21130"/>
    <s v="Theone Pippenger"/>
    <s v="Consumer"/>
    <s v="United States"/>
    <s v="Columbus"/>
    <x v="32"/>
    <n v="31907"/>
    <x v="0"/>
    <s v="OFF-SU-10003002"/>
    <x v="1"/>
    <x v="14"/>
    <s v="Letter Slitter"/>
    <n v="5.04"/>
    <n v="2"/>
    <n v="0"/>
    <n v="0.15120000000000022"/>
  </r>
  <r>
    <n v="3719"/>
    <s v="CA-2013-142370"/>
    <x v="0"/>
    <x v="251"/>
    <d v="2013-09-24T00:00:00"/>
    <s v="Standard Class"/>
    <s v="TP-21130"/>
    <s v="Theone Pippenger"/>
    <s v="Consumer"/>
    <s v="United States"/>
    <s v="Columbus"/>
    <x v="32"/>
    <n v="31907"/>
    <x v="0"/>
    <s v="TEC-AC-10002926"/>
    <x v="2"/>
    <x v="11"/>
    <s v="Logitech Wireless Marathon Mouse M705"/>
    <n v="249.95000000000002"/>
    <n v="5"/>
    <n v="0"/>
    <n v="107.47850000000001"/>
  </r>
  <r>
    <n v="3720"/>
    <s v="CA-2013-105900"/>
    <x v="0"/>
    <x v="42"/>
    <d v="2013-09-24T00:00:00"/>
    <s v="Standard Class"/>
    <s v="BS-11590"/>
    <s v="Brendan Sweed"/>
    <s v="Corporate"/>
    <s v="United States"/>
    <s v="Columbus"/>
    <x v="14"/>
    <n v="47201"/>
    <x v="2"/>
    <s v="OFF-AR-10002656"/>
    <x v="1"/>
    <x v="6"/>
    <s v="Sanford Liquid Accent Highlighters"/>
    <n v="33.4"/>
    <n v="5"/>
    <n v="0"/>
    <n v="12.357999999999997"/>
  </r>
  <r>
    <n v="3721"/>
    <s v="CA-2013-151155"/>
    <x v="0"/>
    <x v="887"/>
    <d v="2013-12-25T00:00:00"/>
    <s v="Standard Class"/>
    <s v="AB-10255"/>
    <s v="Alejandro Ballentine"/>
    <s v="Home Office"/>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s v="Home Office"/>
    <s v="United States"/>
    <s v="Jackson"/>
    <x v="35"/>
    <n v="39212"/>
    <x v="0"/>
    <s v="OFF-BI-10003910"/>
    <x v="1"/>
    <x v="8"/>
    <s v="DXL Angle-View Binders with Locking Rings by Samsill"/>
    <n v="15.42"/>
    <n v="2"/>
    <n v="0"/>
    <n v="6.9390000000000001"/>
  </r>
  <r>
    <n v="3723"/>
    <s v="CA-2014-144036"/>
    <x v="3"/>
    <x v="903"/>
    <d v="2014-11-27T00:00:00"/>
    <s v="Standard Class"/>
    <s v="FO-14305"/>
    <s v="Frank Olsen"/>
    <s v="Consumer"/>
    <s v="United States"/>
    <s v="Houston"/>
    <x v="5"/>
    <n v="77070"/>
    <x v="2"/>
    <s v="OFF-AR-10000122"/>
    <x v="1"/>
    <x v="6"/>
    <s v="Newell 314"/>
    <n v="35.712000000000003"/>
    <n v="8"/>
    <n v="0.2"/>
    <n v="2.2319999999999958"/>
  </r>
  <r>
    <n v="3724"/>
    <s v="US-2011-169789"/>
    <x v="2"/>
    <x v="125"/>
    <d v="2012-01-04T00:00:00"/>
    <s v="Standard Class"/>
    <s v="MF-17665"/>
    <s v="Maureen Fritzler"/>
    <s v="Corporate"/>
    <s v="United States"/>
    <s v="Phoenix"/>
    <x v="16"/>
    <n v="85023"/>
    <x v="1"/>
    <s v="OFF-BI-10004600"/>
    <x v="1"/>
    <x v="8"/>
    <s v="Ibico Ibimaster 300 Manual Binding System"/>
    <n v="551.98500000000013"/>
    <n v="5"/>
    <n v="0.7"/>
    <n v="-459.98750000000018"/>
  </r>
  <r>
    <n v="3725"/>
    <s v="CA-2014-127264"/>
    <x v="3"/>
    <x v="355"/>
    <d v="2014-04-06T00:00:00"/>
    <s v="First Class"/>
    <s v="SA-20830"/>
    <s v="Sue Ann Reed"/>
    <s v="Consumer"/>
    <s v="United States"/>
    <s v="Chicago"/>
    <x v="10"/>
    <n v="60653"/>
    <x v="2"/>
    <s v="OFF-AR-10003045"/>
    <x v="1"/>
    <x v="6"/>
    <s v="Prang Colored Pencils"/>
    <n v="7.0559999999999992"/>
    <n v="3"/>
    <n v="0.2"/>
    <n v="2.2050000000000001"/>
  </r>
  <r>
    <n v="3726"/>
    <s v="CA-2013-151512"/>
    <x v="0"/>
    <x v="482"/>
    <d v="2014-01-03T00:00:00"/>
    <s v="Standard Class"/>
    <s v="SH-19975"/>
    <s v="Sally Hughsby"/>
    <s v="Corporate"/>
    <s v="United States"/>
    <s v="Denver"/>
    <x v="22"/>
    <n v="80219"/>
    <x v="1"/>
    <s v="OFF-AP-10000252"/>
    <x v="1"/>
    <x v="9"/>
    <s v="Harmony HEPA Quiet Air Purifiers"/>
    <n v="18.72"/>
    <n v="2"/>
    <n v="0.2"/>
    <n v="3.51"/>
  </r>
  <r>
    <n v="3727"/>
    <s v="CA-2013-165169"/>
    <x v="0"/>
    <x v="410"/>
    <d v="2013-06-12T00:00:00"/>
    <s v="Standard Class"/>
    <s v="JL-15235"/>
    <s v="Janet Lee"/>
    <s v="Consumer"/>
    <s v="United States"/>
    <s v="Newark"/>
    <x v="13"/>
    <n v="19711"/>
    <x v="3"/>
    <s v="OFF-ST-10001496"/>
    <x v="1"/>
    <x v="4"/>
    <s v="Standard Rollaway File with Lock"/>
    <n v="360.38"/>
    <n v="2"/>
    <n v="0"/>
    <n v="93.698800000000006"/>
  </r>
  <r>
    <n v="3728"/>
    <s v="CA-2013-165169"/>
    <x v="0"/>
    <x v="410"/>
    <d v="2013-06-12T00:00:00"/>
    <s v="Standard Class"/>
    <s v="JL-15235"/>
    <s v="Janet Lee"/>
    <s v="Consumer"/>
    <s v="United States"/>
    <s v="Newark"/>
    <x v="13"/>
    <n v="19711"/>
    <x v="3"/>
    <s v="OFF-AR-10000122"/>
    <x v="1"/>
    <x v="6"/>
    <s v="Newell 314"/>
    <n v="11.16"/>
    <n v="2"/>
    <n v="0"/>
    <n v="2.7899999999999991"/>
  </r>
  <r>
    <n v="3729"/>
    <s v="CA-2013-165169"/>
    <x v="0"/>
    <x v="410"/>
    <d v="2013-06-12T00:00:00"/>
    <s v="Standard Class"/>
    <s v="JL-15235"/>
    <s v="Janet Lee"/>
    <s v="Consumer"/>
    <s v="United States"/>
    <s v="Newark"/>
    <x v="13"/>
    <n v="19711"/>
    <x v="3"/>
    <s v="OFF-LA-10000407"/>
    <x v="1"/>
    <x v="2"/>
    <s v="Avery White Multi-Purpose Labels"/>
    <n v="14.940000000000001"/>
    <n v="3"/>
    <n v="0"/>
    <n v="6.8723999999999998"/>
  </r>
  <r>
    <n v="3730"/>
    <s v="CA-2012-109575"/>
    <x v="1"/>
    <x v="227"/>
    <d v="2012-09-23T00:00:00"/>
    <s v="Standard Class"/>
    <s v="KH-16630"/>
    <s v="Ken Heidel"/>
    <s v="Corporate"/>
    <s v="United States"/>
    <s v="Clinton"/>
    <x v="39"/>
    <n v="20735"/>
    <x v="3"/>
    <s v="OFF-ST-10004950"/>
    <x v="1"/>
    <x v="4"/>
    <s v="Acco Perma 3000 Stacking Storage Drawers"/>
    <n v="41.96"/>
    <n v="2"/>
    <n v="0"/>
    <n v="7.9724000000000004"/>
  </r>
  <r>
    <n v="3731"/>
    <s v="CA-2012-109575"/>
    <x v="1"/>
    <x v="227"/>
    <d v="2012-09-23T00:00:00"/>
    <s v="Standard Class"/>
    <s v="KH-16630"/>
    <s v="Ken Heidel"/>
    <s v="Corporate"/>
    <s v="United States"/>
    <s v="Clinton"/>
    <x v="39"/>
    <n v="20735"/>
    <x v="3"/>
    <s v="OFF-ST-10004123"/>
    <x v="1"/>
    <x v="4"/>
    <s v="Safco Industrial Wire Shelving System"/>
    <n v="636.86"/>
    <n v="7"/>
    <n v="0"/>
    <n v="0"/>
  </r>
  <r>
    <n v="3732"/>
    <s v="CA-2012-109575"/>
    <x v="1"/>
    <x v="227"/>
    <d v="2012-09-23T00:00:00"/>
    <s v="Standard Class"/>
    <s v="KH-16630"/>
    <s v="Ken Heidel"/>
    <s v="Corporate"/>
    <s v="United States"/>
    <s v="Clinton"/>
    <x v="39"/>
    <n v="20735"/>
    <x v="3"/>
    <s v="TEC-PH-10000730"/>
    <x v="2"/>
    <x v="7"/>
    <s v="Samsung Galaxy S4 Active"/>
    <n v="499.99"/>
    <n v="1"/>
    <n v="0"/>
    <n v="129.99740000000003"/>
  </r>
  <r>
    <n v="3733"/>
    <s v="CA-2012-109575"/>
    <x v="1"/>
    <x v="227"/>
    <d v="2012-09-23T00:00:00"/>
    <s v="Standard Class"/>
    <s v="KH-16630"/>
    <s v="Ken Heidel"/>
    <s v="Corporate"/>
    <s v="United States"/>
    <s v="Clinton"/>
    <x v="39"/>
    <n v="20735"/>
    <x v="3"/>
    <s v="TEC-PH-10000895"/>
    <x v="2"/>
    <x v="7"/>
    <s v="Polycom VVX 310 VoIP phone"/>
    <n v="1259.93"/>
    <n v="7"/>
    <n v="0"/>
    <n v="327.58180000000004"/>
  </r>
  <r>
    <n v="3734"/>
    <s v="CA-2012-109575"/>
    <x v="1"/>
    <x v="227"/>
    <d v="2012-09-23T00:00:00"/>
    <s v="Standard Class"/>
    <s v="KH-16630"/>
    <s v="Ken Heidel"/>
    <s v="Corporate"/>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s v="Consumer"/>
    <s v="United States"/>
    <s v="New York City"/>
    <x v="15"/>
    <n v="10011"/>
    <x v="3"/>
    <s v="OFF-PA-10002254"/>
    <x v="1"/>
    <x v="10"/>
    <s v="Xerox 1883"/>
    <n v="26.38"/>
    <n v="1"/>
    <n v="0"/>
    <n v="12.134799999999998"/>
  </r>
  <r>
    <n v="3736"/>
    <s v="CA-2014-168193"/>
    <x v="3"/>
    <x v="904"/>
    <d v="2014-03-12T00:00:00"/>
    <s v="Second Class"/>
    <s v="RM-19750"/>
    <s v="Roland Murray"/>
    <s v="Consumer"/>
    <s v="United States"/>
    <s v="New York City"/>
    <x v="15"/>
    <n v="10011"/>
    <x v="3"/>
    <s v="FUR-FU-10002554"/>
    <x v="0"/>
    <x v="5"/>
    <s v="Westinghouse Floor Lamp with Metal Mesh Shade, Black"/>
    <n v="71.97"/>
    <n v="3"/>
    <n v="0"/>
    <n v="16.553099999999993"/>
  </r>
  <r>
    <n v="3737"/>
    <s v="CA-2013-115476"/>
    <x v="0"/>
    <x v="716"/>
    <d v="2013-03-18T00:00:00"/>
    <s v="Same Day"/>
    <s v="VM-21835"/>
    <s v="Vivian Mathis"/>
    <s v="Consumer"/>
    <s v="United States"/>
    <s v="Newark"/>
    <x v="13"/>
    <n v="19711"/>
    <x v="3"/>
    <s v="TEC-PH-10000673"/>
    <x v="2"/>
    <x v="7"/>
    <s v="Plantronics Voyager Pro HD - Bluetooth Headset"/>
    <n v="129.97999999999999"/>
    <n v="2"/>
    <n v="0"/>
    <n v="62.3904"/>
  </r>
  <r>
    <n v="3738"/>
    <s v="CA-2013-115476"/>
    <x v="0"/>
    <x v="716"/>
    <d v="2013-03-18T00:00:00"/>
    <s v="Same Day"/>
    <s v="VM-21835"/>
    <s v="Vivian Mathis"/>
    <s v="Consumer"/>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s v="Consumer"/>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s v="Consumer"/>
    <s v="United States"/>
    <s v="Jackson"/>
    <x v="12"/>
    <n v="49201"/>
    <x v="2"/>
    <s v="TEC-AC-10001109"/>
    <x v="2"/>
    <x v="11"/>
    <s v="Logitech Trackman Marble Mouse"/>
    <n v="59.98"/>
    <n v="2"/>
    <n v="0"/>
    <n v="25.191600000000001"/>
  </r>
  <r>
    <n v="3741"/>
    <s v="CA-2013-133340"/>
    <x v="0"/>
    <x v="10"/>
    <d v="2013-12-14T00:00:00"/>
    <s v="Standard Class"/>
    <s v="LH-17155"/>
    <s v="Logan Haushalter"/>
    <s v="Consumer"/>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s v="Consumer"/>
    <s v="United States"/>
    <s v="New York City"/>
    <x v="15"/>
    <n v="10011"/>
    <x v="3"/>
    <s v="OFF-EN-10001137"/>
    <x v="1"/>
    <x v="12"/>
    <s v="#10 Gummed Flap White Envelopes, 100/Box"/>
    <n v="16.52"/>
    <n v="4"/>
    <n v="0"/>
    <n v="7.5991999999999997"/>
  </r>
  <r>
    <n v="3743"/>
    <s v="CA-2013-137848"/>
    <x v="0"/>
    <x v="804"/>
    <d v="2013-01-21T00:00:00"/>
    <s v="Standard Class"/>
    <s v="WB-21850"/>
    <s v="William Brown"/>
    <s v="Consumer"/>
    <s v="United States"/>
    <s v="New York City"/>
    <x v="15"/>
    <n v="10011"/>
    <x v="3"/>
    <s v="OFF-PA-10004285"/>
    <x v="1"/>
    <x v="10"/>
    <s v="Xerox 1959"/>
    <n v="60.12"/>
    <n v="9"/>
    <n v="0"/>
    <n v="28.857599999999998"/>
  </r>
  <r>
    <n v="3744"/>
    <s v="CA-2013-137848"/>
    <x v="0"/>
    <x v="804"/>
    <d v="2013-01-21T00:00:00"/>
    <s v="Standard Class"/>
    <s v="WB-21850"/>
    <s v="William Brown"/>
    <s v="Consumer"/>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s v="Consumer"/>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s v="Consumer"/>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s v="Consumer"/>
    <s v="United States"/>
    <s v="Columbus"/>
    <x v="32"/>
    <n v="31907"/>
    <x v="0"/>
    <s v="FUR-CH-10002084"/>
    <x v="0"/>
    <x v="1"/>
    <s v="Hon Mobius Operator's Chair"/>
    <n v="368.96999999999997"/>
    <n v="3"/>
    <n v="0"/>
    <n v="81.173400000000001"/>
  </r>
  <r>
    <n v="3748"/>
    <s v="CA-2014-161956"/>
    <x v="3"/>
    <x v="151"/>
    <d v="2014-08-30T00:00:00"/>
    <s v="Second Class"/>
    <s v="DR-12880"/>
    <s v="Dan Reichenbach"/>
    <s v="Corporate"/>
    <s v="United States"/>
    <s v="Inglewood"/>
    <x v="1"/>
    <n v="90301"/>
    <x v="1"/>
    <s v="FUR-FU-10002937"/>
    <x v="0"/>
    <x v="5"/>
    <s v="GE 48&quot; Fluorescent Tube, Cool White Energy Saver, 34 Watts, 30/Box"/>
    <n v="198.46"/>
    <n v="2"/>
    <n v="0"/>
    <n v="99.23"/>
  </r>
  <r>
    <n v="3749"/>
    <s v="CA-2014-161956"/>
    <x v="3"/>
    <x v="151"/>
    <d v="2014-08-30T00:00:00"/>
    <s v="Second Class"/>
    <s v="DR-12880"/>
    <s v="Dan Reichenbach"/>
    <s v="Corporate"/>
    <s v="United States"/>
    <s v="Inglewood"/>
    <x v="1"/>
    <n v="90301"/>
    <x v="1"/>
    <s v="OFF-AP-10001242"/>
    <x v="1"/>
    <x v="9"/>
    <s v="APC 7 Outlet Network SurgeArrest Surge Protector"/>
    <n v="321.92"/>
    <n v="4"/>
    <n v="0"/>
    <n v="96.575999999999993"/>
  </r>
  <r>
    <n v="3750"/>
    <s v="CA-2014-161956"/>
    <x v="3"/>
    <x v="151"/>
    <d v="2014-08-30T00:00:00"/>
    <s v="Second Class"/>
    <s v="DR-12880"/>
    <s v="Dan Reichenbach"/>
    <s v="Corporate"/>
    <s v="United States"/>
    <s v="Inglewood"/>
    <x v="1"/>
    <n v="90301"/>
    <x v="1"/>
    <s v="TEC-CO-10001571"/>
    <x v="2"/>
    <x v="16"/>
    <s v="Sharp 1540cs Digital Laser Copier"/>
    <n v="879.98400000000004"/>
    <n v="2"/>
    <n v="0.2"/>
    <n v="329.99400000000003"/>
  </r>
  <r>
    <n v="3751"/>
    <s v="CA-2014-161956"/>
    <x v="3"/>
    <x v="151"/>
    <d v="2014-08-30T00:00:00"/>
    <s v="Second Class"/>
    <s v="DR-12880"/>
    <s v="Dan Reichenbach"/>
    <s v="Corporate"/>
    <s v="United States"/>
    <s v="Inglewood"/>
    <x v="1"/>
    <n v="90301"/>
    <x v="1"/>
    <s v="OFF-SU-10002503"/>
    <x v="1"/>
    <x v="14"/>
    <s v="Acme Preferred Stainless Steel Scissors"/>
    <n v="28.4"/>
    <n v="5"/>
    <n v="0"/>
    <n v="8.2359999999999989"/>
  </r>
  <r>
    <n v="3752"/>
    <s v="CA-2014-161956"/>
    <x v="3"/>
    <x v="151"/>
    <d v="2014-08-30T00:00:00"/>
    <s v="Second Class"/>
    <s v="DR-12880"/>
    <s v="Dan Reichenbach"/>
    <s v="Corporate"/>
    <s v="United States"/>
    <s v="Inglewood"/>
    <x v="1"/>
    <n v="90301"/>
    <x v="1"/>
    <s v="FUR-CH-10004886"/>
    <x v="0"/>
    <x v="1"/>
    <s v="Bevis Steel Folding Chairs"/>
    <n v="230.28000000000003"/>
    <n v="3"/>
    <n v="0.2"/>
    <n v="23.027999999999992"/>
  </r>
  <r>
    <n v="3753"/>
    <s v="CA-2014-161956"/>
    <x v="3"/>
    <x v="151"/>
    <d v="2014-08-30T00:00:00"/>
    <s v="Second Class"/>
    <s v="DR-12880"/>
    <s v="Dan Reichenbach"/>
    <s v="Corporate"/>
    <s v="United States"/>
    <s v="Inglewood"/>
    <x v="1"/>
    <n v="90301"/>
    <x v="1"/>
    <s v="OFF-PA-10001289"/>
    <x v="1"/>
    <x v="10"/>
    <s v="White Computer Printout Paper by Universal"/>
    <n v="116.28"/>
    <n v="3"/>
    <n v="0"/>
    <n v="56.977199999999996"/>
  </r>
  <r>
    <n v="3754"/>
    <s v="CA-2014-161956"/>
    <x v="3"/>
    <x v="151"/>
    <d v="2014-08-30T00:00:00"/>
    <s v="Second Class"/>
    <s v="DR-12880"/>
    <s v="Dan Reichenbach"/>
    <s v="Corporate"/>
    <s v="United States"/>
    <s v="Inglewood"/>
    <x v="1"/>
    <n v="90301"/>
    <x v="1"/>
    <s v="OFF-BI-10003650"/>
    <x v="1"/>
    <x v="8"/>
    <s v="GBC DocuBind 300 Electric Binding Machine"/>
    <n v="841.5680000000001"/>
    <n v="2"/>
    <n v="0.2"/>
    <n v="294.54879999999991"/>
  </r>
  <r>
    <n v="3755"/>
    <s v="CA-2014-161956"/>
    <x v="3"/>
    <x v="151"/>
    <d v="2014-08-30T00:00:00"/>
    <s v="Second Class"/>
    <s v="DR-12880"/>
    <s v="Dan Reichenbach"/>
    <s v="Corporate"/>
    <s v="United States"/>
    <s v="Inglewood"/>
    <x v="1"/>
    <n v="90301"/>
    <x v="1"/>
    <s v="OFF-ST-10001370"/>
    <x v="1"/>
    <x v="4"/>
    <s v="Sensible Storage WireTech Storage Systems"/>
    <n v="354.90000000000003"/>
    <n v="5"/>
    <n v="0"/>
    <n v="17.744999999999962"/>
  </r>
  <r>
    <n v="3756"/>
    <s v="CA-2013-116799"/>
    <x v="0"/>
    <x v="840"/>
    <d v="2013-03-07T00:00:00"/>
    <s v="First Class"/>
    <s v="JG-15310"/>
    <s v="Jason Gross"/>
    <s v="Corporate"/>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s v="Corporate"/>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s v="Consumer"/>
    <s v="United States"/>
    <s v="Newark"/>
    <x v="24"/>
    <n v="43055"/>
    <x v="3"/>
    <s v="OFF-AR-10001615"/>
    <x v="1"/>
    <x v="6"/>
    <s v="Newell 34"/>
    <n v="111.104"/>
    <n v="7"/>
    <n v="0.2"/>
    <n v="8.3328000000000024"/>
  </r>
  <r>
    <n v="3759"/>
    <s v="CA-2012-167745"/>
    <x v="1"/>
    <x v="227"/>
    <d v="2012-09-23T00:00:00"/>
    <s v="Standard Class"/>
    <s v="GB-14530"/>
    <s v="George Bell"/>
    <s v="Corporate"/>
    <s v="United States"/>
    <s v="Los Angeles"/>
    <x v="1"/>
    <n v="90049"/>
    <x v="1"/>
    <s v="OFF-AR-10003602"/>
    <x v="1"/>
    <x v="6"/>
    <s v="Quartet Omega Colored Chalk, 12/Pack"/>
    <n v="11.68"/>
    <n v="2"/>
    <n v="0"/>
    <n v="5.4895999999999994"/>
  </r>
  <r>
    <n v="3760"/>
    <s v="CA-2012-167745"/>
    <x v="1"/>
    <x v="227"/>
    <d v="2012-09-23T00:00:00"/>
    <s v="Standard Class"/>
    <s v="GB-14530"/>
    <s v="George Bell"/>
    <s v="Corporate"/>
    <s v="United States"/>
    <s v="Los Angeles"/>
    <x v="1"/>
    <n v="90049"/>
    <x v="1"/>
    <s v="OFF-SU-10004782"/>
    <x v="1"/>
    <x v="14"/>
    <s v="Elite 5&quot; Scissors"/>
    <n v="16.899999999999999"/>
    <n v="2"/>
    <n v="0"/>
    <n v="5.0699999999999985"/>
  </r>
  <r>
    <n v="3761"/>
    <s v="CA-2012-167745"/>
    <x v="1"/>
    <x v="227"/>
    <d v="2012-09-23T00:00:00"/>
    <s v="Standard Class"/>
    <s v="GB-14530"/>
    <s v="George Bell"/>
    <s v="Corporate"/>
    <s v="United States"/>
    <s v="Los Angeles"/>
    <x v="1"/>
    <n v="90049"/>
    <x v="1"/>
    <s v="FUR-FU-10001591"/>
    <x v="0"/>
    <x v="5"/>
    <s v="Advantus Panel Wall Certificate Holder - 8.5x11"/>
    <n v="24.4"/>
    <n v="2"/>
    <n v="0"/>
    <n v="10.248000000000001"/>
  </r>
  <r>
    <n v="3762"/>
    <s v="CA-2014-104577"/>
    <x v="3"/>
    <x v="605"/>
    <d v="2014-05-18T00:00:00"/>
    <s v="Standard Class"/>
    <s v="CK-12205"/>
    <s v="Chloris Kastensmidt"/>
    <s v="Consumer"/>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s v="Corporate"/>
    <s v="United States"/>
    <s v="West Allis"/>
    <x v="6"/>
    <n v="53214"/>
    <x v="2"/>
    <s v="FUR-BO-10001337"/>
    <x v="0"/>
    <x v="0"/>
    <s v="O'Sullivan Living Dimensions 2-Shelf Bookcases"/>
    <n v="241.96"/>
    <n v="2"/>
    <n v="0"/>
    <n v="24.195999999999998"/>
  </r>
  <r>
    <n v="3764"/>
    <s v="CA-2013-156251"/>
    <x v="0"/>
    <x v="572"/>
    <d v="2013-08-19T00:00:00"/>
    <s v="Second Class"/>
    <s v="TS-21160"/>
    <s v="Theresa Swint"/>
    <s v="Corporate"/>
    <s v="United States"/>
    <s v="West Allis"/>
    <x v="6"/>
    <n v="53214"/>
    <x v="2"/>
    <s v="OFF-BI-10003529"/>
    <x v="1"/>
    <x v="8"/>
    <s v="Avery Round Ring Poly Binders"/>
    <n v="8.52"/>
    <n v="3"/>
    <n v="0"/>
    <n v="4.1747999999999994"/>
  </r>
  <r>
    <n v="3765"/>
    <s v="CA-2014-125878"/>
    <x v="3"/>
    <x v="906"/>
    <d v="2014-03-03T00:00:00"/>
    <s v="Standard Class"/>
    <s v="MH-18025"/>
    <s v="Michelle Huthwaite"/>
    <s v="Consumer"/>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s v="Corporate"/>
    <s v="United States"/>
    <s v="Houston"/>
    <x v="5"/>
    <n v="77036"/>
    <x v="2"/>
    <s v="FUR-TA-10004767"/>
    <x v="0"/>
    <x v="3"/>
    <s v="Safco Drafting Table"/>
    <n v="99.372"/>
    <n v="2"/>
    <n v="0.3"/>
    <n v="-1.4196000000000097"/>
  </r>
  <r>
    <n v="3767"/>
    <s v="CA-2013-163153"/>
    <x v="0"/>
    <x v="844"/>
    <d v="2013-03-26T00:00:00"/>
    <s v="Standard Class"/>
    <s v="DM-12955"/>
    <s v="Dario Medina"/>
    <s v="Corporate"/>
    <s v="United States"/>
    <s v="Houston"/>
    <x v="5"/>
    <n v="77036"/>
    <x v="2"/>
    <s v="OFF-AR-10001868"/>
    <x v="1"/>
    <x v="6"/>
    <s v="Prang Dustless Chalk Sticks"/>
    <n v="1.3440000000000001"/>
    <n v="1"/>
    <n v="0.2"/>
    <n v="0.504"/>
  </r>
  <r>
    <n v="3768"/>
    <s v="CA-2012-103205"/>
    <x v="1"/>
    <x v="575"/>
    <d v="2012-12-10T00:00:00"/>
    <s v="Second Class"/>
    <s v="JJ-15760"/>
    <s v="Joel Jenkins"/>
    <s v="Home Office"/>
    <s v="United States"/>
    <s v="Houston"/>
    <x v="5"/>
    <n v="77036"/>
    <x v="2"/>
    <s v="TEC-PH-10004896"/>
    <x v="2"/>
    <x v="7"/>
    <s v="Nokia Lumia 521 (T-Mobile)"/>
    <n v="119.96000000000001"/>
    <n v="5"/>
    <n v="0.2"/>
    <n v="11.996000000000002"/>
  </r>
  <r>
    <n v="3769"/>
    <s v="CA-2011-153913"/>
    <x v="2"/>
    <x v="757"/>
    <d v="2011-12-20T00:00:00"/>
    <s v="Second Class"/>
    <s v="KB-16585"/>
    <s v="Ken Black"/>
    <s v="Corporate"/>
    <s v="United States"/>
    <s v="Hialeah"/>
    <x v="2"/>
    <n v="33012"/>
    <x v="0"/>
    <s v="FUR-CH-10000988"/>
    <x v="0"/>
    <x v="1"/>
    <s v="Hon Olson Stacker Stools"/>
    <n v="1013.8320000000001"/>
    <n v="9"/>
    <n v="0.2"/>
    <n v="101.38319999999999"/>
  </r>
  <r>
    <n v="3770"/>
    <s v="CA-2011-153913"/>
    <x v="2"/>
    <x v="757"/>
    <d v="2011-12-20T00:00:00"/>
    <s v="Second Class"/>
    <s v="KB-16585"/>
    <s v="Ken Black"/>
    <s v="Corporate"/>
    <s v="United States"/>
    <s v="Hialeah"/>
    <x v="2"/>
    <n v="33012"/>
    <x v="0"/>
    <s v="OFF-FA-10000490"/>
    <x v="1"/>
    <x v="13"/>
    <s v="OIC Binder Clips, Mini, 1/4&quot; Capacity, Black"/>
    <n v="1.984"/>
    <n v="2"/>
    <n v="0.2"/>
    <n v="0.66959999999999997"/>
  </r>
  <r>
    <n v="3771"/>
    <s v="CA-2013-155530"/>
    <x v="0"/>
    <x v="907"/>
    <d v="2013-12-22T00:00:00"/>
    <s v="Standard Class"/>
    <s v="CM-12160"/>
    <s v="Charles McCrossin"/>
    <s v="Consumer"/>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s v="Corporate"/>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s v="Consumer"/>
    <s v="United States"/>
    <s v="Columbia"/>
    <x v="20"/>
    <n v="29203"/>
    <x v="0"/>
    <s v="TEC-AC-10000023"/>
    <x v="2"/>
    <x v="11"/>
    <s v="Maxell 74 Minute CD-R Spindle, 50/Pack"/>
    <n v="62.91"/>
    <n v="3"/>
    <n v="0"/>
    <n v="22.647599999999997"/>
  </r>
  <r>
    <n v="3774"/>
    <s v="US-2011-102715"/>
    <x v="2"/>
    <x v="909"/>
    <d v="2011-04-13T00:00:00"/>
    <s v="Second Class"/>
    <s v="JK-15370"/>
    <s v="Jay Kimmel"/>
    <s v="Consumer"/>
    <s v="United States"/>
    <s v="Miami"/>
    <x v="2"/>
    <n v="33180"/>
    <x v="0"/>
    <s v="OFF-FA-10001332"/>
    <x v="1"/>
    <x v="13"/>
    <s v="Acco Banker's Clasps, 5 3/4&quot;-Long"/>
    <n v="6.911999999999999"/>
    <n v="3"/>
    <n v="0.2"/>
    <n v="2.3327999999999998"/>
  </r>
  <r>
    <n v="3775"/>
    <s v="US-2011-102715"/>
    <x v="2"/>
    <x v="909"/>
    <d v="2011-04-13T00:00:00"/>
    <s v="Second Class"/>
    <s v="JK-15370"/>
    <s v="Jay Kimmel"/>
    <s v="Consumer"/>
    <s v="United States"/>
    <s v="Miami"/>
    <x v="2"/>
    <n v="33180"/>
    <x v="0"/>
    <s v="TEC-AC-10002001"/>
    <x v="2"/>
    <x v="11"/>
    <s v="Logitech Wireless Gaming Headset G930"/>
    <n v="383.97600000000006"/>
    <n v="3"/>
    <n v="0.2"/>
    <n v="81.59490000000001"/>
  </r>
  <r>
    <n v="3776"/>
    <s v="US-2011-102715"/>
    <x v="2"/>
    <x v="909"/>
    <d v="2011-04-13T00:00:00"/>
    <s v="Second Class"/>
    <s v="JK-15370"/>
    <s v="Jay Kimmel"/>
    <s v="Consumer"/>
    <s v="United States"/>
    <s v="Miami"/>
    <x v="2"/>
    <n v="33180"/>
    <x v="0"/>
    <s v="OFF-PA-10000029"/>
    <x v="1"/>
    <x v="10"/>
    <s v="Xerox 224"/>
    <n v="10.368000000000002"/>
    <n v="2"/>
    <n v="0.2"/>
    <n v="3.6288"/>
  </r>
  <r>
    <n v="3777"/>
    <s v="US-2011-102715"/>
    <x v="2"/>
    <x v="909"/>
    <d v="2011-04-13T00:00:00"/>
    <s v="Second Class"/>
    <s v="JK-15370"/>
    <s v="Jay Kimmel"/>
    <s v="Consumer"/>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s v="Home Office"/>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s v="Home Office"/>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s v="Consumer"/>
    <s v="United States"/>
    <s v="New York City"/>
    <x v="15"/>
    <n v="10035"/>
    <x v="3"/>
    <s v="OFF-PA-10003465"/>
    <x v="1"/>
    <x v="10"/>
    <s v="Xerox 1912"/>
    <n v="37.94"/>
    <n v="2"/>
    <n v="0"/>
    <n v="18.211199999999998"/>
  </r>
  <r>
    <n v="3781"/>
    <s v="CA-2011-149643"/>
    <x v="2"/>
    <x v="912"/>
    <d v="2011-11-20T00:00:00"/>
    <s v="Standard Class"/>
    <s v="RH-19510"/>
    <s v="Rick Huthwaite"/>
    <s v="Home Office"/>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s v="Consumer"/>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s v="Consumer"/>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s v="Consumer"/>
    <s v="United States"/>
    <s v="Memphis"/>
    <x v="18"/>
    <n v="38109"/>
    <x v="0"/>
    <s v="OFF-ST-10003716"/>
    <x v="1"/>
    <x v="4"/>
    <s v="Tennsco Double-Tier Lockers"/>
    <n v="720.06400000000008"/>
    <n v="4"/>
    <n v="0.2"/>
    <n v="-63.005600000000015"/>
  </r>
  <r>
    <n v="3785"/>
    <s v="CA-2014-125752"/>
    <x v="3"/>
    <x v="689"/>
    <d v="2014-08-05T00:00:00"/>
    <s v="Standard Class"/>
    <s v="EH-14125"/>
    <s v="Eugene Hildebrand"/>
    <s v="Home Office"/>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s v="Home Office"/>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s v="Corporate"/>
    <s v="United States"/>
    <s v="Los Angeles"/>
    <x v="1"/>
    <n v="90045"/>
    <x v="1"/>
    <s v="OFF-ST-10002615"/>
    <x v="1"/>
    <x v="4"/>
    <s v="Dual Level, Single-Width Filing Carts"/>
    <n v="1085.42"/>
    <n v="7"/>
    <n v="0"/>
    <n v="282.20920000000001"/>
  </r>
  <r>
    <n v="3788"/>
    <s v="CA-2013-169971"/>
    <x v="0"/>
    <x v="913"/>
    <d v="2013-09-10T00:00:00"/>
    <s v="Standard Class"/>
    <s v="IL-15100"/>
    <s v="Ivan Liston"/>
    <s v="Consumer"/>
    <s v="United States"/>
    <s v="Houston"/>
    <x v="5"/>
    <n v="77041"/>
    <x v="2"/>
    <s v="OFF-AR-10002804"/>
    <x v="1"/>
    <x v="6"/>
    <s v="Faber Castell Col-Erase Pencils"/>
    <n v="3.9119999999999999"/>
    <n v="1"/>
    <n v="0.2"/>
    <n v="1.0269000000000001"/>
  </r>
  <r>
    <n v="3789"/>
    <s v="CA-2013-169971"/>
    <x v="0"/>
    <x v="913"/>
    <d v="2013-09-10T00:00:00"/>
    <s v="Standard Class"/>
    <s v="IL-15100"/>
    <s v="Ivan Liston"/>
    <s v="Consumer"/>
    <s v="United States"/>
    <s v="Houston"/>
    <x v="5"/>
    <n v="77041"/>
    <x v="2"/>
    <s v="OFF-AR-10001044"/>
    <x v="1"/>
    <x v="6"/>
    <s v="BOSTON Ranger #55 Pencil Sharpener, Black"/>
    <n v="62.376000000000005"/>
    <n v="3"/>
    <n v="0.2"/>
    <n v="7.0172999999999952"/>
  </r>
  <r>
    <n v="3790"/>
    <s v="US-2013-133508"/>
    <x v="0"/>
    <x v="764"/>
    <d v="2013-04-22T00:00:00"/>
    <s v="Standard Class"/>
    <s v="SW-20350"/>
    <s v="Sean Wendt"/>
    <s v="Home Office"/>
    <s v="United States"/>
    <s v="Omaha"/>
    <x v="8"/>
    <n v="68104"/>
    <x v="2"/>
    <s v="OFF-FA-10000134"/>
    <x v="1"/>
    <x v="13"/>
    <s v="Advantus Push Pins, Aluminum Head"/>
    <n v="29.049999999999997"/>
    <n v="5"/>
    <n v="0"/>
    <n v="9.0054999999999996"/>
  </r>
  <r>
    <n v="3791"/>
    <s v="CA-2011-107139"/>
    <x v="2"/>
    <x v="260"/>
    <d v="2011-07-11T00:00:00"/>
    <s v="Standard Class"/>
    <s v="DP-13390"/>
    <s v="Dennis Pardue"/>
    <s v="Home Office"/>
    <s v="United States"/>
    <s v="Los Angeles"/>
    <x v="1"/>
    <n v="90004"/>
    <x v="1"/>
    <s v="OFF-BI-10001670"/>
    <x v="1"/>
    <x v="8"/>
    <s v="Vinyl Sectional Post Binders"/>
    <n v="180.96000000000004"/>
    <n v="6"/>
    <n v="0.2"/>
    <n v="67.86"/>
  </r>
  <r>
    <n v="3792"/>
    <s v="CA-2012-111325"/>
    <x v="1"/>
    <x v="914"/>
    <d v="2012-02-28T00:00:00"/>
    <s v="First Class"/>
    <s v="BT-11395"/>
    <s v="Bill Tyler"/>
    <s v="Corporate"/>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s v="Corporate"/>
    <s v="United States"/>
    <s v="Altoona"/>
    <x v="9"/>
    <n v="16602"/>
    <x v="3"/>
    <s v="OFF-AR-10002257"/>
    <x v="1"/>
    <x v="6"/>
    <s v="Eldon Spacemaker Box, Quick-Snap Lid, Clear"/>
    <n v="16.032"/>
    <n v="6"/>
    <n v="0.2"/>
    <n v="2.2043999999999979"/>
  </r>
  <r>
    <n v="3794"/>
    <s v="CA-2012-163762"/>
    <x v="1"/>
    <x v="154"/>
    <d v="2012-12-01T00:00:00"/>
    <s v="Standard Class"/>
    <s v="JE-15475"/>
    <s v="Jeremy Ellison"/>
    <s v="Consumer"/>
    <s v="United States"/>
    <s v="New York City"/>
    <x v="15"/>
    <n v="10024"/>
    <x v="3"/>
    <s v="OFF-AR-10001915"/>
    <x v="1"/>
    <x v="6"/>
    <s v="Peel-Off China Markers"/>
    <n v="29.79"/>
    <n v="3"/>
    <n v="0"/>
    <n v="12.511800000000001"/>
  </r>
  <r>
    <n v="3795"/>
    <s v="US-2011-117163"/>
    <x v="2"/>
    <x v="915"/>
    <d v="2011-02-03T00:00:00"/>
    <s v="Standard Class"/>
    <s v="EJ-13720"/>
    <s v="Ed Jacobs"/>
    <s v="Consumer"/>
    <s v="United States"/>
    <s v="San Diego"/>
    <x v="1"/>
    <n v="92037"/>
    <x v="1"/>
    <s v="OFF-ST-10003692"/>
    <x v="1"/>
    <x v="4"/>
    <s v="Recycled Steel Personal File for Hanging File Folders"/>
    <n v="57.23"/>
    <n v="1"/>
    <n v="0"/>
    <n v="14.307499999999997"/>
  </r>
  <r>
    <n v="3796"/>
    <s v="US-2011-117163"/>
    <x v="2"/>
    <x v="915"/>
    <d v="2011-02-03T00:00:00"/>
    <s v="Standard Class"/>
    <s v="EJ-13720"/>
    <s v="Ed Jacobs"/>
    <s v="Consumer"/>
    <s v="United States"/>
    <s v="San Diego"/>
    <x v="1"/>
    <n v="92037"/>
    <x v="1"/>
    <s v="FUR-TA-10003469"/>
    <x v="0"/>
    <x v="3"/>
    <s v="Balt Split Level Computer Training Table"/>
    <n v="333"/>
    <n v="3"/>
    <n v="0.2"/>
    <n v="-16.649999999999991"/>
  </r>
  <r>
    <n v="3797"/>
    <s v="US-2011-117163"/>
    <x v="2"/>
    <x v="915"/>
    <d v="2011-02-03T00:00:00"/>
    <s v="Standard Class"/>
    <s v="EJ-13720"/>
    <s v="Ed Jacobs"/>
    <s v="Consumer"/>
    <s v="United States"/>
    <s v="San Diego"/>
    <x v="1"/>
    <n v="92037"/>
    <x v="1"/>
    <s v="OFF-AR-10003179"/>
    <x v="1"/>
    <x v="6"/>
    <s v="Dixon Ticonderoga Core-Lock Colored Pencils"/>
    <n v="36.44"/>
    <n v="4"/>
    <n v="0"/>
    <n v="12.025199999999998"/>
  </r>
  <r>
    <n v="3798"/>
    <s v="CA-2014-121314"/>
    <x v="3"/>
    <x v="397"/>
    <d v="2014-09-27T00:00:00"/>
    <s v="First Class"/>
    <s v="BE-11410"/>
    <s v="Bobby Elias"/>
    <s v="Consumer"/>
    <s v="United States"/>
    <s v="Miami"/>
    <x v="2"/>
    <n v="33178"/>
    <x v="0"/>
    <s v="OFF-PA-10003395"/>
    <x v="1"/>
    <x v="10"/>
    <s v="Xerox 1941"/>
    <n v="251.64"/>
    <n v="3"/>
    <n v="0.2"/>
    <n v="88.073999999999984"/>
  </r>
  <r>
    <n v="3799"/>
    <s v="CA-2014-147760"/>
    <x v="3"/>
    <x v="259"/>
    <d v="2014-11-06T00:00:00"/>
    <s v="First Class"/>
    <s v="KL-16555"/>
    <s v="Kelly Lampkin"/>
    <s v="Corporate"/>
    <s v="United States"/>
    <s v="Greensboro"/>
    <x v="3"/>
    <n v="27405"/>
    <x v="0"/>
    <s v="FUR-TA-10004575"/>
    <x v="0"/>
    <x v="3"/>
    <s v="Hon 5100 Series Wood Tables"/>
    <n v="523.76400000000001"/>
    <n v="3"/>
    <n v="0.4"/>
    <n v="-192.04680000000008"/>
  </r>
  <r>
    <n v="3800"/>
    <s v="CA-2014-147760"/>
    <x v="3"/>
    <x v="259"/>
    <d v="2014-11-06T00:00:00"/>
    <s v="First Class"/>
    <s v="KL-16555"/>
    <s v="Kelly Lampkin"/>
    <s v="Corporate"/>
    <s v="United States"/>
    <s v="Greensboro"/>
    <x v="3"/>
    <n v="27405"/>
    <x v="0"/>
    <s v="TEC-PH-10002483"/>
    <x v="2"/>
    <x v="7"/>
    <s v="Motorola Moto X"/>
    <n v="1359.96"/>
    <n v="5"/>
    <n v="0.2"/>
    <n v="118.99650000000003"/>
  </r>
  <r>
    <n v="3801"/>
    <s v="CA-2013-156503"/>
    <x v="0"/>
    <x v="500"/>
    <d v="2013-10-21T00:00:00"/>
    <s v="Standard Class"/>
    <s v="NC-18415"/>
    <s v="Nathan Cano"/>
    <s v="Consumer"/>
    <s v="United States"/>
    <s v="Jacksonville"/>
    <x v="3"/>
    <n v="28540"/>
    <x v="0"/>
    <s v="FUR-CH-10003606"/>
    <x v="0"/>
    <x v="1"/>
    <s v="SAFCO Folding Chair Trolley"/>
    <n v="102.59200000000001"/>
    <n v="1"/>
    <n v="0.2"/>
    <n v="10.2592"/>
  </r>
  <r>
    <n v="3802"/>
    <s v="CA-2013-156503"/>
    <x v="0"/>
    <x v="500"/>
    <d v="2013-10-21T00:00:00"/>
    <s v="Standard Class"/>
    <s v="NC-18415"/>
    <s v="Nathan Cano"/>
    <s v="Consumer"/>
    <s v="United States"/>
    <s v="Jacksonville"/>
    <x v="3"/>
    <n v="28540"/>
    <x v="0"/>
    <s v="TEC-AC-10002473"/>
    <x v="2"/>
    <x v="11"/>
    <s v="Maxell 4.7GB DVD-R"/>
    <n v="22.704000000000001"/>
    <n v="1"/>
    <n v="0.2"/>
    <n v="5.9597999999999995"/>
  </r>
  <r>
    <n v="3803"/>
    <s v="CA-2013-156503"/>
    <x v="0"/>
    <x v="500"/>
    <d v="2013-10-21T00:00:00"/>
    <s v="Standard Class"/>
    <s v="NC-18415"/>
    <s v="Nathan Cano"/>
    <s v="Consumer"/>
    <s v="United States"/>
    <s v="Jacksonville"/>
    <x v="3"/>
    <n v="28540"/>
    <x v="0"/>
    <s v="OFF-PA-10002319"/>
    <x v="1"/>
    <x v="10"/>
    <s v="Xerox 1944"/>
    <n v="93.024000000000001"/>
    <n v="3"/>
    <n v="0.2"/>
    <n v="33.721199999999996"/>
  </r>
  <r>
    <n v="3804"/>
    <s v="CA-2013-156503"/>
    <x v="0"/>
    <x v="500"/>
    <d v="2013-10-21T00:00:00"/>
    <s v="Standard Class"/>
    <s v="NC-18415"/>
    <s v="Nathan Cano"/>
    <s v="Consumer"/>
    <s v="United States"/>
    <s v="Jacksonville"/>
    <x v="3"/>
    <n v="28540"/>
    <x v="0"/>
    <s v="OFF-SU-10000946"/>
    <x v="1"/>
    <x v="14"/>
    <s v="Staples"/>
    <n v="12.768000000000001"/>
    <n v="2"/>
    <n v="0.2"/>
    <n v="1.436399999999999"/>
  </r>
  <r>
    <n v="3805"/>
    <s v="CA-2013-156503"/>
    <x v="0"/>
    <x v="500"/>
    <d v="2013-10-21T00:00:00"/>
    <s v="Standard Class"/>
    <s v="NC-18415"/>
    <s v="Nathan Cano"/>
    <s v="Consumer"/>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s v="Consumer"/>
    <s v="United States"/>
    <s v="Jacksonville"/>
    <x v="3"/>
    <n v="28540"/>
    <x v="0"/>
    <s v="OFF-PA-10002377"/>
    <x v="1"/>
    <x v="10"/>
    <s v="Xerox 1916"/>
    <n v="39.152000000000001"/>
    <n v="1"/>
    <n v="0.2"/>
    <n v="14.681999999999999"/>
  </r>
  <r>
    <n v="3807"/>
    <s v="CA-2012-113628"/>
    <x v="1"/>
    <x v="768"/>
    <d v="2012-11-19T00:00:00"/>
    <s v="Standard Class"/>
    <s v="AH-10690"/>
    <s v="Anna Häberlin"/>
    <s v="Corporate"/>
    <s v="United States"/>
    <s v="Plantation"/>
    <x v="2"/>
    <n v="33317"/>
    <x v="0"/>
    <s v="OFF-AR-10001246"/>
    <x v="1"/>
    <x v="6"/>
    <s v="Newell 317"/>
    <n v="11.76"/>
    <n v="5"/>
    <n v="0.2"/>
    <n v="1.3229999999999991"/>
  </r>
  <r>
    <n v="3808"/>
    <s v="CA-2012-113628"/>
    <x v="1"/>
    <x v="768"/>
    <d v="2012-11-19T00:00:00"/>
    <s v="Standard Class"/>
    <s v="AH-10690"/>
    <s v="Anna Häberlin"/>
    <s v="Corporate"/>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s v="Corporate"/>
    <s v="United States"/>
    <s v="Plantation"/>
    <x v="2"/>
    <n v="33317"/>
    <x v="0"/>
    <s v="OFF-BI-10002799"/>
    <x v="1"/>
    <x v="8"/>
    <s v="SlimView Poly Binder, 3/8&quot;"/>
    <n v="4.6619999999999999"/>
    <n v="3"/>
    <n v="0.7"/>
    <n v="-3.7295999999999996"/>
  </r>
  <r>
    <n v="3810"/>
    <s v="CA-2012-113628"/>
    <x v="1"/>
    <x v="768"/>
    <d v="2012-11-19T00:00:00"/>
    <s v="Standard Class"/>
    <s v="AH-10690"/>
    <s v="Anna Häberlin"/>
    <s v="Corporate"/>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s v="Corporate"/>
    <s v="United States"/>
    <s v="Plantation"/>
    <x v="2"/>
    <n v="33317"/>
    <x v="0"/>
    <s v="TEC-PH-10000441"/>
    <x v="2"/>
    <x v="7"/>
    <s v="VTech DS6151"/>
    <n v="100.792"/>
    <n v="1"/>
    <n v="0.2"/>
    <n v="10.079200000000007"/>
  </r>
  <r>
    <n v="3812"/>
    <s v="CA-2012-113628"/>
    <x v="1"/>
    <x v="768"/>
    <d v="2012-11-19T00:00:00"/>
    <s v="Standard Class"/>
    <s v="AH-10690"/>
    <s v="Anna Häberlin"/>
    <s v="Corporate"/>
    <s v="United States"/>
    <s v="Plantation"/>
    <x v="2"/>
    <n v="33317"/>
    <x v="0"/>
    <s v="FUR-CH-10004477"/>
    <x v="0"/>
    <x v="1"/>
    <s v="Global Push Button Manager's Chair, Indigo"/>
    <n v="146.13600000000002"/>
    <n v="3"/>
    <n v="0.2"/>
    <n v="16.440299999999986"/>
  </r>
  <r>
    <n v="3813"/>
    <s v="CA-2014-147753"/>
    <x v="3"/>
    <x v="916"/>
    <d v="2014-03-06T00:00:00"/>
    <s v="Same Day"/>
    <s v="PK-19075"/>
    <s v="Pete Kriz"/>
    <s v="Consumer"/>
    <s v="United States"/>
    <s v="Milwaukee"/>
    <x v="6"/>
    <n v="53209"/>
    <x v="2"/>
    <s v="OFF-LA-10003537"/>
    <x v="1"/>
    <x v="2"/>
    <s v="Avery 515"/>
    <n v="25.06"/>
    <n v="2"/>
    <n v="0"/>
    <n v="11.778199999999998"/>
  </r>
  <r>
    <n v="3814"/>
    <s v="CA-2012-103961"/>
    <x v="1"/>
    <x v="599"/>
    <d v="2012-11-09T00:00:00"/>
    <s v="Standard Class"/>
    <s v="NG-18430"/>
    <s v="Nathan Gelder"/>
    <s v="Consumer"/>
    <s v="United States"/>
    <s v="Quincy"/>
    <x v="10"/>
    <n v="62301"/>
    <x v="2"/>
    <s v="OFF-LA-10004484"/>
    <x v="1"/>
    <x v="2"/>
    <s v="Avery 476"/>
    <n v="19.824000000000002"/>
    <n v="6"/>
    <n v="0.2"/>
    <n v="6.4427999999999992"/>
  </r>
  <r>
    <n v="3815"/>
    <s v="CA-2013-152471"/>
    <x v="0"/>
    <x v="630"/>
    <d v="2013-07-09T00:00:00"/>
    <s v="Same Day"/>
    <s v="ZD-21925"/>
    <s v="Zuschuss Donatelli"/>
    <s v="Consumer"/>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s v="Consumer"/>
    <s v="United States"/>
    <s v="Jacksonville"/>
    <x v="2"/>
    <n v="32216"/>
    <x v="0"/>
    <s v="OFF-PA-10004965"/>
    <x v="1"/>
    <x v="10"/>
    <s v="Xerox 1921"/>
    <n v="15.984000000000002"/>
    <n v="2"/>
    <n v="0.2"/>
    <n v="4.9949999999999992"/>
  </r>
  <r>
    <n v="3817"/>
    <s v="CA-2012-102582"/>
    <x v="1"/>
    <x v="426"/>
    <d v="2012-09-19T00:00:00"/>
    <s v="Standard Class"/>
    <s v="NW-18400"/>
    <s v="Natalie Webber"/>
    <s v="Consumer"/>
    <s v="United States"/>
    <s v="Mobile"/>
    <x v="19"/>
    <n v="36608"/>
    <x v="0"/>
    <s v="FUR-TA-10003569"/>
    <x v="0"/>
    <x v="3"/>
    <s v="Bretford CR8500 Series Meeting Room Furniture"/>
    <n v="801.96"/>
    <n v="2"/>
    <n v="0"/>
    <n v="200.49"/>
  </r>
  <r>
    <n v="3818"/>
    <s v="CA-2012-102582"/>
    <x v="1"/>
    <x v="426"/>
    <d v="2012-09-19T00:00:00"/>
    <s v="Standard Class"/>
    <s v="NW-18400"/>
    <s v="Natalie Webber"/>
    <s v="Consumer"/>
    <s v="United States"/>
    <s v="Mobile"/>
    <x v="19"/>
    <n v="36608"/>
    <x v="0"/>
    <s v="TEC-PH-10003187"/>
    <x v="2"/>
    <x v="7"/>
    <s v="Anker Astro Mini 3000mAh Ultra-Compact Portable Charger"/>
    <n v="59.97"/>
    <n v="3"/>
    <n v="0"/>
    <n v="0"/>
  </r>
  <r>
    <n v="3819"/>
    <s v="CA-2012-102582"/>
    <x v="1"/>
    <x v="426"/>
    <d v="2012-09-19T00:00:00"/>
    <s v="Standard Class"/>
    <s v="NW-18400"/>
    <s v="Natalie Webber"/>
    <s v="Consumer"/>
    <s v="United States"/>
    <s v="Mobile"/>
    <x v="19"/>
    <n v="36608"/>
    <x v="0"/>
    <s v="FUR-CH-10004853"/>
    <x v="0"/>
    <x v="1"/>
    <s v="Global Manager's Adjustable Task Chair, Storm"/>
    <n v="1056.8599999999999"/>
    <n v="7"/>
    <n v="0"/>
    <n v="306.48939999999988"/>
  </r>
  <r>
    <n v="3820"/>
    <s v="CA-2014-141873"/>
    <x v="3"/>
    <x v="449"/>
    <d v="2014-10-15T00:00:00"/>
    <s v="Standard Class"/>
    <s v="HG-14845"/>
    <s v="Harry Greene"/>
    <s v="Consumer"/>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s v="Consumer"/>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s v="Consumer"/>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s v="Consumer"/>
    <s v="United States"/>
    <s v="New York City"/>
    <x v="15"/>
    <n v="10024"/>
    <x v="3"/>
    <s v="OFF-BI-10003655"/>
    <x v="1"/>
    <x v="8"/>
    <s v="Durable Pressboard Binders"/>
    <n v="18.240000000000002"/>
    <n v="6"/>
    <n v="0.2"/>
    <n v="6.1560000000000006"/>
  </r>
  <r>
    <n v="3824"/>
    <s v="CA-2012-140984"/>
    <x v="1"/>
    <x v="471"/>
    <d v="2012-09-18T00:00:00"/>
    <s v="Standard Class"/>
    <s v="CC-12685"/>
    <s v="Craig Carroll"/>
    <s v="Consumer"/>
    <s v="United States"/>
    <s v="New York City"/>
    <x v="15"/>
    <n v="10011"/>
    <x v="3"/>
    <s v="OFF-ST-10000585"/>
    <x v="1"/>
    <x v="4"/>
    <s v="Economy Rollaway Files"/>
    <n v="991.19999999999993"/>
    <n v="6"/>
    <n v="0"/>
    <n v="257.71199999999999"/>
  </r>
  <r>
    <n v="3825"/>
    <s v="CA-2012-140984"/>
    <x v="1"/>
    <x v="471"/>
    <d v="2012-09-18T00:00:00"/>
    <s v="Standard Class"/>
    <s v="CC-12685"/>
    <s v="Craig Carroll"/>
    <s v="Consumer"/>
    <s v="United States"/>
    <s v="New York City"/>
    <x v="15"/>
    <n v="10011"/>
    <x v="3"/>
    <s v="TEC-CO-10001571"/>
    <x v="2"/>
    <x v="16"/>
    <s v="Sharp 1540cs Digital Laser Copier"/>
    <n v="879.98400000000004"/>
    <n v="2"/>
    <n v="0.2"/>
    <n v="329.99400000000003"/>
  </r>
  <r>
    <n v="3826"/>
    <s v="CA-2012-140984"/>
    <x v="1"/>
    <x v="471"/>
    <d v="2012-09-18T00:00:00"/>
    <s v="Standard Class"/>
    <s v="CC-12685"/>
    <s v="Craig Carroll"/>
    <s v="Consumer"/>
    <s v="United States"/>
    <s v="New York City"/>
    <x v="15"/>
    <n v="10011"/>
    <x v="3"/>
    <s v="OFF-BI-10002012"/>
    <x v="1"/>
    <x v="8"/>
    <s v="Wilson Jones Easy Flow II Sheet Lifters"/>
    <n v="12.96"/>
    <n v="9"/>
    <n v="0.2"/>
    <n v="4.5359999999999996"/>
  </r>
  <r>
    <n v="3827"/>
    <s v="CA-2011-132801"/>
    <x v="2"/>
    <x v="273"/>
    <d v="2011-10-12T00:00:00"/>
    <s v="Standard Class"/>
    <s v="JG-15805"/>
    <s v="John Grady"/>
    <s v="Corporate"/>
    <s v="United States"/>
    <s v="Dallas"/>
    <x v="5"/>
    <n v="75217"/>
    <x v="2"/>
    <s v="OFF-ST-10001228"/>
    <x v="1"/>
    <x v="4"/>
    <s v="Fellowes Personal Hanging Folder Files, Navy"/>
    <n v="107.44"/>
    <n v="10"/>
    <n v="0.2"/>
    <n v="10.744000000000007"/>
  </r>
  <r>
    <n v="3828"/>
    <s v="CA-2014-141733"/>
    <x v="3"/>
    <x v="917"/>
    <d v="2014-05-12T00:00:00"/>
    <s v="Standard Class"/>
    <s v="RW-19540"/>
    <s v="Rick Wilson"/>
    <s v="Corporate"/>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s v="Corporate"/>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s v="Corporate"/>
    <s v="United States"/>
    <s v="Detroit"/>
    <x v="12"/>
    <n v="48234"/>
    <x v="2"/>
    <s v="FUR-CH-10000595"/>
    <x v="0"/>
    <x v="1"/>
    <s v="Safco Contoured Stacking Chairs"/>
    <n v="476.8"/>
    <n v="2"/>
    <n v="0"/>
    <n v="119.19999999999999"/>
  </r>
  <r>
    <n v="3831"/>
    <s v="CA-2014-141733"/>
    <x v="3"/>
    <x v="917"/>
    <d v="2014-05-12T00:00:00"/>
    <s v="Standard Class"/>
    <s v="RW-19540"/>
    <s v="Rick Wilson"/>
    <s v="Corporate"/>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s v="Consumer"/>
    <s v="United States"/>
    <s v="Dover"/>
    <x v="13"/>
    <n v="19901"/>
    <x v="3"/>
    <s v="FUR-FU-10004017"/>
    <x v="0"/>
    <x v="5"/>
    <s v="Executive Impressions 13&quot; Chairman Wall Clock"/>
    <n v="76.14"/>
    <n v="3"/>
    <n v="0"/>
    <n v="26.648999999999997"/>
  </r>
  <r>
    <n v="3833"/>
    <s v="US-2012-111927"/>
    <x v="1"/>
    <x v="717"/>
    <d v="2012-11-19T00:00:00"/>
    <s v="Standard Class"/>
    <s v="LS-17230"/>
    <s v="Lycoris Saunders"/>
    <s v="Consumer"/>
    <s v="United States"/>
    <s v="Dover"/>
    <x v="13"/>
    <n v="19901"/>
    <x v="3"/>
    <s v="OFF-BI-10002571"/>
    <x v="1"/>
    <x v="8"/>
    <s v="Avery Framed View Binder, EZD Ring (Locking), Navy, 1 1/2&quot;"/>
    <n v="19.96"/>
    <n v="2"/>
    <n v="0"/>
    <n v="9.3811999999999998"/>
  </r>
  <r>
    <n v="3834"/>
    <s v="CA-2011-105984"/>
    <x v="2"/>
    <x v="156"/>
    <d v="2011-11-24T00:00:00"/>
    <s v="Same Day"/>
    <s v="MY-18295"/>
    <s v="Muhammed Yedwab"/>
    <s v="Corporate"/>
    <s v="United States"/>
    <s v="Columbus"/>
    <x v="24"/>
    <n v="43229"/>
    <x v="3"/>
    <s v="TEC-PH-10000560"/>
    <x v="2"/>
    <x v="7"/>
    <s v="Samsung Galaxy S III - 16GB - pebble blue (T-Mobile)"/>
    <n v="1049.97"/>
    <n v="5"/>
    <n v="0.4"/>
    <n v="-209.99399999999991"/>
  </r>
  <r>
    <n v="3835"/>
    <s v="CA-2011-105984"/>
    <x v="2"/>
    <x v="156"/>
    <d v="2011-11-24T00:00:00"/>
    <s v="Same Day"/>
    <s v="MY-18295"/>
    <s v="Muhammed Yedwab"/>
    <s v="Corporate"/>
    <s v="United States"/>
    <s v="Columbus"/>
    <x v="24"/>
    <n v="43229"/>
    <x v="3"/>
    <s v="FUR-CH-10000847"/>
    <x v="0"/>
    <x v="1"/>
    <s v="Global Executive Mid-Back Manager's Chair"/>
    <n v="611.05799999999999"/>
    <n v="3"/>
    <n v="0.3"/>
    <n v="-34.917600000000022"/>
  </r>
  <r>
    <n v="3836"/>
    <s v="CA-2011-100363"/>
    <x v="2"/>
    <x v="918"/>
    <d v="2011-04-15T00:00:00"/>
    <s v="Standard Class"/>
    <s v="JM-15655"/>
    <s v="Jim Mitchum"/>
    <s v="Corporate"/>
    <s v="United States"/>
    <s v="Glendale"/>
    <x v="16"/>
    <n v="85301"/>
    <x v="1"/>
    <s v="OFF-FA-10000611"/>
    <x v="1"/>
    <x v="13"/>
    <s v="Binder Clips by OIC"/>
    <n v="2.3679999999999999"/>
    <n v="2"/>
    <n v="0.2"/>
    <n v="0.82879999999999987"/>
  </r>
  <r>
    <n v="3837"/>
    <s v="CA-2011-100363"/>
    <x v="2"/>
    <x v="918"/>
    <d v="2011-04-15T00:00:00"/>
    <s v="Standard Class"/>
    <s v="JM-15655"/>
    <s v="Jim Mitchum"/>
    <s v="Corporate"/>
    <s v="United States"/>
    <s v="Glendale"/>
    <x v="16"/>
    <n v="85301"/>
    <x v="1"/>
    <s v="OFF-PA-10004733"/>
    <x v="1"/>
    <x v="10"/>
    <s v="Things To Do Today Spiral Book"/>
    <n v="19.008000000000003"/>
    <n v="3"/>
    <n v="0.2"/>
    <n v="6.8903999999999979"/>
  </r>
  <r>
    <n v="3838"/>
    <s v="CA-2011-126760"/>
    <x v="2"/>
    <x v="711"/>
    <d v="2011-08-02T00:00:00"/>
    <s v="Standard Class"/>
    <s v="KM-16720"/>
    <s v="Kunst Miller"/>
    <s v="Consumer"/>
    <s v="United States"/>
    <s v="North Las Vegas"/>
    <x v="33"/>
    <n v="89031"/>
    <x v="1"/>
    <s v="TEC-PH-10001363"/>
    <x v="2"/>
    <x v="7"/>
    <s v="Apple iPhone 5S"/>
    <n v="911.98400000000004"/>
    <n v="2"/>
    <n v="0.2"/>
    <n v="113.99799999999991"/>
  </r>
  <r>
    <n v="3839"/>
    <s v="CA-2011-126760"/>
    <x v="2"/>
    <x v="711"/>
    <d v="2011-08-02T00:00:00"/>
    <s v="Standard Class"/>
    <s v="KM-16720"/>
    <s v="Kunst Miller"/>
    <s v="Consumer"/>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s v="Consumer"/>
    <s v="United States"/>
    <s v="North Las Vegas"/>
    <x v="33"/>
    <n v="89031"/>
    <x v="1"/>
    <s v="FUR-FU-10004018"/>
    <x v="0"/>
    <x v="5"/>
    <s v="Tensor Computer Mounted Lamp"/>
    <n v="134.01"/>
    <n v="9"/>
    <n v="0"/>
    <n v="36.182700000000004"/>
  </r>
  <r>
    <n v="3841"/>
    <s v="CA-2011-126760"/>
    <x v="2"/>
    <x v="711"/>
    <d v="2011-08-02T00:00:00"/>
    <s v="Standard Class"/>
    <s v="KM-16720"/>
    <s v="Kunst Miller"/>
    <s v="Consumer"/>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s v="Corporate"/>
    <s v="United States"/>
    <s v="Bristol"/>
    <x v="18"/>
    <n v="37620"/>
    <x v="0"/>
    <s v="FUR-CH-10002647"/>
    <x v="0"/>
    <x v="1"/>
    <s v="Situations Contoured Folding Chairs, 4/Set"/>
    <n v="170.35200000000003"/>
    <n v="3"/>
    <n v="0.2"/>
    <n v="10.647000000000006"/>
  </r>
  <r>
    <n v="3843"/>
    <s v="CA-2011-101931"/>
    <x v="2"/>
    <x v="919"/>
    <d v="2011-10-31T00:00:00"/>
    <s v="First Class"/>
    <s v="TS-21370"/>
    <s v="Todd Sumrall"/>
    <s v="Corporate"/>
    <s v="United States"/>
    <s v="Los Angeles"/>
    <x v="1"/>
    <n v="90049"/>
    <x v="1"/>
    <s v="OFF-BI-10004140"/>
    <x v="1"/>
    <x v="8"/>
    <s v="Avery Non-Stick Binders"/>
    <n v="7.1840000000000011"/>
    <n v="2"/>
    <n v="0.2"/>
    <n v="2.2449999999999992"/>
  </r>
  <r>
    <n v="3844"/>
    <s v="CA-2011-101931"/>
    <x v="2"/>
    <x v="919"/>
    <d v="2011-10-31T00:00:00"/>
    <s v="First Class"/>
    <s v="TS-21370"/>
    <s v="Todd Sumrall"/>
    <s v="Corporate"/>
    <s v="United States"/>
    <s v="Los Angeles"/>
    <x v="1"/>
    <n v="90049"/>
    <x v="1"/>
    <s v="OFF-SU-10002301"/>
    <x v="1"/>
    <x v="14"/>
    <s v="Serrated Blade or Curved Handle Hand Letter Openers"/>
    <n v="6.28"/>
    <n v="2"/>
    <n v="0"/>
    <n v="6.2800000000000189E-2"/>
  </r>
  <r>
    <n v="3845"/>
    <s v="CA-2011-101931"/>
    <x v="2"/>
    <x v="919"/>
    <d v="2011-10-31T00:00:00"/>
    <s v="First Class"/>
    <s v="TS-21370"/>
    <s v="Todd Sumrall"/>
    <s v="Corporate"/>
    <s v="United States"/>
    <s v="Los Angeles"/>
    <x v="1"/>
    <n v="90049"/>
    <x v="1"/>
    <s v="OFF-SU-10000646"/>
    <x v="1"/>
    <x v="14"/>
    <s v="Premier Automatic Letter Opener"/>
    <n v="480.74"/>
    <n v="2"/>
    <n v="0"/>
    <n v="14.422200000000032"/>
  </r>
  <r>
    <n v="3846"/>
    <s v="CA-2011-101931"/>
    <x v="2"/>
    <x v="919"/>
    <d v="2011-10-31T00:00:00"/>
    <s v="First Class"/>
    <s v="TS-21370"/>
    <s v="Todd Sumrall"/>
    <s v="Corporate"/>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s v="Corporate"/>
    <s v="United States"/>
    <s v="Los Angeles"/>
    <x v="1"/>
    <n v="90049"/>
    <x v="1"/>
    <s v="OFF-ST-10003442"/>
    <x v="1"/>
    <x v="4"/>
    <s v="Eldon Portable Mobile Manager"/>
    <n v="141.4"/>
    <n v="5"/>
    <n v="0"/>
    <n v="38.177999999999997"/>
  </r>
  <r>
    <n v="3848"/>
    <s v="CA-2014-129000"/>
    <x v="3"/>
    <x v="920"/>
    <d v="2014-11-28T00:00:00"/>
    <s v="Second Class"/>
    <s v="SZ-20035"/>
    <s v="Sam Zeldin"/>
    <s v="Home Office"/>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s v="Consumer"/>
    <s v="United States"/>
    <s v="Fayetteville"/>
    <x v="36"/>
    <n v="72701"/>
    <x v="0"/>
    <s v="OFF-BI-10004318"/>
    <x v="1"/>
    <x v="8"/>
    <s v="Ibico EB-19 Dual Function Manual Binding System"/>
    <n v="691.96"/>
    <n v="4"/>
    <n v="0"/>
    <n v="318.30160000000001"/>
  </r>
  <r>
    <n v="3850"/>
    <s v="CA-2014-161053"/>
    <x v="3"/>
    <x v="585"/>
    <d v="2014-09-24T00:00:00"/>
    <s v="First Class"/>
    <s v="JE-15745"/>
    <s v="Joel Eaton"/>
    <s v="Consumer"/>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s v="Corporate"/>
    <s v="United States"/>
    <s v="Springfield"/>
    <x v="25"/>
    <n v="65807"/>
    <x v="2"/>
    <s v="OFF-PA-10001970"/>
    <x v="1"/>
    <x v="10"/>
    <s v="Xerox 1881"/>
    <n v="85.96"/>
    <n v="7"/>
    <n v="0"/>
    <n v="40.401199999999996"/>
  </r>
  <r>
    <n v="3852"/>
    <s v="CA-2012-127593"/>
    <x v="1"/>
    <x v="481"/>
    <d v="2012-09-21T00:00:00"/>
    <s v="Same Day"/>
    <s v="DH-13675"/>
    <s v="Duane Huffman"/>
    <s v="Home Office"/>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s v="Consumer"/>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s v="Home Office"/>
    <s v="United States"/>
    <s v="San Francisco"/>
    <x v="1"/>
    <n v="94122"/>
    <x v="1"/>
    <s v="FUR-FU-10004164"/>
    <x v="0"/>
    <x v="5"/>
    <s v="Eldon 300 Class Desk Accessories, Black"/>
    <n v="4.95"/>
    <n v="1"/>
    <n v="0"/>
    <n v="2.1780000000000004"/>
  </r>
  <r>
    <n v="3855"/>
    <s v="US-2014-131849"/>
    <x v="3"/>
    <x v="921"/>
    <d v="2014-06-11T00:00:00"/>
    <s v="Standard Class"/>
    <s v="GH-14410"/>
    <s v="Gary Hansen"/>
    <s v="Home Office"/>
    <s v="United States"/>
    <s v="San Francisco"/>
    <x v="1"/>
    <n v="94122"/>
    <x v="1"/>
    <s v="OFF-ST-10002957"/>
    <x v="1"/>
    <x v="4"/>
    <s v="Sterilite Show Offs Storage Containers"/>
    <n v="26.400000000000002"/>
    <n v="5"/>
    <n v="0"/>
    <n v="0"/>
  </r>
  <r>
    <n v="3856"/>
    <s v="US-2014-105389"/>
    <x v="3"/>
    <x v="436"/>
    <d v="2014-10-29T00:00:00"/>
    <s v="Second Class"/>
    <s v="DM-13015"/>
    <s v="Darrin Martin"/>
    <s v="Consumer"/>
    <s v="United States"/>
    <s v="San Antonio"/>
    <x v="5"/>
    <n v="78207"/>
    <x v="2"/>
    <s v="OFF-BI-10004364"/>
    <x v="1"/>
    <x v="8"/>
    <s v="Storex Dura Pro Binders"/>
    <n v="3.5639999999999992"/>
    <n v="3"/>
    <n v="0.8"/>
    <n v="-6.2370000000000019"/>
  </r>
  <r>
    <n v="3857"/>
    <s v="US-2014-105389"/>
    <x v="3"/>
    <x v="436"/>
    <d v="2014-10-29T00:00:00"/>
    <s v="Second Class"/>
    <s v="DM-13015"/>
    <s v="Darrin Martin"/>
    <s v="Consumer"/>
    <s v="United States"/>
    <s v="San Antonio"/>
    <x v="5"/>
    <n v="78207"/>
    <x v="2"/>
    <s v="TEC-PH-10002824"/>
    <x v="2"/>
    <x v="7"/>
    <s v="Jabra SPEAK 410 Multidevice Speakerphone"/>
    <n v="823.96000000000015"/>
    <n v="5"/>
    <n v="0.2"/>
    <n v="51.497499999999974"/>
  </r>
  <r>
    <n v="3858"/>
    <s v="US-2014-105389"/>
    <x v="3"/>
    <x v="436"/>
    <d v="2014-10-29T00:00:00"/>
    <s v="Second Class"/>
    <s v="DM-13015"/>
    <s v="Darrin Martin"/>
    <s v="Consumer"/>
    <s v="United States"/>
    <s v="San Antonio"/>
    <x v="5"/>
    <n v="78207"/>
    <x v="2"/>
    <s v="OFF-AR-10000634"/>
    <x v="1"/>
    <x v="6"/>
    <s v="Newell 320"/>
    <n v="10.272000000000002"/>
    <n v="3"/>
    <n v="0.2"/>
    <n v="0.89880000000000004"/>
  </r>
  <r>
    <n v="3859"/>
    <s v="CA-2011-140816"/>
    <x v="2"/>
    <x v="414"/>
    <d v="2011-12-20T00:00:00"/>
    <s v="Same Day"/>
    <s v="TC-21295"/>
    <s v="Toby Carlisle"/>
    <s v="Consumer"/>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s v="Home Office"/>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s v="Home Office"/>
    <s v="United States"/>
    <s v="Chicago"/>
    <x v="10"/>
    <n v="60653"/>
    <x v="2"/>
    <s v="TEC-PH-10002789"/>
    <x v="2"/>
    <x v="7"/>
    <s v="LG Exalt"/>
    <n v="124.79200000000002"/>
    <n v="1"/>
    <n v="0.2"/>
    <n v="10.919299999999996"/>
  </r>
  <r>
    <n v="3862"/>
    <s v="CA-2011-135755"/>
    <x v="2"/>
    <x v="523"/>
    <d v="2011-05-10T00:00:00"/>
    <s v="Standard Class"/>
    <s v="NC-18415"/>
    <s v="Nathan Cano"/>
    <s v="Consumer"/>
    <s v="United States"/>
    <s v="Yonkers"/>
    <x v="15"/>
    <n v="10701"/>
    <x v="3"/>
    <s v="OFF-BI-10004828"/>
    <x v="1"/>
    <x v="8"/>
    <s v="GBC Poly Designer Binding Covers"/>
    <n v="40.176000000000002"/>
    <n v="3"/>
    <n v="0.2"/>
    <n v="14.563799999999997"/>
  </r>
  <r>
    <n v="3863"/>
    <s v="CA-2011-135755"/>
    <x v="2"/>
    <x v="523"/>
    <d v="2011-05-10T00:00:00"/>
    <s v="Standard Class"/>
    <s v="NC-18415"/>
    <s v="Nathan Cano"/>
    <s v="Consumer"/>
    <s v="United States"/>
    <s v="Yonkers"/>
    <x v="15"/>
    <n v="10701"/>
    <x v="3"/>
    <s v="OFF-BI-10003981"/>
    <x v="1"/>
    <x v="8"/>
    <s v="Avery Durable Plastic 1&quot; Binders"/>
    <n v="10.896000000000001"/>
    <n v="3"/>
    <n v="0.2"/>
    <n v="3.9497999999999998"/>
  </r>
  <r>
    <n v="3864"/>
    <s v="CA-2014-123246"/>
    <x v="3"/>
    <x v="161"/>
    <d v="2014-10-20T00:00:00"/>
    <s v="Second Class"/>
    <s v="AJ-10960"/>
    <s v="Astrea Jones"/>
    <s v="Consumer"/>
    <s v="United States"/>
    <s v="San Diego"/>
    <x v="1"/>
    <n v="92037"/>
    <x v="1"/>
    <s v="OFF-AR-10001770"/>
    <x v="1"/>
    <x v="6"/>
    <s v="Economy #2 Pencils"/>
    <n v="10.64"/>
    <n v="4"/>
    <n v="0"/>
    <n v="2.7664"/>
  </r>
  <r>
    <n v="3865"/>
    <s v="CA-2012-157133"/>
    <x v="1"/>
    <x v="109"/>
    <d v="2012-12-03T00:00:00"/>
    <s v="Standard Class"/>
    <s v="LC-16885"/>
    <s v="Lena Creighton"/>
    <s v="Consumer"/>
    <s v="United States"/>
    <s v="Champaign"/>
    <x v="10"/>
    <n v="61821"/>
    <x v="2"/>
    <s v="FUR-FU-10004904"/>
    <x v="0"/>
    <x v="5"/>
    <s v="Eldon &quot;L&quot; Workstation Diamond Chairmat"/>
    <n v="151.96"/>
    <n v="5"/>
    <n v="0.6"/>
    <n v="-182.35200000000003"/>
  </r>
  <r>
    <n v="3866"/>
    <s v="CA-2011-124709"/>
    <x v="2"/>
    <x v="923"/>
    <d v="2011-07-29T00:00:00"/>
    <s v="Second Class"/>
    <s v="GW-14605"/>
    <s v="Giulietta Weimer"/>
    <s v="Consumer"/>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s v="Consumer"/>
    <s v="United States"/>
    <s v="Lawrence"/>
    <x v="14"/>
    <n v="46226"/>
    <x v="2"/>
    <s v="TEC-AC-10003590"/>
    <x v="2"/>
    <x v="11"/>
    <s v="TRENDnet 56K USB 2.0 Phone, Internet and Fax Modem"/>
    <n v="155.34"/>
    <n v="6"/>
    <n v="0"/>
    <n v="55.922399999999996"/>
  </r>
  <r>
    <n v="3868"/>
    <s v="CA-2012-132486"/>
    <x v="1"/>
    <x v="924"/>
    <d v="2012-10-27T00:00:00"/>
    <s v="Second Class"/>
    <s v="JF-15355"/>
    <s v="Jay Fein"/>
    <s v="Consumer"/>
    <s v="United States"/>
    <s v="San Diego"/>
    <x v="1"/>
    <n v="92105"/>
    <x v="1"/>
    <s v="TEC-AC-10000710"/>
    <x v="2"/>
    <x v="11"/>
    <s v="Maxell DVD-RAM Discs"/>
    <n v="148.32"/>
    <n v="9"/>
    <n v="0"/>
    <n v="63.777600000000007"/>
  </r>
  <r>
    <n v="3869"/>
    <s v="CA-2012-132486"/>
    <x v="1"/>
    <x v="924"/>
    <d v="2012-10-27T00:00:00"/>
    <s v="Second Class"/>
    <s v="JF-15355"/>
    <s v="Jay Fein"/>
    <s v="Consumer"/>
    <s v="United States"/>
    <s v="San Diego"/>
    <x v="1"/>
    <n v="92105"/>
    <x v="1"/>
    <s v="FUR-CH-10004495"/>
    <x v="0"/>
    <x v="1"/>
    <s v="Global Leather and Oak Executive Chair, Black"/>
    <n v="240.78400000000002"/>
    <n v="1"/>
    <n v="0.2"/>
    <n v="27.088199999999965"/>
  </r>
  <r>
    <n v="3870"/>
    <s v="CA-2012-132486"/>
    <x v="1"/>
    <x v="924"/>
    <d v="2012-10-27T00:00:00"/>
    <s v="Second Class"/>
    <s v="JF-15355"/>
    <s v="Jay Fein"/>
    <s v="Consumer"/>
    <s v="United States"/>
    <s v="San Diego"/>
    <x v="1"/>
    <n v="92105"/>
    <x v="1"/>
    <s v="FUR-CH-10004540"/>
    <x v="0"/>
    <x v="1"/>
    <s v="Global Chrome Stack Chair"/>
    <n v="191.96800000000002"/>
    <n v="7"/>
    <n v="0.2"/>
    <n v="16.797200000000004"/>
  </r>
  <r>
    <n v="3871"/>
    <s v="CA-2012-132486"/>
    <x v="1"/>
    <x v="924"/>
    <d v="2012-10-27T00:00:00"/>
    <s v="Second Class"/>
    <s v="JF-15355"/>
    <s v="Jay Fein"/>
    <s v="Consumer"/>
    <s v="United States"/>
    <s v="San Diego"/>
    <x v="1"/>
    <n v="92105"/>
    <x v="1"/>
    <s v="OFF-PA-10004971"/>
    <x v="1"/>
    <x v="10"/>
    <s v="Xerox 196"/>
    <n v="11.56"/>
    <n v="2"/>
    <n v="0"/>
    <n v="5.6644000000000005"/>
  </r>
  <r>
    <n v="3872"/>
    <s v="CA-2012-132486"/>
    <x v="1"/>
    <x v="924"/>
    <d v="2012-10-27T00:00:00"/>
    <s v="Second Class"/>
    <s v="JF-15355"/>
    <s v="Jay Fein"/>
    <s v="Consumer"/>
    <s v="United States"/>
    <s v="San Diego"/>
    <x v="1"/>
    <n v="92105"/>
    <x v="1"/>
    <s v="OFF-EN-10002600"/>
    <x v="1"/>
    <x v="12"/>
    <s v="Redi-Strip #10 Envelopes, 4 1/8 x 9 1/2"/>
    <n v="11.8"/>
    <n v="4"/>
    <n v="0"/>
    <n v="5.6639999999999997"/>
  </r>
  <r>
    <n v="3873"/>
    <s v="CA-2012-132486"/>
    <x v="1"/>
    <x v="924"/>
    <d v="2012-10-27T00:00:00"/>
    <s v="Second Class"/>
    <s v="JF-15355"/>
    <s v="Jay Fein"/>
    <s v="Consumer"/>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s v="Consumer"/>
    <s v="United States"/>
    <s v="Johnson City"/>
    <x v="18"/>
    <n v="37604"/>
    <x v="0"/>
    <s v="OFF-EN-10001099"/>
    <x v="1"/>
    <x v="12"/>
    <s v="Staples"/>
    <n v="23.472000000000001"/>
    <n v="3"/>
    <n v="0.2"/>
    <n v="7.6283999999999974"/>
  </r>
  <r>
    <n v="3875"/>
    <s v="CA-2013-136231"/>
    <x v="0"/>
    <x v="64"/>
    <d v="2013-09-08T00:00:00"/>
    <s v="Second Class"/>
    <s v="DM-13015"/>
    <s v="Darrin Martin"/>
    <s v="Consumer"/>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s v="Consumer"/>
    <s v="United States"/>
    <s v="Johnson City"/>
    <x v="18"/>
    <n v="37604"/>
    <x v="0"/>
    <s v="TEC-PH-10002660"/>
    <x v="2"/>
    <x v="7"/>
    <s v="Nortel Networks T7316 E Nt8 B27"/>
    <n v="108.78399999999999"/>
    <n v="2"/>
    <n v="0.2"/>
    <n v="6.7990000000000066"/>
  </r>
  <r>
    <n v="3877"/>
    <s v="CA-2013-136231"/>
    <x v="0"/>
    <x v="64"/>
    <d v="2013-09-08T00:00:00"/>
    <s v="Second Class"/>
    <s v="DM-13015"/>
    <s v="Darrin Martin"/>
    <s v="Consumer"/>
    <s v="United States"/>
    <s v="Johnson City"/>
    <x v="18"/>
    <n v="37604"/>
    <x v="0"/>
    <s v="OFF-PA-10000327"/>
    <x v="1"/>
    <x v="10"/>
    <s v="Xerox 1971"/>
    <n v="10.272000000000002"/>
    <n v="3"/>
    <n v="0.2"/>
    <n v="3.2099999999999982"/>
  </r>
  <r>
    <n v="3878"/>
    <s v="CA-2013-140641"/>
    <x v="0"/>
    <x v="99"/>
    <d v="2013-11-03T00:00:00"/>
    <s v="Standard Class"/>
    <s v="EP-13915"/>
    <s v="Emily Phan"/>
    <s v="Consumer"/>
    <s v="United States"/>
    <s v="Tampa"/>
    <x v="2"/>
    <n v="33614"/>
    <x v="0"/>
    <s v="OFF-BI-10001191"/>
    <x v="1"/>
    <x v="8"/>
    <s v="Canvas Sectional Post Binders"/>
    <n v="38.190000000000012"/>
    <n v="5"/>
    <n v="0.7"/>
    <n v="-26.732999999999997"/>
  </r>
  <r>
    <n v="3879"/>
    <s v="CA-2011-151001"/>
    <x v="2"/>
    <x v="267"/>
    <d v="2011-04-07T00:00:00"/>
    <s v="First Class"/>
    <s v="JG-15805"/>
    <s v="John Grady"/>
    <s v="Corporate"/>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s v="Corporate"/>
    <s v="United States"/>
    <s v="Decatur"/>
    <x v="10"/>
    <n v="62521"/>
    <x v="2"/>
    <s v="OFF-ST-10001031"/>
    <x v="1"/>
    <x v="4"/>
    <s v="Adjustable Personal File Tote"/>
    <n v="52.096000000000004"/>
    <n v="4"/>
    <n v="0.2"/>
    <n v="3.9072000000000031"/>
  </r>
  <r>
    <n v="3881"/>
    <s v="CA-2012-129896"/>
    <x v="1"/>
    <x v="925"/>
    <d v="2012-06-20T00:00:00"/>
    <s v="Standard Class"/>
    <s v="PF-19120"/>
    <s v="Peter Fuller"/>
    <s v="Consumer"/>
    <s v="United States"/>
    <s v="Gilbert"/>
    <x v="16"/>
    <n v="85234"/>
    <x v="1"/>
    <s v="OFF-PA-10002245"/>
    <x v="1"/>
    <x v="10"/>
    <s v="Xerox 1895"/>
    <n v="9.5680000000000014"/>
    <n v="2"/>
    <n v="0.2"/>
    <n v="2.9899999999999993"/>
  </r>
  <r>
    <n v="3882"/>
    <s v="CA-2012-129896"/>
    <x v="1"/>
    <x v="925"/>
    <d v="2012-06-20T00:00:00"/>
    <s v="Standard Class"/>
    <s v="PF-19120"/>
    <s v="Peter Fuller"/>
    <s v="Consumer"/>
    <s v="United States"/>
    <s v="Gilbert"/>
    <x v="16"/>
    <n v="85234"/>
    <x v="1"/>
    <s v="OFF-ST-10004804"/>
    <x v="1"/>
    <x v="4"/>
    <s v="Belkin 19&quot; Vented Equipment Shelf, Black"/>
    <n v="82.367999999999995"/>
    <n v="2"/>
    <n v="0.2"/>
    <n v="-19.562399999999997"/>
  </r>
  <r>
    <n v="3883"/>
    <s v="CA-2012-129896"/>
    <x v="1"/>
    <x v="925"/>
    <d v="2012-06-20T00:00:00"/>
    <s v="Standard Class"/>
    <s v="PF-19120"/>
    <s v="Peter Fuller"/>
    <s v="Consumer"/>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s v="Consumer"/>
    <s v="United States"/>
    <s v="Gilbert"/>
    <x v="16"/>
    <n v="85234"/>
    <x v="1"/>
    <s v="FUR-FU-10002396"/>
    <x v="0"/>
    <x v="5"/>
    <s v="DAX Copper Panel Document Frame, 5 x 7 Size"/>
    <n v="40.256"/>
    <n v="4"/>
    <n v="0.2"/>
    <n v="11.070400000000003"/>
  </r>
  <r>
    <n v="3885"/>
    <s v="CA-2011-152849"/>
    <x v="2"/>
    <x v="260"/>
    <d v="2011-07-12T00:00:00"/>
    <s v="Standard Class"/>
    <s v="DW-13195"/>
    <s v="David Wiener"/>
    <s v="Corporate"/>
    <s v="United States"/>
    <s v="Knoxville"/>
    <x v="18"/>
    <n v="37918"/>
    <x v="0"/>
    <s v="OFF-AR-10002833"/>
    <x v="1"/>
    <x v="6"/>
    <s v="Newell 322"/>
    <n v="4.3680000000000003"/>
    <n v="3"/>
    <n v="0.2"/>
    <n v="0.3822000000000001"/>
  </r>
  <r>
    <n v="3886"/>
    <s v="US-2014-127341"/>
    <x v="3"/>
    <x v="926"/>
    <d v="2014-02-03T00:00:00"/>
    <s v="Standard Class"/>
    <s v="CK-12595"/>
    <s v="Clytie Kelty"/>
    <s v="Consumer"/>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s v="Consumer"/>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s v="Consumer"/>
    <s v="United States"/>
    <s v="Roswell"/>
    <x v="32"/>
    <n v="30076"/>
    <x v="0"/>
    <s v="OFF-AR-10004511"/>
    <x v="1"/>
    <x v="6"/>
    <s v="Sanford Colorific Scented Colored Pencils, 12/Pack"/>
    <n v="8.56"/>
    <n v="2"/>
    <n v="0"/>
    <n v="2.6536"/>
  </r>
  <r>
    <n v="3889"/>
    <s v="CA-2011-100895"/>
    <x v="2"/>
    <x v="270"/>
    <d v="2011-06-06T00:00:00"/>
    <s v="Standard Class"/>
    <s v="SV-20785"/>
    <s v="Stewart Visinsky"/>
    <s v="Consumer"/>
    <s v="United States"/>
    <s v="Roswell"/>
    <x v="32"/>
    <n v="30076"/>
    <x v="0"/>
    <s v="TEC-PH-10001425"/>
    <x v="2"/>
    <x v="7"/>
    <s v="Mophie Juice Pack Helium for iPhone"/>
    <n v="239.96999999999997"/>
    <n v="3"/>
    <n v="0"/>
    <n v="67.191599999999994"/>
  </r>
  <r>
    <n v="3890"/>
    <s v="CA-2011-100895"/>
    <x v="2"/>
    <x v="270"/>
    <d v="2011-06-06T00:00:00"/>
    <s v="Standard Class"/>
    <s v="SV-20785"/>
    <s v="Stewart Visinsky"/>
    <s v="Consumer"/>
    <s v="United States"/>
    <s v="Roswell"/>
    <x v="32"/>
    <n v="30076"/>
    <x v="0"/>
    <s v="OFF-ST-10001490"/>
    <x v="1"/>
    <x v="4"/>
    <s v="Hot File 7-Pocket, Floor Stand"/>
    <n v="356.94"/>
    <n v="2"/>
    <n v="0"/>
    <n v="107.08199999999997"/>
  </r>
  <r>
    <n v="3891"/>
    <s v="US-2013-163881"/>
    <x v="0"/>
    <x v="390"/>
    <d v="2013-12-01T00:00:00"/>
    <s v="Standard Class"/>
    <s v="SP-20860"/>
    <s v="Sung Pak"/>
    <s v="Corporate"/>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s v="Corporate"/>
    <s v="United States"/>
    <s v="Los Angeles"/>
    <x v="1"/>
    <n v="90036"/>
    <x v="1"/>
    <s v="FUR-CH-10001394"/>
    <x v="0"/>
    <x v="1"/>
    <s v="Global Leather Executive Chair"/>
    <n v="1684.7520000000002"/>
    <n v="6"/>
    <n v="0.2"/>
    <n v="210.59399999999977"/>
  </r>
  <r>
    <n v="3893"/>
    <s v="US-2013-163881"/>
    <x v="0"/>
    <x v="390"/>
    <d v="2013-12-01T00:00:00"/>
    <s v="Standard Class"/>
    <s v="SP-20860"/>
    <s v="Sung Pak"/>
    <s v="Corporate"/>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s v="Consumer"/>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s v="Home Office"/>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s v="Home Office"/>
    <s v="United States"/>
    <s v="Texarkana"/>
    <x v="36"/>
    <n v="71854"/>
    <x v="0"/>
    <s v="TEC-AC-10002331"/>
    <x v="2"/>
    <x v="11"/>
    <s v="Maxell 74 Minute CDR, 10/Pack"/>
    <n v="48.9"/>
    <n v="5"/>
    <n v="0"/>
    <n v="18.093"/>
  </r>
  <r>
    <n v="3897"/>
    <s v="CA-2014-134285"/>
    <x v="3"/>
    <x v="226"/>
    <d v="2014-12-13T00:00:00"/>
    <s v="Standard Class"/>
    <s v="DS-13180"/>
    <s v="David Smith"/>
    <s v="Corporate"/>
    <s v="United States"/>
    <s v="San Antonio"/>
    <x v="5"/>
    <n v="78207"/>
    <x v="2"/>
    <s v="OFF-FA-10000611"/>
    <x v="1"/>
    <x v="13"/>
    <s v="Binder Clips by OIC"/>
    <n v="3.5519999999999996"/>
    <n v="3"/>
    <n v="0.2"/>
    <n v="1.2431999999999999"/>
  </r>
  <r>
    <n v="3898"/>
    <s v="CA-2014-134285"/>
    <x v="3"/>
    <x v="226"/>
    <d v="2014-12-13T00:00:00"/>
    <s v="Standard Class"/>
    <s v="DS-13180"/>
    <s v="David Smith"/>
    <s v="Corporate"/>
    <s v="United States"/>
    <s v="San Antonio"/>
    <x v="5"/>
    <n v="78207"/>
    <x v="2"/>
    <s v="OFF-PA-10000304"/>
    <x v="1"/>
    <x v="10"/>
    <s v="Xerox 1995"/>
    <n v="15.552000000000003"/>
    <n v="3"/>
    <n v="0.2"/>
    <n v="5.4432"/>
  </r>
  <r>
    <n v="3899"/>
    <s v="CA-2014-102267"/>
    <x v="3"/>
    <x v="329"/>
    <d v="2014-12-05T00:00:00"/>
    <s v="Standard Class"/>
    <s v="SC-20800"/>
    <s v="Stuart Calhoun"/>
    <s v="Consumer"/>
    <s v="United States"/>
    <s v="Edinburg"/>
    <x v="5"/>
    <n v="78539"/>
    <x v="2"/>
    <s v="OFF-FA-10000611"/>
    <x v="1"/>
    <x v="13"/>
    <s v="Binder Clips by OIC"/>
    <n v="2.3679999999999999"/>
    <n v="2"/>
    <n v="0.2"/>
    <n v="0.82879999999999987"/>
  </r>
  <r>
    <n v="3900"/>
    <s v="CA-2014-157980"/>
    <x v="3"/>
    <x v="226"/>
    <d v="2014-12-10T00:00:00"/>
    <s v="First Class"/>
    <s v="SH-20395"/>
    <s v="Shahid Hopkins"/>
    <s v="Consumer"/>
    <s v="United States"/>
    <s v="Toledo"/>
    <x v="24"/>
    <n v="43615"/>
    <x v="3"/>
    <s v="TEC-AC-10002567"/>
    <x v="2"/>
    <x v="11"/>
    <s v="Logitech G602 Wireless Gaming Mouse"/>
    <n v="127.98399999999999"/>
    <n v="2"/>
    <n v="0.2"/>
    <n v="25.596799999999998"/>
  </r>
  <r>
    <n v="3901"/>
    <s v="CA-2012-121097"/>
    <x v="1"/>
    <x v="928"/>
    <d v="2012-01-08T00:00:00"/>
    <s v="Standard Class"/>
    <s v="SF-20965"/>
    <s v="Sylvia Foulston"/>
    <s v="Corporate"/>
    <s v="United States"/>
    <s v="Baytown"/>
    <x v="5"/>
    <n v="77520"/>
    <x v="2"/>
    <s v="OFF-PA-10001937"/>
    <x v="1"/>
    <x v="10"/>
    <s v="Xerox 21"/>
    <n v="10.368000000000002"/>
    <n v="2"/>
    <n v="0.2"/>
    <n v="3.6288"/>
  </r>
  <r>
    <n v="3902"/>
    <s v="CA-2012-151043"/>
    <x v="1"/>
    <x v="717"/>
    <d v="2012-11-20T00:00:00"/>
    <s v="Standard Class"/>
    <s v="MG-17680"/>
    <s v="Maureen Gastineau"/>
    <s v="Home Office"/>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s v="Home Office"/>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s v="Home Office"/>
    <s v="United States"/>
    <s v="Philadelphia"/>
    <x v="9"/>
    <n v="19143"/>
    <x v="3"/>
    <s v="OFF-AP-10004036"/>
    <x v="1"/>
    <x v="9"/>
    <s v="Bionaire 99.97% HEPA Air Cleaner"/>
    <n v="98.111999999999995"/>
    <n v="7"/>
    <n v="0.2"/>
    <n v="18.396000000000001"/>
  </r>
  <r>
    <n v="3905"/>
    <s v="CA-2012-167010"/>
    <x v="1"/>
    <x v="57"/>
    <d v="2012-04-10T00:00:00"/>
    <s v="Standard Class"/>
    <s v="VT-21700"/>
    <s v="Valerie Takahito"/>
    <s v="Home Office"/>
    <s v="United States"/>
    <s v="Philadelphia"/>
    <x v="9"/>
    <n v="19143"/>
    <x v="3"/>
    <s v="OFF-ST-10003816"/>
    <x v="1"/>
    <x v="4"/>
    <s v="Fellowes High-Stak Drawer Files"/>
    <n v="563.80799999999999"/>
    <n v="4"/>
    <n v="0.2"/>
    <n v="21.142799999999966"/>
  </r>
  <r>
    <n v="3906"/>
    <s v="CA-2012-167010"/>
    <x v="1"/>
    <x v="57"/>
    <d v="2012-04-10T00:00:00"/>
    <s v="Standard Class"/>
    <s v="VT-21700"/>
    <s v="Valerie Takahito"/>
    <s v="Home Office"/>
    <s v="United States"/>
    <s v="Philadelphia"/>
    <x v="9"/>
    <n v="19143"/>
    <x v="3"/>
    <s v="OFF-BI-10002072"/>
    <x v="1"/>
    <x v="8"/>
    <s v="Cardinal Slant-D Ring Binders"/>
    <n v="10.428000000000001"/>
    <n v="4"/>
    <n v="0.7"/>
    <n v="-6.9519999999999982"/>
  </r>
  <r>
    <n v="3907"/>
    <s v="CA-2012-167010"/>
    <x v="1"/>
    <x v="57"/>
    <d v="2012-04-10T00:00:00"/>
    <s v="Standard Class"/>
    <s v="VT-21700"/>
    <s v="Valerie Takahito"/>
    <s v="Home Office"/>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s v="Home Office"/>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s v="Home Office"/>
    <s v="United States"/>
    <s v="Philadelphia"/>
    <x v="9"/>
    <n v="19143"/>
    <x v="3"/>
    <s v="TEC-PH-10002844"/>
    <x v="2"/>
    <x v="7"/>
    <s v="Speck Products Candyshell Flip Case"/>
    <n v="41.988"/>
    <n v="2"/>
    <n v="0.4"/>
    <n v="-9.7972000000000037"/>
  </r>
  <r>
    <n v="3910"/>
    <s v="CA-2012-167010"/>
    <x v="1"/>
    <x v="57"/>
    <d v="2012-04-10T00:00:00"/>
    <s v="Standard Class"/>
    <s v="VT-21700"/>
    <s v="Valerie Takahito"/>
    <s v="Home Office"/>
    <s v="United States"/>
    <s v="Philadelphia"/>
    <x v="9"/>
    <n v="19143"/>
    <x v="3"/>
    <s v="FUR-FU-10001037"/>
    <x v="0"/>
    <x v="5"/>
    <s v="DAX Charcoal/Nickel-Tone Document Frame, 5 x 7"/>
    <n v="7.5840000000000005"/>
    <n v="1"/>
    <n v="0.2"/>
    <n v="2.37"/>
  </r>
  <r>
    <n v="3911"/>
    <s v="CA-2012-167010"/>
    <x v="1"/>
    <x v="57"/>
    <d v="2012-04-10T00:00:00"/>
    <s v="Standard Class"/>
    <s v="VT-21700"/>
    <s v="Valerie Takahito"/>
    <s v="Home Office"/>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s v="Consumer"/>
    <s v="United States"/>
    <s v="Pearland"/>
    <x v="5"/>
    <n v="77581"/>
    <x v="2"/>
    <s v="TEC-PH-10001619"/>
    <x v="2"/>
    <x v="7"/>
    <s v="LG G3"/>
    <n v="470.37600000000009"/>
    <n v="3"/>
    <n v="0.2"/>
    <n v="52.917299999999955"/>
  </r>
  <r>
    <n v="3913"/>
    <s v="CA-2014-148068"/>
    <x v="3"/>
    <x v="65"/>
    <d v="2014-09-26T00:00:00"/>
    <s v="Standard Class"/>
    <s v="MM-18280"/>
    <s v="Muhammed MacIntyre"/>
    <s v="Corporate"/>
    <s v="United States"/>
    <s v="New York City"/>
    <x v="15"/>
    <n v="10035"/>
    <x v="3"/>
    <s v="OFF-PA-10001639"/>
    <x v="1"/>
    <x v="10"/>
    <s v="Xerox 203"/>
    <n v="19.440000000000001"/>
    <n v="3"/>
    <n v="0"/>
    <n v="9.3312000000000008"/>
  </r>
  <r>
    <n v="3914"/>
    <s v="CA-2014-148068"/>
    <x v="3"/>
    <x v="65"/>
    <d v="2014-09-26T00:00:00"/>
    <s v="Standard Class"/>
    <s v="MM-18280"/>
    <s v="Muhammed MacIntyre"/>
    <s v="Corporate"/>
    <s v="United States"/>
    <s v="New York City"/>
    <x v="15"/>
    <n v="10035"/>
    <x v="3"/>
    <s v="FUR-FU-10002268"/>
    <x v="0"/>
    <x v="5"/>
    <s v="Ultra Door Push Plate"/>
    <n v="9.82"/>
    <n v="2"/>
    <n v="0"/>
    <n v="3.2405999999999997"/>
  </r>
  <r>
    <n v="3915"/>
    <s v="US-2014-142573"/>
    <x v="3"/>
    <x v="930"/>
    <d v="2014-07-24T00:00:00"/>
    <s v="Standard Class"/>
    <s v="ML-17410"/>
    <s v="Maris LaWare"/>
    <s v="Consumer"/>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s v="Consumer"/>
    <s v="United States"/>
    <s v="Phoenix"/>
    <x v="16"/>
    <n v="85023"/>
    <x v="1"/>
    <s v="FUR-CH-10004218"/>
    <x v="0"/>
    <x v="1"/>
    <s v="Global Fabric Manager's Chair, Dark Gray"/>
    <n v="161.56800000000001"/>
    <n v="2"/>
    <n v="0.2"/>
    <n v="10.098000000000006"/>
  </r>
  <r>
    <n v="3917"/>
    <s v="US-2014-142573"/>
    <x v="3"/>
    <x v="930"/>
    <d v="2014-07-24T00:00:00"/>
    <s v="Standard Class"/>
    <s v="ML-17410"/>
    <s v="Maris LaWare"/>
    <s v="Consumer"/>
    <s v="United States"/>
    <s v="Phoenix"/>
    <x v="16"/>
    <n v="85023"/>
    <x v="1"/>
    <s v="OFF-PA-10000246"/>
    <x v="1"/>
    <x v="10"/>
    <s v="Riverleaf Stik-Withit Designer Note Cubes"/>
    <n v="16.096"/>
    <n v="2"/>
    <n v="0.2"/>
    <n v="5.2312000000000003"/>
  </r>
  <r>
    <n v="3918"/>
    <s v="US-2014-142573"/>
    <x v="3"/>
    <x v="930"/>
    <d v="2014-07-24T00:00:00"/>
    <s v="Standard Class"/>
    <s v="ML-17410"/>
    <s v="Maris LaWare"/>
    <s v="Consumer"/>
    <s v="United States"/>
    <s v="Phoenix"/>
    <x v="16"/>
    <n v="85023"/>
    <x v="1"/>
    <s v="OFF-BI-10003350"/>
    <x v="1"/>
    <x v="8"/>
    <s v="Acco Expandable Hanging Binders"/>
    <n v="7.6560000000000006"/>
    <n v="4"/>
    <n v="0.7"/>
    <n v="-6.1247999999999987"/>
  </r>
  <r>
    <n v="3919"/>
    <s v="US-2014-142573"/>
    <x v="3"/>
    <x v="930"/>
    <d v="2014-07-24T00:00:00"/>
    <s v="Standard Class"/>
    <s v="ML-17410"/>
    <s v="Maris LaWare"/>
    <s v="Consumer"/>
    <s v="United States"/>
    <s v="Phoenix"/>
    <x v="16"/>
    <n v="85023"/>
    <x v="1"/>
    <s v="FUR-CH-10000513"/>
    <x v="0"/>
    <x v="1"/>
    <s v="High-Back Leather Manager's Chair"/>
    <n v="311.97600000000006"/>
    <n v="3"/>
    <n v="0.2"/>
    <n v="-42.89670000000001"/>
  </r>
  <r>
    <n v="3920"/>
    <s v="US-2012-148817"/>
    <x v="1"/>
    <x v="494"/>
    <d v="2012-12-07T00:00:00"/>
    <s v="Standard Class"/>
    <s v="KD-16495"/>
    <s v="Keith Dawkins"/>
    <s v="Corporate"/>
    <s v="United States"/>
    <s v="Chesapeake"/>
    <x v="17"/>
    <n v="23320"/>
    <x v="0"/>
    <s v="OFF-ST-10001321"/>
    <x v="1"/>
    <x v="4"/>
    <s v="Decoflex Hanging Personal Folder File, Blue"/>
    <n v="61.68"/>
    <n v="4"/>
    <n v="0"/>
    <n v="16.653600000000004"/>
  </r>
  <r>
    <n v="3921"/>
    <s v="US-2012-148817"/>
    <x v="1"/>
    <x v="494"/>
    <d v="2012-12-07T00:00:00"/>
    <s v="Standard Class"/>
    <s v="KD-16495"/>
    <s v="Keith Dawkins"/>
    <s v="Corporate"/>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s v="Consumer"/>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s v="Consumer"/>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s v="Consumer"/>
    <s v="United States"/>
    <s v="Chicago"/>
    <x v="10"/>
    <n v="60623"/>
    <x v="2"/>
    <s v="OFF-PA-10001461"/>
    <x v="1"/>
    <x v="10"/>
    <s v="HP Office Paper (20Lb. and 87 Bright)"/>
    <n v="26.720000000000002"/>
    <n v="5"/>
    <n v="0.2"/>
    <n v="9.3520000000000003"/>
  </r>
  <r>
    <n v="3925"/>
    <s v="CA-2011-103940"/>
    <x v="2"/>
    <x v="328"/>
    <d v="2011-09-21T00:00:00"/>
    <s v="Standard Class"/>
    <s v="BN-11515"/>
    <s v="Bradley Nguyen"/>
    <s v="Consumer"/>
    <s v="United States"/>
    <s v="Seattle"/>
    <x v="4"/>
    <n v="98103"/>
    <x v="1"/>
    <s v="OFF-ST-10004963"/>
    <x v="1"/>
    <x v="4"/>
    <s v="Eldon Gobal File Keepers"/>
    <n v="30.28"/>
    <n v="2"/>
    <n v="0"/>
    <n v="1.2111999999999981"/>
  </r>
  <r>
    <n v="3926"/>
    <s v="CA-2011-103940"/>
    <x v="2"/>
    <x v="328"/>
    <d v="2011-09-21T00:00:00"/>
    <s v="Standard Class"/>
    <s v="BN-11515"/>
    <s v="Bradley Nguyen"/>
    <s v="Consumer"/>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s v="Consumer"/>
    <s v="United States"/>
    <s v="Seattle"/>
    <x v="4"/>
    <n v="98103"/>
    <x v="1"/>
    <s v="FUR-FU-10004671"/>
    <x v="0"/>
    <x v="5"/>
    <s v="Executive Impressions 12&quot; Wall Clock"/>
    <n v="35.340000000000003"/>
    <n v="2"/>
    <n v="0"/>
    <n v="13.429200000000002"/>
  </r>
  <r>
    <n v="3928"/>
    <s v="CA-2011-103940"/>
    <x v="2"/>
    <x v="328"/>
    <d v="2011-09-21T00:00:00"/>
    <s v="Standard Class"/>
    <s v="BN-11515"/>
    <s v="Bradley Nguyen"/>
    <s v="Consumer"/>
    <s v="United States"/>
    <s v="Seattle"/>
    <x v="4"/>
    <n v="98103"/>
    <x v="1"/>
    <s v="OFF-BI-10002735"/>
    <x v="1"/>
    <x v="8"/>
    <s v="GBC Prestige Therm-A-Bind Covers"/>
    <n v="137.24"/>
    <n v="5"/>
    <n v="0.2"/>
    <n v="46.3185"/>
  </r>
  <r>
    <n v="3929"/>
    <s v="CA-2013-162082"/>
    <x v="0"/>
    <x v="560"/>
    <d v="2013-03-18T00:00:00"/>
    <s v="First Class"/>
    <s v="JS-15880"/>
    <s v="John Stevenson"/>
    <s v="Consumer"/>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s v="Consumer"/>
    <s v="United States"/>
    <s v="Harlingen"/>
    <x v="5"/>
    <n v="78550"/>
    <x v="2"/>
    <s v="OFF-PA-10001934"/>
    <x v="1"/>
    <x v="10"/>
    <s v="Xerox 1993"/>
    <n v="5.1840000000000011"/>
    <n v="1"/>
    <n v="0.2"/>
    <n v="1.8792"/>
  </r>
  <r>
    <n v="3931"/>
    <s v="CA-2013-162082"/>
    <x v="0"/>
    <x v="560"/>
    <d v="2013-03-18T00:00:00"/>
    <s v="First Class"/>
    <s v="JS-15880"/>
    <s v="John Stevenson"/>
    <s v="Consumer"/>
    <s v="United States"/>
    <s v="Harlingen"/>
    <x v="5"/>
    <n v="78550"/>
    <x v="2"/>
    <s v="OFF-AR-10001044"/>
    <x v="1"/>
    <x v="6"/>
    <s v="BOSTON Ranger #55 Pencil Sharpener, Black"/>
    <n v="145.54400000000001"/>
    <n v="7"/>
    <n v="0.2"/>
    <n v="16.373699999999992"/>
  </r>
  <r>
    <n v="3932"/>
    <s v="CA-2013-132094"/>
    <x v="0"/>
    <x v="370"/>
    <d v="2013-09-03T00:00:00"/>
    <s v="Standard Class"/>
    <s v="VG-21805"/>
    <s v="Vivek Grady"/>
    <s v="Corporate"/>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s v="Corporate"/>
    <s v="United States"/>
    <s v="Philadelphia"/>
    <x v="9"/>
    <n v="19140"/>
    <x v="3"/>
    <s v="TEC-AC-10001109"/>
    <x v="2"/>
    <x v="11"/>
    <s v="Logitech Trackman Marble Mouse"/>
    <n v="47.984000000000002"/>
    <n v="2"/>
    <n v="0.2"/>
    <n v="13.195600000000001"/>
  </r>
  <r>
    <n v="3934"/>
    <s v="CA-2014-123001"/>
    <x v="3"/>
    <x v="264"/>
    <d v="2014-09-09T00:00:00"/>
    <s v="Standard Class"/>
    <s v="AW-10840"/>
    <s v="Anthony Witt"/>
    <s v="Consumer"/>
    <s v="United States"/>
    <s v="Bakersfield"/>
    <x v="1"/>
    <n v="93309"/>
    <x v="1"/>
    <s v="OFF-AR-10001919"/>
    <x v="1"/>
    <x v="6"/>
    <s v="OIC #2 Pencils, Medium Soft"/>
    <n v="9.3999999999999986"/>
    <n v="5"/>
    <n v="0"/>
    <n v="2.7259999999999995"/>
  </r>
  <r>
    <n v="3935"/>
    <s v="CA-2014-123001"/>
    <x v="3"/>
    <x v="264"/>
    <d v="2014-09-09T00:00:00"/>
    <s v="Standard Class"/>
    <s v="AW-10840"/>
    <s v="Anthony Witt"/>
    <s v="Consumer"/>
    <s v="United States"/>
    <s v="Bakersfield"/>
    <x v="1"/>
    <n v="93309"/>
    <x v="1"/>
    <s v="OFF-LA-10004544"/>
    <x v="1"/>
    <x v="2"/>
    <s v="Avery 505"/>
    <n v="74"/>
    <n v="5"/>
    <n v="0"/>
    <n v="37"/>
  </r>
  <r>
    <n v="3936"/>
    <s v="CA-2014-123001"/>
    <x v="3"/>
    <x v="264"/>
    <d v="2014-09-09T00:00:00"/>
    <s v="Standard Class"/>
    <s v="AW-10840"/>
    <s v="Anthony Witt"/>
    <s v="Consumer"/>
    <s v="United States"/>
    <s v="Bakersfield"/>
    <x v="1"/>
    <n v="93309"/>
    <x v="1"/>
    <s v="TEC-PH-10003484"/>
    <x v="2"/>
    <x v="7"/>
    <s v="Ooma Telo VoIP Home Phone System"/>
    <n v="201.584"/>
    <n v="2"/>
    <n v="0.2"/>
    <n v="12.599000000000004"/>
  </r>
  <r>
    <n v="3937"/>
    <s v="CA-2012-118955"/>
    <x v="1"/>
    <x v="382"/>
    <d v="2012-06-20T00:00:00"/>
    <s v="Standard Class"/>
    <s v="LS-17230"/>
    <s v="Lycoris Saunders"/>
    <s v="Consumer"/>
    <s v="United States"/>
    <s v="Grand Prairie"/>
    <x v="5"/>
    <n v="75051"/>
    <x v="2"/>
    <s v="OFF-EN-10001028"/>
    <x v="1"/>
    <x v="12"/>
    <s v="Staples"/>
    <n v="28.752000000000002"/>
    <n v="3"/>
    <n v="0.2"/>
    <n v="9.3443999999999985"/>
  </r>
  <r>
    <n v="3938"/>
    <s v="CA-2012-118955"/>
    <x v="1"/>
    <x v="382"/>
    <d v="2012-06-20T00:00:00"/>
    <s v="Standard Class"/>
    <s v="LS-17230"/>
    <s v="Lycoris Saunders"/>
    <s v="Consumer"/>
    <s v="United States"/>
    <s v="Grand Prairie"/>
    <x v="5"/>
    <n v="75051"/>
    <x v="2"/>
    <s v="OFF-PA-10004156"/>
    <x v="1"/>
    <x v="10"/>
    <s v="Xerox 188"/>
    <n v="27.216000000000001"/>
    <n v="3"/>
    <n v="0.2"/>
    <n v="9.8657999999999983"/>
  </r>
  <r>
    <n v="3939"/>
    <s v="CA-2012-118955"/>
    <x v="1"/>
    <x v="382"/>
    <d v="2012-06-20T00:00:00"/>
    <s v="Standard Class"/>
    <s v="LS-17230"/>
    <s v="Lycoris Saunders"/>
    <s v="Consumer"/>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s v="Consumer"/>
    <s v="United States"/>
    <s v="Greenwood"/>
    <x v="14"/>
    <n v="46142"/>
    <x v="2"/>
    <s v="FUR-CH-10003379"/>
    <x v="0"/>
    <x v="1"/>
    <s v="Global Commerce Series High-Back Swivel/Tilt Chairs"/>
    <n v="1424.9"/>
    <n v="5"/>
    <n v="0"/>
    <n v="356.22500000000002"/>
  </r>
  <r>
    <n v="3941"/>
    <s v="CA-2014-117863"/>
    <x v="3"/>
    <x v="796"/>
    <d v="2014-05-24T00:00:00"/>
    <s v="Standard Class"/>
    <s v="TS-21340"/>
    <s v="Toby Swindell"/>
    <s v="Consumer"/>
    <s v="United States"/>
    <s v="New York City"/>
    <x v="15"/>
    <n v="10024"/>
    <x v="3"/>
    <s v="FUR-FU-10002456"/>
    <x v="0"/>
    <x v="5"/>
    <s v="Master Caster Door Stop, Large Neon Orange"/>
    <n v="14.56"/>
    <n v="2"/>
    <n v="0"/>
    <n v="6.2608000000000015"/>
  </r>
  <r>
    <n v="3942"/>
    <s v="CA-2014-117863"/>
    <x v="3"/>
    <x v="796"/>
    <d v="2014-05-24T00:00:00"/>
    <s v="Standard Class"/>
    <s v="TS-21340"/>
    <s v="Toby Swindell"/>
    <s v="Consumer"/>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s v="Consumer"/>
    <s v="United States"/>
    <s v="Memphis"/>
    <x v="18"/>
    <n v="38109"/>
    <x v="0"/>
    <s v="OFF-PA-10001166"/>
    <x v="1"/>
    <x v="10"/>
    <s v="Xerox 2"/>
    <n v="25.920000000000005"/>
    <n v="5"/>
    <n v="0.2"/>
    <n v="9.0719999999999992"/>
  </r>
  <r>
    <n v="3944"/>
    <s v="US-2013-142685"/>
    <x v="0"/>
    <x v="661"/>
    <d v="2013-07-01T00:00:00"/>
    <s v="Standard Class"/>
    <s v="MG-17695"/>
    <s v="Maureen Gnade"/>
    <s v="Consumer"/>
    <s v="United States"/>
    <s v="Buffalo"/>
    <x v="15"/>
    <n v="14215"/>
    <x v="3"/>
    <s v="OFF-SU-10000157"/>
    <x v="1"/>
    <x v="14"/>
    <s v="Compact Automatic Electric Letter Opener"/>
    <n v="835.17000000000007"/>
    <n v="7"/>
    <n v="0"/>
    <n v="16.703400000000016"/>
  </r>
  <r>
    <n v="3945"/>
    <s v="CA-2013-133144"/>
    <x v="0"/>
    <x v="458"/>
    <d v="2013-05-22T00:00:00"/>
    <s v="Second Class"/>
    <s v="DO-13435"/>
    <s v="Denny Ordway"/>
    <s v="Consumer"/>
    <s v="United States"/>
    <s v="Los Angeles"/>
    <x v="1"/>
    <n v="90036"/>
    <x v="1"/>
    <s v="OFF-PA-10004971"/>
    <x v="1"/>
    <x v="10"/>
    <s v="Xerox 196"/>
    <n v="17.34"/>
    <n v="3"/>
    <n v="0"/>
    <n v="8.4966000000000008"/>
  </r>
  <r>
    <n v="3946"/>
    <s v="CA-2014-167871"/>
    <x v="3"/>
    <x v="551"/>
    <d v="2014-11-24T00:00:00"/>
    <s v="Standard Class"/>
    <s v="AF-10870"/>
    <s v="Art Ferguson"/>
    <s v="Consumer"/>
    <s v="United States"/>
    <s v="Homestead"/>
    <x v="2"/>
    <n v="33030"/>
    <x v="0"/>
    <s v="OFF-PA-10001977"/>
    <x v="1"/>
    <x v="10"/>
    <s v="Xerox 194"/>
    <n v="44.384"/>
    <n v="1"/>
    <n v="0.2"/>
    <n v="15.534399999999998"/>
  </r>
  <r>
    <n v="3947"/>
    <s v="CA-2014-167871"/>
    <x v="3"/>
    <x v="551"/>
    <d v="2014-11-24T00:00:00"/>
    <s v="Standard Class"/>
    <s v="AF-10870"/>
    <s v="Art Ferguson"/>
    <s v="Consumer"/>
    <s v="United States"/>
    <s v="Homestead"/>
    <x v="2"/>
    <n v="33030"/>
    <x v="0"/>
    <s v="OFF-SU-10001225"/>
    <x v="1"/>
    <x v="14"/>
    <s v="Staples"/>
    <n v="2.9440000000000004"/>
    <n v="1"/>
    <n v="0.2"/>
    <n v="-0.66240000000000021"/>
  </r>
  <r>
    <n v="3948"/>
    <s v="CA-2013-119963"/>
    <x v="0"/>
    <x v="741"/>
    <d v="2013-11-23T00:00:00"/>
    <s v="Standard Class"/>
    <s v="SN-20710"/>
    <s v="Steve Nguyen"/>
    <s v="Home Office"/>
    <s v="United States"/>
    <s v="Pasadena"/>
    <x v="5"/>
    <n v="77506"/>
    <x v="2"/>
    <s v="OFF-AR-10003514"/>
    <x v="1"/>
    <x v="6"/>
    <s v="4009 Highlighters by Sanford"/>
    <n v="6.3680000000000003"/>
    <n v="2"/>
    <n v="0.2"/>
    <n v="1.0347999999999993"/>
  </r>
  <r>
    <n v="3949"/>
    <s v="CA-2013-119963"/>
    <x v="0"/>
    <x v="741"/>
    <d v="2013-11-23T00:00:00"/>
    <s v="Standard Class"/>
    <s v="SN-20710"/>
    <s v="Steve Nguyen"/>
    <s v="Home Office"/>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s v="Home Office"/>
    <s v="United States"/>
    <s v="Pasadena"/>
    <x v="5"/>
    <n v="77506"/>
    <x v="2"/>
    <s v="OFF-PA-10001970"/>
    <x v="1"/>
    <x v="10"/>
    <s v="Xerox 1881"/>
    <n v="19.648"/>
    <n v="2"/>
    <n v="0.2"/>
    <n v="6.6311999999999989"/>
  </r>
  <r>
    <n v="3951"/>
    <s v="CA-2013-119963"/>
    <x v="0"/>
    <x v="741"/>
    <d v="2013-11-23T00:00:00"/>
    <s v="Standard Class"/>
    <s v="SN-20710"/>
    <s v="Steve Nguyen"/>
    <s v="Home Office"/>
    <s v="United States"/>
    <s v="Pasadena"/>
    <x v="5"/>
    <n v="77506"/>
    <x v="2"/>
    <s v="FUR-CH-10003817"/>
    <x v="0"/>
    <x v="1"/>
    <s v="Global Value Steno Chair, Gray"/>
    <n v="255.108"/>
    <n v="6"/>
    <n v="0.3"/>
    <n v="-18.221999999999994"/>
  </r>
  <r>
    <n v="3952"/>
    <s v="CA-2011-121167"/>
    <x v="2"/>
    <x v="683"/>
    <d v="2011-11-30T00:00:00"/>
    <s v="Second Class"/>
    <s v="MO-17500"/>
    <s v="Mary O'Rourke"/>
    <s v="Consumer"/>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s v="Corporate"/>
    <s v="United States"/>
    <s v="Denver"/>
    <x v="22"/>
    <n v="80219"/>
    <x v="1"/>
    <s v="TEC-PH-10003535"/>
    <x v="2"/>
    <x v="7"/>
    <s v="RCA ViSYS 25423RE1 Corded phone"/>
    <n v="159.98400000000001"/>
    <n v="2"/>
    <n v="0.2"/>
    <n v="13.998599999999989"/>
  </r>
  <r>
    <n v="3954"/>
    <s v="CA-2014-152961"/>
    <x v="3"/>
    <x v="787"/>
    <d v="2014-01-20T00:00:00"/>
    <s v="Standard Class"/>
    <s v="SC-20095"/>
    <s v="Sanjit Chand"/>
    <s v="Consumer"/>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s v="Consumer"/>
    <s v="United States"/>
    <s v="Detroit"/>
    <x v="12"/>
    <n v="48205"/>
    <x v="2"/>
    <s v="FUR-FU-10004020"/>
    <x v="0"/>
    <x v="5"/>
    <s v="Advantus Panel Wall Acrylic Frame"/>
    <n v="5.47"/>
    <n v="1"/>
    <n v="0"/>
    <n v="2.3521000000000001"/>
  </r>
  <r>
    <n v="3956"/>
    <s v="CA-2011-133228"/>
    <x v="2"/>
    <x v="527"/>
    <d v="2011-04-09T00:00:00"/>
    <s v="Standard Class"/>
    <s v="MS-17710"/>
    <s v="Maurice Satty"/>
    <s v="Consumer"/>
    <s v="United States"/>
    <s v="Detroit"/>
    <x v="12"/>
    <n v="48205"/>
    <x v="2"/>
    <s v="OFF-AR-10001955"/>
    <x v="1"/>
    <x v="6"/>
    <s v="Newell 319"/>
    <n v="79.36"/>
    <n v="4"/>
    <n v="0"/>
    <n v="23.807999999999993"/>
  </r>
  <r>
    <n v="3957"/>
    <s v="CA-2013-114951"/>
    <x v="0"/>
    <x v="190"/>
    <d v="2013-07-04T00:00:00"/>
    <s v="Standard Class"/>
    <s v="DN-13690"/>
    <s v="Duane Noonan"/>
    <s v="Consumer"/>
    <s v="United States"/>
    <s v="San Francisco"/>
    <x v="1"/>
    <n v="94109"/>
    <x v="1"/>
    <s v="FUR-FU-10002364"/>
    <x v="0"/>
    <x v="5"/>
    <s v="Eldon Expressions Wood Desk Accessories, Oak"/>
    <n v="22.14"/>
    <n v="3"/>
    <n v="0"/>
    <n v="6.4205999999999976"/>
  </r>
  <r>
    <n v="3958"/>
    <s v="CA-2013-156573"/>
    <x v="0"/>
    <x v="211"/>
    <d v="2013-06-03T00:00:00"/>
    <s v="Standard Class"/>
    <s v="RB-19360"/>
    <s v="Raymond Buch"/>
    <s v="Consumer"/>
    <s v="United States"/>
    <s v="Nashville"/>
    <x v="18"/>
    <n v="37211"/>
    <x v="0"/>
    <s v="OFF-BI-10002414"/>
    <x v="1"/>
    <x v="8"/>
    <s v="GBC ProClick Spines for 32-Hole Punch"/>
    <n v="11.277000000000001"/>
    <n v="3"/>
    <n v="0.7"/>
    <n v="-8.6456999999999979"/>
  </r>
  <r>
    <n v="3959"/>
    <s v="CA-2013-156573"/>
    <x v="0"/>
    <x v="211"/>
    <d v="2013-06-03T00:00:00"/>
    <s v="Standard Class"/>
    <s v="RB-19360"/>
    <s v="Raymond Buch"/>
    <s v="Consumer"/>
    <s v="United States"/>
    <s v="Nashville"/>
    <x v="18"/>
    <n v="37211"/>
    <x v="0"/>
    <s v="OFF-AR-10003732"/>
    <x v="1"/>
    <x v="6"/>
    <s v="Newell 333"/>
    <n v="4.4479999999999995"/>
    <n v="2"/>
    <n v="0.2"/>
    <n v="0.3335999999999999"/>
  </r>
  <r>
    <n v="3960"/>
    <s v="CA-2013-156573"/>
    <x v="0"/>
    <x v="211"/>
    <d v="2013-06-03T00:00:00"/>
    <s v="Standard Class"/>
    <s v="RB-19360"/>
    <s v="Raymond Buch"/>
    <s v="Consumer"/>
    <s v="United States"/>
    <s v="Nashville"/>
    <x v="18"/>
    <n v="37211"/>
    <x v="0"/>
    <s v="FUR-FU-10001085"/>
    <x v="0"/>
    <x v="5"/>
    <s v="3M Polarizing Light Filter Sleeves"/>
    <n v="44.76"/>
    <n v="3"/>
    <n v="0.2"/>
    <n v="14.546999999999995"/>
  </r>
  <r>
    <n v="3961"/>
    <s v="CA-2012-113901"/>
    <x v="1"/>
    <x v="324"/>
    <d v="2012-10-24T00:00:00"/>
    <s v="Standard Class"/>
    <s v="NH-18610"/>
    <s v="Nicole Hansen"/>
    <s v="Corporate"/>
    <s v="United States"/>
    <s v="Detroit"/>
    <x v="12"/>
    <n v="48227"/>
    <x v="2"/>
    <s v="OFF-BI-10001249"/>
    <x v="1"/>
    <x v="8"/>
    <s v="Avery Heavy-Duty EZD View Binder with Locking Rings"/>
    <n v="38.28"/>
    <n v="6"/>
    <n v="0"/>
    <n v="17.608799999999999"/>
  </r>
  <r>
    <n v="3962"/>
    <s v="CA-2012-113901"/>
    <x v="1"/>
    <x v="324"/>
    <d v="2012-10-24T00:00:00"/>
    <s v="Standard Class"/>
    <s v="NH-18610"/>
    <s v="Nicole Hansen"/>
    <s v="Corporate"/>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s v="Home Office"/>
    <s v="United States"/>
    <s v="Los Angeles"/>
    <x v="1"/>
    <n v="90045"/>
    <x v="1"/>
    <s v="OFF-AR-10000634"/>
    <x v="1"/>
    <x v="6"/>
    <s v="Newell 320"/>
    <n v="12.84"/>
    <n v="3"/>
    <n v="0"/>
    <n v="3.4668000000000005"/>
  </r>
  <r>
    <n v="3964"/>
    <s v="CA-2014-134838"/>
    <x v="3"/>
    <x v="600"/>
    <d v="2014-02-21T00:00:00"/>
    <s v="First Class"/>
    <s v="ED-13885"/>
    <s v="Emily Ducich"/>
    <s v="Home Office"/>
    <s v="United States"/>
    <s v="Los Angeles"/>
    <x v="1"/>
    <n v="90045"/>
    <x v="1"/>
    <s v="FUR-FU-10004018"/>
    <x v="0"/>
    <x v="5"/>
    <s v="Tensor Computer Mounted Lamp"/>
    <n v="44.67"/>
    <n v="3"/>
    <n v="0"/>
    <n v="12.060900000000002"/>
  </r>
  <r>
    <n v="3965"/>
    <s v="CA-2013-120257"/>
    <x v="0"/>
    <x v="897"/>
    <d v="2013-09-29T00:00:00"/>
    <s v="Standard Class"/>
    <s v="PW-19240"/>
    <s v="Pierre Wener"/>
    <s v="Consumer"/>
    <s v="United States"/>
    <s v="Philadelphia"/>
    <x v="9"/>
    <n v="19140"/>
    <x v="3"/>
    <s v="OFF-AR-10003481"/>
    <x v="1"/>
    <x v="6"/>
    <s v="Newell 348"/>
    <n v="7.8719999999999999"/>
    <n v="3"/>
    <n v="0.2"/>
    <n v="0.88559999999999883"/>
  </r>
  <r>
    <n v="3966"/>
    <s v="CA-2011-164910"/>
    <x v="2"/>
    <x v="607"/>
    <d v="2011-11-17T00:00:00"/>
    <s v="Second Class"/>
    <s v="DM-13345"/>
    <s v="Denise Monton"/>
    <s v="Corporate"/>
    <s v="United States"/>
    <s v="Asheville"/>
    <x v="3"/>
    <n v="28806"/>
    <x v="0"/>
    <s v="OFF-AR-10003651"/>
    <x v="1"/>
    <x v="6"/>
    <s v="Newell 350"/>
    <n v="7.8719999999999999"/>
    <n v="3"/>
    <n v="0.2"/>
    <n v="0.88559999999999883"/>
  </r>
  <r>
    <n v="3967"/>
    <s v="CA-2013-149902"/>
    <x v="0"/>
    <x v="178"/>
    <d v="2013-04-07T00:00:00"/>
    <s v="Standard Class"/>
    <s v="DW-13540"/>
    <s v="Don Weiss"/>
    <s v="Consumer"/>
    <s v="United States"/>
    <s v="New York City"/>
    <x v="15"/>
    <n v="10024"/>
    <x v="3"/>
    <s v="OFF-AR-10002956"/>
    <x v="1"/>
    <x v="6"/>
    <s v="Boston 16801 Nautilus Battery Pencil Sharpener"/>
    <n v="88.04"/>
    <n v="4"/>
    <n v="0"/>
    <n v="22.8904"/>
  </r>
  <r>
    <n v="3968"/>
    <s v="CA-2013-146010"/>
    <x v="0"/>
    <x v="244"/>
    <d v="2013-05-24T00:00:00"/>
    <s v="First Class"/>
    <s v="EH-14125"/>
    <s v="Eugene Hildebrand"/>
    <s v="Home Office"/>
    <s v="United States"/>
    <s v="Colorado Springs"/>
    <x v="22"/>
    <n v="80906"/>
    <x v="1"/>
    <s v="OFF-BI-10003638"/>
    <x v="1"/>
    <x v="8"/>
    <s v="GBC Durable Plastic Covers"/>
    <n v="40.635000000000012"/>
    <n v="7"/>
    <n v="0.7"/>
    <n v="-32.507999999999996"/>
  </r>
  <r>
    <n v="3969"/>
    <s v="US-2012-163685"/>
    <x v="1"/>
    <x v="932"/>
    <d v="2012-06-05T00:00:00"/>
    <s v="Standard Class"/>
    <s v="KE-16420"/>
    <s v="Katrina Edelman"/>
    <s v="Corporate"/>
    <s v="United States"/>
    <s v="San Antonio"/>
    <x v="5"/>
    <n v="78207"/>
    <x v="2"/>
    <s v="OFF-BI-10001890"/>
    <x v="1"/>
    <x v="8"/>
    <s v="Avery Poly Binder Pockets"/>
    <n v="5.7279999999999989"/>
    <n v="8"/>
    <n v="0.8"/>
    <n v="-9.1648000000000032"/>
  </r>
  <r>
    <n v="3970"/>
    <s v="US-2012-163685"/>
    <x v="1"/>
    <x v="932"/>
    <d v="2012-06-05T00:00:00"/>
    <s v="Standard Class"/>
    <s v="KE-16420"/>
    <s v="Katrina Edelman"/>
    <s v="Corporate"/>
    <s v="United States"/>
    <s v="San Antonio"/>
    <x v="5"/>
    <n v="78207"/>
    <x v="2"/>
    <s v="OFF-PA-10002606"/>
    <x v="1"/>
    <x v="10"/>
    <s v="Xerox 1928"/>
    <n v="42.24"/>
    <n v="10"/>
    <n v="0.2"/>
    <n v="13.199999999999998"/>
  </r>
  <r>
    <n v="3971"/>
    <s v="CA-2011-135090"/>
    <x v="2"/>
    <x v="754"/>
    <d v="2011-11-26T00:00:00"/>
    <s v="Standard Class"/>
    <s v="SP-20920"/>
    <s v="Susan Pistek"/>
    <s v="Consumer"/>
    <s v="United States"/>
    <s v="Los Angeles"/>
    <x v="1"/>
    <n v="90036"/>
    <x v="1"/>
    <s v="OFF-PA-10002245"/>
    <x v="1"/>
    <x v="10"/>
    <s v="Xerox 1895"/>
    <n v="53.820000000000007"/>
    <n v="9"/>
    <n v="0"/>
    <n v="24.218999999999998"/>
  </r>
  <r>
    <n v="3972"/>
    <s v="CA-2012-132374"/>
    <x v="1"/>
    <x v="933"/>
    <d v="2012-02-24T00:00:00"/>
    <s v="Second Class"/>
    <s v="PS-19045"/>
    <s v="Penelope Sewall"/>
    <s v="Home Office"/>
    <s v="United States"/>
    <s v="Sterling Heights"/>
    <x v="12"/>
    <n v="48310"/>
    <x v="2"/>
    <s v="OFF-AR-10001615"/>
    <x v="1"/>
    <x v="6"/>
    <s v="Newell 34"/>
    <n v="79.36"/>
    <n v="4"/>
    <n v="0"/>
    <n v="20.633600000000001"/>
  </r>
  <r>
    <n v="3973"/>
    <s v="CA-2013-167556"/>
    <x v="0"/>
    <x v="892"/>
    <d v="2013-04-03T00:00:00"/>
    <s v="Standard Class"/>
    <s v="JM-15250"/>
    <s v="Janet Martin"/>
    <s v="Consumer"/>
    <s v="United States"/>
    <s v="New York City"/>
    <x v="15"/>
    <n v="10009"/>
    <x v="3"/>
    <s v="OFF-PA-10000466"/>
    <x v="1"/>
    <x v="10"/>
    <s v="Memo Book, 100 Message Capacity, 5 3/8” x 11”"/>
    <n v="13.48"/>
    <n v="2"/>
    <n v="0"/>
    <n v="6.74"/>
  </r>
  <r>
    <n v="3974"/>
    <s v="CA-2013-167556"/>
    <x v="0"/>
    <x v="892"/>
    <d v="2013-04-03T00:00:00"/>
    <s v="Standard Class"/>
    <s v="JM-15250"/>
    <s v="Janet Martin"/>
    <s v="Consumer"/>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s v="Consumer"/>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s v="Consumer"/>
    <s v="United States"/>
    <s v="New York City"/>
    <x v="15"/>
    <n v="10009"/>
    <x v="3"/>
    <s v="OFF-BI-10000320"/>
    <x v="1"/>
    <x v="8"/>
    <s v="GBC Plastic Binding Combs"/>
    <n v="41.328000000000003"/>
    <n v="7"/>
    <n v="0.2"/>
    <n v="14.981400000000001"/>
  </r>
  <r>
    <n v="3977"/>
    <s v="US-2013-116400"/>
    <x v="0"/>
    <x v="332"/>
    <d v="2013-10-25T00:00:00"/>
    <s v="First Class"/>
    <s v="EB-13930"/>
    <s v="Eric Barreto"/>
    <s v="Consumer"/>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s v="Home Office"/>
    <s v="United States"/>
    <s v="Seattle"/>
    <x v="4"/>
    <n v="98105"/>
    <x v="1"/>
    <s v="OFF-FA-10002780"/>
    <x v="1"/>
    <x v="13"/>
    <s v="Staples"/>
    <n v="8.94"/>
    <n v="3"/>
    <n v="0"/>
    <n v="4.1123999999999992"/>
  </r>
  <r>
    <n v="3979"/>
    <s v="CA-2014-101308"/>
    <x v="3"/>
    <x v="280"/>
    <d v="2014-10-08T00:00:00"/>
    <s v="Standard Class"/>
    <s v="FG-14260"/>
    <s v="Frank Gastineau"/>
    <s v="Home Office"/>
    <s v="United States"/>
    <s v="Seattle"/>
    <x v="4"/>
    <n v="98105"/>
    <x v="1"/>
    <s v="TEC-PH-10003800"/>
    <x v="2"/>
    <x v="7"/>
    <s v="i.Sound Portable Power - 8000 mAh"/>
    <n v="84.784000000000006"/>
    <n v="2"/>
    <n v="0.2"/>
    <n v="-20.136200000000006"/>
  </r>
  <r>
    <n v="3980"/>
    <s v="CA-2011-114517"/>
    <x v="2"/>
    <x v="851"/>
    <d v="2011-12-27T00:00:00"/>
    <s v="Standard Class"/>
    <s v="TH-21235"/>
    <s v="Tiffany House"/>
    <s v="Corporate"/>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s v="Corporate"/>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s v="Home Office"/>
    <s v="United States"/>
    <s v="Seattle"/>
    <x v="4"/>
    <n v="98115"/>
    <x v="1"/>
    <s v="FUR-FU-10003096"/>
    <x v="0"/>
    <x v="5"/>
    <s v="Master Giant Foot Doorstop, Safety Yellow"/>
    <n v="22.77"/>
    <n v="3"/>
    <n v="0"/>
    <n v="9.7911000000000001"/>
  </r>
  <r>
    <n v="3983"/>
    <s v="CA-2013-135265"/>
    <x v="0"/>
    <x v="274"/>
    <d v="2013-07-10T00:00:00"/>
    <s v="Second Class"/>
    <s v="CC-12370"/>
    <s v="Christopher Conant"/>
    <s v="Consumer"/>
    <s v="United States"/>
    <s v="Los Angeles"/>
    <x v="1"/>
    <n v="90045"/>
    <x v="1"/>
    <s v="FUR-CH-10003061"/>
    <x v="0"/>
    <x v="1"/>
    <s v="Global Leather Task Chair, Black"/>
    <n v="287.96800000000002"/>
    <n v="4"/>
    <n v="0.2"/>
    <n v="-3.5996000000000521"/>
  </r>
  <r>
    <n v="3984"/>
    <s v="CA-2013-135265"/>
    <x v="0"/>
    <x v="274"/>
    <d v="2013-07-10T00:00:00"/>
    <s v="Second Class"/>
    <s v="CC-12370"/>
    <s v="Christopher Conant"/>
    <s v="Consumer"/>
    <s v="United States"/>
    <s v="Los Angeles"/>
    <x v="1"/>
    <n v="90045"/>
    <x v="1"/>
    <s v="TEC-CO-10003763"/>
    <x v="2"/>
    <x v="16"/>
    <s v="Canon PC1060 Personal Laser Copier"/>
    <n v="2799.9600000000005"/>
    <n v="5"/>
    <n v="0.2"/>
    <n v="944.98649999999986"/>
  </r>
  <r>
    <n v="3985"/>
    <s v="CA-2013-135265"/>
    <x v="0"/>
    <x v="274"/>
    <d v="2013-07-10T00:00:00"/>
    <s v="Second Class"/>
    <s v="CC-12370"/>
    <s v="Christopher Conant"/>
    <s v="Consumer"/>
    <s v="United States"/>
    <s v="Los Angeles"/>
    <x v="1"/>
    <n v="90045"/>
    <x v="1"/>
    <s v="OFF-PA-10002923"/>
    <x v="1"/>
    <x v="10"/>
    <s v="Xerox 1942"/>
    <n v="48.94"/>
    <n v="1"/>
    <n v="0"/>
    <n v="24.47"/>
  </r>
  <r>
    <n v="3986"/>
    <s v="CA-2013-108735"/>
    <x v="0"/>
    <x v="764"/>
    <d v="2013-04-22T00:00:00"/>
    <s v="Standard Class"/>
    <s v="JM-15535"/>
    <s v="Jessica Myrick"/>
    <s v="Consumer"/>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s v="Home Office"/>
    <s v="United States"/>
    <s v="Plainfield"/>
    <x v="30"/>
    <n v="7060"/>
    <x v="3"/>
    <s v="OFF-ST-10001780"/>
    <x v="1"/>
    <x v="4"/>
    <s v="Tennsco 16-Compartment Lockers with Coat Rack"/>
    <n v="2591.56"/>
    <n v="4"/>
    <n v="0"/>
    <n v="621.97440000000006"/>
  </r>
  <r>
    <n v="3988"/>
    <s v="CA-2014-112333"/>
    <x v="3"/>
    <x v="798"/>
    <d v="2014-04-15T00:00:00"/>
    <s v="Standard Class"/>
    <s v="KF-16285"/>
    <s v="Karen Ferguson"/>
    <s v="Home Office"/>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s v="Corporate"/>
    <s v="United States"/>
    <s v="Columbia"/>
    <x v="18"/>
    <n v="38401"/>
    <x v="0"/>
    <s v="FUR-FU-10003798"/>
    <x v="0"/>
    <x v="5"/>
    <s v="Ultra Door Kickplate, 8&quot;H x 34&quot;W"/>
    <n v="79.12"/>
    <n v="5"/>
    <n v="0.2"/>
    <n v="13.845999999999997"/>
  </r>
  <r>
    <n v="3990"/>
    <s v="CA-2011-122588"/>
    <x v="2"/>
    <x v="641"/>
    <d v="2011-11-27T00:00:00"/>
    <s v="Second Class"/>
    <s v="AR-10540"/>
    <s v="Andy Reiter"/>
    <s v="Consumer"/>
    <s v="United States"/>
    <s v="Woonsocket"/>
    <x v="34"/>
    <n v="2895"/>
    <x v="3"/>
    <s v="FUR-FU-10001095"/>
    <x v="0"/>
    <x v="5"/>
    <s v="DAX Black Cherry Wood-Tone Poster Frame"/>
    <n v="52.96"/>
    <n v="2"/>
    <n v="0"/>
    <n v="20.1248"/>
  </r>
  <r>
    <n v="3991"/>
    <s v="CA-2011-137589"/>
    <x v="2"/>
    <x v="935"/>
    <d v="2011-11-08T00:00:00"/>
    <s v="Standard Class"/>
    <s v="MS-17770"/>
    <s v="Maxwell Schwartz"/>
    <s v="Consumer"/>
    <s v="United States"/>
    <s v="Lancaster"/>
    <x v="9"/>
    <n v="17602"/>
    <x v="3"/>
    <s v="OFF-SU-10000157"/>
    <x v="1"/>
    <x v="14"/>
    <s v="Compact Automatic Electric Letter Opener"/>
    <n v="286.34400000000005"/>
    <n v="3"/>
    <n v="0.2"/>
    <n v="-64.427400000000006"/>
  </r>
  <r>
    <n v="3992"/>
    <s v="CA-2012-161998"/>
    <x v="1"/>
    <x v="489"/>
    <d v="2012-05-05T00:00:00"/>
    <s v="Standard Class"/>
    <s v="DB-13120"/>
    <s v="David Bremer"/>
    <s v="Corporate"/>
    <s v="United States"/>
    <s v="Tampa"/>
    <x v="2"/>
    <n v="33614"/>
    <x v="0"/>
    <s v="FUR-FU-10001095"/>
    <x v="0"/>
    <x v="5"/>
    <s v="DAX Black Cherry Wood-Tone Poster Frame"/>
    <n v="63.552000000000007"/>
    <n v="3"/>
    <n v="0.2"/>
    <n v="14.299199999999999"/>
  </r>
  <r>
    <n v="3993"/>
    <s v="CA-2012-161998"/>
    <x v="1"/>
    <x v="489"/>
    <d v="2012-05-05T00:00:00"/>
    <s v="Standard Class"/>
    <s v="DB-13120"/>
    <s v="David Bremer"/>
    <s v="Corporate"/>
    <s v="United States"/>
    <s v="Tampa"/>
    <x v="2"/>
    <n v="33614"/>
    <x v="0"/>
    <s v="OFF-SU-10004261"/>
    <x v="1"/>
    <x v="14"/>
    <s v="Fiskars 8&quot; Scissors, 2/Pack"/>
    <n v="41.375999999999998"/>
    <n v="3"/>
    <n v="0.2"/>
    <n v="4.6547999999999927"/>
  </r>
  <r>
    <n v="3994"/>
    <s v="CA-2012-161998"/>
    <x v="1"/>
    <x v="489"/>
    <d v="2012-05-05T00:00:00"/>
    <s v="Standard Class"/>
    <s v="DB-13120"/>
    <s v="David Bremer"/>
    <s v="Corporate"/>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s v="Consumer"/>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s v="Consumer"/>
    <s v="United States"/>
    <s v="Kenosha"/>
    <x v="6"/>
    <n v="53142"/>
    <x v="2"/>
    <s v="FUR-CH-10002084"/>
    <x v="0"/>
    <x v="1"/>
    <s v="Hon Mobius Operator's Chair"/>
    <n v="860.93"/>
    <n v="7"/>
    <n v="0"/>
    <n v="189.40460000000002"/>
  </r>
  <r>
    <n v="3997"/>
    <s v="CA-2012-105627"/>
    <x v="1"/>
    <x v="936"/>
    <d v="2012-03-12T00:00:00"/>
    <s v="Standard Class"/>
    <s v="DK-12895"/>
    <s v="Dana Kaydos"/>
    <s v="Consumer"/>
    <s v="United States"/>
    <s v="Kenosha"/>
    <x v="6"/>
    <n v="53142"/>
    <x v="2"/>
    <s v="TEC-PH-10003012"/>
    <x v="2"/>
    <x v="7"/>
    <s v="Nortel Meridian M3904 Professional Digital phone"/>
    <n v="769.95"/>
    <n v="5"/>
    <n v="0"/>
    <n v="223.28549999999993"/>
  </r>
  <r>
    <n v="3998"/>
    <s v="CA-2012-105627"/>
    <x v="1"/>
    <x v="936"/>
    <d v="2012-03-12T00:00:00"/>
    <s v="Standard Class"/>
    <s v="DK-12895"/>
    <s v="Dana Kaydos"/>
    <s v="Consumer"/>
    <s v="United States"/>
    <s v="Kenosha"/>
    <x v="6"/>
    <n v="53142"/>
    <x v="2"/>
    <s v="OFF-AR-10002704"/>
    <x v="1"/>
    <x v="6"/>
    <s v="Boston 1900 Electric Pencil Sharpener"/>
    <n v="14.98"/>
    <n v="1"/>
    <n v="0"/>
    <n v="4.4939999999999998"/>
  </r>
  <r>
    <n v="3999"/>
    <s v="CA-2012-105627"/>
    <x v="1"/>
    <x v="936"/>
    <d v="2012-03-12T00:00:00"/>
    <s v="Standard Class"/>
    <s v="DK-12895"/>
    <s v="Dana Kaydos"/>
    <s v="Consumer"/>
    <s v="United States"/>
    <s v="Kenosha"/>
    <x v="6"/>
    <n v="53142"/>
    <x v="2"/>
    <s v="FUR-FU-10000308"/>
    <x v="0"/>
    <x v="5"/>
    <s v="Deflect-o Glass Clear Studded Chair Mats"/>
    <n v="373.08"/>
    <n v="6"/>
    <n v="0"/>
    <n v="82.077600000000004"/>
  </r>
  <r>
    <n v="4000"/>
    <s v="US-2012-149629"/>
    <x v="1"/>
    <x v="789"/>
    <d v="2012-07-20T00:00:00"/>
    <s v="Second Class"/>
    <s v="MP-17965"/>
    <s v="Michael Paige"/>
    <s v="Corporate"/>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s v="Home Office"/>
    <s v="United States"/>
    <s v="Seattle"/>
    <x v="4"/>
    <n v="98115"/>
    <x v="1"/>
    <s v="FUR-FU-10001196"/>
    <x v="0"/>
    <x v="5"/>
    <s v="DAX Cubicle Frames - 8x10"/>
    <n v="63.47"/>
    <n v="11"/>
    <n v="0"/>
    <n v="19.040999999999997"/>
  </r>
  <r>
    <n v="4002"/>
    <s v="CA-2011-116834"/>
    <x v="2"/>
    <x v="856"/>
    <d v="2011-10-16T00:00:00"/>
    <s v="Standard Class"/>
    <s v="Dp-13240"/>
    <s v="Dean percer"/>
    <s v="Home Office"/>
    <s v="United States"/>
    <s v="Seattle"/>
    <x v="4"/>
    <n v="98115"/>
    <x v="1"/>
    <s v="TEC-AC-10002942"/>
    <x v="2"/>
    <x v="11"/>
    <s v="WD My Passport Ultra 1TB Portable External Hard Drive"/>
    <n v="345"/>
    <n v="5"/>
    <n v="0"/>
    <n v="58.649999999999984"/>
  </r>
  <r>
    <n v="4003"/>
    <s v="CA-2013-145730"/>
    <x v="0"/>
    <x v="840"/>
    <d v="2013-03-09T00:00:00"/>
    <s v="Standard Class"/>
    <s v="CC-12220"/>
    <s v="Chris Cortes"/>
    <s v="Consumer"/>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s v="Consumer"/>
    <s v="United States"/>
    <s v="San Antonio"/>
    <x v="5"/>
    <n v="78207"/>
    <x v="2"/>
    <s v="TEC-MA-10001016"/>
    <x v="2"/>
    <x v="15"/>
    <s v="Canon PC170 Desktop Personal Copier"/>
    <n v="287.90999999999997"/>
    <n v="3"/>
    <n v="0.4"/>
    <n v="33.589499999999987"/>
  </r>
  <r>
    <n v="4005"/>
    <s v="CA-2013-145730"/>
    <x v="0"/>
    <x v="840"/>
    <d v="2013-03-09T00:00:00"/>
    <s v="Standard Class"/>
    <s v="CC-12220"/>
    <s v="Chris Cortes"/>
    <s v="Consumer"/>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s v="Consumer"/>
    <s v="United States"/>
    <s v="Roswell"/>
    <x v="32"/>
    <n v="30076"/>
    <x v="0"/>
    <s v="OFF-AR-10003087"/>
    <x v="1"/>
    <x v="6"/>
    <s v="Staples"/>
    <n v="1.78"/>
    <n v="1"/>
    <n v="0"/>
    <n v="0.49839999999999995"/>
  </r>
  <r>
    <n v="4007"/>
    <s v="US-2012-168732"/>
    <x v="1"/>
    <x v="895"/>
    <d v="2012-12-16T00:00:00"/>
    <s v="Standard Class"/>
    <s v="KM-16660"/>
    <s v="Khloe Miller"/>
    <s v="Consumer"/>
    <s v="United States"/>
    <s v="Roswell"/>
    <x v="32"/>
    <n v="30076"/>
    <x v="0"/>
    <s v="OFF-PA-10000520"/>
    <x v="1"/>
    <x v="10"/>
    <s v="Xerox 201"/>
    <n v="25.92"/>
    <n v="4"/>
    <n v="0"/>
    <n v="12.441600000000001"/>
  </r>
  <r>
    <n v="4008"/>
    <s v="US-2012-168732"/>
    <x v="1"/>
    <x v="895"/>
    <d v="2012-12-16T00:00:00"/>
    <s v="Standard Class"/>
    <s v="KM-16660"/>
    <s v="Khloe Miller"/>
    <s v="Consumer"/>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s v="Corporate"/>
    <s v="United States"/>
    <s v="Louisville"/>
    <x v="22"/>
    <n v="80027"/>
    <x v="1"/>
    <s v="OFF-AR-10000634"/>
    <x v="1"/>
    <x v="6"/>
    <s v="Newell 320"/>
    <n v="6.8480000000000008"/>
    <n v="2"/>
    <n v="0.2"/>
    <n v="0.59920000000000018"/>
  </r>
  <r>
    <n v="4010"/>
    <s v="CA-2014-144463"/>
    <x v="3"/>
    <x v="314"/>
    <d v="2014-01-06T00:00:00"/>
    <s v="Standard Class"/>
    <s v="SC-20725"/>
    <s v="Steven Cartwright"/>
    <s v="Consumer"/>
    <s v="United States"/>
    <s v="Los Angeles"/>
    <x v="1"/>
    <n v="90036"/>
    <x v="1"/>
    <s v="FUR-FU-10001215"/>
    <x v="0"/>
    <x v="5"/>
    <s v="Howard Miller 11-1/2&quot; Diameter Brentwood Wall Clock"/>
    <n v="474.43"/>
    <n v="11"/>
    <n v="0"/>
    <n v="199.26060000000004"/>
  </r>
  <r>
    <n v="4011"/>
    <s v="CA-2014-100811"/>
    <x v="3"/>
    <x v="610"/>
    <d v="2014-11-25T00:00:00"/>
    <s v="First Class"/>
    <s v="CC-12475"/>
    <s v="Cindy Chapman"/>
    <s v="Consumer"/>
    <s v="United States"/>
    <s v="Philadelphia"/>
    <x v="9"/>
    <n v="19143"/>
    <x v="3"/>
    <s v="OFF-PA-10001204"/>
    <x v="1"/>
    <x v="10"/>
    <s v="Xerox 1972"/>
    <n v="8.4480000000000004"/>
    <n v="2"/>
    <n v="0.2"/>
    <n v="2.6399999999999997"/>
  </r>
  <r>
    <n v="4012"/>
    <s v="CA-2014-100811"/>
    <x v="3"/>
    <x v="610"/>
    <d v="2014-11-25T00:00:00"/>
    <s v="First Class"/>
    <s v="CC-12475"/>
    <s v="Cindy Chapman"/>
    <s v="Consumer"/>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s v="Home Office"/>
    <s v="United States"/>
    <s v="Superior"/>
    <x v="6"/>
    <n v="54880"/>
    <x v="2"/>
    <s v="OFF-AR-10000203"/>
    <x v="1"/>
    <x v="6"/>
    <s v="Newell 336"/>
    <n v="17.12"/>
    <n v="4"/>
    <n v="0"/>
    <n v="4.9647999999999985"/>
  </r>
  <r>
    <n v="4014"/>
    <s v="CA-2012-165624"/>
    <x v="1"/>
    <x v="841"/>
    <d v="2012-08-28T00:00:00"/>
    <s v="Standard Class"/>
    <s v="FH-14350"/>
    <s v="Fred Harton"/>
    <s v="Consumer"/>
    <s v="United States"/>
    <s v="Atlanta"/>
    <x v="32"/>
    <n v="30318"/>
    <x v="0"/>
    <s v="OFF-AP-10000828"/>
    <x v="1"/>
    <x v="9"/>
    <s v="Avanti 4.4 Cu. Ft. Refrigerator"/>
    <n v="542.93999999999994"/>
    <n v="3"/>
    <n v="0"/>
    <n v="152.02319999999997"/>
  </r>
  <r>
    <n v="4015"/>
    <s v="CA-2012-165624"/>
    <x v="1"/>
    <x v="841"/>
    <d v="2012-08-28T00:00:00"/>
    <s v="Standard Class"/>
    <s v="FH-14350"/>
    <s v="Fred Harton"/>
    <s v="Consumer"/>
    <s v="United States"/>
    <s v="Atlanta"/>
    <x v="32"/>
    <n v="30318"/>
    <x v="0"/>
    <s v="OFF-LA-10003190"/>
    <x v="1"/>
    <x v="2"/>
    <s v="Avery 474"/>
    <n v="8.64"/>
    <n v="3"/>
    <n v="0"/>
    <n v="4.2336"/>
  </r>
  <r>
    <n v="4016"/>
    <s v="CA-2012-165624"/>
    <x v="1"/>
    <x v="841"/>
    <d v="2012-08-28T00:00:00"/>
    <s v="Standard Class"/>
    <s v="FH-14350"/>
    <s v="Fred Harton"/>
    <s v="Consumer"/>
    <s v="United States"/>
    <s v="Atlanta"/>
    <x v="32"/>
    <n v="30318"/>
    <x v="0"/>
    <s v="OFF-PA-10002319"/>
    <x v="1"/>
    <x v="10"/>
    <s v="Xerox 1944"/>
    <n v="193.79999999999998"/>
    <n v="5"/>
    <n v="0"/>
    <n v="94.962000000000003"/>
  </r>
  <r>
    <n v="4017"/>
    <s v="CA-2012-165624"/>
    <x v="1"/>
    <x v="841"/>
    <d v="2012-08-28T00:00:00"/>
    <s v="Standard Class"/>
    <s v="FH-14350"/>
    <s v="Fred Harton"/>
    <s v="Consumer"/>
    <s v="United States"/>
    <s v="Atlanta"/>
    <x v="32"/>
    <n v="30318"/>
    <x v="0"/>
    <s v="OFF-PA-10003893"/>
    <x v="1"/>
    <x v="10"/>
    <s v="Xerox 1962"/>
    <n v="21.400000000000002"/>
    <n v="5"/>
    <n v="0"/>
    <n v="9.629999999999999"/>
  </r>
  <r>
    <n v="4018"/>
    <s v="CA-2012-165624"/>
    <x v="1"/>
    <x v="841"/>
    <d v="2012-08-28T00:00:00"/>
    <s v="Standard Class"/>
    <s v="FH-14350"/>
    <s v="Fred Harton"/>
    <s v="Consumer"/>
    <s v="United States"/>
    <s v="Atlanta"/>
    <x v="32"/>
    <n v="30318"/>
    <x v="0"/>
    <s v="OFF-PA-10002499"/>
    <x v="1"/>
    <x v="10"/>
    <s v="Xerox 1890"/>
    <n v="97.88"/>
    <n v="2"/>
    <n v="0"/>
    <n v="48.94"/>
  </r>
  <r>
    <n v="4019"/>
    <s v="CA-2012-165624"/>
    <x v="1"/>
    <x v="841"/>
    <d v="2012-08-28T00:00:00"/>
    <s v="Standard Class"/>
    <s v="FH-14350"/>
    <s v="Fred Harton"/>
    <s v="Consumer"/>
    <s v="United States"/>
    <s v="Atlanta"/>
    <x v="32"/>
    <n v="30318"/>
    <x v="0"/>
    <s v="TEC-AC-10004568"/>
    <x v="2"/>
    <x v="11"/>
    <s v="Maxell LTO Ultrium - 800 GB"/>
    <n v="251.91"/>
    <n v="9"/>
    <n v="0"/>
    <n v="47.862899999999982"/>
  </r>
  <r>
    <n v="4020"/>
    <s v="CA-2012-165624"/>
    <x v="1"/>
    <x v="841"/>
    <d v="2012-08-28T00:00:00"/>
    <s v="Standard Class"/>
    <s v="FH-14350"/>
    <s v="Fred Harton"/>
    <s v="Consumer"/>
    <s v="United States"/>
    <s v="Atlanta"/>
    <x v="32"/>
    <n v="30318"/>
    <x v="0"/>
    <s v="OFF-AP-10001492"/>
    <x v="1"/>
    <x v="9"/>
    <s v="Acco Six-Outlet Power Strip, 4' Cord Length"/>
    <n v="25.86"/>
    <n v="3"/>
    <n v="0"/>
    <n v="6.7236000000000002"/>
  </r>
  <r>
    <n v="4021"/>
    <s v="CA-2011-154963"/>
    <x v="2"/>
    <x v="169"/>
    <d v="2011-06-27T00:00:00"/>
    <s v="Standard Class"/>
    <s v="AA-10645"/>
    <s v="Anna Andreadi"/>
    <s v="Consumer"/>
    <s v="United States"/>
    <s v="Chester"/>
    <x v="9"/>
    <n v="19013"/>
    <x v="3"/>
    <s v="FUR-CH-10004698"/>
    <x v="0"/>
    <x v="1"/>
    <s v="Padded Folding Chairs, Black, 4/Carton"/>
    <n v="170.05799999999999"/>
    <n v="3"/>
    <n v="0.3"/>
    <n v="-4.858799999999988"/>
  </r>
  <r>
    <n v="4022"/>
    <s v="CA-2011-154963"/>
    <x v="2"/>
    <x v="169"/>
    <d v="2011-06-27T00:00:00"/>
    <s v="Standard Class"/>
    <s v="AA-10645"/>
    <s v="Anna Andreadi"/>
    <s v="Consumer"/>
    <s v="United States"/>
    <s v="Chester"/>
    <x v="9"/>
    <n v="19013"/>
    <x v="3"/>
    <s v="TEC-PH-10004093"/>
    <x v="2"/>
    <x v="7"/>
    <s v="Panasonic Kx-TS550"/>
    <n v="82.782000000000011"/>
    <n v="3"/>
    <n v="0.4"/>
    <n v="-15.176700000000004"/>
  </r>
  <r>
    <n v="4023"/>
    <s v="CA-2011-154963"/>
    <x v="2"/>
    <x v="169"/>
    <d v="2011-06-27T00:00:00"/>
    <s v="Standard Class"/>
    <s v="AA-10645"/>
    <s v="Anna Andreadi"/>
    <s v="Consumer"/>
    <s v="United States"/>
    <s v="Chester"/>
    <x v="9"/>
    <n v="19013"/>
    <x v="3"/>
    <s v="FUR-CH-10000454"/>
    <x v="0"/>
    <x v="1"/>
    <s v="Hon Deluxe Fabric Upholstered Stacking Chairs, Rounded Back"/>
    <n v="853.92999999999984"/>
    <n v="5"/>
    <n v="0.3"/>
    <n v="0"/>
  </r>
  <r>
    <n v="4024"/>
    <s v="CA-2014-130764"/>
    <x v="3"/>
    <x v="855"/>
    <d v="2014-10-29T00:00:00"/>
    <s v="First Class"/>
    <s v="JO-15145"/>
    <s v="Jack O'Briant"/>
    <s v="Corporate"/>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s v="Corporate"/>
    <s v="United States"/>
    <s v="San Francisco"/>
    <x v="1"/>
    <n v="94110"/>
    <x v="1"/>
    <s v="TEC-PH-10003215"/>
    <x v="2"/>
    <x v="7"/>
    <s v="Jackery Bar Premium Fast-charging Portable Charger"/>
    <n v="95.84"/>
    <n v="4"/>
    <n v="0.2"/>
    <n v="34.741999999999997"/>
  </r>
  <r>
    <n v="4026"/>
    <s v="CA-2014-139311"/>
    <x v="3"/>
    <x v="938"/>
    <d v="2014-08-14T00:00:00"/>
    <s v="First Class"/>
    <s v="SF-20965"/>
    <s v="Sylvia Foulston"/>
    <s v="Corporate"/>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s v="Corporate"/>
    <s v="United States"/>
    <s v="Bedford"/>
    <x v="5"/>
    <n v="76021"/>
    <x v="2"/>
    <s v="OFF-AR-10004582"/>
    <x v="1"/>
    <x v="6"/>
    <s v="BIC Brite Liner Grip Highlighters"/>
    <n v="9.1840000000000011"/>
    <n v="7"/>
    <n v="0.2"/>
    <n v="2.8699999999999992"/>
  </r>
  <r>
    <n v="4028"/>
    <s v="CA-2014-139311"/>
    <x v="3"/>
    <x v="938"/>
    <d v="2014-08-14T00:00:00"/>
    <s v="First Class"/>
    <s v="SF-20965"/>
    <s v="Sylvia Foulston"/>
    <s v="Corporate"/>
    <s v="United States"/>
    <s v="Bedford"/>
    <x v="5"/>
    <n v="76021"/>
    <x v="2"/>
    <s v="TEC-PH-10001557"/>
    <x v="2"/>
    <x v="7"/>
    <s v="Pyle PMP37LED"/>
    <n v="153.584"/>
    <n v="2"/>
    <n v="0.2"/>
    <n v="13.438599999999994"/>
  </r>
  <r>
    <n v="4029"/>
    <s v="CA-2014-139311"/>
    <x v="3"/>
    <x v="938"/>
    <d v="2014-08-14T00:00:00"/>
    <s v="First Class"/>
    <s v="SF-20965"/>
    <s v="Sylvia Foulston"/>
    <s v="Corporate"/>
    <s v="United States"/>
    <s v="Bedford"/>
    <x v="5"/>
    <n v="76021"/>
    <x v="2"/>
    <s v="OFF-BI-10004209"/>
    <x v="1"/>
    <x v="8"/>
    <s v="Fellowes Twister Kit, Gray/Clear, 3/pkg"/>
    <n v="12.863999999999995"/>
    <n v="8"/>
    <n v="0.8"/>
    <n v="-22.512"/>
  </r>
  <r>
    <n v="4030"/>
    <s v="CA-2014-124296"/>
    <x v="3"/>
    <x v="165"/>
    <d v="2014-12-29T00:00:00"/>
    <s v="Standard Class"/>
    <s v="CS-12355"/>
    <s v="Christine Sundaresam"/>
    <s v="Consumer"/>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s v="Consumer"/>
    <s v="United States"/>
    <s v="Lafayette"/>
    <x v="28"/>
    <n v="70506"/>
    <x v="0"/>
    <s v="FUR-CH-10002439"/>
    <x v="0"/>
    <x v="1"/>
    <s v="Iceberg Nesting Folding Chair, 19w x 6d x 43h"/>
    <n v="232.88"/>
    <n v="4"/>
    <n v="0"/>
    <n v="60.5488"/>
  </r>
  <r>
    <n v="4032"/>
    <s v="CA-2013-169957"/>
    <x v="0"/>
    <x v="182"/>
    <d v="2013-10-01T00:00:00"/>
    <s v="Standard Class"/>
    <s v="SN-20710"/>
    <s v="Steve Nguyen"/>
    <s v="Home Office"/>
    <s v="United States"/>
    <s v="Covington"/>
    <x v="4"/>
    <n v="98042"/>
    <x v="1"/>
    <s v="OFF-AP-10000576"/>
    <x v="1"/>
    <x v="9"/>
    <s v="Belkin 7 Outlet SurgeMaster II"/>
    <n v="236.88"/>
    <n v="6"/>
    <n v="0"/>
    <n v="66.326400000000007"/>
  </r>
  <r>
    <n v="4033"/>
    <s v="CA-2013-169957"/>
    <x v="0"/>
    <x v="182"/>
    <d v="2013-10-01T00:00:00"/>
    <s v="Standard Class"/>
    <s v="SN-20710"/>
    <s v="Steve Nguyen"/>
    <s v="Home Office"/>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s v="Home Office"/>
    <s v="United States"/>
    <s v="Covington"/>
    <x v="4"/>
    <n v="98042"/>
    <x v="1"/>
    <s v="TEC-AC-10003063"/>
    <x v="2"/>
    <x v="11"/>
    <s v="Micro Innovations USB RF Wireless Keyboard with Mouse"/>
    <n v="100"/>
    <n v="4"/>
    <n v="0"/>
    <n v="21"/>
  </r>
  <r>
    <n v="4035"/>
    <s v="US-2013-108777"/>
    <x v="0"/>
    <x v="939"/>
    <d v="2013-12-13T00:00:00"/>
    <s v="Same Day"/>
    <s v="JM-15655"/>
    <s v="Jim Mitchum"/>
    <s v="Corporate"/>
    <s v="United States"/>
    <s v="Lorain"/>
    <x v="24"/>
    <n v="44052"/>
    <x v="3"/>
    <s v="OFF-BI-10003982"/>
    <x v="1"/>
    <x v="8"/>
    <s v="Wilson Jones Century Plastic Molded Ring Binders"/>
    <n v="18.693000000000001"/>
    <n v="3"/>
    <n v="0.7"/>
    <n v="-14.331299999999992"/>
  </r>
  <r>
    <n v="4036"/>
    <s v="US-2013-108777"/>
    <x v="0"/>
    <x v="939"/>
    <d v="2013-12-13T00:00:00"/>
    <s v="Same Day"/>
    <s v="JM-15655"/>
    <s v="Jim Mitchum"/>
    <s v="Corporate"/>
    <s v="United States"/>
    <s v="Lorain"/>
    <x v="24"/>
    <n v="44052"/>
    <x v="3"/>
    <s v="TEC-AC-10002567"/>
    <x v="2"/>
    <x v="11"/>
    <s v="Logitech G602 Wireless Gaming Mouse"/>
    <n v="383.952"/>
    <n v="6"/>
    <n v="0.2"/>
    <n v="76.790399999999977"/>
  </r>
  <r>
    <n v="4037"/>
    <s v="CA-2012-148859"/>
    <x v="1"/>
    <x v="75"/>
    <d v="2013-01-01T00:00:00"/>
    <s v="Standard Class"/>
    <s v="FH-14350"/>
    <s v="Fred Harton"/>
    <s v="Consumer"/>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s v="Corporate"/>
    <s v="United States"/>
    <s v="San Francisco"/>
    <x v="1"/>
    <n v="94110"/>
    <x v="1"/>
    <s v="FUR-FU-10000550"/>
    <x v="0"/>
    <x v="5"/>
    <s v="Stacking Trays by OIC"/>
    <n v="24.900000000000002"/>
    <n v="5"/>
    <n v="0"/>
    <n v="8.2169999999999987"/>
  </r>
  <r>
    <n v="4039"/>
    <s v="CA-2011-110786"/>
    <x v="2"/>
    <x v="282"/>
    <d v="2012-01-02T00:00:00"/>
    <s v="Standard Class"/>
    <s v="AJ-10795"/>
    <s v="Anthony Johnson"/>
    <s v="Corporate"/>
    <s v="United States"/>
    <s v="San Francisco"/>
    <x v="1"/>
    <n v="94110"/>
    <x v="1"/>
    <s v="OFF-PA-10000528"/>
    <x v="1"/>
    <x v="10"/>
    <s v="Xerox 1981"/>
    <n v="21.12"/>
    <n v="4"/>
    <n v="0"/>
    <n v="9.5039999999999996"/>
  </r>
  <r>
    <n v="4040"/>
    <s v="CA-2011-110786"/>
    <x v="2"/>
    <x v="282"/>
    <d v="2012-01-02T00:00:00"/>
    <s v="Standard Class"/>
    <s v="AJ-10795"/>
    <s v="Anthony Johnson"/>
    <s v="Corporate"/>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s v="Corporate"/>
    <s v="United States"/>
    <s v="San Francisco"/>
    <x v="1"/>
    <n v="94110"/>
    <x v="1"/>
    <s v="OFF-BI-10003305"/>
    <x v="1"/>
    <x v="8"/>
    <s v="Avery Hanging File Binders"/>
    <n v="14.352000000000002"/>
    <n v="3"/>
    <n v="0.2"/>
    <n v="4.6643999999999988"/>
  </r>
  <r>
    <n v="4042"/>
    <s v="CA-2011-110786"/>
    <x v="2"/>
    <x v="282"/>
    <d v="2012-01-02T00:00:00"/>
    <s v="Standard Class"/>
    <s v="AJ-10795"/>
    <s v="Anthony Johnson"/>
    <s v="Corporate"/>
    <s v="United States"/>
    <s v="San Francisco"/>
    <x v="1"/>
    <n v="94110"/>
    <x v="1"/>
    <s v="TEC-PH-10001425"/>
    <x v="2"/>
    <x v="7"/>
    <s v="Mophie Juice Pack Helium for iPhone"/>
    <n v="191.976"/>
    <n v="3"/>
    <n v="0.2"/>
    <n v="19.197599999999994"/>
  </r>
  <r>
    <n v="4043"/>
    <s v="CA-2011-110786"/>
    <x v="2"/>
    <x v="282"/>
    <d v="2012-01-02T00:00:00"/>
    <s v="Standard Class"/>
    <s v="AJ-10795"/>
    <s v="Anthony Johnson"/>
    <s v="Corporate"/>
    <s v="United States"/>
    <s v="San Francisco"/>
    <x v="1"/>
    <n v="94110"/>
    <x v="1"/>
    <s v="OFF-LA-10001474"/>
    <x v="1"/>
    <x v="2"/>
    <s v="Avery 477"/>
    <n v="274.77"/>
    <n v="9"/>
    <n v="0"/>
    <n v="126.39420000000001"/>
  </r>
  <r>
    <n v="4044"/>
    <s v="CA-2011-110786"/>
    <x v="2"/>
    <x v="282"/>
    <d v="2012-01-02T00:00:00"/>
    <s v="Standard Class"/>
    <s v="AJ-10795"/>
    <s v="Anthony Johnson"/>
    <s v="Corporate"/>
    <s v="United States"/>
    <s v="San Francisco"/>
    <x v="1"/>
    <n v="94110"/>
    <x v="1"/>
    <s v="FUR-FU-10000672"/>
    <x v="0"/>
    <x v="5"/>
    <s v="Executive Impressions 10&quot; Spectator Wall Clock"/>
    <n v="70.56"/>
    <n v="6"/>
    <n v="0"/>
    <n v="23.990399999999994"/>
  </r>
  <r>
    <n v="4045"/>
    <s v="CA-2012-137750"/>
    <x v="1"/>
    <x v="608"/>
    <d v="2012-06-30T00:00:00"/>
    <s v="Standard Class"/>
    <s v="JF-15565"/>
    <s v="Jill Fjeld"/>
    <s v="Consumer"/>
    <s v="United States"/>
    <s v="San Francisco"/>
    <x v="1"/>
    <n v="94110"/>
    <x v="1"/>
    <s v="FUR-FU-10001979"/>
    <x v="0"/>
    <x v="5"/>
    <s v="Dana Halogen Swing-Arm Architect Lamp"/>
    <n v="204.85"/>
    <n v="5"/>
    <n v="0"/>
    <n v="57.358000000000011"/>
  </r>
  <r>
    <n v="4046"/>
    <s v="CA-2012-136378"/>
    <x v="1"/>
    <x v="788"/>
    <d v="2012-04-07T00:00:00"/>
    <s v="Standard Class"/>
    <s v="CS-11845"/>
    <s v="Cari Sayre"/>
    <s v="Corporate"/>
    <s v="United States"/>
    <s v="Houston"/>
    <x v="5"/>
    <n v="77070"/>
    <x v="2"/>
    <s v="OFF-BI-10003707"/>
    <x v="1"/>
    <x v="8"/>
    <s v="Aluminum Screw Posts"/>
    <n v="9.155999999999997"/>
    <n v="3"/>
    <n v="0.8"/>
    <n v="-13.734000000000002"/>
  </r>
  <r>
    <n v="4047"/>
    <s v="CA-2014-100356"/>
    <x v="3"/>
    <x v="208"/>
    <d v="2014-10-26T00:00:00"/>
    <s v="Standard Class"/>
    <s v="SP-20920"/>
    <s v="Susan Pistek"/>
    <s v="Consumer"/>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s v="Corporate"/>
    <s v="United States"/>
    <s v="New York City"/>
    <x v="15"/>
    <n v="10035"/>
    <x v="3"/>
    <s v="OFF-PA-10000501"/>
    <x v="1"/>
    <x v="10"/>
    <s v="Petty Cash Envelope"/>
    <n v="80.88"/>
    <n v="3"/>
    <n v="0"/>
    <n v="39.6312"/>
  </r>
  <r>
    <n v="4049"/>
    <s v="US-2012-166520"/>
    <x v="1"/>
    <x v="747"/>
    <d v="2012-07-19T00:00:00"/>
    <s v="First Class"/>
    <s v="KE-16420"/>
    <s v="Katrina Edelman"/>
    <s v="Corporate"/>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s v="Consumer"/>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s v="Consumer"/>
    <s v="United States"/>
    <s v="New York City"/>
    <x v="15"/>
    <n v="10011"/>
    <x v="3"/>
    <s v="FUR-CH-10001891"/>
    <x v="0"/>
    <x v="1"/>
    <s v="Global Deluxe Office Fabric Chairs"/>
    <n v="172.76400000000001"/>
    <n v="2"/>
    <n v="0.1"/>
    <n v="32.633200000000016"/>
  </r>
  <r>
    <n v="4052"/>
    <s v="CA-2011-122931"/>
    <x v="2"/>
    <x v="411"/>
    <d v="2011-10-03T00:00:00"/>
    <s v="Standard Class"/>
    <s v="SM-20950"/>
    <s v="Suzanne McNair"/>
    <s v="Corporate"/>
    <s v="United States"/>
    <s v="Philadelphia"/>
    <x v="9"/>
    <n v="19134"/>
    <x v="3"/>
    <s v="OFF-AR-10003469"/>
    <x v="1"/>
    <x v="6"/>
    <s v="Nontoxic Chalk"/>
    <n v="4.2240000000000002"/>
    <n v="3"/>
    <n v="0.2"/>
    <n v="1.4783999999999997"/>
  </r>
  <r>
    <n v="4053"/>
    <s v="CA-2011-122931"/>
    <x v="2"/>
    <x v="411"/>
    <d v="2011-10-03T00:00:00"/>
    <s v="Standard Class"/>
    <s v="SM-20950"/>
    <s v="Suzanne McNair"/>
    <s v="Corporate"/>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s v="Corporate"/>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s v="Corporate"/>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s v="Corporate"/>
    <s v="United States"/>
    <s v="Philadelphia"/>
    <x v="9"/>
    <n v="19134"/>
    <x v="3"/>
    <s v="OFF-ST-10004459"/>
    <x v="1"/>
    <x v="4"/>
    <s v="Tennsco Single-Tier Lockers"/>
    <n v="1801.6320000000001"/>
    <n v="6"/>
    <n v="0.2"/>
    <n v="-337.80600000000004"/>
  </r>
  <r>
    <n v="4057"/>
    <s v="CA-2011-122931"/>
    <x v="2"/>
    <x v="411"/>
    <d v="2011-10-03T00:00:00"/>
    <s v="Standard Class"/>
    <s v="SM-20950"/>
    <s v="Suzanne McNair"/>
    <s v="Corporate"/>
    <s v="United States"/>
    <s v="Philadelphia"/>
    <x v="9"/>
    <n v="19134"/>
    <x v="3"/>
    <s v="FUR-TA-10004147"/>
    <x v="0"/>
    <x v="3"/>
    <s v="Hon 4060 Series Tables"/>
    <n v="67.175999999999988"/>
    <n v="1"/>
    <n v="0.4"/>
    <n v="-20.152800000000006"/>
  </r>
  <r>
    <n v="4058"/>
    <s v="CA-2011-163034"/>
    <x v="2"/>
    <x v="156"/>
    <d v="2011-11-28T00:00:00"/>
    <s v="Standard Class"/>
    <s v="DK-12985"/>
    <s v="Darren Koutras"/>
    <s v="Consumer"/>
    <s v="United States"/>
    <s v="Chicago"/>
    <x v="10"/>
    <n v="60610"/>
    <x v="2"/>
    <s v="OFF-ST-10000046"/>
    <x v="1"/>
    <x v="4"/>
    <s v="Fellowes Super Stor/Drawer Files"/>
    <n v="646.20000000000005"/>
    <n v="5"/>
    <n v="0.2"/>
    <n v="-8.0774999999999864"/>
  </r>
  <r>
    <n v="4059"/>
    <s v="CA-2012-124058"/>
    <x v="1"/>
    <x v="312"/>
    <d v="2012-11-24T00:00:00"/>
    <s v="Standard Class"/>
    <s v="LC-16885"/>
    <s v="Lena Creighton"/>
    <s v="Consumer"/>
    <s v="United States"/>
    <s v="Oakland"/>
    <x v="1"/>
    <n v="94601"/>
    <x v="1"/>
    <s v="TEC-PH-10004774"/>
    <x v="2"/>
    <x v="7"/>
    <s v="Gear Head AU3700S Headset"/>
    <n v="72.744000000000014"/>
    <n v="7"/>
    <n v="0.2"/>
    <n v="-15.458100000000007"/>
  </r>
  <r>
    <n v="4060"/>
    <s v="CA-2012-124058"/>
    <x v="1"/>
    <x v="312"/>
    <d v="2012-11-24T00:00:00"/>
    <s v="Standard Class"/>
    <s v="LC-16885"/>
    <s v="Lena Creighton"/>
    <s v="Consumer"/>
    <s v="United States"/>
    <s v="Oakland"/>
    <x v="1"/>
    <n v="94601"/>
    <x v="1"/>
    <s v="FUR-CH-10000595"/>
    <x v="0"/>
    <x v="1"/>
    <s v="Safco Contoured Stacking Chairs"/>
    <n v="572.16000000000008"/>
    <n v="3"/>
    <n v="0.2"/>
    <n v="35.759999999999962"/>
  </r>
  <r>
    <n v="4061"/>
    <s v="CA-2013-129196"/>
    <x v="0"/>
    <x v="474"/>
    <d v="2013-11-08T00:00:00"/>
    <s v="Standard Class"/>
    <s v="XP-21865"/>
    <s v="Xylona Preis"/>
    <s v="Consumer"/>
    <s v="United States"/>
    <s v="Chicago"/>
    <x v="10"/>
    <n v="60610"/>
    <x v="2"/>
    <s v="TEC-AC-10002473"/>
    <x v="2"/>
    <x v="11"/>
    <s v="Maxell 4.7GB DVD-R"/>
    <n v="68.111999999999995"/>
    <n v="3"/>
    <n v="0.2"/>
    <n v="17.879399999999997"/>
  </r>
  <r>
    <n v="4062"/>
    <s v="US-2012-138716"/>
    <x v="1"/>
    <x v="14"/>
    <d v="2012-09-20T00:00:00"/>
    <s v="First Class"/>
    <s v="CS-11845"/>
    <s v="Cari Sayre"/>
    <s v="Corporate"/>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s v="Consumer"/>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s v="Consumer"/>
    <s v="United States"/>
    <s v="Concord"/>
    <x v="3"/>
    <n v="28027"/>
    <x v="0"/>
    <s v="OFF-AR-10002766"/>
    <x v="1"/>
    <x v="6"/>
    <s v="Prang Drawing Pencil Set"/>
    <n v="20.015999999999998"/>
    <n v="9"/>
    <n v="0.2"/>
    <n v="1.7514000000000003"/>
  </r>
  <r>
    <n v="4065"/>
    <s v="US-2011-130358"/>
    <x v="2"/>
    <x v="670"/>
    <d v="2011-06-26T00:00:00"/>
    <s v="First Class"/>
    <s v="DL-13330"/>
    <s v="Denise Leinenbach"/>
    <s v="Consumer"/>
    <s v="United States"/>
    <s v="Concord"/>
    <x v="3"/>
    <n v="28027"/>
    <x v="0"/>
    <s v="OFF-SU-10002522"/>
    <x v="1"/>
    <x v="14"/>
    <s v="Acme Kleen Earth Office Shears"/>
    <n v="3.1040000000000001"/>
    <n v="1"/>
    <n v="0.2"/>
    <n v="0.34919999999999951"/>
  </r>
  <r>
    <n v="4066"/>
    <s v="CA-2011-102673"/>
    <x v="2"/>
    <x v="301"/>
    <d v="2011-11-05T00:00:00"/>
    <s v="Standard Class"/>
    <s v="KH-16630"/>
    <s v="Ken Heidel"/>
    <s v="Corporate"/>
    <s v="United States"/>
    <s v="Charlotte"/>
    <x v="3"/>
    <n v="28205"/>
    <x v="0"/>
    <s v="OFF-FA-10003021"/>
    <x v="1"/>
    <x v="13"/>
    <s v="Staples"/>
    <n v="7.52"/>
    <n v="5"/>
    <n v="0.2"/>
    <n v="1.4099999999999997"/>
  </r>
  <r>
    <n v="4067"/>
    <s v="CA-2011-102673"/>
    <x v="2"/>
    <x v="301"/>
    <d v="2011-11-05T00:00:00"/>
    <s v="Standard Class"/>
    <s v="KH-16630"/>
    <s v="Ken Heidel"/>
    <s v="Corporate"/>
    <s v="United States"/>
    <s v="Charlotte"/>
    <x v="3"/>
    <n v="28205"/>
    <x v="0"/>
    <s v="OFF-AR-10000634"/>
    <x v="1"/>
    <x v="6"/>
    <s v="Newell 320"/>
    <n v="10.272000000000002"/>
    <n v="3"/>
    <n v="0.2"/>
    <n v="0.89880000000000004"/>
  </r>
  <r>
    <n v="4068"/>
    <s v="CA-2011-102673"/>
    <x v="2"/>
    <x v="301"/>
    <d v="2011-11-05T00:00:00"/>
    <s v="Standard Class"/>
    <s v="KH-16630"/>
    <s v="Ken Heidel"/>
    <s v="Corporate"/>
    <s v="United States"/>
    <s v="Charlotte"/>
    <x v="3"/>
    <n v="28205"/>
    <x v="0"/>
    <s v="OFF-LA-10001771"/>
    <x v="1"/>
    <x v="2"/>
    <s v="Avery 513"/>
    <n v="47.808000000000007"/>
    <n v="12"/>
    <n v="0.2"/>
    <n v="15.537599999999998"/>
  </r>
  <r>
    <n v="4069"/>
    <s v="CA-2011-102673"/>
    <x v="2"/>
    <x v="301"/>
    <d v="2011-11-05T00:00:00"/>
    <s v="Standard Class"/>
    <s v="KH-16630"/>
    <s v="Ken Heidel"/>
    <s v="Corporate"/>
    <s v="United States"/>
    <s v="Charlotte"/>
    <x v="3"/>
    <n v="28205"/>
    <x v="0"/>
    <s v="TEC-PH-10004434"/>
    <x v="2"/>
    <x v="7"/>
    <s v="Cisco IP Phone 7961G VoIP phone - Dark gray"/>
    <n v="978.83999999999992"/>
    <n v="9"/>
    <n v="0.2"/>
    <n v="110.1194999999999"/>
  </r>
  <r>
    <n v="4070"/>
    <s v="CA-2013-145303"/>
    <x v="0"/>
    <x v="770"/>
    <d v="2013-09-01T00:00:00"/>
    <s v="First Class"/>
    <s v="TP-21415"/>
    <s v="Tom Prescott"/>
    <s v="Consumer"/>
    <s v="United States"/>
    <s v="Dallas"/>
    <x v="5"/>
    <n v="75081"/>
    <x v="2"/>
    <s v="OFF-BI-10000050"/>
    <x v="1"/>
    <x v="8"/>
    <s v="Angle-D Binders with Locking Rings, Label Holders"/>
    <n v="13.139999999999997"/>
    <n v="9"/>
    <n v="0.8"/>
    <n v="-21.681000000000004"/>
  </r>
  <r>
    <n v="4071"/>
    <s v="CA-2013-145303"/>
    <x v="0"/>
    <x v="770"/>
    <d v="2013-09-01T00:00:00"/>
    <s v="First Class"/>
    <s v="TP-21415"/>
    <s v="Tom Prescott"/>
    <s v="Consumer"/>
    <s v="United States"/>
    <s v="Dallas"/>
    <x v="5"/>
    <n v="75081"/>
    <x v="2"/>
    <s v="OFF-BI-10002414"/>
    <x v="1"/>
    <x v="8"/>
    <s v="GBC ProClick Spines for 32-Hole Punch"/>
    <n v="10.023999999999997"/>
    <n v="4"/>
    <n v="0.8"/>
    <n v="-16.539600000000007"/>
  </r>
  <r>
    <n v="4072"/>
    <s v="CA-2013-145303"/>
    <x v="0"/>
    <x v="770"/>
    <d v="2013-09-01T00:00:00"/>
    <s v="First Class"/>
    <s v="TP-21415"/>
    <s v="Tom Prescott"/>
    <s v="Consumer"/>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s v="Home Office"/>
    <s v="United States"/>
    <s v="Indianapolis"/>
    <x v="14"/>
    <n v="46203"/>
    <x v="2"/>
    <s v="TEC-CO-10002095"/>
    <x v="2"/>
    <x v="16"/>
    <s v="Hewlett Packard 610 Color Digital Copier / Printer"/>
    <n v="999.98"/>
    <n v="2"/>
    <n v="0"/>
    <n v="449.99099999999999"/>
  </r>
  <r>
    <n v="4074"/>
    <s v="US-2012-164308"/>
    <x v="1"/>
    <x v="496"/>
    <d v="2012-09-27T00:00:00"/>
    <s v="First Class"/>
    <s v="SC-20680"/>
    <s v="Steve Carroll"/>
    <s v="Home Office"/>
    <s v="United States"/>
    <s v="Broken Arrow"/>
    <x v="26"/>
    <n v="74012"/>
    <x v="2"/>
    <s v="TEC-PH-10004120"/>
    <x v="2"/>
    <x v="7"/>
    <s v="AT&amp;T 1080 Phone"/>
    <n v="821.94"/>
    <n v="6"/>
    <n v="0"/>
    <n v="213.70440000000002"/>
  </r>
  <r>
    <n v="4075"/>
    <s v="CA-2014-108112"/>
    <x v="3"/>
    <x v="940"/>
    <d v="2014-11-21T00:00:00"/>
    <s v="Standard Class"/>
    <s v="DK-12895"/>
    <s v="Dana Kaydos"/>
    <s v="Consumer"/>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s v="Consumer"/>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s v="Corporate"/>
    <s v="United States"/>
    <s v="Omaha"/>
    <x v="8"/>
    <n v="68104"/>
    <x v="2"/>
    <s v="OFF-BI-10003094"/>
    <x v="1"/>
    <x v="8"/>
    <s v="Self-Adhesive Ring Binder Labels"/>
    <n v="7.04"/>
    <n v="2"/>
    <n v="0"/>
    <n v="3.3087999999999997"/>
  </r>
  <r>
    <n v="4078"/>
    <s v="CA-2012-100685"/>
    <x v="1"/>
    <x v="546"/>
    <d v="2012-12-21T00:00:00"/>
    <s v="Second Class"/>
    <s v="SM-20950"/>
    <s v="Suzanne McNair"/>
    <s v="Corporate"/>
    <s v="United States"/>
    <s v="Omaha"/>
    <x v="8"/>
    <n v="68104"/>
    <x v="2"/>
    <s v="OFF-FA-10003472"/>
    <x v="1"/>
    <x v="13"/>
    <s v="Bagged Rubber Bands"/>
    <n v="5.04"/>
    <n v="4"/>
    <n v="0"/>
    <n v="0.2016"/>
  </r>
  <r>
    <n v="4079"/>
    <s v="CA-2012-100685"/>
    <x v="1"/>
    <x v="546"/>
    <d v="2012-12-21T00:00:00"/>
    <s v="Second Class"/>
    <s v="SM-20950"/>
    <s v="Suzanne McNair"/>
    <s v="Corporate"/>
    <s v="United States"/>
    <s v="Omaha"/>
    <x v="8"/>
    <n v="68104"/>
    <x v="2"/>
    <s v="OFF-PA-10001289"/>
    <x v="1"/>
    <x v="10"/>
    <s v="White Computer Printout Paper by Universal"/>
    <n v="116.28"/>
    <n v="3"/>
    <n v="0"/>
    <n v="56.977199999999996"/>
  </r>
  <r>
    <n v="4080"/>
    <s v="CA-2012-165414"/>
    <x v="1"/>
    <x v="379"/>
    <d v="2012-12-24T00:00:00"/>
    <s v="First Class"/>
    <s v="LS-17245"/>
    <s v="Lynn Smith"/>
    <s v="Consumer"/>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s v="Corporate"/>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s v="Corporate"/>
    <s v="United States"/>
    <s v="Tigard"/>
    <x v="21"/>
    <n v="97224"/>
    <x v="1"/>
    <s v="OFF-BI-10004828"/>
    <x v="1"/>
    <x v="8"/>
    <s v="GBC Poly Designer Binding Covers"/>
    <n v="5.0220000000000002"/>
    <n v="1"/>
    <n v="0.7"/>
    <n v="-3.5153999999999996"/>
  </r>
  <r>
    <n v="4083"/>
    <s v="US-2014-151316"/>
    <x v="3"/>
    <x v="92"/>
    <d v="2014-07-01T00:00:00"/>
    <s v="Standard Class"/>
    <s v="MC-17635"/>
    <s v="Matthew Clasen"/>
    <s v="Corporate"/>
    <s v="United States"/>
    <s v="Decatur"/>
    <x v="10"/>
    <n v="62521"/>
    <x v="2"/>
    <s v="OFF-BI-10004632"/>
    <x v="1"/>
    <x v="8"/>
    <s v="Ibico Hi-Tech Manual Binding System"/>
    <n v="182.99399999999997"/>
    <n v="3"/>
    <n v="0.8"/>
    <n v="-320.23950000000013"/>
  </r>
  <r>
    <n v="4084"/>
    <s v="US-2014-151316"/>
    <x v="3"/>
    <x v="92"/>
    <d v="2014-07-01T00:00:00"/>
    <s v="Standard Class"/>
    <s v="MC-17635"/>
    <s v="Matthew Clasen"/>
    <s v="Corporate"/>
    <s v="United States"/>
    <s v="Decatur"/>
    <x v="10"/>
    <n v="62521"/>
    <x v="2"/>
    <s v="OFF-PA-10000327"/>
    <x v="1"/>
    <x v="10"/>
    <s v="Xerox 1971"/>
    <n v="10.272000000000002"/>
    <n v="3"/>
    <n v="0.2"/>
    <n v="3.2099999999999982"/>
  </r>
  <r>
    <n v="4085"/>
    <s v="CA-2014-163692"/>
    <x v="3"/>
    <x v="210"/>
    <d v="2014-09-10T00:00:00"/>
    <s v="First Class"/>
    <s v="Dp-13240"/>
    <s v="Dean percer"/>
    <s v="Home Office"/>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s v="Corporate"/>
    <s v="United States"/>
    <s v="Sacramento"/>
    <x v="1"/>
    <n v="95823"/>
    <x v="1"/>
    <s v="TEC-PH-10002275"/>
    <x v="2"/>
    <x v="7"/>
    <s v="Mitel 5320 IP Phone VoIP phone"/>
    <n v="302.38400000000001"/>
    <n v="2"/>
    <n v="0.2"/>
    <n v="30.238400000000013"/>
  </r>
  <r>
    <n v="4087"/>
    <s v="CA-2013-111913"/>
    <x v="0"/>
    <x v="578"/>
    <d v="2013-08-07T00:00:00"/>
    <s v="Second Class"/>
    <s v="LC-16930"/>
    <s v="Linda Cazamias"/>
    <s v="Corporate"/>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s v="Corporate"/>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s v="Consumer"/>
    <s v="United States"/>
    <s v="Jonesboro"/>
    <x v="36"/>
    <n v="72401"/>
    <x v="0"/>
    <s v="FUR-BO-10000711"/>
    <x v="0"/>
    <x v="0"/>
    <s v="Hon Metal Bookcases, Gray"/>
    <n v="638.82000000000005"/>
    <n v="9"/>
    <n v="0"/>
    <n v="172.48140000000001"/>
  </r>
  <r>
    <n v="4090"/>
    <s v="CA-2013-161473"/>
    <x v="0"/>
    <x v="178"/>
    <d v="2013-04-06T00:00:00"/>
    <s v="Standard Class"/>
    <s v="TB-21175"/>
    <s v="Thomas Boland"/>
    <s v="Corporate"/>
    <s v="United States"/>
    <s v="New York City"/>
    <x v="15"/>
    <n v="10035"/>
    <x v="3"/>
    <s v="OFF-LA-10001297"/>
    <x v="1"/>
    <x v="2"/>
    <s v="Avery 473"/>
    <n v="20.7"/>
    <n v="2"/>
    <n v="0"/>
    <n v="9.9359999999999999"/>
  </r>
  <r>
    <n v="4091"/>
    <s v="CA-2013-161473"/>
    <x v="0"/>
    <x v="178"/>
    <d v="2013-04-06T00:00:00"/>
    <s v="Standard Class"/>
    <s v="TB-21175"/>
    <s v="Thomas Boland"/>
    <s v="Corporate"/>
    <s v="United States"/>
    <s v="New York City"/>
    <x v="15"/>
    <n v="10035"/>
    <x v="3"/>
    <s v="OFF-SU-10001574"/>
    <x v="1"/>
    <x v="14"/>
    <s v="Acme Value Line Scissors"/>
    <n v="10.95"/>
    <n v="3"/>
    <n v="0"/>
    <n v="3.2849999999999993"/>
  </r>
  <r>
    <n v="4092"/>
    <s v="CA-2013-161473"/>
    <x v="0"/>
    <x v="178"/>
    <d v="2013-04-06T00:00:00"/>
    <s v="Standard Class"/>
    <s v="TB-21175"/>
    <s v="Thomas Boland"/>
    <s v="Corporate"/>
    <s v="United States"/>
    <s v="New York City"/>
    <x v="15"/>
    <n v="10035"/>
    <x v="3"/>
    <s v="OFF-BI-10003305"/>
    <x v="1"/>
    <x v="8"/>
    <s v="Avery Hanging File Binders"/>
    <n v="14.352000000000002"/>
    <n v="3"/>
    <n v="0.2"/>
    <n v="4.6643999999999988"/>
  </r>
  <r>
    <n v="4093"/>
    <s v="CA-2014-166576"/>
    <x v="3"/>
    <x v="941"/>
    <d v="2014-05-19T00:00:00"/>
    <s v="First Class"/>
    <s v="JM-15865"/>
    <s v="John Murray"/>
    <s v="Consumer"/>
    <s v="United States"/>
    <s v="Akron"/>
    <x v="24"/>
    <n v="44312"/>
    <x v="3"/>
    <s v="OFF-ST-10002574"/>
    <x v="1"/>
    <x v="4"/>
    <s v="SAFCO Commercial Wire Shelving, Black"/>
    <n v="221.024"/>
    <n v="2"/>
    <n v="0.2"/>
    <n v="-55.256"/>
  </r>
  <r>
    <n v="4094"/>
    <s v="CA-2012-102491"/>
    <x v="1"/>
    <x v="252"/>
    <d v="2012-08-28T00:00:00"/>
    <s v="Standard Class"/>
    <s v="KW-16435"/>
    <s v="Katrina Willman"/>
    <s v="Consumer"/>
    <s v="United States"/>
    <s v="Florence"/>
    <x v="0"/>
    <n v="41042"/>
    <x v="0"/>
    <s v="TEC-MA-10000864"/>
    <x v="2"/>
    <x v="15"/>
    <s v="Cisco 9971 IP Video Phone Charcoal"/>
    <n v="3080"/>
    <n v="7"/>
    <n v="0"/>
    <n v="1416.7999999999997"/>
  </r>
  <r>
    <n v="4095"/>
    <s v="CA-2012-102491"/>
    <x v="1"/>
    <x v="252"/>
    <d v="2012-08-28T00:00:00"/>
    <s v="Standard Class"/>
    <s v="KW-16435"/>
    <s v="Katrina Willman"/>
    <s v="Consumer"/>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s v="Consumer"/>
    <s v="United States"/>
    <s v="Florence"/>
    <x v="0"/>
    <n v="41042"/>
    <x v="0"/>
    <s v="TEC-PH-10001619"/>
    <x v="2"/>
    <x v="7"/>
    <s v="LG G3"/>
    <n v="587.97"/>
    <n v="3"/>
    <n v="0"/>
    <n v="170.51129999999998"/>
  </r>
  <r>
    <n v="4097"/>
    <s v="CA-2011-116904"/>
    <x v="2"/>
    <x v="865"/>
    <d v="2011-09-28T00:00:00"/>
    <s v="Standard Class"/>
    <s v="SC-20095"/>
    <s v="Sanjit Chand"/>
    <s v="Consumer"/>
    <s v="United States"/>
    <s v="Minneapolis"/>
    <x v="11"/>
    <n v="55407"/>
    <x v="2"/>
    <s v="OFF-PA-10004888"/>
    <x v="1"/>
    <x v="10"/>
    <s v="Xerox 217"/>
    <n v="32.400000000000006"/>
    <n v="5"/>
    <n v="0"/>
    <n v="15.552000000000001"/>
  </r>
  <r>
    <n v="4098"/>
    <s v="CA-2011-116904"/>
    <x v="2"/>
    <x v="865"/>
    <d v="2011-09-28T00:00:00"/>
    <s v="Standard Class"/>
    <s v="SC-20095"/>
    <s v="Sanjit Chand"/>
    <s v="Consumer"/>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s v="Consumer"/>
    <s v="United States"/>
    <s v="Minneapolis"/>
    <x v="11"/>
    <n v="55407"/>
    <x v="2"/>
    <s v="OFF-BI-10001120"/>
    <x v="1"/>
    <x v="8"/>
    <s v="Ibico EPK-21 Electric Binding System"/>
    <n v="9449.9500000000007"/>
    <n v="5"/>
    <n v="0"/>
    <n v="4630.4755000000005"/>
  </r>
  <r>
    <n v="4100"/>
    <s v="CA-2011-116904"/>
    <x v="2"/>
    <x v="865"/>
    <d v="2011-09-28T00:00:00"/>
    <s v="Standard Class"/>
    <s v="SC-20095"/>
    <s v="Sanjit Chand"/>
    <s v="Consumer"/>
    <s v="United States"/>
    <s v="Minneapolis"/>
    <x v="11"/>
    <n v="55407"/>
    <x v="2"/>
    <s v="OFF-BI-10000301"/>
    <x v="1"/>
    <x v="8"/>
    <s v="GBC Instant Report Kit"/>
    <n v="12.94"/>
    <n v="2"/>
    <n v="0"/>
    <n v="6.47"/>
  </r>
  <r>
    <n v="4101"/>
    <s v="US-2014-102288"/>
    <x v="3"/>
    <x v="249"/>
    <d v="2014-06-24T00:00:00"/>
    <s v="Standard Class"/>
    <s v="ZC-21910"/>
    <s v="Zuschuss Carroll"/>
    <s v="Consumer"/>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s v="Consumer"/>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s v="Consumer"/>
    <s v="United States"/>
    <s v="Houston"/>
    <x v="5"/>
    <n v="77095"/>
    <x v="2"/>
    <s v="OFF-PA-10000740"/>
    <x v="1"/>
    <x v="10"/>
    <s v="Xerox 1982"/>
    <n v="146.17600000000002"/>
    <n v="8"/>
    <n v="0.2"/>
    <n v="47.50719999999999"/>
  </r>
  <r>
    <n v="4104"/>
    <s v="CA-2014-137456"/>
    <x v="3"/>
    <x v="202"/>
    <d v="2014-12-22T00:00:00"/>
    <s v="Same Day"/>
    <s v="RB-19465"/>
    <s v="Rick Bensley"/>
    <s v="Home Office"/>
    <s v="United States"/>
    <s v="Fremont"/>
    <x v="8"/>
    <n v="68025"/>
    <x v="2"/>
    <s v="FUR-FU-10001940"/>
    <x v="0"/>
    <x v="5"/>
    <s v="Staples"/>
    <n v="15.92"/>
    <n v="2"/>
    <n v="0"/>
    <n v="7.0048000000000012"/>
  </r>
  <r>
    <n v="4105"/>
    <s v="US-2014-155999"/>
    <x v="3"/>
    <x v="783"/>
    <d v="2014-08-14T00:00:00"/>
    <s v="Standard Class"/>
    <s v="JK-15370"/>
    <s v="Jay Kimmel"/>
    <s v="Consumer"/>
    <s v="United States"/>
    <s v="San Diego"/>
    <x v="1"/>
    <n v="92105"/>
    <x v="1"/>
    <s v="TEC-PH-10000439"/>
    <x v="2"/>
    <x v="7"/>
    <s v="GE DSL Phone Line Filter"/>
    <n v="159.96000000000004"/>
    <n v="5"/>
    <n v="0.2"/>
    <n v="17.995499999999979"/>
  </r>
  <r>
    <n v="4106"/>
    <s v="US-2014-155999"/>
    <x v="3"/>
    <x v="783"/>
    <d v="2014-08-14T00:00:00"/>
    <s v="Standard Class"/>
    <s v="JK-15370"/>
    <s v="Jay Kimmel"/>
    <s v="Consumer"/>
    <s v="United States"/>
    <s v="San Diego"/>
    <x v="1"/>
    <n v="92105"/>
    <x v="1"/>
    <s v="OFF-BI-10000404"/>
    <x v="1"/>
    <x v="8"/>
    <s v="Avery Printable Repositionable Plastic Tabs"/>
    <n v="13.76"/>
    <n v="2"/>
    <n v="0.2"/>
    <n v="4.6440000000000001"/>
  </r>
  <r>
    <n v="4107"/>
    <s v="US-2013-148334"/>
    <x v="0"/>
    <x v="250"/>
    <d v="2013-08-27T00:00:00"/>
    <s v="Standard Class"/>
    <s v="DD-13570"/>
    <s v="Dorothy Dickinson"/>
    <s v="Consumer"/>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s v="Consumer"/>
    <s v="United States"/>
    <s v="New York City"/>
    <x v="15"/>
    <n v="10011"/>
    <x v="3"/>
    <s v="OFF-ST-10002486"/>
    <x v="1"/>
    <x v="4"/>
    <s v="Eldon Shelf Savers Cubes and Bins"/>
    <n v="13.96"/>
    <n v="2"/>
    <n v="0"/>
    <n v="0.27919999999999945"/>
  </r>
  <r>
    <n v="4109"/>
    <s v="CA-2012-105599"/>
    <x v="1"/>
    <x v="67"/>
    <d v="2012-09-07T00:00:00"/>
    <s v="Same Day"/>
    <s v="MC-17275"/>
    <s v="Marc Crier"/>
    <s v="Consumer"/>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s v="Corporate"/>
    <s v="United States"/>
    <s v="Detroit"/>
    <x v="12"/>
    <n v="48227"/>
    <x v="2"/>
    <s v="TEC-PH-10002923"/>
    <x v="2"/>
    <x v="7"/>
    <s v="Logitech B530 USB Headset - headset - Full size, Binaural"/>
    <n v="73.98"/>
    <n v="2"/>
    <n v="0"/>
    <n v="19.974600000000002"/>
  </r>
  <r>
    <n v="4111"/>
    <s v="CA-2012-153717"/>
    <x v="1"/>
    <x v="707"/>
    <d v="2013-01-01T00:00:00"/>
    <s v="Standard Class"/>
    <s v="DL-13495"/>
    <s v="Dionis Lloyd"/>
    <s v="Corporate"/>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s v="Corporate"/>
    <s v="United States"/>
    <s v="Detroit"/>
    <x v="12"/>
    <n v="48227"/>
    <x v="2"/>
    <s v="OFF-PA-10002160"/>
    <x v="1"/>
    <x v="10"/>
    <s v="Xerox 1978"/>
    <n v="17.34"/>
    <n v="3"/>
    <n v="0"/>
    <n v="8.4966000000000008"/>
  </r>
  <r>
    <n v="4113"/>
    <s v="CA-2012-153717"/>
    <x v="1"/>
    <x v="707"/>
    <d v="2013-01-01T00:00:00"/>
    <s v="Standard Class"/>
    <s v="DL-13495"/>
    <s v="Dionis Lloyd"/>
    <s v="Corporate"/>
    <s v="United States"/>
    <s v="Detroit"/>
    <x v="12"/>
    <n v="48227"/>
    <x v="2"/>
    <s v="OFF-AR-10002375"/>
    <x v="1"/>
    <x v="6"/>
    <s v="Newell 351"/>
    <n v="3.28"/>
    <n v="1"/>
    <n v="0"/>
    <n v="0.9511999999999996"/>
  </r>
  <r>
    <n v="4114"/>
    <s v="CA-2012-116687"/>
    <x v="1"/>
    <x v="942"/>
    <d v="2012-05-07T00:00:00"/>
    <s v="Standard Class"/>
    <s v="NC-18625"/>
    <s v="Noah Childs"/>
    <s v="Corporate"/>
    <s v="United States"/>
    <s v="Houston"/>
    <x v="5"/>
    <n v="77095"/>
    <x v="2"/>
    <s v="OFF-LA-10000443"/>
    <x v="1"/>
    <x v="2"/>
    <s v="Avery 501"/>
    <n v="8.8559999999999999"/>
    <n v="3"/>
    <n v="0.2"/>
    <n v="2.9888999999999997"/>
  </r>
  <r>
    <n v="4115"/>
    <s v="CA-2012-116687"/>
    <x v="1"/>
    <x v="942"/>
    <d v="2012-05-07T00:00:00"/>
    <s v="Standard Class"/>
    <s v="NC-18625"/>
    <s v="Noah Childs"/>
    <s v="Corporate"/>
    <s v="United States"/>
    <s v="Houston"/>
    <x v="5"/>
    <n v="77095"/>
    <x v="2"/>
    <s v="TEC-PH-10001750"/>
    <x v="2"/>
    <x v="7"/>
    <s v="Samsung Rugby III"/>
    <n v="158.376"/>
    <n v="3"/>
    <n v="0.2"/>
    <n v="13.857900000000008"/>
  </r>
  <r>
    <n v="4116"/>
    <s v="CA-2013-163573"/>
    <x v="0"/>
    <x v="390"/>
    <d v="2013-11-28T00:00:00"/>
    <s v="First Class"/>
    <s v="AC-10450"/>
    <s v="Amy Cox"/>
    <s v="Consumer"/>
    <s v="United States"/>
    <s v="Seattle"/>
    <x v="4"/>
    <n v="98105"/>
    <x v="1"/>
    <s v="OFF-BI-10004632"/>
    <x v="1"/>
    <x v="8"/>
    <s v="Ibico Hi-Tech Manual Binding System"/>
    <n v="1219.96"/>
    <n v="5"/>
    <n v="0.2"/>
    <n v="381.23749999999995"/>
  </r>
  <r>
    <n v="4117"/>
    <s v="CA-2012-153416"/>
    <x v="1"/>
    <x v="27"/>
    <d v="2012-11-29T00:00:00"/>
    <s v="Standard Class"/>
    <s v="TS-21340"/>
    <s v="Toby Swindell"/>
    <s v="Consumer"/>
    <s v="United States"/>
    <s v="Los Angeles"/>
    <x v="1"/>
    <n v="90036"/>
    <x v="1"/>
    <s v="OFF-BI-10002813"/>
    <x v="1"/>
    <x v="8"/>
    <s v="Avery Reinforcements for Hole-Punch Pages"/>
    <n v="3.1680000000000001"/>
    <n v="2"/>
    <n v="0.2"/>
    <n v="0.99"/>
  </r>
  <r>
    <n v="4118"/>
    <s v="CA-2012-153416"/>
    <x v="1"/>
    <x v="27"/>
    <d v="2012-11-29T00:00:00"/>
    <s v="Standard Class"/>
    <s v="TS-21340"/>
    <s v="Toby Swindell"/>
    <s v="Consumer"/>
    <s v="United States"/>
    <s v="Los Angeles"/>
    <x v="1"/>
    <n v="90036"/>
    <x v="1"/>
    <s v="OFF-PA-10002005"/>
    <x v="1"/>
    <x v="10"/>
    <s v="Xerox 225"/>
    <n v="19.440000000000001"/>
    <n v="3"/>
    <n v="0"/>
    <n v="9.3312000000000008"/>
  </r>
  <r>
    <n v="4119"/>
    <s v="CA-2012-153416"/>
    <x v="1"/>
    <x v="27"/>
    <d v="2012-11-29T00:00:00"/>
    <s v="Standard Class"/>
    <s v="TS-21340"/>
    <s v="Toby Swindell"/>
    <s v="Consumer"/>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s v="Consumer"/>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s v="Consumer"/>
    <s v="United States"/>
    <s v="Philadelphia"/>
    <x v="9"/>
    <n v="19120"/>
    <x v="3"/>
    <s v="TEC-AC-10000199"/>
    <x v="2"/>
    <x v="11"/>
    <s v="Kingston Digital DataTraveler 8GB USB 2.0"/>
    <n v="19.040000000000003"/>
    <n v="4"/>
    <n v="0.2"/>
    <n v="-1.4279999999999999"/>
  </r>
  <r>
    <n v="4122"/>
    <s v="CA-2014-133823"/>
    <x v="3"/>
    <x v="943"/>
    <d v="2014-05-13T00:00:00"/>
    <s v="Same Day"/>
    <s v="LP-17080"/>
    <s v="Liz Pelletier"/>
    <s v="Consumer"/>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s v="Consumer"/>
    <s v="United States"/>
    <s v="Seattle"/>
    <x v="4"/>
    <n v="98103"/>
    <x v="1"/>
    <s v="OFF-LA-10004545"/>
    <x v="1"/>
    <x v="2"/>
    <s v="Avery 50"/>
    <n v="37.589999999999996"/>
    <n v="3"/>
    <n v="0"/>
    <n v="17.667299999999997"/>
  </r>
  <r>
    <n v="4124"/>
    <s v="CA-2014-133823"/>
    <x v="3"/>
    <x v="943"/>
    <d v="2014-05-13T00:00:00"/>
    <s v="Same Day"/>
    <s v="LP-17080"/>
    <s v="Liz Pelletier"/>
    <s v="Consumer"/>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s v="Corporate"/>
    <s v="United States"/>
    <s v="Watertown"/>
    <x v="15"/>
    <n v="13601"/>
    <x v="3"/>
    <s v="OFF-AP-10004249"/>
    <x v="1"/>
    <x v="9"/>
    <s v="Staples"/>
    <n v="35.910000000000004"/>
    <n v="3"/>
    <n v="0"/>
    <n v="9.6956999999999987"/>
  </r>
  <r>
    <n v="4126"/>
    <s v="CA-2014-123239"/>
    <x v="3"/>
    <x v="944"/>
    <d v="2014-08-01T00:00:00"/>
    <s v="Second Class"/>
    <s v="MG-18145"/>
    <s v="Mike Gockenbach"/>
    <s v="Consumer"/>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s v="Consumer"/>
    <s v="United States"/>
    <s v="Arlington"/>
    <x v="17"/>
    <n v="22204"/>
    <x v="0"/>
    <s v="OFF-AR-10003179"/>
    <x v="1"/>
    <x v="6"/>
    <s v="Dixon Ticonderoga Core-Lock Colored Pencils"/>
    <n v="54.66"/>
    <n v="6"/>
    <n v="0"/>
    <n v="18.037799999999997"/>
  </r>
  <r>
    <n v="4128"/>
    <s v="CA-2011-127299"/>
    <x v="2"/>
    <x v="111"/>
    <d v="2011-09-24T00:00:00"/>
    <s v="Standard Class"/>
    <s v="JL-15835"/>
    <s v="John Lee"/>
    <s v="Consumer"/>
    <s v="United States"/>
    <s v="Charlotte"/>
    <x v="3"/>
    <n v="28205"/>
    <x v="0"/>
    <s v="OFF-ST-10003722"/>
    <x v="1"/>
    <x v="4"/>
    <s v="Project Tote Personal File"/>
    <n v="67.343999999999994"/>
    <n v="6"/>
    <n v="0.2"/>
    <n v="7.5761999999999894"/>
  </r>
  <r>
    <n v="4129"/>
    <s v="CA-2011-127299"/>
    <x v="2"/>
    <x v="111"/>
    <d v="2011-09-24T00:00:00"/>
    <s v="Standard Class"/>
    <s v="JL-15835"/>
    <s v="John Lee"/>
    <s v="Consumer"/>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s v="Consumer"/>
    <s v="United States"/>
    <s v="Seattle"/>
    <x v="4"/>
    <n v="98103"/>
    <x v="1"/>
    <s v="OFF-AP-10001947"/>
    <x v="1"/>
    <x v="9"/>
    <s v="Acco 6 Outlet Guardian Premium Plus Surge Suppressor"/>
    <n v="73.28"/>
    <n v="4"/>
    <n v="0"/>
    <n v="21.251199999999997"/>
  </r>
  <r>
    <n v="4131"/>
    <s v="CA-2011-115336"/>
    <x v="2"/>
    <x v="728"/>
    <d v="2011-11-25T00:00:00"/>
    <s v="Standard Class"/>
    <s v="AB-10600"/>
    <s v="Ann Blume"/>
    <s v="Corporate"/>
    <s v="United States"/>
    <s v="Chicago"/>
    <x v="10"/>
    <n v="60623"/>
    <x v="2"/>
    <s v="OFF-BI-10001107"/>
    <x v="1"/>
    <x v="8"/>
    <s v="GBC White Gloss Covers, Plain Front"/>
    <n v="14.479999999999997"/>
    <n v="5"/>
    <n v="0.8"/>
    <n v="-23.89200000000001"/>
  </r>
  <r>
    <n v="4132"/>
    <s v="CA-2012-111703"/>
    <x v="1"/>
    <x v="740"/>
    <d v="2012-07-09T00:00:00"/>
    <s v="Standard Class"/>
    <s v="KB-16315"/>
    <s v="Karl Braun"/>
    <s v="Consumer"/>
    <s v="United States"/>
    <s v="Hollywood"/>
    <x v="2"/>
    <n v="33021"/>
    <x v="0"/>
    <s v="OFF-PA-10000349"/>
    <x v="1"/>
    <x v="10"/>
    <s v="Staples"/>
    <n v="11.952000000000002"/>
    <n v="3"/>
    <n v="0.2"/>
    <n v="4.0338000000000003"/>
  </r>
  <r>
    <n v="4133"/>
    <s v="CA-2012-111703"/>
    <x v="1"/>
    <x v="740"/>
    <d v="2012-07-09T00:00:00"/>
    <s v="Standard Class"/>
    <s v="KB-16315"/>
    <s v="Karl Braun"/>
    <s v="Consumer"/>
    <s v="United States"/>
    <s v="Hollywood"/>
    <x v="2"/>
    <n v="33021"/>
    <x v="0"/>
    <s v="OFF-PA-10003349"/>
    <x v="1"/>
    <x v="10"/>
    <s v="Xerox 1957"/>
    <n v="15.552000000000003"/>
    <n v="3"/>
    <n v="0.2"/>
    <n v="5.6375999999999999"/>
  </r>
  <r>
    <n v="4134"/>
    <s v="CA-2011-128839"/>
    <x v="2"/>
    <x v="78"/>
    <d v="2011-09-13T00:00:00"/>
    <s v="Standard Class"/>
    <s v="TT-21070"/>
    <s v="Ted Trevino"/>
    <s v="Consumer"/>
    <s v="United States"/>
    <s v="Chesapeake"/>
    <x v="17"/>
    <n v="23320"/>
    <x v="0"/>
    <s v="OFF-FA-10002280"/>
    <x v="1"/>
    <x v="13"/>
    <s v="Advantus Plastic Paper Clips"/>
    <n v="45"/>
    <n v="9"/>
    <n v="0"/>
    <n v="21.599999999999998"/>
  </r>
  <r>
    <n v="4135"/>
    <s v="CA-2011-128839"/>
    <x v="2"/>
    <x v="78"/>
    <d v="2011-09-13T00:00:00"/>
    <s v="Standard Class"/>
    <s v="TT-21070"/>
    <s v="Ted Trevino"/>
    <s v="Consumer"/>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s v="Home Office"/>
    <s v="United States"/>
    <s v="Los Angeles"/>
    <x v="1"/>
    <n v="90036"/>
    <x v="1"/>
    <s v="OFF-BI-10002854"/>
    <x v="1"/>
    <x v="8"/>
    <s v="Performers Binder/Pad Holder, Black"/>
    <n v="112.12000000000002"/>
    <n v="5"/>
    <n v="0.2"/>
    <n v="42.045000000000002"/>
  </r>
  <r>
    <n v="4137"/>
    <s v="CA-2014-105914"/>
    <x v="3"/>
    <x v="280"/>
    <d v="2014-10-09T00:00:00"/>
    <s v="Standard Class"/>
    <s v="PV-18985"/>
    <s v="Paul Van Hugh"/>
    <s v="Home Office"/>
    <s v="United States"/>
    <s v="Los Angeles"/>
    <x v="1"/>
    <n v="90036"/>
    <x v="1"/>
    <s v="OFF-ST-10003716"/>
    <x v="1"/>
    <x v="4"/>
    <s v="Tennsco Double-Tier Lockers"/>
    <n v="1575.14"/>
    <n v="7"/>
    <n v="0"/>
    <n v="204.76820000000001"/>
  </r>
  <r>
    <n v="4138"/>
    <s v="CA-2014-110926"/>
    <x v="3"/>
    <x v="123"/>
    <d v="2014-11-24T00:00:00"/>
    <s v="Standard Class"/>
    <s v="DD-13570"/>
    <s v="Dorothy Dickinson"/>
    <s v="Consumer"/>
    <s v="United States"/>
    <s v="Alexandria"/>
    <x v="17"/>
    <n v="22304"/>
    <x v="0"/>
    <s v="OFF-FA-10000624"/>
    <x v="1"/>
    <x v="13"/>
    <s v="OIC Binder Clips"/>
    <n v="25.060000000000002"/>
    <n v="7"/>
    <n v="0"/>
    <n v="12.530000000000001"/>
  </r>
  <r>
    <n v="4139"/>
    <s v="CA-2013-117226"/>
    <x v="0"/>
    <x v="945"/>
    <d v="2014-01-02T00:00:00"/>
    <s v="First Class"/>
    <s v="KD-16495"/>
    <s v="Keith Dawkins"/>
    <s v="Corporate"/>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s v="Consumer"/>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s v="Consumer"/>
    <s v="United States"/>
    <s v="Philadelphia"/>
    <x v="9"/>
    <n v="19120"/>
    <x v="3"/>
    <s v="FUR-FU-10003798"/>
    <x v="0"/>
    <x v="5"/>
    <s v="Ultra Door Kickplate, 8&quot;H x 34&quot;W"/>
    <n v="79.12"/>
    <n v="5"/>
    <n v="0.2"/>
    <n v="13.845999999999997"/>
  </r>
  <r>
    <n v="4142"/>
    <s v="CA-2013-136287"/>
    <x v="0"/>
    <x v="900"/>
    <d v="2013-06-18T00:00:00"/>
    <s v="Standard Class"/>
    <s v="SS-20590"/>
    <s v="Sonia Sunley"/>
    <s v="Consumer"/>
    <s v="United States"/>
    <s v="Wichita"/>
    <x v="41"/>
    <n v="67212"/>
    <x v="2"/>
    <s v="OFF-LA-10003148"/>
    <x v="1"/>
    <x v="2"/>
    <s v="Avery 51"/>
    <n v="18.899999999999999"/>
    <n v="3"/>
    <n v="0"/>
    <n v="8.6939999999999991"/>
  </r>
  <r>
    <n v="4143"/>
    <s v="US-2011-107699"/>
    <x v="2"/>
    <x v="946"/>
    <d v="2011-05-23T00:00:00"/>
    <s v="Standard Class"/>
    <s v="JH-15820"/>
    <s v="John Huston"/>
    <s v="Consumer"/>
    <s v="United States"/>
    <s v="Midland"/>
    <x v="12"/>
    <n v="48640"/>
    <x v="2"/>
    <s v="OFF-BI-10001249"/>
    <x v="1"/>
    <x v="8"/>
    <s v="Avery Heavy-Duty EZD View Binder with Locking Rings"/>
    <n v="57.42"/>
    <n v="9"/>
    <n v="0"/>
    <n v="26.413199999999996"/>
  </r>
  <r>
    <n v="4144"/>
    <s v="CA-2014-112725"/>
    <x v="3"/>
    <x v="289"/>
    <d v="2014-02-07T00:00:00"/>
    <s v="Standard Class"/>
    <s v="EH-14125"/>
    <s v="Eugene Hildebrand"/>
    <s v="Home Office"/>
    <s v="United States"/>
    <s v="San Francisco"/>
    <x v="1"/>
    <n v="94110"/>
    <x v="1"/>
    <s v="OFF-AR-10003759"/>
    <x v="1"/>
    <x v="6"/>
    <s v="Crayola Anti Dust Chalk, 12/Pack"/>
    <n v="12.74"/>
    <n v="7"/>
    <n v="0"/>
    <n v="5.7329999999999997"/>
  </r>
  <r>
    <n v="4145"/>
    <s v="CA-2014-112725"/>
    <x v="3"/>
    <x v="289"/>
    <d v="2014-02-07T00:00:00"/>
    <s v="Standard Class"/>
    <s v="EH-14125"/>
    <s v="Eugene Hildebrand"/>
    <s v="Home Office"/>
    <s v="United States"/>
    <s v="San Francisco"/>
    <x v="1"/>
    <n v="94110"/>
    <x v="1"/>
    <s v="OFF-AR-10001227"/>
    <x v="1"/>
    <x v="6"/>
    <s v="Newell 338"/>
    <n v="8.82"/>
    <n v="3"/>
    <n v="0"/>
    <n v="2.3814000000000002"/>
  </r>
  <r>
    <n v="4146"/>
    <s v="CA-2014-112725"/>
    <x v="3"/>
    <x v="289"/>
    <d v="2014-02-07T00:00:00"/>
    <s v="Standard Class"/>
    <s v="EH-14125"/>
    <s v="Eugene Hildebrand"/>
    <s v="Home Office"/>
    <s v="United States"/>
    <s v="San Francisco"/>
    <x v="1"/>
    <n v="94110"/>
    <x v="1"/>
    <s v="FUR-CH-10000863"/>
    <x v="0"/>
    <x v="1"/>
    <s v="Novimex Swivel Fabric Task Chair"/>
    <n v="120.78399999999999"/>
    <n v="1"/>
    <n v="0.2"/>
    <n v="-13.588200000000001"/>
  </r>
  <r>
    <n v="4147"/>
    <s v="CA-2012-136196"/>
    <x v="1"/>
    <x v="109"/>
    <d v="2012-12-04T00:00:00"/>
    <s v="Standard Class"/>
    <s v="TP-21415"/>
    <s v="Tom Prescott"/>
    <s v="Consumer"/>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s v="Consumer"/>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s v="Consumer"/>
    <s v="United States"/>
    <s v="Austin"/>
    <x v="5"/>
    <n v="78745"/>
    <x v="2"/>
    <s v="OFF-ST-10004507"/>
    <x v="1"/>
    <x v="4"/>
    <s v="Advantus Rolling Storage Box"/>
    <n v="13.719999999999999"/>
    <n v="1"/>
    <n v="0.2"/>
    <n v="1.2004999999999999"/>
  </r>
  <r>
    <n v="4150"/>
    <s v="CA-2014-106068"/>
    <x v="3"/>
    <x v="436"/>
    <d v="2014-10-29T00:00:00"/>
    <s v="Standard Class"/>
    <s v="RB-19330"/>
    <s v="Randy Bradley"/>
    <s v="Consumer"/>
    <s v="United States"/>
    <s v="Austin"/>
    <x v="5"/>
    <n v="78745"/>
    <x v="2"/>
    <s v="TEC-AC-10002942"/>
    <x v="2"/>
    <x v="11"/>
    <s v="WD My Passport Ultra 1TB Portable External Hard Drive"/>
    <n v="55.2"/>
    <n v="1"/>
    <n v="0.2"/>
    <n v="-2.0700000000000038"/>
  </r>
  <r>
    <n v="4151"/>
    <s v="CA-2014-106068"/>
    <x v="3"/>
    <x v="436"/>
    <d v="2014-10-29T00:00:00"/>
    <s v="Standard Class"/>
    <s v="RB-19330"/>
    <s v="Randy Bradley"/>
    <s v="Consumer"/>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s v="Consumer"/>
    <s v="United States"/>
    <s v="Philadelphia"/>
    <x v="9"/>
    <n v="19134"/>
    <x v="3"/>
    <s v="OFF-LA-10002475"/>
    <x v="1"/>
    <x v="2"/>
    <s v="Avery 519"/>
    <n v="29.24"/>
    <n v="5"/>
    <n v="0.2"/>
    <n v="9.8685000000000009"/>
  </r>
  <r>
    <n v="4153"/>
    <s v="CA-2014-100160"/>
    <x v="3"/>
    <x v="210"/>
    <d v="2014-09-12T00:00:00"/>
    <s v="Standard Class"/>
    <s v="CB-12025"/>
    <s v="Cassandra Brandow"/>
    <s v="Consumer"/>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s v="Consumer"/>
    <s v="United States"/>
    <s v="Philadelphia"/>
    <x v="9"/>
    <n v="19134"/>
    <x v="3"/>
    <s v="OFF-EN-10001509"/>
    <x v="1"/>
    <x v="12"/>
    <s v="Poly String Tie Envelopes"/>
    <n v="4.8960000000000008"/>
    <n v="3"/>
    <n v="0.2"/>
    <n v="1.6523999999999992"/>
  </r>
  <r>
    <n v="4155"/>
    <s v="CA-2013-139689"/>
    <x v="0"/>
    <x v="723"/>
    <d v="2014-01-04T00:00:00"/>
    <s v="Standard Class"/>
    <s v="MP-17965"/>
    <s v="Michael Paige"/>
    <s v="Corporate"/>
    <s v="United States"/>
    <s v="Bristol"/>
    <x v="18"/>
    <n v="37620"/>
    <x v="0"/>
    <s v="OFF-BI-10004781"/>
    <x v="1"/>
    <x v="8"/>
    <s v="GBC Wire Binding Strips"/>
    <n v="38.088000000000001"/>
    <n v="4"/>
    <n v="0.7"/>
    <n v="-27.93119999999999"/>
  </r>
  <r>
    <n v="4156"/>
    <s v="CA-2013-139689"/>
    <x v="0"/>
    <x v="723"/>
    <d v="2014-01-04T00:00:00"/>
    <s v="Standard Class"/>
    <s v="MP-17965"/>
    <s v="Michael Paige"/>
    <s v="Corporate"/>
    <s v="United States"/>
    <s v="Bristol"/>
    <x v="18"/>
    <n v="37620"/>
    <x v="0"/>
    <s v="OFF-BI-10000145"/>
    <x v="1"/>
    <x v="8"/>
    <s v="Zipper Ring Binder Pockets"/>
    <n v="2.8080000000000007"/>
    <n v="3"/>
    <n v="0.7"/>
    <n v="-1.9656000000000002"/>
  </r>
  <r>
    <n v="4157"/>
    <s v="CA-2012-101091"/>
    <x v="1"/>
    <x v="901"/>
    <d v="2012-12-09T00:00:00"/>
    <s v="Second Class"/>
    <s v="SW-20245"/>
    <s v="Scot Wooten"/>
    <s v="Consumer"/>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s v="Consumer"/>
    <s v="United States"/>
    <s v="Philadelphia"/>
    <x v="9"/>
    <n v="19140"/>
    <x v="3"/>
    <s v="OFF-BI-10001107"/>
    <x v="1"/>
    <x v="8"/>
    <s v="GBC White Gloss Covers, Plain Front"/>
    <n v="26.064000000000007"/>
    <n v="6"/>
    <n v="0.7"/>
    <n v="-19.982399999999991"/>
  </r>
  <r>
    <n v="4159"/>
    <s v="CA-2011-126907"/>
    <x v="2"/>
    <x v="301"/>
    <d v="2011-11-08T00:00:00"/>
    <s v="Standard Class"/>
    <s v="SM-20950"/>
    <s v="Suzanne McNair"/>
    <s v="Corporate"/>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s v="Consumer"/>
    <s v="United States"/>
    <s v="Columbus"/>
    <x v="32"/>
    <n v="31907"/>
    <x v="0"/>
    <s v="OFF-AR-10003056"/>
    <x v="1"/>
    <x v="6"/>
    <s v="Newell 341"/>
    <n v="12.84"/>
    <n v="3"/>
    <n v="0"/>
    <n v="3.7235999999999989"/>
  </r>
  <r>
    <n v="4161"/>
    <s v="CA-2014-115546"/>
    <x v="3"/>
    <x v="304"/>
    <d v="2014-05-19T00:00:00"/>
    <s v="Standard Class"/>
    <s v="AH-10465"/>
    <s v="Amy Hunt"/>
    <s v="Consumer"/>
    <s v="United States"/>
    <s v="New York City"/>
    <x v="15"/>
    <n v="10035"/>
    <x v="3"/>
    <s v="TEC-PH-10002834"/>
    <x v="2"/>
    <x v="7"/>
    <s v="Google Nexus 5"/>
    <n v="539.97"/>
    <n v="3"/>
    <n v="0"/>
    <n v="134.99250000000001"/>
  </r>
  <r>
    <n v="4162"/>
    <s v="CA-2014-115546"/>
    <x v="3"/>
    <x v="304"/>
    <d v="2014-05-19T00:00:00"/>
    <s v="Standard Class"/>
    <s v="AH-10465"/>
    <s v="Amy Hunt"/>
    <s v="Consumer"/>
    <s v="United States"/>
    <s v="New York City"/>
    <x v="15"/>
    <n v="10035"/>
    <x v="3"/>
    <s v="OFF-ST-10002214"/>
    <x v="1"/>
    <x v="4"/>
    <s v="X-Rack File for Hanging Folders"/>
    <n v="22.58"/>
    <n v="2"/>
    <n v="0"/>
    <n v="5.8707999999999991"/>
  </r>
  <r>
    <n v="4163"/>
    <s v="CA-2012-163587"/>
    <x v="1"/>
    <x v="948"/>
    <d v="2012-03-18T00:00:00"/>
    <s v="Standard Class"/>
    <s v="EP-13915"/>
    <s v="Emily Phan"/>
    <s v="Consumer"/>
    <s v="United States"/>
    <s v="Dover"/>
    <x v="38"/>
    <n v="3820"/>
    <x v="3"/>
    <s v="OFF-LA-10004484"/>
    <x v="1"/>
    <x v="2"/>
    <s v="Avery 476"/>
    <n v="16.52"/>
    <n v="4"/>
    <n v="0"/>
    <n v="7.5991999999999997"/>
  </r>
  <r>
    <n v="4164"/>
    <s v="CA-2012-163587"/>
    <x v="1"/>
    <x v="948"/>
    <d v="2012-03-18T00:00:00"/>
    <s v="Standard Class"/>
    <s v="EP-13915"/>
    <s v="Emily Phan"/>
    <s v="Consumer"/>
    <s v="United States"/>
    <s v="Dover"/>
    <x v="38"/>
    <n v="3820"/>
    <x v="3"/>
    <s v="OFF-BI-10003091"/>
    <x v="1"/>
    <x v="8"/>
    <s v="GBC DocuBind TL200 Manual Binding Machine"/>
    <n v="671.93999999999994"/>
    <n v="3"/>
    <n v="0"/>
    <n v="315.81179999999995"/>
  </r>
  <r>
    <n v="4165"/>
    <s v="US-2014-106131"/>
    <x v="3"/>
    <x v="424"/>
    <d v="2014-01-17T00:00:00"/>
    <s v="First Class"/>
    <s v="TP-21565"/>
    <s v="Tracy Poddar"/>
    <s v="Corporate"/>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s v="Corporate"/>
    <s v="United States"/>
    <s v="Aurora"/>
    <x v="22"/>
    <n v="80013"/>
    <x v="1"/>
    <s v="OFF-ST-10003638"/>
    <x v="1"/>
    <x v="4"/>
    <s v="Mobile Personal File Cube"/>
    <n v="168.624"/>
    <n v="9"/>
    <n v="0.2"/>
    <n v="14.754599999999996"/>
  </r>
  <r>
    <n v="4167"/>
    <s v="CA-2012-160213"/>
    <x v="1"/>
    <x v="936"/>
    <d v="2012-03-13T00:00:00"/>
    <s v="Standard Class"/>
    <s v="AR-10825"/>
    <s v="Anthony Rawles"/>
    <s v="Corporate"/>
    <s v="United States"/>
    <s v="Long Beach"/>
    <x v="15"/>
    <n v="11561"/>
    <x v="3"/>
    <s v="OFF-PA-10003848"/>
    <x v="1"/>
    <x v="10"/>
    <s v="Xerox 1997"/>
    <n v="19.440000000000001"/>
    <n v="3"/>
    <n v="0"/>
    <n v="9.3312000000000008"/>
  </r>
  <r>
    <n v="4168"/>
    <s v="CA-2011-157924"/>
    <x v="2"/>
    <x v="856"/>
    <d v="2011-10-13T00:00:00"/>
    <s v="First Class"/>
    <s v="HA-14920"/>
    <s v="Helen Andreada"/>
    <s v="Consumer"/>
    <s v="United States"/>
    <s v="Pasadena"/>
    <x v="1"/>
    <n v="91104"/>
    <x v="1"/>
    <s v="OFF-ST-10002352"/>
    <x v="1"/>
    <x v="4"/>
    <s v="Iris Project Case"/>
    <n v="31.92"/>
    <n v="4"/>
    <n v="0"/>
    <n v="8.299199999999999"/>
  </r>
  <r>
    <n v="4169"/>
    <s v="CA-2011-157924"/>
    <x v="2"/>
    <x v="856"/>
    <d v="2011-10-13T00:00:00"/>
    <s v="First Class"/>
    <s v="HA-14920"/>
    <s v="Helen Andreada"/>
    <s v="Consumer"/>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s v="Home Office"/>
    <s v="United States"/>
    <s v="Mesa"/>
    <x v="16"/>
    <n v="85204"/>
    <x v="1"/>
    <s v="OFF-PA-10000788"/>
    <x v="1"/>
    <x v="10"/>
    <s v="Xerox 210"/>
    <n v="31.104000000000006"/>
    <n v="6"/>
    <n v="0.2"/>
    <n v="10.8864"/>
  </r>
  <r>
    <n v="4171"/>
    <s v="CA-2012-100216"/>
    <x v="1"/>
    <x v="657"/>
    <d v="2012-04-14T00:00:00"/>
    <s v="First Class"/>
    <s v="HJ-14875"/>
    <s v="Heather Jas"/>
    <s v="Home Office"/>
    <s v="United States"/>
    <s v="Mesa"/>
    <x v="16"/>
    <n v="85204"/>
    <x v="1"/>
    <s v="OFF-PA-10002968"/>
    <x v="1"/>
    <x v="10"/>
    <s v="Xerox 1973"/>
    <n v="54.816000000000003"/>
    <n v="3"/>
    <n v="0.2"/>
    <n v="17.815199999999997"/>
  </r>
  <r>
    <n v="4172"/>
    <s v="CA-2014-100601"/>
    <x v="3"/>
    <x v="673"/>
    <d v="2014-11-21T00:00:00"/>
    <s v="Standard Class"/>
    <s v="JK-15370"/>
    <s v="Jay Kimmel"/>
    <s v="Consumer"/>
    <s v="United States"/>
    <s v="Fresno"/>
    <x v="1"/>
    <n v="93727"/>
    <x v="1"/>
    <s v="OFF-ST-10002486"/>
    <x v="1"/>
    <x v="4"/>
    <s v="Eldon Shelf Savers Cubes and Bins"/>
    <n v="48.86"/>
    <n v="7"/>
    <n v="0"/>
    <n v="0.97719999999999807"/>
  </r>
  <r>
    <n v="4173"/>
    <s v="CA-2013-152163"/>
    <x v="0"/>
    <x v="949"/>
    <d v="2013-07-02T00:00:00"/>
    <s v="Same Day"/>
    <s v="JF-15355"/>
    <s v="Jay Fein"/>
    <s v="Consumer"/>
    <s v="United States"/>
    <s v="Columbia"/>
    <x v="20"/>
    <n v="29203"/>
    <x v="0"/>
    <s v="OFF-BI-10002215"/>
    <x v="1"/>
    <x v="8"/>
    <s v="Wilson Jones Hanging View Binder, White, 1&quot;"/>
    <n v="14.2"/>
    <n v="2"/>
    <n v="0"/>
    <n v="6.5319999999999991"/>
  </r>
  <r>
    <n v="4174"/>
    <s v="CA-2013-152163"/>
    <x v="0"/>
    <x v="949"/>
    <d v="2013-07-02T00:00:00"/>
    <s v="Same Day"/>
    <s v="JF-15355"/>
    <s v="Jay Fein"/>
    <s v="Consumer"/>
    <s v="United States"/>
    <s v="Columbia"/>
    <x v="20"/>
    <n v="29203"/>
    <x v="0"/>
    <s v="OFF-PA-10000788"/>
    <x v="1"/>
    <x v="10"/>
    <s v="Xerox 210"/>
    <n v="12.96"/>
    <n v="2"/>
    <n v="0"/>
    <n v="6.2208000000000006"/>
  </r>
  <r>
    <n v="4175"/>
    <s v="CA-2013-152163"/>
    <x v="0"/>
    <x v="949"/>
    <d v="2013-07-02T00:00:00"/>
    <s v="Same Day"/>
    <s v="JF-15355"/>
    <s v="Jay Fein"/>
    <s v="Consumer"/>
    <s v="United States"/>
    <s v="Columbia"/>
    <x v="20"/>
    <n v="29203"/>
    <x v="0"/>
    <s v="OFF-BI-10003364"/>
    <x v="1"/>
    <x v="8"/>
    <s v="Binding Machine Supplies"/>
    <n v="58.34"/>
    <n v="2"/>
    <n v="0"/>
    <n v="28.0032"/>
  </r>
  <r>
    <n v="4176"/>
    <s v="CA-2012-154340"/>
    <x v="1"/>
    <x v="239"/>
    <d v="2012-11-30T00:00:00"/>
    <s v="First Class"/>
    <s v="EK-13795"/>
    <s v="Eileen Kiefer"/>
    <s v="Home Office"/>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s v="Corporate"/>
    <s v="United States"/>
    <s v="Columbia"/>
    <x v="20"/>
    <n v="29203"/>
    <x v="0"/>
    <s v="TEC-PH-10003273"/>
    <x v="2"/>
    <x v="7"/>
    <s v="AT&amp;T TR1909W"/>
    <n v="629.94999999999993"/>
    <n v="5"/>
    <n v="0"/>
    <n v="163.78700000000003"/>
  </r>
  <r>
    <n v="4178"/>
    <s v="CA-2011-128846"/>
    <x v="2"/>
    <x v="884"/>
    <d v="2011-04-12T00:00:00"/>
    <s v="Standard Class"/>
    <s v="RS-19765"/>
    <s v="Roland Schwarz"/>
    <s v="Corporate"/>
    <s v="United States"/>
    <s v="Columbia"/>
    <x v="20"/>
    <n v="29203"/>
    <x v="0"/>
    <s v="OFF-PA-10000100"/>
    <x v="1"/>
    <x v="10"/>
    <s v="Xerox 1945"/>
    <n v="122.97"/>
    <n v="3"/>
    <n v="0"/>
    <n v="60.255300000000005"/>
  </r>
  <r>
    <n v="4179"/>
    <s v="CA-2013-148593"/>
    <x v="0"/>
    <x v="950"/>
    <d v="2013-06-19T00:00:00"/>
    <s v="Second Class"/>
    <s v="BD-11320"/>
    <s v="Bill Donatelli"/>
    <s v="Consumer"/>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s v="Home Office"/>
    <s v="United States"/>
    <s v="San Francisco"/>
    <x v="1"/>
    <n v="94109"/>
    <x v="1"/>
    <s v="OFF-BI-10004182"/>
    <x v="1"/>
    <x v="8"/>
    <s v="Economy Binders"/>
    <n v="14.976000000000001"/>
    <n v="9"/>
    <n v="0.2"/>
    <n v="5.4288000000000007"/>
  </r>
  <r>
    <n v="4181"/>
    <s v="CA-2014-128426"/>
    <x v="3"/>
    <x v="566"/>
    <d v="2014-10-12T00:00:00"/>
    <s v="Standard Class"/>
    <s v="JK-15730"/>
    <s v="Joe Kamberova"/>
    <s v="Consumer"/>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s v="Home Office"/>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s v="Home Office"/>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s v="Home Office"/>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s v="Corporate"/>
    <s v="United States"/>
    <s v="Franklin"/>
    <x v="31"/>
    <n v="2038"/>
    <x v="3"/>
    <s v="FUR-BO-10002853"/>
    <x v="0"/>
    <x v="0"/>
    <s v="O'Sullivan 5-Shelf Heavy-Duty Bookcases"/>
    <n v="81.94"/>
    <n v="1"/>
    <n v="0"/>
    <n v="20.484999999999999"/>
  </r>
  <r>
    <n v="4186"/>
    <s v="CA-2013-111493"/>
    <x v="0"/>
    <x v="147"/>
    <d v="2013-10-23T00:00:00"/>
    <s v="First Class"/>
    <s v="CM-12160"/>
    <s v="Charles McCrossin"/>
    <s v="Consumer"/>
    <s v="United States"/>
    <s v="Baltimore"/>
    <x v="39"/>
    <n v="21215"/>
    <x v="3"/>
    <s v="TEC-AC-10004510"/>
    <x v="2"/>
    <x v="11"/>
    <s v="Logitech Desktop MK120 Mouse and keyboard Combo"/>
    <n v="98.16"/>
    <n v="6"/>
    <n v="0"/>
    <n v="9.8159999999999954"/>
  </r>
  <r>
    <n v="4187"/>
    <s v="CA-2014-112536"/>
    <x v="3"/>
    <x v="796"/>
    <d v="2014-05-24T00:00:00"/>
    <s v="Standard Class"/>
    <s v="SG-20890"/>
    <s v="Susan Gilcrest"/>
    <s v="Corporate"/>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s v="Corporate"/>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s v="Corporate"/>
    <s v="United States"/>
    <s v="Mcallen"/>
    <x v="5"/>
    <n v="78501"/>
    <x v="2"/>
    <s v="OFF-ST-10004835"/>
    <x v="1"/>
    <x v="4"/>
    <s v="Plastic Stacking Crates &amp; Casters"/>
    <n v="8.9280000000000008"/>
    <n v="2"/>
    <n v="0.2"/>
    <n v="0.66959999999999997"/>
  </r>
  <r>
    <n v="4190"/>
    <s v="CA-2013-157714"/>
    <x v="0"/>
    <x v="182"/>
    <d v="2013-10-02T00:00:00"/>
    <s v="Second Class"/>
    <s v="CS-12175"/>
    <s v="Charles Sheldon"/>
    <s v="Corporate"/>
    <s v="United States"/>
    <s v="Iowa City"/>
    <x v="23"/>
    <n v="52240"/>
    <x v="2"/>
    <s v="OFF-PA-10004022"/>
    <x v="1"/>
    <x v="10"/>
    <s v="Hammermill Color Copier Paper (28Lb. and 96 Bright)"/>
    <n v="9.99"/>
    <n v="1"/>
    <n v="0"/>
    <n v="4.4954999999999998"/>
  </r>
  <r>
    <n v="4191"/>
    <s v="CA-2014-166709"/>
    <x v="3"/>
    <x v="701"/>
    <d v="2014-11-23T00:00:00"/>
    <s v="Standard Class"/>
    <s v="HL-15040"/>
    <s v="Hunter Lopez"/>
    <s v="Consumer"/>
    <s v="United States"/>
    <s v="Newark"/>
    <x v="13"/>
    <n v="19711"/>
    <x v="3"/>
    <s v="TEC-CO-10004722"/>
    <x v="2"/>
    <x v="16"/>
    <s v="Canon imageCLASS 2200 Advanced Copier"/>
    <n v="10499.97"/>
    <n v="3"/>
    <n v="0"/>
    <n v="5039.9856"/>
  </r>
  <r>
    <n v="4192"/>
    <s v="CA-2012-129392"/>
    <x v="1"/>
    <x v="951"/>
    <d v="2012-07-08T00:00:00"/>
    <s v="Same Day"/>
    <s v="DM-13015"/>
    <s v="Darrin Martin"/>
    <s v="Consumer"/>
    <s v="United States"/>
    <s v="Houston"/>
    <x v="5"/>
    <n v="77070"/>
    <x v="2"/>
    <s v="OFF-PA-10004248"/>
    <x v="1"/>
    <x v="10"/>
    <s v="Xerox 1990"/>
    <n v="21.12"/>
    <n v="5"/>
    <n v="0.2"/>
    <n v="6.5999999999999988"/>
  </r>
  <r>
    <n v="4193"/>
    <s v="CA-2012-150875"/>
    <x v="1"/>
    <x v="547"/>
    <d v="2012-11-20T00:00:00"/>
    <s v="Standard Class"/>
    <s v="HK-14890"/>
    <s v="Heather Kirkland"/>
    <s v="Corporate"/>
    <s v="United States"/>
    <s v="Boise"/>
    <x v="45"/>
    <n v="83704"/>
    <x v="1"/>
    <s v="FUR-TA-10000577"/>
    <x v="0"/>
    <x v="3"/>
    <s v="Bretford CR4500 Series Slim Rectangular Table"/>
    <n v="696.42"/>
    <n v="2"/>
    <n v="0"/>
    <n v="160.17660000000001"/>
  </r>
  <r>
    <n v="4194"/>
    <s v="CA-2012-150875"/>
    <x v="1"/>
    <x v="547"/>
    <d v="2012-11-20T00:00:00"/>
    <s v="Standard Class"/>
    <s v="HK-14890"/>
    <s v="Heather Kirkland"/>
    <s v="Corporate"/>
    <s v="United States"/>
    <s v="Boise"/>
    <x v="45"/>
    <n v="83704"/>
    <x v="1"/>
    <s v="TEC-PH-10001254"/>
    <x v="2"/>
    <x v="7"/>
    <s v="Jabra BIZ 2300 Duo QD Duo Corded Headset"/>
    <n v="304.77600000000001"/>
    <n v="3"/>
    <n v="0.2"/>
    <n v="22.858199999999982"/>
  </r>
  <r>
    <n v="4195"/>
    <s v="CA-2012-154200"/>
    <x v="1"/>
    <x v="652"/>
    <d v="2012-06-22T00:00:00"/>
    <s v="Standard Class"/>
    <s v="BG-11740"/>
    <s v="Bruce Geld"/>
    <s v="Consumer"/>
    <s v="United States"/>
    <s v="San Diego"/>
    <x v="1"/>
    <n v="92105"/>
    <x v="1"/>
    <s v="OFF-AR-10001044"/>
    <x v="1"/>
    <x v="6"/>
    <s v="BOSTON Ranger #55 Pencil Sharpener, Black"/>
    <n v="51.98"/>
    <n v="2"/>
    <n v="0"/>
    <n v="15.074199999999998"/>
  </r>
  <r>
    <n v="4196"/>
    <s v="CA-2013-124233"/>
    <x v="0"/>
    <x v="143"/>
    <d v="2013-04-15T00:00:00"/>
    <s v="Standard Class"/>
    <s v="CK-12595"/>
    <s v="Clytie Kelty"/>
    <s v="Consumer"/>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s v="Consumer"/>
    <s v="United States"/>
    <s v="New York City"/>
    <x v="15"/>
    <n v="10024"/>
    <x v="3"/>
    <s v="OFF-LA-10004093"/>
    <x v="1"/>
    <x v="2"/>
    <s v="Avery 486"/>
    <n v="21.93"/>
    <n v="3"/>
    <n v="0"/>
    <n v="10.307099999999998"/>
  </r>
  <r>
    <n v="4198"/>
    <s v="US-2013-161683"/>
    <x v="0"/>
    <x v="275"/>
    <d v="2013-12-09T00:00:00"/>
    <s v="Standard Class"/>
    <s v="CJ-12010"/>
    <s v="Caroline Jumper"/>
    <s v="Consumer"/>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s v="Consumer"/>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s v="Home Office"/>
    <s v="United States"/>
    <s v="New York City"/>
    <x v="15"/>
    <n v="10024"/>
    <x v="3"/>
    <s v="OFF-LA-10004093"/>
    <x v="1"/>
    <x v="2"/>
    <s v="Avery 486"/>
    <n v="7.31"/>
    <n v="1"/>
    <n v="0"/>
    <n v="3.4356999999999998"/>
  </r>
  <r>
    <n v="4201"/>
    <s v="CA-2012-143105"/>
    <x v="1"/>
    <x v="895"/>
    <d v="2012-12-10T00:00:00"/>
    <s v="Same Day"/>
    <s v="MA-17560"/>
    <s v="Matt Abelman"/>
    <s v="Home Office"/>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s v="Home Office"/>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s v="Home Office"/>
    <s v="United States"/>
    <s v="New York City"/>
    <x v="15"/>
    <n v="10024"/>
    <x v="3"/>
    <s v="OFF-PA-10002254"/>
    <x v="1"/>
    <x v="10"/>
    <s v="Xerox 1883"/>
    <n v="184.66"/>
    <n v="7"/>
    <n v="0"/>
    <n v="84.943599999999989"/>
  </r>
  <r>
    <n v="4204"/>
    <s v="CA-2011-145387"/>
    <x v="2"/>
    <x v="656"/>
    <d v="2011-11-02T00:00:00"/>
    <s v="Second Class"/>
    <s v="AM-10705"/>
    <s v="Anne McFarland"/>
    <s v="Consumer"/>
    <s v="United States"/>
    <s v="Cranston"/>
    <x v="34"/>
    <n v="2920"/>
    <x v="3"/>
    <s v="OFF-AR-10001683"/>
    <x v="1"/>
    <x v="6"/>
    <s v="Lumber Crayons"/>
    <n v="49.25"/>
    <n v="5"/>
    <n v="0"/>
    <n v="18.715000000000003"/>
  </r>
  <r>
    <n v="4205"/>
    <s v="CA-2011-145387"/>
    <x v="2"/>
    <x v="656"/>
    <d v="2011-11-02T00:00:00"/>
    <s v="Second Class"/>
    <s v="AM-10705"/>
    <s v="Anne McFarland"/>
    <s v="Consumer"/>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s v="Consumer"/>
    <s v="United States"/>
    <s v="Cranston"/>
    <x v="34"/>
    <n v="2920"/>
    <x v="3"/>
    <s v="FUR-FU-10002364"/>
    <x v="0"/>
    <x v="5"/>
    <s v="Eldon Expressions Wood Desk Accessories, Oak"/>
    <n v="14.76"/>
    <n v="2"/>
    <n v="0"/>
    <n v="4.2803999999999984"/>
  </r>
  <r>
    <n v="4207"/>
    <s v="CA-2011-145387"/>
    <x v="2"/>
    <x v="656"/>
    <d v="2011-11-02T00:00:00"/>
    <s v="Second Class"/>
    <s v="AM-10705"/>
    <s v="Anne McFarland"/>
    <s v="Consumer"/>
    <s v="United States"/>
    <s v="Cranston"/>
    <x v="34"/>
    <n v="2920"/>
    <x v="3"/>
    <s v="OFF-BI-10004001"/>
    <x v="1"/>
    <x v="8"/>
    <s v="GBC Recycled VeloBinder Covers"/>
    <n v="34.08"/>
    <n v="2"/>
    <n v="0"/>
    <n v="15.676799999999997"/>
  </r>
  <r>
    <n v="4208"/>
    <s v="CA-2011-145387"/>
    <x v="2"/>
    <x v="656"/>
    <d v="2011-11-02T00:00:00"/>
    <s v="Second Class"/>
    <s v="AM-10705"/>
    <s v="Anne McFarland"/>
    <s v="Consumer"/>
    <s v="United States"/>
    <s v="Cranston"/>
    <x v="34"/>
    <n v="2920"/>
    <x v="3"/>
    <s v="FUR-FU-10000023"/>
    <x v="0"/>
    <x v="5"/>
    <s v="Eldon Wave Desk Accessories"/>
    <n v="17.669999999999998"/>
    <n v="3"/>
    <n v="0"/>
    <n v="7.7748000000000008"/>
  </r>
  <r>
    <n v="4209"/>
    <s v="CA-2011-145387"/>
    <x v="2"/>
    <x v="656"/>
    <d v="2011-11-02T00:00:00"/>
    <s v="Second Class"/>
    <s v="AM-10705"/>
    <s v="Anne McFarland"/>
    <s v="Consumer"/>
    <s v="United States"/>
    <s v="Cranston"/>
    <x v="34"/>
    <n v="2920"/>
    <x v="3"/>
    <s v="FUR-CH-10002320"/>
    <x v="0"/>
    <x v="1"/>
    <s v="Hon Pagoda Stacking Chairs"/>
    <n v="1604.9"/>
    <n v="5"/>
    <n v="0"/>
    <n v="481.46999999999991"/>
  </r>
  <r>
    <n v="4210"/>
    <s v="CA-2011-145387"/>
    <x v="2"/>
    <x v="656"/>
    <d v="2011-11-02T00:00:00"/>
    <s v="Second Class"/>
    <s v="AM-10705"/>
    <s v="Anne McFarland"/>
    <s v="Consumer"/>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s v="Consumer"/>
    <s v="United States"/>
    <s v="Chicago"/>
    <x v="10"/>
    <n v="60623"/>
    <x v="2"/>
    <s v="OFF-PA-10004965"/>
    <x v="1"/>
    <x v="10"/>
    <s v="Xerox 1921"/>
    <n v="15.984000000000002"/>
    <n v="2"/>
    <n v="0.2"/>
    <n v="4.9949999999999992"/>
  </r>
  <r>
    <n v="4212"/>
    <s v="CA-2011-166457"/>
    <x v="2"/>
    <x v="952"/>
    <d v="2011-05-09T00:00:00"/>
    <s v="Second Class"/>
    <s v="PF-19120"/>
    <s v="Peter Fuller"/>
    <s v="Consumer"/>
    <s v="United States"/>
    <s v="Richmond"/>
    <x v="0"/>
    <n v="40475"/>
    <x v="0"/>
    <s v="OFF-PA-10003016"/>
    <x v="1"/>
    <x v="10"/>
    <s v="Adams &quot;While You Were Out&quot; Message Pads"/>
    <n v="9.42"/>
    <n v="3"/>
    <n v="0"/>
    <n v="4.238999999999999"/>
  </r>
  <r>
    <n v="4213"/>
    <s v="CA-2011-166457"/>
    <x v="2"/>
    <x v="952"/>
    <d v="2011-05-09T00:00:00"/>
    <s v="Second Class"/>
    <s v="PF-19120"/>
    <s v="Peter Fuller"/>
    <s v="Consumer"/>
    <s v="United States"/>
    <s v="Richmond"/>
    <x v="0"/>
    <n v="40475"/>
    <x v="0"/>
    <s v="OFF-AR-10003651"/>
    <x v="1"/>
    <x v="6"/>
    <s v="Newell 350"/>
    <n v="6.56"/>
    <n v="2"/>
    <n v="0"/>
    <n v="1.9023999999999992"/>
  </r>
  <r>
    <n v="4214"/>
    <s v="CA-2011-166457"/>
    <x v="2"/>
    <x v="952"/>
    <d v="2011-05-09T00:00:00"/>
    <s v="Second Class"/>
    <s v="PF-19120"/>
    <s v="Peter Fuller"/>
    <s v="Consumer"/>
    <s v="United States"/>
    <s v="Richmond"/>
    <x v="0"/>
    <n v="40475"/>
    <x v="0"/>
    <s v="OFF-PA-10001363"/>
    <x v="1"/>
    <x v="10"/>
    <s v="Xerox 1933"/>
    <n v="24.56"/>
    <n v="2"/>
    <n v="0"/>
    <n v="11.543199999999999"/>
  </r>
  <r>
    <n v="4215"/>
    <s v="CA-2013-164637"/>
    <x v="0"/>
    <x v="758"/>
    <d v="2013-03-09T00:00:00"/>
    <s v="Standard Class"/>
    <s v="RD-19480"/>
    <s v="Rick Duston"/>
    <s v="Consumer"/>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s v="Consumer"/>
    <s v="United States"/>
    <s v="Mount Vernon"/>
    <x v="15"/>
    <n v="10550"/>
    <x v="3"/>
    <s v="OFF-EN-10004007"/>
    <x v="1"/>
    <x v="12"/>
    <s v="Park Ridge Embossed Executive Business Envelopes"/>
    <n v="62.28"/>
    <n v="4"/>
    <n v="0"/>
    <n v="29.271599999999999"/>
  </r>
  <r>
    <n v="4217"/>
    <s v="CA-2012-111234"/>
    <x v="1"/>
    <x v="954"/>
    <d v="2012-02-22T00:00:00"/>
    <s v="Standard Class"/>
    <s v="AB-10600"/>
    <s v="Ann Blume"/>
    <s v="Corporate"/>
    <s v="United States"/>
    <s v="Los Angeles"/>
    <x v="1"/>
    <n v="90004"/>
    <x v="1"/>
    <s v="OFF-LA-10002271"/>
    <x v="1"/>
    <x v="2"/>
    <s v="Smead Alpha-Z Color-Coded Second Alphabetical Labels and Starter Set"/>
    <n v="9.24"/>
    <n v="3"/>
    <n v="0"/>
    <n v="4.4352"/>
  </r>
  <r>
    <n v="4218"/>
    <s v="CA-2014-149881"/>
    <x v="3"/>
    <x v="719"/>
    <d v="2014-04-04T00:00:00"/>
    <s v="First Class"/>
    <s v="NC-18535"/>
    <s v="Nick Crebassa"/>
    <s v="Corporate"/>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s v="Corporate"/>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s v="Consumer"/>
    <s v="United States"/>
    <s v="Seattle"/>
    <x v="4"/>
    <n v="98103"/>
    <x v="1"/>
    <s v="OFF-PA-10004243"/>
    <x v="1"/>
    <x v="10"/>
    <s v="Xerox 1939"/>
    <n v="37.94"/>
    <n v="2"/>
    <n v="0"/>
    <n v="18.211199999999998"/>
  </r>
  <r>
    <n v="4221"/>
    <s v="CA-2014-134565"/>
    <x v="3"/>
    <x v="532"/>
    <d v="2014-06-14T00:00:00"/>
    <s v="Second Class"/>
    <s v="TB-21400"/>
    <s v="Tom Boeckenhauer"/>
    <s v="Consumer"/>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s v="Consumer"/>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s v="Consumer"/>
    <s v="United States"/>
    <s v="Seattle"/>
    <x v="4"/>
    <n v="98103"/>
    <x v="1"/>
    <s v="OFF-ST-10004804"/>
    <x v="1"/>
    <x v="4"/>
    <s v="Belkin 19&quot; Vented Equipment Shelf, Black"/>
    <n v="102.96"/>
    <n v="2"/>
    <n v="0"/>
    <n v="1.0296000000000021"/>
  </r>
  <r>
    <n v="4224"/>
    <s v="CA-2014-134565"/>
    <x v="3"/>
    <x v="532"/>
    <d v="2014-06-14T00:00:00"/>
    <s v="Second Class"/>
    <s v="TB-21400"/>
    <s v="Tom Boeckenhauer"/>
    <s v="Consumer"/>
    <s v="United States"/>
    <s v="Seattle"/>
    <x v="4"/>
    <n v="98103"/>
    <x v="1"/>
    <s v="FUR-BO-10001519"/>
    <x v="0"/>
    <x v="0"/>
    <s v="O'Sullivan 3-Shelf Heavy-Duty Bookcases"/>
    <n v="174.42000000000002"/>
    <n v="3"/>
    <n v="0"/>
    <n v="41.860800000000005"/>
  </r>
  <r>
    <n v="4225"/>
    <s v="CA-2013-108644"/>
    <x v="0"/>
    <x v="955"/>
    <d v="2013-10-04T00:00:00"/>
    <s v="First Class"/>
    <s v="SJ-20215"/>
    <s v="Sarah Jordon"/>
    <s v="Consumer"/>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s v="Corporate"/>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s v="Consumer"/>
    <s v="United States"/>
    <s v="Urbandale"/>
    <x v="23"/>
    <n v="50322"/>
    <x v="2"/>
    <s v="OFF-FA-10004854"/>
    <x v="1"/>
    <x v="13"/>
    <s v="Vinyl Coated Wire Paper Clips in Organizer Box, 800/Box"/>
    <n v="45.92"/>
    <n v="4"/>
    <n v="0"/>
    <n v="21.5824"/>
  </r>
  <r>
    <n v="4228"/>
    <s v="CA-2012-154970"/>
    <x v="1"/>
    <x v="956"/>
    <d v="2012-01-10T00:00:00"/>
    <s v="Standard Class"/>
    <s v="SR-20740"/>
    <s v="Steven Roelle"/>
    <s v="Home Office"/>
    <s v="United States"/>
    <s v="Seattle"/>
    <x v="4"/>
    <n v="98103"/>
    <x v="1"/>
    <s v="FUR-CH-10003396"/>
    <x v="0"/>
    <x v="1"/>
    <s v="Global Deluxe Steno Chair"/>
    <n v="61.584000000000003"/>
    <n v="1"/>
    <n v="0.2"/>
    <n v="-6.9282000000000039"/>
  </r>
  <r>
    <n v="4229"/>
    <s v="CA-2013-113803"/>
    <x v="0"/>
    <x v="830"/>
    <d v="2013-03-27T00:00:00"/>
    <s v="First Class"/>
    <s v="VG-21805"/>
    <s v="Vivek Grady"/>
    <s v="Corporate"/>
    <s v="United States"/>
    <s v="Richmond"/>
    <x v="14"/>
    <n v="47374"/>
    <x v="2"/>
    <s v="OFF-PA-10001994"/>
    <x v="1"/>
    <x v="10"/>
    <s v="Ink Jet Note and Greeting Cards, 8-1/2&quot; x 5-1/2&quot; Card Size"/>
    <n v="22.48"/>
    <n v="1"/>
    <n v="0"/>
    <n v="10.3408"/>
  </r>
  <r>
    <n v="4230"/>
    <s v="CA-2014-100223"/>
    <x v="3"/>
    <x v="957"/>
    <d v="2014-07-11T00:00:00"/>
    <s v="Standard Class"/>
    <s v="LS-16945"/>
    <s v="Linda Southworth"/>
    <s v="Corporate"/>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s v="Corporate"/>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s v="Corporate"/>
    <s v="United States"/>
    <s v="Dallas"/>
    <x v="5"/>
    <n v="75220"/>
    <x v="2"/>
    <s v="OFF-PA-10000232"/>
    <x v="1"/>
    <x v="10"/>
    <s v="Xerox 1975"/>
    <n v="15.552000000000003"/>
    <n v="3"/>
    <n v="0.2"/>
    <n v="5.6375999999999999"/>
  </r>
  <r>
    <n v="4233"/>
    <s v="CA-2014-100223"/>
    <x v="3"/>
    <x v="957"/>
    <d v="2014-07-11T00:00:00"/>
    <s v="Standard Class"/>
    <s v="LS-16945"/>
    <s v="Linda Southworth"/>
    <s v="Corporate"/>
    <s v="United States"/>
    <s v="Dallas"/>
    <x v="5"/>
    <n v="75220"/>
    <x v="2"/>
    <s v="OFF-PA-10002195"/>
    <x v="1"/>
    <x v="10"/>
    <s v="Xerox 1966"/>
    <n v="31.104000000000006"/>
    <n v="6"/>
    <n v="0.2"/>
    <n v="11.2752"/>
  </r>
  <r>
    <n v="4234"/>
    <s v="CA-2014-100223"/>
    <x v="3"/>
    <x v="957"/>
    <d v="2014-07-11T00:00:00"/>
    <s v="Standard Class"/>
    <s v="LS-16945"/>
    <s v="Linda Southworth"/>
    <s v="Corporate"/>
    <s v="United States"/>
    <s v="Dallas"/>
    <x v="5"/>
    <n v="75220"/>
    <x v="2"/>
    <s v="OFF-BI-10004492"/>
    <x v="1"/>
    <x v="8"/>
    <s v="Tuf-Vin Binders"/>
    <n v="6.3159999999999981"/>
    <n v="1"/>
    <n v="0.8"/>
    <n v="-10.421400000000002"/>
  </r>
  <r>
    <n v="4235"/>
    <s v="CA-2011-168823"/>
    <x v="2"/>
    <x v="158"/>
    <d v="2011-09-24T00:00:00"/>
    <s v="First Class"/>
    <s v="MA-17560"/>
    <s v="Matt Abelman"/>
    <s v="Home Office"/>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s v="Home Office"/>
    <s v="United States"/>
    <s v="Philadelphia"/>
    <x v="9"/>
    <n v="19143"/>
    <x v="3"/>
    <s v="OFF-LA-10004425"/>
    <x v="1"/>
    <x v="2"/>
    <s v="Staples"/>
    <n v="20.808000000000003"/>
    <n v="9"/>
    <n v="0.2"/>
    <n v="7.0226999999999995"/>
  </r>
  <r>
    <n v="4237"/>
    <s v="CA-2013-162404"/>
    <x v="0"/>
    <x v="310"/>
    <d v="2013-07-28T00:00:00"/>
    <s v="Standard Class"/>
    <s v="NF-18475"/>
    <s v="Neil Französisch"/>
    <s v="Home Office"/>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s v="Corporate"/>
    <s v="United States"/>
    <s v="Philadelphia"/>
    <x v="9"/>
    <n v="19134"/>
    <x v="3"/>
    <s v="OFF-AR-10001972"/>
    <x v="1"/>
    <x v="6"/>
    <s v="Newell 323"/>
    <n v="9.4080000000000013"/>
    <n v="7"/>
    <n v="0.2"/>
    <n v="0.70560000000000045"/>
  </r>
  <r>
    <n v="4239"/>
    <s v="CA-2014-147144"/>
    <x v="3"/>
    <x v="606"/>
    <d v="2014-03-29T00:00:00"/>
    <s v="First Class"/>
    <s v="MZ-17335"/>
    <s v="Maria Zettner"/>
    <s v="Home Office"/>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s v="Corporate"/>
    <s v="United States"/>
    <s v="Grand Rapids"/>
    <x v="12"/>
    <n v="49505"/>
    <x v="2"/>
    <s v="OFF-PA-10000994"/>
    <x v="1"/>
    <x v="10"/>
    <s v="Xerox 1915"/>
    <n v="209.7"/>
    <n v="2"/>
    <n v="0"/>
    <n v="100.65599999999999"/>
  </r>
  <r>
    <n v="4241"/>
    <s v="CA-2011-133704"/>
    <x v="2"/>
    <x v="59"/>
    <d v="2011-09-26T00:00:00"/>
    <s v="Standard Class"/>
    <s v="MA-17995"/>
    <s v="Michelle Arnett"/>
    <s v="Home Office"/>
    <s v="United States"/>
    <s v="Los Angeles"/>
    <x v="1"/>
    <n v="90004"/>
    <x v="1"/>
    <s v="OFF-AP-10001366"/>
    <x v="1"/>
    <x v="9"/>
    <s v="Staples"/>
    <n v="43.92"/>
    <n v="4"/>
    <n v="0"/>
    <n v="11.858400000000003"/>
  </r>
  <r>
    <n v="4242"/>
    <s v="CA-2011-133704"/>
    <x v="2"/>
    <x v="59"/>
    <d v="2011-09-26T00:00:00"/>
    <s v="Standard Class"/>
    <s v="MA-17995"/>
    <s v="Michelle Arnett"/>
    <s v="Home Office"/>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s v="Home Office"/>
    <s v="United States"/>
    <s v="Springfield"/>
    <x v="17"/>
    <n v="22153"/>
    <x v="0"/>
    <s v="TEC-PH-10001448"/>
    <x v="2"/>
    <x v="7"/>
    <s v="Anker Astro 15000mAh USB Portable Charger"/>
    <n v="149.97"/>
    <n v="3"/>
    <n v="0"/>
    <n v="5.9987999999999815"/>
  </r>
  <r>
    <n v="4244"/>
    <s v="CA-2013-159142"/>
    <x v="0"/>
    <x v="958"/>
    <d v="2013-04-06T00:00:00"/>
    <s v="First Class"/>
    <s v="ME-17320"/>
    <s v="Maria Etezadi"/>
    <s v="Home Office"/>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s v="Corporate"/>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s v="Home Office"/>
    <s v="United States"/>
    <s v="Baltimore"/>
    <x v="39"/>
    <n v="21215"/>
    <x v="3"/>
    <s v="OFF-AR-10004582"/>
    <x v="1"/>
    <x v="6"/>
    <s v="BIC Brite Liner Grip Highlighters"/>
    <n v="1.64"/>
    <n v="1"/>
    <n v="0"/>
    <n v="0.73799999999999988"/>
  </r>
  <r>
    <n v="4247"/>
    <s v="CA-2014-117702"/>
    <x v="3"/>
    <x v="354"/>
    <d v="2014-12-05T00:00:00"/>
    <s v="Standard Class"/>
    <s v="LS-16975"/>
    <s v="Lindsay Shagiari"/>
    <s v="Home Office"/>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s v="Home Office"/>
    <s v="United States"/>
    <s v="Baltimore"/>
    <x v="39"/>
    <n v="21215"/>
    <x v="3"/>
    <s v="FUR-FU-10004270"/>
    <x v="0"/>
    <x v="5"/>
    <s v="Eldon Image Series Desk Accessories, Burgundy"/>
    <n v="20.9"/>
    <n v="5"/>
    <n v="0"/>
    <n v="7.5239999999999991"/>
  </r>
  <r>
    <n v="4249"/>
    <s v="CA-2013-157336"/>
    <x v="0"/>
    <x v="49"/>
    <d v="2013-12-06T00:00:00"/>
    <s v="Second Class"/>
    <s v="SJ-20500"/>
    <s v="Shirley Jackson"/>
    <s v="Consumer"/>
    <s v="United States"/>
    <s v="Fairfield"/>
    <x v="29"/>
    <n v="6824"/>
    <x v="3"/>
    <s v="OFF-BI-10004236"/>
    <x v="1"/>
    <x v="8"/>
    <s v="XtraLife ClearVue Slant-D Ring Binder, White, 3&quot;"/>
    <n v="88.08"/>
    <n v="6"/>
    <n v="0"/>
    <n v="40.516799999999996"/>
  </r>
  <r>
    <n v="4250"/>
    <s v="CA-2013-157336"/>
    <x v="0"/>
    <x v="49"/>
    <d v="2013-12-06T00:00:00"/>
    <s v="Second Class"/>
    <s v="SJ-20500"/>
    <s v="Shirley Jackson"/>
    <s v="Consumer"/>
    <s v="United States"/>
    <s v="Fairfield"/>
    <x v="29"/>
    <n v="6824"/>
    <x v="3"/>
    <s v="FUR-CH-10004997"/>
    <x v="0"/>
    <x v="1"/>
    <s v="Hon Every-Day Series Multi-Task Chairs"/>
    <n v="751.92"/>
    <n v="4"/>
    <n v="0"/>
    <n v="150.38400000000001"/>
  </r>
  <r>
    <n v="4251"/>
    <s v="CA-2011-168130"/>
    <x v="2"/>
    <x v="111"/>
    <d v="2011-09-19T00:00:00"/>
    <s v="Same Day"/>
    <s v="BS-11365"/>
    <s v="Bill Shonely"/>
    <s v="Corporate"/>
    <s v="United States"/>
    <s v="New York City"/>
    <x v="15"/>
    <n v="10011"/>
    <x v="3"/>
    <s v="FUR-CH-10000988"/>
    <x v="0"/>
    <x v="1"/>
    <s v="Hon Olson Stacker Stools"/>
    <n v="887.10299999999995"/>
    <n v="7"/>
    <n v="0.1"/>
    <n v="177.42059999999998"/>
  </r>
  <r>
    <n v="4252"/>
    <s v="CA-2012-155068"/>
    <x v="1"/>
    <x v="924"/>
    <d v="2012-10-23T00:00:00"/>
    <s v="Same Day"/>
    <s v="RA-19285"/>
    <s v="Ralph Arnett"/>
    <s v="Consumer"/>
    <s v="United States"/>
    <s v="Lakeland"/>
    <x v="2"/>
    <n v="33801"/>
    <x v="0"/>
    <s v="TEC-PH-10004897"/>
    <x v="2"/>
    <x v="7"/>
    <s v="Mediabridge Sport Armband iPhone 5s"/>
    <n v="55.944000000000003"/>
    <n v="7"/>
    <n v="0.2"/>
    <n v="-13.286700000000002"/>
  </r>
  <r>
    <n v="4253"/>
    <s v="CA-2012-155068"/>
    <x v="1"/>
    <x v="924"/>
    <d v="2012-10-23T00:00:00"/>
    <s v="Same Day"/>
    <s v="RA-19285"/>
    <s v="Ralph Arnett"/>
    <s v="Consumer"/>
    <s v="United States"/>
    <s v="Lakeland"/>
    <x v="2"/>
    <n v="33801"/>
    <x v="0"/>
    <s v="OFF-AR-10002656"/>
    <x v="1"/>
    <x v="6"/>
    <s v="Sanford Liquid Accent Highlighters"/>
    <n v="10.688000000000001"/>
    <n v="2"/>
    <n v="0.2"/>
    <n v="2.271199999999999"/>
  </r>
  <r>
    <n v="4254"/>
    <s v="CA-2012-155068"/>
    <x v="1"/>
    <x v="924"/>
    <d v="2012-10-23T00:00:00"/>
    <s v="Same Day"/>
    <s v="RA-19285"/>
    <s v="Ralph Arnett"/>
    <s v="Consumer"/>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s v="Consumer"/>
    <s v="United States"/>
    <s v="Freeport"/>
    <x v="10"/>
    <n v="61032"/>
    <x v="2"/>
    <s v="OFF-PA-10003127"/>
    <x v="1"/>
    <x v="10"/>
    <s v="Staples"/>
    <n v="63.311999999999998"/>
    <n v="3"/>
    <n v="0.2"/>
    <n v="20.576399999999996"/>
  </r>
  <r>
    <n v="4256"/>
    <s v="CA-2014-163160"/>
    <x v="3"/>
    <x v="119"/>
    <d v="2014-10-17T00:00:00"/>
    <s v="First Class"/>
    <s v="TS-21610"/>
    <s v="Troy Staebel"/>
    <s v="Consumer"/>
    <s v="United States"/>
    <s v="Freeport"/>
    <x v="10"/>
    <n v="61032"/>
    <x v="2"/>
    <s v="OFF-BI-10000778"/>
    <x v="1"/>
    <x v="8"/>
    <s v="GBC VeloBinder Electric Binding Machine"/>
    <n v="96.783999999999978"/>
    <n v="4"/>
    <n v="0.8"/>
    <n v="-145.17600000000002"/>
  </r>
  <r>
    <n v="4257"/>
    <s v="CA-2014-163160"/>
    <x v="3"/>
    <x v="119"/>
    <d v="2014-10-17T00:00:00"/>
    <s v="First Class"/>
    <s v="TS-21610"/>
    <s v="Troy Staebel"/>
    <s v="Consumer"/>
    <s v="United States"/>
    <s v="Freeport"/>
    <x v="10"/>
    <n v="61032"/>
    <x v="2"/>
    <s v="FUR-FU-10001424"/>
    <x v="0"/>
    <x v="5"/>
    <s v="Dax Clear Box Frame"/>
    <n v="10.476000000000001"/>
    <n v="3"/>
    <n v="0.6"/>
    <n v="-6.8094000000000037"/>
  </r>
  <r>
    <n v="4258"/>
    <s v="CA-2012-101924"/>
    <x v="1"/>
    <x v="406"/>
    <d v="2012-09-09T00:00:00"/>
    <s v="Standard Class"/>
    <s v="KB-16585"/>
    <s v="Ken Black"/>
    <s v="Corporate"/>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s v="Corporate"/>
    <s v="United States"/>
    <s v="Seattle"/>
    <x v="4"/>
    <n v="98103"/>
    <x v="1"/>
    <s v="FUR-CH-10002880"/>
    <x v="0"/>
    <x v="1"/>
    <s v="Global High-Back Leather Tilter, Burgundy"/>
    <n v="196.78399999999999"/>
    <n v="2"/>
    <n v="0.2"/>
    <n v="-22.138200000000012"/>
  </r>
  <r>
    <n v="4260"/>
    <s v="CA-2014-118367"/>
    <x v="3"/>
    <x v="960"/>
    <d v="2014-11-03T00:00:00"/>
    <s v="Second Class"/>
    <s v="LO-17170"/>
    <s v="Lori Olson"/>
    <s v="Corporate"/>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s v="Corporate"/>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s v="Consumer"/>
    <s v="United States"/>
    <s v="Moorhead"/>
    <x v="11"/>
    <n v="56560"/>
    <x v="2"/>
    <s v="TEC-AC-10002006"/>
    <x v="2"/>
    <x v="11"/>
    <s v="Memorex Micro Travel Drive 16 GB"/>
    <n v="63.96"/>
    <n v="4"/>
    <n v="0"/>
    <n v="19.827599999999997"/>
  </r>
  <r>
    <n v="4263"/>
    <s v="CA-2014-123351"/>
    <x v="3"/>
    <x v="296"/>
    <d v="2014-09-26T00:00:00"/>
    <s v="Standard Class"/>
    <s v="KT-16480"/>
    <s v="Kean Thornton"/>
    <s v="Consumer"/>
    <s v="United States"/>
    <s v="Columbus"/>
    <x v="32"/>
    <n v="31907"/>
    <x v="0"/>
    <s v="OFF-AP-10001242"/>
    <x v="1"/>
    <x v="9"/>
    <s v="APC 7 Outlet Network SurgeArrest Surge Protector"/>
    <n v="80.48"/>
    <n v="1"/>
    <n v="0"/>
    <n v="24.143999999999998"/>
  </r>
  <r>
    <n v="4264"/>
    <s v="CA-2014-110429"/>
    <x v="3"/>
    <x v="132"/>
    <d v="2014-11-09T00:00:00"/>
    <s v="Standard Class"/>
    <s v="DM-13015"/>
    <s v="Darrin Martin"/>
    <s v="Consumer"/>
    <s v="United States"/>
    <s v="Philadelphia"/>
    <x v="9"/>
    <n v="19143"/>
    <x v="3"/>
    <s v="OFF-BI-10000216"/>
    <x v="1"/>
    <x v="8"/>
    <s v="Mead 1st Gear 2&quot; Zipper Binder, Asst. Colors"/>
    <n v="11.673000000000002"/>
    <n v="3"/>
    <n v="0.7"/>
    <n v="-7.782"/>
  </r>
  <r>
    <n v="4265"/>
    <s v="US-2013-131611"/>
    <x v="0"/>
    <x v="732"/>
    <d v="2013-11-10T00:00:00"/>
    <s v="Standard Class"/>
    <s v="EP-13915"/>
    <s v="Emily Phan"/>
    <s v="Consumer"/>
    <s v="United States"/>
    <s v="Houston"/>
    <x v="5"/>
    <n v="77036"/>
    <x v="2"/>
    <s v="FUR-TA-10002774"/>
    <x v="0"/>
    <x v="3"/>
    <s v="Laminate Occasional Tables"/>
    <n v="863.12799999999993"/>
    <n v="8"/>
    <n v="0.3"/>
    <n v="-160.29520000000008"/>
  </r>
  <r>
    <n v="4266"/>
    <s v="US-2013-131611"/>
    <x v="0"/>
    <x v="732"/>
    <d v="2013-11-10T00:00:00"/>
    <s v="Standard Class"/>
    <s v="EP-13915"/>
    <s v="Emily Phan"/>
    <s v="Consumer"/>
    <s v="United States"/>
    <s v="Houston"/>
    <x v="5"/>
    <n v="77036"/>
    <x v="2"/>
    <s v="OFF-BI-10004364"/>
    <x v="1"/>
    <x v="8"/>
    <s v="Storex Dura Pro Binders"/>
    <n v="3.5639999999999992"/>
    <n v="3"/>
    <n v="0.8"/>
    <n v="-6.2370000000000019"/>
  </r>
  <r>
    <n v="4267"/>
    <s v="US-2013-131611"/>
    <x v="0"/>
    <x v="732"/>
    <d v="2013-11-10T00:00:00"/>
    <s v="Standard Class"/>
    <s v="EP-13915"/>
    <s v="Emily Phan"/>
    <s v="Consumer"/>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s v="Consumer"/>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s v="Consumer"/>
    <s v="United States"/>
    <s v="Houston"/>
    <x v="5"/>
    <n v="77036"/>
    <x v="2"/>
    <s v="TEC-AC-10004001"/>
    <x v="2"/>
    <x v="11"/>
    <s v="Logitech Wireless Headset H600 Over-The-Head Design"/>
    <n v="171.96"/>
    <n v="5"/>
    <n v="0.2"/>
    <n v="45.139500000000005"/>
  </r>
  <r>
    <n v="4270"/>
    <s v="US-2014-124821"/>
    <x v="3"/>
    <x v="643"/>
    <d v="2014-06-30T00:00:00"/>
    <s v="Second Class"/>
    <s v="AM-10705"/>
    <s v="Anne McFarland"/>
    <s v="Consumer"/>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s v="Corporate"/>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s v="Corporate"/>
    <s v="United States"/>
    <s v="Baltimore"/>
    <x v="39"/>
    <n v="21215"/>
    <x v="3"/>
    <s v="FUR-FU-10000965"/>
    <x v="0"/>
    <x v="5"/>
    <s v="Howard Miller 11-1/2&quot; Diameter Ridgewood Wall Clock"/>
    <n v="207.76"/>
    <n v="4"/>
    <n v="0"/>
    <n v="85.181600000000003"/>
  </r>
  <r>
    <n v="4273"/>
    <s v="US-2014-158505"/>
    <x v="3"/>
    <x v="246"/>
    <d v="2014-07-22T00:00:00"/>
    <s v="Same Day"/>
    <s v="SF-20200"/>
    <s v="Sarah Foster"/>
    <s v="Consumer"/>
    <s v="United States"/>
    <s v="Murray"/>
    <x v="7"/>
    <n v="84107"/>
    <x v="1"/>
    <s v="TEC-PH-10004071"/>
    <x v="2"/>
    <x v="7"/>
    <s v="PayAnywhere Card Reader"/>
    <n v="71.928000000000011"/>
    <n v="9"/>
    <n v="0.2"/>
    <n v="6.2936999999999976"/>
  </r>
  <r>
    <n v="4274"/>
    <s v="US-2014-158505"/>
    <x v="3"/>
    <x v="246"/>
    <d v="2014-07-22T00:00:00"/>
    <s v="Same Day"/>
    <s v="SF-20200"/>
    <s v="Sarah Foster"/>
    <s v="Consumer"/>
    <s v="United States"/>
    <s v="Murray"/>
    <x v="7"/>
    <n v="84107"/>
    <x v="1"/>
    <s v="OFF-AR-10001044"/>
    <x v="1"/>
    <x v="6"/>
    <s v="BOSTON Ranger #55 Pencil Sharpener, Black"/>
    <n v="25.99"/>
    <n v="1"/>
    <n v="0"/>
    <n v="7.5370999999999988"/>
  </r>
  <r>
    <n v="4275"/>
    <s v="CA-2012-142692"/>
    <x v="1"/>
    <x v="924"/>
    <d v="2012-10-28T00:00:00"/>
    <s v="Standard Class"/>
    <s v="AG-10495"/>
    <s v="Andrew Gjertsen"/>
    <s v="Corporate"/>
    <s v="United States"/>
    <s v="Seattle"/>
    <x v="4"/>
    <n v="98105"/>
    <x v="1"/>
    <s v="OFF-BI-10004140"/>
    <x v="1"/>
    <x v="8"/>
    <s v="Avery Non-Stick Binders"/>
    <n v="3.5920000000000005"/>
    <n v="1"/>
    <n v="0.2"/>
    <n v="1.1224999999999996"/>
  </r>
  <r>
    <n v="4276"/>
    <s v="CA-2012-123456"/>
    <x v="1"/>
    <x v="584"/>
    <d v="2012-07-13T00:00:00"/>
    <s v="Standard Class"/>
    <s v="KN-16450"/>
    <s v="Kean Nguyen"/>
    <s v="Corporate"/>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s v="Home Office"/>
    <s v="United States"/>
    <s v="Seattle"/>
    <x v="4"/>
    <n v="98105"/>
    <x v="1"/>
    <s v="OFF-ST-10000046"/>
    <x v="1"/>
    <x v="4"/>
    <s v="Fellowes Super Stor/Drawer Files"/>
    <n v="323.10000000000002"/>
    <n v="2"/>
    <n v="0"/>
    <n v="61.38900000000001"/>
  </r>
  <r>
    <n v="4278"/>
    <s v="US-2013-107440"/>
    <x v="0"/>
    <x v="947"/>
    <d v="2013-04-21T00:00:00"/>
    <s v="Standard Class"/>
    <s v="BS-11365"/>
    <s v="Bill Shonely"/>
    <s v="Corporate"/>
    <s v="United States"/>
    <s v="Lakewood"/>
    <x v="30"/>
    <n v="8701"/>
    <x v="3"/>
    <s v="TEC-MA-10001047"/>
    <x v="2"/>
    <x v="15"/>
    <s v="3D Systems Cube Printer, 2nd Generation, Magenta"/>
    <n v="9099.93"/>
    <n v="7"/>
    <n v="0"/>
    <n v="2365.9817999999996"/>
  </r>
  <r>
    <n v="4279"/>
    <s v="US-2013-107440"/>
    <x v="0"/>
    <x v="947"/>
    <d v="2013-04-21T00:00:00"/>
    <s v="Standard Class"/>
    <s v="BS-11365"/>
    <s v="Bill Shonely"/>
    <s v="Corporate"/>
    <s v="United States"/>
    <s v="Lakewood"/>
    <x v="30"/>
    <n v="8701"/>
    <x v="3"/>
    <s v="FUR-FU-10000550"/>
    <x v="0"/>
    <x v="5"/>
    <s v="Stacking Trays by OIC"/>
    <n v="9.9600000000000009"/>
    <n v="2"/>
    <n v="0"/>
    <n v="3.2867999999999995"/>
  </r>
  <r>
    <n v="4280"/>
    <s v="US-2013-107440"/>
    <x v="0"/>
    <x v="947"/>
    <d v="2013-04-21T00:00:00"/>
    <s v="Standard Class"/>
    <s v="BS-11365"/>
    <s v="Bill Shonely"/>
    <s v="Corporate"/>
    <s v="United States"/>
    <s v="Lakewood"/>
    <x v="30"/>
    <n v="8701"/>
    <x v="3"/>
    <s v="OFF-BI-10002432"/>
    <x v="1"/>
    <x v="8"/>
    <s v="Wilson Jones Standard D-Ring Binders"/>
    <n v="25.299999999999997"/>
    <n v="5"/>
    <n v="0"/>
    <n v="11.890999999999998"/>
  </r>
  <r>
    <n v="4281"/>
    <s v="CA-2011-166989"/>
    <x v="2"/>
    <x v="687"/>
    <d v="2011-11-18T00:00:00"/>
    <s v="Standard Class"/>
    <s v="RM-19675"/>
    <s v="Robert Marley"/>
    <s v="Home Office"/>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s v="Home Office"/>
    <s v="United States"/>
    <s v="New York City"/>
    <x v="15"/>
    <n v="10011"/>
    <x v="3"/>
    <s v="FUR-CH-10001797"/>
    <x v="0"/>
    <x v="1"/>
    <s v="Safco Chair Connectors, 6/Carton"/>
    <n v="69.263999999999996"/>
    <n v="2"/>
    <n v="0.1"/>
    <n v="14.62239999999999"/>
  </r>
  <r>
    <n v="4283"/>
    <s v="CA-2011-103100"/>
    <x v="2"/>
    <x v="414"/>
    <d v="2011-12-23T00:00:00"/>
    <s v="First Class"/>
    <s v="AB-10105"/>
    <s v="Adrian Barton"/>
    <s v="Consumer"/>
    <s v="United States"/>
    <s v="Indianapolis"/>
    <x v="14"/>
    <n v="46203"/>
    <x v="2"/>
    <s v="OFF-LA-10003720"/>
    <x v="1"/>
    <x v="2"/>
    <s v="Avery 487"/>
    <n v="3.69"/>
    <n v="1"/>
    <n v="0"/>
    <n v="1.7343"/>
  </r>
  <r>
    <n v="4284"/>
    <s v="CA-2011-103100"/>
    <x v="2"/>
    <x v="414"/>
    <d v="2011-12-23T00:00:00"/>
    <s v="First Class"/>
    <s v="AB-10105"/>
    <s v="Adrian Barton"/>
    <s v="Consumer"/>
    <s v="United States"/>
    <s v="Indianapolis"/>
    <x v="14"/>
    <n v="46203"/>
    <x v="2"/>
    <s v="OFF-BI-10004600"/>
    <x v="1"/>
    <x v="8"/>
    <s v="Ibico Ibimaster 300 Manual Binding System"/>
    <n v="1103.97"/>
    <n v="3"/>
    <n v="0"/>
    <n v="496.78649999999993"/>
  </r>
  <r>
    <n v="4285"/>
    <s v="CA-2012-105690"/>
    <x v="1"/>
    <x v="82"/>
    <d v="2012-11-26T00:00:00"/>
    <s v="Second Class"/>
    <s v="CA-11965"/>
    <s v="Carol Adams"/>
    <s v="Corporate"/>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s v="Corporate"/>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s v="Corporate"/>
    <s v="United States"/>
    <s v="Port Arthur"/>
    <x v="5"/>
    <n v="77642"/>
    <x v="2"/>
    <s v="TEC-CO-10001571"/>
    <x v="2"/>
    <x v="16"/>
    <s v="Sharp 1540cs Digital Laser Copier"/>
    <n v="439.99200000000002"/>
    <n v="1"/>
    <n v="0.2"/>
    <n v="164.99700000000001"/>
  </r>
  <r>
    <n v="4288"/>
    <s v="CA-2014-127516"/>
    <x v="3"/>
    <x v="116"/>
    <d v="2015-01-04T00:00:00"/>
    <s v="Standard Class"/>
    <s v="EH-14005"/>
    <s v="Erica Hernandez"/>
    <s v="Home Office"/>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s v="Corporate"/>
    <s v="United States"/>
    <s v="Houston"/>
    <x v="5"/>
    <n v="77095"/>
    <x v="2"/>
    <s v="OFF-BI-10002082"/>
    <x v="1"/>
    <x v="8"/>
    <s v="GBC Twin Loop Wire Binding Elements"/>
    <n v="33.279999999999994"/>
    <n v="5"/>
    <n v="0.8"/>
    <n v="-49.92"/>
  </r>
  <r>
    <n v="4290"/>
    <s v="US-2012-117184"/>
    <x v="1"/>
    <x v="961"/>
    <d v="2012-05-21T00:00:00"/>
    <s v="Standard Class"/>
    <s v="ON-18715"/>
    <s v="Odella Nelson"/>
    <s v="Corporate"/>
    <s v="United States"/>
    <s v="Houston"/>
    <x v="5"/>
    <n v="77095"/>
    <x v="2"/>
    <s v="OFF-PA-10002250"/>
    <x v="1"/>
    <x v="10"/>
    <s v="Things To Do Today Pad"/>
    <n v="14.088000000000001"/>
    <n v="3"/>
    <n v="0.2"/>
    <n v="4.9307999999999996"/>
  </r>
  <r>
    <n v="4291"/>
    <s v="CA-2014-102407"/>
    <x v="3"/>
    <x v="34"/>
    <d v="2014-12-14T00:00:00"/>
    <s v="Second Class"/>
    <s v="AT-10435"/>
    <s v="Alyssa Tate"/>
    <s v="Home Office"/>
    <s v="United States"/>
    <s v="Los Angeles"/>
    <x v="1"/>
    <n v="90004"/>
    <x v="1"/>
    <s v="OFF-AR-10000122"/>
    <x v="1"/>
    <x v="6"/>
    <s v="Newell 314"/>
    <n v="11.16"/>
    <n v="2"/>
    <n v="0"/>
    <n v="2.7899999999999991"/>
  </r>
  <r>
    <n v="4292"/>
    <s v="CA-2014-102407"/>
    <x v="3"/>
    <x v="34"/>
    <d v="2014-12-14T00:00:00"/>
    <s v="Second Class"/>
    <s v="AT-10435"/>
    <s v="Alyssa Tate"/>
    <s v="Home Office"/>
    <s v="United States"/>
    <s v="Los Angeles"/>
    <x v="1"/>
    <n v="90004"/>
    <x v="1"/>
    <s v="FUR-TA-10003748"/>
    <x v="0"/>
    <x v="3"/>
    <s v="Bevis 36 x 72 Conference Tables"/>
    <n v="896.32799999999997"/>
    <n v="9"/>
    <n v="0.2"/>
    <n v="22.408199999999994"/>
  </r>
  <r>
    <n v="4293"/>
    <s v="CA-2014-102407"/>
    <x v="3"/>
    <x v="34"/>
    <d v="2014-12-14T00:00:00"/>
    <s v="Second Class"/>
    <s v="AT-10435"/>
    <s v="Alyssa Tate"/>
    <s v="Home Office"/>
    <s v="United States"/>
    <s v="Los Angeles"/>
    <x v="1"/>
    <n v="90004"/>
    <x v="1"/>
    <s v="OFF-AP-10001394"/>
    <x v="1"/>
    <x v="9"/>
    <s v="Harmony Air Purifier"/>
    <n v="189"/>
    <n v="1"/>
    <n v="0"/>
    <n v="68.039999999999992"/>
  </r>
  <r>
    <n v="4294"/>
    <s v="CA-2014-130967"/>
    <x v="3"/>
    <x v="434"/>
    <d v="2014-03-17T00:00:00"/>
    <s v="Standard Class"/>
    <s v="EB-13870"/>
    <s v="Emily Burns"/>
    <s v="Consumer"/>
    <s v="United States"/>
    <s v="Philadelphia"/>
    <x v="9"/>
    <n v="19140"/>
    <x v="3"/>
    <s v="TEC-PH-10004896"/>
    <x v="2"/>
    <x v="7"/>
    <s v="Nokia Lumia 521 (T-Mobile)"/>
    <n v="53.981999999999999"/>
    <n v="3"/>
    <n v="0.4"/>
    <n v="-10.796399999999995"/>
  </r>
  <r>
    <n v="4295"/>
    <s v="CA-2014-101581"/>
    <x v="3"/>
    <x v="760"/>
    <d v="2014-10-28T00:00:00"/>
    <s v="Standard Class"/>
    <s v="DW-13195"/>
    <s v="David Wiener"/>
    <s v="Corporate"/>
    <s v="United States"/>
    <s v="Redmond"/>
    <x v="21"/>
    <n v="97756"/>
    <x v="1"/>
    <s v="FUR-TA-10002607"/>
    <x v="0"/>
    <x v="3"/>
    <s v="KI Conference Tables"/>
    <n v="177.22499999999999"/>
    <n v="5"/>
    <n v="0.5"/>
    <n v="-120.51299999999998"/>
  </r>
  <r>
    <n v="4296"/>
    <s v="CA-2014-169124"/>
    <x v="3"/>
    <x v="445"/>
    <d v="2014-07-11T00:00:00"/>
    <s v="Standard Class"/>
    <s v="MB-17305"/>
    <s v="Maria Bertelson"/>
    <s v="Consumer"/>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s v="Corporate"/>
    <s v="United States"/>
    <s v="Los Angeles"/>
    <x v="1"/>
    <n v="90032"/>
    <x v="1"/>
    <s v="OFF-ST-10000419"/>
    <x v="1"/>
    <x v="4"/>
    <s v="Rogers Jumbo File, Granite"/>
    <n v="54.32"/>
    <n v="4"/>
    <n v="0"/>
    <n v="0.54319999999999879"/>
  </r>
  <r>
    <n v="4298"/>
    <s v="CA-2014-129021"/>
    <x v="3"/>
    <x v="962"/>
    <d v="2014-08-27T00:00:00"/>
    <s v="Second Class"/>
    <s v="PO-18850"/>
    <s v="Patrick O'Brill"/>
    <s v="Consumer"/>
    <s v="United States"/>
    <s v="Tallahassee"/>
    <x v="2"/>
    <n v="32303"/>
    <x v="0"/>
    <s v="TEC-PH-10001459"/>
    <x v="2"/>
    <x v="7"/>
    <s v="Samsung Galaxy Mega 6.3"/>
    <n v="4367.8960000000006"/>
    <n v="13"/>
    <n v="0.2"/>
    <n v="327.59220000000005"/>
  </r>
  <r>
    <n v="4299"/>
    <s v="CA-2014-129021"/>
    <x v="3"/>
    <x v="962"/>
    <d v="2014-08-27T00:00:00"/>
    <s v="Second Class"/>
    <s v="PO-18850"/>
    <s v="Patrick O'Brill"/>
    <s v="Consumer"/>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s v="Consumer"/>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s v="Consumer"/>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s v="Consumer"/>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s v="Home Office"/>
    <s v="United States"/>
    <s v="Lakewood"/>
    <x v="24"/>
    <n v="44107"/>
    <x v="3"/>
    <s v="OFF-AR-10002804"/>
    <x v="1"/>
    <x v="6"/>
    <s v="Faber Castell Col-Erase Pencils"/>
    <n v="3.9119999999999999"/>
    <n v="1"/>
    <n v="0.2"/>
    <n v="1.0269000000000001"/>
  </r>
  <r>
    <n v="4304"/>
    <s v="CA-2013-121601"/>
    <x v="0"/>
    <x v="964"/>
    <d v="2013-10-05T00:00:00"/>
    <s v="Same Day"/>
    <s v="MO-17500"/>
    <s v="Mary O'Rourke"/>
    <s v="Consumer"/>
    <s v="United States"/>
    <s v="The Colony"/>
    <x v="5"/>
    <n v="75056"/>
    <x v="2"/>
    <s v="OFF-EN-10003862"/>
    <x v="1"/>
    <x v="12"/>
    <s v="Laser &amp; Ink Jet Business Envelopes"/>
    <n v="59.751999999999995"/>
    <n v="7"/>
    <n v="0.2"/>
    <n v="19.4194"/>
  </r>
  <r>
    <n v="4305"/>
    <s v="CA-2011-162278"/>
    <x v="2"/>
    <x v="965"/>
    <d v="2011-10-30T00:00:00"/>
    <s v="Second Class"/>
    <s v="AH-10585"/>
    <s v="Angele Hood"/>
    <s v="Consumer"/>
    <s v="United States"/>
    <s v="Seattle"/>
    <x v="4"/>
    <n v="98105"/>
    <x v="1"/>
    <s v="FUR-FU-10000448"/>
    <x v="0"/>
    <x v="5"/>
    <s v="Tenex Chairmats For Use With Carpeted Floors"/>
    <n v="63.92"/>
    <n v="4"/>
    <n v="0"/>
    <n v="3.195999999999998"/>
  </r>
  <r>
    <n v="4306"/>
    <s v="CA-2011-162278"/>
    <x v="2"/>
    <x v="965"/>
    <d v="2011-10-30T00:00:00"/>
    <s v="Second Class"/>
    <s v="AH-10585"/>
    <s v="Angele Hood"/>
    <s v="Consumer"/>
    <s v="United States"/>
    <s v="Seattle"/>
    <x v="4"/>
    <n v="98105"/>
    <x v="1"/>
    <s v="TEC-PH-10000526"/>
    <x v="2"/>
    <x v="7"/>
    <s v="Vtech CS6719"/>
    <n v="383.96000000000004"/>
    <n v="5"/>
    <n v="0.2"/>
    <n v="38.396000000000015"/>
  </r>
  <r>
    <n v="4307"/>
    <s v="CA-2013-161095"/>
    <x v="0"/>
    <x v="931"/>
    <d v="2013-06-29T00:00:00"/>
    <s v="Same Day"/>
    <s v="CS-12250"/>
    <s v="Chris Selesnick"/>
    <s v="Corporate"/>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s v="Corporate"/>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s v="Consumer"/>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s v="Consumer"/>
    <s v="United States"/>
    <s v="Los Angeles"/>
    <x v="1"/>
    <n v="90045"/>
    <x v="1"/>
    <s v="FUR-TA-10002041"/>
    <x v="0"/>
    <x v="3"/>
    <s v="Bevis Round Conference Table Top, X-Base"/>
    <n v="573.72799999999995"/>
    <n v="4"/>
    <n v="0.2"/>
    <n v="-64.544399999999968"/>
  </r>
  <r>
    <n v="4311"/>
    <s v="CA-2011-125829"/>
    <x v="2"/>
    <x v="130"/>
    <d v="2011-11-11T00:00:00"/>
    <s v="Standard Class"/>
    <s v="WB-21850"/>
    <s v="William Brown"/>
    <s v="Consumer"/>
    <s v="United States"/>
    <s v="Los Angeles"/>
    <x v="1"/>
    <n v="90045"/>
    <x v="1"/>
    <s v="OFF-BI-10001036"/>
    <x v="1"/>
    <x v="8"/>
    <s v="Cardinal EasyOpen D-Ring Binders"/>
    <n v="21.936000000000003"/>
    <n v="3"/>
    <n v="0.2"/>
    <n v="8.2259999999999991"/>
  </r>
  <r>
    <n v="4312"/>
    <s v="CA-2011-125829"/>
    <x v="2"/>
    <x v="130"/>
    <d v="2011-11-11T00:00:00"/>
    <s v="Standard Class"/>
    <s v="WB-21850"/>
    <s v="William Brown"/>
    <s v="Consumer"/>
    <s v="United States"/>
    <s v="Los Angeles"/>
    <x v="1"/>
    <n v="90045"/>
    <x v="1"/>
    <s v="OFF-PA-10000223"/>
    <x v="1"/>
    <x v="10"/>
    <s v="Xerox 2000"/>
    <n v="19.440000000000001"/>
    <n v="3"/>
    <n v="0"/>
    <n v="9.3312000000000008"/>
  </r>
  <r>
    <n v="4313"/>
    <s v="CA-2011-125829"/>
    <x v="2"/>
    <x v="130"/>
    <d v="2011-11-11T00:00:00"/>
    <s v="Standard Class"/>
    <s v="WB-21850"/>
    <s v="William Brown"/>
    <s v="Consumer"/>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s v="Corporate"/>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s v="Consumer"/>
    <s v="United States"/>
    <s v="Los Angeles"/>
    <x v="1"/>
    <n v="90045"/>
    <x v="1"/>
    <s v="OFF-AR-10004062"/>
    <x v="1"/>
    <x v="6"/>
    <s v="Staples"/>
    <n v="20.96"/>
    <n v="2"/>
    <n v="0"/>
    <n v="5.24"/>
  </r>
  <r>
    <n v="4316"/>
    <s v="CA-2012-115945"/>
    <x v="1"/>
    <x v="608"/>
    <d v="2012-07-01T00:00:00"/>
    <s v="Standard Class"/>
    <s v="AB-10165"/>
    <s v="Alan Barnes"/>
    <s v="Consumer"/>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s v="Consumer"/>
    <s v="United States"/>
    <s v="Los Angeles"/>
    <x v="1"/>
    <n v="90045"/>
    <x v="1"/>
    <s v="OFF-ST-10001963"/>
    <x v="1"/>
    <x v="4"/>
    <s v="Tennsco Regal Shelving Units"/>
    <n v="304.23"/>
    <n v="3"/>
    <n v="0"/>
    <n v="9.126899999999992"/>
  </r>
  <r>
    <n v="4318"/>
    <s v="CA-2012-136735"/>
    <x v="1"/>
    <x v="353"/>
    <d v="2012-08-02T00:00:00"/>
    <s v="Standard Class"/>
    <s v="HA-14920"/>
    <s v="Helen Andreada"/>
    <s v="Consumer"/>
    <s v="United States"/>
    <s v="San Francisco"/>
    <x v="1"/>
    <n v="94110"/>
    <x v="1"/>
    <s v="OFF-EN-10002230"/>
    <x v="1"/>
    <x v="12"/>
    <s v="Airmail Envelopes"/>
    <n v="167.86"/>
    <n v="2"/>
    <n v="0"/>
    <n v="78.894199999999998"/>
  </r>
  <r>
    <n v="4319"/>
    <s v="US-2014-136189"/>
    <x v="3"/>
    <x v="226"/>
    <d v="2014-12-12T00:00:00"/>
    <s v="Standard Class"/>
    <s v="DC-13285"/>
    <s v="Debra Catini"/>
    <s v="Consumer"/>
    <s v="United States"/>
    <s v="Richmond"/>
    <x v="17"/>
    <n v="23223"/>
    <x v="0"/>
    <s v="FUR-FU-10000175"/>
    <x v="0"/>
    <x v="5"/>
    <s v="DAX Wood Document Frame."/>
    <n v="82.38"/>
    <n v="6"/>
    <n v="0"/>
    <n v="25.537799999999997"/>
  </r>
  <r>
    <n v="4320"/>
    <s v="CA-2011-152345"/>
    <x v="2"/>
    <x v="282"/>
    <d v="2012-01-03T00:00:00"/>
    <s v="Second Class"/>
    <s v="ST-20530"/>
    <s v="Shui Tom"/>
    <s v="Consumer"/>
    <s v="United States"/>
    <s v="Albuquerque"/>
    <x v="27"/>
    <n v="87105"/>
    <x v="1"/>
    <s v="TEC-PH-10004897"/>
    <x v="2"/>
    <x v="7"/>
    <s v="Mediabridge Sport Armband iPhone 5s"/>
    <n v="23.976000000000003"/>
    <n v="3"/>
    <n v="0.2"/>
    <n v="-5.694300000000001"/>
  </r>
  <r>
    <n v="4321"/>
    <s v="CA-2011-152345"/>
    <x v="2"/>
    <x v="282"/>
    <d v="2012-01-03T00:00:00"/>
    <s v="Second Class"/>
    <s v="ST-20530"/>
    <s v="Shui Tom"/>
    <s v="Consumer"/>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s v="Consumer"/>
    <s v="United States"/>
    <s v="Akron"/>
    <x v="24"/>
    <n v="44312"/>
    <x v="3"/>
    <s v="OFF-BI-10001658"/>
    <x v="1"/>
    <x v="8"/>
    <s v="GBC Standard Therm-A-Bind Covers"/>
    <n v="14.952000000000004"/>
    <n v="2"/>
    <n v="0.7"/>
    <n v="-11.961599999999997"/>
  </r>
  <r>
    <n v="4323"/>
    <s v="US-2012-147662"/>
    <x v="1"/>
    <x v="966"/>
    <d v="2012-02-19T00:00:00"/>
    <s v="Standard Class"/>
    <s v="KB-16315"/>
    <s v="Karl Braun"/>
    <s v="Consumer"/>
    <s v="United States"/>
    <s v="Akron"/>
    <x v="24"/>
    <n v="44312"/>
    <x v="3"/>
    <s v="TEC-PH-10002834"/>
    <x v="2"/>
    <x v="7"/>
    <s v="Google Nexus 5"/>
    <n v="323.98199999999997"/>
    <n v="3"/>
    <n v="0.4"/>
    <n v="-80.995500000000021"/>
  </r>
  <r>
    <n v="4324"/>
    <s v="US-2012-147662"/>
    <x v="1"/>
    <x v="966"/>
    <d v="2012-02-19T00:00:00"/>
    <s v="Standard Class"/>
    <s v="KB-16315"/>
    <s v="Karl Braun"/>
    <s v="Consumer"/>
    <s v="United States"/>
    <s v="Akron"/>
    <x v="24"/>
    <n v="44312"/>
    <x v="3"/>
    <s v="OFF-BI-10002160"/>
    <x v="1"/>
    <x v="8"/>
    <s v="Acco Hanging Data Binders"/>
    <n v="2.2860000000000005"/>
    <n v="2"/>
    <n v="0.7"/>
    <n v="-1.6763999999999997"/>
  </r>
  <r>
    <n v="4325"/>
    <s v="US-2012-147662"/>
    <x v="1"/>
    <x v="966"/>
    <d v="2012-02-19T00:00:00"/>
    <s v="Standard Class"/>
    <s v="KB-16315"/>
    <s v="Karl Braun"/>
    <s v="Consumer"/>
    <s v="United States"/>
    <s v="Akron"/>
    <x v="24"/>
    <n v="44312"/>
    <x v="3"/>
    <s v="OFF-AR-10004999"/>
    <x v="1"/>
    <x v="6"/>
    <s v="Newell 315"/>
    <n v="14.352000000000002"/>
    <n v="3"/>
    <n v="0.2"/>
    <n v="0.8969999999999998"/>
  </r>
  <r>
    <n v="4326"/>
    <s v="US-2012-147662"/>
    <x v="1"/>
    <x v="966"/>
    <d v="2012-02-19T00:00:00"/>
    <s v="Standard Class"/>
    <s v="KB-16315"/>
    <s v="Karl Braun"/>
    <s v="Consumer"/>
    <s v="United States"/>
    <s v="Akron"/>
    <x v="24"/>
    <n v="44312"/>
    <x v="3"/>
    <s v="TEC-AC-10003280"/>
    <x v="2"/>
    <x v="11"/>
    <s v="Belkin F8E887 USB Wired Ergonomic Keyboard"/>
    <n v="71.975999999999999"/>
    <n v="3"/>
    <n v="0.2"/>
    <n v="0.89969999999999573"/>
  </r>
  <r>
    <n v="4327"/>
    <s v="CA-2013-153346"/>
    <x v="0"/>
    <x v="967"/>
    <d v="2013-01-27T00:00:00"/>
    <s v="First Class"/>
    <s v="TB-21355"/>
    <s v="Todd Boyes"/>
    <s v="Corporate"/>
    <s v="United States"/>
    <s v="Plainfield"/>
    <x v="30"/>
    <n v="7060"/>
    <x v="3"/>
    <s v="OFF-AR-10000315"/>
    <x v="1"/>
    <x v="6"/>
    <s v="Dixon Ticonderoga Maple Cedar Pencil, #2"/>
    <n v="9.2099999999999991"/>
    <n v="3"/>
    <n v="0"/>
    <n v="2.3025000000000002"/>
  </r>
  <r>
    <n v="4328"/>
    <s v="CA-2013-153346"/>
    <x v="0"/>
    <x v="967"/>
    <d v="2013-01-27T00:00:00"/>
    <s v="First Class"/>
    <s v="TB-21355"/>
    <s v="Todd Boyes"/>
    <s v="Corporate"/>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s v="Consumer"/>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s v="Consumer"/>
    <s v="United States"/>
    <s v="Hialeah"/>
    <x v="2"/>
    <n v="33012"/>
    <x v="0"/>
    <s v="OFF-PA-10000556"/>
    <x v="1"/>
    <x v="10"/>
    <s v="Xerox 208"/>
    <n v="15.552000000000003"/>
    <n v="3"/>
    <n v="0.2"/>
    <n v="5.4432"/>
  </r>
  <r>
    <n v="4331"/>
    <s v="CA-2014-149853"/>
    <x v="3"/>
    <x v="621"/>
    <d v="2014-10-10T00:00:00"/>
    <s v="Standard Class"/>
    <s v="PO-18850"/>
    <s v="Patrick O'Brill"/>
    <s v="Consumer"/>
    <s v="United States"/>
    <s v="Hialeah"/>
    <x v="2"/>
    <n v="33012"/>
    <x v="0"/>
    <s v="OFF-AP-10000804"/>
    <x v="1"/>
    <x v="9"/>
    <s v="Hoover Portapower Portable Vacuum"/>
    <n v="17.920000000000002"/>
    <n v="5"/>
    <n v="0.2"/>
    <n v="1.1200000000000001"/>
  </r>
  <r>
    <n v="4332"/>
    <s v="CA-2014-107909"/>
    <x v="3"/>
    <x v="853"/>
    <d v="2014-09-07T00:00:00"/>
    <s v="Standard Class"/>
    <s v="SS-20875"/>
    <s v="Sung Shariari"/>
    <s v="Consumer"/>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s v="Consumer"/>
    <s v="United States"/>
    <s v="Redmond"/>
    <x v="4"/>
    <n v="98052"/>
    <x v="1"/>
    <s v="OFF-BI-10003476"/>
    <x v="1"/>
    <x v="8"/>
    <s v="Avery Metallic Poly Binders"/>
    <n v="22.92"/>
    <n v="5"/>
    <n v="0.2"/>
    <n v="8.0219999999999985"/>
  </r>
  <r>
    <n v="4334"/>
    <s v="CA-2012-112375"/>
    <x v="1"/>
    <x v="379"/>
    <d v="2012-12-27T00:00:00"/>
    <s v="Standard Class"/>
    <s v="RD-19720"/>
    <s v="Roger Demir"/>
    <s v="Consumer"/>
    <s v="United States"/>
    <s v="Daytona Beach"/>
    <x v="2"/>
    <n v="32114"/>
    <x v="0"/>
    <s v="TEC-AC-10003237"/>
    <x v="2"/>
    <x v="11"/>
    <s v="Memorex Micro Travel Drive 4 GB"/>
    <n v="50.88"/>
    <n v="6"/>
    <n v="0.2"/>
    <n v="14.628000000000005"/>
  </r>
  <r>
    <n v="4335"/>
    <s v="CA-2012-112375"/>
    <x v="1"/>
    <x v="379"/>
    <d v="2012-12-27T00:00:00"/>
    <s v="Standard Class"/>
    <s v="RD-19720"/>
    <s v="Roger Demir"/>
    <s v="Consumer"/>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s v="Consumer"/>
    <s v="United States"/>
    <s v="Bullhead City"/>
    <x v="16"/>
    <n v="86442"/>
    <x v="1"/>
    <s v="OFF-EN-10003068"/>
    <x v="1"/>
    <x v="12"/>
    <s v="#6 3/4 Gummed Flap White Envelopes"/>
    <n v="7.9200000000000008"/>
    <n v="1"/>
    <n v="0.2"/>
    <n v="2.7719999999999994"/>
  </r>
  <r>
    <n v="4337"/>
    <s v="CA-2012-154795"/>
    <x v="1"/>
    <x v="139"/>
    <d v="2012-12-24T00:00:00"/>
    <s v="Standard Class"/>
    <s v="GZ-14470"/>
    <s v="Gary Zandusky"/>
    <s v="Consumer"/>
    <s v="United States"/>
    <s v="Bullhead City"/>
    <x v="16"/>
    <n v="86442"/>
    <x v="1"/>
    <s v="FUR-FU-10002088"/>
    <x v="0"/>
    <x v="5"/>
    <s v="Nu-Dell Float Frame 11 x 14 1/2"/>
    <n v="14.368000000000002"/>
    <n v="2"/>
    <n v="0.2"/>
    <n v="3.9512"/>
  </r>
  <r>
    <n v="4338"/>
    <s v="CA-2012-125234"/>
    <x v="1"/>
    <x v="154"/>
    <d v="2012-12-01T00:00:00"/>
    <s v="Standard Class"/>
    <s v="SN-20710"/>
    <s v="Steve Nguyen"/>
    <s v="Home Office"/>
    <s v="United States"/>
    <s v="Los Angeles"/>
    <x v="1"/>
    <n v="90049"/>
    <x v="1"/>
    <s v="TEC-AC-10000158"/>
    <x v="2"/>
    <x v="11"/>
    <s v="Sony 64GB Class 10 Micro SDHC R40 Memory Card"/>
    <n v="107.97"/>
    <n v="3"/>
    <n v="0"/>
    <n v="22.6737"/>
  </r>
  <r>
    <n v="4339"/>
    <s v="CA-2012-125234"/>
    <x v="1"/>
    <x v="154"/>
    <d v="2012-12-01T00:00:00"/>
    <s v="Standard Class"/>
    <s v="SN-20710"/>
    <s v="Steve Nguyen"/>
    <s v="Home Office"/>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s v="Consumer"/>
    <s v="United States"/>
    <s v="Franklin"/>
    <x v="18"/>
    <n v="37064"/>
    <x v="0"/>
    <s v="OFF-PA-10004888"/>
    <x v="1"/>
    <x v="10"/>
    <s v="Xerox 217"/>
    <n v="5.1840000000000011"/>
    <n v="1"/>
    <n v="0.2"/>
    <n v="1.8144"/>
  </r>
  <r>
    <n v="4341"/>
    <s v="US-2011-129609"/>
    <x v="2"/>
    <x v="579"/>
    <d v="2011-03-22T00:00:00"/>
    <s v="Same Day"/>
    <s v="VM-21835"/>
    <s v="Vivian Mathis"/>
    <s v="Consumer"/>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s v="Consumer"/>
    <s v="United States"/>
    <s v="Arlington"/>
    <x v="17"/>
    <n v="22204"/>
    <x v="0"/>
    <s v="OFF-ST-10003208"/>
    <x v="1"/>
    <x v="4"/>
    <s v="Adjustable Depth Letter/Legal Cart"/>
    <n v="544.38"/>
    <n v="3"/>
    <n v="0"/>
    <n v="157.87019999999993"/>
  </r>
  <r>
    <n v="4343"/>
    <s v="CA-2014-105410"/>
    <x v="3"/>
    <x v="498"/>
    <d v="2014-03-23T00:00:00"/>
    <s v="First Class"/>
    <s v="ND-18370"/>
    <s v="Natalie DeCherney"/>
    <s v="Consumer"/>
    <s v="United States"/>
    <s v="San Francisco"/>
    <x v="1"/>
    <n v="94110"/>
    <x v="1"/>
    <s v="OFF-BI-10004970"/>
    <x v="1"/>
    <x v="8"/>
    <s v="ACCOHIDE 3-Ring Binder, Blue, 1&quot;"/>
    <n v="19.824000000000002"/>
    <n v="6"/>
    <n v="0.2"/>
    <n v="6.690599999999999"/>
  </r>
  <r>
    <n v="4344"/>
    <s v="CA-2014-105410"/>
    <x v="3"/>
    <x v="498"/>
    <d v="2014-03-23T00:00:00"/>
    <s v="First Class"/>
    <s v="ND-18370"/>
    <s v="Natalie DeCherney"/>
    <s v="Consumer"/>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s v="Consumer"/>
    <s v="United States"/>
    <s v="San Francisco"/>
    <x v="1"/>
    <n v="94110"/>
    <x v="1"/>
    <s v="TEC-AC-10001552"/>
    <x v="2"/>
    <x v="11"/>
    <s v="Logitech K350 2.4Ghz Wireless Keyboard"/>
    <n v="99.54"/>
    <n v="2"/>
    <n v="0"/>
    <n v="10.949399999999997"/>
  </r>
  <r>
    <n v="4346"/>
    <s v="CA-2014-105410"/>
    <x v="3"/>
    <x v="498"/>
    <d v="2014-03-23T00:00:00"/>
    <s v="First Class"/>
    <s v="ND-18370"/>
    <s v="Natalie DeCherney"/>
    <s v="Consumer"/>
    <s v="United States"/>
    <s v="San Francisco"/>
    <x v="1"/>
    <n v="94110"/>
    <x v="1"/>
    <s v="TEC-AC-10002926"/>
    <x v="2"/>
    <x v="11"/>
    <s v="Logitech Wireless Marathon Mouse M705"/>
    <n v="199.96"/>
    <n v="4"/>
    <n v="0"/>
    <n v="85.982800000000012"/>
  </r>
  <r>
    <n v="4347"/>
    <s v="CA-2013-120355"/>
    <x v="0"/>
    <x v="31"/>
    <d v="2013-09-26T00:00:00"/>
    <s v="Standard Class"/>
    <s v="MM-17260"/>
    <s v="Magdelene Morse"/>
    <s v="Consumer"/>
    <s v="United States"/>
    <s v="New Rochelle"/>
    <x v="15"/>
    <n v="10801"/>
    <x v="3"/>
    <s v="FUR-CH-10001394"/>
    <x v="0"/>
    <x v="1"/>
    <s v="Global Leather Executive Chair"/>
    <n v="631.78200000000004"/>
    <n v="2"/>
    <n v="0.1"/>
    <n v="140.39599999999993"/>
  </r>
  <r>
    <n v="4348"/>
    <s v="CA-2013-120355"/>
    <x v="0"/>
    <x v="31"/>
    <d v="2013-09-26T00:00:00"/>
    <s v="Standard Class"/>
    <s v="MM-17260"/>
    <s v="Magdelene Morse"/>
    <s v="Consumer"/>
    <s v="United States"/>
    <s v="New Rochelle"/>
    <x v="15"/>
    <n v="10801"/>
    <x v="3"/>
    <s v="FUR-FU-10004053"/>
    <x v="0"/>
    <x v="5"/>
    <s v="DAX Two-Tone Silver Metal Document Frame"/>
    <n v="60.72"/>
    <n v="3"/>
    <n v="0"/>
    <n v="26.1096"/>
  </r>
  <r>
    <n v="4349"/>
    <s v="CA-2014-169894"/>
    <x v="3"/>
    <x v="221"/>
    <d v="2014-11-30T00:00:00"/>
    <s v="Second Class"/>
    <s v="MV-17485"/>
    <s v="Mark Van Huff"/>
    <s v="Consumer"/>
    <s v="United States"/>
    <s v="Mesa"/>
    <x v="16"/>
    <n v="85204"/>
    <x v="1"/>
    <s v="OFF-BI-10004230"/>
    <x v="1"/>
    <x v="8"/>
    <s v="GBC Recycled Grain Textured Covers"/>
    <n v="20.724000000000004"/>
    <n v="2"/>
    <n v="0.7"/>
    <n v="-15.197599999999994"/>
  </r>
  <r>
    <n v="4350"/>
    <s v="CA-2014-169894"/>
    <x v="3"/>
    <x v="221"/>
    <d v="2014-11-30T00:00:00"/>
    <s v="Second Class"/>
    <s v="MV-17485"/>
    <s v="Mark Van Huff"/>
    <s v="Consumer"/>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s v="Consumer"/>
    <s v="United States"/>
    <s v="Lancaster"/>
    <x v="24"/>
    <n v="43130"/>
    <x v="3"/>
    <s v="OFF-ST-10001325"/>
    <x v="1"/>
    <x v="4"/>
    <s v="Sterilite Officeware Hinged File Box"/>
    <n v="16.768000000000001"/>
    <n v="2"/>
    <n v="0.2"/>
    <n v="1.4672000000000001"/>
  </r>
  <r>
    <n v="4352"/>
    <s v="US-2014-100482"/>
    <x v="3"/>
    <x v="645"/>
    <d v="2014-04-16T00:00:00"/>
    <s v="Standard Class"/>
    <s v="JL-15130"/>
    <s v="Jack Lebron"/>
    <s v="Consumer"/>
    <s v="United States"/>
    <s v="Lancaster"/>
    <x v="24"/>
    <n v="43130"/>
    <x v="3"/>
    <s v="TEC-AC-10003441"/>
    <x v="2"/>
    <x v="11"/>
    <s v="Kingston Digital DataTraveler 32GB USB 2.0"/>
    <n v="27.12"/>
    <n v="2"/>
    <n v="0.2"/>
    <n v="-4.7460000000000013"/>
  </r>
  <r>
    <n v="4353"/>
    <s v="CA-2014-107748"/>
    <x v="3"/>
    <x v="389"/>
    <d v="2014-12-13T00:00:00"/>
    <s v="Second Class"/>
    <s v="AG-10330"/>
    <s v="Alex Grayson"/>
    <s v="Consumer"/>
    <s v="United States"/>
    <s v="Stockton"/>
    <x v="1"/>
    <n v="95207"/>
    <x v="1"/>
    <s v="TEC-PH-10003215"/>
    <x v="2"/>
    <x v="7"/>
    <s v="Jackery Bar Premium Fast-charging Portable Charger"/>
    <n v="95.84"/>
    <n v="4"/>
    <n v="0.2"/>
    <n v="34.741999999999997"/>
  </r>
  <r>
    <n v="4354"/>
    <s v="CA-2014-107748"/>
    <x v="3"/>
    <x v="389"/>
    <d v="2014-12-13T00:00:00"/>
    <s v="Second Class"/>
    <s v="AG-10330"/>
    <s v="Alex Grayson"/>
    <s v="Consumer"/>
    <s v="United States"/>
    <s v="Stockton"/>
    <x v="1"/>
    <n v="95207"/>
    <x v="1"/>
    <s v="OFF-PA-10002005"/>
    <x v="1"/>
    <x v="10"/>
    <s v="Xerox 225"/>
    <n v="12.96"/>
    <n v="2"/>
    <n v="0"/>
    <n v="6.2208000000000006"/>
  </r>
  <r>
    <n v="4355"/>
    <s v="CA-2014-153654"/>
    <x v="3"/>
    <x v="221"/>
    <d v="2014-11-27T00:00:00"/>
    <s v="Second Class"/>
    <s v="MD-17860"/>
    <s v="Michael Dominguez"/>
    <s v="Corporate"/>
    <s v="United States"/>
    <s v="Asheville"/>
    <x v="3"/>
    <n v="28806"/>
    <x v="0"/>
    <s v="OFF-BI-10004465"/>
    <x v="1"/>
    <x v="8"/>
    <s v="Avery Durable Slant Ring Binders"/>
    <n v="19.008000000000003"/>
    <n v="8"/>
    <n v="0.7"/>
    <n v="-12.671999999999997"/>
  </r>
  <r>
    <n v="4356"/>
    <s v="CA-2012-155600"/>
    <x v="1"/>
    <x v="784"/>
    <d v="2012-12-07T00:00:00"/>
    <s v="Second Class"/>
    <s v="RO-19780"/>
    <s v="Rose O'Brian"/>
    <s v="Consumer"/>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s v="Consumer"/>
    <s v="United States"/>
    <s v="Clarksville"/>
    <x v="18"/>
    <n v="37042"/>
    <x v="0"/>
    <s v="OFF-AR-10003752"/>
    <x v="1"/>
    <x v="6"/>
    <s v="Deluxe Chalkboard Eraser Cleaner"/>
    <n v="36.96"/>
    <n v="4"/>
    <n v="0.2"/>
    <n v="12.011999999999999"/>
  </r>
  <r>
    <n v="4358"/>
    <s v="CA-2014-162565"/>
    <x v="3"/>
    <x v="157"/>
    <d v="2014-12-12T00:00:00"/>
    <s v="Same Day"/>
    <s v="RR-19315"/>
    <s v="Ralph Ritter"/>
    <s v="Consumer"/>
    <s v="United States"/>
    <s v="Aurora"/>
    <x v="10"/>
    <n v="60505"/>
    <x v="2"/>
    <s v="OFF-PA-10001937"/>
    <x v="1"/>
    <x v="10"/>
    <s v="Xerox 21"/>
    <n v="10.368000000000002"/>
    <n v="2"/>
    <n v="0.2"/>
    <n v="3.6288"/>
  </r>
  <r>
    <n v="4359"/>
    <s v="CA-2014-162565"/>
    <x v="3"/>
    <x v="157"/>
    <d v="2014-12-12T00:00:00"/>
    <s v="Same Day"/>
    <s v="RR-19315"/>
    <s v="Ralph Ritter"/>
    <s v="Consumer"/>
    <s v="United States"/>
    <s v="Aurora"/>
    <x v="10"/>
    <n v="60505"/>
    <x v="2"/>
    <s v="FUR-FU-10004306"/>
    <x v="0"/>
    <x v="5"/>
    <s v="Electrix Halogen Magnifier Lamp"/>
    <n v="77.720000000000013"/>
    <n v="1"/>
    <n v="0.6"/>
    <n v="-66.061999999999998"/>
  </r>
  <r>
    <n v="4360"/>
    <s v="CA-2014-162565"/>
    <x v="3"/>
    <x v="157"/>
    <d v="2014-12-12T00:00:00"/>
    <s v="Same Day"/>
    <s v="RR-19315"/>
    <s v="Ralph Ritter"/>
    <s v="Consumer"/>
    <s v="United States"/>
    <s v="Aurora"/>
    <x v="10"/>
    <n v="60505"/>
    <x v="2"/>
    <s v="FUR-CH-10003973"/>
    <x v="0"/>
    <x v="1"/>
    <s v="GuestStacker Chair with Chrome Finish Legs"/>
    <n v="520.46399999999994"/>
    <n v="2"/>
    <n v="0.3"/>
    <n v="-14.870399999999961"/>
  </r>
  <r>
    <n v="4361"/>
    <s v="CA-2013-127642"/>
    <x v="0"/>
    <x v="206"/>
    <d v="2013-05-24T00:00:00"/>
    <s v="First Class"/>
    <s v="CP-12340"/>
    <s v="Christine Phan"/>
    <s v="Corporate"/>
    <s v="United States"/>
    <s v="Warwick"/>
    <x v="34"/>
    <n v="2886"/>
    <x v="3"/>
    <s v="OFF-PA-10000565"/>
    <x v="1"/>
    <x v="10"/>
    <s v="Staples"/>
    <n v="111.96"/>
    <n v="2"/>
    <n v="0"/>
    <n v="54.860399999999998"/>
  </r>
  <r>
    <n v="4362"/>
    <s v="US-2014-163195"/>
    <x v="3"/>
    <x v="922"/>
    <d v="2014-02-22T00:00:00"/>
    <s v="Second Class"/>
    <s v="LL-16840"/>
    <s v="Lauren Leatherbury"/>
    <s v="Consumer"/>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s v="Consumer"/>
    <s v="United States"/>
    <s v="Fargo"/>
    <x v="46"/>
    <n v="58103"/>
    <x v="2"/>
    <s v="OFF-AR-10001953"/>
    <x v="1"/>
    <x v="6"/>
    <s v="Boston 1645 Deluxe Heavier-Duty Electric Pencil Sharpener"/>
    <n v="131.94"/>
    <n v="3"/>
    <n v="0"/>
    <n v="35.623800000000003"/>
  </r>
  <r>
    <n v="4364"/>
    <s v="CA-2014-111332"/>
    <x v="3"/>
    <x v="968"/>
    <d v="2014-05-23T00:00:00"/>
    <s v="Second Class"/>
    <s v="NC-18340"/>
    <s v="Nat Carroll"/>
    <s v="Consumer"/>
    <s v="United States"/>
    <s v="Fargo"/>
    <x v="46"/>
    <n v="58103"/>
    <x v="2"/>
    <s v="OFF-AR-10001374"/>
    <x v="1"/>
    <x v="6"/>
    <s v="BIC Brite Liner Highlighters, Chisel Tip"/>
    <n v="25.92"/>
    <n v="4"/>
    <n v="0"/>
    <n v="8.2943999999999996"/>
  </r>
  <r>
    <n v="4365"/>
    <s v="CA-2014-111332"/>
    <x v="3"/>
    <x v="968"/>
    <d v="2014-05-23T00:00:00"/>
    <s v="Second Class"/>
    <s v="NC-18340"/>
    <s v="Nat Carroll"/>
    <s v="Consumer"/>
    <s v="United States"/>
    <s v="Fargo"/>
    <x v="46"/>
    <n v="58103"/>
    <x v="2"/>
    <s v="OFF-ST-10003816"/>
    <x v="1"/>
    <x v="4"/>
    <s v="Fellowes High-Stak Drawer Files"/>
    <n v="704.76"/>
    <n v="4"/>
    <n v="0"/>
    <n v="162.09479999999996"/>
  </r>
  <r>
    <n v="4366"/>
    <s v="CA-2014-111332"/>
    <x v="3"/>
    <x v="968"/>
    <d v="2014-05-23T00:00:00"/>
    <s v="Second Class"/>
    <s v="NC-18340"/>
    <s v="Nat Carroll"/>
    <s v="Consumer"/>
    <s v="United States"/>
    <s v="Fargo"/>
    <x v="46"/>
    <n v="58103"/>
    <x v="2"/>
    <s v="OFF-FA-10001843"/>
    <x v="1"/>
    <x v="13"/>
    <s v="Staples"/>
    <n v="7.41"/>
    <n v="3"/>
    <n v="0"/>
    <n v="3.4827000000000004"/>
  </r>
  <r>
    <n v="4367"/>
    <s v="CA-2014-111332"/>
    <x v="3"/>
    <x v="968"/>
    <d v="2014-05-23T00:00:00"/>
    <s v="Second Class"/>
    <s v="NC-18340"/>
    <s v="Nat Carroll"/>
    <s v="Consumer"/>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s v="Consumer"/>
    <s v="United States"/>
    <s v="Chicago"/>
    <x v="10"/>
    <n v="60623"/>
    <x v="2"/>
    <s v="OFF-FA-10000936"/>
    <x v="1"/>
    <x v="13"/>
    <s v="Acco Hot Clips Clips to Go"/>
    <n v="10.528"/>
    <n v="4"/>
    <n v="0.2"/>
    <n v="3.2899999999999996"/>
  </r>
  <r>
    <n v="4369"/>
    <s v="CA-2014-117044"/>
    <x v="3"/>
    <x v="220"/>
    <d v="2014-09-14T00:00:00"/>
    <s v="Second Class"/>
    <s v="HA-14920"/>
    <s v="Helen Andreada"/>
    <s v="Consumer"/>
    <s v="United States"/>
    <s v="Chicago"/>
    <x v="10"/>
    <n v="60623"/>
    <x v="2"/>
    <s v="OFF-PA-10003657"/>
    <x v="1"/>
    <x v="10"/>
    <s v="Xerox 1927"/>
    <n v="20.544000000000004"/>
    <n v="6"/>
    <n v="0.2"/>
    <n v="6.4199999999999964"/>
  </r>
  <r>
    <n v="4370"/>
    <s v="US-2013-165078"/>
    <x v="0"/>
    <x v="732"/>
    <d v="2013-11-11T00:00:00"/>
    <s v="Standard Class"/>
    <s v="MA-17995"/>
    <s v="Michelle Arnett"/>
    <s v="Home Office"/>
    <s v="United States"/>
    <s v="Lawrence"/>
    <x v="14"/>
    <n v="46226"/>
    <x v="2"/>
    <s v="OFF-BI-10001989"/>
    <x v="1"/>
    <x v="8"/>
    <s v="Premium Transparent Presentation Covers by GBC"/>
    <n v="104.9"/>
    <n v="5"/>
    <n v="0"/>
    <n v="50.351999999999997"/>
  </r>
  <r>
    <n v="4371"/>
    <s v="US-2013-165078"/>
    <x v="0"/>
    <x v="732"/>
    <d v="2013-11-11T00:00:00"/>
    <s v="Standard Class"/>
    <s v="MA-17995"/>
    <s v="Michelle Arnett"/>
    <s v="Home Office"/>
    <s v="United States"/>
    <s v="Lawrence"/>
    <x v="14"/>
    <n v="46226"/>
    <x v="2"/>
    <s v="OFF-AR-10002987"/>
    <x v="1"/>
    <x v="6"/>
    <s v="Prismacolor Color Pencil Set"/>
    <n v="39.68"/>
    <n v="2"/>
    <n v="0"/>
    <n v="16.268800000000002"/>
  </r>
  <r>
    <n v="4372"/>
    <s v="US-2013-165078"/>
    <x v="0"/>
    <x v="732"/>
    <d v="2013-11-11T00:00:00"/>
    <s v="Standard Class"/>
    <s v="MA-17995"/>
    <s v="Michelle Arnett"/>
    <s v="Home Office"/>
    <s v="United States"/>
    <s v="Lawrence"/>
    <x v="14"/>
    <n v="46226"/>
    <x v="2"/>
    <s v="OFF-LA-10000414"/>
    <x v="1"/>
    <x v="2"/>
    <s v="Avery 503"/>
    <n v="51.75"/>
    <n v="5"/>
    <n v="0"/>
    <n v="24.84"/>
  </r>
  <r>
    <n v="4373"/>
    <s v="US-2014-169320"/>
    <x v="3"/>
    <x v="283"/>
    <d v="2014-07-26T00:00:00"/>
    <s v="Second Class"/>
    <s v="LH-16900"/>
    <s v="Lena Hernandez"/>
    <s v="Consumer"/>
    <s v="United States"/>
    <s v="Elkhart"/>
    <x v="14"/>
    <n v="46514"/>
    <x v="2"/>
    <s v="OFF-AR-10003602"/>
    <x v="1"/>
    <x v="6"/>
    <s v="Quartet Omega Colored Chalk, 12/Pack"/>
    <n v="11.68"/>
    <n v="2"/>
    <n v="0"/>
    <n v="5.4895999999999994"/>
  </r>
  <r>
    <n v="4374"/>
    <s v="US-2014-169320"/>
    <x v="3"/>
    <x v="283"/>
    <d v="2014-07-26T00:00:00"/>
    <s v="Second Class"/>
    <s v="LH-16900"/>
    <s v="Lena Hernandez"/>
    <s v="Consumer"/>
    <s v="United States"/>
    <s v="Elkhart"/>
    <x v="14"/>
    <n v="46514"/>
    <x v="2"/>
    <s v="TEC-AC-10002550"/>
    <x v="2"/>
    <x v="11"/>
    <s v="Memorex 25GB 6X Branded Blu-Ray Recordable Disc, 30/Pack"/>
    <n v="159.75"/>
    <n v="5"/>
    <n v="0"/>
    <n v="11.182499999999997"/>
  </r>
  <r>
    <n v="4375"/>
    <s v="CA-2013-158575"/>
    <x v="0"/>
    <x v="741"/>
    <d v="2013-11-25T00:00:00"/>
    <s v="Standard Class"/>
    <s v="SB-20290"/>
    <s v="Sean Braxton"/>
    <s v="Corporate"/>
    <s v="United States"/>
    <s v="Kent"/>
    <x v="24"/>
    <n v="44240"/>
    <x v="3"/>
    <s v="OFF-AP-10002998"/>
    <x v="1"/>
    <x v="9"/>
    <s v="Holmes 99% HEPA Air Purifier"/>
    <n v="103.96799999999999"/>
    <n v="6"/>
    <n v="0.2"/>
    <n v="16.894799999999996"/>
  </r>
  <r>
    <n v="4376"/>
    <s v="CA-2011-166954"/>
    <x v="2"/>
    <x v="573"/>
    <d v="2011-04-30T00:00:00"/>
    <s v="Standard Class"/>
    <s v="BT-11305"/>
    <s v="Beth Thompson"/>
    <s v="Home Office"/>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s v="Home Office"/>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s v="Home Office"/>
    <s v="United States"/>
    <s v="San Gabriel"/>
    <x v="1"/>
    <n v="91776"/>
    <x v="1"/>
    <s v="FUR-CH-10003973"/>
    <x v="0"/>
    <x v="1"/>
    <s v="GuestStacker Chair with Chrome Finish Legs"/>
    <n v="1487.04"/>
    <n v="5"/>
    <n v="0.2"/>
    <n v="148.70400000000006"/>
  </r>
  <r>
    <n v="4379"/>
    <s v="CA-2012-140830"/>
    <x v="1"/>
    <x v="672"/>
    <d v="2012-12-02T00:00:00"/>
    <s v="Second Class"/>
    <s v="PS-18970"/>
    <s v="Paul Stevenson"/>
    <s v="Home Office"/>
    <s v="United States"/>
    <s v="Henderson"/>
    <x v="0"/>
    <n v="42420"/>
    <x v="0"/>
    <s v="OFF-EN-10000461"/>
    <x v="1"/>
    <x v="12"/>
    <s v="#10- 4 1/8&quot; x 9 1/2&quot; Recycled Envelopes"/>
    <n v="17.48"/>
    <n v="2"/>
    <n v="0"/>
    <n v="8.2156000000000002"/>
  </r>
  <r>
    <n v="4380"/>
    <s v="CA-2012-140830"/>
    <x v="1"/>
    <x v="672"/>
    <d v="2012-12-02T00:00:00"/>
    <s v="Second Class"/>
    <s v="PS-18970"/>
    <s v="Paul Stevenson"/>
    <s v="Home Office"/>
    <s v="United States"/>
    <s v="Henderson"/>
    <x v="0"/>
    <n v="42420"/>
    <x v="0"/>
    <s v="OFF-EN-10002831"/>
    <x v="1"/>
    <x v="12"/>
    <s v="Tyvek  Top-Opening Peel &amp; Seel  Envelopes, Gray"/>
    <n v="71.88"/>
    <n v="2"/>
    <n v="0"/>
    <n v="32.345999999999997"/>
  </r>
  <r>
    <n v="4381"/>
    <s v="CA-2012-152891"/>
    <x v="1"/>
    <x v="969"/>
    <d v="2012-10-30T00:00:00"/>
    <s v="Standard Class"/>
    <s v="TB-21625"/>
    <s v="Trudy Brown"/>
    <s v="Consumer"/>
    <s v="United States"/>
    <s v="San Francisco"/>
    <x v="1"/>
    <n v="94110"/>
    <x v="1"/>
    <s v="OFF-AR-10004648"/>
    <x v="1"/>
    <x v="6"/>
    <s v="Boston 19500 Mighty Mite Electric Pencil Sharpener"/>
    <n v="60.449999999999996"/>
    <n v="3"/>
    <n v="0"/>
    <n v="16.3215"/>
  </r>
  <r>
    <n v="4382"/>
    <s v="CA-2012-152891"/>
    <x v="1"/>
    <x v="969"/>
    <d v="2012-10-30T00:00:00"/>
    <s v="Standard Class"/>
    <s v="TB-21625"/>
    <s v="Trudy Brown"/>
    <s v="Consumer"/>
    <s v="United States"/>
    <s v="San Francisco"/>
    <x v="1"/>
    <n v="94110"/>
    <x v="1"/>
    <s v="FUR-TA-10001857"/>
    <x v="0"/>
    <x v="3"/>
    <s v="Balt Solid Wood Rectangular Table"/>
    <n v="253.17599999999999"/>
    <n v="3"/>
    <n v="0.2"/>
    <n v="-31.64700000000002"/>
  </r>
  <r>
    <n v="4383"/>
    <s v="US-2012-122784"/>
    <x v="1"/>
    <x v="603"/>
    <d v="2012-07-27T00:00:00"/>
    <s v="Standard Class"/>
    <s v="RA-19915"/>
    <s v="Russell Applegate"/>
    <s v="Consumer"/>
    <s v="United States"/>
    <s v="Highland Park"/>
    <x v="10"/>
    <n v="60035"/>
    <x v="2"/>
    <s v="OFF-BI-10000546"/>
    <x v="1"/>
    <x v="8"/>
    <s v="Avery Durable Binders"/>
    <n v="2.879999999999999"/>
    <n v="5"/>
    <n v="0.8"/>
    <n v="-4.4639999999999995"/>
  </r>
  <r>
    <n v="4384"/>
    <s v="US-2012-122784"/>
    <x v="1"/>
    <x v="603"/>
    <d v="2012-07-27T00:00:00"/>
    <s v="Standard Class"/>
    <s v="RA-19915"/>
    <s v="Russell Applegate"/>
    <s v="Consumer"/>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s v="Consumer"/>
    <s v="United States"/>
    <s v="Highland Park"/>
    <x v="10"/>
    <n v="60035"/>
    <x v="2"/>
    <s v="TEC-PH-10001557"/>
    <x v="2"/>
    <x v="7"/>
    <s v="Pyle PMP37LED"/>
    <n v="153.584"/>
    <n v="2"/>
    <n v="0.2"/>
    <n v="13.438599999999994"/>
  </r>
  <r>
    <n v="4386"/>
    <s v="US-2012-122784"/>
    <x v="1"/>
    <x v="603"/>
    <d v="2012-07-27T00:00:00"/>
    <s v="Standard Class"/>
    <s v="RA-19915"/>
    <s v="Russell Applegate"/>
    <s v="Consumer"/>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s v="Corporate"/>
    <s v="United States"/>
    <s v="San Francisco"/>
    <x v="1"/>
    <n v="94122"/>
    <x v="1"/>
    <s v="OFF-AP-10001366"/>
    <x v="1"/>
    <x v="9"/>
    <s v="Staples"/>
    <n v="43.92"/>
    <n v="4"/>
    <n v="0"/>
    <n v="11.858400000000003"/>
  </r>
  <r>
    <n v="4388"/>
    <s v="CA-2013-156811"/>
    <x v="0"/>
    <x v="189"/>
    <d v="2013-11-03T00:00:00"/>
    <s v="Standard Class"/>
    <s v="BP-11095"/>
    <s v="Bart Pistole"/>
    <s v="Corporate"/>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s v="Consumer"/>
    <s v="United States"/>
    <s v="New York City"/>
    <x v="15"/>
    <n v="10035"/>
    <x v="3"/>
    <s v="OFF-PA-10003651"/>
    <x v="1"/>
    <x v="10"/>
    <s v="Xerox 1968"/>
    <n v="46.76"/>
    <n v="7"/>
    <n v="0"/>
    <n v="22.444800000000001"/>
  </r>
  <r>
    <n v="4390"/>
    <s v="CA-2014-111556"/>
    <x v="3"/>
    <x v="225"/>
    <d v="2014-11-23T00:00:00"/>
    <s v="First Class"/>
    <s v="CD-11920"/>
    <s v="Carlos Daly"/>
    <s v="Consumer"/>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s v="Consumer"/>
    <s v="United States"/>
    <s v="New York City"/>
    <x v="15"/>
    <n v="10035"/>
    <x v="3"/>
    <s v="TEC-PH-10001459"/>
    <x v="2"/>
    <x v="7"/>
    <s v="Samsung Galaxy Mega 6.3"/>
    <n v="1259.97"/>
    <n v="3"/>
    <n v="0"/>
    <n v="327.59220000000005"/>
  </r>
  <r>
    <n v="4392"/>
    <s v="CA-2014-111556"/>
    <x v="3"/>
    <x v="225"/>
    <d v="2014-11-23T00:00:00"/>
    <s v="First Class"/>
    <s v="CD-11920"/>
    <s v="Carlos Daly"/>
    <s v="Consumer"/>
    <s v="United States"/>
    <s v="New York City"/>
    <x v="15"/>
    <n v="10035"/>
    <x v="3"/>
    <s v="OFF-AR-10004602"/>
    <x v="1"/>
    <x v="6"/>
    <s v="Boston KS Multi-Size Manual Pencil Sharpener"/>
    <n v="68.97"/>
    <n v="3"/>
    <n v="0"/>
    <n v="19.311600000000002"/>
  </r>
  <r>
    <n v="4393"/>
    <s v="CA-2013-108868"/>
    <x v="0"/>
    <x v="162"/>
    <d v="2013-09-13T00:00:00"/>
    <s v="Standard Class"/>
    <s v="KB-16585"/>
    <s v="Ken Black"/>
    <s v="Corporate"/>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s v="Corporate"/>
    <s v="United States"/>
    <s v="Dallas"/>
    <x v="5"/>
    <n v="75081"/>
    <x v="2"/>
    <s v="TEC-PH-10000923"/>
    <x v="2"/>
    <x v="7"/>
    <s v="Belkin SportFit Armband For iPhone 5s/5c, Fuchsia"/>
    <n v="59.960000000000008"/>
    <n v="5"/>
    <n v="0.2"/>
    <n v="21.735500000000002"/>
  </r>
  <r>
    <n v="4395"/>
    <s v="CA-2011-142965"/>
    <x v="2"/>
    <x v="836"/>
    <d v="2011-07-20T00:00:00"/>
    <s v="Same Day"/>
    <s v="SW-20245"/>
    <s v="Scot Wooten"/>
    <s v="Consumer"/>
    <s v="United States"/>
    <s v="Springfield"/>
    <x v="24"/>
    <n v="45503"/>
    <x v="3"/>
    <s v="OFF-ST-10002583"/>
    <x v="1"/>
    <x v="4"/>
    <s v="Fellowes Neat Ideas Storage Cubes"/>
    <n v="25.983999999999998"/>
    <n v="1"/>
    <n v="0.2"/>
    <n v="-5.1968000000000005"/>
  </r>
  <r>
    <n v="4396"/>
    <s v="CA-2011-142965"/>
    <x v="2"/>
    <x v="836"/>
    <d v="2011-07-20T00:00:00"/>
    <s v="Same Day"/>
    <s v="SW-20245"/>
    <s v="Scot Wooten"/>
    <s v="Consumer"/>
    <s v="United States"/>
    <s v="Springfield"/>
    <x v="24"/>
    <n v="45503"/>
    <x v="3"/>
    <s v="OFF-BI-10000977"/>
    <x v="1"/>
    <x v="8"/>
    <s v="Ibico Plastic Spiral Binding Combs"/>
    <n v="27.360000000000003"/>
    <n v="3"/>
    <n v="0.7"/>
    <n v="-21.887999999999991"/>
  </r>
  <r>
    <n v="4397"/>
    <s v="CA-2013-148740"/>
    <x v="0"/>
    <x v="625"/>
    <d v="2013-11-20T00:00:00"/>
    <s v="Standard Class"/>
    <s v="AH-10690"/>
    <s v="Anna Häberlin"/>
    <s v="Corporate"/>
    <s v="United States"/>
    <s v="San Diego"/>
    <x v="1"/>
    <n v="92024"/>
    <x v="1"/>
    <s v="TEC-PH-10002549"/>
    <x v="2"/>
    <x v="7"/>
    <s v="Polycom SoundPoint IP 450 VoIP phone"/>
    <n v="361.37600000000003"/>
    <n v="2"/>
    <n v="0.2"/>
    <n v="27.103200000000001"/>
  </r>
  <r>
    <n v="4398"/>
    <s v="US-2011-138758"/>
    <x v="2"/>
    <x v="970"/>
    <d v="2011-07-11T00:00:00"/>
    <s v="Standard Class"/>
    <s v="JL-15835"/>
    <s v="John Lee"/>
    <s v="Consumer"/>
    <s v="United States"/>
    <s v="Philadelphia"/>
    <x v="9"/>
    <n v="19120"/>
    <x v="3"/>
    <s v="FUR-CH-10002880"/>
    <x v="0"/>
    <x v="1"/>
    <s v="Global High-Back Leather Tilter, Burgundy"/>
    <n v="172.18599999999998"/>
    <n v="2"/>
    <n v="0.3"/>
    <n v="-46.736200000000011"/>
  </r>
  <r>
    <n v="4399"/>
    <s v="US-2011-138758"/>
    <x v="2"/>
    <x v="970"/>
    <d v="2011-07-11T00:00:00"/>
    <s v="Standard Class"/>
    <s v="JL-15835"/>
    <s v="John Lee"/>
    <s v="Consumer"/>
    <s v="United States"/>
    <s v="Philadelphia"/>
    <x v="9"/>
    <n v="19120"/>
    <x v="3"/>
    <s v="FUR-FU-10003039"/>
    <x v="0"/>
    <x v="5"/>
    <s v="Howard Miller 11-1/2&quot; Diameter Grantwood Wall Clock"/>
    <n v="69.00800000000001"/>
    <n v="2"/>
    <n v="0.2"/>
    <n v="12.0764"/>
  </r>
  <r>
    <n v="4400"/>
    <s v="CA-2013-131737"/>
    <x v="0"/>
    <x v="716"/>
    <d v="2013-03-18T00:00:00"/>
    <s v="Same Day"/>
    <s v="GZ-14470"/>
    <s v="Gary Zandusky"/>
    <s v="Consumer"/>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s v="Consumer"/>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s v="Consumer"/>
    <s v="United States"/>
    <s v="Columbia"/>
    <x v="39"/>
    <n v="21044"/>
    <x v="3"/>
    <s v="FUR-FU-10004306"/>
    <x v="0"/>
    <x v="5"/>
    <s v="Electrix Halogen Magnifier Lamp"/>
    <n v="971.5"/>
    <n v="5"/>
    <n v="0"/>
    <n v="252.59"/>
  </r>
  <r>
    <n v="4403"/>
    <s v="CA-2013-114538"/>
    <x v="0"/>
    <x v="482"/>
    <d v="2013-12-28T00:00:00"/>
    <s v="First Class"/>
    <s v="RC-19825"/>
    <s v="Roy Collins"/>
    <s v="Consumer"/>
    <s v="United States"/>
    <s v="Colorado Springs"/>
    <x v="22"/>
    <n v="80906"/>
    <x v="1"/>
    <s v="OFF-AR-10002445"/>
    <x v="1"/>
    <x v="6"/>
    <s v="SANFORD Major Accent Highlighters"/>
    <n v="11.328000000000001"/>
    <n v="2"/>
    <n v="0.2"/>
    <n v="2.5488000000000004"/>
  </r>
  <r>
    <n v="4404"/>
    <s v="CA-2011-127936"/>
    <x v="2"/>
    <x v="814"/>
    <d v="2011-09-04T00:00:00"/>
    <s v="First Class"/>
    <s v="CL-12565"/>
    <s v="Clay Ludtke"/>
    <s v="Consumer"/>
    <s v="United States"/>
    <s v="New York City"/>
    <x v="15"/>
    <n v="10009"/>
    <x v="3"/>
    <s v="OFF-AR-10002445"/>
    <x v="1"/>
    <x v="6"/>
    <s v="SANFORD Major Accent Highlighters"/>
    <n v="21.240000000000002"/>
    <n v="3"/>
    <n v="0"/>
    <n v="8.071200000000001"/>
  </r>
  <r>
    <n v="4405"/>
    <s v="CA-2012-164336"/>
    <x v="1"/>
    <x v="761"/>
    <d v="2012-07-10T00:00:00"/>
    <s v="Standard Class"/>
    <s v="MW-18220"/>
    <s v="Mitch Webber"/>
    <s v="Consumer"/>
    <s v="United States"/>
    <s v="Philadelphia"/>
    <x v="9"/>
    <n v="19140"/>
    <x v="3"/>
    <s v="TEC-AC-10002345"/>
    <x v="2"/>
    <x v="11"/>
    <s v="HP Standard 104 key PS/2 Keyboard"/>
    <n v="34.800000000000004"/>
    <n v="3"/>
    <n v="0.2"/>
    <n v="2.1749999999999989"/>
  </r>
  <r>
    <n v="4406"/>
    <s v="CA-2012-164336"/>
    <x v="1"/>
    <x v="761"/>
    <d v="2012-07-10T00:00:00"/>
    <s v="Standard Class"/>
    <s v="MW-18220"/>
    <s v="Mitch Webber"/>
    <s v="Consumer"/>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s v="Corporate"/>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s v="Corporate"/>
    <s v="United States"/>
    <s v="Columbus"/>
    <x v="14"/>
    <n v="47201"/>
    <x v="2"/>
    <s v="OFF-PA-10000418"/>
    <x v="1"/>
    <x v="10"/>
    <s v="Xerox 189"/>
    <n v="314.54999999999995"/>
    <n v="3"/>
    <n v="0"/>
    <n v="150.98399999999998"/>
  </r>
  <r>
    <n v="4409"/>
    <s v="CA-2013-100041"/>
    <x v="0"/>
    <x v="73"/>
    <d v="2013-11-26T00:00:00"/>
    <s v="Standard Class"/>
    <s v="BF-10975"/>
    <s v="Barbara Fisher"/>
    <s v="Corporate"/>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s v="Home Office"/>
    <s v="United States"/>
    <s v="Los Angeles"/>
    <x v="1"/>
    <n v="90004"/>
    <x v="1"/>
    <s v="OFF-LA-10004425"/>
    <x v="1"/>
    <x v="2"/>
    <s v="Staples"/>
    <n v="5.78"/>
    <n v="2"/>
    <n v="0"/>
    <n v="2.7166000000000001"/>
  </r>
  <r>
    <n v="4411"/>
    <s v="US-2011-154879"/>
    <x v="2"/>
    <x v="457"/>
    <d v="2011-05-11T00:00:00"/>
    <s v="Standard Class"/>
    <s v="SN-20710"/>
    <s v="Steve Nguyen"/>
    <s v="Home Office"/>
    <s v="United States"/>
    <s v="Los Angeles"/>
    <x v="1"/>
    <n v="90004"/>
    <x v="1"/>
    <s v="OFF-AR-10001897"/>
    <x v="1"/>
    <x v="6"/>
    <s v="Model L Table or Wall-Mount Pencil Sharpener"/>
    <n v="107.94"/>
    <n v="6"/>
    <n v="0"/>
    <n v="30.223200000000002"/>
  </r>
  <r>
    <n v="4412"/>
    <s v="CA-2011-130624"/>
    <x v="2"/>
    <x v="261"/>
    <d v="2011-06-24T00:00:00"/>
    <s v="First Class"/>
    <s v="TB-21280"/>
    <s v="Toby Braunhardt"/>
    <s v="Consumer"/>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s v="Consumer"/>
    <s v="United States"/>
    <s v="New York City"/>
    <x v="15"/>
    <n v="10024"/>
    <x v="3"/>
    <s v="TEC-PH-10003963"/>
    <x v="2"/>
    <x v="7"/>
    <s v="GE 2-Jack Phone Line Splitter"/>
    <n v="617.97"/>
    <n v="3"/>
    <n v="0"/>
    <n v="160.6722"/>
  </r>
  <r>
    <n v="4414"/>
    <s v="CA-2011-130624"/>
    <x v="2"/>
    <x v="261"/>
    <d v="2011-06-24T00:00:00"/>
    <s v="First Class"/>
    <s v="TB-21280"/>
    <s v="Toby Braunhardt"/>
    <s v="Consumer"/>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s v="Corporate"/>
    <s v="United States"/>
    <s v="Lawrence"/>
    <x v="31"/>
    <n v="1841"/>
    <x v="3"/>
    <s v="OFF-BI-10003925"/>
    <x v="1"/>
    <x v="8"/>
    <s v="Fellowes PB300 Plastic Comb Binding Machine"/>
    <n v="387.99"/>
    <n v="1"/>
    <n v="0"/>
    <n v="182.3553"/>
  </r>
  <r>
    <n v="4416"/>
    <s v="CA-2011-153983"/>
    <x v="2"/>
    <x v="503"/>
    <d v="2011-12-06T00:00:00"/>
    <s v="Standard Class"/>
    <s v="AH-10210"/>
    <s v="Alan Hwang"/>
    <s v="Consumer"/>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s v="Consumer"/>
    <s v="United States"/>
    <s v="San Francisco"/>
    <x v="1"/>
    <n v="94122"/>
    <x v="1"/>
    <s v="OFF-FA-10003495"/>
    <x v="1"/>
    <x v="13"/>
    <s v="Staples"/>
    <n v="30.4"/>
    <n v="5"/>
    <n v="0"/>
    <n v="15.2"/>
  </r>
  <r>
    <n v="4418"/>
    <s v="CA-2014-112900"/>
    <x v="3"/>
    <x v="359"/>
    <d v="2014-04-13T00:00:00"/>
    <s v="Second Class"/>
    <s v="KL-16645"/>
    <s v="Ken Lonsdale"/>
    <s v="Consumer"/>
    <s v="United States"/>
    <s v="Detroit"/>
    <x v="12"/>
    <n v="48205"/>
    <x v="2"/>
    <s v="OFF-BI-10002867"/>
    <x v="1"/>
    <x v="8"/>
    <s v="GBC Recycled Regency Composition Covers"/>
    <n v="478.24"/>
    <n v="8"/>
    <n v="0"/>
    <n v="219.99039999999997"/>
  </r>
  <r>
    <n v="4419"/>
    <s v="CA-2011-160157"/>
    <x v="2"/>
    <x v="414"/>
    <d v="2011-12-27T00:00:00"/>
    <s v="Standard Class"/>
    <s v="MH-17455"/>
    <s v="Mark Hamilton"/>
    <s v="Consumer"/>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s v="Consumer"/>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s v="Consumer"/>
    <s v="United States"/>
    <s v="Chicago"/>
    <x v="10"/>
    <n v="60610"/>
    <x v="2"/>
    <s v="OFF-SU-10002537"/>
    <x v="1"/>
    <x v="14"/>
    <s v="Acme Box Cutter Scissors"/>
    <n v="40.92"/>
    <n v="5"/>
    <n v="0.2"/>
    <n v="3.0690000000000026"/>
  </r>
  <r>
    <n v="4422"/>
    <s v="CA-2011-117016"/>
    <x v="2"/>
    <x v="530"/>
    <d v="2011-03-09T00:00:00"/>
    <s v="Standard Class"/>
    <s v="SC-20095"/>
    <s v="Sanjit Chand"/>
    <s v="Consumer"/>
    <s v="United States"/>
    <s v="Margate"/>
    <x v="2"/>
    <n v="33063"/>
    <x v="0"/>
    <s v="OFF-AR-10001374"/>
    <x v="1"/>
    <x v="6"/>
    <s v="BIC Brite Liner Highlighters, Chisel Tip"/>
    <n v="15.552000000000003"/>
    <n v="3"/>
    <n v="0.2"/>
    <n v="2.3327999999999989"/>
  </r>
  <r>
    <n v="4423"/>
    <s v="CA-2014-159464"/>
    <x v="3"/>
    <x v="796"/>
    <d v="2014-05-20T00:00:00"/>
    <s v="First Class"/>
    <s v="TB-21355"/>
    <s v="Todd Boyes"/>
    <s v="Corporate"/>
    <s v="United States"/>
    <s v="Sandy Springs"/>
    <x v="32"/>
    <n v="30328"/>
    <x v="0"/>
    <s v="OFF-AP-10001492"/>
    <x v="1"/>
    <x v="9"/>
    <s v="Acco Six-Outlet Power Strip, 4' Cord Length"/>
    <n v="17.239999999999998"/>
    <n v="2"/>
    <n v="0"/>
    <n v="4.4824000000000002"/>
  </r>
  <r>
    <n v="4424"/>
    <s v="CA-2014-159464"/>
    <x v="3"/>
    <x v="796"/>
    <d v="2014-05-20T00:00:00"/>
    <s v="First Class"/>
    <s v="TB-21355"/>
    <s v="Todd Boyes"/>
    <s v="Corporate"/>
    <s v="United States"/>
    <s v="Sandy Springs"/>
    <x v="32"/>
    <n v="30328"/>
    <x v="0"/>
    <s v="FUR-BO-10003546"/>
    <x v="0"/>
    <x v="0"/>
    <s v="Hon 4-Shelf Metal Bookcases"/>
    <n v="302.94"/>
    <n v="3"/>
    <n v="0"/>
    <n v="75.735000000000014"/>
  </r>
  <r>
    <n v="4425"/>
    <s v="CA-2014-159464"/>
    <x v="3"/>
    <x v="796"/>
    <d v="2014-05-20T00:00:00"/>
    <s v="First Class"/>
    <s v="TB-21355"/>
    <s v="Todd Boyes"/>
    <s v="Corporate"/>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s v="Corporate"/>
    <s v="United States"/>
    <s v="Sandy Springs"/>
    <x v="32"/>
    <n v="30328"/>
    <x v="0"/>
    <s v="OFF-BI-10000315"/>
    <x v="1"/>
    <x v="8"/>
    <s v="Poly Designer Cover &amp; Back"/>
    <n v="113.94"/>
    <n v="6"/>
    <n v="0"/>
    <n v="54.691199999999995"/>
  </r>
  <r>
    <n v="4427"/>
    <s v="CA-2014-159464"/>
    <x v="3"/>
    <x v="796"/>
    <d v="2014-05-20T00:00:00"/>
    <s v="First Class"/>
    <s v="TB-21355"/>
    <s v="Todd Boyes"/>
    <s v="Corporate"/>
    <s v="United States"/>
    <s v="Sandy Springs"/>
    <x v="32"/>
    <n v="30328"/>
    <x v="0"/>
    <s v="TEC-PH-10002350"/>
    <x v="2"/>
    <x v="7"/>
    <s v="Apple EarPods with Remote and Mic"/>
    <n v="55.98"/>
    <n v="2"/>
    <n v="0"/>
    <n v="15.674399999999999"/>
  </r>
  <r>
    <n v="4428"/>
    <s v="US-2014-103226"/>
    <x v="3"/>
    <x v="585"/>
    <d v="2014-09-29T00:00:00"/>
    <s v="Standard Class"/>
    <s v="DW-13195"/>
    <s v="David Wiener"/>
    <s v="Corporate"/>
    <s v="United States"/>
    <s v="Albuquerque"/>
    <x v="27"/>
    <n v="87105"/>
    <x v="1"/>
    <s v="OFF-PA-10002666"/>
    <x v="1"/>
    <x v="10"/>
    <s v="Southworth 25% Cotton Linen-Finish Paper &amp; Envelopes"/>
    <n v="27.18"/>
    <n v="3"/>
    <n v="0"/>
    <n v="12.231"/>
  </r>
  <r>
    <n v="4429"/>
    <s v="CA-2014-119452"/>
    <x v="3"/>
    <x v="708"/>
    <d v="2014-03-28T00:00:00"/>
    <s v="Standard Class"/>
    <s v="CL-12565"/>
    <s v="Clay Ludtke"/>
    <s v="Consumer"/>
    <s v="United States"/>
    <s v="Tulsa"/>
    <x v="26"/>
    <n v="74133"/>
    <x v="2"/>
    <s v="FUR-CH-10004495"/>
    <x v="0"/>
    <x v="1"/>
    <s v="Global Leather and Oak Executive Chair, Black"/>
    <n v="1805.88"/>
    <n v="6"/>
    <n v="0"/>
    <n v="523.70519999999988"/>
  </r>
  <r>
    <n v="4430"/>
    <s v="CA-2014-147725"/>
    <x v="3"/>
    <x v="32"/>
    <d v="2014-09-15T00:00:00"/>
    <s v="Same Day"/>
    <s v="LT-17110"/>
    <s v="Liz Thompson"/>
    <s v="Consumer"/>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s v="Consumer"/>
    <s v="United States"/>
    <s v="Henderson"/>
    <x v="0"/>
    <n v="42420"/>
    <x v="0"/>
    <s v="OFF-FA-10002280"/>
    <x v="1"/>
    <x v="13"/>
    <s v="Advantus Plastic Paper Clips"/>
    <n v="20"/>
    <n v="4"/>
    <n v="0"/>
    <n v="9.6"/>
  </r>
  <r>
    <n v="4432"/>
    <s v="CA-2013-168893"/>
    <x v="0"/>
    <x v="54"/>
    <d v="2013-11-09T00:00:00"/>
    <s v="Second Class"/>
    <s v="AP-10915"/>
    <s v="Arthur Prichep"/>
    <s v="Consumer"/>
    <s v="United States"/>
    <s v="Henderson"/>
    <x v="0"/>
    <n v="42420"/>
    <x v="0"/>
    <s v="OFF-AR-10001770"/>
    <x v="1"/>
    <x v="6"/>
    <s v="Economy #2 Pencils"/>
    <n v="7.98"/>
    <n v="3"/>
    <n v="0"/>
    <n v="2.0747999999999998"/>
  </r>
  <r>
    <n v="4433"/>
    <s v="CA-2013-168893"/>
    <x v="0"/>
    <x v="54"/>
    <d v="2013-11-09T00:00:00"/>
    <s v="Second Class"/>
    <s v="AP-10915"/>
    <s v="Arthur Prichep"/>
    <s v="Consumer"/>
    <s v="United States"/>
    <s v="Henderson"/>
    <x v="0"/>
    <n v="42420"/>
    <x v="0"/>
    <s v="FUR-FU-10002885"/>
    <x v="0"/>
    <x v="5"/>
    <s v="Magna Visual Magnetic Picture Hangers"/>
    <n v="24.1"/>
    <n v="5"/>
    <n v="0"/>
    <n v="9.1580000000000013"/>
  </r>
  <r>
    <n v="4434"/>
    <s v="CA-2013-168893"/>
    <x v="0"/>
    <x v="54"/>
    <d v="2013-11-09T00:00:00"/>
    <s v="Second Class"/>
    <s v="AP-10915"/>
    <s v="Arthur Prichep"/>
    <s v="Consumer"/>
    <s v="United States"/>
    <s v="Henderson"/>
    <x v="0"/>
    <n v="42420"/>
    <x v="0"/>
    <s v="OFF-AR-10003772"/>
    <x v="1"/>
    <x v="6"/>
    <s v="Boston 16750 Black Compact Battery Pencil Sharpener"/>
    <n v="8.75"/>
    <n v="1"/>
    <n v="0"/>
    <n v="2.6249999999999991"/>
  </r>
  <r>
    <n v="4435"/>
    <s v="CA-2013-168893"/>
    <x v="0"/>
    <x v="54"/>
    <d v="2013-11-09T00:00:00"/>
    <s v="Second Class"/>
    <s v="AP-10915"/>
    <s v="Arthur Prichep"/>
    <s v="Consumer"/>
    <s v="United States"/>
    <s v="Henderson"/>
    <x v="0"/>
    <n v="42420"/>
    <x v="0"/>
    <s v="FUR-TA-10003392"/>
    <x v="0"/>
    <x v="3"/>
    <s v="Global Adaptabilities Conference Tables"/>
    <n v="842.94"/>
    <n v="3"/>
    <n v="0"/>
    <n v="160.15860000000001"/>
  </r>
  <r>
    <n v="4436"/>
    <s v="CA-2013-163398"/>
    <x v="0"/>
    <x v="973"/>
    <d v="2013-05-09T00:00:00"/>
    <s v="Standard Class"/>
    <s v="CB-12415"/>
    <s v="Christy Brittain"/>
    <s v="Consumer"/>
    <s v="United States"/>
    <s v="Chicago"/>
    <x v="10"/>
    <n v="60653"/>
    <x v="2"/>
    <s v="OFF-BI-10000014"/>
    <x v="1"/>
    <x v="8"/>
    <s v="Heavy-Duty E-Z-D Binders"/>
    <n v="2.1819999999999995"/>
    <n v="1"/>
    <n v="0.8"/>
    <n v="-3.6002999999999998"/>
  </r>
  <r>
    <n v="4437"/>
    <s v="CA-2013-163398"/>
    <x v="0"/>
    <x v="973"/>
    <d v="2013-05-09T00:00:00"/>
    <s v="Standard Class"/>
    <s v="CB-12415"/>
    <s v="Christy Brittain"/>
    <s v="Consumer"/>
    <s v="United States"/>
    <s v="Chicago"/>
    <x v="10"/>
    <n v="60653"/>
    <x v="2"/>
    <s v="OFF-AR-10003217"/>
    <x v="1"/>
    <x v="6"/>
    <s v="Newell 316"/>
    <n v="27.384"/>
    <n v="7"/>
    <n v="0.2"/>
    <n v="2.7384000000000022"/>
  </r>
  <r>
    <n v="4438"/>
    <s v="CA-2013-163398"/>
    <x v="0"/>
    <x v="973"/>
    <d v="2013-05-09T00:00:00"/>
    <s v="Standard Class"/>
    <s v="CB-12415"/>
    <s v="Christy Brittain"/>
    <s v="Consumer"/>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s v="Consumer"/>
    <s v="United States"/>
    <s v="Port Arthur"/>
    <x v="5"/>
    <n v="77642"/>
    <x v="2"/>
    <s v="OFF-PA-10001972"/>
    <x v="1"/>
    <x v="10"/>
    <s v="Xerox 214"/>
    <n v="10.368000000000002"/>
    <n v="2"/>
    <n v="0.2"/>
    <n v="3.6288"/>
  </r>
  <r>
    <n v="4440"/>
    <s v="CA-2013-162726"/>
    <x v="0"/>
    <x v="797"/>
    <d v="2014-01-03T00:00:00"/>
    <s v="Standard Class"/>
    <s v="MT-17815"/>
    <s v="Meg Tillman"/>
    <s v="Consumer"/>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s v="Consumer"/>
    <s v="United States"/>
    <s v="Westland"/>
    <x v="12"/>
    <n v="48185"/>
    <x v="2"/>
    <s v="TEC-AC-10004975"/>
    <x v="2"/>
    <x v="11"/>
    <s v="Plantronics Audio 995 Wireless Stereo Headset"/>
    <n v="109.95"/>
    <n v="1"/>
    <n v="0"/>
    <n v="36.283500000000004"/>
  </r>
  <r>
    <n v="4442"/>
    <s v="US-2013-111290"/>
    <x v="0"/>
    <x v="405"/>
    <d v="2013-07-27T00:00:00"/>
    <s v="Standard Class"/>
    <s v="DK-13375"/>
    <s v="Dennis Kane"/>
    <s v="Consumer"/>
    <s v="United States"/>
    <s v="Westland"/>
    <x v="12"/>
    <n v="48185"/>
    <x v="2"/>
    <s v="OFF-ST-10001932"/>
    <x v="1"/>
    <x v="4"/>
    <s v="Fellowes Staxonsteel Drawer Files"/>
    <n v="965.84999999999991"/>
    <n v="5"/>
    <n v="0"/>
    <n v="135.21900000000002"/>
  </r>
  <r>
    <n v="4443"/>
    <s v="US-2013-111290"/>
    <x v="0"/>
    <x v="405"/>
    <d v="2013-07-27T00:00:00"/>
    <s v="Standard Class"/>
    <s v="DK-13375"/>
    <s v="Dennis Kane"/>
    <s v="Consumer"/>
    <s v="United States"/>
    <s v="Westland"/>
    <x v="12"/>
    <n v="48185"/>
    <x v="2"/>
    <s v="OFF-AR-10001761"/>
    <x v="1"/>
    <x v="6"/>
    <s v="Avery Hi-Liter Smear-Safe Highlighters"/>
    <n v="29.2"/>
    <n v="5"/>
    <n v="0"/>
    <n v="10.511999999999999"/>
  </r>
  <r>
    <n v="4444"/>
    <s v="US-2013-111290"/>
    <x v="0"/>
    <x v="405"/>
    <d v="2013-07-27T00:00:00"/>
    <s v="Standard Class"/>
    <s v="DK-13375"/>
    <s v="Dennis Kane"/>
    <s v="Consumer"/>
    <s v="United States"/>
    <s v="Westland"/>
    <x v="12"/>
    <n v="48185"/>
    <x v="2"/>
    <s v="OFF-PA-10002262"/>
    <x v="1"/>
    <x v="10"/>
    <s v="Xerox 192"/>
    <n v="32.400000000000006"/>
    <n v="5"/>
    <n v="0"/>
    <n v="15.552000000000001"/>
  </r>
  <r>
    <n v="4445"/>
    <s v="US-2011-147704"/>
    <x v="2"/>
    <x v="912"/>
    <d v="2011-11-21T00:00:00"/>
    <s v="Standard Class"/>
    <s v="SR-20740"/>
    <s v="Steven Roelle"/>
    <s v="Home Office"/>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s v="Home Office"/>
    <s v="United States"/>
    <s v="Bloomington"/>
    <x v="14"/>
    <n v="47401"/>
    <x v="2"/>
    <s v="OFF-PA-10003270"/>
    <x v="1"/>
    <x v="10"/>
    <s v="Xerox 1954"/>
    <n v="31.68"/>
    <n v="6"/>
    <n v="0"/>
    <n v="14.256"/>
  </r>
  <r>
    <n v="4447"/>
    <s v="US-2011-147704"/>
    <x v="2"/>
    <x v="912"/>
    <d v="2011-11-21T00:00:00"/>
    <s v="Standard Class"/>
    <s v="SR-20740"/>
    <s v="Steven Roelle"/>
    <s v="Home Office"/>
    <s v="United States"/>
    <s v="Bloomington"/>
    <x v="14"/>
    <n v="47401"/>
    <x v="2"/>
    <s v="OFF-BI-10001634"/>
    <x v="1"/>
    <x v="8"/>
    <s v="Wilson Jones Active Use Binders"/>
    <n v="29.12"/>
    <n v="4"/>
    <n v="0"/>
    <n v="14.268800000000001"/>
  </r>
  <r>
    <n v="4448"/>
    <s v="US-2011-147704"/>
    <x v="2"/>
    <x v="912"/>
    <d v="2011-11-21T00:00:00"/>
    <s v="Standard Class"/>
    <s v="SR-20740"/>
    <s v="Steven Roelle"/>
    <s v="Home Office"/>
    <s v="United States"/>
    <s v="Bloomington"/>
    <x v="14"/>
    <n v="47401"/>
    <x v="2"/>
    <s v="OFF-ST-10000675"/>
    <x v="1"/>
    <x v="4"/>
    <s v="File Shuttle II and Handi-File, Black"/>
    <n v="169.45"/>
    <n v="5"/>
    <n v="0"/>
    <n v="42.362499999999997"/>
  </r>
  <r>
    <n v="4449"/>
    <s v="CA-2012-121965"/>
    <x v="1"/>
    <x v="974"/>
    <d v="2012-06-23T00:00:00"/>
    <s v="Standard Class"/>
    <s v="LH-17155"/>
    <s v="Logan Haushalter"/>
    <s v="Consumer"/>
    <s v="United States"/>
    <s v="Los Angeles"/>
    <x v="1"/>
    <n v="90032"/>
    <x v="1"/>
    <s v="FUR-FU-10000732"/>
    <x v="0"/>
    <x v="5"/>
    <s v="Eldon 200 Class Desk Accessories"/>
    <n v="12.56"/>
    <n v="2"/>
    <n v="0"/>
    <n v="4.0191999999999997"/>
  </r>
  <r>
    <n v="4450"/>
    <s v="CA-2012-121965"/>
    <x v="1"/>
    <x v="974"/>
    <d v="2012-06-23T00:00:00"/>
    <s v="Standard Class"/>
    <s v="LH-17155"/>
    <s v="Logan Haushalter"/>
    <s v="Consumer"/>
    <s v="United States"/>
    <s v="Los Angeles"/>
    <x v="1"/>
    <n v="90032"/>
    <x v="1"/>
    <s v="OFF-PA-10004355"/>
    <x v="1"/>
    <x v="10"/>
    <s v="Xerox 231"/>
    <n v="6.48"/>
    <n v="1"/>
    <n v="0"/>
    <n v="3.1104000000000003"/>
  </r>
  <r>
    <n v="4451"/>
    <s v="CA-2012-121965"/>
    <x v="1"/>
    <x v="974"/>
    <d v="2012-06-23T00:00:00"/>
    <s v="Standard Class"/>
    <s v="LH-17155"/>
    <s v="Logan Haushalter"/>
    <s v="Consumer"/>
    <s v="United States"/>
    <s v="Los Angeles"/>
    <x v="1"/>
    <n v="90032"/>
    <x v="1"/>
    <s v="OFF-EN-10000056"/>
    <x v="1"/>
    <x v="12"/>
    <s v="Cameo Buff Policy Envelopes"/>
    <n v="186.69"/>
    <n v="3"/>
    <n v="0"/>
    <n v="87.744299999999981"/>
  </r>
  <r>
    <n v="4452"/>
    <s v="CA-2013-147137"/>
    <x v="0"/>
    <x v="975"/>
    <d v="2013-07-07T00:00:00"/>
    <s v="First Class"/>
    <s v="AA-10645"/>
    <s v="Anna Andreadi"/>
    <s v="Consumer"/>
    <s v="United States"/>
    <s v="San Francisco"/>
    <x v="1"/>
    <n v="94109"/>
    <x v="1"/>
    <s v="FUR-FU-10000221"/>
    <x v="0"/>
    <x v="5"/>
    <s v="Master Caster Door Stop, Brown"/>
    <n v="25.4"/>
    <n v="5"/>
    <n v="0"/>
    <n v="8.6359999999999992"/>
  </r>
  <r>
    <n v="4453"/>
    <s v="CA-2013-147137"/>
    <x v="0"/>
    <x v="975"/>
    <d v="2013-07-07T00:00:00"/>
    <s v="First Class"/>
    <s v="AA-10645"/>
    <s v="Anna Andreadi"/>
    <s v="Consumer"/>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s v="Consumer"/>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s v="Consumer"/>
    <s v="United States"/>
    <s v="San Francisco"/>
    <x v="1"/>
    <n v="94109"/>
    <x v="1"/>
    <s v="OFF-ST-10002486"/>
    <x v="1"/>
    <x v="4"/>
    <s v="Eldon Shelf Savers Cubes and Bins"/>
    <n v="27.92"/>
    <n v="4"/>
    <n v="0"/>
    <n v="0.5583999999999989"/>
  </r>
  <r>
    <n v="4456"/>
    <s v="US-2012-146745"/>
    <x v="1"/>
    <x v="37"/>
    <d v="2012-09-08T00:00:00"/>
    <s v="Standard Class"/>
    <s v="AS-10630"/>
    <s v="Ann Steele"/>
    <s v="Home Office"/>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s v="Home Office"/>
    <s v="United States"/>
    <s v="San Francisco"/>
    <x v="1"/>
    <n v="94110"/>
    <x v="1"/>
    <s v="OFF-BI-10003274"/>
    <x v="1"/>
    <x v="8"/>
    <s v="Avery Durable Slant Ring Binders, No Labels"/>
    <n v="6.3680000000000003"/>
    <n v="2"/>
    <n v="0.2"/>
    <n v="2.1492"/>
  </r>
  <r>
    <n v="4458"/>
    <s v="CA-2014-115175"/>
    <x v="3"/>
    <x v="783"/>
    <d v="2014-08-13T00:00:00"/>
    <s v="Standard Class"/>
    <s v="MC-17575"/>
    <s v="Matt Collins"/>
    <s v="Consumer"/>
    <s v="United States"/>
    <s v="San Jose"/>
    <x v="1"/>
    <n v="95123"/>
    <x v="1"/>
    <s v="OFF-PA-10001878"/>
    <x v="1"/>
    <x v="10"/>
    <s v="Xerox 1891"/>
    <n v="244.54999999999998"/>
    <n v="5"/>
    <n v="0"/>
    <n v="114.93849999999998"/>
  </r>
  <r>
    <n v="4459"/>
    <s v="CA-2014-105851"/>
    <x v="3"/>
    <x v="677"/>
    <d v="2014-03-21T00:00:00"/>
    <s v="Standard Class"/>
    <s v="SE-20110"/>
    <s v="Sanjit Engle"/>
    <s v="Consumer"/>
    <s v="United States"/>
    <s v="Denver"/>
    <x v="22"/>
    <n v="80219"/>
    <x v="1"/>
    <s v="OFF-SU-10002881"/>
    <x v="1"/>
    <x v="14"/>
    <s v="Martin Yale Chadless Opener Electric Letter Opener"/>
    <n v="1332.4960000000001"/>
    <n v="2"/>
    <n v="0.2"/>
    <n v="-299.8116"/>
  </r>
  <r>
    <n v="4460"/>
    <s v="US-2014-125717"/>
    <x v="3"/>
    <x v="394"/>
    <d v="2014-10-02T00:00:00"/>
    <s v="First Class"/>
    <s v="DS-13030"/>
    <s v="Darrin Sayre"/>
    <s v="Home Office"/>
    <s v="United States"/>
    <s v="Aurora"/>
    <x v="22"/>
    <n v="80013"/>
    <x v="1"/>
    <s v="FUR-FU-10001979"/>
    <x v="0"/>
    <x v="5"/>
    <s v="Dana Halogen Swing-Arm Architect Lamp"/>
    <n v="32.776000000000003"/>
    <n v="1"/>
    <n v="0.2"/>
    <n v="3.2776000000000014"/>
  </r>
  <r>
    <n v="4461"/>
    <s v="US-2014-125717"/>
    <x v="3"/>
    <x v="394"/>
    <d v="2014-10-02T00:00:00"/>
    <s v="First Class"/>
    <s v="DS-13030"/>
    <s v="Darrin Sayre"/>
    <s v="Home Office"/>
    <s v="United States"/>
    <s v="Aurora"/>
    <x v="22"/>
    <n v="80013"/>
    <x v="1"/>
    <s v="OFF-ST-10001522"/>
    <x v="1"/>
    <x v="4"/>
    <s v="Gould Plastics 18-Pocket Panel Bin, 34w x 5-1/4d x 20-1/2h"/>
    <n v="147.184"/>
    <n v="2"/>
    <n v="0.2"/>
    <n v="-29.436800000000012"/>
  </r>
  <r>
    <n v="4462"/>
    <s v="US-2014-125717"/>
    <x v="3"/>
    <x v="394"/>
    <d v="2014-10-02T00:00:00"/>
    <s v="First Class"/>
    <s v="DS-13030"/>
    <s v="Darrin Sayre"/>
    <s v="Home Office"/>
    <s v="United States"/>
    <s v="Aurora"/>
    <x v="22"/>
    <n v="80013"/>
    <x v="1"/>
    <s v="TEC-AC-10003657"/>
    <x v="2"/>
    <x v="11"/>
    <s v="Lenovo 17-Key USB Numeric Keypad"/>
    <n v="54.384000000000007"/>
    <n v="2"/>
    <n v="0.2"/>
    <n v="1.359599999999995"/>
  </r>
  <r>
    <n v="4463"/>
    <s v="US-2014-125717"/>
    <x v="3"/>
    <x v="394"/>
    <d v="2014-10-02T00:00:00"/>
    <s v="First Class"/>
    <s v="DS-13030"/>
    <s v="Darrin Sayre"/>
    <s v="Home Office"/>
    <s v="United States"/>
    <s v="Aurora"/>
    <x v="22"/>
    <n v="80013"/>
    <x v="1"/>
    <s v="OFF-BI-10001718"/>
    <x v="1"/>
    <x v="8"/>
    <s v="GBC DocuBind P50 Personal Binding Machine"/>
    <n v="76.77600000000001"/>
    <n v="4"/>
    <n v="0.7"/>
    <n v="-58.861599999999981"/>
  </r>
  <r>
    <n v="4464"/>
    <s v="US-2014-125717"/>
    <x v="3"/>
    <x v="394"/>
    <d v="2014-10-02T00:00:00"/>
    <s v="First Class"/>
    <s v="DS-13030"/>
    <s v="Darrin Sayre"/>
    <s v="Home Office"/>
    <s v="United States"/>
    <s v="Aurora"/>
    <x v="22"/>
    <n v="80013"/>
    <x v="1"/>
    <s v="OFF-PA-10003022"/>
    <x v="1"/>
    <x v="10"/>
    <s v="Xerox 1992"/>
    <n v="14.352000000000002"/>
    <n v="3"/>
    <n v="0.2"/>
    <n v="5.2026000000000003"/>
  </r>
  <r>
    <n v="4465"/>
    <s v="US-2014-125717"/>
    <x v="3"/>
    <x v="394"/>
    <d v="2014-10-02T00:00:00"/>
    <s v="First Class"/>
    <s v="DS-13030"/>
    <s v="Darrin Sayre"/>
    <s v="Home Office"/>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s v="Corporate"/>
    <s v="United States"/>
    <s v="Boise"/>
    <x v="45"/>
    <n v="83704"/>
    <x v="1"/>
    <s v="OFF-BI-10004970"/>
    <x v="1"/>
    <x v="8"/>
    <s v="ACCOHIDE 3-Ring Binder, Blue, 1&quot;"/>
    <n v="3.3040000000000003"/>
    <n v="1"/>
    <n v="0.2"/>
    <n v="1.1151"/>
  </r>
  <r>
    <n v="4467"/>
    <s v="CA-2014-168641"/>
    <x v="3"/>
    <x v="221"/>
    <d v="2014-12-02T00:00:00"/>
    <s v="Standard Class"/>
    <s v="KA-16525"/>
    <s v="Kelly Andreada"/>
    <s v="Consumer"/>
    <s v="United States"/>
    <s v="New York City"/>
    <x v="15"/>
    <n v="10035"/>
    <x v="3"/>
    <s v="OFF-AR-10003759"/>
    <x v="1"/>
    <x v="6"/>
    <s v="Crayola Anti Dust Chalk, 12/Pack"/>
    <n v="16.38"/>
    <n v="9"/>
    <n v="0"/>
    <n v="7.3709999999999996"/>
  </r>
  <r>
    <n v="4468"/>
    <s v="CA-2014-168641"/>
    <x v="3"/>
    <x v="221"/>
    <d v="2014-12-02T00:00:00"/>
    <s v="Standard Class"/>
    <s v="KA-16525"/>
    <s v="Kelly Andreada"/>
    <s v="Consumer"/>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s v="Consumer"/>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s v="Consumer"/>
    <s v="United States"/>
    <s v="New York City"/>
    <x v="15"/>
    <n v="10035"/>
    <x v="3"/>
    <s v="OFF-PA-10001972"/>
    <x v="1"/>
    <x v="10"/>
    <s v="Xerox 214"/>
    <n v="12.96"/>
    <n v="2"/>
    <n v="0"/>
    <n v="6.2208000000000006"/>
  </r>
  <r>
    <n v="4471"/>
    <s v="CA-2014-156895"/>
    <x v="3"/>
    <x v="540"/>
    <d v="2014-05-13T00:00:00"/>
    <s v="Standard Class"/>
    <s v="DJ-13510"/>
    <s v="Don Jones"/>
    <s v="Corporate"/>
    <s v="United States"/>
    <s v="Philadelphia"/>
    <x v="9"/>
    <n v="19140"/>
    <x v="3"/>
    <s v="FUR-CH-10003535"/>
    <x v="0"/>
    <x v="1"/>
    <s v="Global Armless Task Chair, Royal Blue"/>
    <n v="128.05799999999999"/>
    <n v="3"/>
    <n v="0.3"/>
    <n v="-23.782199999999996"/>
  </r>
  <r>
    <n v="4472"/>
    <s v="CA-2014-121300"/>
    <x v="3"/>
    <x v="365"/>
    <d v="2014-09-30T00:00:00"/>
    <s v="Same Day"/>
    <s v="MG-17680"/>
    <s v="Maureen Gastineau"/>
    <s v="Home Office"/>
    <s v="United States"/>
    <s v="Mentor"/>
    <x v="24"/>
    <n v="44060"/>
    <x v="3"/>
    <s v="FUR-CH-10003774"/>
    <x v="0"/>
    <x v="1"/>
    <s v="Global Wood Trimmed Manager's Task Chair, Khaki"/>
    <n v="63.686"/>
    <n v="1"/>
    <n v="0.3"/>
    <n v="-15.466600000000003"/>
  </r>
  <r>
    <n v="4473"/>
    <s v="CA-2014-121300"/>
    <x v="3"/>
    <x v="365"/>
    <d v="2014-09-30T00:00:00"/>
    <s v="Same Day"/>
    <s v="MG-17680"/>
    <s v="Maureen Gastineau"/>
    <s v="Home Office"/>
    <s v="United States"/>
    <s v="Mentor"/>
    <x v="24"/>
    <n v="44060"/>
    <x v="3"/>
    <s v="TEC-AC-10004571"/>
    <x v="2"/>
    <x v="11"/>
    <s v="Logitech G700s Rechargeable Gaming Mouse"/>
    <n v="239.976"/>
    <n v="3"/>
    <n v="0.2"/>
    <n v="65.993400000000008"/>
  </r>
  <r>
    <n v="4474"/>
    <s v="CA-2014-121300"/>
    <x v="3"/>
    <x v="365"/>
    <d v="2014-09-30T00:00:00"/>
    <s v="Same Day"/>
    <s v="MG-17680"/>
    <s v="Maureen Gastineau"/>
    <s v="Home Office"/>
    <s v="United States"/>
    <s v="Mentor"/>
    <x v="24"/>
    <n v="44060"/>
    <x v="3"/>
    <s v="FUR-TA-10004442"/>
    <x v="0"/>
    <x v="3"/>
    <s v="Riverside Furniture Stanwyck Manor Table Series"/>
    <n v="344.22"/>
    <n v="2"/>
    <n v="0.4"/>
    <n v="-189.32100000000003"/>
  </r>
  <r>
    <n v="4475"/>
    <s v="CA-2014-121300"/>
    <x v="3"/>
    <x v="365"/>
    <d v="2014-09-30T00:00:00"/>
    <s v="Same Day"/>
    <s v="MG-17680"/>
    <s v="Maureen Gastineau"/>
    <s v="Home Office"/>
    <s v="United States"/>
    <s v="Mentor"/>
    <x v="24"/>
    <n v="44060"/>
    <x v="3"/>
    <s v="OFF-PA-10002787"/>
    <x v="1"/>
    <x v="10"/>
    <s v="Xerox 227"/>
    <n v="15.552000000000003"/>
    <n v="3"/>
    <n v="0.2"/>
    <n v="5.4432"/>
  </r>
  <r>
    <n v="4476"/>
    <s v="CA-2014-121300"/>
    <x v="3"/>
    <x v="365"/>
    <d v="2014-09-30T00:00:00"/>
    <s v="Same Day"/>
    <s v="MG-17680"/>
    <s v="Maureen Gastineau"/>
    <s v="Home Office"/>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s v="Home Office"/>
    <s v="United States"/>
    <s v="Mentor"/>
    <x v="24"/>
    <n v="44060"/>
    <x v="3"/>
    <s v="OFF-PA-10002606"/>
    <x v="1"/>
    <x v="10"/>
    <s v="Xerox 1928"/>
    <n v="8.4480000000000004"/>
    <n v="2"/>
    <n v="0.2"/>
    <n v="2.6399999999999997"/>
  </r>
  <r>
    <n v="4478"/>
    <s v="CA-2014-130211"/>
    <x v="3"/>
    <x v="760"/>
    <d v="2014-10-23T00:00:00"/>
    <s v="Same Day"/>
    <s v="BD-11620"/>
    <s v="Brian DeCherney"/>
    <s v="Consumer"/>
    <s v="United States"/>
    <s v="Lawton"/>
    <x v="26"/>
    <n v="73505"/>
    <x v="2"/>
    <s v="OFF-ST-10000129"/>
    <x v="1"/>
    <x v="4"/>
    <s v="Fellowes Recycled Storage Drawers"/>
    <n v="333.09000000000003"/>
    <n v="3"/>
    <n v="0"/>
    <n v="23.316299999999984"/>
  </r>
  <r>
    <n v="4479"/>
    <s v="CA-2014-130211"/>
    <x v="3"/>
    <x v="760"/>
    <d v="2014-10-23T00:00:00"/>
    <s v="Same Day"/>
    <s v="BD-11620"/>
    <s v="Brian DeCherney"/>
    <s v="Consumer"/>
    <s v="United States"/>
    <s v="Lawton"/>
    <x v="26"/>
    <n v="73505"/>
    <x v="2"/>
    <s v="FUR-TA-10003748"/>
    <x v="0"/>
    <x v="3"/>
    <s v="Bevis 36 x 72 Conference Tables"/>
    <n v="248.98"/>
    <n v="2"/>
    <n v="0"/>
    <n v="54.775599999999997"/>
  </r>
  <r>
    <n v="4480"/>
    <s v="CA-2011-147235"/>
    <x v="2"/>
    <x v="977"/>
    <d v="2011-03-28T00:00:00"/>
    <s v="Standard Class"/>
    <s v="CD-11920"/>
    <s v="Carlos Daly"/>
    <s v="Consumer"/>
    <s v="United States"/>
    <s v="New York City"/>
    <x v="15"/>
    <n v="10024"/>
    <x v="3"/>
    <s v="OFF-PA-10004948"/>
    <x v="1"/>
    <x v="10"/>
    <s v="Xerox 190"/>
    <n v="24.900000000000002"/>
    <n v="5"/>
    <n v="0"/>
    <n v="11.703000000000001"/>
  </r>
  <r>
    <n v="4481"/>
    <s v="CA-2013-109365"/>
    <x v="0"/>
    <x v="54"/>
    <d v="2013-11-09T00:00:00"/>
    <s v="Standard Class"/>
    <s v="XP-21865"/>
    <s v="Xylona Preis"/>
    <s v="Consumer"/>
    <s v="United States"/>
    <s v="Los Angeles"/>
    <x v="1"/>
    <n v="90049"/>
    <x v="1"/>
    <s v="OFF-FA-10001561"/>
    <x v="1"/>
    <x v="13"/>
    <s v="Stockwell Push Pins"/>
    <n v="15.260000000000002"/>
    <n v="7"/>
    <n v="0"/>
    <n v="5.0358000000000001"/>
  </r>
  <r>
    <n v="4482"/>
    <s v="CA-2013-109365"/>
    <x v="0"/>
    <x v="54"/>
    <d v="2013-11-09T00:00:00"/>
    <s v="Standard Class"/>
    <s v="XP-21865"/>
    <s v="Xylona Preis"/>
    <s v="Consumer"/>
    <s v="United States"/>
    <s v="Los Angeles"/>
    <x v="1"/>
    <n v="90049"/>
    <x v="1"/>
    <s v="OFF-AP-10002998"/>
    <x v="1"/>
    <x v="9"/>
    <s v="Holmes 99% HEPA Air Purifier"/>
    <n v="43.32"/>
    <n v="2"/>
    <n v="0"/>
    <n v="14.295599999999997"/>
  </r>
  <r>
    <n v="4483"/>
    <s v="CA-2013-109365"/>
    <x v="0"/>
    <x v="54"/>
    <d v="2013-11-09T00:00:00"/>
    <s v="Standard Class"/>
    <s v="XP-21865"/>
    <s v="Xylona Preis"/>
    <s v="Consumer"/>
    <s v="United States"/>
    <s v="Los Angeles"/>
    <x v="1"/>
    <n v="90049"/>
    <x v="1"/>
    <s v="OFF-BI-10003981"/>
    <x v="1"/>
    <x v="8"/>
    <s v="Avery Durable Plastic 1&quot; Binders"/>
    <n v="43.584000000000003"/>
    <n v="12"/>
    <n v="0.2"/>
    <n v="15.799199999999999"/>
  </r>
  <r>
    <n v="4484"/>
    <s v="CA-2013-109365"/>
    <x v="0"/>
    <x v="54"/>
    <d v="2013-11-09T00:00:00"/>
    <s v="Standard Class"/>
    <s v="XP-21865"/>
    <s v="Xylona Preis"/>
    <s v="Consumer"/>
    <s v="United States"/>
    <s v="Los Angeles"/>
    <x v="1"/>
    <n v="90049"/>
    <x v="1"/>
    <s v="OFF-PA-10001725"/>
    <x v="1"/>
    <x v="10"/>
    <s v="Xerox 1892"/>
    <n v="116.28"/>
    <n v="3"/>
    <n v="0"/>
    <n v="56.977199999999996"/>
  </r>
  <r>
    <n v="4485"/>
    <s v="CA-2013-109365"/>
    <x v="0"/>
    <x v="54"/>
    <d v="2013-11-09T00:00:00"/>
    <s v="Standard Class"/>
    <s v="XP-21865"/>
    <s v="Xylona Preis"/>
    <s v="Consumer"/>
    <s v="United States"/>
    <s v="Los Angeles"/>
    <x v="1"/>
    <n v="90049"/>
    <x v="1"/>
    <s v="OFF-BI-10002071"/>
    <x v="1"/>
    <x v="8"/>
    <s v="Fellowes Black Plastic Comb Bindings"/>
    <n v="9.2959999999999994"/>
    <n v="2"/>
    <n v="0.2"/>
    <n v="3.0211999999999994"/>
  </r>
  <r>
    <n v="4486"/>
    <s v="CA-2013-109365"/>
    <x v="0"/>
    <x v="54"/>
    <d v="2013-11-09T00:00:00"/>
    <s v="Standard Class"/>
    <s v="XP-21865"/>
    <s v="Xylona Preis"/>
    <s v="Consumer"/>
    <s v="United States"/>
    <s v="Los Angeles"/>
    <x v="1"/>
    <n v="90049"/>
    <x v="1"/>
    <s v="OFF-PA-10000477"/>
    <x v="1"/>
    <x v="10"/>
    <s v="Xerox 22"/>
    <n v="19.440000000000001"/>
    <n v="3"/>
    <n v="0"/>
    <n v="9.3312000000000008"/>
  </r>
  <r>
    <n v="4487"/>
    <s v="CA-2013-109365"/>
    <x v="0"/>
    <x v="54"/>
    <d v="2013-11-09T00:00:00"/>
    <s v="Standard Class"/>
    <s v="XP-21865"/>
    <s v="Xylona Preis"/>
    <s v="Consumer"/>
    <s v="United States"/>
    <s v="Los Angeles"/>
    <x v="1"/>
    <n v="90049"/>
    <x v="1"/>
    <s v="OFF-PA-10004359"/>
    <x v="1"/>
    <x v="10"/>
    <s v="Multicolor Computer Printout Paper"/>
    <n v="314.54999999999995"/>
    <n v="3"/>
    <n v="0"/>
    <n v="150.98399999999998"/>
  </r>
  <r>
    <n v="4488"/>
    <s v="CA-2012-162621"/>
    <x v="1"/>
    <x v="577"/>
    <d v="2012-09-11T00:00:00"/>
    <s v="Standard Class"/>
    <s v="CA-12055"/>
    <s v="Cathy Armstrong"/>
    <s v="Home Office"/>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s v="Home Office"/>
    <s v="United States"/>
    <s v="Houston"/>
    <x v="5"/>
    <n v="77036"/>
    <x v="2"/>
    <s v="OFF-SU-10003567"/>
    <x v="1"/>
    <x v="14"/>
    <s v="Stiletto Hand Letter Openers"/>
    <n v="69.12"/>
    <n v="9"/>
    <n v="0.2"/>
    <n v="-14.687999999999999"/>
  </r>
  <r>
    <n v="4490"/>
    <s v="CA-2012-162621"/>
    <x v="1"/>
    <x v="577"/>
    <d v="2012-09-11T00:00:00"/>
    <s v="Standard Class"/>
    <s v="CA-12055"/>
    <s v="Cathy Armstrong"/>
    <s v="Home Office"/>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s v="Consumer"/>
    <s v="United States"/>
    <s v="Los Angeles"/>
    <x v="1"/>
    <n v="90032"/>
    <x v="1"/>
    <s v="FUR-TA-10001095"/>
    <x v="0"/>
    <x v="3"/>
    <s v="Chromcraft Round Conference Tables"/>
    <n v="418.29599999999994"/>
    <n v="3"/>
    <n v="0.2"/>
    <n v="5.2287000000000035"/>
  </r>
  <r>
    <n v="4492"/>
    <s v="CA-2011-150798"/>
    <x v="2"/>
    <x v="588"/>
    <d v="2011-12-03T00:00:00"/>
    <s v="Second Class"/>
    <s v="JK-15730"/>
    <s v="Joe Kamberova"/>
    <s v="Consumer"/>
    <s v="United States"/>
    <s v="Columbus"/>
    <x v="24"/>
    <n v="43229"/>
    <x v="3"/>
    <s v="TEC-CO-10001571"/>
    <x v="2"/>
    <x v="16"/>
    <s v="Sharp 1540cs Digital Laser Copier"/>
    <n v="659.98799999999994"/>
    <n v="2"/>
    <n v="0.4"/>
    <n v="109.99799999999999"/>
  </r>
  <r>
    <n v="4493"/>
    <s v="CA-2011-150798"/>
    <x v="2"/>
    <x v="588"/>
    <d v="2011-12-03T00:00:00"/>
    <s v="Second Class"/>
    <s v="JK-15730"/>
    <s v="Joe Kamberova"/>
    <s v="Consumer"/>
    <s v="United States"/>
    <s v="Columbus"/>
    <x v="24"/>
    <n v="43229"/>
    <x v="3"/>
    <s v="FUR-FU-10000221"/>
    <x v="0"/>
    <x v="5"/>
    <s v="Master Caster Door Stop, Brown"/>
    <n v="8.1280000000000001"/>
    <n v="2"/>
    <n v="0.2"/>
    <n v="1.4223999999999997"/>
  </r>
  <r>
    <n v="4494"/>
    <s v="CA-2011-150798"/>
    <x v="2"/>
    <x v="588"/>
    <d v="2011-12-03T00:00:00"/>
    <s v="Second Class"/>
    <s v="JK-15730"/>
    <s v="Joe Kamberova"/>
    <s v="Consumer"/>
    <s v="United States"/>
    <s v="Columbus"/>
    <x v="24"/>
    <n v="43229"/>
    <x v="3"/>
    <s v="OFF-PA-10001972"/>
    <x v="1"/>
    <x v="10"/>
    <s v="Xerox 214"/>
    <n v="36.288000000000011"/>
    <n v="7"/>
    <n v="0.2"/>
    <n v="12.700800000000001"/>
  </r>
  <r>
    <n v="4495"/>
    <s v="CA-2011-150798"/>
    <x v="2"/>
    <x v="588"/>
    <d v="2011-12-03T00:00:00"/>
    <s v="Second Class"/>
    <s v="JK-15730"/>
    <s v="Joe Kamberova"/>
    <s v="Consumer"/>
    <s v="United States"/>
    <s v="Columbus"/>
    <x v="24"/>
    <n v="43229"/>
    <x v="3"/>
    <s v="FUR-CH-10000015"/>
    <x v="0"/>
    <x v="1"/>
    <s v="Hon Multipurpose Stacking Arm Chairs"/>
    <n v="909.7199999999998"/>
    <n v="6"/>
    <n v="0.3"/>
    <n v="-51.983999999999924"/>
  </r>
  <r>
    <n v="4496"/>
    <s v="CA-2014-112753"/>
    <x v="3"/>
    <x v="978"/>
    <d v="2014-06-24T00:00:00"/>
    <s v="Standard Class"/>
    <s v="CC-12670"/>
    <s v="Craig Carreira"/>
    <s v="Consumer"/>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s v="Consumer"/>
    <s v="United States"/>
    <s v="Los Angeles"/>
    <x v="1"/>
    <n v="90032"/>
    <x v="1"/>
    <s v="OFF-PA-10002036"/>
    <x v="1"/>
    <x v="10"/>
    <s v="Xerox 1930"/>
    <n v="38.880000000000003"/>
    <n v="6"/>
    <n v="0"/>
    <n v="19.051200000000001"/>
  </r>
  <r>
    <n v="4498"/>
    <s v="CA-2014-155075"/>
    <x v="3"/>
    <x v="574"/>
    <d v="2014-12-10T00:00:00"/>
    <s v="Standard Class"/>
    <s v="GW-14605"/>
    <s v="Giulietta Weimer"/>
    <s v="Consumer"/>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s v="Corporate"/>
    <s v="United States"/>
    <s v="San Francisco"/>
    <x v="1"/>
    <n v="94110"/>
    <x v="1"/>
    <s v="OFF-PA-10003309"/>
    <x v="1"/>
    <x v="10"/>
    <s v="Xerox 211"/>
    <n v="12.96"/>
    <n v="2"/>
    <n v="0"/>
    <n v="6.2208000000000006"/>
  </r>
  <r>
    <n v="4500"/>
    <s v="CA-2013-124814"/>
    <x v="0"/>
    <x v="342"/>
    <d v="2013-04-17T00:00:00"/>
    <s v="Standard Class"/>
    <s v="FM-14215"/>
    <s v="Filia McAdams"/>
    <s v="Corporate"/>
    <s v="United States"/>
    <s v="Bakersfield"/>
    <x v="1"/>
    <n v="93309"/>
    <x v="1"/>
    <s v="OFF-PA-10002787"/>
    <x v="1"/>
    <x v="10"/>
    <s v="Xerox 227"/>
    <n v="12.96"/>
    <n v="2"/>
    <n v="0"/>
    <n v="6.2208000000000006"/>
  </r>
  <r>
    <n v="4501"/>
    <s v="CA-2013-124814"/>
    <x v="0"/>
    <x v="342"/>
    <d v="2013-04-17T00:00:00"/>
    <s v="Standard Class"/>
    <s v="FM-14215"/>
    <s v="Filia McAdams"/>
    <s v="Corporate"/>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s v="Corporate"/>
    <s v="United States"/>
    <s v="Houston"/>
    <x v="5"/>
    <n v="77095"/>
    <x v="2"/>
    <s v="OFF-PA-10002005"/>
    <x v="1"/>
    <x v="10"/>
    <s v="Xerox 225"/>
    <n v="25.920000000000005"/>
    <n v="5"/>
    <n v="0.2"/>
    <n v="9.0719999999999992"/>
  </r>
  <r>
    <n v="4503"/>
    <s v="CA-2011-116757"/>
    <x v="2"/>
    <x v="479"/>
    <d v="2011-07-04T00:00:00"/>
    <s v="Standard Class"/>
    <s v="MS-17980"/>
    <s v="Michael Stewart"/>
    <s v="Corporate"/>
    <s v="United States"/>
    <s v="Houston"/>
    <x v="5"/>
    <n v="77095"/>
    <x v="2"/>
    <s v="OFF-FA-10002815"/>
    <x v="1"/>
    <x v="13"/>
    <s v="Staples"/>
    <n v="21.312000000000005"/>
    <n v="6"/>
    <n v="0.2"/>
    <n v="7.1928000000000001"/>
  </r>
  <r>
    <n v="4504"/>
    <s v="US-2011-138247"/>
    <x v="2"/>
    <x v="163"/>
    <d v="2011-12-29T00:00:00"/>
    <s v="Standard Class"/>
    <s v="BF-11170"/>
    <s v="Ben Ferrer"/>
    <s v="Home Office"/>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s v="Home Office"/>
    <s v="United States"/>
    <s v="Los Angeles"/>
    <x v="1"/>
    <n v="90045"/>
    <x v="1"/>
    <s v="OFF-AP-10000828"/>
    <x v="1"/>
    <x v="9"/>
    <s v="Avanti 4.4 Cu. Ft. Refrigerator"/>
    <n v="361.96"/>
    <n v="2"/>
    <n v="0"/>
    <n v="101.34879999999998"/>
  </r>
  <r>
    <n v="4506"/>
    <s v="US-2011-138247"/>
    <x v="2"/>
    <x v="163"/>
    <d v="2011-12-29T00:00:00"/>
    <s v="Standard Class"/>
    <s v="BF-11170"/>
    <s v="Ben Ferrer"/>
    <s v="Home Office"/>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s v="Home Office"/>
    <s v="United States"/>
    <s v="Los Angeles"/>
    <x v="1"/>
    <n v="90045"/>
    <x v="1"/>
    <s v="TEC-PH-10001530"/>
    <x v="2"/>
    <x v="7"/>
    <s v="Cisco Unified IP Phone 7945G VoIP phone"/>
    <n v="818.37600000000009"/>
    <n v="3"/>
    <n v="0.2"/>
    <n v="51.148499999999984"/>
  </r>
  <r>
    <n v="4508"/>
    <s v="US-2011-138247"/>
    <x v="2"/>
    <x v="163"/>
    <d v="2011-12-29T00:00:00"/>
    <s v="Standard Class"/>
    <s v="BF-11170"/>
    <s v="Ben Ferrer"/>
    <s v="Home Office"/>
    <s v="United States"/>
    <s v="Los Angeles"/>
    <x v="1"/>
    <n v="90045"/>
    <x v="1"/>
    <s v="OFF-ST-10002301"/>
    <x v="1"/>
    <x v="4"/>
    <s v="Tennsco Commercial Shelving"/>
    <n v="20.34"/>
    <n v="1"/>
    <n v="0"/>
    <n v="0.20339999999999847"/>
  </r>
  <r>
    <n v="4509"/>
    <s v="US-2011-138247"/>
    <x v="2"/>
    <x v="163"/>
    <d v="2011-12-29T00:00:00"/>
    <s v="Standard Class"/>
    <s v="BF-11170"/>
    <s v="Ben Ferrer"/>
    <s v="Home Office"/>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s v="Consumer"/>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s v="Corporate"/>
    <s v="United States"/>
    <s v="Springfield"/>
    <x v="25"/>
    <n v="65807"/>
    <x v="2"/>
    <s v="FUR-FU-10001085"/>
    <x v="0"/>
    <x v="5"/>
    <s v="3M Polarizing Light Filter Sleeves"/>
    <n v="37.299999999999997"/>
    <n v="2"/>
    <n v="0"/>
    <n v="17.157999999999998"/>
  </r>
  <r>
    <n v="4512"/>
    <s v="CA-2013-119935"/>
    <x v="0"/>
    <x v="338"/>
    <d v="2013-11-15T00:00:00"/>
    <s v="Standard Class"/>
    <s v="KM-16225"/>
    <s v="Kalyca Meade"/>
    <s v="Corporate"/>
    <s v="United States"/>
    <s v="Springfield"/>
    <x v="25"/>
    <n v="65807"/>
    <x v="2"/>
    <s v="OFF-BI-10001597"/>
    <x v="1"/>
    <x v="8"/>
    <s v="Wilson Jones Ledger-Size, Piano-Hinge Binder, 2&quot;, Blue"/>
    <n v="81.96"/>
    <n v="2"/>
    <n v="0"/>
    <n v="39.340799999999994"/>
  </r>
  <r>
    <n v="4513"/>
    <s v="CA-2013-118969"/>
    <x v="0"/>
    <x v="824"/>
    <d v="2013-10-04T00:00:00"/>
    <s v="First Class"/>
    <s v="LP-17095"/>
    <s v="Liz Preis"/>
    <s v="Consumer"/>
    <s v="United States"/>
    <s v="Phoenix"/>
    <x v="16"/>
    <n v="85023"/>
    <x v="1"/>
    <s v="OFF-BI-10002429"/>
    <x v="1"/>
    <x v="8"/>
    <s v="Premier Elliptical Ring Binder, Black"/>
    <n v="54.792000000000009"/>
    <n v="6"/>
    <n v="0.7"/>
    <n v="-40.180799999999991"/>
  </r>
  <r>
    <n v="4514"/>
    <s v="CA-2013-145240"/>
    <x v="0"/>
    <x v="47"/>
    <d v="2013-09-09T00:00:00"/>
    <s v="First Class"/>
    <s v="BG-11740"/>
    <s v="Bruce Geld"/>
    <s v="Consumer"/>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s v="Consumer"/>
    <s v="United States"/>
    <s v="Hampton"/>
    <x v="17"/>
    <n v="23666"/>
    <x v="0"/>
    <s v="FUR-CH-10000847"/>
    <x v="0"/>
    <x v="1"/>
    <s v="Global Executive Mid-Back Manager's Chair"/>
    <n v="290.98"/>
    <n v="1"/>
    <n v="0"/>
    <n v="75.654799999999994"/>
  </r>
  <r>
    <n v="4516"/>
    <s v="US-2014-111920"/>
    <x v="3"/>
    <x v="760"/>
    <d v="2014-10-27T00:00:00"/>
    <s v="Standard Class"/>
    <s v="PS-18970"/>
    <s v="Paul Stevenson"/>
    <s v="Home Office"/>
    <s v="United States"/>
    <s v="Tulsa"/>
    <x v="26"/>
    <n v="74133"/>
    <x v="2"/>
    <s v="OFF-AR-10003179"/>
    <x v="1"/>
    <x v="6"/>
    <s v="Dixon Ticonderoga Core-Lock Colored Pencils"/>
    <n v="36.44"/>
    <n v="4"/>
    <n v="0"/>
    <n v="12.025199999999998"/>
  </r>
  <r>
    <n v="4517"/>
    <s v="US-2013-128678"/>
    <x v="0"/>
    <x v="306"/>
    <d v="2013-09-21T00:00:00"/>
    <s v="Standard Class"/>
    <s v="RB-19570"/>
    <s v="Rob Beeghly"/>
    <s v="Consumer"/>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s v="Consumer"/>
    <s v="United States"/>
    <s v="Seattle"/>
    <x v="4"/>
    <n v="98105"/>
    <x v="1"/>
    <s v="OFF-BI-10002103"/>
    <x v="1"/>
    <x v="8"/>
    <s v="Cardinal Slant-D Ring Binder, Heavy Gauge Vinyl"/>
    <n v="48.664000000000001"/>
    <n v="7"/>
    <n v="0.2"/>
    <n v="15.815799999999999"/>
  </r>
  <r>
    <n v="4519"/>
    <s v="CA-2013-101385"/>
    <x v="0"/>
    <x v="477"/>
    <d v="2013-10-02T00:00:00"/>
    <s v="Standard Class"/>
    <s v="JW-16075"/>
    <s v="Julia West"/>
    <s v="Consumer"/>
    <s v="United States"/>
    <s v="San Francisco"/>
    <x v="1"/>
    <n v="94109"/>
    <x v="1"/>
    <s v="OFF-AR-10004441"/>
    <x v="1"/>
    <x v="6"/>
    <s v="BIC Brite Liner Highlighters"/>
    <n v="16.559999999999999"/>
    <n v="4"/>
    <n v="0"/>
    <n v="6.9551999999999996"/>
  </r>
  <r>
    <n v="4520"/>
    <s v="CA-2014-107167"/>
    <x v="3"/>
    <x v="193"/>
    <d v="2014-06-15T00:00:00"/>
    <s v="Standard Class"/>
    <s v="ND-18460"/>
    <s v="Neil Ducich"/>
    <s v="Corporate"/>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s v="Corporate"/>
    <s v="United States"/>
    <s v="Richmond"/>
    <x v="14"/>
    <n v="47374"/>
    <x v="2"/>
    <s v="TEC-AC-10001284"/>
    <x v="2"/>
    <x v="11"/>
    <s v="Enermax Briskie RF Wireless Keyboard and Mouse Combo"/>
    <n v="62.31"/>
    <n v="3"/>
    <n v="0"/>
    <n v="22.4316"/>
  </r>
  <r>
    <n v="4522"/>
    <s v="CA-2011-109491"/>
    <x v="2"/>
    <x v="980"/>
    <d v="2011-02-27T00:00:00"/>
    <s v="Standard Class"/>
    <s v="LC-16930"/>
    <s v="Linda Cazamias"/>
    <s v="Corporate"/>
    <s v="United States"/>
    <s v="Richmond"/>
    <x v="14"/>
    <n v="47374"/>
    <x v="2"/>
    <s v="FUR-FU-10000221"/>
    <x v="0"/>
    <x v="5"/>
    <s v="Master Caster Door Stop, Brown"/>
    <n v="20.32"/>
    <n v="4"/>
    <n v="0"/>
    <n v="6.9087999999999994"/>
  </r>
  <r>
    <n v="4523"/>
    <s v="CA-2014-105445"/>
    <x v="3"/>
    <x v="297"/>
    <d v="2014-02-26T00:00:00"/>
    <s v="Second Class"/>
    <s v="BP-11095"/>
    <s v="Bart Pistole"/>
    <s v="Corporate"/>
    <s v="United States"/>
    <s v="Louisville"/>
    <x v="22"/>
    <n v="80027"/>
    <x v="1"/>
    <s v="OFF-FA-10001229"/>
    <x v="1"/>
    <x v="13"/>
    <s v="Staples"/>
    <n v="9.4320000000000004"/>
    <n v="3"/>
    <n v="0.2"/>
    <n v="3.065399999999999"/>
  </r>
  <r>
    <n v="4524"/>
    <s v="CA-2011-107454"/>
    <x v="2"/>
    <x v="981"/>
    <d v="2011-11-06T00:00:00"/>
    <s v="Standard Class"/>
    <s v="RD-19720"/>
    <s v="Roger Demir"/>
    <s v="Consumer"/>
    <s v="United States"/>
    <s v="New York City"/>
    <x v="15"/>
    <n v="10024"/>
    <x v="3"/>
    <s v="OFF-LA-10001569"/>
    <x v="1"/>
    <x v="2"/>
    <s v="Avery 499"/>
    <n v="34.86"/>
    <n v="7"/>
    <n v="0"/>
    <n v="16.035599999999999"/>
  </r>
  <r>
    <n v="4525"/>
    <s v="CA-2011-107454"/>
    <x v="2"/>
    <x v="981"/>
    <d v="2011-11-06T00:00:00"/>
    <s v="Standard Class"/>
    <s v="RD-19720"/>
    <s v="Roger Demir"/>
    <s v="Consumer"/>
    <s v="United States"/>
    <s v="New York City"/>
    <x v="15"/>
    <n v="10024"/>
    <x v="3"/>
    <s v="FUR-FU-10004018"/>
    <x v="0"/>
    <x v="5"/>
    <s v="Tensor Computer Mounted Lamp"/>
    <n v="89.34"/>
    <n v="6"/>
    <n v="0"/>
    <n v="24.121800000000004"/>
  </r>
  <r>
    <n v="4526"/>
    <s v="US-2014-105046"/>
    <x v="3"/>
    <x v="729"/>
    <d v="2014-07-24T00:00:00"/>
    <s v="Standard Class"/>
    <s v="BE-11335"/>
    <s v="Bill Eplett"/>
    <s v="Home Office"/>
    <s v="United States"/>
    <s v="Rome"/>
    <x v="15"/>
    <n v="13440"/>
    <x v="3"/>
    <s v="TEC-PH-10004536"/>
    <x v="2"/>
    <x v="7"/>
    <s v="Avaya 5420 Digital phone"/>
    <n v="269.98"/>
    <n v="2"/>
    <n v="0"/>
    <n v="67.495000000000005"/>
  </r>
  <r>
    <n v="4527"/>
    <s v="US-2014-105046"/>
    <x v="3"/>
    <x v="729"/>
    <d v="2014-07-24T00:00:00"/>
    <s v="Standard Class"/>
    <s v="BE-11335"/>
    <s v="Bill Eplett"/>
    <s v="Home Office"/>
    <s v="United States"/>
    <s v="Rome"/>
    <x v="15"/>
    <n v="13440"/>
    <x v="3"/>
    <s v="OFF-PA-10004353"/>
    <x v="1"/>
    <x v="10"/>
    <s v="Southworth 25% Cotton Premium Laser Paper and Envelopes"/>
    <n v="99.9"/>
    <n v="5"/>
    <n v="0"/>
    <n v="47.952000000000005"/>
  </r>
  <r>
    <n v="4528"/>
    <s v="US-2014-105046"/>
    <x v="3"/>
    <x v="729"/>
    <d v="2014-07-24T00:00:00"/>
    <s v="Standard Class"/>
    <s v="BE-11335"/>
    <s v="Bill Eplett"/>
    <s v="Home Office"/>
    <s v="United States"/>
    <s v="Rome"/>
    <x v="15"/>
    <n v="13440"/>
    <x v="3"/>
    <s v="FUR-FU-10004848"/>
    <x v="0"/>
    <x v="5"/>
    <s v="DAX Solid Wood Frames"/>
    <n v="39.08"/>
    <n v="4"/>
    <n v="0"/>
    <n v="14.459599999999998"/>
  </r>
  <r>
    <n v="4529"/>
    <s v="CA-2014-152856"/>
    <x v="3"/>
    <x v="565"/>
    <d v="2014-09-11T00:00:00"/>
    <s v="Second Class"/>
    <s v="RS-19765"/>
    <s v="Roland Schwarz"/>
    <s v="Corporate"/>
    <s v="United States"/>
    <s v="Marion"/>
    <x v="24"/>
    <n v="43302"/>
    <x v="3"/>
    <s v="TEC-AC-10004864"/>
    <x v="2"/>
    <x v="11"/>
    <s v="Memorex Micro Travel Drive 32 GB"/>
    <n v="116.83199999999999"/>
    <n v="4"/>
    <n v="0.2"/>
    <n v="33.589200000000005"/>
  </r>
  <r>
    <n v="4530"/>
    <s v="CA-2013-134691"/>
    <x v="0"/>
    <x v="696"/>
    <d v="2013-11-19T00:00:00"/>
    <s v="Standard Class"/>
    <s v="KC-16540"/>
    <s v="Kelly Collister"/>
    <s v="Consumer"/>
    <s v="United States"/>
    <s v="Houston"/>
    <x v="5"/>
    <n v="77041"/>
    <x v="2"/>
    <s v="OFF-BI-10002393"/>
    <x v="1"/>
    <x v="8"/>
    <s v="Binder Posts"/>
    <n v="2.2959999999999994"/>
    <n v="2"/>
    <n v="0.8"/>
    <n v="-3.9032000000000009"/>
  </r>
  <r>
    <n v="4531"/>
    <s v="CA-2013-118759"/>
    <x v="0"/>
    <x v="696"/>
    <d v="2013-11-18T00:00:00"/>
    <s v="First Class"/>
    <s v="MB-17305"/>
    <s v="Maria Bertelson"/>
    <s v="Consumer"/>
    <s v="United States"/>
    <s v="New York City"/>
    <x v="15"/>
    <n v="10009"/>
    <x v="3"/>
    <s v="FUR-CH-10002335"/>
    <x v="0"/>
    <x v="1"/>
    <s v="Hon GuestStacker Chair"/>
    <n v="408.00599999999997"/>
    <n v="2"/>
    <n v="0.1"/>
    <n v="72.534400000000005"/>
  </r>
  <r>
    <n v="4532"/>
    <s v="CA-2013-118759"/>
    <x v="0"/>
    <x v="696"/>
    <d v="2013-11-18T00:00:00"/>
    <s v="First Class"/>
    <s v="MB-17305"/>
    <s v="Maria Bertelson"/>
    <s v="Consumer"/>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s v="Home Office"/>
    <s v="United States"/>
    <s v="Manteca"/>
    <x v="1"/>
    <n v="95336"/>
    <x v="1"/>
    <s v="FUR-CH-10002774"/>
    <x v="0"/>
    <x v="1"/>
    <s v="Global Deluxe Stacking Chair, Gray"/>
    <n v="122.352"/>
    <n v="3"/>
    <n v="0.2"/>
    <n v="13.764599999999994"/>
  </r>
  <r>
    <n v="4534"/>
    <s v="CA-2011-140403"/>
    <x v="2"/>
    <x v="982"/>
    <d v="2011-10-10T00:00:00"/>
    <s v="Same Day"/>
    <s v="TN-21040"/>
    <s v="Tanja Norvell"/>
    <s v="Home Office"/>
    <s v="United States"/>
    <s v="Manteca"/>
    <x v="1"/>
    <n v="95336"/>
    <x v="1"/>
    <s v="OFF-EN-10001219"/>
    <x v="1"/>
    <x v="12"/>
    <s v="#10- 4 1/8&quot; x 9 1/2&quot; Security-Tint Envelopes"/>
    <n v="15.28"/>
    <n v="2"/>
    <n v="0"/>
    <n v="7.4871999999999996"/>
  </r>
  <r>
    <n v="4535"/>
    <s v="CA-2012-163104"/>
    <x v="1"/>
    <x v="531"/>
    <d v="2012-03-26T00:00:00"/>
    <s v="Standard Class"/>
    <s v="MC-18130"/>
    <s v="Mike Caudle"/>
    <s v="Corporate"/>
    <s v="United States"/>
    <s v="Los Angeles"/>
    <x v="1"/>
    <n v="90004"/>
    <x v="1"/>
    <s v="OFF-PA-10001947"/>
    <x v="1"/>
    <x v="10"/>
    <s v="Xerox 1974"/>
    <n v="11.96"/>
    <n v="2"/>
    <n v="0"/>
    <n v="5.8604000000000003"/>
  </r>
  <r>
    <n v="4536"/>
    <s v="CA-2014-138464"/>
    <x v="3"/>
    <x v="141"/>
    <d v="2014-07-13T00:00:00"/>
    <s v="Standard Class"/>
    <s v="VF-21715"/>
    <s v="Vicky Freymann"/>
    <s v="Home Office"/>
    <s v="United States"/>
    <s v="Seattle"/>
    <x v="4"/>
    <n v="98115"/>
    <x v="1"/>
    <s v="FUR-FU-10003142"/>
    <x v="0"/>
    <x v="5"/>
    <s v="Master Big Foot Doorstop, Beige"/>
    <n v="15.84"/>
    <n v="3"/>
    <n v="0"/>
    <n v="4.9103999999999992"/>
  </r>
  <r>
    <n v="4537"/>
    <s v="CA-2014-138464"/>
    <x v="3"/>
    <x v="141"/>
    <d v="2014-07-13T00:00:00"/>
    <s v="Standard Class"/>
    <s v="VF-21715"/>
    <s v="Vicky Freymann"/>
    <s v="Home Office"/>
    <s v="United States"/>
    <s v="Seattle"/>
    <x v="4"/>
    <n v="98115"/>
    <x v="1"/>
    <s v="OFF-BI-10001543"/>
    <x v="1"/>
    <x v="8"/>
    <s v="GBC VeloBinder Manual Binding System"/>
    <n v="86.376000000000005"/>
    <n v="3"/>
    <n v="0.2"/>
    <n v="30.231600000000007"/>
  </r>
  <r>
    <n v="4538"/>
    <s v="CA-2014-138464"/>
    <x v="3"/>
    <x v="141"/>
    <d v="2014-07-13T00:00:00"/>
    <s v="Standard Class"/>
    <s v="VF-21715"/>
    <s v="Vicky Freymann"/>
    <s v="Home Office"/>
    <s v="United States"/>
    <s v="Seattle"/>
    <x v="4"/>
    <n v="98115"/>
    <x v="1"/>
    <s v="OFF-AR-10003560"/>
    <x v="1"/>
    <x v="6"/>
    <s v="Zebra Zazzle Fluorescent Highlighters"/>
    <n v="18.240000000000002"/>
    <n v="3"/>
    <n v="0"/>
    <n v="6.2015999999999991"/>
  </r>
  <r>
    <n v="4539"/>
    <s v="CA-2014-138464"/>
    <x v="3"/>
    <x v="141"/>
    <d v="2014-07-13T00:00:00"/>
    <s v="Standard Class"/>
    <s v="VF-21715"/>
    <s v="Vicky Freymann"/>
    <s v="Home Office"/>
    <s v="United States"/>
    <s v="Seattle"/>
    <x v="4"/>
    <n v="98115"/>
    <x v="1"/>
    <s v="OFF-AR-10004757"/>
    <x v="1"/>
    <x v="6"/>
    <s v="Crayola Colored Pencils"/>
    <n v="13.12"/>
    <n v="4"/>
    <n v="0"/>
    <n v="4.3295999999999992"/>
  </r>
  <r>
    <n v="4540"/>
    <s v="CA-2012-104129"/>
    <x v="1"/>
    <x v="914"/>
    <d v="2012-03-02T00:00:00"/>
    <s v="Standard Class"/>
    <s v="ES-14080"/>
    <s v="Erin Smith"/>
    <s v="Corporate"/>
    <s v="United States"/>
    <s v="Providence"/>
    <x v="34"/>
    <n v="2908"/>
    <x v="3"/>
    <s v="TEC-PH-10003800"/>
    <x v="2"/>
    <x v="7"/>
    <s v="i.Sound Portable Power - 8000 mAh"/>
    <n v="105.98"/>
    <n v="2"/>
    <n v="0"/>
    <n v="1.0597999999999956"/>
  </r>
  <r>
    <n v="4541"/>
    <s v="CA-2012-104129"/>
    <x v="1"/>
    <x v="914"/>
    <d v="2012-03-02T00:00:00"/>
    <s v="Standard Class"/>
    <s v="ES-14080"/>
    <s v="Erin Smith"/>
    <s v="Corporate"/>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s v="Corporate"/>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s v="Consumer"/>
    <s v="United States"/>
    <s v="Oklahoma City"/>
    <x v="26"/>
    <n v="73120"/>
    <x v="2"/>
    <s v="OFF-EN-10004206"/>
    <x v="1"/>
    <x v="12"/>
    <s v="Multimedia Mailers"/>
    <n v="325.86"/>
    <n v="2"/>
    <n v="0"/>
    <n v="149.8956"/>
  </r>
  <r>
    <n v="4544"/>
    <s v="CA-2012-126557"/>
    <x v="1"/>
    <x v="984"/>
    <d v="2012-07-17T00:00:00"/>
    <s v="Second Class"/>
    <s v="RL-19615"/>
    <s v="Rob Lucas"/>
    <s v="Consumer"/>
    <s v="United States"/>
    <s v="Chicago"/>
    <x v="10"/>
    <n v="60610"/>
    <x v="2"/>
    <s v="FUR-CH-10004477"/>
    <x v="0"/>
    <x v="1"/>
    <s v="Global Push Button Manager's Chair, Indigo"/>
    <n v="383.60699999999997"/>
    <n v="9"/>
    <n v="0.3"/>
    <n v="-5.4801000000000215"/>
  </r>
  <r>
    <n v="4545"/>
    <s v="CA-2012-126557"/>
    <x v="1"/>
    <x v="984"/>
    <d v="2012-07-17T00:00:00"/>
    <s v="Second Class"/>
    <s v="RL-19615"/>
    <s v="Rob Lucas"/>
    <s v="Consumer"/>
    <s v="United States"/>
    <s v="Chicago"/>
    <x v="10"/>
    <n v="60610"/>
    <x v="2"/>
    <s v="TEC-PH-10003505"/>
    <x v="2"/>
    <x v="7"/>
    <s v="Geemarc AmpliPOWER60"/>
    <n v="148.47999999999999"/>
    <n v="2"/>
    <n v="0.2"/>
    <n v="16.703999999999986"/>
  </r>
  <r>
    <n v="4546"/>
    <s v="CA-2012-126557"/>
    <x v="1"/>
    <x v="984"/>
    <d v="2012-07-17T00:00:00"/>
    <s v="Second Class"/>
    <s v="RL-19615"/>
    <s v="Rob Lucas"/>
    <s v="Consumer"/>
    <s v="United States"/>
    <s v="Chicago"/>
    <x v="10"/>
    <n v="60610"/>
    <x v="2"/>
    <s v="TEC-PH-10000526"/>
    <x v="2"/>
    <x v="7"/>
    <s v="Vtech CS6719"/>
    <n v="537.54399999999998"/>
    <n v="7"/>
    <n v="0.2"/>
    <n v="53.754400000000004"/>
  </r>
  <r>
    <n v="4547"/>
    <s v="CA-2012-126557"/>
    <x v="1"/>
    <x v="984"/>
    <d v="2012-07-17T00:00:00"/>
    <s v="Second Class"/>
    <s v="RL-19615"/>
    <s v="Rob Lucas"/>
    <s v="Consumer"/>
    <s v="United States"/>
    <s v="Chicago"/>
    <x v="10"/>
    <n v="60610"/>
    <x v="2"/>
    <s v="OFF-BI-10003314"/>
    <x v="1"/>
    <x v="8"/>
    <s v="Tuff Stuff Recycled Round Ring Binders"/>
    <n v="1.9279999999999997"/>
    <n v="2"/>
    <n v="0.8"/>
    <n v="-2.9884000000000004"/>
  </r>
  <r>
    <n v="4548"/>
    <s v="CA-2012-126557"/>
    <x v="1"/>
    <x v="984"/>
    <d v="2012-07-17T00:00:00"/>
    <s v="Second Class"/>
    <s v="RL-19615"/>
    <s v="Rob Lucas"/>
    <s v="Consumer"/>
    <s v="United States"/>
    <s v="Chicago"/>
    <x v="10"/>
    <n v="60610"/>
    <x v="2"/>
    <s v="OFF-AR-10003190"/>
    <x v="1"/>
    <x v="6"/>
    <s v="Newell 32"/>
    <n v="6.911999999999999"/>
    <n v="3"/>
    <n v="0.2"/>
    <n v="0.69120000000000026"/>
  </r>
  <r>
    <n v="4549"/>
    <s v="CA-2012-126557"/>
    <x v="1"/>
    <x v="984"/>
    <d v="2012-07-17T00:00:00"/>
    <s v="Second Class"/>
    <s v="RL-19615"/>
    <s v="Rob Lucas"/>
    <s v="Consumer"/>
    <s v="United States"/>
    <s v="Chicago"/>
    <x v="10"/>
    <n v="60610"/>
    <x v="2"/>
    <s v="FUR-FU-10001861"/>
    <x v="0"/>
    <x v="5"/>
    <s v="Floodlight Indoor Halogen Bulbs, 1 Bulb per Pack, 60 Watts"/>
    <n v="7.76"/>
    <n v="1"/>
    <n v="0.6"/>
    <n v="-2.1340000000000003"/>
  </r>
  <r>
    <n v="4550"/>
    <s v="CA-2012-126557"/>
    <x v="1"/>
    <x v="984"/>
    <d v="2012-07-17T00:00:00"/>
    <s v="Second Class"/>
    <s v="RL-19615"/>
    <s v="Rob Lucas"/>
    <s v="Consumer"/>
    <s v="United States"/>
    <s v="Chicago"/>
    <x v="10"/>
    <n v="60610"/>
    <x v="2"/>
    <s v="TEC-PH-10003963"/>
    <x v="2"/>
    <x v="7"/>
    <s v="GE 2-Jack Phone Line Splitter"/>
    <n v="659.16800000000012"/>
    <n v="4"/>
    <n v="0.2"/>
    <n v="49.437599999999975"/>
  </r>
  <r>
    <n v="4551"/>
    <s v="US-2014-107636"/>
    <x v="3"/>
    <x v="504"/>
    <d v="2014-05-03T00:00:00"/>
    <s v="First Class"/>
    <s v="NM-18520"/>
    <s v="Neoma Murray"/>
    <s v="Consumer"/>
    <s v="United States"/>
    <s v="Manchester"/>
    <x v="29"/>
    <n v="6040"/>
    <x v="3"/>
    <s v="OFF-LA-10003388"/>
    <x v="1"/>
    <x v="2"/>
    <s v="Avery 5"/>
    <n v="5.76"/>
    <n v="2"/>
    <n v="0"/>
    <n v="2.8224"/>
  </r>
  <r>
    <n v="4552"/>
    <s v="US-2011-165862"/>
    <x v="2"/>
    <x v="985"/>
    <d v="2011-07-17T00:00:00"/>
    <s v="Standard Class"/>
    <s v="GK-14620"/>
    <s v="Grace Kelly"/>
    <s v="Corporate"/>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s v="Consumer"/>
    <s v="United States"/>
    <s v="San Francisco"/>
    <x v="1"/>
    <n v="94122"/>
    <x v="1"/>
    <s v="FUR-CH-10004886"/>
    <x v="0"/>
    <x v="1"/>
    <s v="Bevis Steel Folding Chairs"/>
    <n v="230.28000000000003"/>
    <n v="3"/>
    <n v="0.2"/>
    <n v="23.027999999999992"/>
  </r>
  <r>
    <n v="4554"/>
    <s v="US-2011-106334"/>
    <x v="2"/>
    <x v="422"/>
    <d v="2012-01-02T00:00:00"/>
    <s v="Standard Class"/>
    <s v="JF-15490"/>
    <s v="Jeremy Farry"/>
    <s v="Consumer"/>
    <s v="United States"/>
    <s v="San Francisco"/>
    <x v="1"/>
    <n v="94122"/>
    <x v="1"/>
    <s v="OFF-PA-10003657"/>
    <x v="1"/>
    <x v="10"/>
    <s v="Xerox 1927"/>
    <n v="12.84"/>
    <n v="3"/>
    <n v="0"/>
    <n v="5.7779999999999987"/>
  </r>
  <r>
    <n v="4555"/>
    <s v="CA-2013-101448"/>
    <x v="0"/>
    <x v="535"/>
    <d v="2013-03-02T00:00:00"/>
    <s v="Second Class"/>
    <s v="EB-13930"/>
    <s v="Eric Barreto"/>
    <s v="Consumer"/>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s v="Consumer"/>
    <s v="United States"/>
    <s v="Florence"/>
    <x v="20"/>
    <n v="29501"/>
    <x v="0"/>
    <s v="OFF-FA-10003112"/>
    <x v="1"/>
    <x v="13"/>
    <s v="Staples"/>
    <n v="31.56"/>
    <n v="4"/>
    <n v="0"/>
    <n v="14.201999999999998"/>
  </r>
  <r>
    <n v="4557"/>
    <s v="CA-2012-130218"/>
    <x v="1"/>
    <x v="391"/>
    <d v="2012-03-26T00:00:00"/>
    <s v="First Class"/>
    <s v="SG-20470"/>
    <s v="Sheri Gordon"/>
    <s v="Consumer"/>
    <s v="United States"/>
    <s v="Florence"/>
    <x v="20"/>
    <n v="29501"/>
    <x v="0"/>
    <s v="OFF-ST-10002486"/>
    <x v="1"/>
    <x v="4"/>
    <s v="Eldon Shelf Savers Cubes and Bins"/>
    <n v="27.92"/>
    <n v="4"/>
    <n v="0"/>
    <n v="0.5583999999999989"/>
  </r>
  <r>
    <n v="4558"/>
    <s v="US-2014-117331"/>
    <x v="3"/>
    <x v="208"/>
    <d v="2014-10-29T00:00:00"/>
    <s v="Standard Class"/>
    <s v="ND-18370"/>
    <s v="Natalie DeCherney"/>
    <s v="Consumer"/>
    <s v="United States"/>
    <s v="Glendale"/>
    <x v="16"/>
    <n v="85301"/>
    <x v="1"/>
    <s v="OFF-BI-10003984"/>
    <x v="1"/>
    <x v="8"/>
    <s v="Lock-Up Easel 'Spel-Binder'"/>
    <n v="8.5590000000000011"/>
    <n v="1"/>
    <n v="0.7"/>
    <n v="-6.5618999999999996"/>
  </r>
  <r>
    <n v="4559"/>
    <s v="CA-2011-127383"/>
    <x v="2"/>
    <x v="520"/>
    <d v="2012-01-05T00:00:00"/>
    <s v="Standard Class"/>
    <s v="CM-11815"/>
    <s v="Candace McMahon"/>
    <s v="Corporate"/>
    <s v="United States"/>
    <s v="El Paso"/>
    <x v="5"/>
    <n v="79907"/>
    <x v="2"/>
    <s v="OFF-EN-10004773"/>
    <x v="1"/>
    <x v="12"/>
    <s v="Staples"/>
    <n v="49.568000000000005"/>
    <n v="2"/>
    <n v="0.2"/>
    <n v="17.968399999999995"/>
  </r>
  <r>
    <n v="4560"/>
    <s v="CA-2011-110219"/>
    <x v="2"/>
    <x v="952"/>
    <d v="2011-05-08T00:00:00"/>
    <s v="First Class"/>
    <s v="EB-13870"/>
    <s v="Emily Burns"/>
    <s v="Consumer"/>
    <s v="United States"/>
    <s v="San Antonio"/>
    <x v="5"/>
    <n v="78207"/>
    <x v="2"/>
    <s v="FUR-CH-10001146"/>
    <x v="0"/>
    <x v="1"/>
    <s v="Global Value Mid-Back Manager's Chair, Gray"/>
    <n v="127.869"/>
    <n v="3"/>
    <n v="0.3"/>
    <n v="-9.1335000000000122"/>
  </r>
  <r>
    <n v="4561"/>
    <s v="CA-2012-118871"/>
    <x v="1"/>
    <x v="784"/>
    <d v="2012-12-09T00:00:00"/>
    <s v="Second Class"/>
    <s v="HM-14860"/>
    <s v="Harry Marie"/>
    <s v="Corporate"/>
    <s v="United States"/>
    <s v="Los Angeles"/>
    <x v="1"/>
    <n v="90049"/>
    <x v="1"/>
    <s v="OFF-EN-10003296"/>
    <x v="1"/>
    <x v="12"/>
    <s v="Tyvek Side-Opening Peel &amp; Seel Expanding Envelopes"/>
    <n v="271.44"/>
    <n v="3"/>
    <n v="0"/>
    <n v="122.148"/>
  </r>
  <r>
    <n v="4562"/>
    <s v="CA-2012-118871"/>
    <x v="1"/>
    <x v="784"/>
    <d v="2012-12-09T00:00:00"/>
    <s v="Second Class"/>
    <s v="HM-14860"/>
    <s v="Harry Marie"/>
    <s v="Corporate"/>
    <s v="United States"/>
    <s v="Los Angeles"/>
    <x v="1"/>
    <n v="90049"/>
    <x v="1"/>
    <s v="TEC-PH-10000193"/>
    <x v="2"/>
    <x v="7"/>
    <s v="Jensen SMPS-640 - speaker phone"/>
    <n v="110.352"/>
    <n v="3"/>
    <n v="0.2"/>
    <n v="8.2763999999999953"/>
  </r>
  <r>
    <n v="4563"/>
    <s v="CA-2012-118871"/>
    <x v="1"/>
    <x v="784"/>
    <d v="2012-12-09T00:00:00"/>
    <s v="Second Class"/>
    <s v="HM-14860"/>
    <s v="Harry Marie"/>
    <s v="Corporate"/>
    <s v="United States"/>
    <s v="Los Angeles"/>
    <x v="1"/>
    <n v="90049"/>
    <x v="1"/>
    <s v="FUR-FU-10002111"/>
    <x v="0"/>
    <x v="5"/>
    <s v="Master Caster Door Stop, Large Brown"/>
    <n v="36.4"/>
    <n v="5"/>
    <n v="0"/>
    <n v="13.832000000000001"/>
  </r>
  <r>
    <n v="4564"/>
    <s v="CA-2014-129490"/>
    <x v="3"/>
    <x v="986"/>
    <d v="2014-10-01T00:00:00"/>
    <s v="Standard Class"/>
    <s v="SJ-20125"/>
    <s v="Sanjit Jacobs"/>
    <s v="Home Office"/>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s v="Corporate"/>
    <s v="United States"/>
    <s v="Mesa"/>
    <x v="16"/>
    <n v="85204"/>
    <x v="1"/>
    <s v="OFF-ST-10004950"/>
    <x v="1"/>
    <x v="4"/>
    <s v="Acco Perma 3000 Stacking Storage Drawers"/>
    <n v="100.70400000000001"/>
    <n v="6"/>
    <n v="0.2"/>
    <n v="-1.2588000000000008"/>
  </r>
  <r>
    <n v="4566"/>
    <s v="US-2014-149510"/>
    <x v="3"/>
    <x v="734"/>
    <d v="2014-12-11T00:00:00"/>
    <s v="Standard Class"/>
    <s v="MC-17575"/>
    <s v="Matt Collins"/>
    <s v="Consumer"/>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s v="Consumer"/>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s v="Consumer"/>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s v="Consumer"/>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s v="Home Office"/>
    <s v="United States"/>
    <s v="San Jose"/>
    <x v="1"/>
    <n v="95123"/>
    <x v="1"/>
    <s v="FUR-FU-10004017"/>
    <x v="0"/>
    <x v="5"/>
    <s v="Executive Impressions 13&quot; Chairman Wall Clock"/>
    <n v="76.14"/>
    <n v="3"/>
    <n v="0"/>
    <n v="26.648999999999997"/>
  </r>
  <r>
    <n v="4571"/>
    <s v="US-2012-152128"/>
    <x v="1"/>
    <x v="442"/>
    <d v="2012-05-27T00:00:00"/>
    <s v="Second Class"/>
    <s v="NM-18445"/>
    <s v="Nathan Mautz"/>
    <s v="Home Office"/>
    <s v="United States"/>
    <s v="Wichita"/>
    <x v="41"/>
    <n v="67212"/>
    <x v="2"/>
    <s v="OFF-AR-10002445"/>
    <x v="1"/>
    <x v="6"/>
    <s v="SANFORD Major Accent Highlighters"/>
    <n v="21.240000000000002"/>
    <n v="3"/>
    <n v="0"/>
    <n v="8.071200000000001"/>
  </r>
  <r>
    <n v="4572"/>
    <s v="US-2012-152128"/>
    <x v="1"/>
    <x v="442"/>
    <d v="2012-05-27T00:00:00"/>
    <s v="Second Class"/>
    <s v="NM-18445"/>
    <s v="Nathan Mautz"/>
    <s v="Home Office"/>
    <s v="United States"/>
    <s v="Wichita"/>
    <x v="41"/>
    <n v="67212"/>
    <x v="2"/>
    <s v="OFF-BI-10001718"/>
    <x v="1"/>
    <x v="8"/>
    <s v="GBC DocuBind P50 Personal Binding Machine"/>
    <n v="127.96"/>
    <n v="2"/>
    <n v="0"/>
    <n v="60.141199999999998"/>
  </r>
  <r>
    <n v="4573"/>
    <s v="CA-2014-126662"/>
    <x v="3"/>
    <x v="729"/>
    <d v="2014-07-22T00:00:00"/>
    <s v="Standard Class"/>
    <s v="AB-10255"/>
    <s v="Alejandro Ballentine"/>
    <s v="Home Office"/>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s v="Home Office"/>
    <s v="United States"/>
    <s v="Jackson"/>
    <x v="12"/>
    <n v="49201"/>
    <x v="2"/>
    <s v="TEC-PH-10002103"/>
    <x v="2"/>
    <x v="7"/>
    <s v="Jabra SPEAK 410"/>
    <n v="657.93"/>
    <n v="7"/>
    <n v="0"/>
    <n v="184.22039999999998"/>
  </r>
  <r>
    <n v="4575"/>
    <s v="CA-2013-139395"/>
    <x v="0"/>
    <x v="939"/>
    <d v="2013-12-19T00:00:00"/>
    <s v="Standard Class"/>
    <s v="MG-17650"/>
    <s v="Matthew Grinstein"/>
    <s v="Home Office"/>
    <s v="United States"/>
    <s v="Jackson"/>
    <x v="12"/>
    <n v="49201"/>
    <x v="2"/>
    <s v="FUR-FU-10003724"/>
    <x v="0"/>
    <x v="5"/>
    <s v="Westinghouse Clip-On Gooseneck Lamps"/>
    <n v="33.479999999999997"/>
    <n v="4"/>
    <n v="0"/>
    <n v="8.7047999999999988"/>
  </r>
  <r>
    <n v="4576"/>
    <s v="CA-2013-139395"/>
    <x v="0"/>
    <x v="939"/>
    <d v="2013-12-19T00:00:00"/>
    <s v="Standard Class"/>
    <s v="MG-17650"/>
    <s v="Matthew Grinstein"/>
    <s v="Home Office"/>
    <s v="United States"/>
    <s v="Jackson"/>
    <x v="12"/>
    <n v="49201"/>
    <x v="2"/>
    <s v="OFF-AR-10003732"/>
    <x v="1"/>
    <x v="6"/>
    <s v="Newell 333"/>
    <n v="13.899999999999999"/>
    <n v="5"/>
    <n v="0"/>
    <n v="3.6139999999999994"/>
  </r>
  <r>
    <n v="4577"/>
    <s v="CA-2013-139395"/>
    <x v="0"/>
    <x v="939"/>
    <d v="2013-12-19T00:00:00"/>
    <s v="Standard Class"/>
    <s v="MG-17650"/>
    <s v="Matthew Grinstein"/>
    <s v="Home Office"/>
    <s v="United States"/>
    <s v="Jackson"/>
    <x v="12"/>
    <n v="49201"/>
    <x v="2"/>
    <s v="OFF-ST-10000885"/>
    <x v="1"/>
    <x v="4"/>
    <s v="Fellowes Desktop Hanging File Manager"/>
    <n v="26.86"/>
    <n v="2"/>
    <n v="0"/>
    <n v="6.7149999999999999"/>
  </r>
  <r>
    <n v="4578"/>
    <s v="US-2011-121734"/>
    <x v="2"/>
    <x v="909"/>
    <d v="2011-04-16T00:00:00"/>
    <s v="Standard Class"/>
    <s v="SE-20110"/>
    <s v="Sanjit Engle"/>
    <s v="Consumer"/>
    <s v="United States"/>
    <s v="Lewiston"/>
    <x v="45"/>
    <n v="83501"/>
    <x v="1"/>
    <s v="OFF-BI-10004817"/>
    <x v="1"/>
    <x v="8"/>
    <s v="GBC Personal VeloBind Strips"/>
    <n v="9.5840000000000014"/>
    <n v="1"/>
    <n v="0.2"/>
    <n v="3.3543999999999996"/>
  </r>
  <r>
    <n v="4579"/>
    <s v="CA-2012-110947"/>
    <x v="1"/>
    <x v="988"/>
    <d v="2012-06-15T00:00:00"/>
    <s v="Standard Class"/>
    <s v="AG-10765"/>
    <s v="Anthony Garverick"/>
    <s v="Home Office"/>
    <s v="United States"/>
    <s v="Hampton"/>
    <x v="17"/>
    <n v="23666"/>
    <x v="0"/>
    <s v="OFF-BI-10001670"/>
    <x v="1"/>
    <x v="8"/>
    <s v="Vinyl Sectional Post Binders"/>
    <n v="113.10000000000001"/>
    <n v="3"/>
    <n v="0"/>
    <n v="56.550000000000004"/>
  </r>
  <r>
    <n v="4580"/>
    <s v="US-2011-150126"/>
    <x v="2"/>
    <x v="923"/>
    <d v="2011-08-02T00:00:00"/>
    <s v="Standard Class"/>
    <s v="AS-10045"/>
    <s v="Aaron Smayling"/>
    <s v="Corporate"/>
    <s v="United States"/>
    <s v="New York City"/>
    <x v="15"/>
    <n v="10035"/>
    <x v="3"/>
    <s v="OFF-PA-10002709"/>
    <x v="1"/>
    <x v="10"/>
    <s v="Xerox 1956"/>
    <n v="65.78"/>
    <n v="11"/>
    <n v="0"/>
    <n v="32.232199999999999"/>
  </r>
  <r>
    <n v="4581"/>
    <s v="CA-2012-164427"/>
    <x v="1"/>
    <x v="374"/>
    <d v="2012-08-06T00:00:00"/>
    <s v="Standard Class"/>
    <s v="AR-10405"/>
    <s v="Allen Rosenblatt"/>
    <s v="Corporate"/>
    <s v="United States"/>
    <s v="Hattiesburg"/>
    <x v="35"/>
    <n v="39401"/>
    <x v="0"/>
    <s v="TEC-AC-10004469"/>
    <x v="2"/>
    <x v="11"/>
    <s v="Microsoft Sculpt Comfort Mouse"/>
    <n v="239.70000000000002"/>
    <n v="6"/>
    <n v="0"/>
    <n v="105.46800000000002"/>
  </r>
  <r>
    <n v="4582"/>
    <s v="CA-2013-120250"/>
    <x v="0"/>
    <x v="251"/>
    <d v="2013-09-23T00:00:00"/>
    <s v="First Class"/>
    <s v="AP-10720"/>
    <s v="Anne Pryor"/>
    <s v="Home Office"/>
    <s v="United States"/>
    <s v="Philadelphia"/>
    <x v="9"/>
    <n v="19140"/>
    <x v="3"/>
    <s v="FUR-FU-10003424"/>
    <x v="0"/>
    <x v="5"/>
    <s v="Nu-Dell Oak Frame"/>
    <n v="25.632000000000001"/>
    <n v="3"/>
    <n v="0.2"/>
    <n v="3.8447999999999967"/>
  </r>
  <r>
    <n v="4583"/>
    <s v="CA-2013-121993"/>
    <x v="0"/>
    <x v="224"/>
    <d v="2013-06-13T00:00:00"/>
    <s v="First Class"/>
    <s v="JB-16000"/>
    <s v="Joy Bell-"/>
    <s v="Consumer"/>
    <s v="United States"/>
    <s v="Philadelphia"/>
    <x v="9"/>
    <n v="19140"/>
    <x v="3"/>
    <s v="OFF-LA-10003720"/>
    <x v="1"/>
    <x v="2"/>
    <s v="Avery 487"/>
    <n v="23.616"/>
    <n v="8"/>
    <n v="0.2"/>
    <n v="7.9703999999999997"/>
  </r>
  <r>
    <n v="4584"/>
    <s v="US-2013-100405"/>
    <x v="0"/>
    <x v="370"/>
    <d v="2013-08-29T00:00:00"/>
    <s v="Second Class"/>
    <s v="TS-21430"/>
    <s v="Tom Stivers"/>
    <s v="Corporate"/>
    <s v="United States"/>
    <s v="Los Angeles"/>
    <x v="1"/>
    <n v="90045"/>
    <x v="1"/>
    <s v="OFF-AR-10000390"/>
    <x v="1"/>
    <x v="6"/>
    <s v="Newell Chalk Holder"/>
    <n v="8.26"/>
    <n v="2"/>
    <n v="0"/>
    <n v="3.7995999999999999"/>
  </r>
  <r>
    <n v="4585"/>
    <s v="US-2014-163790"/>
    <x v="3"/>
    <x v="808"/>
    <d v="2014-11-05T00:00:00"/>
    <s v="Second Class"/>
    <s v="NL-18310"/>
    <s v="Nancy Lomonaco"/>
    <s v="Home Office"/>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s v="Home Office"/>
    <s v="United States"/>
    <s v="Danville"/>
    <x v="1"/>
    <n v="94526"/>
    <x v="1"/>
    <s v="OFF-AR-10003469"/>
    <x v="1"/>
    <x v="6"/>
    <s v="Nontoxic Chalk"/>
    <n v="8.8000000000000007"/>
    <n v="5"/>
    <n v="0"/>
    <n v="4.2240000000000002"/>
  </r>
  <r>
    <n v="4587"/>
    <s v="US-2014-163790"/>
    <x v="3"/>
    <x v="808"/>
    <d v="2014-11-05T00:00:00"/>
    <s v="Second Class"/>
    <s v="NL-18310"/>
    <s v="Nancy Lomonaco"/>
    <s v="Home Office"/>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s v="Home Office"/>
    <s v="United States"/>
    <s v="Danville"/>
    <x v="1"/>
    <n v="94526"/>
    <x v="1"/>
    <s v="OFF-FA-10004838"/>
    <x v="1"/>
    <x v="13"/>
    <s v="Super Bands, 12/Pack"/>
    <n v="5.58"/>
    <n v="3"/>
    <n v="0"/>
    <n v="0.16740000000000022"/>
  </r>
  <r>
    <n v="4589"/>
    <s v="US-2014-163790"/>
    <x v="3"/>
    <x v="808"/>
    <d v="2014-11-05T00:00:00"/>
    <s v="Second Class"/>
    <s v="NL-18310"/>
    <s v="Nancy Lomonaco"/>
    <s v="Home Office"/>
    <s v="United States"/>
    <s v="Danville"/>
    <x v="1"/>
    <n v="94526"/>
    <x v="1"/>
    <s v="FUR-FU-10002508"/>
    <x v="0"/>
    <x v="5"/>
    <s v="Document Clip Frames"/>
    <n v="25.02"/>
    <n v="3"/>
    <n v="0"/>
    <n v="10.508400000000002"/>
  </r>
  <r>
    <n v="4590"/>
    <s v="US-2014-163790"/>
    <x v="3"/>
    <x v="808"/>
    <d v="2014-11-05T00:00:00"/>
    <s v="Second Class"/>
    <s v="NL-18310"/>
    <s v="Nancy Lomonaco"/>
    <s v="Home Office"/>
    <s v="United States"/>
    <s v="Danville"/>
    <x v="1"/>
    <n v="94526"/>
    <x v="1"/>
    <s v="OFF-ST-10001511"/>
    <x v="1"/>
    <x v="4"/>
    <s v="Space Solutions Commercial Steel Shelving"/>
    <n v="452.55000000000007"/>
    <n v="7"/>
    <n v="0"/>
    <n v="22.627499999999962"/>
  </r>
  <r>
    <n v="4591"/>
    <s v="CA-2013-129868"/>
    <x v="0"/>
    <x v="482"/>
    <d v="2014-01-01T00:00:00"/>
    <s v="Standard Class"/>
    <s v="MC-18130"/>
    <s v="Mike Caudle"/>
    <s v="Corporate"/>
    <s v="United States"/>
    <s v="Los Angeles"/>
    <x v="1"/>
    <n v="90004"/>
    <x v="1"/>
    <s v="OFF-SU-10000952"/>
    <x v="1"/>
    <x v="14"/>
    <s v="Fiskars Home &amp; Office Scissors"/>
    <n v="17.760000000000002"/>
    <n v="2"/>
    <n v="0"/>
    <n v="4.9728000000000012"/>
  </r>
  <r>
    <n v="4592"/>
    <s v="CA-2013-129868"/>
    <x v="0"/>
    <x v="482"/>
    <d v="2014-01-01T00:00:00"/>
    <s v="Standard Class"/>
    <s v="MC-18130"/>
    <s v="Mike Caudle"/>
    <s v="Corporate"/>
    <s v="United States"/>
    <s v="Los Angeles"/>
    <x v="1"/>
    <n v="90004"/>
    <x v="1"/>
    <s v="TEC-PH-10002275"/>
    <x v="2"/>
    <x v="7"/>
    <s v="Mitel 5320 IP Phone VoIP phone"/>
    <n v="302.38400000000001"/>
    <n v="2"/>
    <n v="0.2"/>
    <n v="30.238400000000013"/>
  </r>
  <r>
    <n v="4593"/>
    <s v="CA-2013-129868"/>
    <x v="0"/>
    <x v="482"/>
    <d v="2014-01-01T00:00:00"/>
    <s v="Standard Class"/>
    <s v="MC-18130"/>
    <s v="Mike Caudle"/>
    <s v="Corporate"/>
    <s v="United States"/>
    <s v="Los Angeles"/>
    <x v="1"/>
    <n v="90004"/>
    <x v="1"/>
    <s v="FUR-CH-10003535"/>
    <x v="0"/>
    <x v="1"/>
    <s v="Global Armless Task Chair, Royal Blue"/>
    <n v="146.352"/>
    <n v="3"/>
    <n v="0.2"/>
    <n v="-5.4882000000000062"/>
  </r>
  <r>
    <n v="4594"/>
    <s v="CA-2013-129868"/>
    <x v="0"/>
    <x v="482"/>
    <d v="2014-01-01T00:00:00"/>
    <s v="Standard Class"/>
    <s v="MC-18130"/>
    <s v="Mike Caudle"/>
    <s v="Corporate"/>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s v="Corporate"/>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s v="Corporate"/>
    <s v="United States"/>
    <s v="Los Angeles"/>
    <x v="1"/>
    <n v="90004"/>
    <x v="1"/>
    <s v="OFF-AR-10001897"/>
    <x v="1"/>
    <x v="6"/>
    <s v="Model L Table or Wall-Mount Pencil Sharpener"/>
    <n v="53.97"/>
    <n v="3"/>
    <n v="0"/>
    <n v="15.111600000000001"/>
  </r>
  <r>
    <n v="4597"/>
    <s v="CA-2013-140564"/>
    <x v="0"/>
    <x v="5"/>
    <d v="2013-12-11T00:00:00"/>
    <s v="Second Class"/>
    <s v="TC-21475"/>
    <s v="Tony Chapman"/>
    <s v="Home Office"/>
    <s v="United States"/>
    <s v="Washington"/>
    <x v="40"/>
    <n v="20016"/>
    <x v="3"/>
    <s v="OFF-AR-10000034"/>
    <x v="1"/>
    <x v="6"/>
    <s v="BIC Brite Liner Grip Highlighters, Assorted, 5/Pack"/>
    <n v="33.92"/>
    <n v="8"/>
    <n v="0"/>
    <n v="13.2288"/>
  </r>
  <r>
    <n v="4598"/>
    <s v="US-2014-169502"/>
    <x v="3"/>
    <x v="735"/>
    <d v="2014-09-02T00:00:00"/>
    <s v="Standard Class"/>
    <s v="MG-17650"/>
    <s v="Matthew Grinstein"/>
    <s v="Home Office"/>
    <s v="United States"/>
    <s v="Milwaukee"/>
    <x v="6"/>
    <n v="53209"/>
    <x v="2"/>
    <s v="OFF-SU-10004115"/>
    <x v="1"/>
    <x v="14"/>
    <s v="Acme Stainless Steel Office Snips"/>
    <n v="21.81"/>
    <n v="3"/>
    <n v="0"/>
    <n v="5.8887000000000009"/>
  </r>
  <r>
    <n v="4599"/>
    <s v="US-2014-169502"/>
    <x v="3"/>
    <x v="735"/>
    <d v="2014-09-02T00:00:00"/>
    <s v="Standard Class"/>
    <s v="MG-17650"/>
    <s v="Matthew Grinstein"/>
    <s v="Home Office"/>
    <s v="United States"/>
    <s v="Milwaukee"/>
    <x v="6"/>
    <n v="53209"/>
    <x v="2"/>
    <s v="OFF-AP-10001947"/>
    <x v="1"/>
    <x v="9"/>
    <s v="Acco 6 Outlet Guardian Premium Plus Surge Suppressor"/>
    <n v="91.6"/>
    <n v="5"/>
    <n v="0"/>
    <n v="26.563999999999997"/>
  </r>
  <r>
    <n v="4600"/>
    <s v="CA-2012-146948"/>
    <x v="1"/>
    <x v="747"/>
    <d v="2012-07-20T00:00:00"/>
    <s v="Standard Class"/>
    <s v="MG-17890"/>
    <s v="Michael Granlund"/>
    <s v="Home Office"/>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s v="Home Office"/>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s v="Home Office"/>
    <s v="United States"/>
    <s v="Baltimore"/>
    <x v="39"/>
    <n v="21215"/>
    <x v="3"/>
    <s v="OFF-FA-10001332"/>
    <x v="1"/>
    <x v="13"/>
    <s v="Acco Banker's Clasps, 5 3/4&quot;-Long"/>
    <n v="11.52"/>
    <n v="4"/>
    <n v="0"/>
    <n v="5.4143999999999997"/>
  </r>
  <r>
    <n v="4603"/>
    <s v="US-2012-113327"/>
    <x v="1"/>
    <x v="989"/>
    <d v="2012-05-29T00:00:00"/>
    <s v="Second Class"/>
    <s v="BF-11170"/>
    <s v="Ben Ferrer"/>
    <s v="Home Office"/>
    <s v="United States"/>
    <s v="Jacksonville"/>
    <x v="3"/>
    <n v="28540"/>
    <x v="0"/>
    <s v="OFF-PA-10003790"/>
    <x v="1"/>
    <x v="10"/>
    <s v="Xerox 1991"/>
    <n v="18.272000000000002"/>
    <n v="1"/>
    <n v="0.2"/>
    <n v="5.9383999999999988"/>
  </r>
  <r>
    <n v="4604"/>
    <s v="US-2012-113327"/>
    <x v="1"/>
    <x v="989"/>
    <d v="2012-05-29T00:00:00"/>
    <s v="Second Class"/>
    <s v="BF-11170"/>
    <s v="Ben Ferrer"/>
    <s v="Home Office"/>
    <s v="United States"/>
    <s v="Jacksonville"/>
    <x v="3"/>
    <n v="28540"/>
    <x v="0"/>
    <s v="OFF-PA-10003134"/>
    <x v="1"/>
    <x v="10"/>
    <s v="Xerox 1937"/>
    <n v="153.72800000000001"/>
    <n v="4"/>
    <n v="0.2"/>
    <n v="53.804799999999986"/>
  </r>
  <r>
    <n v="4605"/>
    <s v="US-2012-113327"/>
    <x v="1"/>
    <x v="989"/>
    <d v="2012-05-29T00:00:00"/>
    <s v="Second Class"/>
    <s v="BF-11170"/>
    <s v="Ben Ferrer"/>
    <s v="Home Office"/>
    <s v="United States"/>
    <s v="Jacksonville"/>
    <x v="3"/>
    <n v="28540"/>
    <x v="0"/>
    <s v="OFF-EN-10004459"/>
    <x v="1"/>
    <x v="12"/>
    <s v="Security-Tint Envelopes"/>
    <n v="12.224"/>
    <n v="2"/>
    <n v="0.2"/>
    <n v="4.4311999999999996"/>
  </r>
  <r>
    <n v="4606"/>
    <s v="US-2012-113327"/>
    <x v="1"/>
    <x v="989"/>
    <d v="2012-05-29T00:00:00"/>
    <s v="Second Class"/>
    <s v="BF-11170"/>
    <s v="Ben Ferrer"/>
    <s v="Home Office"/>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s v="Consumer"/>
    <s v="United States"/>
    <s v="Rochester"/>
    <x v="15"/>
    <n v="14609"/>
    <x v="3"/>
    <s v="TEC-PH-10004093"/>
    <x v="2"/>
    <x v="7"/>
    <s v="Panasonic Kx-TS550"/>
    <n v="45.99"/>
    <n v="1"/>
    <n v="0"/>
    <n v="13.3371"/>
  </r>
  <r>
    <n v="4608"/>
    <s v="CA-2012-135020"/>
    <x v="1"/>
    <x v="71"/>
    <d v="2012-06-02T00:00:00"/>
    <s v="Standard Class"/>
    <s v="MS-17770"/>
    <s v="Maxwell Schwartz"/>
    <s v="Consumer"/>
    <s v="United States"/>
    <s v="Rochester"/>
    <x v="15"/>
    <n v="14609"/>
    <x v="3"/>
    <s v="OFF-ST-10001490"/>
    <x v="1"/>
    <x v="4"/>
    <s v="Hot File 7-Pocket, Floor Stand"/>
    <n v="535.41"/>
    <n v="3"/>
    <n v="0"/>
    <n v="160.62299999999993"/>
  </r>
  <r>
    <n v="4609"/>
    <s v="CA-2012-135020"/>
    <x v="1"/>
    <x v="71"/>
    <d v="2012-06-02T00:00:00"/>
    <s v="Standard Class"/>
    <s v="MS-17770"/>
    <s v="Maxwell Schwartz"/>
    <s v="Consumer"/>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s v="Consumer"/>
    <s v="United States"/>
    <s v="Rochester"/>
    <x v="15"/>
    <n v="14609"/>
    <x v="3"/>
    <s v="OFF-PA-10004255"/>
    <x v="1"/>
    <x v="10"/>
    <s v="Xerox 219"/>
    <n v="45.36"/>
    <n v="7"/>
    <n v="0"/>
    <n v="21.772800000000004"/>
  </r>
  <r>
    <n v="4611"/>
    <s v="US-2014-141852"/>
    <x v="3"/>
    <x v="45"/>
    <d v="2014-11-15T00:00:00"/>
    <s v="Standard Class"/>
    <s v="JE-15745"/>
    <s v="Joel Eaton"/>
    <s v="Consumer"/>
    <s v="United States"/>
    <s v="Oceanside"/>
    <x v="1"/>
    <n v="92054"/>
    <x v="1"/>
    <s v="FUR-FU-10000023"/>
    <x v="0"/>
    <x v="5"/>
    <s v="Eldon Wave Desk Accessories"/>
    <n v="47.12"/>
    <n v="8"/>
    <n v="0"/>
    <n v="20.732800000000001"/>
  </r>
  <r>
    <n v="4612"/>
    <s v="CA-2013-109407"/>
    <x v="0"/>
    <x v="990"/>
    <d v="2013-01-26T00:00:00"/>
    <s v="Second Class"/>
    <s v="HG-14965"/>
    <s v="Henry Goldwyn"/>
    <s v="Corporate"/>
    <s v="United States"/>
    <s v="Gulfport"/>
    <x v="35"/>
    <n v="39503"/>
    <x v="0"/>
    <s v="OFF-BI-10000285"/>
    <x v="1"/>
    <x v="8"/>
    <s v="XtraLife ClearVue Slant-D Ring Binders by Cardinal"/>
    <n v="31.36"/>
    <n v="4"/>
    <n v="0"/>
    <n v="15.68"/>
  </r>
  <r>
    <n v="4613"/>
    <s v="US-2014-165953"/>
    <x v="3"/>
    <x v="413"/>
    <d v="2014-01-07T00:00:00"/>
    <s v="Standard Class"/>
    <s v="EP-13915"/>
    <s v="Emily Phan"/>
    <s v="Consumer"/>
    <s v="United States"/>
    <s v="Jacksonville"/>
    <x v="2"/>
    <n v="32216"/>
    <x v="0"/>
    <s v="OFF-AR-10000588"/>
    <x v="1"/>
    <x v="6"/>
    <s v="Newell 345"/>
    <n v="47.616"/>
    <n v="3"/>
    <n v="0.2"/>
    <n v="3.571200000000001"/>
  </r>
  <r>
    <n v="4614"/>
    <s v="US-2014-165953"/>
    <x v="3"/>
    <x v="413"/>
    <d v="2014-01-07T00:00:00"/>
    <s v="Standard Class"/>
    <s v="EP-13915"/>
    <s v="Emily Phan"/>
    <s v="Consumer"/>
    <s v="United States"/>
    <s v="Jacksonville"/>
    <x v="2"/>
    <n v="32216"/>
    <x v="0"/>
    <s v="OFF-PA-10002250"/>
    <x v="1"/>
    <x v="10"/>
    <s v="Things To Do Today Pad"/>
    <n v="23.480000000000004"/>
    <n v="5"/>
    <n v="0.2"/>
    <n v="8.218"/>
  </r>
  <r>
    <n v="4615"/>
    <s v="CA-2013-144540"/>
    <x v="0"/>
    <x v="64"/>
    <d v="2013-09-11T00:00:00"/>
    <s v="Standard Class"/>
    <s v="GH-14410"/>
    <s v="Gary Hansen"/>
    <s v="Home Office"/>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s v="Home Office"/>
    <s v="United States"/>
    <s v="Houston"/>
    <x v="5"/>
    <n v="77070"/>
    <x v="2"/>
    <s v="OFF-FA-10002763"/>
    <x v="1"/>
    <x v="13"/>
    <s v="Advantus Map Pennant Flags and Round Head Tacks"/>
    <n v="28.44"/>
    <n v="9"/>
    <n v="0.2"/>
    <n v="4.2659999999999973"/>
  </r>
  <r>
    <n v="4617"/>
    <s v="CA-2012-159863"/>
    <x v="1"/>
    <x v="406"/>
    <d v="2012-09-07T00:00:00"/>
    <s v="Second Class"/>
    <s v="DS-13180"/>
    <s v="David Smith"/>
    <s v="Corporate"/>
    <s v="United States"/>
    <s v="Houston"/>
    <x v="5"/>
    <n v="77095"/>
    <x v="2"/>
    <s v="TEC-AC-10000109"/>
    <x v="2"/>
    <x v="11"/>
    <s v="Sony Micro Vault Click 16 GB USB 2.0 Flash Drive"/>
    <n v="134.376"/>
    <n v="3"/>
    <n v="0.2"/>
    <n v="6.7188000000000088"/>
  </r>
  <r>
    <n v="4618"/>
    <s v="CA-2012-117800"/>
    <x v="1"/>
    <x v="481"/>
    <d v="2012-09-26T00:00:00"/>
    <s v="Standard Class"/>
    <s v="TH-21550"/>
    <s v="Tracy Hopkins"/>
    <s v="Home Office"/>
    <s v="United States"/>
    <s v="Everett"/>
    <x v="31"/>
    <n v="2149"/>
    <x v="3"/>
    <s v="TEC-PH-10002415"/>
    <x v="2"/>
    <x v="7"/>
    <s v="Polycom VoiceStation 500 Conference phone"/>
    <n v="589.9"/>
    <n v="2"/>
    <n v="0"/>
    <n v="147.47500000000002"/>
  </r>
  <r>
    <n v="4619"/>
    <s v="CA-2012-117800"/>
    <x v="1"/>
    <x v="481"/>
    <d v="2012-09-26T00:00:00"/>
    <s v="Standard Class"/>
    <s v="TH-21550"/>
    <s v="Tracy Hopkins"/>
    <s v="Home Office"/>
    <s v="United States"/>
    <s v="Everett"/>
    <x v="31"/>
    <n v="2149"/>
    <x v="3"/>
    <s v="FUR-CH-10000785"/>
    <x v="0"/>
    <x v="1"/>
    <s v="Global Ergonomic Managers Chair"/>
    <n v="542.93999999999994"/>
    <n v="3"/>
    <n v="0"/>
    <n v="141.1644"/>
  </r>
  <r>
    <n v="4620"/>
    <s v="CA-2014-145219"/>
    <x v="3"/>
    <x v="165"/>
    <d v="2014-12-26T00:00:00"/>
    <s v="First Class"/>
    <s v="RM-19675"/>
    <s v="Robert Marley"/>
    <s v="Home Office"/>
    <s v="United States"/>
    <s v="Los Angeles"/>
    <x v="1"/>
    <n v="90049"/>
    <x v="1"/>
    <s v="TEC-CO-10001449"/>
    <x v="2"/>
    <x v="16"/>
    <s v="Hewlett Packard LaserJet 3310 Copier"/>
    <n v="2879.9520000000002"/>
    <n v="6"/>
    <n v="0.2"/>
    <n v="1007.9831999999999"/>
  </r>
  <r>
    <n v="4621"/>
    <s v="CA-2014-145219"/>
    <x v="3"/>
    <x v="165"/>
    <d v="2014-12-26T00:00:00"/>
    <s v="First Class"/>
    <s v="RM-19675"/>
    <s v="Robert Marley"/>
    <s v="Home Office"/>
    <s v="United States"/>
    <s v="Los Angeles"/>
    <x v="1"/>
    <n v="90049"/>
    <x v="1"/>
    <s v="OFF-BI-10001670"/>
    <x v="1"/>
    <x v="8"/>
    <s v="Vinyl Sectional Post Binders"/>
    <n v="90.480000000000018"/>
    <n v="3"/>
    <n v="0.2"/>
    <n v="33.93"/>
  </r>
  <r>
    <n v="4622"/>
    <s v="CA-2012-161214"/>
    <x v="1"/>
    <x v="348"/>
    <d v="2012-10-08T00:00:00"/>
    <s v="Second Class"/>
    <s v="SF-20965"/>
    <s v="Sylvia Foulston"/>
    <s v="Corporate"/>
    <s v="United States"/>
    <s v="Wilmington"/>
    <x v="13"/>
    <n v="19805"/>
    <x v="3"/>
    <s v="OFF-ST-10001328"/>
    <x v="1"/>
    <x v="4"/>
    <s v="Personal Filing Tote with Lid, Black/Gray"/>
    <n v="77.55"/>
    <n v="5"/>
    <n v="0"/>
    <n v="21.714000000000002"/>
  </r>
  <r>
    <n v="4623"/>
    <s v="CA-2014-147228"/>
    <x v="3"/>
    <x v="428"/>
    <d v="2014-09-15T00:00:00"/>
    <s v="Standard Class"/>
    <s v="SO-20335"/>
    <s v="Sean O'Donnell"/>
    <s v="Consumer"/>
    <s v="United States"/>
    <s v="Columbia"/>
    <x v="18"/>
    <n v="38401"/>
    <x v="0"/>
    <s v="OFF-SU-10001225"/>
    <x v="1"/>
    <x v="14"/>
    <s v="Staples"/>
    <n v="8.8320000000000007"/>
    <n v="3"/>
    <n v="0.2"/>
    <n v="-1.9872000000000005"/>
  </r>
  <r>
    <n v="4624"/>
    <s v="CA-2014-147228"/>
    <x v="3"/>
    <x v="428"/>
    <d v="2014-09-15T00:00:00"/>
    <s v="Standard Class"/>
    <s v="SO-20335"/>
    <s v="Sean O'Donnell"/>
    <s v="Consumer"/>
    <s v="United States"/>
    <s v="Columbia"/>
    <x v="18"/>
    <n v="38401"/>
    <x v="0"/>
    <s v="OFF-PA-10000357"/>
    <x v="1"/>
    <x v="10"/>
    <s v="Xerox 1888"/>
    <n v="177.536"/>
    <n v="4"/>
    <n v="0.2"/>
    <n v="62.137599999999992"/>
  </r>
  <r>
    <n v="4625"/>
    <s v="CA-2014-147228"/>
    <x v="3"/>
    <x v="428"/>
    <d v="2014-09-15T00:00:00"/>
    <s v="Standard Class"/>
    <s v="SO-20335"/>
    <s v="Sean O'Donnell"/>
    <s v="Consumer"/>
    <s v="United States"/>
    <s v="Columbia"/>
    <x v="18"/>
    <n v="38401"/>
    <x v="0"/>
    <s v="OFF-ST-10000046"/>
    <x v="1"/>
    <x v="4"/>
    <s v="Fellowes Super Stor/Drawer Files"/>
    <n v="258.48"/>
    <n v="2"/>
    <n v="0.2"/>
    <n v="-3.2309999999999945"/>
  </r>
  <r>
    <n v="4626"/>
    <s v="CA-2014-147228"/>
    <x v="3"/>
    <x v="428"/>
    <d v="2014-09-15T00:00:00"/>
    <s v="Standard Class"/>
    <s v="SO-20335"/>
    <s v="Sean O'Donnell"/>
    <s v="Consumer"/>
    <s v="United States"/>
    <s v="Columbia"/>
    <x v="18"/>
    <n v="38401"/>
    <x v="0"/>
    <s v="FUR-FU-10000023"/>
    <x v="0"/>
    <x v="5"/>
    <s v="Eldon Wave Desk Accessories"/>
    <n v="14.135999999999999"/>
    <n v="3"/>
    <n v="0.2"/>
    <n v="4.240800000000001"/>
  </r>
  <r>
    <n v="4627"/>
    <s v="CA-2013-101336"/>
    <x v="0"/>
    <x v="373"/>
    <d v="2013-11-19T00:00:00"/>
    <s v="Standard Class"/>
    <s v="CK-12760"/>
    <s v="Cyma Kinney"/>
    <s v="Corporate"/>
    <s v="United States"/>
    <s v="New York City"/>
    <x v="15"/>
    <n v="10011"/>
    <x v="3"/>
    <s v="OFF-ST-10003455"/>
    <x v="1"/>
    <x v="4"/>
    <s v="Tenex File Box, Personal Filing Tote with Lid, Black"/>
    <n v="77.55"/>
    <n v="5"/>
    <n v="0"/>
    <n v="20.163000000000004"/>
  </r>
  <r>
    <n v="4628"/>
    <s v="CA-2013-101336"/>
    <x v="0"/>
    <x v="373"/>
    <d v="2013-11-19T00:00:00"/>
    <s v="Standard Class"/>
    <s v="CK-12760"/>
    <s v="Cyma Kinney"/>
    <s v="Corporate"/>
    <s v="United States"/>
    <s v="New York City"/>
    <x v="15"/>
    <n v="10011"/>
    <x v="3"/>
    <s v="OFF-ST-10000876"/>
    <x v="1"/>
    <x v="4"/>
    <s v="Eldon Simplefile Box Office"/>
    <n v="24.88"/>
    <n v="2"/>
    <n v="0"/>
    <n v="6.9664000000000001"/>
  </r>
  <r>
    <n v="4629"/>
    <s v="CA-2013-101336"/>
    <x v="0"/>
    <x v="373"/>
    <d v="2013-11-19T00:00:00"/>
    <s v="Standard Class"/>
    <s v="CK-12760"/>
    <s v="Cyma Kinney"/>
    <s v="Corporate"/>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s v="Corporate"/>
    <s v="United States"/>
    <s v="New York City"/>
    <x v="15"/>
    <n v="10011"/>
    <x v="3"/>
    <s v="OFF-ST-10004258"/>
    <x v="1"/>
    <x v="4"/>
    <s v="Portable Personal File Box"/>
    <n v="36.630000000000003"/>
    <n v="3"/>
    <n v="0"/>
    <n v="9.8901000000000039"/>
  </r>
  <r>
    <n v="4631"/>
    <s v="US-2012-126235"/>
    <x v="1"/>
    <x v="52"/>
    <d v="2012-10-15T00:00:00"/>
    <s v="Same Day"/>
    <s v="GA-14725"/>
    <s v="Guy Armstrong"/>
    <s v="Consumer"/>
    <s v="United States"/>
    <s v="Mount Pleasant"/>
    <x v="12"/>
    <n v="48858"/>
    <x v="2"/>
    <s v="FUR-FU-10000719"/>
    <x v="0"/>
    <x v="5"/>
    <s v="DAX Cubicle Frames, 8-1/2 x 11"/>
    <n v="17.14"/>
    <n v="2"/>
    <n v="0"/>
    <n v="6.1704000000000008"/>
  </r>
  <r>
    <n v="4632"/>
    <s v="CA-2014-168396"/>
    <x v="3"/>
    <x v="646"/>
    <d v="2014-08-09T00:00:00"/>
    <s v="Second Class"/>
    <s v="BD-11725"/>
    <s v="Bruce Degenhardt"/>
    <s v="Consumer"/>
    <s v="United States"/>
    <s v="San Francisco"/>
    <x v="1"/>
    <n v="94122"/>
    <x v="1"/>
    <s v="OFF-LA-10001297"/>
    <x v="1"/>
    <x v="2"/>
    <s v="Avery 473"/>
    <n v="51.75"/>
    <n v="5"/>
    <n v="0"/>
    <n v="24.84"/>
  </r>
  <r>
    <n v="4633"/>
    <s v="CA-2014-168396"/>
    <x v="3"/>
    <x v="646"/>
    <d v="2014-08-09T00:00:00"/>
    <s v="Second Class"/>
    <s v="BD-11725"/>
    <s v="Bruce Degenhardt"/>
    <s v="Consumer"/>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s v="Corporate"/>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s v="Corporate"/>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s v="Corporate"/>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s v="Consumer"/>
    <s v="United States"/>
    <s v="Los Angeles"/>
    <x v="1"/>
    <n v="90045"/>
    <x v="1"/>
    <s v="OFF-AR-10003373"/>
    <x v="1"/>
    <x v="6"/>
    <s v="Boston School Pro Electric Pencil Sharpener, 1670"/>
    <n v="123.92"/>
    <n v="4"/>
    <n v="0"/>
    <n v="33.458399999999997"/>
  </r>
  <r>
    <n v="4638"/>
    <s v="CA-2014-168228"/>
    <x v="3"/>
    <x v="842"/>
    <d v="2014-04-30T00:00:00"/>
    <s v="First Class"/>
    <s v="AP-10915"/>
    <s v="Arthur Prichep"/>
    <s v="Consumer"/>
    <s v="United States"/>
    <s v="Los Angeles"/>
    <x v="1"/>
    <n v="90045"/>
    <x v="1"/>
    <s v="OFF-AR-10000390"/>
    <x v="1"/>
    <x v="6"/>
    <s v="Newell Chalk Holder"/>
    <n v="12.39"/>
    <n v="3"/>
    <n v="0"/>
    <n v="5.6993999999999998"/>
  </r>
  <r>
    <n v="4639"/>
    <s v="CA-2014-168228"/>
    <x v="3"/>
    <x v="842"/>
    <d v="2014-04-30T00:00:00"/>
    <s v="First Class"/>
    <s v="AP-10915"/>
    <s v="Arthur Prichep"/>
    <s v="Consumer"/>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s v="Consumer"/>
    <s v="United States"/>
    <s v="Newport News"/>
    <x v="17"/>
    <n v="23602"/>
    <x v="0"/>
    <s v="TEC-CO-10001943"/>
    <x v="2"/>
    <x v="16"/>
    <s v="Canon PC-428 Personal Copier"/>
    <n v="1599.92"/>
    <n v="8"/>
    <n v="0"/>
    <n v="751.9624"/>
  </r>
  <r>
    <n v="4641"/>
    <s v="CA-2013-102162"/>
    <x v="0"/>
    <x v="108"/>
    <d v="2013-09-17T00:00:00"/>
    <s v="Standard Class"/>
    <s v="JF-15565"/>
    <s v="Jill Fjeld"/>
    <s v="Consumer"/>
    <s v="United States"/>
    <s v="Newport News"/>
    <x v="17"/>
    <n v="23602"/>
    <x v="0"/>
    <s v="OFF-EN-10002312"/>
    <x v="1"/>
    <x v="12"/>
    <s v="#10 Self-Seal White Envelopes"/>
    <n v="11.09"/>
    <n v="1"/>
    <n v="0"/>
    <n v="5.4340999999999999"/>
  </r>
  <r>
    <n v="4642"/>
    <s v="CA-2014-130141"/>
    <x v="3"/>
    <x v="760"/>
    <d v="2014-10-25T00:00:00"/>
    <s v="Second Class"/>
    <s v="HA-14905"/>
    <s v="Helen Abelman"/>
    <s v="Consumer"/>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s v="Consumer"/>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s v="Consumer"/>
    <s v="United States"/>
    <s v="Seattle"/>
    <x v="4"/>
    <n v="98105"/>
    <x v="1"/>
    <s v="OFF-BI-10002003"/>
    <x v="1"/>
    <x v="8"/>
    <s v="Ibico Presentation Index for Binding Systems"/>
    <n v="6.3680000000000003"/>
    <n v="2"/>
    <n v="0.2"/>
    <n v="2.1492"/>
  </r>
  <r>
    <n v="4645"/>
    <s v="CA-2012-147501"/>
    <x v="1"/>
    <x v="991"/>
    <d v="2012-08-06T00:00:00"/>
    <s v="Standard Class"/>
    <s v="Co-12640"/>
    <s v="Corey-Lock"/>
    <s v="Consumer"/>
    <s v="United States"/>
    <s v="Seattle"/>
    <x v="4"/>
    <n v="98105"/>
    <x v="1"/>
    <s v="TEC-MA-10001972"/>
    <x v="2"/>
    <x v="15"/>
    <s v="Okidata C331dn Printer"/>
    <n v="558.4"/>
    <n v="2"/>
    <n v="0.2"/>
    <n v="41.880000000000024"/>
  </r>
  <r>
    <n v="4646"/>
    <s v="CA-2013-143910"/>
    <x v="0"/>
    <x v="399"/>
    <d v="2013-08-17T00:00:00"/>
    <s v="Standard Class"/>
    <s v="BC-11125"/>
    <s v="Becky Castell"/>
    <s v="Home Office"/>
    <s v="United States"/>
    <s v="New York City"/>
    <x v="15"/>
    <n v="10011"/>
    <x v="3"/>
    <s v="FUR-CH-10000225"/>
    <x v="0"/>
    <x v="1"/>
    <s v="Global Geo Office Task Chair, Gray"/>
    <n v="145.76400000000001"/>
    <n v="2"/>
    <n v="0.1"/>
    <n v="-8.0980000000000167"/>
  </r>
  <r>
    <n v="4647"/>
    <s v="CA-2011-146885"/>
    <x v="2"/>
    <x v="992"/>
    <d v="2011-06-05T00:00:00"/>
    <s v="Standard Class"/>
    <s v="EB-13840"/>
    <s v="Ellis Ballard"/>
    <s v="Corporate"/>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s v="Home Office"/>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s v="Corporate"/>
    <s v="United States"/>
    <s v="Seattle"/>
    <x v="4"/>
    <n v="98103"/>
    <x v="1"/>
    <s v="OFF-PA-10003228"/>
    <x v="1"/>
    <x v="10"/>
    <s v="Xerox 1917"/>
    <n v="440.18999999999994"/>
    <n v="9"/>
    <n v="0"/>
    <n v="206.88929999999996"/>
  </r>
  <r>
    <n v="4650"/>
    <s v="CA-2014-129357"/>
    <x v="3"/>
    <x v="304"/>
    <d v="2014-05-20T00:00:00"/>
    <s v="Standard Class"/>
    <s v="KB-16585"/>
    <s v="Ken Black"/>
    <s v="Corporate"/>
    <s v="United States"/>
    <s v="Seattle"/>
    <x v="4"/>
    <n v="98103"/>
    <x v="1"/>
    <s v="OFF-SU-10004498"/>
    <x v="1"/>
    <x v="14"/>
    <s v="Martin-Yale Premier Letter Opener"/>
    <n v="64.400000000000006"/>
    <n v="5"/>
    <n v="0"/>
    <n v="1.9320000000000004"/>
  </r>
  <r>
    <n v="4651"/>
    <s v="CA-2014-150987"/>
    <x v="3"/>
    <x v="798"/>
    <d v="2014-04-13T00:00:00"/>
    <s v="Standard Class"/>
    <s v="AH-10120"/>
    <s v="Adrian Hane"/>
    <s v="Home Office"/>
    <s v="United States"/>
    <s v="San Francisco"/>
    <x v="1"/>
    <n v="94110"/>
    <x v="1"/>
    <s v="OFF-PA-10001878"/>
    <x v="1"/>
    <x v="10"/>
    <s v="Xerox 1891"/>
    <n v="244.54999999999998"/>
    <n v="5"/>
    <n v="0"/>
    <n v="114.93849999999998"/>
  </r>
  <r>
    <n v="4652"/>
    <s v="CA-2014-150987"/>
    <x v="3"/>
    <x v="798"/>
    <d v="2014-04-13T00:00:00"/>
    <s v="Standard Class"/>
    <s v="AH-10120"/>
    <s v="Adrian Hane"/>
    <s v="Home Office"/>
    <s v="United States"/>
    <s v="San Francisco"/>
    <x v="1"/>
    <n v="94110"/>
    <x v="1"/>
    <s v="OFF-PA-10002923"/>
    <x v="1"/>
    <x v="10"/>
    <s v="Xerox 1942"/>
    <n v="195.76"/>
    <n v="4"/>
    <n v="0"/>
    <n v="97.88"/>
  </r>
  <r>
    <n v="4653"/>
    <s v="CA-2014-132647"/>
    <x v="3"/>
    <x v="922"/>
    <d v="2014-02-24T00:00:00"/>
    <s v="Standard Class"/>
    <s v="GH-14410"/>
    <s v="Gary Hansen"/>
    <s v="Home Office"/>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s v="Home Office"/>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s v="Consumer"/>
    <s v="United States"/>
    <s v="San Francisco"/>
    <x v="1"/>
    <n v="94110"/>
    <x v="1"/>
    <s v="OFF-FA-10001332"/>
    <x v="1"/>
    <x v="13"/>
    <s v="Acco Banker's Clasps, 5 3/4&quot;-Long"/>
    <n v="2.88"/>
    <n v="1"/>
    <n v="0"/>
    <n v="1.3535999999999999"/>
  </r>
  <r>
    <n v="4656"/>
    <s v="CA-2011-160738"/>
    <x v="2"/>
    <x v="952"/>
    <d v="2011-05-10T00:00:00"/>
    <s v="Standard Class"/>
    <s v="KH-16330"/>
    <s v="Katharine Harms"/>
    <s v="Corporate"/>
    <s v="United States"/>
    <s v="Freeport"/>
    <x v="10"/>
    <n v="61032"/>
    <x v="2"/>
    <s v="OFF-ST-10003442"/>
    <x v="1"/>
    <x v="4"/>
    <s v="Eldon Portable Mobile Manager"/>
    <n v="45.248000000000005"/>
    <n v="2"/>
    <n v="0.2"/>
    <n v="3.9591999999999992"/>
  </r>
  <r>
    <n v="4657"/>
    <s v="CA-2012-112130"/>
    <x v="1"/>
    <x v="910"/>
    <d v="2012-05-07T00:00:00"/>
    <s v="Standard Class"/>
    <s v="SV-20785"/>
    <s v="Stewart Visinsky"/>
    <s v="Consumer"/>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s v="Consumer"/>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s v="Consumer"/>
    <s v="United States"/>
    <s v="Philadelphia"/>
    <x v="9"/>
    <n v="19140"/>
    <x v="3"/>
    <s v="OFF-PA-10002230"/>
    <x v="1"/>
    <x v="10"/>
    <s v="Xerox 1897"/>
    <n v="7.9680000000000009"/>
    <n v="2"/>
    <n v="0.2"/>
    <n v="2.8884000000000007"/>
  </r>
  <r>
    <n v="4660"/>
    <s v="CA-2012-112130"/>
    <x v="1"/>
    <x v="910"/>
    <d v="2012-05-07T00:00:00"/>
    <s v="Standard Class"/>
    <s v="SV-20785"/>
    <s v="Stewart Visinsky"/>
    <s v="Consumer"/>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s v="Consumer"/>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s v="Consumer"/>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s v="Consumer"/>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s v="Consumer"/>
    <s v="United States"/>
    <s v="Jacksonville"/>
    <x v="2"/>
    <n v="32216"/>
    <x v="0"/>
    <s v="OFF-LA-10002787"/>
    <x v="1"/>
    <x v="2"/>
    <s v="Avery 480"/>
    <n v="3"/>
    <n v="1"/>
    <n v="0.2"/>
    <n v="1.0499999999999998"/>
  </r>
  <r>
    <n v="4665"/>
    <s v="CA-2013-116232"/>
    <x v="0"/>
    <x v="897"/>
    <d v="2013-09-27T00:00:00"/>
    <s v="Standard Class"/>
    <s v="AC-10450"/>
    <s v="Amy Cox"/>
    <s v="Consumer"/>
    <s v="United States"/>
    <s v="Pembroke Pines"/>
    <x v="2"/>
    <n v="33024"/>
    <x v="0"/>
    <s v="OFF-BI-10004022"/>
    <x v="1"/>
    <x v="8"/>
    <s v="Acco Suede Grain Vinyl Round Ring Binder"/>
    <n v="7.5060000000000002"/>
    <n v="9"/>
    <n v="0.7"/>
    <n v="-6.0047999999999977"/>
  </r>
  <r>
    <n v="4666"/>
    <s v="CA-2013-116232"/>
    <x v="0"/>
    <x v="897"/>
    <d v="2013-09-27T00:00:00"/>
    <s v="Standard Class"/>
    <s v="AC-10450"/>
    <s v="Amy Cox"/>
    <s v="Consumer"/>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s v="Corporate"/>
    <s v="United States"/>
    <s v="Seattle"/>
    <x v="4"/>
    <n v="98115"/>
    <x v="1"/>
    <s v="FUR-FU-10000076"/>
    <x v="0"/>
    <x v="5"/>
    <s v="24-Hour Round Wall Clock"/>
    <n v="79.92"/>
    <n v="4"/>
    <n v="0"/>
    <n v="34.365600000000008"/>
  </r>
  <r>
    <n v="4668"/>
    <s v="CA-2013-116547"/>
    <x v="0"/>
    <x v="994"/>
    <d v="2013-01-17T00:00:00"/>
    <s v="Standard Class"/>
    <s v="KB-16585"/>
    <s v="Ken Black"/>
    <s v="Corporate"/>
    <s v="United States"/>
    <s v="Seattle"/>
    <x v="4"/>
    <n v="98115"/>
    <x v="1"/>
    <s v="TEC-AC-10002335"/>
    <x v="2"/>
    <x v="11"/>
    <s v="Logitech Media Keyboard K200"/>
    <n v="69.98"/>
    <n v="2"/>
    <n v="0"/>
    <n v="13.296199999999999"/>
  </r>
  <r>
    <n v="4669"/>
    <s v="US-2014-133200"/>
    <x v="3"/>
    <x v="636"/>
    <d v="2014-05-12T00:00:00"/>
    <s v="Standard Class"/>
    <s v="DB-13555"/>
    <s v="Dorothy Badders"/>
    <s v="Corporate"/>
    <s v="United States"/>
    <s v="Fort Worth"/>
    <x v="5"/>
    <n v="76106"/>
    <x v="2"/>
    <s v="OFF-BI-10002827"/>
    <x v="1"/>
    <x v="8"/>
    <s v="Avery Durable Poly Binders"/>
    <n v="11.059999999999999"/>
    <n v="10"/>
    <n v="0.8"/>
    <n v="-18.802"/>
  </r>
  <r>
    <n v="4670"/>
    <s v="US-2014-133200"/>
    <x v="3"/>
    <x v="636"/>
    <d v="2014-05-12T00:00:00"/>
    <s v="Standard Class"/>
    <s v="DB-13555"/>
    <s v="Dorothy Badders"/>
    <s v="Corporate"/>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s v="Corporate"/>
    <s v="United States"/>
    <s v="Fort Worth"/>
    <x v="5"/>
    <n v="76106"/>
    <x v="2"/>
    <s v="OFF-ST-10001932"/>
    <x v="1"/>
    <x v="4"/>
    <s v="Fellowes Staxonsteel Drawer Files"/>
    <n v="772.68000000000006"/>
    <n v="5"/>
    <n v="0.2"/>
    <n v="-57.950999999999993"/>
  </r>
  <r>
    <n v="4672"/>
    <s v="CA-2013-133550"/>
    <x v="0"/>
    <x v="995"/>
    <d v="2013-08-07T00:00:00"/>
    <s v="Standard Class"/>
    <s v="KL-16645"/>
    <s v="Ken Lonsdale"/>
    <s v="Consumer"/>
    <s v="United States"/>
    <s v="Detroit"/>
    <x v="12"/>
    <n v="48205"/>
    <x v="2"/>
    <s v="OFF-AP-10001005"/>
    <x v="1"/>
    <x v="9"/>
    <s v="Honeywell Quietcare HEPA Air Cleaner"/>
    <n v="283.14000000000004"/>
    <n v="4"/>
    <n v="0.1"/>
    <n v="72.357999999999976"/>
  </r>
  <r>
    <n v="4673"/>
    <s v="CA-2013-133550"/>
    <x v="0"/>
    <x v="995"/>
    <d v="2013-08-07T00:00:00"/>
    <s v="Standard Class"/>
    <s v="KL-16645"/>
    <s v="Ken Lonsdale"/>
    <s v="Consumer"/>
    <s v="United States"/>
    <s v="Detroit"/>
    <x v="12"/>
    <n v="48205"/>
    <x v="2"/>
    <s v="TEC-PH-10004042"/>
    <x v="2"/>
    <x v="7"/>
    <s v="ClearOne Communications CHAT 70 OC Speaker Phone"/>
    <n v="635.96"/>
    <n v="4"/>
    <n v="0"/>
    <n v="165.34960000000001"/>
  </r>
  <r>
    <n v="4674"/>
    <s v="CA-2013-133550"/>
    <x v="0"/>
    <x v="995"/>
    <d v="2013-08-07T00:00:00"/>
    <s v="Standard Class"/>
    <s v="KL-16645"/>
    <s v="Ken Lonsdale"/>
    <s v="Consumer"/>
    <s v="United States"/>
    <s v="Detroit"/>
    <x v="12"/>
    <n v="48205"/>
    <x v="2"/>
    <s v="TEC-PH-10001079"/>
    <x v="2"/>
    <x v="7"/>
    <s v="Polycom SoundPoint Pro SE-225 Corded phone"/>
    <n v="118.99"/>
    <n v="1"/>
    <n v="0"/>
    <n v="33.3172"/>
  </r>
  <r>
    <n v="4675"/>
    <s v="CA-2013-133550"/>
    <x v="0"/>
    <x v="995"/>
    <d v="2013-08-07T00:00:00"/>
    <s v="Standard Class"/>
    <s v="KL-16645"/>
    <s v="Ken Lonsdale"/>
    <s v="Consumer"/>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s v="Consumer"/>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s v="Consumer"/>
    <s v="United States"/>
    <s v="Logan"/>
    <x v="7"/>
    <n v="84321"/>
    <x v="1"/>
    <s v="OFF-BI-10001617"/>
    <x v="1"/>
    <x v="8"/>
    <s v="GBC Wire Binding Combs"/>
    <n v="33.088000000000001"/>
    <n v="4"/>
    <n v="0.2"/>
    <n v="11.167199999999999"/>
  </r>
  <r>
    <n v="4678"/>
    <s v="CA-2011-114510"/>
    <x v="2"/>
    <x v="619"/>
    <d v="2011-03-19T00:00:00"/>
    <s v="Standard Class"/>
    <s v="JF-15295"/>
    <s v="Jason Fortune-"/>
    <s v="Consumer"/>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s v="Consumer"/>
    <s v="United States"/>
    <s v="Logan"/>
    <x v="7"/>
    <n v="84321"/>
    <x v="1"/>
    <s v="TEC-AC-10004877"/>
    <x v="2"/>
    <x v="11"/>
    <s v="Imation 30456 USB Flash Drive 8GB"/>
    <n v="82.800000000000011"/>
    <n v="12"/>
    <n v="0"/>
    <n v="6.6239999999999952"/>
  </r>
  <r>
    <n v="4680"/>
    <s v="CA-2011-114510"/>
    <x v="2"/>
    <x v="619"/>
    <d v="2011-03-19T00:00:00"/>
    <s v="Standard Class"/>
    <s v="JF-15295"/>
    <s v="Jason Fortune-"/>
    <s v="Consumer"/>
    <s v="United States"/>
    <s v="Logan"/>
    <x v="7"/>
    <n v="84321"/>
    <x v="1"/>
    <s v="OFF-ST-10003221"/>
    <x v="1"/>
    <x v="4"/>
    <s v="Staples"/>
    <n v="21.36"/>
    <n v="2"/>
    <n v="0"/>
    <n v="5.7672000000000008"/>
  </r>
  <r>
    <n v="4681"/>
    <s v="CA-2011-114510"/>
    <x v="2"/>
    <x v="619"/>
    <d v="2011-03-19T00:00:00"/>
    <s v="Standard Class"/>
    <s v="JF-15295"/>
    <s v="Jason Fortune-"/>
    <s v="Consumer"/>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s v="Consumer"/>
    <s v="United States"/>
    <s v="Auburn"/>
    <x v="15"/>
    <n v="13021"/>
    <x v="3"/>
    <s v="OFF-FA-10000936"/>
    <x v="1"/>
    <x v="13"/>
    <s v="Acco Hot Clips Clips to Go"/>
    <n v="29.61"/>
    <n v="9"/>
    <n v="0"/>
    <n v="13.324499999999999"/>
  </r>
  <r>
    <n v="4683"/>
    <s v="CA-2013-127698"/>
    <x v="0"/>
    <x v="49"/>
    <d v="2013-12-02T00:00:00"/>
    <s v="Same Day"/>
    <s v="MV-18190"/>
    <s v="Mike Vittorini"/>
    <s v="Consumer"/>
    <s v="United States"/>
    <s v="Raleigh"/>
    <x v="3"/>
    <n v="27604"/>
    <x v="0"/>
    <s v="TEC-PH-10003811"/>
    <x v="2"/>
    <x v="7"/>
    <s v="Jabra Supreme Plus Driver Edition Headset"/>
    <n v="863.928"/>
    <n v="9"/>
    <n v="0.2"/>
    <n v="86.392799999999994"/>
  </r>
  <r>
    <n v="4684"/>
    <s v="CA-2013-159912"/>
    <x v="0"/>
    <x v="48"/>
    <d v="2013-09-04T00:00:00"/>
    <s v="Standard Class"/>
    <s v="GB-14530"/>
    <s v="George Bell"/>
    <s v="Corporate"/>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s v="Corporate"/>
    <s v="United States"/>
    <s v="Philadelphia"/>
    <x v="9"/>
    <n v="19120"/>
    <x v="3"/>
    <s v="FUR-BO-10002853"/>
    <x v="0"/>
    <x v="0"/>
    <s v="O'Sullivan 5-Shelf Heavy-Duty Bookcases"/>
    <n v="163.88"/>
    <n v="4"/>
    <n v="0.5"/>
    <n v="-81.94"/>
  </r>
  <r>
    <n v="4686"/>
    <s v="CA-2013-159912"/>
    <x v="0"/>
    <x v="48"/>
    <d v="2013-09-04T00:00:00"/>
    <s v="Standard Class"/>
    <s v="GB-14530"/>
    <s v="George Bell"/>
    <s v="Corporate"/>
    <s v="United States"/>
    <s v="Philadelphia"/>
    <x v="9"/>
    <n v="19120"/>
    <x v="3"/>
    <s v="OFF-BI-10002071"/>
    <x v="1"/>
    <x v="8"/>
    <s v="Fellowes Black Plastic Comb Bindings"/>
    <n v="3.4860000000000002"/>
    <n v="2"/>
    <n v="0.7"/>
    <n v="-2.7887999999999993"/>
  </r>
  <r>
    <n v="4687"/>
    <s v="CA-2013-159912"/>
    <x v="0"/>
    <x v="48"/>
    <d v="2013-09-04T00:00:00"/>
    <s v="Standard Class"/>
    <s v="GB-14530"/>
    <s v="George Bell"/>
    <s v="Corporate"/>
    <s v="United States"/>
    <s v="Philadelphia"/>
    <x v="9"/>
    <n v="19120"/>
    <x v="3"/>
    <s v="OFF-FA-10000053"/>
    <x v="1"/>
    <x v="13"/>
    <s v="Revere Boxed Rubber Bands by Revere"/>
    <n v="10.584"/>
    <n v="7"/>
    <n v="0.2"/>
    <n v="-2.3813999999999993"/>
  </r>
  <r>
    <n v="4688"/>
    <s v="CA-2013-101987"/>
    <x v="0"/>
    <x v="890"/>
    <d v="2013-07-01T00:00:00"/>
    <s v="Standard Class"/>
    <s v="HL-15040"/>
    <s v="Hunter Lopez"/>
    <s v="Consumer"/>
    <s v="United States"/>
    <s v="Richmond"/>
    <x v="14"/>
    <n v="47374"/>
    <x v="2"/>
    <s v="TEC-PH-10001305"/>
    <x v="2"/>
    <x v="7"/>
    <s v="Panasonic KX TS208W Corded phone"/>
    <n v="440.91"/>
    <n v="9"/>
    <n v="0"/>
    <n v="123.45480000000005"/>
  </r>
  <r>
    <n v="4689"/>
    <s v="US-2014-154851"/>
    <x v="3"/>
    <x v="983"/>
    <d v="2014-04-04T00:00:00"/>
    <s v="Standard Class"/>
    <s v="BP-11155"/>
    <s v="Becky Pak"/>
    <s v="Consumer"/>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s v="Consumer"/>
    <s v="United States"/>
    <s v="Tucson"/>
    <x v="16"/>
    <n v="85705"/>
    <x v="1"/>
    <s v="FUR-FU-10001876"/>
    <x v="0"/>
    <x v="5"/>
    <s v="Computer Room Manger, 14&quot;"/>
    <n v="51.967999999999996"/>
    <n v="2"/>
    <n v="0.2"/>
    <n v="10.393599999999998"/>
  </r>
  <r>
    <n v="4691"/>
    <s v="CA-2011-138681"/>
    <x v="2"/>
    <x v="414"/>
    <d v="2011-12-22T00:00:00"/>
    <s v="First Class"/>
    <s v="CT-11995"/>
    <s v="Carol Triggs"/>
    <s v="Consumer"/>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s v="Consumer"/>
    <s v="United States"/>
    <s v="Tucson"/>
    <x v="16"/>
    <n v="85705"/>
    <x v="1"/>
    <s v="FUR-CH-10004860"/>
    <x v="0"/>
    <x v="1"/>
    <s v="Global Low Back Tilter Chair"/>
    <n v="242.35200000000003"/>
    <n v="3"/>
    <n v="0.2"/>
    <n v="-42.411600000000035"/>
  </r>
  <r>
    <n v="4693"/>
    <s v="CA-2011-138681"/>
    <x v="2"/>
    <x v="414"/>
    <d v="2011-12-22T00:00:00"/>
    <s v="First Class"/>
    <s v="CT-11995"/>
    <s v="Carol Triggs"/>
    <s v="Consumer"/>
    <s v="United States"/>
    <s v="Tucson"/>
    <x v="16"/>
    <n v="85705"/>
    <x v="1"/>
    <s v="OFF-PA-10000357"/>
    <x v="1"/>
    <x v="10"/>
    <s v="Xerox 1888"/>
    <n v="221.92000000000002"/>
    <n v="5"/>
    <n v="0.2"/>
    <n v="77.671999999999983"/>
  </r>
  <r>
    <n v="4694"/>
    <s v="CA-2011-138681"/>
    <x v="2"/>
    <x v="414"/>
    <d v="2011-12-22T00:00:00"/>
    <s v="First Class"/>
    <s v="CT-11995"/>
    <s v="Carol Triggs"/>
    <s v="Consumer"/>
    <s v="United States"/>
    <s v="Tucson"/>
    <x v="16"/>
    <n v="85705"/>
    <x v="1"/>
    <s v="OFF-PA-10003270"/>
    <x v="1"/>
    <x v="10"/>
    <s v="Xerox 1954"/>
    <n v="8.4480000000000004"/>
    <n v="2"/>
    <n v="0.2"/>
    <n v="2.6399999999999997"/>
  </r>
  <r>
    <n v="4695"/>
    <s v="US-2012-138121"/>
    <x v="1"/>
    <x v="997"/>
    <d v="2012-12-17T00:00:00"/>
    <s v="Same Day"/>
    <s v="JL-15835"/>
    <s v="John Lee"/>
    <s v="Consumer"/>
    <s v="United States"/>
    <s v="Detroit"/>
    <x v="12"/>
    <n v="48205"/>
    <x v="2"/>
    <s v="OFF-BI-10000320"/>
    <x v="1"/>
    <x v="8"/>
    <s v="GBC Plastic Binding Combs"/>
    <n v="29.52"/>
    <n v="4"/>
    <n v="0"/>
    <n v="14.4648"/>
  </r>
  <r>
    <n v="4696"/>
    <s v="US-2012-138121"/>
    <x v="1"/>
    <x v="997"/>
    <d v="2012-12-17T00:00:00"/>
    <s v="Same Day"/>
    <s v="JL-15835"/>
    <s v="John Lee"/>
    <s v="Consumer"/>
    <s v="United States"/>
    <s v="Detroit"/>
    <x v="12"/>
    <n v="48205"/>
    <x v="2"/>
    <s v="FUR-CH-10003846"/>
    <x v="0"/>
    <x v="1"/>
    <s v="Hon Valutask Swivel Chairs"/>
    <n v="302.94"/>
    <n v="3"/>
    <n v="0"/>
    <n v="48.470400000000012"/>
  </r>
  <r>
    <n v="4697"/>
    <s v="US-2012-138121"/>
    <x v="1"/>
    <x v="997"/>
    <d v="2012-12-17T00:00:00"/>
    <s v="Same Day"/>
    <s v="JL-15835"/>
    <s v="John Lee"/>
    <s v="Consumer"/>
    <s v="United States"/>
    <s v="Detroit"/>
    <x v="12"/>
    <n v="48205"/>
    <x v="2"/>
    <s v="FUR-CH-10004875"/>
    <x v="0"/>
    <x v="1"/>
    <s v="Harbour Creations 67200 Series Stacking Chairs"/>
    <n v="142.36000000000001"/>
    <n v="2"/>
    <n v="0"/>
    <n v="38.437200000000004"/>
  </r>
  <r>
    <n v="4698"/>
    <s v="US-2012-138121"/>
    <x v="1"/>
    <x v="997"/>
    <d v="2012-12-17T00:00:00"/>
    <s v="Same Day"/>
    <s v="JL-15835"/>
    <s v="John Lee"/>
    <s v="Consumer"/>
    <s v="United States"/>
    <s v="Detroit"/>
    <x v="12"/>
    <n v="48205"/>
    <x v="2"/>
    <s v="FUR-CH-10003817"/>
    <x v="0"/>
    <x v="1"/>
    <s v="Global Value Steno Chair, Gray"/>
    <n v="546.66"/>
    <n v="9"/>
    <n v="0"/>
    <n v="136.66500000000002"/>
  </r>
  <r>
    <n v="4699"/>
    <s v="US-2012-138121"/>
    <x v="1"/>
    <x v="997"/>
    <d v="2012-12-17T00:00:00"/>
    <s v="Same Day"/>
    <s v="JL-15835"/>
    <s v="John Lee"/>
    <s v="Consumer"/>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s v="Home Office"/>
    <s v="United States"/>
    <s v="Austin"/>
    <x v="5"/>
    <n v="78745"/>
    <x v="2"/>
    <s v="OFF-AR-10003481"/>
    <x v="1"/>
    <x v="6"/>
    <s v="Newell 348"/>
    <n v="5.2480000000000002"/>
    <n v="2"/>
    <n v="0.2"/>
    <n v="0.59039999999999915"/>
  </r>
  <r>
    <n v="4701"/>
    <s v="CA-2014-140298"/>
    <x v="3"/>
    <x v="943"/>
    <d v="2014-05-18T00:00:00"/>
    <s v="Standard Class"/>
    <s v="JK-16120"/>
    <s v="Julie Kriz"/>
    <s v="Home Office"/>
    <s v="United States"/>
    <s v="Austin"/>
    <x v="5"/>
    <n v="78745"/>
    <x v="2"/>
    <s v="OFF-ST-10004180"/>
    <x v="1"/>
    <x v="4"/>
    <s v="Safco Commercial Shelving"/>
    <n v="74.415999999999997"/>
    <n v="2"/>
    <n v="0.2"/>
    <n v="-14.883200000000002"/>
  </r>
  <r>
    <n v="4702"/>
    <s v="CA-2014-140298"/>
    <x v="3"/>
    <x v="943"/>
    <d v="2014-05-18T00:00:00"/>
    <s v="Standard Class"/>
    <s v="JK-16120"/>
    <s v="Julie Kriz"/>
    <s v="Home Office"/>
    <s v="United States"/>
    <s v="Austin"/>
    <x v="5"/>
    <n v="78745"/>
    <x v="2"/>
    <s v="OFF-PA-10003657"/>
    <x v="1"/>
    <x v="10"/>
    <s v="Xerox 1927"/>
    <n v="6.8480000000000008"/>
    <n v="2"/>
    <n v="0.2"/>
    <n v="2.1399999999999992"/>
  </r>
  <r>
    <n v="4703"/>
    <s v="CA-2014-140298"/>
    <x v="3"/>
    <x v="943"/>
    <d v="2014-05-18T00:00:00"/>
    <s v="Standard Class"/>
    <s v="JK-16120"/>
    <s v="Julie Kriz"/>
    <s v="Home Office"/>
    <s v="United States"/>
    <s v="Austin"/>
    <x v="5"/>
    <n v="78745"/>
    <x v="2"/>
    <s v="FUR-FU-10001967"/>
    <x v="0"/>
    <x v="5"/>
    <s v="Telescoping Adjustable Floor Lamp"/>
    <n v="7.9959999999999996"/>
    <n v="1"/>
    <n v="0.6"/>
    <n v="-6.9964999999999993"/>
  </r>
  <r>
    <n v="4704"/>
    <s v="CA-2013-166240"/>
    <x v="0"/>
    <x v="890"/>
    <d v="2013-06-29T00:00:00"/>
    <s v="Standard Class"/>
    <s v="DH-13075"/>
    <s v="Dave Hallsten"/>
    <s v="Corporate"/>
    <s v="United States"/>
    <s v="Houston"/>
    <x v="5"/>
    <n v="77095"/>
    <x v="2"/>
    <s v="OFF-AP-10002082"/>
    <x v="1"/>
    <x v="9"/>
    <s v="Holmes HEPA Air Purifier"/>
    <n v="8.711999999999998"/>
    <n v="2"/>
    <n v="0.8"/>
    <n v="-19.602000000000007"/>
  </r>
  <r>
    <n v="4705"/>
    <s v="CA-2013-158435"/>
    <x v="0"/>
    <x v="624"/>
    <d v="2013-05-19T00:00:00"/>
    <s v="First Class"/>
    <s v="AG-10900"/>
    <s v="Arthur Gainer"/>
    <s v="Consumer"/>
    <s v="United States"/>
    <s v="Waterbury"/>
    <x v="29"/>
    <n v="6708"/>
    <x v="3"/>
    <s v="OFF-SU-10000381"/>
    <x v="1"/>
    <x v="14"/>
    <s v="Acme Forged Steel Scissors with Black Enamel Handles"/>
    <n v="65.17"/>
    <n v="7"/>
    <n v="0"/>
    <n v="18.899299999999997"/>
  </r>
  <r>
    <n v="4706"/>
    <s v="CA-2013-158435"/>
    <x v="0"/>
    <x v="624"/>
    <d v="2013-05-19T00:00:00"/>
    <s v="First Class"/>
    <s v="AG-10900"/>
    <s v="Arthur Gainer"/>
    <s v="Consumer"/>
    <s v="United States"/>
    <s v="Waterbury"/>
    <x v="29"/>
    <n v="6708"/>
    <x v="3"/>
    <s v="OFF-LA-10002475"/>
    <x v="1"/>
    <x v="2"/>
    <s v="Avery 519"/>
    <n v="14.62"/>
    <n v="2"/>
    <n v="0"/>
    <n v="6.8713999999999995"/>
  </r>
  <r>
    <n v="4707"/>
    <s v="CA-2013-158435"/>
    <x v="0"/>
    <x v="624"/>
    <d v="2013-05-19T00:00:00"/>
    <s v="First Class"/>
    <s v="AG-10900"/>
    <s v="Arthur Gainer"/>
    <s v="Consumer"/>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s v="Consumer"/>
    <s v="United States"/>
    <s v="Los Angeles"/>
    <x v="1"/>
    <n v="90049"/>
    <x v="1"/>
    <s v="OFF-BI-10003091"/>
    <x v="1"/>
    <x v="8"/>
    <s v="GBC DocuBind TL200 Manual Binding Machine"/>
    <n v="895.92"/>
    <n v="5"/>
    <n v="0.2"/>
    <n v="302.37299999999993"/>
  </r>
  <r>
    <n v="4709"/>
    <s v="CA-2014-138149"/>
    <x v="3"/>
    <x v="222"/>
    <d v="2014-07-01T00:00:00"/>
    <s v="First Class"/>
    <s v="WB-21850"/>
    <s v="William Brown"/>
    <s v="Consumer"/>
    <s v="United States"/>
    <s v="Los Angeles"/>
    <x v="1"/>
    <n v="90049"/>
    <x v="1"/>
    <s v="OFF-ST-10002974"/>
    <x v="1"/>
    <x v="4"/>
    <s v="Trav-L-File Heavy-Duty Shuttle II, Black"/>
    <n v="130.71"/>
    <n v="3"/>
    <n v="0"/>
    <n v="39.212999999999994"/>
  </r>
  <r>
    <n v="4710"/>
    <s v="CA-2014-138149"/>
    <x v="3"/>
    <x v="222"/>
    <d v="2014-07-01T00:00:00"/>
    <s v="First Class"/>
    <s v="WB-21850"/>
    <s v="William Brown"/>
    <s v="Consumer"/>
    <s v="United States"/>
    <s v="Los Angeles"/>
    <x v="1"/>
    <n v="90049"/>
    <x v="1"/>
    <s v="OFF-AR-10000255"/>
    <x v="1"/>
    <x v="6"/>
    <s v="Newell 328"/>
    <n v="11.68"/>
    <n v="2"/>
    <n v="0"/>
    <n v="3.0367999999999995"/>
  </r>
  <r>
    <n v="4711"/>
    <s v="CA-2014-138149"/>
    <x v="3"/>
    <x v="222"/>
    <d v="2014-07-01T00:00:00"/>
    <s v="First Class"/>
    <s v="WB-21850"/>
    <s v="William Brown"/>
    <s v="Consumer"/>
    <s v="United States"/>
    <s v="Los Angeles"/>
    <x v="1"/>
    <n v="90049"/>
    <x v="1"/>
    <s v="TEC-AC-10001284"/>
    <x v="2"/>
    <x v="11"/>
    <s v="Enermax Briskie RF Wireless Keyboard and Mouse Combo"/>
    <n v="62.31"/>
    <n v="3"/>
    <n v="0"/>
    <n v="22.4316"/>
  </r>
  <r>
    <n v="4712"/>
    <s v="CA-2011-112403"/>
    <x v="2"/>
    <x v="691"/>
    <d v="2011-03-31T00:00:00"/>
    <s v="Same Day"/>
    <s v="JO-15280"/>
    <s v="Jas O'Carroll"/>
    <s v="Consumer"/>
    <s v="United States"/>
    <s v="Philadelphia"/>
    <x v="9"/>
    <n v="19120"/>
    <x v="3"/>
    <s v="OFF-BI-10003529"/>
    <x v="1"/>
    <x v="8"/>
    <s v="Avery Round Ring Poly Binders"/>
    <n v="0.85200000000000009"/>
    <n v="1"/>
    <n v="0.7"/>
    <n v="-0.59639999999999982"/>
  </r>
  <r>
    <n v="4713"/>
    <s v="CA-2011-108273"/>
    <x v="2"/>
    <x v="757"/>
    <d v="2011-12-21T00:00:00"/>
    <s v="Standard Class"/>
    <s v="EJ-13720"/>
    <s v="Ed Jacobs"/>
    <s v="Consumer"/>
    <s v="United States"/>
    <s v="Huntsville"/>
    <x v="5"/>
    <n v="77340"/>
    <x v="2"/>
    <s v="OFF-PA-10000029"/>
    <x v="1"/>
    <x v="10"/>
    <s v="Xerox 224"/>
    <n v="36.288000000000011"/>
    <n v="7"/>
    <n v="0.2"/>
    <n v="12.700800000000001"/>
  </r>
  <r>
    <n v="4714"/>
    <s v="CA-2011-108273"/>
    <x v="2"/>
    <x v="757"/>
    <d v="2011-12-21T00:00:00"/>
    <s v="Standard Class"/>
    <s v="EJ-13720"/>
    <s v="Ed Jacobs"/>
    <s v="Consumer"/>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s v="Consumer"/>
    <s v="United States"/>
    <s v="Portland"/>
    <x v="21"/>
    <n v="97206"/>
    <x v="1"/>
    <s v="TEC-PH-10002200"/>
    <x v="2"/>
    <x v="7"/>
    <s v="Aastra 6757i CT Wireless VoIP phone"/>
    <n v="344.70400000000001"/>
    <n v="2"/>
    <n v="0.2"/>
    <n v="38.779199999999989"/>
  </r>
  <r>
    <n v="4716"/>
    <s v="US-2012-122910"/>
    <x v="1"/>
    <x v="793"/>
    <d v="2012-05-16T00:00:00"/>
    <s v="Standard Class"/>
    <s v="LT-16765"/>
    <s v="Larry Tron"/>
    <s v="Consumer"/>
    <s v="United States"/>
    <s v="Louisville"/>
    <x v="22"/>
    <n v="80027"/>
    <x v="1"/>
    <s v="TEC-PH-10000441"/>
    <x v="2"/>
    <x v="7"/>
    <s v="VTech DS6151"/>
    <n v="201.584"/>
    <n v="2"/>
    <n v="0.2"/>
    <n v="20.158400000000015"/>
  </r>
  <r>
    <n v="4717"/>
    <s v="CA-2014-143126"/>
    <x v="3"/>
    <x v="734"/>
    <d v="2014-12-08T00:00:00"/>
    <s v="Second Class"/>
    <s v="CM-12655"/>
    <s v="Corinna Mitchell"/>
    <s v="Home Office"/>
    <s v="United States"/>
    <s v="Seattle"/>
    <x v="4"/>
    <n v="98115"/>
    <x v="1"/>
    <s v="FUR-TA-10002958"/>
    <x v="0"/>
    <x v="3"/>
    <s v="Bevis Oval Conference Table, Walnut"/>
    <n v="521.96"/>
    <n v="2"/>
    <n v="0"/>
    <n v="88.733199999999954"/>
  </r>
  <r>
    <n v="4718"/>
    <s v="CA-2012-129042"/>
    <x v="1"/>
    <x v="295"/>
    <d v="2012-12-17T00:00:00"/>
    <s v="Standard Class"/>
    <s v="EM-13960"/>
    <s v="Eric Murdock"/>
    <s v="Consumer"/>
    <s v="United States"/>
    <s v="Baltimore"/>
    <x v="39"/>
    <n v="21215"/>
    <x v="3"/>
    <s v="OFF-AR-10001662"/>
    <x v="1"/>
    <x v="6"/>
    <s v="Rogers Handheld Barrel Pencil Sharpener"/>
    <n v="8.2200000000000006"/>
    <n v="3"/>
    <n v="0"/>
    <n v="2.2194000000000007"/>
  </r>
  <r>
    <n v="4719"/>
    <s v="CA-2012-109736"/>
    <x v="1"/>
    <x v="998"/>
    <d v="2012-10-11T00:00:00"/>
    <s v="First Class"/>
    <s v="DJ-13420"/>
    <s v="Denny Joy"/>
    <s v="Corporate"/>
    <s v="United States"/>
    <s v="San Francisco"/>
    <x v="1"/>
    <n v="94109"/>
    <x v="1"/>
    <s v="OFF-PA-10004101"/>
    <x v="1"/>
    <x v="10"/>
    <s v="Xerox 1894"/>
    <n v="45.36"/>
    <n v="7"/>
    <n v="0"/>
    <n v="21.772800000000004"/>
  </r>
  <r>
    <n v="4720"/>
    <s v="CA-2012-142601"/>
    <x v="1"/>
    <x v="24"/>
    <d v="2012-04-20T00:00:00"/>
    <s v="Second Class"/>
    <s v="DE-13255"/>
    <s v="Deanra Eno"/>
    <s v="Home Office"/>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s v="Home Office"/>
    <s v="United States"/>
    <s v="Los Angeles"/>
    <x v="1"/>
    <n v="90004"/>
    <x v="1"/>
    <s v="OFF-PA-10000483"/>
    <x v="1"/>
    <x v="10"/>
    <s v="Xerox 19"/>
    <n v="61.96"/>
    <n v="2"/>
    <n v="0"/>
    <n v="27.881999999999998"/>
  </r>
  <r>
    <n v="4722"/>
    <s v="CA-2011-106229"/>
    <x v="2"/>
    <x v="159"/>
    <d v="2011-06-11T00:00:00"/>
    <s v="Second Class"/>
    <s v="NR-18550"/>
    <s v="Nick Radford"/>
    <s v="Consumer"/>
    <s v="United States"/>
    <s v="Aurora"/>
    <x v="10"/>
    <n v="60505"/>
    <x v="2"/>
    <s v="FUR-TA-10002041"/>
    <x v="0"/>
    <x v="3"/>
    <s v="Bevis Round Conference Table Top, X-Base"/>
    <n v="268.935"/>
    <n v="3"/>
    <n v="0.5"/>
    <n v="-209.76929999999999"/>
  </r>
  <r>
    <n v="4723"/>
    <s v="US-2014-135230"/>
    <x v="3"/>
    <x v="853"/>
    <d v="2014-09-08T00:00:00"/>
    <s v="Standard Class"/>
    <s v="CK-12325"/>
    <s v="Christine Kargatis"/>
    <s v="Home Office"/>
    <s v="United States"/>
    <s v="Seattle"/>
    <x v="4"/>
    <n v="98103"/>
    <x v="1"/>
    <s v="OFF-AR-10001166"/>
    <x v="1"/>
    <x v="6"/>
    <s v="Staples"/>
    <n v="7.58"/>
    <n v="1"/>
    <n v="0"/>
    <n v="2.9561999999999999"/>
  </r>
  <r>
    <n v="4724"/>
    <s v="CA-2013-159653"/>
    <x v="0"/>
    <x v="730"/>
    <d v="2013-05-23T00:00:00"/>
    <s v="Same Day"/>
    <s v="JF-15490"/>
    <s v="Jeremy Farry"/>
    <s v="Consumer"/>
    <s v="United States"/>
    <s v="Athens"/>
    <x v="32"/>
    <n v="30605"/>
    <x v="0"/>
    <s v="OFF-LA-10004345"/>
    <x v="1"/>
    <x v="2"/>
    <s v="Avery 493"/>
    <n v="14.73"/>
    <n v="3"/>
    <n v="0"/>
    <n v="7.2176999999999998"/>
  </r>
  <r>
    <n v="4725"/>
    <s v="CA-2013-131968"/>
    <x v="0"/>
    <x v="583"/>
    <d v="2013-11-16T00:00:00"/>
    <s v="Standard Class"/>
    <s v="LB-16795"/>
    <s v="Laurel Beltran"/>
    <s v="Home Office"/>
    <s v="United States"/>
    <s v="Apopka"/>
    <x v="2"/>
    <n v="32712"/>
    <x v="0"/>
    <s v="OFF-BI-10002852"/>
    <x v="1"/>
    <x v="8"/>
    <s v="Ibico Standard Transparent Covers"/>
    <n v="9.8880000000000017"/>
    <n v="2"/>
    <n v="0.7"/>
    <n v="-6.921599999999998"/>
  </r>
  <r>
    <n v="4726"/>
    <s v="CA-2013-131968"/>
    <x v="0"/>
    <x v="583"/>
    <d v="2013-11-16T00:00:00"/>
    <s v="Standard Class"/>
    <s v="LB-16795"/>
    <s v="Laurel Beltran"/>
    <s v="Home Office"/>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s v="Home Office"/>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s v="Home Office"/>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s v="Consumer"/>
    <s v="United States"/>
    <s v="San Francisco"/>
    <x v="1"/>
    <n v="94110"/>
    <x v="1"/>
    <s v="OFF-BI-10003684"/>
    <x v="1"/>
    <x v="8"/>
    <s v="Wilson Jones Legal Size Ring Binders"/>
    <n v="123.14399999999999"/>
    <n v="7"/>
    <n v="0.2"/>
    <n v="46.178999999999988"/>
  </r>
  <r>
    <n v="4730"/>
    <s v="CA-2013-124681"/>
    <x v="0"/>
    <x v="427"/>
    <d v="2013-07-24T00:00:00"/>
    <s v="Second Class"/>
    <s v="SV-20935"/>
    <s v="Susan Vittorini"/>
    <s v="Consumer"/>
    <s v="United States"/>
    <s v="Dallas"/>
    <x v="5"/>
    <n v="75217"/>
    <x v="2"/>
    <s v="TEC-AC-10000487"/>
    <x v="2"/>
    <x v="11"/>
    <s v="SanDisk Cruzer 4 GB USB Flash Drive"/>
    <n v="15.576000000000001"/>
    <n v="3"/>
    <n v="0.2"/>
    <n v="3.3098999999999998"/>
  </r>
  <r>
    <n v="4731"/>
    <s v="US-2012-103996"/>
    <x v="1"/>
    <x v="368"/>
    <d v="2012-03-31T00:00:00"/>
    <s v="Second Class"/>
    <s v="RB-19435"/>
    <s v="Richard Bierner"/>
    <s v="Consumer"/>
    <s v="United States"/>
    <s v="San Diego"/>
    <x v="1"/>
    <n v="92105"/>
    <x v="1"/>
    <s v="OFF-PA-10001736"/>
    <x v="1"/>
    <x v="10"/>
    <s v="Xerox 1880"/>
    <n v="212.64"/>
    <n v="6"/>
    <n v="0"/>
    <n v="99.940799999999982"/>
  </r>
  <r>
    <n v="4732"/>
    <s v="US-2012-103996"/>
    <x v="1"/>
    <x v="368"/>
    <d v="2012-03-31T00:00:00"/>
    <s v="Second Class"/>
    <s v="RB-19435"/>
    <s v="Richard Bierner"/>
    <s v="Consumer"/>
    <s v="United States"/>
    <s v="San Diego"/>
    <x v="1"/>
    <n v="92105"/>
    <x v="1"/>
    <s v="OFF-PA-10001609"/>
    <x v="1"/>
    <x v="10"/>
    <s v="Tops Wirebound Message Log Books"/>
    <n v="9.870000000000001"/>
    <n v="3"/>
    <n v="0"/>
    <n v="4.5401999999999996"/>
  </r>
  <r>
    <n v="4733"/>
    <s v="US-2012-103996"/>
    <x v="1"/>
    <x v="368"/>
    <d v="2012-03-31T00:00:00"/>
    <s v="Second Class"/>
    <s v="RB-19435"/>
    <s v="Richard Bierner"/>
    <s v="Consumer"/>
    <s v="United States"/>
    <s v="San Diego"/>
    <x v="1"/>
    <n v="92105"/>
    <x v="1"/>
    <s v="TEC-AC-10003116"/>
    <x v="2"/>
    <x v="11"/>
    <s v="Memorex Froggy Flash Drive 8 GB"/>
    <n v="53.25"/>
    <n v="3"/>
    <n v="0"/>
    <n v="20.767499999999998"/>
  </r>
  <r>
    <n v="4734"/>
    <s v="US-2012-103996"/>
    <x v="1"/>
    <x v="368"/>
    <d v="2012-03-31T00:00:00"/>
    <s v="Second Class"/>
    <s v="RB-19435"/>
    <s v="Richard Bierner"/>
    <s v="Consumer"/>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s v="Corporate"/>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s v="Home Office"/>
    <s v="United States"/>
    <s v="Lewiston"/>
    <x v="43"/>
    <n v="4240"/>
    <x v="3"/>
    <s v="OFF-BI-10004970"/>
    <x v="1"/>
    <x v="8"/>
    <s v="ACCOHIDE 3-Ring Binder, Blue, 1&quot;"/>
    <n v="8.26"/>
    <n v="2"/>
    <n v="0"/>
    <n v="3.8822000000000001"/>
  </r>
  <r>
    <n v="4737"/>
    <s v="CA-2012-155054"/>
    <x v="1"/>
    <x v="385"/>
    <d v="2012-06-19T00:00:00"/>
    <s v="Standard Class"/>
    <s v="PS-19045"/>
    <s v="Penelope Sewall"/>
    <s v="Home Office"/>
    <s v="United States"/>
    <s v="Lewiston"/>
    <x v="43"/>
    <n v="4240"/>
    <x v="3"/>
    <s v="OFF-BI-10002824"/>
    <x v="1"/>
    <x v="8"/>
    <s v="Recycled Easel Ring Binders"/>
    <n v="29.84"/>
    <n v="2"/>
    <n v="0"/>
    <n v="13.427999999999997"/>
  </r>
  <r>
    <n v="4738"/>
    <s v="CA-2012-155054"/>
    <x v="1"/>
    <x v="385"/>
    <d v="2012-06-19T00:00:00"/>
    <s v="Standard Class"/>
    <s v="PS-19045"/>
    <s v="Penelope Sewall"/>
    <s v="Home Office"/>
    <s v="United States"/>
    <s v="Lewiston"/>
    <x v="43"/>
    <n v="4240"/>
    <x v="3"/>
    <s v="TEC-AC-10003657"/>
    <x v="2"/>
    <x v="11"/>
    <s v="Lenovo 17-Key USB Numeric Keypad"/>
    <n v="67.98"/>
    <n v="2"/>
    <n v="0"/>
    <n v="14.955599999999997"/>
  </r>
  <r>
    <n v="4739"/>
    <s v="CA-2012-105725"/>
    <x v="1"/>
    <x v="954"/>
    <d v="2012-02-24T00:00:00"/>
    <s v="Standard Class"/>
    <s v="GT-14755"/>
    <s v="Guy Thornton"/>
    <s v="Consumer"/>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s v="Consumer"/>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s v="Consumer"/>
    <s v="United States"/>
    <s v="Seattle"/>
    <x v="4"/>
    <n v="98115"/>
    <x v="1"/>
    <s v="OFF-LA-10004853"/>
    <x v="1"/>
    <x v="2"/>
    <s v="Avery 483"/>
    <n v="9.9600000000000009"/>
    <n v="2"/>
    <n v="0"/>
    <n v="4.5815999999999999"/>
  </r>
  <r>
    <n v="4742"/>
    <s v="CA-2014-164364"/>
    <x v="3"/>
    <x v="105"/>
    <d v="2014-11-17T00:00:00"/>
    <s v="Standard Class"/>
    <s v="CS-12355"/>
    <s v="Christine Sundaresam"/>
    <s v="Consumer"/>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s v="Consumer"/>
    <s v="United States"/>
    <s v="Seattle"/>
    <x v="4"/>
    <n v="98115"/>
    <x v="1"/>
    <s v="OFF-SU-10000381"/>
    <x v="1"/>
    <x v="14"/>
    <s v="Acme Forged Steel Scissors with Black Enamel Handles"/>
    <n v="27.93"/>
    <n v="3"/>
    <n v="0"/>
    <n v="8.0996999999999986"/>
  </r>
  <r>
    <n v="4744"/>
    <s v="CA-2014-168123"/>
    <x v="3"/>
    <x v="916"/>
    <d v="2014-03-06T00:00:00"/>
    <s v="Same Day"/>
    <s v="JD-16060"/>
    <s v="Julia Dunbar"/>
    <s v="Consumer"/>
    <s v="United States"/>
    <s v="Rochester"/>
    <x v="11"/>
    <n v="55901"/>
    <x v="2"/>
    <s v="OFF-FA-10002763"/>
    <x v="1"/>
    <x v="13"/>
    <s v="Advantus Map Pennant Flags and Round Head Tacks"/>
    <n v="7.9"/>
    <n v="2"/>
    <n v="0"/>
    <n v="2.5279999999999996"/>
  </r>
  <r>
    <n v="4745"/>
    <s v="CA-2014-168123"/>
    <x v="3"/>
    <x v="916"/>
    <d v="2014-03-06T00:00:00"/>
    <s v="Same Day"/>
    <s v="JD-16060"/>
    <s v="Julia Dunbar"/>
    <s v="Consumer"/>
    <s v="United States"/>
    <s v="Rochester"/>
    <x v="11"/>
    <n v="55901"/>
    <x v="2"/>
    <s v="OFF-ST-10000877"/>
    <x v="1"/>
    <x v="4"/>
    <s v="Recycled Steel Personal File for Standard File Folders"/>
    <n v="221.16"/>
    <n v="4"/>
    <n v="0"/>
    <n v="57.501599999999996"/>
  </r>
  <r>
    <n v="4746"/>
    <s v="CA-2014-168123"/>
    <x v="3"/>
    <x v="916"/>
    <d v="2014-03-06T00:00:00"/>
    <s v="Same Day"/>
    <s v="JD-16060"/>
    <s v="Julia Dunbar"/>
    <s v="Consumer"/>
    <s v="United States"/>
    <s v="Rochester"/>
    <x v="11"/>
    <n v="55901"/>
    <x v="2"/>
    <s v="OFF-BI-10001071"/>
    <x v="1"/>
    <x v="8"/>
    <s v="GBC ProClick Punch Binding System"/>
    <n v="127.96"/>
    <n v="2"/>
    <n v="0"/>
    <n v="62.700400000000002"/>
  </r>
  <r>
    <n v="4747"/>
    <s v="CA-2014-168123"/>
    <x v="3"/>
    <x v="916"/>
    <d v="2014-03-06T00:00:00"/>
    <s v="Same Day"/>
    <s v="JD-16060"/>
    <s v="Julia Dunbar"/>
    <s v="Consumer"/>
    <s v="United States"/>
    <s v="Rochester"/>
    <x v="11"/>
    <n v="55901"/>
    <x v="2"/>
    <s v="OFF-BI-10001097"/>
    <x v="1"/>
    <x v="8"/>
    <s v="Avery Hole Reinforcements"/>
    <n v="18.690000000000001"/>
    <n v="3"/>
    <n v="0"/>
    <n v="9.158100000000001"/>
  </r>
  <r>
    <n v="4748"/>
    <s v="CA-2013-120005"/>
    <x v="0"/>
    <x v="840"/>
    <d v="2013-03-04T00:00:00"/>
    <s v="Same Day"/>
    <s v="TS-21160"/>
    <s v="Theresa Swint"/>
    <s v="Corporate"/>
    <s v="United States"/>
    <s v="San Francisco"/>
    <x v="1"/>
    <n v="94110"/>
    <x v="1"/>
    <s v="OFF-SU-10004782"/>
    <x v="1"/>
    <x v="14"/>
    <s v="Elite 5&quot; Scissors"/>
    <n v="25.349999999999998"/>
    <n v="3"/>
    <n v="0"/>
    <n v="7.6049999999999978"/>
  </r>
  <r>
    <n v="4749"/>
    <s v="CA-2013-120005"/>
    <x v="0"/>
    <x v="840"/>
    <d v="2013-03-04T00:00:00"/>
    <s v="Same Day"/>
    <s v="TS-21160"/>
    <s v="Theresa Swint"/>
    <s v="Corporate"/>
    <s v="United States"/>
    <s v="San Francisco"/>
    <x v="1"/>
    <n v="94110"/>
    <x v="1"/>
    <s v="FUR-FU-10000672"/>
    <x v="0"/>
    <x v="5"/>
    <s v="Executive Impressions 10&quot; Spectator Wall Clock"/>
    <n v="35.28"/>
    <n v="3"/>
    <n v="0"/>
    <n v="11.995199999999997"/>
  </r>
  <r>
    <n v="4750"/>
    <s v="CA-2013-123526"/>
    <x v="0"/>
    <x v="435"/>
    <d v="2013-12-26T00:00:00"/>
    <s v="First Class"/>
    <s v="BV-11245"/>
    <s v="Benjamin Venier"/>
    <s v="Corporate"/>
    <s v="United States"/>
    <s v="Seattle"/>
    <x v="4"/>
    <n v="98103"/>
    <x v="1"/>
    <s v="OFF-PA-10002986"/>
    <x v="1"/>
    <x v="10"/>
    <s v="Xerox 1898"/>
    <n v="33.4"/>
    <n v="5"/>
    <n v="0"/>
    <n v="16.032"/>
  </r>
  <r>
    <n v="4751"/>
    <s v="CA-2013-127649"/>
    <x v="0"/>
    <x v="877"/>
    <d v="2013-10-10T00:00:00"/>
    <s v="First Class"/>
    <s v="DL-13495"/>
    <s v="Dionis Lloyd"/>
    <s v="Corporate"/>
    <s v="United States"/>
    <s v="Spokane"/>
    <x v="4"/>
    <n v="99207"/>
    <x v="1"/>
    <s v="TEC-MA-10001972"/>
    <x v="2"/>
    <x v="15"/>
    <s v="Okidata C331dn Printer"/>
    <n v="837.59999999999991"/>
    <n v="3"/>
    <n v="0.2"/>
    <n v="62.82000000000005"/>
  </r>
  <r>
    <n v="4752"/>
    <s v="CA-2013-159989"/>
    <x v="0"/>
    <x v="10"/>
    <d v="2013-12-14T00:00:00"/>
    <s v="Standard Class"/>
    <s v="EB-13870"/>
    <s v="Emily Burns"/>
    <s v="Consumer"/>
    <s v="United States"/>
    <s v="Franklin"/>
    <x v="18"/>
    <n v="37064"/>
    <x v="0"/>
    <s v="TEC-PH-10000169"/>
    <x v="2"/>
    <x v="7"/>
    <s v="ARKON Windshield Dashboard Air Vent Car Mount Holder"/>
    <n v="40.68"/>
    <n v="3"/>
    <n v="0.2"/>
    <n v="-9.153000000000004"/>
  </r>
  <r>
    <n v="4753"/>
    <s v="CA-2014-103499"/>
    <x v="3"/>
    <x v="225"/>
    <d v="2014-11-25T00:00:00"/>
    <s v="Standard Class"/>
    <s v="ES-14020"/>
    <s v="Erica Smith"/>
    <s v="Consumer"/>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s v="Consumer"/>
    <s v="United States"/>
    <s v="Austin"/>
    <x v="5"/>
    <n v="78745"/>
    <x v="2"/>
    <s v="TEC-AC-10002018"/>
    <x v="2"/>
    <x v="11"/>
    <s v="AmazonBasics 3-Button USB Wired Mouse"/>
    <n v="22.368000000000002"/>
    <n v="4"/>
    <n v="0.2"/>
    <n v="6.4308000000000014"/>
  </r>
  <r>
    <n v="4755"/>
    <s v="CA-2014-126354"/>
    <x v="3"/>
    <x v="447"/>
    <d v="2014-02-09T00:00:00"/>
    <s v="Standard Class"/>
    <s v="SC-20380"/>
    <s v="Shahid Collister"/>
    <s v="Consumer"/>
    <s v="United States"/>
    <s v="Pembroke Pines"/>
    <x v="2"/>
    <n v="33024"/>
    <x v="0"/>
    <s v="OFF-BI-10000301"/>
    <x v="1"/>
    <x v="8"/>
    <s v="GBC Instant Report Kit"/>
    <n v="3.8820000000000006"/>
    <n v="2"/>
    <n v="0.7"/>
    <n v="-2.5880000000000001"/>
  </r>
  <r>
    <n v="4756"/>
    <s v="CA-2014-126354"/>
    <x v="3"/>
    <x v="447"/>
    <d v="2014-02-09T00:00:00"/>
    <s v="Standard Class"/>
    <s v="SC-20380"/>
    <s v="Shahid Collister"/>
    <s v="Consumer"/>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s v="Consumer"/>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s v="Home Office"/>
    <s v="United States"/>
    <s v="Danville"/>
    <x v="10"/>
    <n v="61832"/>
    <x v="2"/>
    <s v="OFF-BI-10001575"/>
    <x v="1"/>
    <x v="8"/>
    <s v="GBC Linen Binding Covers"/>
    <n v="43.371999999999993"/>
    <n v="7"/>
    <n v="0.8"/>
    <n v="-69.395200000000031"/>
  </r>
  <r>
    <n v="4759"/>
    <s v="CA-2011-121573"/>
    <x v="2"/>
    <x v="935"/>
    <d v="2011-11-07T00:00:00"/>
    <s v="Standard Class"/>
    <s v="SG-20605"/>
    <s v="Speros Goranitis"/>
    <s v="Consumer"/>
    <s v="United States"/>
    <s v="New York City"/>
    <x v="15"/>
    <n v="10009"/>
    <x v="3"/>
    <s v="TEC-PH-10000984"/>
    <x v="2"/>
    <x v="7"/>
    <s v="Panasonic KX-TG9471B"/>
    <n v="783.96"/>
    <n v="4"/>
    <n v="0"/>
    <n v="219.50880000000006"/>
  </r>
  <r>
    <n v="4760"/>
    <s v="CA-2011-121573"/>
    <x v="2"/>
    <x v="935"/>
    <d v="2011-11-07T00:00:00"/>
    <s v="Standard Class"/>
    <s v="SG-20605"/>
    <s v="Speros Goranitis"/>
    <s v="Consumer"/>
    <s v="United States"/>
    <s v="New York City"/>
    <x v="15"/>
    <n v="10009"/>
    <x v="3"/>
    <s v="OFF-BI-10000666"/>
    <x v="1"/>
    <x v="8"/>
    <s v="Surelock Post Binders"/>
    <n v="48.896000000000001"/>
    <n v="2"/>
    <n v="0.2"/>
    <n v="18.335999999999999"/>
  </r>
  <r>
    <n v="4761"/>
    <s v="CA-2011-121573"/>
    <x v="2"/>
    <x v="935"/>
    <d v="2011-11-07T00:00:00"/>
    <s v="Standard Class"/>
    <s v="SG-20605"/>
    <s v="Speros Goranitis"/>
    <s v="Consumer"/>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s v="Consumer"/>
    <s v="United States"/>
    <s v="Columbus"/>
    <x v="24"/>
    <n v="43229"/>
    <x v="3"/>
    <s v="OFF-LA-10003720"/>
    <x v="1"/>
    <x v="2"/>
    <s v="Avery 487"/>
    <n v="5.9039999999999999"/>
    <n v="2"/>
    <n v="0.2"/>
    <n v="1.9925999999999999"/>
  </r>
  <r>
    <n v="4763"/>
    <s v="CA-2013-117660"/>
    <x v="0"/>
    <x v="945"/>
    <d v="2014-01-05T00:00:00"/>
    <s v="Standard Class"/>
    <s v="BM-11785"/>
    <s v="Bryan Mills"/>
    <s v="Consumer"/>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s v="Consumer"/>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s v="Consumer"/>
    <s v="United States"/>
    <s v="San Francisco"/>
    <x v="1"/>
    <n v="94110"/>
    <x v="1"/>
    <s v="OFF-AR-10001860"/>
    <x v="1"/>
    <x v="6"/>
    <s v="BIC Liqua Brite Liner"/>
    <n v="27.76"/>
    <n v="4"/>
    <n v="0"/>
    <n v="9.9936000000000007"/>
  </r>
  <r>
    <n v="4766"/>
    <s v="CA-2012-118227"/>
    <x v="1"/>
    <x v="999"/>
    <d v="2012-04-28T00:00:00"/>
    <s v="Standard Class"/>
    <s v="DB-13270"/>
    <s v="Deborah Brumfield"/>
    <s v="Home Office"/>
    <s v="United States"/>
    <s v="New York City"/>
    <x v="15"/>
    <n v="10009"/>
    <x v="3"/>
    <s v="OFF-AR-10001044"/>
    <x v="1"/>
    <x v="6"/>
    <s v="BOSTON Ranger #55 Pencil Sharpener, Black"/>
    <n v="25.99"/>
    <n v="1"/>
    <n v="0"/>
    <n v="7.5370999999999988"/>
  </r>
  <r>
    <n v="4767"/>
    <s v="CA-2012-123155"/>
    <x v="1"/>
    <x v="1000"/>
    <d v="2012-03-12T00:00:00"/>
    <s v="First Class"/>
    <s v="NS-18640"/>
    <s v="Noel Staavos"/>
    <s v="Corporate"/>
    <s v="United States"/>
    <s v="San Antonio"/>
    <x v="5"/>
    <n v="78207"/>
    <x v="2"/>
    <s v="TEC-AC-10002473"/>
    <x v="2"/>
    <x v="11"/>
    <s v="Maxell 4.7GB DVD-R"/>
    <n v="113.52000000000001"/>
    <n v="5"/>
    <n v="0.2"/>
    <n v="29.798999999999999"/>
  </r>
  <r>
    <n v="4768"/>
    <s v="CA-2012-123155"/>
    <x v="1"/>
    <x v="1000"/>
    <d v="2012-03-12T00:00:00"/>
    <s v="First Class"/>
    <s v="NS-18640"/>
    <s v="Noel Staavos"/>
    <s v="Corporate"/>
    <s v="United States"/>
    <s v="San Antonio"/>
    <x v="5"/>
    <n v="78207"/>
    <x v="2"/>
    <s v="TEC-PH-10001809"/>
    <x v="2"/>
    <x v="7"/>
    <s v="Panasonic KX T7736-B Digital phone"/>
    <n v="359.88"/>
    <n v="3"/>
    <n v="0.2"/>
    <n v="22.492499999999993"/>
  </r>
  <r>
    <n v="4769"/>
    <s v="CA-2014-158883"/>
    <x v="3"/>
    <x v="455"/>
    <d v="2014-06-04T00:00:00"/>
    <s v="Same Day"/>
    <s v="CS-11860"/>
    <s v="Cari Schnelling"/>
    <s v="Consumer"/>
    <s v="United States"/>
    <s v="Jacksonville"/>
    <x v="3"/>
    <n v="28540"/>
    <x v="0"/>
    <s v="OFF-PA-10004733"/>
    <x v="1"/>
    <x v="10"/>
    <s v="Things To Do Today Spiral Book"/>
    <n v="25.344000000000001"/>
    <n v="4"/>
    <n v="0.2"/>
    <n v="9.1871999999999989"/>
  </r>
  <r>
    <n v="4770"/>
    <s v="US-2013-114888"/>
    <x v="0"/>
    <x v="251"/>
    <d v="2013-09-25T00:00:00"/>
    <s v="Second Class"/>
    <s v="CC-12430"/>
    <s v="Chuck Clark"/>
    <s v="Home Office"/>
    <s v="United States"/>
    <s v="San Francisco"/>
    <x v="1"/>
    <n v="94109"/>
    <x v="1"/>
    <s v="OFF-BI-10003355"/>
    <x v="1"/>
    <x v="8"/>
    <s v="Cardinal Holdit Business Card Pockets"/>
    <n v="11.952000000000002"/>
    <n v="3"/>
    <n v="0.2"/>
    <n v="4.1832000000000003"/>
  </r>
  <r>
    <n v="4771"/>
    <s v="US-2013-114888"/>
    <x v="0"/>
    <x v="251"/>
    <d v="2013-09-25T00:00:00"/>
    <s v="Second Class"/>
    <s v="CC-12430"/>
    <s v="Chuck Clark"/>
    <s v="Home Office"/>
    <s v="United States"/>
    <s v="San Francisco"/>
    <x v="1"/>
    <n v="94109"/>
    <x v="1"/>
    <s v="OFF-SU-10001212"/>
    <x v="1"/>
    <x v="14"/>
    <s v="Kleencut Forged Office Shears by Acme United Corporation"/>
    <n v="6.24"/>
    <n v="3"/>
    <n v="0"/>
    <n v="1.8719999999999997"/>
  </r>
  <r>
    <n v="4772"/>
    <s v="US-2011-167262"/>
    <x v="2"/>
    <x v="656"/>
    <d v="2011-11-03T00:00:00"/>
    <s v="Second Class"/>
    <s v="AC-10450"/>
    <s v="Amy Cox"/>
    <s v="Consumer"/>
    <s v="United States"/>
    <s v="Avondale"/>
    <x v="16"/>
    <n v="85323"/>
    <x v="1"/>
    <s v="TEC-PH-10000486"/>
    <x v="2"/>
    <x v="7"/>
    <s v="Plantronics HL10 Handset Lifter"/>
    <n v="742.33600000000001"/>
    <n v="8"/>
    <n v="0.2"/>
    <n v="83.512799999999913"/>
  </r>
  <r>
    <n v="4773"/>
    <s v="CA-2014-119746"/>
    <x v="3"/>
    <x v="51"/>
    <d v="2014-11-28T00:00:00"/>
    <s v="Standard Class"/>
    <s v="CM-12385"/>
    <s v="Christopher Martinez"/>
    <s v="Consumer"/>
    <s v="United States"/>
    <s v="Chicago"/>
    <x v="10"/>
    <n v="60610"/>
    <x v="2"/>
    <s v="FUR-FU-10004909"/>
    <x v="0"/>
    <x v="5"/>
    <s v="Contemporary Wood/Metal Frame"/>
    <n v="6.4640000000000004"/>
    <n v="1"/>
    <n v="0.6"/>
    <n v="-4.0400000000000009"/>
  </r>
  <r>
    <n v="4774"/>
    <s v="CA-2014-119746"/>
    <x v="3"/>
    <x v="51"/>
    <d v="2014-11-28T00:00:00"/>
    <s v="Standard Class"/>
    <s v="CM-12385"/>
    <s v="Christopher Martinez"/>
    <s v="Consumer"/>
    <s v="United States"/>
    <s v="Chicago"/>
    <x v="10"/>
    <n v="60610"/>
    <x v="2"/>
    <s v="OFF-LA-10001613"/>
    <x v="1"/>
    <x v="2"/>
    <s v="Avery File Folder Labels"/>
    <n v="11.52"/>
    <n v="5"/>
    <n v="0.2"/>
    <n v="4.1760000000000002"/>
  </r>
  <r>
    <n v="4775"/>
    <s v="CA-2014-119746"/>
    <x v="3"/>
    <x v="51"/>
    <d v="2014-11-28T00:00:00"/>
    <s v="Standard Class"/>
    <s v="CM-12385"/>
    <s v="Christopher Martinez"/>
    <s v="Consumer"/>
    <s v="United States"/>
    <s v="Chicago"/>
    <x v="10"/>
    <n v="60610"/>
    <x v="2"/>
    <s v="TEC-PH-10004447"/>
    <x v="2"/>
    <x v="7"/>
    <s v="Toshiba IPT2010-SD IP Telephone"/>
    <n v="222.38400000000001"/>
    <n v="2"/>
    <n v="0.2"/>
    <n v="16.678799999999995"/>
  </r>
  <r>
    <n v="4776"/>
    <s v="CA-2014-108091"/>
    <x v="3"/>
    <x v="673"/>
    <d v="2014-11-22T00:00:00"/>
    <s v="Standard Class"/>
    <s v="EK-13795"/>
    <s v="Eileen Kiefer"/>
    <s v="Home Office"/>
    <s v="United States"/>
    <s v="Escondido"/>
    <x v="1"/>
    <n v="92025"/>
    <x v="1"/>
    <s v="OFF-AR-10000255"/>
    <x v="1"/>
    <x v="6"/>
    <s v="Newell 328"/>
    <n v="23.36"/>
    <n v="4"/>
    <n v="0"/>
    <n v="6.073599999999999"/>
  </r>
  <r>
    <n v="4777"/>
    <s v="CA-2013-101630"/>
    <x v="0"/>
    <x v="317"/>
    <d v="2013-02-23T00:00:00"/>
    <s v="Second Class"/>
    <s v="CK-12760"/>
    <s v="Cyma Kinney"/>
    <s v="Corporate"/>
    <s v="United States"/>
    <s v="Long Beach"/>
    <x v="15"/>
    <n v="11561"/>
    <x v="3"/>
    <s v="OFF-LA-10004425"/>
    <x v="1"/>
    <x v="2"/>
    <s v="Staples"/>
    <n v="8.67"/>
    <n v="3"/>
    <n v="0"/>
    <n v="4.0749000000000004"/>
  </r>
  <r>
    <n v="4778"/>
    <s v="CA-2013-101630"/>
    <x v="0"/>
    <x v="317"/>
    <d v="2013-02-23T00:00:00"/>
    <s v="Second Class"/>
    <s v="CK-12760"/>
    <s v="Cyma Kinney"/>
    <s v="Corporate"/>
    <s v="United States"/>
    <s v="Long Beach"/>
    <x v="15"/>
    <n v="11561"/>
    <x v="3"/>
    <s v="OFF-SU-10001664"/>
    <x v="1"/>
    <x v="14"/>
    <s v="Acme Office Executive Series Stainless Steel Trimmers"/>
    <n v="25.71"/>
    <n v="3"/>
    <n v="0"/>
    <n v="6.6846000000000005"/>
  </r>
  <r>
    <n v="4779"/>
    <s v="CA-2014-132346"/>
    <x v="3"/>
    <x v="659"/>
    <d v="2014-11-12T00:00:00"/>
    <s v="Standard Class"/>
    <s v="PK-19075"/>
    <s v="Pete Kriz"/>
    <s v="Consumer"/>
    <s v="United States"/>
    <s v="Newark"/>
    <x v="13"/>
    <n v="19711"/>
    <x v="3"/>
    <s v="OFF-AP-10000696"/>
    <x v="1"/>
    <x v="9"/>
    <s v="Holmes Odor Grabber"/>
    <n v="100.94"/>
    <n v="7"/>
    <n v="0"/>
    <n v="33.310199999999995"/>
  </r>
  <r>
    <n v="4780"/>
    <s v="CA-2011-150301"/>
    <x v="2"/>
    <x v="1001"/>
    <d v="2011-07-10T00:00:00"/>
    <s v="First Class"/>
    <s v="MH-18025"/>
    <s v="Michelle Huthwaite"/>
    <s v="Consumer"/>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s v="Consumer"/>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s v="Consumer"/>
    <s v="United States"/>
    <s v="Houston"/>
    <x v="5"/>
    <n v="77070"/>
    <x v="2"/>
    <s v="OFF-BI-10000201"/>
    <x v="1"/>
    <x v="8"/>
    <s v="Avery Triangle Shaped Sheet Lifters, Black, 2/Pack"/>
    <n v="1.4759999999999995"/>
    <n v="3"/>
    <n v="0.8"/>
    <n v="-2.214"/>
  </r>
  <r>
    <n v="4783"/>
    <s v="CA-2011-159310"/>
    <x v="2"/>
    <x v="845"/>
    <d v="2011-11-12T00:00:00"/>
    <s v="Standard Class"/>
    <s v="SC-20725"/>
    <s v="Steven Cartwright"/>
    <s v="Consumer"/>
    <s v="United States"/>
    <s v="Houston"/>
    <x v="5"/>
    <n v="77070"/>
    <x v="2"/>
    <s v="OFF-SU-10004115"/>
    <x v="1"/>
    <x v="14"/>
    <s v="Acme Stainless Steel Office Snips"/>
    <n v="40.711999999999996"/>
    <n v="7"/>
    <n v="0.2"/>
    <n v="3.5623000000000022"/>
  </r>
  <r>
    <n v="4784"/>
    <s v="US-2014-147984"/>
    <x v="3"/>
    <x v="480"/>
    <d v="2014-02-02T00:00:00"/>
    <s v="Standard Class"/>
    <s v="GB-14575"/>
    <s v="Giulietta Baptist"/>
    <s v="Consumer"/>
    <s v="United States"/>
    <s v="Wichita"/>
    <x v="41"/>
    <n v="67212"/>
    <x v="2"/>
    <s v="OFF-PA-10000806"/>
    <x v="1"/>
    <x v="10"/>
    <s v="Xerox 1934"/>
    <n v="279.89999999999998"/>
    <n v="5"/>
    <n v="0"/>
    <n v="137.15100000000001"/>
  </r>
  <r>
    <n v="4785"/>
    <s v="CA-2012-104346"/>
    <x v="1"/>
    <x v="555"/>
    <d v="2012-12-16T00:00:00"/>
    <s v="Standard Class"/>
    <s v="IM-15070"/>
    <s v="Irene Maddox"/>
    <s v="Consumer"/>
    <s v="United States"/>
    <s v="Colorado Springs"/>
    <x v="22"/>
    <n v="80906"/>
    <x v="1"/>
    <s v="OFF-AR-10001473"/>
    <x v="1"/>
    <x v="6"/>
    <s v="Newell 313"/>
    <n v="13.120000000000001"/>
    <n v="5"/>
    <n v="0.2"/>
    <n v="1.1480000000000006"/>
  </r>
  <r>
    <n v="4786"/>
    <s v="CA-2012-104346"/>
    <x v="1"/>
    <x v="555"/>
    <d v="2012-12-16T00:00:00"/>
    <s v="Standard Class"/>
    <s v="IM-15070"/>
    <s v="Irene Maddox"/>
    <s v="Consumer"/>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s v="Consumer"/>
    <s v="United States"/>
    <s v="Colorado Springs"/>
    <x v="22"/>
    <n v="80906"/>
    <x v="1"/>
    <s v="OFF-AR-10001545"/>
    <x v="1"/>
    <x v="6"/>
    <s v="Newell 326"/>
    <n v="4.2240000000000002"/>
    <n v="3"/>
    <n v="0.2"/>
    <n v="0.47519999999999984"/>
  </r>
  <r>
    <n v="4788"/>
    <s v="CA-2012-104346"/>
    <x v="1"/>
    <x v="555"/>
    <d v="2012-12-16T00:00:00"/>
    <s v="Standard Class"/>
    <s v="IM-15070"/>
    <s v="Irene Maddox"/>
    <s v="Consumer"/>
    <s v="United States"/>
    <s v="Colorado Springs"/>
    <x v="22"/>
    <n v="80906"/>
    <x v="1"/>
    <s v="TEC-AC-10004396"/>
    <x v="2"/>
    <x v="11"/>
    <s v="Logitech Keyboard K120"/>
    <n v="58.08"/>
    <n v="4"/>
    <n v="0.2"/>
    <n v="-6.5339999999999954"/>
  </r>
  <r>
    <n v="4789"/>
    <s v="CA-2012-104346"/>
    <x v="1"/>
    <x v="555"/>
    <d v="2012-12-16T00:00:00"/>
    <s v="Standard Class"/>
    <s v="IM-15070"/>
    <s v="Irene Maddox"/>
    <s v="Consumer"/>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s v="Consumer"/>
    <s v="United States"/>
    <s v="Colorado Springs"/>
    <x v="22"/>
    <n v="80906"/>
    <x v="1"/>
    <s v="FUR-FU-10001473"/>
    <x v="0"/>
    <x v="5"/>
    <s v="DAX Wood Document Frame"/>
    <n v="54.920000000000009"/>
    <n v="5"/>
    <n v="0.2"/>
    <n v="10.983999999999996"/>
  </r>
  <r>
    <n v="4791"/>
    <s v="CA-2012-104346"/>
    <x v="1"/>
    <x v="555"/>
    <d v="2012-12-16T00:00:00"/>
    <s v="Standard Class"/>
    <s v="IM-15070"/>
    <s v="Irene Maddox"/>
    <s v="Consumer"/>
    <s v="United States"/>
    <s v="Colorado Springs"/>
    <x v="22"/>
    <n v="80906"/>
    <x v="1"/>
    <s v="FUR-TA-10000849"/>
    <x v="0"/>
    <x v="3"/>
    <s v="Bevis Rectangular Conference Tables"/>
    <n v="364.95"/>
    <n v="5"/>
    <n v="0.5"/>
    <n v="-248.16599999999994"/>
  </r>
  <r>
    <n v="4792"/>
    <s v="CA-2012-104346"/>
    <x v="1"/>
    <x v="555"/>
    <d v="2012-12-16T00:00:00"/>
    <s v="Standard Class"/>
    <s v="IM-15070"/>
    <s v="Irene Maddox"/>
    <s v="Consumer"/>
    <s v="United States"/>
    <s v="Colorado Springs"/>
    <x v="22"/>
    <n v="80906"/>
    <x v="1"/>
    <s v="OFF-PA-10001166"/>
    <x v="1"/>
    <x v="10"/>
    <s v="Xerox 1932"/>
    <n v="85.055999999999997"/>
    <n v="3"/>
    <n v="0.2"/>
    <n v="28.706399999999991"/>
  </r>
  <r>
    <n v="4793"/>
    <s v="CA-2012-104346"/>
    <x v="1"/>
    <x v="555"/>
    <d v="2012-12-16T00:00:00"/>
    <s v="Standard Class"/>
    <s v="IM-15070"/>
    <s v="Irene Maddox"/>
    <s v="Consumer"/>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s v="Consumer"/>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s v="Corporate"/>
    <s v="United States"/>
    <s v="Los Angeles"/>
    <x v="1"/>
    <n v="90036"/>
    <x v="1"/>
    <s v="FUR-FU-10001215"/>
    <x v="0"/>
    <x v="5"/>
    <s v="Howard Miller 11-1/2&quot; Diameter Brentwood Wall Clock"/>
    <n v="43.13"/>
    <n v="1"/>
    <n v="0"/>
    <n v="18.114600000000003"/>
  </r>
  <r>
    <n v="4796"/>
    <s v="CA-2012-120516"/>
    <x v="1"/>
    <x v="863"/>
    <d v="2012-08-17T00:00:00"/>
    <s v="Standard Class"/>
    <s v="CK-12595"/>
    <s v="Clytie Kelty"/>
    <s v="Consumer"/>
    <s v="United States"/>
    <s v="Marietta"/>
    <x v="32"/>
    <n v="30062"/>
    <x v="0"/>
    <s v="OFF-BI-10004187"/>
    <x v="1"/>
    <x v="8"/>
    <s v="Staples"/>
    <n v="5.64"/>
    <n v="3"/>
    <n v="0"/>
    <n v="2.7071999999999994"/>
  </r>
  <r>
    <n v="4797"/>
    <s v="US-2013-148901"/>
    <x v="0"/>
    <x v="675"/>
    <d v="2013-05-20T00:00:00"/>
    <s v="Standard Class"/>
    <s v="MK-17905"/>
    <s v="Michael Kennedy"/>
    <s v="Corporate"/>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s v="Corporate"/>
    <s v="United States"/>
    <s v="Jacksonville"/>
    <x v="2"/>
    <n v="32216"/>
    <x v="0"/>
    <s v="OFF-PA-10004983"/>
    <x v="1"/>
    <x v="10"/>
    <s v="Xerox 23"/>
    <n v="31.104000000000006"/>
    <n v="6"/>
    <n v="0.2"/>
    <n v="10.8864"/>
  </r>
  <r>
    <n v="4799"/>
    <s v="US-2013-148901"/>
    <x v="0"/>
    <x v="675"/>
    <d v="2013-05-20T00:00:00"/>
    <s v="Standard Class"/>
    <s v="MK-17905"/>
    <s v="Michael Kennedy"/>
    <s v="Corporate"/>
    <s v="United States"/>
    <s v="Jacksonville"/>
    <x v="2"/>
    <n v="32216"/>
    <x v="0"/>
    <s v="FUR-FU-10002396"/>
    <x v="0"/>
    <x v="5"/>
    <s v="DAX Copper Panel Document Frame, 5 x 7 Size"/>
    <n v="30.192"/>
    <n v="3"/>
    <n v="0.2"/>
    <n v="8.3028000000000031"/>
  </r>
  <r>
    <n v="4800"/>
    <s v="US-2013-148901"/>
    <x v="0"/>
    <x v="675"/>
    <d v="2013-05-20T00:00:00"/>
    <s v="Standard Class"/>
    <s v="MK-17905"/>
    <s v="Michael Kennedy"/>
    <s v="Corporate"/>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s v="Corporate"/>
    <s v="United States"/>
    <s v="Jacksonville"/>
    <x v="2"/>
    <n v="32216"/>
    <x v="0"/>
    <s v="OFF-AR-10002467"/>
    <x v="1"/>
    <x v="6"/>
    <s v="Dixon Ticonderoga Pencils"/>
    <n v="4.7679999999999998"/>
    <n v="2"/>
    <n v="0.2"/>
    <n v="0.41720000000000046"/>
  </r>
  <r>
    <n v="4802"/>
    <s v="US-2013-148901"/>
    <x v="0"/>
    <x v="675"/>
    <d v="2013-05-20T00:00:00"/>
    <s v="Standard Class"/>
    <s v="MK-17905"/>
    <s v="Michael Kennedy"/>
    <s v="Corporate"/>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s v="Corporate"/>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s v="Consumer"/>
    <s v="United States"/>
    <s v="Philadelphia"/>
    <x v="9"/>
    <n v="19140"/>
    <x v="3"/>
    <s v="TEC-PH-10003885"/>
    <x v="2"/>
    <x v="7"/>
    <s v="Cisco SPA508G"/>
    <n v="39.593999999999994"/>
    <n v="1"/>
    <n v="0.4"/>
    <n v="-7.2589000000000041"/>
  </r>
  <r>
    <n v="4805"/>
    <s v="CA-2014-136364"/>
    <x v="3"/>
    <x v="1002"/>
    <d v="2014-07-18T00:00:00"/>
    <s v="Second Class"/>
    <s v="MH-17455"/>
    <s v="Mark Hamilton"/>
    <s v="Consumer"/>
    <s v="United States"/>
    <s v="Philadelphia"/>
    <x v="9"/>
    <n v="19140"/>
    <x v="3"/>
    <s v="FUR-FU-10002501"/>
    <x v="0"/>
    <x v="5"/>
    <s v="Nu-Dell Executive Frame"/>
    <n v="91.00800000000001"/>
    <n v="9"/>
    <n v="0.2"/>
    <n v="19.339199999999998"/>
  </r>
  <r>
    <n v="4806"/>
    <s v="CA-2012-137708"/>
    <x v="1"/>
    <x v="6"/>
    <d v="2012-11-25T00:00:00"/>
    <s v="Second Class"/>
    <s v="NG-18430"/>
    <s v="Nathan Gelder"/>
    <s v="Consumer"/>
    <s v="United States"/>
    <s v="Los Angeles"/>
    <x v="1"/>
    <n v="90008"/>
    <x v="1"/>
    <s v="OFF-PA-10000176"/>
    <x v="1"/>
    <x v="10"/>
    <s v="Xerox 1887"/>
    <n v="37.94"/>
    <n v="2"/>
    <n v="0"/>
    <n v="18.211199999999998"/>
  </r>
  <r>
    <n v="4807"/>
    <s v="CA-2012-137708"/>
    <x v="1"/>
    <x v="6"/>
    <d v="2012-11-25T00:00:00"/>
    <s v="Second Class"/>
    <s v="NG-18430"/>
    <s v="Nathan Gelder"/>
    <s v="Consumer"/>
    <s v="United States"/>
    <s v="Los Angeles"/>
    <x v="1"/>
    <n v="90008"/>
    <x v="1"/>
    <s v="OFF-PA-10000327"/>
    <x v="1"/>
    <x v="10"/>
    <s v="Xerox 1971"/>
    <n v="42.800000000000004"/>
    <n v="10"/>
    <n v="0"/>
    <n v="19.259999999999998"/>
  </r>
  <r>
    <n v="4808"/>
    <s v="CA-2012-137708"/>
    <x v="1"/>
    <x v="6"/>
    <d v="2012-11-25T00:00:00"/>
    <s v="Second Class"/>
    <s v="NG-18430"/>
    <s v="Nathan Gelder"/>
    <s v="Consumer"/>
    <s v="United States"/>
    <s v="Los Angeles"/>
    <x v="1"/>
    <n v="90008"/>
    <x v="1"/>
    <s v="OFF-ST-10004634"/>
    <x v="1"/>
    <x v="4"/>
    <s v="Personal Folder Holder, Ebony"/>
    <n v="33.630000000000003"/>
    <n v="3"/>
    <n v="0"/>
    <n v="10.088999999999999"/>
  </r>
  <r>
    <n v="4809"/>
    <s v="CA-2011-149055"/>
    <x v="2"/>
    <x v="533"/>
    <d v="2011-11-28T00:00:00"/>
    <s v="Standard Class"/>
    <s v="PB-19210"/>
    <s v="Phillip Breyer"/>
    <s v="Corporate"/>
    <s v="United States"/>
    <s v="Philadelphia"/>
    <x v="9"/>
    <n v="19134"/>
    <x v="3"/>
    <s v="OFF-EN-10003040"/>
    <x v="1"/>
    <x v="12"/>
    <s v="Quality Park Security Envelopes"/>
    <n v="62.808000000000007"/>
    <n v="3"/>
    <n v="0.2"/>
    <n v="21.197700000000001"/>
  </r>
  <r>
    <n v="4810"/>
    <s v="CA-2012-151589"/>
    <x v="1"/>
    <x v="17"/>
    <d v="2012-12-30T00:00:00"/>
    <s v="First Class"/>
    <s v="RE-19450"/>
    <s v="Richard Eichhorn"/>
    <s v="Consumer"/>
    <s v="United States"/>
    <s v="Eau Claire"/>
    <x v="6"/>
    <n v="54703"/>
    <x v="2"/>
    <s v="OFF-PA-10003228"/>
    <x v="1"/>
    <x v="10"/>
    <s v="Xerox 1917"/>
    <n v="195.64"/>
    <n v="4"/>
    <n v="0"/>
    <n v="91.950799999999987"/>
  </r>
  <r>
    <n v="4811"/>
    <s v="CA-2012-151589"/>
    <x v="1"/>
    <x v="17"/>
    <d v="2012-12-30T00:00:00"/>
    <s v="First Class"/>
    <s v="RE-19450"/>
    <s v="Richard Eichhorn"/>
    <s v="Consumer"/>
    <s v="United States"/>
    <s v="Eau Claire"/>
    <x v="6"/>
    <n v="54703"/>
    <x v="2"/>
    <s v="TEC-PH-10004345"/>
    <x v="2"/>
    <x v="7"/>
    <s v="Cisco SPA 502G IP Phone"/>
    <n v="239.9"/>
    <n v="2"/>
    <n v="0"/>
    <n v="71.97"/>
  </r>
  <r>
    <n v="4812"/>
    <s v="CA-2013-121370"/>
    <x v="0"/>
    <x v="696"/>
    <d v="2013-11-20T00:00:00"/>
    <s v="Second Class"/>
    <s v="EB-14110"/>
    <s v="Eugene Barchas"/>
    <s v="Consumer"/>
    <s v="United States"/>
    <s v="Philadelphia"/>
    <x v="9"/>
    <n v="19134"/>
    <x v="3"/>
    <s v="FUR-CH-10000785"/>
    <x v="0"/>
    <x v="1"/>
    <s v="Global Ergonomic Managers Chair"/>
    <n v="380.05799999999994"/>
    <n v="3"/>
    <n v="0.3"/>
    <n v="-21.717600000000004"/>
  </r>
  <r>
    <n v="4813"/>
    <s v="CA-2013-121370"/>
    <x v="0"/>
    <x v="696"/>
    <d v="2013-11-20T00:00:00"/>
    <s v="Second Class"/>
    <s v="EB-14110"/>
    <s v="Eugene Barchas"/>
    <s v="Consumer"/>
    <s v="United States"/>
    <s v="Philadelphia"/>
    <x v="9"/>
    <n v="19134"/>
    <x v="3"/>
    <s v="TEC-CO-10004115"/>
    <x v="2"/>
    <x v="16"/>
    <s v="Sharp AL-1530CS Digital Copier"/>
    <n v="1199.9759999999999"/>
    <n v="4"/>
    <n v="0.4"/>
    <n v="179.99639999999999"/>
  </r>
  <r>
    <n v="4814"/>
    <s v="CA-2013-121370"/>
    <x v="0"/>
    <x v="696"/>
    <d v="2013-11-20T00:00:00"/>
    <s v="Second Class"/>
    <s v="EB-14110"/>
    <s v="Eugene Barchas"/>
    <s v="Consumer"/>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s v="Consumer"/>
    <s v="United States"/>
    <s v="Los Angeles"/>
    <x v="1"/>
    <n v="90004"/>
    <x v="1"/>
    <s v="OFF-PA-10002751"/>
    <x v="1"/>
    <x v="10"/>
    <s v="Xerox 1920"/>
    <n v="17.940000000000001"/>
    <n v="3"/>
    <n v="0"/>
    <n v="8.0730000000000004"/>
  </r>
  <r>
    <n v="4816"/>
    <s v="CA-2011-139598"/>
    <x v="2"/>
    <x v="58"/>
    <d v="2011-12-31T00:00:00"/>
    <s v="Standard Class"/>
    <s v="MG-17695"/>
    <s v="Maureen Gnade"/>
    <s v="Consumer"/>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s v="Consumer"/>
    <s v="United States"/>
    <s v="Philadelphia"/>
    <x v="9"/>
    <n v="19134"/>
    <x v="3"/>
    <s v="OFF-AP-10002998"/>
    <x v="1"/>
    <x v="9"/>
    <s v="Holmes 99% HEPA Air Purifier"/>
    <n v="34.655999999999999"/>
    <n v="2"/>
    <n v="0.2"/>
    <n v="5.6315999999999971"/>
  </r>
  <r>
    <n v="4818"/>
    <s v="CA-2011-139598"/>
    <x v="2"/>
    <x v="58"/>
    <d v="2011-12-31T00:00:00"/>
    <s v="Standard Class"/>
    <s v="MG-17695"/>
    <s v="Maureen Gnade"/>
    <s v="Consumer"/>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s v="Consumer"/>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s v="Consumer"/>
    <s v="United States"/>
    <s v="Norwich"/>
    <x v="29"/>
    <n v="6360"/>
    <x v="3"/>
    <s v="OFF-BI-10004040"/>
    <x v="1"/>
    <x v="8"/>
    <s v="Wilson Jones Impact Binders"/>
    <n v="10.36"/>
    <n v="2"/>
    <n v="0"/>
    <n v="5.0763999999999996"/>
  </r>
  <r>
    <n v="4821"/>
    <s v="CA-2012-140025"/>
    <x v="1"/>
    <x v="1003"/>
    <d v="2012-04-11T00:00:00"/>
    <s v="Standard Class"/>
    <s v="PF-19120"/>
    <s v="Peter Fuller"/>
    <s v="Consumer"/>
    <s v="United States"/>
    <s v="San Antonio"/>
    <x v="5"/>
    <n v="78207"/>
    <x v="2"/>
    <s v="OFF-AP-10002651"/>
    <x v="1"/>
    <x v="9"/>
    <s v="Hoover Upright Vacuum With Dirt Cup"/>
    <n v="463.24799999999988"/>
    <n v="8"/>
    <n v="0.8"/>
    <n v="-1181.2824000000003"/>
  </r>
  <r>
    <n v="4822"/>
    <s v="CA-2012-140025"/>
    <x v="1"/>
    <x v="1003"/>
    <d v="2012-04-11T00:00:00"/>
    <s v="Standard Class"/>
    <s v="PF-19120"/>
    <s v="Peter Fuller"/>
    <s v="Consumer"/>
    <s v="United States"/>
    <s v="San Antonio"/>
    <x v="5"/>
    <n v="78207"/>
    <x v="2"/>
    <s v="TEC-AC-10002402"/>
    <x v="2"/>
    <x v="11"/>
    <s v="Razer Kraken PRO Over Ear PC and Music Headset"/>
    <n v="383.952"/>
    <n v="6"/>
    <n v="0.2"/>
    <n v="47.993999999999971"/>
  </r>
  <r>
    <n v="4823"/>
    <s v="CA-2013-134222"/>
    <x v="0"/>
    <x v="212"/>
    <d v="2013-07-12T00:00:00"/>
    <s v="Same Day"/>
    <s v="NZ-18565"/>
    <s v="Nick Zandusky"/>
    <s v="Home Office"/>
    <s v="United States"/>
    <s v="Yuma"/>
    <x v="16"/>
    <n v="85364"/>
    <x v="1"/>
    <s v="OFF-BI-10001658"/>
    <x v="1"/>
    <x v="8"/>
    <s v="GBC Standard Therm-A-Bind Covers"/>
    <n v="44.856000000000009"/>
    <n v="6"/>
    <n v="0.7"/>
    <n v="-35.884799999999984"/>
  </r>
  <r>
    <n v="4824"/>
    <s v="CA-2013-140018"/>
    <x v="0"/>
    <x v="831"/>
    <d v="2013-11-27T00:00:00"/>
    <s v="Standard Class"/>
    <s v="CK-12205"/>
    <s v="Chloris Kastensmidt"/>
    <s v="Consumer"/>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s v="Consumer"/>
    <s v="United States"/>
    <s v="Columbus"/>
    <x v="24"/>
    <n v="43229"/>
    <x v="3"/>
    <s v="FUR-CH-10003817"/>
    <x v="0"/>
    <x v="1"/>
    <s v="Global Value Steno Chair, Gray"/>
    <n v="127.554"/>
    <n v="3"/>
    <n v="0.3"/>
    <n v="-9.1109999999999971"/>
  </r>
  <r>
    <n v="4826"/>
    <s v="CA-2013-140018"/>
    <x v="0"/>
    <x v="831"/>
    <d v="2013-11-27T00:00:00"/>
    <s v="Standard Class"/>
    <s v="CK-12205"/>
    <s v="Chloris Kastensmidt"/>
    <s v="Consumer"/>
    <s v="United States"/>
    <s v="Columbus"/>
    <x v="24"/>
    <n v="43229"/>
    <x v="3"/>
    <s v="FUR-FU-10001876"/>
    <x v="0"/>
    <x v="5"/>
    <s v="Computer Room Manger, 14&quot;"/>
    <n v="77.951999999999998"/>
    <n v="3"/>
    <n v="0.2"/>
    <n v="15.590399999999995"/>
  </r>
  <r>
    <n v="4827"/>
    <s v="US-2014-136707"/>
    <x v="3"/>
    <x v="105"/>
    <d v="2014-11-16T00:00:00"/>
    <s v="First Class"/>
    <s v="JE-15610"/>
    <s v="Jim Epp"/>
    <s v="Corporate"/>
    <s v="United States"/>
    <s v="Los Angeles"/>
    <x v="1"/>
    <n v="90036"/>
    <x v="1"/>
    <s v="OFF-BI-10003460"/>
    <x v="1"/>
    <x v="8"/>
    <s v="Acco 3-Hole Punch"/>
    <n v="14.016"/>
    <n v="4"/>
    <n v="0.2"/>
    <n v="4.9055999999999997"/>
  </r>
  <r>
    <n v="4828"/>
    <s v="CA-2011-152562"/>
    <x v="2"/>
    <x v="301"/>
    <d v="2011-11-08T00:00:00"/>
    <s v="Standard Class"/>
    <s v="JO-15145"/>
    <s v="Jack O'Briant"/>
    <s v="Corporate"/>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s v="Corporate"/>
    <s v="United States"/>
    <s v="Richmond"/>
    <x v="0"/>
    <n v="40475"/>
    <x v="0"/>
    <s v="OFF-AR-10001919"/>
    <x v="1"/>
    <x v="6"/>
    <s v="OIC #2 Pencils, Medium Soft"/>
    <n v="5.64"/>
    <n v="3"/>
    <n v="0"/>
    <n v="1.6355999999999997"/>
  </r>
  <r>
    <n v="4830"/>
    <s v="CA-2013-152408"/>
    <x v="0"/>
    <x v="666"/>
    <d v="2013-05-22T00:00:00"/>
    <s v="Standard Class"/>
    <s v="TT-21220"/>
    <s v="Thomas Thornton"/>
    <s v="Consumer"/>
    <s v="United States"/>
    <s v="New York City"/>
    <x v="15"/>
    <n v="10035"/>
    <x v="3"/>
    <s v="OFF-BI-10002393"/>
    <x v="1"/>
    <x v="8"/>
    <s v="Binder Posts"/>
    <n v="13.776000000000002"/>
    <n v="3"/>
    <n v="0.2"/>
    <n v="4.4771999999999998"/>
  </r>
  <r>
    <n v="4831"/>
    <s v="CA-2011-120278"/>
    <x v="2"/>
    <x v="845"/>
    <d v="2011-11-12T00:00:00"/>
    <s v="Standard Class"/>
    <s v="MS-17365"/>
    <s v="Maribeth Schnelling"/>
    <s v="Consumer"/>
    <s v="United States"/>
    <s v="Wausau"/>
    <x v="6"/>
    <n v="54401"/>
    <x v="2"/>
    <s v="OFF-AP-10001293"/>
    <x v="1"/>
    <x v="9"/>
    <s v="Belkin 8 Outlet Surge Protector"/>
    <n v="245.88"/>
    <n v="6"/>
    <n v="0"/>
    <n v="68.846399999999988"/>
  </r>
  <r>
    <n v="4832"/>
    <s v="CA-2011-120278"/>
    <x v="2"/>
    <x v="845"/>
    <d v="2011-11-12T00:00:00"/>
    <s v="Standard Class"/>
    <s v="MS-17365"/>
    <s v="Maribeth Schnelling"/>
    <s v="Consumer"/>
    <s v="United States"/>
    <s v="Wausau"/>
    <x v="6"/>
    <n v="54401"/>
    <x v="2"/>
    <s v="OFF-ST-10004258"/>
    <x v="1"/>
    <x v="4"/>
    <s v="Portable Personal File Box"/>
    <n v="36.630000000000003"/>
    <n v="3"/>
    <n v="0"/>
    <n v="9.8901000000000039"/>
  </r>
  <r>
    <n v="4833"/>
    <s v="CA-2011-120278"/>
    <x v="2"/>
    <x v="845"/>
    <d v="2011-11-12T00:00:00"/>
    <s v="Standard Class"/>
    <s v="MS-17365"/>
    <s v="Maribeth Schnelling"/>
    <s v="Consumer"/>
    <s v="United States"/>
    <s v="Wausau"/>
    <x v="6"/>
    <n v="54401"/>
    <x v="2"/>
    <s v="OFF-ST-10002214"/>
    <x v="1"/>
    <x v="4"/>
    <s v="X-Rack File for Hanging Folders"/>
    <n v="22.58"/>
    <n v="2"/>
    <n v="0"/>
    <n v="5.8707999999999991"/>
  </r>
  <r>
    <n v="4834"/>
    <s v="CA-2011-120278"/>
    <x v="2"/>
    <x v="845"/>
    <d v="2011-11-12T00:00:00"/>
    <s v="Standard Class"/>
    <s v="MS-17365"/>
    <s v="Maribeth Schnelling"/>
    <s v="Consumer"/>
    <s v="United States"/>
    <s v="Wausau"/>
    <x v="6"/>
    <n v="54401"/>
    <x v="2"/>
    <s v="OFF-BI-10004970"/>
    <x v="1"/>
    <x v="8"/>
    <s v="ACCOHIDE 3-Ring Binder, Blue, 1&quot;"/>
    <n v="12.39"/>
    <n v="3"/>
    <n v="0"/>
    <n v="5.8232999999999997"/>
  </r>
  <r>
    <n v="4835"/>
    <s v="CA-2014-167661"/>
    <x v="3"/>
    <x v="361"/>
    <d v="2014-10-11T00:00:00"/>
    <s v="Standard Class"/>
    <s v="MP-18175"/>
    <s v="Mike Pelletier"/>
    <s v="Home Office"/>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s v="Home Office"/>
    <s v="United States"/>
    <s v="San Francisco"/>
    <x v="1"/>
    <n v="94110"/>
    <x v="1"/>
    <s v="OFF-PA-10002581"/>
    <x v="1"/>
    <x v="10"/>
    <s v="Xerox 1951"/>
    <n v="61.96"/>
    <n v="2"/>
    <n v="0"/>
    <n v="27.881999999999998"/>
  </r>
  <r>
    <n v="4837"/>
    <s v="CA-2014-167661"/>
    <x v="3"/>
    <x v="361"/>
    <d v="2014-10-11T00:00:00"/>
    <s v="Standard Class"/>
    <s v="MP-18175"/>
    <s v="Mike Pelletier"/>
    <s v="Home Office"/>
    <s v="United States"/>
    <s v="San Francisco"/>
    <x v="1"/>
    <n v="94110"/>
    <x v="1"/>
    <s v="OFF-BI-10001097"/>
    <x v="1"/>
    <x v="8"/>
    <s v="Avery Hole Reinforcements"/>
    <n v="19.936000000000003"/>
    <n v="4"/>
    <n v="0.2"/>
    <n v="7.2267999999999999"/>
  </r>
  <r>
    <n v="4838"/>
    <s v="CA-2014-106831"/>
    <x v="3"/>
    <x v="702"/>
    <d v="2014-06-04T00:00:00"/>
    <s v="First Class"/>
    <s v="FH-14350"/>
    <s v="Fred Harton"/>
    <s v="Consumer"/>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s v="Consumer"/>
    <s v="United States"/>
    <s v="Dublin"/>
    <x v="24"/>
    <n v="43017"/>
    <x v="3"/>
    <s v="OFF-PA-10000682"/>
    <x v="1"/>
    <x v="10"/>
    <s v="Xerox 1924"/>
    <n v="27.744000000000003"/>
    <n v="6"/>
    <n v="0.2"/>
    <n v="10.057200000000002"/>
  </r>
  <r>
    <n v="4840"/>
    <s v="CA-2014-106831"/>
    <x v="3"/>
    <x v="702"/>
    <d v="2014-06-04T00:00:00"/>
    <s v="First Class"/>
    <s v="FH-14350"/>
    <s v="Fred Harton"/>
    <s v="Consumer"/>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s v="Home Office"/>
    <s v="United States"/>
    <s v="Henderson"/>
    <x v="0"/>
    <n v="42420"/>
    <x v="0"/>
    <s v="FUR-FU-10000629"/>
    <x v="0"/>
    <x v="5"/>
    <s v="9-3/4 Diameter Round Wall Clock"/>
    <n v="27.58"/>
    <n v="2"/>
    <n v="0"/>
    <n v="11.583600000000001"/>
  </r>
  <r>
    <n v="4842"/>
    <s v="CA-2013-136049"/>
    <x v="0"/>
    <x v="443"/>
    <d v="2013-12-29T00:00:00"/>
    <s v="Standard Class"/>
    <s v="NM-18520"/>
    <s v="Neoma Murray"/>
    <s v="Consumer"/>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s v="Consumer"/>
    <s v="United States"/>
    <s v="Memphis"/>
    <x v="18"/>
    <n v="38109"/>
    <x v="0"/>
    <s v="OFF-ST-10001418"/>
    <x v="1"/>
    <x v="4"/>
    <s v="Carina Media Storage Towers in Natural &amp; Black"/>
    <n v="243.92"/>
    <n v="5"/>
    <n v="0.2"/>
    <n v="-54.881999999999998"/>
  </r>
  <r>
    <n v="4844"/>
    <s v="US-2013-139388"/>
    <x v="0"/>
    <x v="77"/>
    <d v="2013-11-10T00:00:00"/>
    <s v="First Class"/>
    <s v="CC-12475"/>
    <s v="Cindy Chapman"/>
    <s v="Consumer"/>
    <s v="United States"/>
    <s v="Lakewood"/>
    <x v="30"/>
    <n v="8701"/>
    <x v="3"/>
    <s v="OFF-FA-10004968"/>
    <x v="1"/>
    <x v="13"/>
    <s v="Rubber Band Ball"/>
    <n v="14.96"/>
    <n v="4"/>
    <n v="0"/>
    <n v="0.2992000000000008"/>
  </r>
  <r>
    <n v="4845"/>
    <s v="US-2011-128685"/>
    <x v="2"/>
    <x v="527"/>
    <d v="2011-04-05T00:00:00"/>
    <s v="First Class"/>
    <s v="MZ-17515"/>
    <s v="Mary Zewe"/>
    <s v="Corporate"/>
    <s v="United States"/>
    <s v="Los Angeles"/>
    <x v="1"/>
    <n v="90008"/>
    <x v="1"/>
    <s v="OFF-BI-10004140"/>
    <x v="1"/>
    <x v="8"/>
    <s v="Avery Non-Stick Binders"/>
    <n v="7.1840000000000011"/>
    <n v="2"/>
    <n v="0.2"/>
    <n v="2.2449999999999992"/>
  </r>
  <r>
    <n v="4846"/>
    <s v="CA-2012-124044"/>
    <x v="1"/>
    <x v="862"/>
    <d v="2012-07-26T00:00:00"/>
    <s v="Second Class"/>
    <s v="MS-17830"/>
    <s v="Melanie Seite"/>
    <s v="Consumer"/>
    <s v="United States"/>
    <s v="Rochester"/>
    <x v="15"/>
    <n v="14609"/>
    <x v="3"/>
    <s v="OFF-BI-10003460"/>
    <x v="1"/>
    <x v="8"/>
    <s v="Acco 3-Hole Punch"/>
    <n v="10.512"/>
    <n v="3"/>
    <n v="0.2"/>
    <n v="3.6791999999999998"/>
  </r>
  <r>
    <n v="4847"/>
    <s v="CA-2011-164469"/>
    <x v="2"/>
    <x v="402"/>
    <d v="2011-06-27T00:00:00"/>
    <s v="Second Class"/>
    <s v="GK-14620"/>
    <s v="Grace Kelly"/>
    <s v="Corporate"/>
    <s v="United States"/>
    <s v="Salem"/>
    <x v="21"/>
    <n v="97301"/>
    <x v="1"/>
    <s v="TEC-PH-10002115"/>
    <x v="2"/>
    <x v="7"/>
    <s v="Plantronics 81402"/>
    <n v="263.96000000000004"/>
    <n v="5"/>
    <n v="0.2"/>
    <n v="19.796999999999997"/>
  </r>
  <r>
    <n v="4848"/>
    <s v="CA-2011-164469"/>
    <x v="2"/>
    <x v="402"/>
    <d v="2011-06-27T00:00:00"/>
    <s v="Second Class"/>
    <s v="GK-14620"/>
    <s v="Grace Kelly"/>
    <s v="Corporate"/>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s v="Corporate"/>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s v="Consumer"/>
    <s v="United States"/>
    <s v="Pasco"/>
    <x v="4"/>
    <n v="99301"/>
    <x v="1"/>
    <s v="OFF-AR-10003045"/>
    <x v="1"/>
    <x v="6"/>
    <s v="Prang Colored Pencils"/>
    <n v="5.88"/>
    <n v="2"/>
    <n v="0"/>
    <n v="2.6459999999999999"/>
  </r>
  <r>
    <n v="4851"/>
    <s v="CA-2011-107818"/>
    <x v="2"/>
    <x v="78"/>
    <d v="2011-09-14T00:00:00"/>
    <s v="Standard Class"/>
    <s v="MC-17275"/>
    <s v="Marc Crier"/>
    <s v="Consumer"/>
    <s v="United States"/>
    <s v="Pasco"/>
    <x v="4"/>
    <n v="99301"/>
    <x v="1"/>
    <s v="FUR-CH-10000454"/>
    <x v="0"/>
    <x v="1"/>
    <s v="Hon Deluxe Fabric Upholstered Stacking Chairs, Rounded Back"/>
    <n v="975.92"/>
    <n v="5"/>
    <n v="0.2"/>
    <n v="121.98999999999992"/>
  </r>
  <r>
    <n v="4852"/>
    <s v="CA-2011-107818"/>
    <x v="2"/>
    <x v="78"/>
    <d v="2011-09-14T00:00:00"/>
    <s v="Standard Class"/>
    <s v="MC-17275"/>
    <s v="Marc Crier"/>
    <s v="Consumer"/>
    <s v="United States"/>
    <s v="Pasco"/>
    <x v="4"/>
    <n v="99301"/>
    <x v="1"/>
    <s v="OFF-AR-10000380"/>
    <x v="1"/>
    <x v="6"/>
    <s v="Hunt PowerHouse Electric Pencil Sharpener, Blue"/>
    <n v="303.83999999999997"/>
    <n v="8"/>
    <n v="0"/>
    <n v="91.151999999999958"/>
  </r>
  <r>
    <n v="4853"/>
    <s v="CA-2011-107818"/>
    <x v="2"/>
    <x v="78"/>
    <d v="2011-09-14T00:00:00"/>
    <s v="Standard Class"/>
    <s v="MC-17275"/>
    <s v="Marc Crier"/>
    <s v="Consumer"/>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s v="Consumer"/>
    <s v="United States"/>
    <s v="Oakland"/>
    <x v="1"/>
    <n v="94601"/>
    <x v="1"/>
    <s v="FUR-FU-10004270"/>
    <x v="0"/>
    <x v="5"/>
    <s v="Eldon Image Series Desk Accessories, Burgundy"/>
    <n v="12.54"/>
    <n v="3"/>
    <n v="0"/>
    <n v="4.5144000000000002"/>
  </r>
  <r>
    <n v="4855"/>
    <s v="CA-2011-113320"/>
    <x v="2"/>
    <x v="432"/>
    <d v="2011-12-15T00:00:00"/>
    <s v="Second Class"/>
    <s v="LH-17155"/>
    <s v="Logan Haushalter"/>
    <s v="Consumer"/>
    <s v="United States"/>
    <s v="Oakland"/>
    <x v="1"/>
    <n v="94601"/>
    <x v="1"/>
    <s v="OFF-ST-10000617"/>
    <x v="1"/>
    <x v="4"/>
    <s v="Woodgrain Magazine Files by Perma"/>
    <n v="8.94"/>
    <n v="3"/>
    <n v="0"/>
    <n v="0.62579999999999902"/>
  </r>
  <r>
    <n v="4856"/>
    <s v="CA-2011-113320"/>
    <x v="2"/>
    <x v="432"/>
    <d v="2011-12-15T00:00:00"/>
    <s v="Second Class"/>
    <s v="LH-17155"/>
    <s v="Logan Haushalter"/>
    <s v="Consumer"/>
    <s v="United States"/>
    <s v="Oakland"/>
    <x v="1"/>
    <n v="94601"/>
    <x v="1"/>
    <s v="FUR-FU-10001706"/>
    <x v="0"/>
    <x v="5"/>
    <s v="Longer-Life Soft White Bulbs"/>
    <n v="9.24"/>
    <n v="3"/>
    <n v="0"/>
    <n v="4.4352"/>
  </r>
  <r>
    <n v="4857"/>
    <s v="CA-2012-137526"/>
    <x v="1"/>
    <x v="1004"/>
    <d v="2012-01-17T00:00:00"/>
    <s v="Standard Class"/>
    <s v="PB-19150"/>
    <s v="Philip Brown"/>
    <s v="Consumer"/>
    <s v="United States"/>
    <s v="Los Angeles"/>
    <x v="1"/>
    <n v="90004"/>
    <x v="1"/>
    <s v="OFF-BI-10003364"/>
    <x v="1"/>
    <x v="8"/>
    <s v="Binding Machine Supplies"/>
    <n v="70.00800000000001"/>
    <n v="3"/>
    <n v="0.2"/>
    <n v="24.502800000000001"/>
  </r>
  <r>
    <n v="4858"/>
    <s v="CA-2012-137526"/>
    <x v="1"/>
    <x v="1004"/>
    <d v="2012-01-17T00:00:00"/>
    <s v="Standard Class"/>
    <s v="PB-19150"/>
    <s v="Philip Brown"/>
    <s v="Consumer"/>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s v="Consumer"/>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s v="Corporate"/>
    <s v="United States"/>
    <s v="Oak Park"/>
    <x v="10"/>
    <n v="60302"/>
    <x v="2"/>
    <s v="OFF-AR-10000823"/>
    <x v="1"/>
    <x v="6"/>
    <s v="Newell 307"/>
    <n v="10.192000000000002"/>
    <n v="7"/>
    <n v="0.2"/>
    <n v="1.0192000000000001"/>
  </r>
  <r>
    <n v="4861"/>
    <s v="CA-2013-101546"/>
    <x v="0"/>
    <x v="122"/>
    <d v="2013-12-25T00:00:00"/>
    <s v="Standard Class"/>
    <s v="GK-14620"/>
    <s v="Grace Kelly"/>
    <s v="Corporate"/>
    <s v="United States"/>
    <s v="Morristown"/>
    <x v="30"/>
    <n v="7960"/>
    <x v="3"/>
    <s v="OFF-BI-10001359"/>
    <x v="1"/>
    <x v="8"/>
    <s v="GBC DocuBind TL300 Electric Binding System"/>
    <n v="1793.98"/>
    <n v="2"/>
    <n v="0"/>
    <n v="843.17059999999992"/>
  </r>
  <r>
    <n v="4862"/>
    <s v="CA-2011-138940"/>
    <x v="2"/>
    <x v="909"/>
    <d v="2011-04-16T00:00:00"/>
    <s v="Second Class"/>
    <s v="GM-14455"/>
    <s v="Gary Mitchum"/>
    <s v="Home Office"/>
    <s v="United States"/>
    <s v="Austin"/>
    <x v="5"/>
    <n v="78745"/>
    <x v="2"/>
    <s v="TEC-PH-10001835"/>
    <x v="2"/>
    <x v="7"/>
    <s v="Jawbone JAMBOX Wireless Bluetooth Speaker"/>
    <n v="758.35200000000009"/>
    <n v="6"/>
    <n v="0.2"/>
    <n v="265.42320000000001"/>
  </r>
  <r>
    <n v="4863"/>
    <s v="CA-2013-125164"/>
    <x v="0"/>
    <x v="338"/>
    <d v="2013-11-15T00:00:00"/>
    <s v="Standard Class"/>
    <s v="SH-19975"/>
    <s v="Sally Hughsby"/>
    <s v="Corporate"/>
    <s v="United States"/>
    <s v="New York City"/>
    <x v="15"/>
    <n v="10011"/>
    <x v="3"/>
    <s v="OFF-BI-10001191"/>
    <x v="1"/>
    <x v="8"/>
    <s v="Canvas Sectional Post Binders"/>
    <n v="20.368000000000002"/>
    <n v="1"/>
    <n v="0.2"/>
    <n v="7.3834"/>
  </r>
  <r>
    <n v="4864"/>
    <s v="CA-2013-125164"/>
    <x v="0"/>
    <x v="338"/>
    <d v="2013-11-15T00:00:00"/>
    <s v="Standard Class"/>
    <s v="SH-19975"/>
    <s v="Sally Hughsby"/>
    <s v="Corporate"/>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s v="Consumer"/>
    <s v="United States"/>
    <s v="New York City"/>
    <x v="15"/>
    <n v="10024"/>
    <x v="3"/>
    <s v="TEC-PH-10001425"/>
    <x v="2"/>
    <x v="7"/>
    <s v="Mophie Juice Pack Helium for iPhone"/>
    <n v="239.96999999999997"/>
    <n v="3"/>
    <n v="0"/>
    <n v="67.191599999999994"/>
  </r>
  <r>
    <n v="4866"/>
    <s v="CA-2014-122490"/>
    <x v="3"/>
    <x v="38"/>
    <d v="2014-11-19T00:00:00"/>
    <s v="Standard Class"/>
    <s v="TT-21070"/>
    <s v="Ted Trevino"/>
    <s v="Consumer"/>
    <s v="United States"/>
    <s v="Seattle"/>
    <x v="4"/>
    <n v="98103"/>
    <x v="1"/>
    <s v="FUR-CH-10001215"/>
    <x v="0"/>
    <x v="1"/>
    <s v="Global Troy Executive Leather Low-Back Tilter"/>
    <n v="2404.7040000000002"/>
    <n v="6"/>
    <n v="0.2"/>
    <n v="150.29399999999998"/>
  </r>
  <r>
    <n v="4867"/>
    <s v="CA-2014-122490"/>
    <x v="3"/>
    <x v="38"/>
    <d v="2014-11-19T00:00:00"/>
    <s v="Standard Class"/>
    <s v="TT-21070"/>
    <s v="Ted Trevino"/>
    <s v="Consumer"/>
    <s v="United States"/>
    <s v="Seattle"/>
    <x v="4"/>
    <n v="98103"/>
    <x v="1"/>
    <s v="OFF-BI-10001718"/>
    <x v="1"/>
    <x v="8"/>
    <s v="GBC DocuBind P50 Personal Binding Machine"/>
    <n v="563.024"/>
    <n v="11"/>
    <n v="0.2"/>
    <n v="190.02059999999997"/>
  </r>
  <r>
    <n v="4868"/>
    <s v="CA-2014-122490"/>
    <x v="3"/>
    <x v="38"/>
    <d v="2014-11-19T00:00:00"/>
    <s v="Standard Class"/>
    <s v="TT-21070"/>
    <s v="Ted Trevino"/>
    <s v="Consumer"/>
    <s v="United States"/>
    <s v="Seattle"/>
    <x v="4"/>
    <n v="98103"/>
    <x v="1"/>
    <s v="OFF-ST-10000991"/>
    <x v="1"/>
    <x v="4"/>
    <s v="Space Solutions HD Industrial Steel Shelving."/>
    <n v="344.90999999999997"/>
    <n v="3"/>
    <n v="0"/>
    <n v="10.347300000000004"/>
  </r>
  <r>
    <n v="4869"/>
    <s v="CA-2014-122490"/>
    <x v="3"/>
    <x v="38"/>
    <d v="2014-11-19T00:00:00"/>
    <s v="Standard Class"/>
    <s v="TT-21070"/>
    <s v="Ted Trevino"/>
    <s v="Consumer"/>
    <s v="United States"/>
    <s v="Seattle"/>
    <x v="4"/>
    <n v="98103"/>
    <x v="1"/>
    <s v="OFF-LA-10001613"/>
    <x v="1"/>
    <x v="2"/>
    <s v="Avery File Folder Labels"/>
    <n v="8.64"/>
    <n v="3"/>
    <n v="0"/>
    <n v="4.2336"/>
  </r>
  <r>
    <n v="4870"/>
    <s v="CA-2014-131366"/>
    <x v="3"/>
    <x v="221"/>
    <d v="2014-11-30T00:00:00"/>
    <s v="Standard Class"/>
    <s v="SC-20440"/>
    <s v="Shaun Chance"/>
    <s v="Corporate"/>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s v="Corporate"/>
    <s v="United States"/>
    <s v="Lancaster"/>
    <x v="9"/>
    <n v="17602"/>
    <x v="3"/>
    <s v="OFF-PA-10000675"/>
    <x v="1"/>
    <x v="10"/>
    <s v="Xerox 1919"/>
    <n v="229.54400000000001"/>
    <n v="7"/>
    <n v="0.2"/>
    <n v="83.209699999999998"/>
  </r>
  <r>
    <n v="4872"/>
    <s v="CA-2014-164042"/>
    <x v="3"/>
    <x v="979"/>
    <d v="2014-05-28T00:00:00"/>
    <s v="Standard Class"/>
    <s v="KL-16645"/>
    <s v="Ken Lonsdale"/>
    <s v="Consumer"/>
    <s v="United States"/>
    <s v="Houston"/>
    <x v="5"/>
    <n v="77095"/>
    <x v="2"/>
    <s v="OFF-FA-10000840"/>
    <x v="1"/>
    <x v="13"/>
    <s v="OIC Thumb-Tacks"/>
    <n v="1.8239999999999998"/>
    <n v="2"/>
    <n v="0.2"/>
    <n v="0.61559999999999993"/>
  </r>
  <r>
    <n v="4873"/>
    <s v="CA-2014-164042"/>
    <x v="3"/>
    <x v="979"/>
    <d v="2014-05-28T00:00:00"/>
    <s v="Standard Class"/>
    <s v="KL-16645"/>
    <s v="Ken Lonsdale"/>
    <s v="Consumer"/>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s v="Consumer"/>
    <s v="United States"/>
    <s v="Houston"/>
    <x v="5"/>
    <n v="77095"/>
    <x v="2"/>
    <s v="OFF-ST-10002301"/>
    <x v="1"/>
    <x v="4"/>
    <s v="Tennsco Commercial Shelving"/>
    <n v="48.816000000000003"/>
    <n v="3"/>
    <n v="0.2"/>
    <n v="-11.593800000000005"/>
  </r>
  <r>
    <n v="4875"/>
    <s v="CA-2014-164042"/>
    <x v="3"/>
    <x v="979"/>
    <d v="2014-05-28T00:00:00"/>
    <s v="Standard Class"/>
    <s v="KL-16645"/>
    <s v="Ken Lonsdale"/>
    <s v="Consumer"/>
    <s v="United States"/>
    <s v="Houston"/>
    <x v="5"/>
    <n v="77095"/>
    <x v="2"/>
    <s v="OFF-BI-10001922"/>
    <x v="1"/>
    <x v="8"/>
    <s v="Storex Dura Pro Binders"/>
    <n v="1.1879999999999997"/>
    <n v="1"/>
    <n v="0.8"/>
    <n v="-1.9602000000000008"/>
  </r>
  <r>
    <n v="4876"/>
    <s v="CA-2011-132864"/>
    <x v="2"/>
    <x v="266"/>
    <d v="2011-12-07T00:00:00"/>
    <s v="Standard Class"/>
    <s v="KN-16390"/>
    <s v="Katherine Nockton"/>
    <s v="Corporate"/>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s v="Home Office"/>
    <s v="United States"/>
    <s v="Durham"/>
    <x v="3"/>
    <n v="27707"/>
    <x v="0"/>
    <s v="OFF-ST-10000532"/>
    <x v="1"/>
    <x v="4"/>
    <s v="Advantus Rolling Drawer Organizers"/>
    <n v="61.567999999999998"/>
    <n v="2"/>
    <n v="0.2"/>
    <n v="4.6175999999999995"/>
  </r>
  <r>
    <n v="4878"/>
    <s v="US-2011-155817"/>
    <x v="2"/>
    <x v="462"/>
    <d v="2011-10-09T00:00:00"/>
    <s v="Standard Class"/>
    <s v="SL-20155"/>
    <s v="Sara Luxemburg"/>
    <s v="Home Office"/>
    <s v="United States"/>
    <s v="Durham"/>
    <x v="3"/>
    <n v="27707"/>
    <x v="0"/>
    <s v="OFF-AR-10002335"/>
    <x v="1"/>
    <x v="6"/>
    <s v="DIXON Oriole Pencils"/>
    <n v="6.1920000000000002"/>
    <n v="3"/>
    <n v="0.2"/>
    <n v="0.46440000000000037"/>
  </r>
  <r>
    <n v="4879"/>
    <s v="US-2013-131891"/>
    <x v="0"/>
    <x v="875"/>
    <d v="2013-08-01T00:00:00"/>
    <s v="First Class"/>
    <s v="PW-19240"/>
    <s v="Pierre Wener"/>
    <s v="Consumer"/>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s v="Corporate"/>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s v="Corporate"/>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s v="Corporate"/>
    <s v="United States"/>
    <s v="Henderson"/>
    <x v="0"/>
    <n v="42420"/>
    <x v="0"/>
    <s v="TEC-AC-10004145"/>
    <x v="2"/>
    <x v="11"/>
    <s v="Logitech diNovo Edge Keyboard"/>
    <n v="2249.91"/>
    <n v="9"/>
    <n v="0"/>
    <n v="517.47930000000008"/>
  </r>
  <r>
    <n v="4883"/>
    <s v="CA-2014-143567"/>
    <x v="3"/>
    <x v="808"/>
    <d v="2014-11-06T00:00:00"/>
    <s v="Second Class"/>
    <s v="TB-21175"/>
    <s v="Thomas Boland"/>
    <s v="Corporate"/>
    <s v="United States"/>
    <s v="Henderson"/>
    <x v="0"/>
    <n v="42420"/>
    <x v="0"/>
    <s v="OFF-ST-10001580"/>
    <x v="1"/>
    <x v="4"/>
    <s v="Super Decoflex Portable Personal File"/>
    <n v="59.92"/>
    <n v="4"/>
    <n v="0"/>
    <n v="16.7776"/>
  </r>
  <r>
    <n v="4884"/>
    <s v="CA-2014-104080"/>
    <x v="3"/>
    <x v="144"/>
    <d v="2014-03-16T00:00:00"/>
    <s v="Standard Class"/>
    <s v="AH-10210"/>
    <s v="Alan Hwang"/>
    <s v="Consumer"/>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s v="Consumer"/>
    <s v="United States"/>
    <s v="Anaheim"/>
    <x v="1"/>
    <n v="92804"/>
    <x v="1"/>
    <s v="OFF-AR-10001972"/>
    <x v="1"/>
    <x v="6"/>
    <s v="Newell 323"/>
    <n v="3.36"/>
    <n v="2"/>
    <n v="0"/>
    <n v="0.87360000000000015"/>
  </r>
  <r>
    <n v="4886"/>
    <s v="CA-2011-151379"/>
    <x v="2"/>
    <x v="757"/>
    <d v="2011-12-20T00:00:00"/>
    <s v="Standard Class"/>
    <s v="SC-20695"/>
    <s v="Steve Chapman"/>
    <s v="Corporate"/>
    <s v="United States"/>
    <s v="Detroit"/>
    <x v="12"/>
    <n v="48227"/>
    <x v="2"/>
    <s v="OFF-PA-10000595"/>
    <x v="1"/>
    <x v="10"/>
    <s v="Xerox 1929"/>
    <n v="114.2"/>
    <n v="5"/>
    <n v="0"/>
    <n v="52.531999999999996"/>
  </r>
  <r>
    <n v="4887"/>
    <s v="CA-2013-163167"/>
    <x v="0"/>
    <x v="85"/>
    <d v="2013-12-02T00:00:00"/>
    <s v="Second Class"/>
    <s v="RF-19345"/>
    <s v="Randy Ferguson"/>
    <s v="Corporate"/>
    <s v="United States"/>
    <s v="Marietta"/>
    <x v="32"/>
    <n v="30062"/>
    <x v="0"/>
    <s v="FUR-CH-10004477"/>
    <x v="0"/>
    <x v="1"/>
    <s v="Global Push Button Manager's Chair, Indigo"/>
    <n v="182.67000000000002"/>
    <n v="3"/>
    <n v="0"/>
    <n v="52.974299999999992"/>
  </r>
  <r>
    <n v="4888"/>
    <s v="CA-2013-163167"/>
    <x v="0"/>
    <x v="85"/>
    <d v="2013-12-02T00:00:00"/>
    <s v="Second Class"/>
    <s v="RF-19345"/>
    <s v="Randy Ferguson"/>
    <s v="Corporate"/>
    <s v="United States"/>
    <s v="Marietta"/>
    <x v="32"/>
    <n v="30062"/>
    <x v="0"/>
    <s v="TEC-AC-10003441"/>
    <x v="2"/>
    <x v="11"/>
    <s v="Kingston Digital DataTraveler 32GB USB 2.0"/>
    <n v="101.69999999999999"/>
    <n v="6"/>
    <n v="0"/>
    <n v="6.1019999999999968"/>
  </r>
  <r>
    <n v="4889"/>
    <s v="CA-2013-163167"/>
    <x v="0"/>
    <x v="85"/>
    <d v="2013-12-02T00:00:00"/>
    <s v="Second Class"/>
    <s v="RF-19345"/>
    <s v="Randy Ferguson"/>
    <s v="Corporate"/>
    <s v="United States"/>
    <s v="Marietta"/>
    <x v="32"/>
    <n v="30062"/>
    <x v="0"/>
    <s v="OFF-ST-10004459"/>
    <x v="1"/>
    <x v="4"/>
    <s v="Tennsco Single-Tier Lockers"/>
    <n v="1126.02"/>
    <n v="3"/>
    <n v="0"/>
    <n v="56.300999999999988"/>
  </r>
  <r>
    <n v="4890"/>
    <s v="CA-2013-163167"/>
    <x v="0"/>
    <x v="85"/>
    <d v="2013-12-02T00:00:00"/>
    <s v="Second Class"/>
    <s v="RF-19345"/>
    <s v="Randy Ferguson"/>
    <s v="Corporate"/>
    <s v="United States"/>
    <s v="Marietta"/>
    <x v="32"/>
    <n v="30062"/>
    <x v="0"/>
    <s v="OFF-ST-10003805"/>
    <x v="1"/>
    <x v="4"/>
    <s v="24 Capacity Maxi Data Binder Racks, Pearl"/>
    <n v="1263.3000000000002"/>
    <n v="6"/>
    <n v="0"/>
    <n v="315.82499999999993"/>
  </r>
  <r>
    <n v="4891"/>
    <s v="CA-2013-135776"/>
    <x v="0"/>
    <x v="443"/>
    <d v="2013-12-31T00:00:00"/>
    <s v="Standard Class"/>
    <s v="EH-13765"/>
    <s v="Edward Hooks"/>
    <s v="Corporate"/>
    <s v="United States"/>
    <s v="Seattle"/>
    <x v="4"/>
    <n v="98103"/>
    <x v="1"/>
    <s v="OFF-AR-10001246"/>
    <x v="1"/>
    <x v="6"/>
    <s v="Newell 317"/>
    <n v="8.82"/>
    <n v="3"/>
    <n v="0"/>
    <n v="2.5577999999999994"/>
  </r>
  <r>
    <n v="4892"/>
    <s v="CA-2013-135776"/>
    <x v="0"/>
    <x v="443"/>
    <d v="2013-12-31T00:00:00"/>
    <s v="Standard Class"/>
    <s v="EH-13765"/>
    <s v="Edward Hooks"/>
    <s v="Corporate"/>
    <s v="United States"/>
    <s v="Seattle"/>
    <x v="4"/>
    <n v="98103"/>
    <x v="1"/>
    <s v="OFF-PA-10001295"/>
    <x v="1"/>
    <x v="10"/>
    <s v="Computer Printout Paper with Letter-Trim Perforations"/>
    <n v="37.94"/>
    <n v="2"/>
    <n v="0"/>
    <n v="18.211199999999998"/>
  </r>
  <r>
    <n v="4893"/>
    <s v="CA-2013-135776"/>
    <x v="0"/>
    <x v="443"/>
    <d v="2013-12-31T00:00:00"/>
    <s v="Standard Class"/>
    <s v="EH-13765"/>
    <s v="Edward Hooks"/>
    <s v="Corporate"/>
    <s v="United States"/>
    <s v="Seattle"/>
    <x v="4"/>
    <n v="98103"/>
    <x v="1"/>
    <s v="OFF-AR-10001231"/>
    <x v="1"/>
    <x v="6"/>
    <s v="Sanford EarthWrite Recycled Pencils, Medium Soft, #2"/>
    <n v="4.2"/>
    <n v="2"/>
    <n v="0"/>
    <n v="1.1760000000000002"/>
  </r>
  <r>
    <n v="4894"/>
    <s v="CA-2013-135776"/>
    <x v="0"/>
    <x v="443"/>
    <d v="2013-12-31T00:00:00"/>
    <s v="Standard Class"/>
    <s v="EH-13765"/>
    <s v="Edward Hooks"/>
    <s v="Corporate"/>
    <s v="United States"/>
    <s v="Seattle"/>
    <x v="4"/>
    <n v="98103"/>
    <x v="1"/>
    <s v="OFF-ST-10002743"/>
    <x v="1"/>
    <x v="4"/>
    <s v="SAFCO Boltless Steel Shelving"/>
    <n v="227.28"/>
    <n v="2"/>
    <n v="0"/>
    <n v="2.2727999999999895"/>
  </r>
  <r>
    <n v="4895"/>
    <s v="CA-2013-135776"/>
    <x v="0"/>
    <x v="443"/>
    <d v="2013-12-31T00:00:00"/>
    <s v="Standard Class"/>
    <s v="EH-13765"/>
    <s v="Edward Hooks"/>
    <s v="Corporate"/>
    <s v="United States"/>
    <s v="Seattle"/>
    <x v="4"/>
    <n v="98103"/>
    <x v="1"/>
    <s v="OFF-PA-10004327"/>
    <x v="1"/>
    <x v="10"/>
    <s v="Xerox 1911"/>
    <n v="47.9"/>
    <n v="1"/>
    <n v="0"/>
    <n v="22.991999999999997"/>
  </r>
  <r>
    <n v="4896"/>
    <s v="CA-2013-135776"/>
    <x v="0"/>
    <x v="443"/>
    <d v="2013-12-31T00:00:00"/>
    <s v="Standard Class"/>
    <s v="EH-13765"/>
    <s v="Edward Hooks"/>
    <s v="Corporate"/>
    <s v="United States"/>
    <s v="Seattle"/>
    <x v="4"/>
    <n v="98103"/>
    <x v="1"/>
    <s v="OFF-EN-10004773"/>
    <x v="1"/>
    <x v="12"/>
    <s v="Staples"/>
    <n v="61.96"/>
    <n v="2"/>
    <n v="0"/>
    <n v="30.360399999999998"/>
  </r>
  <r>
    <n v="4897"/>
    <s v="CA-2013-135776"/>
    <x v="0"/>
    <x v="443"/>
    <d v="2013-12-31T00:00:00"/>
    <s v="Standard Class"/>
    <s v="EH-13765"/>
    <s v="Edward Hooks"/>
    <s v="Corporate"/>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s v="Consumer"/>
    <s v="United States"/>
    <s v="Parma"/>
    <x v="24"/>
    <n v="44134"/>
    <x v="3"/>
    <s v="FUR-CH-10003761"/>
    <x v="0"/>
    <x v="1"/>
    <s v="Global Italian Leather Office Chair"/>
    <n v="183.37199999999999"/>
    <n v="2"/>
    <n v="0.3"/>
    <n v="-7.8588000000000022"/>
  </r>
  <r>
    <n v="4899"/>
    <s v="US-2011-122021"/>
    <x v="2"/>
    <x v="771"/>
    <d v="2011-10-17T00:00:00"/>
    <s v="First Class"/>
    <s v="AC-10660"/>
    <s v="Anna Chung"/>
    <s v="Consumer"/>
    <s v="United States"/>
    <s v="Parma"/>
    <x v="24"/>
    <n v="44134"/>
    <x v="3"/>
    <s v="OFF-PA-10002230"/>
    <x v="1"/>
    <x v="10"/>
    <s v="Xerox 1897"/>
    <n v="7.9680000000000009"/>
    <n v="2"/>
    <n v="0.2"/>
    <n v="2.8884000000000007"/>
  </r>
  <r>
    <n v="4900"/>
    <s v="CA-2013-130484"/>
    <x v="0"/>
    <x v="250"/>
    <d v="2013-08-28T00:00:00"/>
    <s v="Standard Class"/>
    <s v="SG-20470"/>
    <s v="Sheri Gordon"/>
    <s v="Consumer"/>
    <s v="United States"/>
    <s v="Gresham"/>
    <x v="21"/>
    <n v="97030"/>
    <x v="1"/>
    <s v="OFF-BI-10000088"/>
    <x v="1"/>
    <x v="8"/>
    <s v="GBC Imprintable Covers"/>
    <n v="26.352000000000004"/>
    <n v="8"/>
    <n v="0.7"/>
    <n v="-18.446399999999997"/>
  </r>
  <r>
    <n v="4901"/>
    <s v="CA-2014-120936"/>
    <x v="3"/>
    <x v="94"/>
    <d v="2014-12-22T00:00:00"/>
    <s v="Standard Class"/>
    <s v="CA-12310"/>
    <s v="Christine Abelman"/>
    <s v="Corporate"/>
    <s v="United States"/>
    <s v="Anaheim"/>
    <x v="1"/>
    <n v="92804"/>
    <x v="1"/>
    <s v="OFF-ST-10001526"/>
    <x v="1"/>
    <x v="4"/>
    <s v="Iceberg Mobile Mega Data/Printer Cart "/>
    <n v="481.32"/>
    <n v="4"/>
    <n v="0"/>
    <n v="125.14319999999998"/>
  </r>
  <r>
    <n v="4902"/>
    <s v="CA-2014-120936"/>
    <x v="3"/>
    <x v="94"/>
    <d v="2014-12-22T00:00:00"/>
    <s v="Standard Class"/>
    <s v="CA-12310"/>
    <s v="Christine Abelman"/>
    <s v="Corporate"/>
    <s v="United States"/>
    <s v="Anaheim"/>
    <x v="1"/>
    <n v="92804"/>
    <x v="1"/>
    <s v="OFF-SU-10002557"/>
    <x v="1"/>
    <x v="14"/>
    <s v="Fiskars Spring-Action Scissors"/>
    <n v="13.98"/>
    <n v="1"/>
    <n v="0"/>
    <n v="3.6348000000000003"/>
  </r>
  <r>
    <n v="4903"/>
    <s v="CA-2014-110884"/>
    <x v="3"/>
    <x v="469"/>
    <d v="2014-03-13T00:00:00"/>
    <s v="Standard Class"/>
    <s v="SH-20395"/>
    <s v="Shahid Hopkins"/>
    <s v="Consumer"/>
    <s v="United States"/>
    <s v="New York City"/>
    <x v="15"/>
    <n v="10035"/>
    <x v="3"/>
    <s v="OFF-BI-10003669"/>
    <x v="1"/>
    <x v="8"/>
    <s v="3M Organizer Strips"/>
    <n v="25.92"/>
    <n v="6"/>
    <n v="0.2"/>
    <n v="9.0719999999999992"/>
  </r>
  <r>
    <n v="4904"/>
    <s v="CA-2014-110884"/>
    <x v="3"/>
    <x v="469"/>
    <d v="2014-03-13T00:00:00"/>
    <s v="Standard Class"/>
    <s v="SH-20395"/>
    <s v="Shahid Hopkins"/>
    <s v="Consumer"/>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s v="Corporate"/>
    <s v="United States"/>
    <s v="Houston"/>
    <x v="5"/>
    <n v="77070"/>
    <x v="2"/>
    <s v="FUR-CH-10003746"/>
    <x v="0"/>
    <x v="1"/>
    <s v="Hon 4070 Series Pagoda Round Back Stacking Chairs"/>
    <n v="674.05799999999999"/>
    <n v="3"/>
    <n v="0.3"/>
    <n v="-19.258800000000008"/>
  </r>
  <r>
    <n v="4906"/>
    <s v="US-2011-146353"/>
    <x v="2"/>
    <x v="1005"/>
    <d v="2011-10-16T00:00:00"/>
    <s v="Second Class"/>
    <s v="JE-15610"/>
    <s v="Jim Epp"/>
    <s v="Corporate"/>
    <s v="United States"/>
    <s v="Concord"/>
    <x v="38"/>
    <n v="3301"/>
    <x v="3"/>
    <s v="OFF-BI-10003476"/>
    <x v="1"/>
    <x v="8"/>
    <s v="Avery Metallic Poly Binders"/>
    <n v="22.92"/>
    <n v="4"/>
    <n v="0"/>
    <n v="11.0016"/>
  </r>
  <r>
    <n v="4907"/>
    <s v="US-2011-146353"/>
    <x v="2"/>
    <x v="1005"/>
    <d v="2011-10-16T00:00:00"/>
    <s v="Second Class"/>
    <s v="JE-15610"/>
    <s v="Jim Epp"/>
    <s v="Corporate"/>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s v="Consumer"/>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s v="Consumer"/>
    <s v="United States"/>
    <s v="Fairfield"/>
    <x v="24"/>
    <n v="45014"/>
    <x v="3"/>
    <s v="TEC-PH-10004875"/>
    <x v="2"/>
    <x v="7"/>
    <s v="PNY Rapid USB Car Charger - Black"/>
    <n v="9.5879999999999992"/>
    <n v="2"/>
    <n v="0.4"/>
    <n v="-2.0773999999999999"/>
  </r>
  <r>
    <n v="4910"/>
    <s v="CA-2014-127306"/>
    <x v="3"/>
    <x v="424"/>
    <d v="2014-01-19T00:00:00"/>
    <s v="Standard Class"/>
    <s v="BH-11710"/>
    <s v="Brosina Hoffman"/>
    <s v="Consumer"/>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s v="Consumer"/>
    <s v="United States"/>
    <s v="Johnson City"/>
    <x v="18"/>
    <n v="37604"/>
    <x v="0"/>
    <s v="OFF-PA-10000019"/>
    <x v="1"/>
    <x v="10"/>
    <s v="Xerox 1931"/>
    <n v="36.288000000000011"/>
    <n v="7"/>
    <n v="0.2"/>
    <n v="12.700800000000001"/>
  </r>
  <r>
    <n v="4912"/>
    <s v="CA-2014-127306"/>
    <x v="3"/>
    <x v="424"/>
    <d v="2014-01-19T00:00:00"/>
    <s v="Standard Class"/>
    <s v="BH-11710"/>
    <s v="Brosina Hoffman"/>
    <s v="Consumer"/>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s v="Consumer"/>
    <s v="United States"/>
    <s v="Johnson City"/>
    <x v="18"/>
    <n v="37604"/>
    <x v="0"/>
    <s v="OFF-BI-10002003"/>
    <x v="1"/>
    <x v="8"/>
    <s v="Ibico Presentation Index for Binding Systems"/>
    <n v="5.9700000000000006"/>
    <n v="5"/>
    <n v="0.7"/>
    <n v="-4.577"/>
  </r>
  <r>
    <n v="4914"/>
    <s v="CA-2014-127306"/>
    <x v="3"/>
    <x v="424"/>
    <d v="2014-01-19T00:00:00"/>
    <s v="Standard Class"/>
    <s v="BH-11710"/>
    <s v="Brosina Hoffman"/>
    <s v="Consumer"/>
    <s v="United States"/>
    <s v="Johnson City"/>
    <x v="18"/>
    <n v="37604"/>
    <x v="0"/>
    <s v="OFF-BI-10003727"/>
    <x v="1"/>
    <x v="8"/>
    <s v="Avery Durable Slant Ring Binders With Label Holder"/>
    <n v="2.508"/>
    <n v="2"/>
    <n v="0.7"/>
    <n v="-1.8391999999999999"/>
  </r>
  <r>
    <n v="4915"/>
    <s v="CA-2012-161830"/>
    <x v="1"/>
    <x v="496"/>
    <d v="2012-09-26T00:00:00"/>
    <s v="Second Class"/>
    <s v="ME-17725"/>
    <s v="Max Engle"/>
    <s v="Consumer"/>
    <s v="United States"/>
    <s v="Seattle"/>
    <x v="4"/>
    <n v="98105"/>
    <x v="1"/>
    <s v="OFF-AR-10004042"/>
    <x v="1"/>
    <x v="6"/>
    <s v="BOSTON Model 1800 Electric Pencil Sharpeners, Putty/Woodgrain"/>
    <n v="35.96"/>
    <n v="2"/>
    <n v="0"/>
    <n v="10.428399999999996"/>
  </r>
  <r>
    <n v="4916"/>
    <s v="CA-2012-161830"/>
    <x v="1"/>
    <x v="496"/>
    <d v="2012-09-26T00:00:00"/>
    <s v="Second Class"/>
    <s v="ME-17725"/>
    <s v="Max Engle"/>
    <s v="Consumer"/>
    <s v="United States"/>
    <s v="Seattle"/>
    <x v="4"/>
    <n v="98105"/>
    <x v="1"/>
    <s v="OFF-BI-10001097"/>
    <x v="1"/>
    <x v="8"/>
    <s v="Avery Hole Reinforcements"/>
    <n v="14.952000000000002"/>
    <n v="3"/>
    <n v="0.2"/>
    <n v="5.4201000000000006"/>
  </r>
  <r>
    <n v="4917"/>
    <s v="CA-2014-163125"/>
    <x v="3"/>
    <x v="449"/>
    <d v="2014-10-12T00:00:00"/>
    <s v="Second Class"/>
    <s v="MB-17305"/>
    <s v="Maria Bertelson"/>
    <s v="Consumer"/>
    <s v="United States"/>
    <s v="League City"/>
    <x v="5"/>
    <n v="77573"/>
    <x v="2"/>
    <s v="OFF-AR-10004344"/>
    <x v="1"/>
    <x v="6"/>
    <s v="Bulldog Vacuum Base Pencil Sharpener"/>
    <n v="67.144000000000005"/>
    <n v="7"/>
    <n v="0.2"/>
    <n v="5.8750999999999962"/>
  </r>
  <r>
    <n v="4918"/>
    <s v="CA-2014-163125"/>
    <x v="3"/>
    <x v="449"/>
    <d v="2014-10-12T00:00:00"/>
    <s v="Second Class"/>
    <s v="MB-17305"/>
    <s v="Maria Bertelson"/>
    <s v="Consumer"/>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s v="Corporate"/>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s v="Corporate"/>
    <s v="United States"/>
    <s v="Gaithersburg"/>
    <x v="39"/>
    <n v="20877"/>
    <x v="3"/>
    <s v="TEC-PH-10000455"/>
    <x v="2"/>
    <x v="7"/>
    <s v="GE 30522EE2"/>
    <n v="231.98"/>
    <n v="2"/>
    <n v="0"/>
    <n v="67.274199999999979"/>
  </r>
  <r>
    <n v="4921"/>
    <s v="CA-2014-101728"/>
    <x v="3"/>
    <x v="971"/>
    <d v="2014-08-24T00:00:00"/>
    <s v="Standard Class"/>
    <s v="SC-20575"/>
    <s v="Sonia Cooley"/>
    <s v="Consumer"/>
    <s v="United States"/>
    <s v="Chicago"/>
    <x v="10"/>
    <n v="60653"/>
    <x v="2"/>
    <s v="OFF-BI-10002393"/>
    <x v="1"/>
    <x v="8"/>
    <s v="Binder Posts"/>
    <n v="2.2959999999999994"/>
    <n v="2"/>
    <n v="0.8"/>
    <n v="-3.9032000000000009"/>
  </r>
  <r>
    <n v="4922"/>
    <s v="CA-2014-114055"/>
    <x v="3"/>
    <x v="53"/>
    <d v="2014-12-30T00:00:00"/>
    <s v="Second Class"/>
    <s v="MH-18115"/>
    <s v="Mick Hernandez"/>
    <s v="Home Office"/>
    <s v="United States"/>
    <s v="Huntsville"/>
    <x v="19"/>
    <n v="35810"/>
    <x v="0"/>
    <s v="OFF-PA-10004381"/>
    <x v="1"/>
    <x v="10"/>
    <s v="14-7/8 x 11 Blue Bar Computer Printout Paper"/>
    <n v="96.08"/>
    <n v="2"/>
    <n v="0"/>
    <n v="46.118399999999994"/>
  </r>
  <r>
    <n v="4923"/>
    <s v="CA-2014-114055"/>
    <x v="3"/>
    <x v="53"/>
    <d v="2014-12-30T00:00:00"/>
    <s v="Second Class"/>
    <s v="MH-18115"/>
    <s v="Mick Hernandez"/>
    <s v="Home Office"/>
    <s v="United States"/>
    <s v="Huntsville"/>
    <x v="19"/>
    <n v="35810"/>
    <x v="0"/>
    <s v="OFF-FA-10003059"/>
    <x v="1"/>
    <x v="13"/>
    <s v="Assorted Color Push Pins"/>
    <n v="3.62"/>
    <n v="2"/>
    <n v="0"/>
    <n v="1.1945999999999999"/>
  </r>
  <r>
    <n v="4924"/>
    <s v="CA-2014-114055"/>
    <x v="3"/>
    <x v="53"/>
    <d v="2014-12-30T00:00:00"/>
    <s v="Second Class"/>
    <s v="MH-18115"/>
    <s v="Mick Hernandez"/>
    <s v="Home Office"/>
    <s v="United States"/>
    <s v="Huntsville"/>
    <x v="19"/>
    <n v="35810"/>
    <x v="0"/>
    <s v="OFF-PA-10000994"/>
    <x v="1"/>
    <x v="10"/>
    <s v="Xerox 1915"/>
    <n v="629.09999999999991"/>
    <n v="6"/>
    <n v="0"/>
    <n v="301.96799999999996"/>
  </r>
  <r>
    <n v="4925"/>
    <s v="CA-2014-114055"/>
    <x v="3"/>
    <x v="53"/>
    <d v="2014-12-30T00:00:00"/>
    <s v="Second Class"/>
    <s v="MH-18115"/>
    <s v="Mick Hernandez"/>
    <s v="Home Office"/>
    <s v="United States"/>
    <s v="Huntsville"/>
    <x v="19"/>
    <n v="35810"/>
    <x v="0"/>
    <s v="TEC-PH-10002890"/>
    <x v="2"/>
    <x v="7"/>
    <s v="AT&amp;T 17929 Lendline Telephone"/>
    <n v="90.48"/>
    <n v="2"/>
    <n v="0"/>
    <n v="23.524799999999999"/>
  </r>
  <r>
    <n v="4926"/>
    <s v="CA-2014-126438"/>
    <x v="3"/>
    <x v="18"/>
    <d v="2014-09-14T00:00:00"/>
    <s v="First Class"/>
    <s v="AR-10345"/>
    <s v="Alex Russell"/>
    <s v="Corporate"/>
    <s v="United States"/>
    <s v="Lawrence"/>
    <x v="31"/>
    <n v="1841"/>
    <x v="3"/>
    <s v="OFF-AR-10003338"/>
    <x v="1"/>
    <x v="6"/>
    <s v="Eberhard Faber 3 1/2&quot; Golf Pencils"/>
    <n v="14.88"/>
    <n v="2"/>
    <n v="0"/>
    <n v="3.7200000000000006"/>
  </r>
  <r>
    <n v="4927"/>
    <s v="CA-2014-117653"/>
    <x v="3"/>
    <x v="15"/>
    <d v="2014-10-24T00:00:00"/>
    <s v="Standard Class"/>
    <s v="MO-17500"/>
    <s v="Mary O'Rourke"/>
    <s v="Consumer"/>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s v="Home Office"/>
    <s v="United States"/>
    <s v="Fairfield"/>
    <x v="29"/>
    <n v="6824"/>
    <x v="3"/>
    <s v="OFF-PA-10001972"/>
    <x v="1"/>
    <x v="10"/>
    <s v="Xerox 214"/>
    <n v="19.440000000000001"/>
    <n v="3"/>
    <n v="0"/>
    <n v="9.3312000000000008"/>
  </r>
  <r>
    <n v="4929"/>
    <s v="CA-2014-143245"/>
    <x v="3"/>
    <x v="96"/>
    <d v="2014-12-07T00:00:00"/>
    <s v="Standard Class"/>
    <s v="AD-10180"/>
    <s v="Alan Dominguez"/>
    <s v="Home Office"/>
    <s v="United States"/>
    <s v="Fairfield"/>
    <x v="29"/>
    <n v="6824"/>
    <x v="3"/>
    <s v="FUR-CH-10000155"/>
    <x v="0"/>
    <x v="1"/>
    <s v="Global Comet Stacking Armless Chair"/>
    <n v="897.15000000000009"/>
    <n v="3"/>
    <n v="0"/>
    <n v="251.20200000000003"/>
  </r>
  <r>
    <n v="4930"/>
    <s v="US-2011-138828"/>
    <x v="2"/>
    <x v="814"/>
    <d v="2011-09-03T00:00:00"/>
    <s v="First Class"/>
    <s v="KD-16345"/>
    <s v="Katherine Ducich"/>
    <s v="Consumer"/>
    <s v="United States"/>
    <s v="New York City"/>
    <x v="15"/>
    <n v="10009"/>
    <x v="3"/>
    <s v="OFF-AR-10000658"/>
    <x v="1"/>
    <x v="6"/>
    <s v="Newell 324"/>
    <n v="57.75"/>
    <n v="5"/>
    <n v="0"/>
    <n v="16.170000000000002"/>
  </r>
  <r>
    <n v="4931"/>
    <s v="US-2011-138828"/>
    <x v="2"/>
    <x v="814"/>
    <d v="2011-09-03T00:00:00"/>
    <s v="First Class"/>
    <s v="KD-16345"/>
    <s v="Katherine Ducich"/>
    <s v="Consumer"/>
    <s v="United States"/>
    <s v="New York City"/>
    <x v="15"/>
    <n v="10009"/>
    <x v="3"/>
    <s v="OFF-PA-10000349"/>
    <x v="1"/>
    <x v="10"/>
    <s v="Staples"/>
    <n v="14.940000000000001"/>
    <n v="3"/>
    <n v="0"/>
    <n v="7.0218000000000007"/>
  </r>
  <r>
    <n v="4932"/>
    <s v="CA-2014-143651"/>
    <x v="3"/>
    <x v="613"/>
    <d v="2014-03-31T00:00:00"/>
    <s v="Standard Class"/>
    <s v="FM-14215"/>
    <s v="Filia McAdams"/>
    <s v="Corporate"/>
    <s v="United States"/>
    <s v="Seattle"/>
    <x v="4"/>
    <n v="98103"/>
    <x v="1"/>
    <s v="OFF-AR-10001446"/>
    <x v="1"/>
    <x v="6"/>
    <s v="Newell 309"/>
    <n v="23.1"/>
    <n v="2"/>
    <n v="0"/>
    <n v="6.93"/>
  </r>
  <r>
    <n v="4933"/>
    <s v="CA-2012-106978"/>
    <x v="1"/>
    <x v="694"/>
    <d v="2012-10-04T00:00:00"/>
    <s v="Standard Class"/>
    <s v="ZC-21910"/>
    <s v="Zuschuss Carroll"/>
    <s v="Consumer"/>
    <s v="United States"/>
    <s v="Aurora"/>
    <x v="22"/>
    <n v="80013"/>
    <x v="1"/>
    <s v="OFF-EN-10004483"/>
    <x v="1"/>
    <x v="12"/>
    <s v="#10 White Business Envelopes,4 1/8 x 9 1/2"/>
    <n v="12.536000000000001"/>
    <n v="1"/>
    <n v="0.2"/>
    <n v="4.2308999999999983"/>
  </r>
  <r>
    <n v="4934"/>
    <s v="CA-2012-106978"/>
    <x v="1"/>
    <x v="694"/>
    <d v="2012-10-04T00:00:00"/>
    <s v="Standard Class"/>
    <s v="ZC-21910"/>
    <s v="Zuschuss Carroll"/>
    <s v="Consumer"/>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s v="Consumer"/>
    <s v="United States"/>
    <s v="Aurora"/>
    <x v="22"/>
    <n v="80013"/>
    <x v="1"/>
    <s v="OFF-FA-10003021"/>
    <x v="1"/>
    <x v="13"/>
    <s v="Staples"/>
    <n v="4.5120000000000005"/>
    <n v="3"/>
    <n v="0.2"/>
    <n v="0.84599999999999964"/>
  </r>
  <r>
    <n v="4936"/>
    <s v="CA-2012-155124"/>
    <x v="1"/>
    <x v="1007"/>
    <d v="2012-03-21T00:00:00"/>
    <s v="Standard Class"/>
    <s v="KS-16300"/>
    <s v="Karen Seio"/>
    <s v="Corporate"/>
    <s v="United States"/>
    <s v="Lehi"/>
    <x v="7"/>
    <n v="84043"/>
    <x v="1"/>
    <s v="TEC-PH-10003356"/>
    <x v="2"/>
    <x v="7"/>
    <s v="SmartStand Mobile Device Holder, Assorted Colors"/>
    <n v="16.776000000000003"/>
    <n v="3"/>
    <n v="0.2"/>
    <n v="1.6776"/>
  </r>
  <r>
    <n v="4937"/>
    <s v="CA-2014-150931"/>
    <x v="3"/>
    <x v="1008"/>
    <d v="2014-01-14T00:00:00"/>
    <s v="Standard Class"/>
    <s v="DP-13390"/>
    <s v="Dennis Pardue"/>
    <s v="Home Office"/>
    <s v="United States"/>
    <s v="Tuscaloosa"/>
    <x v="19"/>
    <n v="35401"/>
    <x v="0"/>
    <s v="OFF-BI-10004728"/>
    <x v="1"/>
    <x v="8"/>
    <s v="Wilson Jones Turn Tabs Binder Tool for Ring Binders"/>
    <n v="33.74"/>
    <n v="7"/>
    <n v="0"/>
    <n v="15.5204"/>
  </r>
  <r>
    <n v="4938"/>
    <s v="CA-2011-157147"/>
    <x v="2"/>
    <x v="286"/>
    <d v="2011-01-19T00:00:00"/>
    <s v="Standard Class"/>
    <s v="BD-11605"/>
    <s v="Brian Dahlen"/>
    <s v="Consumer"/>
    <s v="United States"/>
    <s v="San Francisco"/>
    <x v="1"/>
    <n v="94109"/>
    <x v="1"/>
    <s v="OFF-ST-10000078"/>
    <x v="1"/>
    <x v="4"/>
    <s v="Tennsco 6- and 18-Compartment Lockers"/>
    <n v="1325.8500000000001"/>
    <n v="5"/>
    <n v="0"/>
    <n v="238.65299999999991"/>
  </r>
  <r>
    <n v="4939"/>
    <s v="CA-2011-157147"/>
    <x v="2"/>
    <x v="286"/>
    <d v="2011-01-19T00:00:00"/>
    <s v="Standard Class"/>
    <s v="BD-11605"/>
    <s v="Brian Dahlen"/>
    <s v="Consumer"/>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s v="Consumer"/>
    <s v="United States"/>
    <s v="San Francisco"/>
    <x v="1"/>
    <n v="94109"/>
    <x v="1"/>
    <s v="OFF-AR-10003514"/>
    <x v="1"/>
    <x v="6"/>
    <s v="4009 Highlighters by Sanford"/>
    <n v="19.899999999999999"/>
    <n v="5"/>
    <n v="0"/>
    <n v="6.5669999999999984"/>
  </r>
  <r>
    <n v="4941"/>
    <s v="CA-2012-156482"/>
    <x v="1"/>
    <x v="525"/>
    <d v="2012-02-13T00:00:00"/>
    <s v="Standard Class"/>
    <s v="IL-15100"/>
    <s v="Ivan Liston"/>
    <s v="Consumer"/>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s v="Consumer"/>
    <s v="United States"/>
    <s v="Wilmington"/>
    <x v="13"/>
    <n v="19805"/>
    <x v="3"/>
    <s v="FUR-BO-10002598"/>
    <x v="0"/>
    <x v="0"/>
    <s v="Hon Metal Bookcases, Putty"/>
    <n v="283.92"/>
    <n v="4"/>
    <n v="0"/>
    <n v="82.336799999999982"/>
  </r>
  <r>
    <n v="4943"/>
    <s v="CA-2012-156482"/>
    <x v="1"/>
    <x v="525"/>
    <d v="2012-02-13T00:00:00"/>
    <s v="Standard Class"/>
    <s v="IL-15100"/>
    <s v="Ivan Liston"/>
    <s v="Consumer"/>
    <s v="United States"/>
    <s v="Wilmington"/>
    <x v="13"/>
    <n v="19805"/>
    <x v="3"/>
    <s v="OFF-AR-10001022"/>
    <x v="1"/>
    <x v="6"/>
    <s v="SANFORD Liquid Accent Tank-Style Highlighters"/>
    <n v="5.68"/>
    <n v="2"/>
    <n v="0"/>
    <n v="1.7607999999999997"/>
  </r>
  <r>
    <n v="4944"/>
    <s v="CA-2014-106782"/>
    <x v="3"/>
    <x v="202"/>
    <d v="2014-12-28T00:00:00"/>
    <s v="Standard Class"/>
    <s v="LP-17095"/>
    <s v="Liz Preis"/>
    <s v="Consumer"/>
    <s v="United States"/>
    <s v="Lafayette"/>
    <x v="14"/>
    <n v="47905"/>
    <x v="2"/>
    <s v="OFF-ST-10004459"/>
    <x v="1"/>
    <x v="4"/>
    <s v="Tennsco Single-Tier Lockers"/>
    <n v="375.34"/>
    <n v="1"/>
    <n v="0"/>
    <n v="18.766999999999996"/>
  </r>
  <r>
    <n v="4945"/>
    <s v="CA-2013-151372"/>
    <x v="0"/>
    <x v="64"/>
    <d v="2013-09-07T00:00:00"/>
    <s v="First Class"/>
    <s v="JH-15985"/>
    <s v="Joseph Holt"/>
    <s v="Consumer"/>
    <s v="United States"/>
    <s v="Redondo Beach"/>
    <x v="1"/>
    <n v="90278"/>
    <x v="1"/>
    <s v="OFF-PA-10004381"/>
    <x v="1"/>
    <x v="10"/>
    <s v="14-7/8 x 11 Blue Bar Computer Printout Paper"/>
    <n v="96.08"/>
    <n v="2"/>
    <n v="0"/>
    <n v="46.118399999999994"/>
  </r>
  <r>
    <n v="4946"/>
    <s v="CA-2013-151372"/>
    <x v="0"/>
    <x v="64"/>
    <d v="2013-09-07T00:00:00"/>
    <s v="First Class"/>
    <s v="JH-15985"/>
    <s v="Joseph Holt"/>
    <s v="Consumer"/>
    <s v="United States"/>
    <s v="Redondo Beach"/>
    <x v="1"/>
    <n v="90278"/>
    <x v="1"/>
    <s v="OFF-BI-10000050"/>
    <x v="1"/>
    <x v="8"/>
    <s v="Angle-D Binders with Locking Rings, Label Holders"/>
    <n v="11.68"/>
    <n v="2"/>
    <n v="0.2"/>
    <n v="3.9419999999999993"/>
  </r>
  <r>
    <n v="4947"/>
    <s v="CA-2013-151372"/>
    <x v="0"/>
    <x v="64"/>
    <d v="2013-09-07T00:00:00"/>
    <s v="First Class"/>
    <s v="JH-15985"/>
    <s v="Joseph Holt"/>
    <s v="Consumer"/>
    <s v="United States"/>
    <s v="Redondo Beach"/>
    <x v="1"/>
    <n v="90278"/>
    <x v="1"/>
    <s v="OFF-FA-10000304"/>
    <x v="1"/>
    <x v="13"/>
    <s v="Advantus Push Pins"/>
    <n v="4.3600000000000003"/>
    <n v="2"/>
    <n v="0"/>
    <n v="1.7876000000000003"/>
  </r>
  <r>
    <n v="4948"/>
    <s v="CA-2011-102085"/>
    <x v="2"/>
    <x v="777"/>
    <d v="2011-10-09T00:00:00"/>
    <s v="Standard Class"/>
    <s v="JD-16015"/>
    <s v="Joy Daniels"/>
    <s v="Consumer"/>
    <s v="United States"/>
    <s v="Seattle"/>
    <x v="4"/>
    <n v="98115"/>
    <x v="1"/>
    <s v="OFF-LA-10002475"/>
    <x v="1"/>
    <x v="2"/>
    <s v="Avery 519"/>
    <n v="29.24"/>
    <n v="4"/>
    <n v="0"/>
    <n v="13.742799999999999"/>
  </r>
  <r>
    <n v="4949"/>
    <s v="CA-2014-107125"/>
    <x v="3"/>
    <x v="344"/>
    <d v="2014-12-03T00:00:00"/>
    <s v="Standard Class"/>
    <s v="BD-11320"/>
    <s v="Bill Donatelli"/>
    <s v="Consumer"/>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s v="Consumer"/>
    <s v="United States"/>
    <s v="Los Angeles"/>
    <x v="1"/>
    <n v="90045"/>
    <x v="1"/>
    <s v="FUR-FU-10000732"/>
    <x v="0"/>
    <x v="5"/>
    <s v="Eldon 200 Class Desk Accessories"/>
    <n v="18.84"/>
    <n v="3"/>
    <n v="0"/>
    <n v="6.0287999999999995"/>
  </r>
  <r>
    <n v="4951"/>
    <s v="CA-2013-125815"/>
    <x v="0"/>
    <x v="99"/>
    <d v="2013-11-02T00:00:00"/>
    <s v="Second Class"/>
    <s v="DL-13330"/>
    <s v="Denise Leinenbach"/>
    <s v="Consumer"/>
    <s v="United States"/>
    <s v="New York City"/>
    <x v="15"/>
    <n v="10009"/>
    <x v="3"/>
    <s v="OFF-AR-10004441"/>
    <x v="1"/>
    <x v="6"/>
    <s v="BIC Brite Liner Highlighters"/>
    <n v="12.419999999999998"/>
    <n v="3"/>
    <n v="0"/>
    <n v="5.2164000000000001"/>
  </r>
  <r>
    <n v="4952"/>
    <s v="CA-2012-144190"/>
    <x v="1"/>
    <x v="988"/>
    <d v="2012-06-13T00:00:00"/>
    <s v="Standard Class"/>
    <s v="NC-18415"/>
    <s v="Nathan Cano"/>
    <s v="Consumer"/>
    <s v="United States"/>
    <s v="Royal Oak"/>
    <x v="12"/>
    <n v="48073"/>
    <x v="2"/>
    <s v="OFF-PA-10000304"/>
    <x v="1"/>
    <x v="10"/>
    <s v="Xerox 1995"/>
    <n v="12.96"/>
    <n v="2"/>
    <n v="0"/>
    <n v="6.2208000000000006"/>
  </r>
  <r>
    <n v="4953"/>
    <s v="CA-2014-117926"/>
    <x v="3"/>
    <x v="166"/>
    <d v="2014-12-13T00:00:00"/>
    <s v="Second Class"/>
    <s v="AS-10225"/>
    <s v="Alan Schoenberger"/>
    <s v="Corporate"/>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s v="Corporate"/>
    <s v="United States"/>
    <s v="New York City"/>
    <x v="15"/>
    <n v="10009"/>
    <x v="3"/>
    <s v="TEC-PH-10001527"/>
    <x v="2"/>
    <x v="7"/>
    <s v="Plantronics MX500i Earset"/>
    <n v="85.9"/>
    <n v="2"/>
    <n v="0"/>
    <n v="2.5769999999999982"/>
  </r>
  <r>
    <n v="4955"/>
    <s v="CA-2011-160262"/>
    <x v="2"/>
    <x v="3"/>
    <d v="2011-06-13T00:00:00"/>
    <s v="Second Class"/>
    <s v="TS-21205"/>
    <s v="Thomas Seio"/>
    <s v="Corporate"/>
    <s v="United States"/>
    <s v="North Las Vegas"/>
    <x v="33"/>
    <n v="89031"/>
    <x v="1"/>
    <s v="OFF-AR-10002335"/>
    <x v="1"/>
    <x v="6"/>
    <s v="DIXON Oriole Pencils"/>
    <n v="18.060000000000002"/>
    <n v="7"/>
    <n v="0"/>
    <n v="4.6956000000000007"/>
  </r>
  <r>
    <n v="4956"/>
    <s v="CA-2011-160262"/>
    <x v="2"/>
    <x v="3"/>
    <d v="2011-06-13T00:00:00"/>
    <s v="Second Class"/>
    <s v="TS-21205"/>
    <s v="Thomas Seio"/>
    <s v="Corporate"/>
    <s v="United States"/>
    <s v="North Las Vegas"/>
    <x v="33"/>
    <n v="89031"/>
    <x v="1"/>
    <s v="OFF-PA-10003641"/>
    <x v="1"/>
    <x v="10"/>
    <s v="Xerox 1909"/>
    <n v="79.14"/>
    <n v="3"/>
    <n v="0"/>
    <n v="36.404399999999995"/>
  </r>
  <r>
    <n v="4957"/>
    <s v="CA-2011-160262"/>
    <x v="2"/>
    <x v="3"/>
    <d v="2011-06-13T00:00:00"/>
    <s v="Second Class"/>
    <s v="TS-21205"/>
    <s v="Thomas Seio"/>
    <s v="Corporate"/>
    <s v="United States"/>
    <s v="North Las Vegas"/>
    <x v="33"/>
    <n v="89031"/>
    <x v="1"/>
    <s v="FUR-FU-10002685"/>
    <x v="0"/>
    <x v="5"/>
    <s v="Executive Impressions 13-1/2&quot; Indoor/Outdoor Wall Clock"/>
    <n v="37.4"/>
    <n v="2"/>
    <n v="0"/>
    <n v="14.212"/>
  </r>
  <r>
    <n v="4958"/>
    <s v="CA-2012-127607"/>
    <x v="1"/>
    <x v="305"/>
    <d v="2012-03-26T00:00:00"/>
    <s v="Standard Class"/>
    <s v="JK-15730"/>
    <s v="Joe Kamberova"/>
    <s v="Consumer"/>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s v="Consumer"/>
    <s v="United States"/>
    <s v="Carrollton"/>
    <x v="5"/>
    <n v="75007"/>
    <x v="2"/>
    <s v="OFF-FA-10003485"/>
    <x v="1"/>
    <x v="13"/>
    <s v="Staples"/>
    <n v="18.864000000000001"/>
    <n v="9"/>
    <n v="0.2"/>
    <n v="6.1307999999999998"/>
  </r>
  <r>
    <n v="4960"/>
    <s v="CA-2013-166226"/>
    <x v="0"/>
    <x v="741"/>
    <d v="2013-11-23T00:00:00"/>
    <s v="Standard Class"/>
    <s v="TC-21535"/>
    <s v="Tracy Collins"/>
    <s v="Home Office"/>
    <s v="United States"/>
    <s v="Los Angeles"/>
    <x v="1"/>
    <n v="90008"/>
    <x v="1"/>
    <s v="TEC-PH-10003357"/>
    <x v="2"/>
    <x v="7"/>
    <s v="Grandstream GXP2100 Mainstream Business Phone"/>
    <n v="61.192"/>
    <n v="1"/>
    <n v="0.2"/>
    <n v="6.1192000000000011"/>
  </r>
  <r>
    <n v="4961"/>
    <s v="CA-2013-166226"/>
    <x v="0"/>
    <x v="741"/>
    <d v="2013-11-23T00:00:00"/>
    <s v="Standard Class"/>
    <s v="TC-21535"/>
    <s v="Tracy Collins"/>
    <s v="Home Office"/>
    <s v="United States"/>
    <s v="Los Angeles"/>
    <x v="1"/>
    <n v="90008"/>
    <x v="1"/>
    <s v="OFF-AP-10002867"/>
    <x v="1"/>
    <x v="9"/>
    <s v="Fellowes Command Center 5-outlet power strip"/>
    <n v="67.84"/>
    <n v="1"/>
    <n v="0"/>
    <n v="18.316800000000001"/>
  </r>
  <r>
    <n v="4962"/>
    <s v="CA-2011-156587"/>
    <x v="2"/>
    <x v="1009"/>
    <d v="2011-03-08T00:00:00"/>
    <s v="First Class"/>
    <s v="AB-10015"/>
    <s v="Aaron Bergman"/>
    <s v="Consumer"/>
    <s v="United States"/>
    <s v="Seattle"/>
    <x v="4"/>
    <n v="98103"/>
    <x v="1"/>
    <s v="FUR-CH-10004477"/>
    <x v="0"/>
    <x v="1"/>
    <s v="Global Push Button Manager's Chair, Indigo"/>
    <n v="48.712000000000003"/>
    <n v="1"/>
    <n v="0.2"/>
    <n v="5.4800999999999966"/>
  </r>
  <r>
    <n v="4963"/>
    <s v="CA-2011-156587"/>
    <x v="2"/>
    <x v="1009"/>
    <d v="2011-03-08T00:00:00"/>
    <s v="First Class"/>
    <s v="AB-10015"/>
    <s v="Aaron Bergman"/>
    <s v="Consumer"/>
    <s v="United States"/>
    <s v="Seattle"/>
    <x v="4"/>
    <n v="98103"/>
    <x v="1"/>
    <s v="OFF-AR-10001427"/>
    <x v="1"/>
    <x v="6"/>
    <s v="Newell 330"/>
    <n v="17.940000000000001"/>
    <n v="3"/>
    <n v="0"/>
    <n v="4.6644000000000005"/>
  </r>
  <r>
    <n v="4964"/>
    <s v="CA-2011-156587"/>
    <x v="2"/>
    <x v="1009"/>
    <d v="2011-03-08T00:00:00"/>
    <s v="First Class"/>
    <s v="AB-10015"/>
    <s v="Aaron Bergman"/>
    <s v="Consumer"/>
    <s v="United States"/>
    <s v="Seattle"/>
    <x v="4"/>
    <n v="98103"/>
    <x v="1"/>
    <s v="OFF-ST-10002344"/>
    <x v="1"/>
    <x v="4"/>
    <s v="Carina 42&quot;Hx23 3/4&quot;W Media Storage Unit"/>
    <n v="242.94"/>
    <n v="3"/>
    <n v="0"/>
    <n v="4.8588000000000164"/>
  </r>
  <r>
    <n v="4965"/>
    <s v="CA-2013-141180"/>
    <x v="0"/>
    <x v="666"/>
    <d v="2013-05-20T00:00:00"/>
    <s v="Second Class"/>
    <s v="DP-13000"/>
    <s v="Darren Powers"/>
    <s v="Consumer"/>
    <s v="United States"/>
    <s v="Fort Lauderdale"/>
    <x v="2"/>
    <n v="33311"/>
    <x v="0"/>
    <s v="OFF-BI-10000301"/>
    <x v="1"/>
    <x v="8"/>
    <s v="GBC Instant Report Kit"/>
    <n v="7.7640000000000011"/>
    <n v="4"/>
    <n v="0.7"/>
    <n v="-5.1760000000000002"/>
  </r>
  <r>
    <n v="4966"/>
    <s v="CA-2012-109708"/>
    <x v="1"/>
    <x v="442"/>
    <d v="2012-05-28T00:00:00"/>
    <s v="Second Class"/>
    <s v="CY-12745"/>
    <s v="Craig Yedwab"/>
    <s v="Corporate"/>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s v="Home Office"/>
    <s v="United States"/>
    <s v="Providence"/>
    <x v="34"/>
    <n v="2908"/>
    <x v="3"/>
    <s v="TEC-PH-10001527"/>
    <x v="2"/>
    <x v="7"/>
    <s v="Plantronics MX500i Earset"/>
    <n v="128.85000000000002"/>
    <n v="3"/>
    <n v="0"/>
    <n v="3.8654999999999973"/>
  </r>
  <r>
    <n v="4968"/>
    <s v="CA-2012-122406"/>
    <x v="1"/>
    <x v="991"/>
    <d v="2012-08-05T00:00:00"/>
    <s v="Second Class"/>
    <s v="BE-11455"/>
    <s v="Brad Eason"/>
    <s v="Home Office"/>
    <s v="United States"/>
    <s v="Providence"/>
    <x v="34"/>
    <n v="2908"/>
    <x v="3"/>
    <s v="OFF-PA-10001307"/>
    <x v="1"/>
    <x v="10"/>
    <s v="Important Message Pads, 50 4-1/4 x 5-1/2 Forms per Pad"/>
    <n v="8.4"/>
    <n v="2"/>
    <n v="0"/>
    <n v="4.1159999999999997"/>
  </r>
  <r>
    <n v="4969"/>
    <s v="CA-2012-122406"/>
    <x v="1"/>
    <x v="991"/>
    <d v="2012-08-05T00:00:00"/>
    <s v="Second Class"/>
    <s v="BE-11455"/>
    <s v="Brad Eason"/>
    <s v="Home Office"/>
    <s v="United States"/>
    <s v="Providence"/>
    <x v="34"/>
    <n v="2908"/>
    <x v="3"/>
    <s v="TEC-AC-10004571"/>
    <x v="2"/>
    <x v="11"/>
    <s v="Logitech G700s Rechargeable Gaming Mouse"/>
    <n v="199.98"/>
    <n v="2"/>
    <n v="0"/>
    <n v="83.991600000000005"/>
  </r>
  <r>
    <n v="4970"/>
    <s v="CA-2012-122406"/>
    <x v="1"/>
    <x v="991"/>
    <d v="2012-08-05T00:00:00"/>
    <s v="Second Class"/>
    <s v="BE-11455"/>
    <s v="Brad Eason"/>
    <s v="Home Office"/>
    <s v="United States"/>
    <s v="Providence"/>
    <x v="34"/>
    <n v="2908"/>
    <x v="3"/>
    <s v="FUR-CH-10001973"/>
    <x v="0"/>
    <x v="1"/>
    <s v="Office Star Flex Back Scooter Chair with White Frame"/>
    <n v="110.98"/>
    <n v="1"/>
    <n v="0"/>
    <n v="15.537199999999999"/>
  </r>
  <r>
    <n v="4971"/>
    <s v="US-2013-153815"/>
    <x v="0"/>
    <x v="61"/>
    <d v="2013-11-10T00:00:00"/>
    <s v="First Class"/>
    <s v="KL-16555"/>
    <s v="Kelly Lampkin"/>
    <s v="Corporate"/>
    <s v="United States"/>
    <s v="Jacksonville"/>
    <x v="2"/>
    <n v="32216"/>
    <x v="0"/>
    <s v="FUR-CH-10000513"/>
    <x v="0"/>
    <x v="1"/>
    <s v="High-Back Leather Manager's Chair"/>
    <n v="207.98400000000004"/>
    <n v="2"/>
    <n v="0.2"/>
    <n v="-28.597800000000007"/>
  </r>
  <r>
    <n v="4972"/>
    <s v="US-2013-153815"/>
    <x v="0"/>
    <x v="61"/>
    <d v="2013-11-10T00:00:00"/>
    <s v="First Class"/>
    <s v="KL-16555"/>
    <s v="Kelly Lampkin"/>
    <s v="Corporate"/>
    <s v="United States"/>
    <s v="Jacksonville"/>
    <x v="2"/>
    <n v="32216"/>
    <x v="0"/>
    <s v="OFF-PA-10002421"/>
    <x v="1"/>
    <x v="10"/>
    <s v="Embossed Ink Jet Note Cards"/>
    <n v="36.112000000000002"/>
    <n v="2"/>
    <n v="0.2"/>
    <n v="12.639200000000001"/>
  </r>
  <r>
    <n v="4973"/>
    <s v="US-2013-153815"/>
    <x v="0"/>
    <x v="61"/>
    <d v="2013-11-10T00:00:00"/>
    <s v="First Class"/>
    <s v="KL-16555"/>
    <s v="Kelly Lampkin"/>
    <s v="Corporate"/>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s v="Corporate"/>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s v="Home Office"/>
    <s v="United States"/>
    <s v="Oceanside"/>
    <x v="1"/>
    <n v="92054"/>
    <x v="1"/>
    <s v="OFF-PA-10002246"/>
    <x v="1"/>
    <x v="10"/>
    <s v="Wirebound Four 2-3/4 x 5 Forms per Page, 400 Sets per Book"/>
    <n v="12.9"/>
    <n v="2"/>
    <n v="0"/>
    <n v="6.3209999999999997"/>
  </r>
  <r>
    <n v="4976"/>
    <s v="CA-2012-142202"/>
    <x v="1"/>
    <x v="227"/>
    <d v="2012-09-23T00:00:00"/>
    <s v="Second Class"/>
    <s v="JR-16210"/>
    <s v="Justin Ritter"/>
    <s v="Corporate"/>
    <s v="United States"/>
    <s v="Jacksonville"/>
    <x v="2"/>
    <n v="32216"/>
    <x v="0"/>
    <s v="TEC-AC-10003198"/>
    <x v="2"/>
    <x v="11"/>
    <s v="Enermax Acrylux Wireless Keyboard"/>
    <n v="717.12000000000012"/>
    <n v="9"/>
    <n v="0.2"/>
    <n v="152.38799999999992"/>
  </r>
  <r>
    <n v="4977"/>
    <s v="CA-2012-165050"/>
    <x v="1"/>
    <x v="214"/>
    <d v="2012-12-09T00:00:00"/>
    <s v="First Class"/>
    <s v="AH-10210"/>
    <s v="Alan Hwang"/>
    <s v="Consumer"/>
    <s v="United States"/>
    <s v="New York City"/>
    <x v="15"/>
    <n v="10024"/>
    <x v="3"/>
    <s v="OFF-BI-10001031"/>
    <x v="1"/>
    <x v="8"/>
    <s v="Pressboard Data Binders by Wilson Jones"/>
    <n v="21.36"/>
    <n v="5"/>
    <n v="0.2"/>
    <n v="7.2089999999999996"/>
  </r>
  <r>
    <n v="4978"/>
    <s v="CA-2012-165050"/>
    <x v="1"/>
    <x v="214"/>
    <d v="2012-12-09T00:00:00"/>
    <s v="First Class"/>
    <s v="AH-10210"/>
    <s v="Alan Hwang"/>
    <s v="Consumer"/>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s v="Consumer"/>
    <s v="United States"/>
    <s v="New York City"/>
    <x v="15"/>
    <n v="10024"/>
    <x v="3"/>
    <s v="TEC-PH-10001336"/>
    <x v="2"/>
    <x v="7"/>
    <s v="Digium D40 VoIP phone"/>
    <n v="773.94"/>
    <n v="6"/>
    <n v="0"/>
    <n v="224.4426"/>
  </r>
  <r>
    <n v="4980"/>
    <s v="US-2013-131114"/>
    <x v="0"/>
    <x v="10"/>
    <d v="2013-12-14T00:00:00"/>
    <s v="Second Class"/>
    <s v="RW-19630"/>
    <s v="Rob Williams"/>
    <s v="Corporate"/>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s v="Corporate"/>
    <s v="United States"/>
    <s v="Chicago"/>
    <x v="10"/>
    <n v="60610"/>
    <x v="2"/>
    <s v="OFF-AP-10003971"/>
    <x v="1"/>
    <x v="9"/>
    <s v="Belkin 6 Outlet Metallic Surge Strip"/>
    <n v="4.355999999999999"/>
    <n v="2"/>
    <n v="0.8"/>
    <n v="-11.761200000000002"/>
  </r>
  <r>
    <n v="4982"/>
    <s v="US-2013-131114"/>
    <x v="0"/>
    <x v="10"/>
    <d v="2013-12-14T00:00:00"/>
    <s v="Second Class"/>
    <s v="RW-19630"/>
    <s v="Rob Williams"/>
    <s v="Corporate"/>
    <s v="United States"/>
    <s v="Chicago"/>
    <x v="10"/>
    <n v="60610"/>
    <x v="2"/>
    <s v="TEC-AC-10000199"/>
    <x v="2"/>
    <x v="11"/>
    <s v="Kingston Digital DataTraveler 8GB USB 2.0"/>
    <n v="19.040000000000003"/>
    <n v="4"/>
    <n v="0.2"/>
    <n v="-1.4279999999999999"/>
  </r>
  <r>
    <n v="4983"/>
    <s v="CA-2011-160066"/>
    <x v="2"/>
    <x v="912"/>
    <d v="2011-11-22T00:00:00"/>
    <s v="Standard Class"/>
    <s v="AH-10075"/>
    <s v="Adam Hart"/>
    <s v="Corporate"/>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s v="Consumer"/>
    <s v="United States"/>
    <s v="San Diego"/>
    <x v="1"/>
    <n v="92105"/>
    <x v="1"/>
    <s v="OFF-ST-10003442"/>
    <x v="1"/>
    <x v="4"/>
    <s v="Eldon Portable Mobile Manager"/>
    <n v="84.84"/>
    <n v="3"/>
    <n v="0"/>
    <n v="22.9068"/>
  </r>
  <r>
    <n v="4985"/>
    <s v="CA-2012-160696"/>
    <x v="1"/>
    <x v="684"/>
    <d v="2012-09-10T00:00:00"/>
    <s v="Standard Class"/>
    <s v="CK-12760"/>
    <s v="Cyma Kinney"/>
    <s v="Corporate"/>
    <s v="United States"/>
    <s v="Nashville"/>
    <x v="18"/>
    <n v="37211"/>
    <x v="0"/>
    <s v="OFF-FA-10003059"/>
    <x v="1"/>
    <x v="13"/>
    <s v="Assorted Color Push Pins"/>
    <n v="7.2400000000000011"/>
    <n v="5"/>
    <n v="0.2"/>
    <n v="1.1764999999999992"/>
  </r>
  <r>
    <n v="4986"/>
    <s v="CA-2011-125171"/>
    <x v="2"/>
    <x v="1010"/>
    <d v="2011-09-03T00:00:00"/>
    <s v="Same Day"/>
    <s v="AG-10390"/>
    <s v="Allen Goldenen"/>
    <s v="Consumer"/>
    <s v="United States"/>
    <s v="New York City"/>
    <x v="15"/>
    <n v="10009"/>
    <x v="3"/>
    <s v="OFF-LA-10001175"/>
    <x v="1"/>
    <x v="2"/>
    <s v="Avery 514"/>
    <n v="14.399999999999999"/>
    <n v="5"/>
    <n v="0"/>
    <n v="7.056"/>
  </r>
  <r>
    <n v="4987"/>
    <s v="CA-2013-149279"/>
    <x v="0"/>
    <x v="423"/>
    <d v="2013-04-29T00:00:00"/>
    <s v="Standard Class"/>
    <s v="CL-12700"/>
    <s v="Craig Leslie"/>
    <s v="Home Office"/>
    <s v="United States"/>
    <s v="Colorado Springs"/>
    <x v="22"/>
    <n v="80906"/>
    <x v="1"/>
    <s v="OFF-PA-10003441"/>
    <x v="1"/>
    <x v="10"/>
    <s v="Xerox 226"/>
    <n v="15.552000000000003"/>
    <n v="3"/>
    <n v="0.2"/>
    <n v="5.4432"/>
  </r>
  <r>
    <n v="4988"/>
    <s v="CA-2013-149279"/>
    <x v="0"/>
    <x v="423"/>
    <d v="2013-04-29T00:00:00"/>
    <s v="Standard Class"/>
    <s v="CL-12700"/>
    <s v="Craig Leslie"/>
    <s v="Home Office"/>
    <s v="United States"/>
    <s v="Colorado Springs"/>
    <x v="22"/>
    <n v="80906"/>
    <x v="1"/>
    <s v="FUR-CH-10004287"/>
    <x v="0"/>
    <x v="1"/>
    <s v="SAFCO Arco Folding Chair"/>
    <n v="1325.76"/>
    <n v="6"/>
    <n v="0.2"/>
    <n v="149.14799999999991"/>
  </r>
  <r>
    <n v="4989"/>
    <s v="CA-2013-149279"/>
    <x v="0"/>
    <x v="423"/>
    <d v="2013-04-29T00:00:00"/>
    <s v="Standard Class"/>
    <s v="CL-12700"/>
    <s v="Craig Leslie"/>
    <s v="Home Office"/>
    <s v="United States"/>
    <s v="Colorado Springs"/>
    <x v="22"/>
    <n v="80906"/>
    <x v="1"/>
    <s v="OFF-BI-10004040"/>
    <x v="1"/>
    <x v="8"/>
    <s v="Wilson Jones Impact Binders"/>
    <n v="3.1080000000000001"/>
    <n v="2"/>
    <n v="0.7"/>
    <n v="-2.1755999999999993"/>
  </r>
  <r>
    <n v="4990"/>
    <s v="CA-2014-107321"/>
    <x v="3"/>
    <x v="515"/>
    <d v="2014-09-05T00:00:00"/>
    <s v="Standard Class"/>
    <s v="AW-10930"/>
    <s v="Arthur Wiediger"/>
    <s v="Home Office"/>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s v="Home Office"/>
    <s v="United States"/>
    <s v="San Francisco"/>
    <x v="1"/>
    <n v="94110"/>
    <x v="1"/>
    <s v="TEC-PH-10002200"/>
    <x v="2"/>
    <x v="7"/>
    <s v="Aastra 6757i CT Wireless VoIP phone"/>
    <n v="689.40800000000002"/>
    <n v="4"/>
    <n v="0.2"/>
    <n v="77.558399999999978"/>
  </r>
  <r>
    <n v="4992"/>
    <s v="US-2014-122714"/>
    <x v="3"/>
    <x v="226"/>
    <d v="2014-12-14T00:00:00"/>
    <s v="Standard Class"/>
    <s v="HG-14965"/>
    <s v="Henry Goldwyn"/>
    <s v="Corporate"/>
    <s v="United States"/>
    <s v="Chicago"/>
    <x v="10"/>
    <n v="60653"/>
    <x v="2"/>
    <s v="OFF-BI-10001120"/>
    <x v="1"/>
    <x v="8"/>
    <s v="Ibico EPK-21 Electric Binding System"/>
    <n v="1889.9899999999998"/>
    <n v="5"/>
    <n v="0.8"/>
    <n v="-2929.4845000000005"/>
  </r>
  <r>
    <n v="4993"/>
    <s v="CA-2012-153038"/>
    <x v="1"/>
    <x v="217"/>
    <d v="2012-12-25T00:00:00"/>
    <s v="Standard Class"/>
    <s v="RB-19645"/>
    <s v="Robert Barroso"/>
    <s v="Corporate"/>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s v="Corporate"/>
    <s v="United States"/>
    <s v="Memphis"/>
    <x v="18"/>
    <n v="38109"/>
    <x v="0"/>
    <s v="OFF-LA-10004008"/>
    <x v="1"/>
    <x v="2"/>
    <s v="Avery 507"/>
    <n v="18.431999999999999"/>
    <n v="8"/>
    <n v="0.2"/>
    <n v="5.9903999999999984"/>
  </r>
  <r>
    <n v="4995"/>
    <s v="CA-2012-153038"/>
    <x v="1"/>
    <x v="217"/>
    <d v="2012-12-25T00:00:00"/>
    <s v="Standard Class"/>
    <s v="RB-19645"/>
    <s v="Robert Barroso"/>
    <s v="Corporate"/>
    <s v="United States"/>
    <s v="Memphis"/>
    <x v="18"/>
    <n v="38109"/>
    <x v="0"/>
    <s v="FUR-FU-10000221"/>
    <x v="0"/>
    <x v="5"/>
    <s v="Master Caster Door Stop, Brown"/>
    <n v="20.32"/>
    <n v="5"/>
    <n v="0.2"/>
    <n v="3.5559999999999992"/>
  </r>
  <r>
    <n v="4996"/>
    <s v="CA-2011-132227"/>
    <x v="2"/>
    <x v="130"/>
    <d v="2011-11-10T00:00:00"/>
    <s v="Standard Class"/>
    <s v="SZ-20035"/>
    <s v="Sam Zeldin"/>
    <s v="Home Office"/>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s v="Corporate"/>
    <s v="United States"/>
    <s v="Raleigh"/>
    <x v="3"/>
    <n v="27604"/>
    <x v="0"/>
    <s v="OFF-AP-10000390"/>
    <x v="1"/>
    <x v="9"/>
    <s v="Euro Pro Shark Stick Mini Vacuum"/>
    <n v="48.783999999999999"/>
    <n v="1"/>
    <n v="0.2"/>
    <n v="3.6587999999999976"/>
  </r>
  <r>
    <n v="4998"/>
    <s v="CA-2014-155824"/>
    <x v="3"/>
    <x v="434"/>
    <d v="2014-03-16T00:00:00"/>
    <s v="Standard Class"/>
    <s v="KS-16300"/>
    <s v="Karen Seio"/>
    <s v="Corporate"/>
    <s v="United States"/>
    <s v="Raleigh"/>
    <x v="3"/>
    <n v="27604"/>
    <x v="0"/>
    <s v="OFF-BI-10000014"/>
    <x v="1"/>
    <x v="8"/>
    <s v="Heavy-Duty E-Z-D Binders"/>
    <n v="13.092000000000002"/>
    <n v="4"/>
    <n v="0.7"/>
    <n v="-10.037199999999999"/>
  </r>
  <r>
    <n v="4999"/>
    <s v="CA-2013-129238"/>
    <x v="0"/>
    <x v="1011"/>
    <d v="2013-02-04T00:00:00"/>
    <s v="Standard Class"/>
    <s v="SC-20050"/>
    <s v="Sample Company A"/>
    <s v="Home Office"/>
    <s v="United States"/>
    <s v="Los Angeles"/>
    <x v="1"/>
    <n v="90045"/>
    <x v="1"/>
    <s v="TEC-PH-10004120"/>
    <x v="2"/>
    <x v="7"/>
    <s v="AT&amp;T 1080 Phone"/>
    <n v="109.59200000000001"/>
    <n v="1"/>
    <n v="0.2"/>
    <n v="8.2194000000000003"/>
  </r>
  <r>
    <n v="5000"/>
    <s v="CA-2013-129238"/>
    <x v="0"/>
    <x v="1011"/>
    <d v="2013-02-04T00:00:00"/>
    <s v="Standard Class"/>
    <s v="SC-20050"/>
    <s v="Sample Company A"/>
    <s v="Home Office"/>
    <s v="United States"/>
    <s v="Los Angeles"/>
    <x v="1"/>
    <n v="90045"/>
    <x v="1"/>
    <s v="OFF-PA-10002764"/>
    <x v="1"/>
    <x v="10"/>
    <s v="Staples"/>
    <n v="56.7"/>
    <n v="5"/>
    <n v="0"/>
    <n v="27.782999999999998"/>
  </r>
  <r>
    <n v="5001"/>
    <s v="CA-2014-159688"/>
    <x v="3"/>
    <x v="917"/>
    <d v="2014-05-13T00:00:00"/>
    <s v="Standard Class"/>
    <s v="AB-10060"/>
    <s v="Adam Bellavance"/>
    <s v="Home Office"/>
    <s v="United States"/>
    <s v="Los Angeles"/>
    <x v="1"/>
    <n v="90004"/>
    <x v="1"/>
    <s v="TEC-AC-10000736"/>
    <x v="2"/>
    <x v="11"/>
    <s v="Logitech G600 MMO Gaming Mouse"/>
    <n v="79.989999999999995"/>
    <n v="1"/>
    <n v="0"/>
    <n v="28.796399999999998"/>
  </r>
  <r>
    <n v="5002"/>
    <s v="CA-2013-136126"/>
    <x v="0"/>
    <x v="1012"/>
    <d v="2013-05-25T00:00:00"/>
    <s v="Same Day"/>
    <s v="EH-14125"/>
    <s v="Eugene Hildebrand"/>
    <s v="Home Office"/>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s v="Home Office"/>
    <s v="United States"/>
    <s v="Newport News"/>
    <x v="17"/>
    <n v="23602"/>
    <x v="0"/>
    <s v="OFF-PA-10004327"/>
    <x v="1"/>
    <x v="10"/>
    <s v="Xerox 1911"/>
    <n v="191.6"/>
    <n v="4"/>
    <n v="0"/>
    <n v="91.967999999999989"/>
  </r>
  <r>
    <n v="5004"/>
    <s v="CA-2013-155033"/>
    <x v="0"/>
    <x v="877"/>
    <d v="2013-10-13T00:00:00"/>
    <s v="Standard Class"/>
    <s v="CC-12475"/>
    <s v="Cindy Chapman"/>
    <s v="Consumer"/>
    <s v="United States"/>
    <s v="Los Angeles"/>
    <x v="1"/>
    <n v="90032"/>
    <x v="1"/>
    <s v="OFF-PA-10000143"/>
    <x v="1"/>
    <x v="10"/>
    <s v="Astroparche Fine Business Paper"/>
    <n v="10.56"/>
    <n v="2"/>
    <n v="0"/>
    <n v="5.0688000000000004"/>
  </r>
  <r>
    <n v="5005"/>
    <s v="CA-2011-156006"/>
    <x v="2"/>
    <x v="1013"/>
    <d v="2011-05-02T00:00:00"/>
    <s v="Second Class"/>
    <s v="TM-21010"/>
    <s v="Tamara Manning"/>
    <s v="Consumer"/>
    <s v="United States"/>
    <s v="Jackson"/>
    <x v="35"/>
    <n v="39212"/>
    <x v="0"/>
    <s v="TEC-AC-10002550"/>
    <x v="2"/>
    <x v="11"/>
    <s v="Maxell 4.7GB DVD-RW 3/Pack"/>
    <n v="47.79"/>
    <n v="3"/>
    <n v="0"/>
    <n v="16.2486"/>
  </r>
  <r>
    <n v="5006"/>
    <s v="CA-2012-158659"/>
    <x v="1"/>
    <x v="113"/>
    <d v="2012-11-14T00:00:00"/>
    <s v="Second Class"/>
    <s v="SC-20695"/>
    <s v="Steve Chapman"/>
    <s v="Corporate"/>
    <s v="United States"/>
    <s v="Richmond"/>
    <x v="14"/>
    <n v="47374"/>
    <x v="2"/>
    <s v="OFF-ST-10003306"/>
    <x v="1"/>
    <x v="4"/>
    <s v="Letter Size Cart"/>
    <n v="714.30000000000007"/>
    <n v="5"/>
    <n v="0"/>
    <n v="207.14699999999993"/>
  </r>
  <r>
    <n v="5007"/>
    <s v="CA-2012-169796"/>
    <x v="1"/>
    <x v="529"/>
    <d v="2012-11-14T00:00:00"/>
    <s v="Standard Class"/>
    <s v="Dp-13240"/>
    <s v="Dean percer"/>
    <s v="Home Office"/>
    <s v="United States"/>
    <s v="New York City"/>
    <x v="15"/>
    <n v="10035"/>
    <x v="3"/>
    <s v="TEC-MA-10000045"/>
    <x v="2"/>
    <x v="15"/>
    <s v="Zebra ZM400 Thermal Label Printer"/>
    <n v="2321.9"/>
    <n v="2"/>
    <n v="0"/>
    <n v="1114.5119999999999"/>
  </r>
  <r>
    <n v="5008"/>
    <s v="CA-2012-169796"/>
    <x v="1"/>
    <x v="529"/>
    <d v="2012-11-14T00:00:00"/>
    <s v="Standard Class"/>
    <s v="Dp-13240"/>
    <s v="Dean percer"/>
    <s v="Home Office"/>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s v="Corporate"/>
    <s v="United States"/>
    <s v="Philadelphia"/>
    <x v="9"/>
    <n v="19134"/>
    <x v="3"/>
    <s v="OFF-BI-10004781"/>
    <x v="1"/>
    <x v="8"/>
    <s v="GBC Wire Binding Strips"/>
    <n v="9.5220000000000002"/>
    <n v="1"/>
    <n v="0.7"/>
    <n v="-6.9827999999999975"/>
  </r>
  <r>
    <n v="5010"/>
    <s v="CA-2012-102876"/>
    <x v="1"/>
    <x v="67"/>
    <d v="2012-09-14T00:00:00"/>
    <s v="Standard Class"/>
    <s v="LR-17035"/>
    <s v="Lisa Ryan"/>
    <s v="Corporate"/>
    <s v="United States"/>
    <s v="Philadelphia"/>
    <x v="9"/>
    <n v="19134"/>
    <x v="3"/>
    <s v="TEC-PH-10002680"/>
    <x v="2"/>
    <x v="7"/>
    <s v="Samsung Galaxy Note 3"/>
    <n v="791.96399999999994"/>
    <n v="6"/>
    <n v="0.4"/>
    <n v="-131.9940000000002"/>
  </r>
  <r>
    <n v="5011"/>
    <s v="CA-2012-102876"/>
    <x v="1"/>
    <x v="67"/>
    <d v="2012-09-14T00:00:00"/>
    <s v="Standard Class"/>
    <s v="LR-17035"/>
    <s v="Lisa Ryan"/>
    <s v="Corporate"/>
    <s v="United States"/>
    <s v="Philadelphia"/>
    <x v="9"/>
    <n v="19134"/>
    <x v="3"/>
    <s v="OFF-BI-10000848"/>
    <x v="1"/>
    <x v="8"/>
    <s v="Angle-D Ring Binders"/>
    <n v="4.9230000000000009"/>
    <n v="3"/>
    <n v="0.7"/>
    <n v="-3.9383999999999997"/>
  </r>
  <r>
    <n v="5012"/>
    <s v="US-2014-139647"/>
    <x v="3"/>
    <x v="943"/>
    <d v="2014-05-14T00:00:00"/>
    <s v="First Class"/>
    <s v="TS-21370"/>
    <s v="Todd Sumrall"/>
    <s v="Corporate"/>
    <s v="United States"/>
    <s v="Phoenix"/>
    <x v="16"/>
    <n v="85023"/>
    <x v="1"/>
    <s v="FUR-BO-10004467"/>
    <x v="0"/>
    <x v="0"/>
    <s v="Bestar Classic Bookcase"/>
    <n v="209.97900000000001"/>
    <n v="7"/>
    <n v="0.7"/>
    <n v="-356.96429999999998"/>
  </r>
  <r>
    <n v="5013"/>
    <s v="US-2014-160465"/>
    <x v="3"/>
    <x v="246"/>
    <d v="2014-07-27T00:00:00"/>
    <s v="Standard Class"/>
    <s v="SW-20350"/>
    <s v="Sean Wendt"/>
    <s v="Home Office"/>
    <s v="United States"/>
    <s v="Cleveland"/>
    <x v="24"/>
    <n v="44105"/>
    <x v="3"/>
    <s v="OFF-BI-10001670"/>
    <x v="1"/>
    <x v="8"/>
    <s v="Vinyl Sectional Post Binders"/>
    <n v="33.930000000000007"/>
    <n v="3"/>
    <n v="0.7"/>
    <n v="-22.619999999999997"/>
  </r>
  <r>
    <n v="5014"/>
    <s v="US-2014-160465"/>
    <x v="3"/>
    <x v="246"/>
    <d v="2014-07-27T00:00:00"/>
    <s v="Standard Class"/>
    <s v="SW-20350"/>
    <s v="Sean Wendt"/>
    <s v="Home Office"/>
    <s v="United States"/>
    <s v="Cleveland"/>
    <x v="24"/>
    <n v="44105"/>
    <x v="3"/>
    <s v="OFF-ST-10000136"/>
    <x v="1"/>
    <x v="4"/>
    <s v="Letter Size File"/>
    <n v="222.32000000000005"/>
    <n v="7"/>
    <n v="0.2"/>
    <n v="25.010999999999967"/>
  </r>
  <r>
    <n v="5015"/>
    <s v="US-2014-160465"/>
    <x v="3"/>
    <x v="246"/>
    <d v="2014-07-27T00:00:00"/>
    <s v="Standard Class"/>
    <s v="SW-20350"/>
    <s v="Sean Wendt"/>
    <s v="Home Office"/>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s v="Consumer"/>
    <s v="United States"/>
    <s v="Toledo"/>
    <x v="24"/>
    <n v="43615"/>
    <x v="3"/>
    <s v="FUR-FU-10002960"/>
    <x v="0"/>
    <x v="5"/>
    <s v="Eldon 200 Class Desk Accessories, Burgundy"/>
    <n v="35.168000000000006"/>
    <n v="7"/>
    <n v="0.2"/>
    <n v="9.6712000000000025"/>
  </r>
  <r>
    <n v="5017"/>
    <s v="CA-2011-153850"/>
    <x v="2"/>
    <x v="156"/>
    <d v="2011-11-29T00:00:00"/>
    <s v="Standard Class"/>
    <s v="TH-21100"/>
    <s v="Thea Hendricks"/>
    <s v="Consumer"/>
    <s v="United States"/>
    <s v="Toledo"/>
    <x v="24"/>
    <n v="43615"/>
    <x v="3"/>
    <s v="TEC-PH-10002584"/>
    <x v="2"/>
    <x v="7"/>
    <s v="Samsung Galaxy S4"/>
    <n v="1502.376"/>
    <n v="4"/>
    <n v="0.4"/>
    <n v="-250.39600000000019"/>
  </r>
  <r>
    <n v="5018"/>
    <s v="CA-2011-127558"/>
    <x v="2"/>
    <x v="647"/>
    <d v="2011-11-18T00:00:00"/>
    <s v="First Class"/>
    <s v="SS-20410"/>
    <s v="Shahid Shariari"/>
    <s v="Consumer"/>
    <s v="United States"/>
    <s v="Los Angeles"/>
    <x v="1"/>
    <n v="90008"/>
    <x v="1"/>
    <s v="FUR-FU-10002505"/>
    <x v="0"/>
    <x v="5"/>
    <s v="Eldon 100 Class Desk Accessories"/>
    <n v="10.11"/>
    <n v="3"/>
    <n v="0"/>
    <n v="3.2351999999999994"/>
  </r>
  <r>
    <n v="5019"/>
    <s v="CA-2011-127558"/>
    <x v="2"/>
    <x v="647"/>
    <d v="2011-11-18T00:00:00"/>
    <s v="First Class"/>
    <s v="SS-20410"/>
    <s v="Shahid Shariari"/>
    <s v="Consumer"/>
    <s v="United States"/>
    <s v="Los Angeles"/>
    <x v="1"/>
    <n v="90008"/>
    <x v="1"/>
    <s v="TEC-AC-10003832"/>
    <x v="2"/>
    <x v="11"/>
    <s v="Logitech P710e Mobile Speakerphone"/>
    <n v="772.47"/>
    <n v="3"/>
    <n v="0"/>
    <n v="146.76929999999993"/>
  </r>
  <r>
    <n v="5020"/>
    <s v="CA-2011-127558"/>
    <x v="2"/>
    <x v="647"/>
    <d v="2011-11-18T00:00:00"/>
    <s v="First Class"/>
    <s v="SS-20410"/>
    <s v="Shahid Shariari"/>
    <s v="Consumer"/>
    <s v="United States"/>
    <s v="Los Angeles"/>
    <x v="1"/>
    <n v="90008"/>
    <x v="1"/>
    <s v="OFF-SU-10002537"/>
    <x v="1"/>
    <x v="14"/>
    <s v="Acme Box Cutter Scissors"/>
    <n v="20.46"/>
    <n v="2"/>
    <n v="0"/>
    <n v="5.3196000000000012"/>
  </r>
  <r>
    <n v="5021"/>
    <s v="CA-2014-136511"/>
    <x v="3"/>
    <x v="721"/>
    <d v="2014-03-26T00:00:00"/>
    <s v="Second Class"/>
    <s v="MZ-17515"/>
    <s v="Mary Zewe"/>
    <s v="Corporate"/>
    <s v="United States"/>
    <s v="New York City"/>
    <x v="15"/>
    <n v="10011"/>
    <x v="3"/>
    <s v="OFF-SU-10003505"/>
    <x v="1"/>
    <x v="14"/>
    <s v="Premier Electric Letter Opener"/>
    <n v="347.58"/>
    <n v="3"/>
    <n v="0"/>
    <n v="17.378999999999976"/>
  </r>
  <r>
    <n v="5022"/>
    <s v="CA-2013-133795"/>
    <x v="0"/>
    <x v="122"/>
    <d v="2013-12-25T00:00:00"/>
    <s v="Standard Class"/>
    <s v="JE-15475"/>
    <s v="Jeremy Ellison"/>
    <s v="Consumer"/>
    <s v="United States"/>
    <s v="San Diego"/>
    <x v="1"/>
    <n v="92037"/>
    <x v="1"/>
    <s v="TEC-AC-10001465"/>
    <x v="2"/>
    <x v="11"/>
    <s v="SanDisk Cruzer 64 GB USB Flash Drive"/>
    <n v="72.64"/>
    <n v="2"/>
    <n v="0"/>
    <n v="21.791999999999994"/>
  </r>
  <r>
    <n v="5023"/>
    <s v="CA-2013-133795"/>
    <x v="0"/>
    <x v="122"/>
    <d v="2013-12-25T00:00:00"/>
    <s v="Standard Class"/>
    <s v="JE-15475"/>
    <s v="Jeremy Ellison"/>
    <s v="Consumer"/>
    <s v="United States"/>
    <s v="San Diego"/>
    <x v="1"/>
    <n v="92037"/>
    <x v="1"/>
    <s v="TEC-AC-10003832"/>
    <x v="2"/>
    <x v="11"/>
    <s v="Logitech P710e Mobile Speakerphone"/>
    <n v="772.47"/>
    <n v="3"/>
    <n v="0"/>
    <n v="146.76929999999993"/>
  </r>
  <r>
    <n v="5024"/>
    <s v="CA-2013-133795"/>
    <x v="0"/>
    <x v="122"/>
    <d v="2013-12-25T00:00:00"/>
    <s v="Standard Class"/>
    <s v="JE-15475"/>
    <s v="Jeremy Ellison"/>
    <s v="Consumer"/>
    <s v="United States"/>
    <s v="San Diego"/>
    <x v="1"/>
    <n v="92037"/>
    <x v="1"/>
    <s v="FUR-FU-10003731"/>
    <x v="0"/>
    <x v="5"/>
    <s v="Eldon Expressions Wood and Plastic Desk Accessories, Oak"/>
    <n v="39.92"/>
    <n v="4"/>
    <n v="0"/>
    <n v="11.177600000000002"/>
  </r>
  <r>
    <n v="5025"/>
    <s v="US-2014-130953"/>
    <x v="3"/>
    <x v="570"/>
    <d v="2014-08-04T00:00:00"/>
    <s v="Standard Class"/>
    <s v="RF-19735"/>
    <s v="Roland Fjeld"/>
    <s v="Consumer"/>
    <s v="United States"/>
    <s v="Oklahoma City"/>
    <x v="26"/>
    <n v="73120"/>
    <x v="2"/>
    <s v="OFF-BI-10004828"/>
    <x v="1"/>
    <x v="8"/>
    <s v="GBC Poly Designer Binding Covers"/>
    <n v="33.479999999999997"/>
    <n v="2"/>
    <n v="0"/>
    <n v="16.405199999999997"/>
  </r>
  <r>
    <n v="5026"/>
    <s v="US-2014-130953"/>
    <x v="3"/>
    <x v="570"/>
    <d v="2014-08-04T00:00:00"/>
    <s v="Standard Class"/>
    <s v="RF-19735"/>
    <s v="Roland Fjeld"/>
    <s v="Consumer"/>
    <s v="United States"/>
    <s v="Oklahoma City"/>
    <x v="26"/>
    <n v="73120"/>
    <x v="2"/>
    <s v="TEC-PH-10003012"/>
    <x v="2"/>
    <x v="7"/>
    <s v="Nortel Meridian M3904 Professional Digital phone"/>
    <n v="461.97"/>
    <n v="3"/>
    <n v="0"/>
    <n v="133.97129999999996"/>
  </r>
  <r>
    <n v="5027"/>
    <s v="US-2014-130953"/>
    <x v="3"/>
    <x v="570"/>
    <d v="2014-08-04T00:00:00"/>
    <s v="Standard Class"/>
    <s v="RF-19735"/>
    <s v="Roland Fjeld"/>
    <s v="Consumer"/>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s v="Consumer"/>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s v="Consumer"/>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s v="Consumer"/>
    <s v="United States"/>
    <s v="San Francisco"/>
    <x v="1"/>
    <n v="94109"/>
    <x v="1"/>
    <s v="OFF-AR-10001216"/>
    <x v="1"/>
    <x v="6"/>
    <s v="Newell 339"/>
    <n v="8.34"/>
    <n v="3"/>
    <n v="0"/>
    <n v="2.1683999999999997"/>
  </r>
  <r>
    <n v="5031"/>
    <s v="CA-2014-139304"/>
    <x v="3"/>
    <x v="926"/>
    <d v="2014-02-03T00:00:00"/>
    <s v="Standard Class"/>
    <s v="VG-21790"/>
    <s v="Vivek Gonzalez"/>
    <s v="Consumer"/>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s v="Consumer"/>
    <s v="United States"/>
    <s v="San Francisco"/>
    <x v="1"/>
    <n v="94109"/>
    <x v="1"/>
    <s v="OFF-BI-10002498"/>
    <x v="1"/>
    <x v="8"/>
    <s v="Clear Mylar Reinforcing Strips"/>
    <n v="119.61600000000001"/>
    <n v="8"/>
    <n v="0.2"/>
    <n v="40.370399999999997"/>
  </r>
  <r>
    <n v="5033"/>
    <s v="CA-2013-155166"/>
    <x v="0"/>
    <x v="482"/>
    <d v="2014-01-03T00:00:00"/>
    <s v="Standard Class"/>
    <s v="BB-11545"/>
    <s v="Brenda Bowman"/>
    <s v="Corporate"/>
    <s v="United States"/>
    <s v="Vineland"/>
    <x v="30"/>
    <n v="8360"/>
    <x v="3"/>
    <s v="FUR-CH-10003968"/>
    <x v="0"/>
    <x v="1"/>
    <s v="Novimex Turbo Task Chair"/>
    <n v="212.94"/>
    <n v="3"/>
    <n v="0"/>
    <n v="25.552800000000005"/>
  </r>
  <r>
    <n v="5034"/>
    <s v="CA-2013-155166"/>
    <x v="0"/>
    <x v="482"/>
    <d v="2014-01-03T00:00:00"/>
    <s v="Standard Class"/>
    <s v="BB-11545"/>
    <s v="Brenda Bowman"/>
    <s v="Corporate"/>
    <s v="United States"/>
    <s v="Vineland"/>
    <x v="30"/>
    <n v="8360"/>
    <x v="3"/>
    <s v="OFF-AP-10002765"/>
    <x v="1"/>
    <x v="9"/>
    <s v="Fellowes Advanced Computer Series Surge Protectors"/>
    <n v="26.49"/>
    <n v="1"/>
    <n v="0"/>
    <n v="7.4172000000000011"/>
  </r>
  <r>
    <n v="5035"/>
    <s v="CA-2012-103954"/>
    <x v="1"/>
    <x v="101"/>
    <d v="2012-08-13T00:00:00"/>
    <s v="Second Class"/>
    <s v="HR-14770"/>
    <s v="Hallie Redmond"/>
    <s v="Home Office"/>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s v="Corporate"/>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s v="Corporate"/>
    <s v="United States"/>
    <s v="Seattle"/>
    <x v="4"/>
    <n v="98115"/>
    <x v="1"/>
    <s v="TEC-AC-10003441"/>
    <x v="2"/>
    <x v="11"/>
    <s v="Kingston Digital DataTraveler 32GB USB 2.0"/>
    <n v="33.9"/>
    <n v="2"/>
    <n v="0"/>
    <n v="2.0339999999999989"/>
  </r>
  <r>
    <n v="5038"/>
    <s v="CA-2014-141719"/>
    <x v="3"/>
    <x v="701"/>
    <d v="2014-11-22T00:00:00"/>
    <s v="Second Class"/>
    <s v="EG-13900"/>
    <s v="Emily Grady"/>
    <s v="Consumer"/>
    <s v="United States"/>
    <s v="Naperville"/>
    <x v="10"/>
    <n v="60540"/>
    <x v="2"/>
    <s v="TEC-AC-10003610"/>
    <x v="2"/>
    <x v="11"/>
    <s v="Logitech Illuminated - Keyboard"/>
    <n v="239.96000000000004"/>
    <n v="5"/>
    <n v="0.2"/>
    <n v="83.98599999999999"/>
  </r>
  <r>
    <n v="5039"/>
    <s v="CA-2012-136469"/>
    <x v="1"/>
    <x v="655"/>
    <d v="2012-07-12T00:00:00"/>
    <s v="First Class"/>
    <s v="TS-21370"/>
    <s v="Todd Sumrall"/>
    <s v="Corporate"/>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s v="Corporate"/>
    <s v="United States"/>
    <s v="Wilmington"/>
    <x v="13"/>
    <n v="19805"/>
    <x v="3"/>
    <s v="TEC-PH-10001817"/>
    <x v="2"/>
    <x v="7"/>
    <s v="Wilson Electronics DB Pro Signal Booster"/>
    <n v="716"/>
    <n v="2"/>
    <n v="0"/>
    <n v="193.32000000000005"/>
  </r>
  <r>
    <n v="5041"/>
    <s v="CA-2012-136469"/>
    <x v="1"/>
    <x v="655"/>
    <d v="2012-07-12T00:00:00"/>
    <s v="First Class"/>
    <s v="TS-21370"/>
    <s v="Todd Sumrall"/>
    <s v="Corporate"/>
    <s v="United States"/>
    <s v="Wilmington"/>
    <x v="13"/>
    <n v="19805"/>
    <x v="3"/>
    <s v="OFF-BI-10004492"/>
    <x v="1"/>
    <x v="8"/>
    <s v="Tuf-Vin Binders"/>
    <n v="221.06"/>
    <n v="7"/>
    <n v="0"/>
    <n v="103.89819999999997"/>
  </r>
  <r>
    <n v="5042"/>
    <s v="CA-2013-158694"/>
    <x v="0"/>
    <x v="338"/>
    <d v="2013-11-14T00:00:00"/>
    <s v="Second Class"/>
    <s v="AI-10855"/>
    <s v="Arianne Irving"/>
    <s v="Consumer"/>
    <s v="United States"/>
    <s v="Los Angeles"/>
    <x v="1"/>
    <n v="90036"/>
    <x v="1"/>
    <s v="OFF-PA-10002421"/>
    <x v="1"/>
    <x v="10"/>
    <s v="Embossed Ink Jet Note Cards"/>
    <n v="67.710000000000008"/>
    <n v="3"/>
    <n v="0"/>
    <n v="32.500799999999998"/>
  </r>
  <r>
    <n v="5043"/>
    <s v="CA-2013-158694"/>
    <x v="0"/>
    <x v="338"/>
    <d v="2013-11-14T00:00:00"/>
    <s v="Second Class"/>
    <s v="AI-10855"/>
    <s v="Arianne Irving"/>
    <s v="Consumer"/>
    <s v="United States"/>
    <s v="Los Angeles"/>
    <x v="1"/>
    <n v="90036"/>
    <x v="1"/>
    <s v="OFF-AP-10000055"/>
    <x v="1"/>
    <x v="9"/>
    <s v="Belkin F9S820V06 8 Outlet Surge"/>
    <n v="129.91999999999999"/>
    <n v="4"/>
    <n v="0"/>
    <n v="38.975999999999985"/>
  </r>
  <r>
    <n v="5044"/>
    <s v="CA-2013-158694"/>
    <x v="0"/>
    <x v="338"/>
    <d v="2013-11-14T00:00:00"/>
    <s v="Second Class"/>
    <s v="AI-10855"/>
    <s v="Arianne Irving"/>
    <s v="Consumer"/>
    <s v="United States"/>
    <s v="Los Angeles"/>
    <x v="1"/>
    <n v="90036"/>
    <x v="1"/>
    <s v="FUR-FU-10000965"/>
    <x v="0"/>
    <x v="5"/>
    <s v="Howard Miller 11-1/2&quot; Diameter Ridgewood Wall Clock"/>
    <n v="467.46"/>
    <n v="9"/>
    <n v="0"/>
    <n v="191.65860000000001"/>
  </r>
  <r>
    <n v="5045"/>
    <s v="CA-2013-158694"/>
    <x v="0"/>
    <x v="338"/>
    <d v="2013-11-14T00:00:00"/>
    <s v="Second Class"/>
    <s v="AI-10855"/>
    <s v="Arianne Irving"/>
    <s v="Consumer"/>
    <s v="United States"/>
    <s v="Los Angeles"/>
    <x v="1"/>
    <n v="90036"/>
    <x v="1"/>
    <s v="OFF-PA-10001363"/>
    <x v="1"/>
    <x v="10"/>
    <s v="Xerox 1933"/>
    <n v="61.4"/>
    <n v="5"/>
    <n v="0"/>
    <n v="28.857999999999997"/>
  </r>
  <r>
    <n v="5046"/>
    <s v="CA-2013-158694"/>
    <x v="0"/>
    <x v="338"/>
    <d v="2013-11-14T00:00:00"/>
    <s v="Second Class"/>
    <s v="AI-10855"/>
    <s v="Arianne Irving"/>
    <s v="Consumer"/>
    <s v="United States"/>
    <s v="Los Angeles"/>
    <x v="1"/>
    <n v="90036"/>
    <x v="1"/>
    <s v="OFF-ST-10001496"/>
    <x v="1"/>
    <x v="4"/>
    <s v="Standard Rollaway File with Lock"/>
    <n v="720.76"/>
    <n v="4"/>
    <n v="0"/>
    <n v="187.39760000000001"/>
  </r>
  <r>
    <n v="5047"/>
    <s v="CA-2013-158694"/>
    <x v="0"/>
    <x v="338"/>
    <d v="2013-11-14T00:00:00"/>
    <s v="Second Class"/>
    <s v="AI-10855"/>
    <s v="Arianne Irving"/>
    <s v="Consumer"/>
    <s v="United States"/>
    <s v="Los Angeles"/>
    <x v="1"/>
    <n v="90036"/>
    <x v="1"/>
    <s v="OFF-BI-10004656"/>
    <x v="1"/>
    <x v="8"/>
    <s v="Peel &amp; Stick Add-On Corner Pockets"/>
    <n v="5.1840000000000011"/>
    <n v="3"/>
    <n v="0.2"/>
    <n v="1.8143999999999996"/>
  </r>
  <r>
    <n v="5048"/>
    <s v="CA-2013-158694"/>
    <x v="0"/>
    <x v="338"/>
    <d v="2013-11-14T00:00:00"/>
    <s v="Second Class"/>
    <s v="AI-10855"/>
    <s v="Arianne Irving"/>
    <s v="Consumer"/>
    <s v="United States"/>
    <s v="Los Angeles"/>
    <x v="1"/>
    <n v="90036"/>
    <x v="1"/>
    <s v="OFF-AR-10001227"/>
    <x v="1"/>
    <x v="6"/>
    <s v="Newell 338"/>
    <n v="14.7"/>
    <n v="5"/>
    <n v="0"/>
    <n v="3.9690000000000003"/>
  </r>
  <r>
    <n v="5049"/>
    <s v="US-2011-104759"/>
    <x v="2"/>
    <x v="691"/>
    <d v="2011-04-04T00:00:00"/>
    <s v="Standard Class"/>
    <s v="DD-13570"/>
    <s v="Dorothy Dickinson"/>
    <s v="Consumer"/>
    <s v="United States"/>
    <s v="Chicago"/>
    <x v="10"/>
    <n v="60610"/>
    <x v="2"/>
    <s v="OFF-BI-10002071"/>
    <x v="1"/>
    <x v="8"/>
    <s v="Fellowes Black Plastic Comb Bindings"/>
    <n v="8.1339999999999986"/>
    <n v="7"/>
    <n v="0.8"/>
    <n v="-13.827800000000003"/>
  </r>
  <r>
    <n v="5050"/>
    <s v="US-2011-104759"/>
    <x v="2"/>
    <x v="691"/>
    <d v="2011-04-04T00:00:00"/>
    <s v="Standard Class"/>
    <s v="DD-13570"/>
    <s v="Dorothy Dickinson"/>
    <s v="Consumer"/>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s v="Home Office"/>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s v="Corporate"/>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s v="Consumer"/>
    <s v="United States"/>
    <s v="Atlanta"/>
    <x v="32"/>
    <n v="30318"/>
    <x v="0"/>
    <s v="OFF-PA-10003129"/>
    <x v="1"/>
    <x v="10"/>
    <s v="Tops White Computer Printout Paper"/>
    <n v="195.64"/>
    <n v="4"/>
    <n v="0"/>
    <n v="91.950799999999987"/>
  </r>
  <r>
    <n v="5054"/>
    <s v="CA-2012-141243"/>
    <x v="1"/>
    <x v="928"/>
    <d v="2012-01-08T00:00:00"/>
    <s v="Second Class"/>
    <s v="AH-10465"/>
    <s v="Amy Hunt"/>
    <s v="Consumer"/>
    <s v="United States"/>
    <s v="Dallas"/>
    <x v="5"/>
    <n v="75217"/>
    <x v="2"/>
    <s v="TEC-AC-10003198"/>
    <x v="2"/>
    <x v="11"/>
    <s v="Enermax Acrylux Wireless Keyboard"/>
    <n v="398.40000000000003"/>
    <n v="5"/>
    <n v="0.2"/>
    <n v="84.659999999999982"/>
  </r>
  <r>
    <n v="5055"/>
    <s v="CA-2012-141243"/>
    <x v="1"/>
    <x v="928"/>
    <d v="2012-01-08T00:00:00"/>
    <s v="Second Class"/>
    <s v="AH-10465"/>
    <s v="Amy Hunt"/>
    <s v="Consumer"/>
    <s v="United States"/>
    <s v="Dallas"/>
    <x v="5"/>
    <n v="75217"/>
    <x v="2"/>
    <s v="OFF-AR-10001246"/>
    <x v="1"/>
    <x v="6"/>
    <s v="Newell 317"/>
    <n v="7.0559999999999992"/>
    <n v="3"/>
    <n v="0.2"/>
    <n v="0.79379999999999962"/>
  </r>
  <r>
    <n v="5056"/>
    <s v="CA-2012-141243"/>
    <x v="1"/>
    <x v="928"/>
    <d v="2012-01-08T00:00:00"/>
    <s v="Second Class"/>
    <s v="AH-10465"/>
    <s v="Amy Hunt"/>
    <s v="Consumer"/>
    <s v="United States"/>
    <s v="Dallas"/>
    <x v="5"/>
    <n v="75217"/>
    <x v="2"/>
    <s v="FUR-BO-10003272"/>
    <x v="0"/>
    <x v="0"/>
    <s v="O'Sullivan Living Dimensions 5-Shelf Bookcases"/>
    <n v="1352.3975999999998"/>
    <n v="9"/>
    <n v="0.32"/>
    <n v="-437.5404000000002"/>
  </r>
  <r>
    <n v="5057"/>
    <s v="CA-2012-162166"/>
    <x v="1"/>
    <x v="1014"/>
    <d v="2012-09-11T00:00:00"/>
    <s v="First Class"/>
    <s v="NM-18520"/>
    <s v="Neoma Murray"/>
    <s v="Consumer"/>
    <s v="United States"/>
    <s v="Moreno Valley"/>
    <x v="1"/>
    <n v="92553"/>
    <x v="1"/>
    <s v="OFF-PA-10002606"/>
    <x v="1"/>
    <x v="10"/>
    <s v="Xerox 1928"/>
    <n v="26.400000000000002"/>
    <n v="5"/>
    <n v="0"/>
    <n v="11.879999999999999"/>
  </r>
  <r>
    <n v="5058"/>
    <s v="CA-2012-162166"/>
    <x v="1"/>
    <x v="1014"/>
    <d v="2012-09-11T00:00:00"/>
    <s v="First Class"/>
    <s v="NM-18520"/>
    <s v="Neoma Murray"/>
    <s v="Consumer"/>
    <s v="United States"/>
    <s v="Moreno Valley"/>
    <x v="1"/>
    <n v="92553"/>
    <x v="1"/>
    <s v="OFF-ST-10002486"/>
    <x v="1"/>
    <x v="4"/>
    <s v="Eldon Shelf Savers Cubes and Bins"/>
    <n v="41.88"/>
    <n v="6"/>
    <n v="0"/>
    <n v="0.83759999999999835"/>
  </r>
  <r>
    <n v="5059"/>
    <s v="CA-2013-120796"/>
    <x v="0"/>
    <x v="1015"/>
    <d v="2013-04-08T00:00:00"/>
    <s v="Standard Class"/>
    <s v="CS-11950"/>
    <s v="Carlos Soltero"/>
    <s v="Consumer"/>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s v="Consumer"/>
    <s v="United States"/>
    <s v="Georgetown"/>
    <x v="0"/>
    <n v="40324"/>
    <x v="0"/>
    <s v="TEC-PH-10000560"/>
    <x v="2"/>
    <x v="7"/>
    <s v="Samsung Galaxy S III - 16GB - pebble blue (T-Mobile)"/>
    <n v="699.98"/>
    <n v="2"/>
    <n v="0"/>
    <n v="195.99440000000004"/>
  </r>
  <r>
    <n v="5061"/>
    <s v="CA-2013-109722"/>
    <x v="0"/>
    <x v="5"/>
    <d v="2013-12-08T00:00:00"/>
    <s v="Second Class"/>
    <s v="TP-21130"/>
    <s v="Theone Pippenger"/>
    <s v="Consumer"/>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s v="Consumer"/>
    <s v="United States"/>
    <s v="Minneapolis"/>
    <x v="11"/>
    <n v="55407"/>
    <x v="2"/>
    <s v="OFF-BI-10003684"/>
    <x v="1"/>
    <x v="8"/>
    <s v="Wilson Jones Legal Size Ring Binders"/>
    <n v="43.98"/>
    <n v="2"/>
    <n v="0"/>
    <n v="21.99"/>
  </r>
  <r>
    <n v="5063"/>
    <s v="CA-2012-136798"/>
    <x v="1"/>
    <x v="412"/>
    <d v="2012-05-12T00:00:00"/>
    <s v="Standard Class"/>
    <s v="DL-12925"/>
    <s v="Daniel Lacy"/>
    <s v="Consumer"/>
    <s v="United States"/>
    <s v="Minneapolis"/>
    <x v="11"/>
    <n v="55407"/>
    <x v="2"/>
    <s v="TEC-PH-10000441"/>
    <x v="2"/>
    <x v="7"/>
    <s v="VTech DS6151"/>
    <n v="377.96999999999997"/>
    <n v="3"/>
    <n v="0"/>
    <n v="105.83160000000002"/>
  </r>
  <r>
    <n v="5064"/>
    <s v="CA-2012-136798"/>
    <x v="1"/>
    <x v="412"/>
    <d v="2012-05-12T00:00:00"/>
    <s v="Standard Class"/>
    <s v="DL-12925"/>
    <s v="Daniel Lacy"/>
    <s v="Consumer"/>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s v="Consumer"/>
    <s v="United States"/>
    <s v="Wilmington"/>
    <x v="13"/>
    <n v="19805"/>
    <x v="3"/>
    <s v="TEC-PH-10004977"/>
    <x v="2"/>
    <x v="7"/>
    <s v="GE 30524EE4"/>
    <n v="391.98"/>
    <n v="2"/>
    <n v="0"/>
    <n v="113.67419999999998"/>
  </r>
  <r>
    <n v="5066"/>
    <s v="CA-2014-142090"/>
    <x v="3"/>
    <x v="329"/>
    <d v="2014-12-08T00:00:00"/>
    <s v="Standard Class"/>
    <s v="SC-20380"/>
    <s v="Shahid Collister"/>
    <s v="Consumer"/>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s v="Consumer"/>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s v="Home Office"/>
    <s v="United States"/>
    <s v="Los Angeles"/>
    <x v="1"/>
    <n v="90008"/>
    <x v="1"/>
    <s v="OFF-AR-10003504"/>
    <x v="1"/>
    <x v="6"/>
    <s v="Newell 347"/>
    <n v="21.400000000000002"/>
    <n v="5"/>
    <n v="0"/>
    <n v="6.2059999999999977"/>
  </r>
  <r>
    <n v="5069"/>
    <s v="CA-2011-124478"/>
    <x v="2"/>
    <x v="233"/>
    <d v="2011-08-12T00:00:00"/>
    <s v="Standard Class"/>
    <s v="MA-17560"/>
    <s v="Matt Abelman"/>
    <s v="Home Office"/>
    <s v="United States"/>
    <s v="Trenton"/>
    <x v="12"/>
    <n v="48183"/>
    <x v="2"/>
    <s v="TEC-CO-10001571"/>
    <x v="2"/>
    <x v="16"/>
    <s v="Sharp 1540cs Digital Laser Copier"/>
    <n v="549.99"/>
    <n v="1"/>
    <n v="0"/>
    <n v="274.995"/>
  </r>
  <r>
    <n v="5070"/>
    <s v="CA-2011-124478"/>
    <x v="2"/>
    <x v="233"/>
    <d v="2011-08-12T00:00:00"/>
    <s v="Standard Class"/>
    <s v="MA-17560"/>
    <s v="Matt Abelman"/>
    <s v="Home Office"/>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s v="Home Office"/>
    <s v="United States"/>
    <s v="Trenton"/>
    <x v="12"/>
    <n v="48183"/>
    <x v="2"/>
    <s v="OFF-EN-10002500"/>
    <x v="1"/>
    <x v="12"/>
    <s v="Globe Weis Peel &amp; Seel First Class Envelopes"/>
    <n v="38.339999999999996"/>
    <n v="3"/>
    <n v="0"/>
    <n v="17.253"/>
  </r>
  <r>
    <n v="5072"/>
    <s v="CA-2011-124478"/>
    <x v="2"/>
    <x v="233"/>
    <d v="2011-08-12T00:00:00"/>
    <s v="Standard Class"/>
    <s v="MA-17560"/>
    <s v="Matt Abelman"/>
    <s v="Home Office"/>
    <s v="United States"/>
    <s v="Trenton"/>
    <x v="12"/>
    <n v="48183"/>
    <x v="2"/>
    <s v="FUR-FU-10002088"/>
    <x v="0"/>
    <x v="5"/>
    <s v="Nu-Dell Float Frame 11 x 14 1/2"/>
    <n v="53.88"/>
    <n v="6"/>
    <n v="0"/>
    <n v="22.629600000000003"/>
  </r>
  <r>
    <n v="5073"/>
    <s v="CA-2011-124478"/>
    <x v="2"/>
    <x v="233"/>
    <d v="2011-08-12T00:00:00"/>
    <s v="Standard Class"/>
    <s v="MA-17560"/>
    <s v="Matt Abelman"/>
    <s v="Home Office"/>
    <s v="United States"/>
    <s v="Trenton"/>
    <x v="12"/>
    <n v="48183"/>
    <x v="2"/>
    <s v="TEC-PH-10001128"/>
    <x v="2"/>
    <x v="7"/>
    <s v="Motorola Droid Maxx"/>
    <n v="299.98"/>
    <n v="2"/>
    <n v="0"/>
    <n v="83.994400000000013"/>
  </r>
  <r>
    <n v="5074"/>
    <s v="CA-2012-145485"/>
    <x v="1"/>
    <x v="599"/>
    <d v="2012-11-05T00:00:00"/>
    <s v="Same Day"/>
    <s v="JM-16195"/>
    <s v="Justin MacKendrick"/>
    <s v="Consumer"/>
    <s v="United States"/>
    <s v="San Francisco"/>
    <x v="1"/>
    <n v="94109"/>
    <x v="1"/>
    <s v="OFF-ST-10000649"/>
    <x v="1"/>
    <x v="4"/>
    <s v="Hanging Personal Folder File"/>
    <n v="62.8"/>
    <n v="4"/>
    <n v="0"/>
    <n v="15.700000000000003"/>
  </r>
  <r>
    <n v="5075"/>
    <s v="CA-2014-151071"/>
    <x v="3"/>
    <x v="1016"/>
    <d v="2014-04-30T00:00:00"/>
    <s v="Second Class"/>
    <s v="MB-18085"/>
    <s v="Mick Brown"/>
    <s v="Consumer"/>
    <s v="United States"/>
    <s v="Los Angeles"/>
    <x v="1"/>
    <n v="90049"/>
    <x v="1"/>
    <s v="OFF-BI-10002103"/>
    <x v="1"/>
    <x v="8"/>
    <s v="Cardinal Slant-D Ring Binder, Heavy Gauge Vinyl"/>
    <n v="13.904"/>
    <n v="2"/>
    <n v="0.2"/>
    <n v="4.5187999999999997"/>
  </r>
  <r>
    <n v="5076"/>
    <s v="CA-2011-134572"/>
    <x v="2"/>
    <x v="1017"/>
    <d v="2011-04-22T00:00:00"/>
    <s v="Second Class"/>
    <s v="SV-20365"/>
    <s v="Seth Vernon"/>
    <s v="Consumer"/>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s v="Consumer"/>
    <s v="United States"/>
    <s v="Houston"/>
    <x v="5"/>
    <n v="77070"/>
    <x v="2"/>
    <s v="OFF-ST-10004634"/>
    <x v="1"/>
    <x v="4"/>
    <s v="Personal Folder Holder, Ebony"/>
    <n v="44.840000000000011"/>
    <n v="5"/>
    <n v="0.2"/>
    <n v="5.6049999999999951"/>
  </r>
  <r>
    <n v="5078"/>
    <s v="CA-2011-134572"/>
    <x v="2"/>
    <x v="1017"/>
    <d v="2011-04-22T00:00:00"/>
    <s v="Second Class"/>
    <s v="SV-20365"/>
    <s v="Seth Vernon"/>
    <s v="Consumer"/>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s v="Home Office"/>
    <s v="United States"/>
    <s v="Milwaukee"/>
    <x v="6"/>
    <n v="53209"/>
    <x v="2"/>
    <s v="OFF-BI-10002949"/>
    <x v="1"/>
    <x v="8"/>
    <s v="Prestige Round Ring Binders"/>
    <n v="18.240000000000002"/>
    <n v="3"/>
    <n v="0"/>
    <n v="8.5727999999999991"/>
  </r>
  <r>
    <n v="5080"/>
    <s v="US-2014-133312"/>
    <x v="3"/>
    <x v="920"/>
    <d v="2014-11-30T00:00:00"/>
    <s v="Standard Class"/>
    <s v="BD-11500"/>
    <s v="Bradley Drucker"/>
    <s v="Consumer"/>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s v="Consumer"/>
    <s v="United States"/>
    <s v="San Francisco"/>
    <x v="1"/>
    <n v="94122"/>
    <x v="1"/>
    <s v="OFF-ST-10001325"/>
    <x v="1"/>
    <x v="4"/>
    <s v="Sterilite Officeware Hinged File Box"/>
    <n v="10.48"/>
    <n v="1"/>
    <n v="0"/>
    <n v="2.8296000000000001"/>
  </r>
  <r>
    <n v="5082"/>
    <s v="US-2012-137533"/>
    <x v="1"/>
    <x v="217"/>
    <d v="2012-12-18T00:00:00"/>
    <s v="Same Day"/>
    <s v="JK-15640"/>
    <s v="Jim Kriz"/>
    <s v="Home Office"/>
    <s v="United States"/>
    <s v="Cleveland"/>
    <x v="24"/>
    <n v="44105"/>
    <x v="3"/>
    <s v="OFF-PA-10003441"/>
    <x v="1"/>
    <x v="10"/>
    <s v="Xerox 226"/>
    <n v="20.736000000000004"/>
    <n v="4"/>
    <n v="0.2"/>
    <n v="7.2576000000000001"/>
  </r>
  <r>
    <n v="5083"/>
    <s v="CA-2013-155138"/>
    <x v="0"/>
    <x v="162"/>
    <d v="2013-09-13T00:00:00"/>
    <s v="Standard Class"/>
    <s v="JM-15580"/>
    <s v="Jill Matthias"/>
    <s v="Consumer"/>
    <s v="United States"/>
    <s v="Monroe"/>
    <x v="3"/>
    <n v="28110"/>
    <x v="0"/>
    <s v="TEC-AC-10004209"/>
    <x v="2"/>
    <x v="11"/>
    <s v="Memorex Froggy Flash Drive 4 GB"/>
    <n v="35.167999999999999"/>
    <n v="4"/>
    <n v="0.2"/>
    <n v="8.3524000000000012"/>
  </r>
  <r>
    <n v="5084"/>
    <s v="CA-2013-155138"/>
    <x v="0"/>
    <x v="162"/>
    <d v="2013-09-13T00:00:00"/>
    <s v="Standard Class"/>
    <s v="JM-15580"/>
    <s v="Jill Matthias"/>
    <s v="Consumer"/>
    <s v="United States"/>
    <s v="Monroe"/>
    <x v="3"/>
    <n v="28110"/>
    <x v="0"/>
    <s v="OFF-PA-10000501"/>
    <x v="1"/>
    <x v="10"/>
    <s v="Petty Cash Envelope"/>
    <n v="64.704000000000008"/>
    <n v="3"/>
    <n v="0.2"/>
    <n v="23.455199999999998"/>
  </r>
  <r>
    <n v="5085"/>
    <s v="CA-2013-108350"/>
    <x v="0"/>
    <x v="112"/>
    <d v="2013-06-10T00:00:00"/>
    <s v="Second Class"/>
    <s v="SC-20230"/>
    <s v="Scot Coram"/>
    <s v="Corporate"/>
    <s v="United States"/>
    <s v="Lowell"/>
    <x v="31"/>
    <n v="1852"/>
    <x v="3"/>
    <s v="OFF-PA-10003656"/>
    <x v="1"/>
    <x v="10"/>
    <s v="Xerox 1935"/>
    <n v="105.52"/>
    <n v="4"/>
    <n v="0"/>
    <n v="48.539199999999994"/>
  </r>
  <r>
    <n v="5086"/>
    <s v="CA-2012-144302"/>
    <x v="1"/>
    <x v="974"/>
    <d v="2012-06-23T00:00:00"/>
    <s v="Standard Class"/>
    <s v="ME-17320"/>
    <s v="Maria Etezadi"/>
    <s v="Home Office"/>
    <s v="United States"/>
    <s v="Dallas"/>
    <x v="5"/>
    <n v="75081"/>
    <x v="2"/>
    <s v="OFF-BI-10001107"/>
    <x v="1"/>
    <x v="8"/>
    <s v="GBC White Gloss Covers, Plain Front"/>
    <n v="5.7919999999999989"/>
    <n v="2"/>
    <n v="0.8"/>
    <n v="-9.5568000000000026"/>
  </r>
  <r>
    <n v="5087"/>
    <s v="CA-2012-109001"/>
    <x v="1"/>
    <x v="616"/>
    <d v="2012-03-09T00:00:00"/>
    <s v="Standard Class"/>
    <s v="KN-16390"/>
    <s v="Katherine Nockton"/>
    <s v="Corporate"/>
    <s v="United States"/>
    <s v="Philadelphia"/>
    <x v="9"/>
    <n v="19120"/>
    <x v="3"/>
    <s v="TEC-PH-10000562"/>
    <x v="2"/>
    <x v="7"/>
    <s v="Samsung Convoy 3"/>
    <n v="466.15799999999996"/>
    <n v="7"/>
    <n v="0.4"/>
    <n v="-93.231599999999958"/>
  </r>
  <r>
    <n v="5088"/>
    <s v="CA-2012-109001"/>
    <x v="1"/>
    <x v="616"/>
    <d v="2012-03-09T00:00:00"/>
    <s v="Standard Class"/>
    <s v="KN-16390"/>
    <s v="Katherine Nockton"/>
    <s v="Corporate"/>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s v="Corporate"/>
    <s v="United States"/>
    <s v="Philadelphia"/>
    <x v="9"/>
    <n v="19120"/>
    <x v="3"/>
    <s v="OFF-BI-10003529"/>
    <x v="1"/>
    <x v="8"/>
    <s v="Avery Round Ring Poly Binders"/>
    <n v="2.556"/>
    <n v="3"/>
    <n v="0.7"/>
    <n v="-1.7892000000000001"/>
  </r>
  <r>
    <n v="5090"/>
    <s v="CA-2014-132738"/>
    <x v="3"/>
    <x v="1018"/>
    <d v="2014-08-08T00:00:00"/>
    <s v="First Class"/>
    <s v="HM-14860"/>
    <s v="Harry Marie"/>
    <s v="Corporate"/>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s v="Corporate"/>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s v="Consumer"/>
    <s v="United States"/>
    <s v="Loveland"/>
    <x v="22"/>
    <n v="80538"/>
    <x v="1"/>
    <s v="OFF-FA-10003472"/>
    <x v="1"/>
    <x v="13"/>
    <s v="Bagged Rubber Bands"/>
    <n v="3.024"/>
    <n v="3"/>
    <n v="0.2"/>
    <n v="-0.6048"/>
  </r>
  <r>
    <n v="5093"/>
    <s v="CA-2012-119102"/>
    <x v="1"/>
    <x v="293"/>
    <d v="2012-05-27T00:00:00"/>
    <s v="Standard Class"/>
    <s v="KH-16690"/>
    <s v="Kristen Hastings"/>
    <s v="Corporate"/>
    <s v="United States"/>
    <s v="Woonsocket"/>
    <x v="34"/>
    <n v="2895"/>
    <x v="3"/>
    <s v="OFF-ST-10004507"/>
    <x v="1"/>
    <x v="4"/>
    <s v="Advantus Rolling Storage Box"/>
    <n v="51.449999999999996"/>
    <n v="3"/>
    <n v="0"/>
    <n v="13.891499999999999"/>
  </r>
  <r>
    <n v="5094"/>
    <s v="US-2011-140452"/>
    <x v="2"/>
    <x v="776"/>
    <d v="2011-12-10T00:00:00"/>
    <s v="Standard Class"/>
    <s v="BK-11260"/>
    <s v="Berenike Kampe"/>
    <s v="Consumer"/>
    <s v="United States"/>
    <s v="Chicago"/>
    <x v="10"/>
    <n v="60610"/>
    <x v="2"/>
    <s v="OFF-AP-10004036"/>
    <x v="1"/>
    <x v="9"/>
    <s v="Bionaire 99.97% HEPA Air Cleaner"/>
    <n v="14.015999999999996"/>
    <n v="4"/>
    <n v="0.8"/>
    <n v="-31.536000000000001"/>
  </r>
  <r>
    <n v="5095"/>
    <s v="US-2011-140452"/>
    <x v="2"/>
    <x v="776"/>
    <d v="2011-12-10T00:00:00"/>
    <s v="Standard Class"/>
    <s v="BK-11260"/>
    <s v="Berenike Kampe"/>
    <s v="Consumer"/>
    <s v="United States"/>
    <s v="Chicago"/>
    <x v="10"/>
    <n v="60610"/>
    <x v="2"/>
    <s v="FUR-TA-10004086"/>
    <x v="0"/>
    <x v="3"/>
    <s v="KI Adjustable-Height Table"/>
    <n v="214.95000000000002"/>
    <n v="5"/>
    <n v="0.5"/>
    <n v="-120.37200000000003"/>
  </r>
  <r>
    <n v="5096"/>
    <s v="US-2011-140452"/>
    <x v="2"/>
    <x v="776"/>
    <d v="2011-12-10T00:00:00"/>
    <s v="Standard Class"/>
    <s v="BK-11260"/>
    <s v="Berenike Kampe"/>
    <s v="Consumer"/>
    <s v="United States"/>
    <s v="Chicago"/>
    <x v="10"/>
    <n v="60610"/>
    <x v="2"/>
    <s v="TEC-PH-10000307"/>
    <x v="2"/>
    <x v="7"/>
    <s v="Shocksock Galaxy S4 Armband"/>
    <n v="35.04"/>
    <n v="4"/>
    <n v="0.2"/>
    <n v="-7.0080000000000044"/>
  </r>
  <r>
    <n v="5097"/>
    <s v="US-2011-140452"/>
    <x v="2"/>
    <x v="776"/>
    <d v="2011-12-10T00:00:00"/>
    <s v="Standard Class"/>
    <s v="BK-11260"/>
    <s v="Berenike Kampe"/>
    <s v="Consumer"/>
    <s v="United States"/>
    <s v="Chicago"/>
    <x v="10"/>
    <n v="60610"/>
    <x v="2"/>
    <s v="FUR-FU-10002088"/>
    <x v="0"/>
    <x v="5"/>
    <s v="Nu-Dell Float Frame 11 x 14 1/2"/>
    <n v="10.776000000000002"/>
    <n v="3"/>
    <n v="0.6"/>
    <n v="-4.8491999999999997"/>
  </r>
  <r>
    <n v="5098"/>
    <s v="US-2011-140452"/>
    <x v="2"/>
    <x v="776"/>
    <d v="2011-12-10T00:00:00"/>
    <s v="Standard Class"/>
    <s v="BK-11260"/>
    <s v="Berenike Kampe"/>
    <s v="Consumer"/>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s v="Consumer"/>
    <s v="United States"/>
    <s v="Chicago"/>
    <x v="10"/>
    <n v="60610"/>
    <x v="2"/>
    <s v="OFF-ST-10002485"/>
    <x v="1"/>
    <x v="4"/>
    <s v="Rogers Deluxe File Chest"/>
    <n v="35.167999999999999"/>
    <n v="2"/>
    <n v="0.2"/>
    <n v="-8.3524000000000012"/>
  </r>
  <r>
    <n v="5100"/>
    <s v="CA-2012-141936"/>
    <x v="1"/>
    <x v="976"/>
    <d v="2012-08-12T00:00:00"/>
    <s v="Standard Class"/>
    <s v="PN-18775"/>
    <s v="Parhena Norris"/>
    <s v="Home Office"/>
    <s v="United States"/>
    <s v="Bakersfield"/>
    <x v="1"/>
    <n v="93309"/>
    <x v="1"/>
    <s v="OFF-BI-10002194"/>
    <x v="1"/>
    <x v="8"/>
    <s v="Cardinal Hold-It CD Pocket"/>
    <n v="19.152000000000001"/>
    <n v="3"/>
    <n v="0.2"/>
    <n v="6.4638000000000009"/>
  </r>
  <r>
    <n v="5101"/>
    <s v="CA-2011-158442"/>
    <x v="2"/>
    <x v="461"/>
    <d v="2011-03-17T00:00:00"/>
    <s v="Same Day"/>
    <s v="AZ-10750"/>
    <s v="Annie Zypern"/>
    <s v="Consumer"/>
    <s v="United States"/>
    <s v="Dallas"/>
    <x v="5"/>
    <n v="75217"/>
    <x v="2"/>
    <s v="OFF-AR-10003732"/>
    <x v="1"/>
    <x v="6"/>
    <s v="Newell 333"/>
    <n v="4.4479999999999995"/>
    <n v="2"/>
    <n v="0.2"/>
    <n v="0.3335999999999999"/>
  </r>
  <r>
    <n v="5102"/>
    <s v="CA-2011-158442"/>
    <x v="2"/>
    <x v="461"/>
    <d v="2011-03-17T00:00:00"/>
    <s v="Same Day"/>
    <s v="AZ-10750"/>
    <s v="Annie Zypern"/>
    <s v="Consumer"/>
    <s v="United States"/>
    <s v="Dallas"/>
    <x v="5"/>
    <n v="75217"/>
    <x v="2"/>
    <s v="OFF-PA-10002195"/>
    <x v="1"/>
    <x v="10"/>
    <s v="Xerox 1966"/>
    <n v="5.1840000000000011"/>
    <n v="1"/>
    <n v="0.2"/>
    <n v="1.8792"/>
  </r>
  <r>
    <n v="5103"/>
    <s v="CA-2011-158442"/>
    <x v="2"/>
    <x v="461"/>
    <d v="2011-03-17T00:00:00"/>
    <s v="Same Day"/>
    <s v="AZ-10750"/>
    <s v="Annie Zypern"/>
    <s v="Consumer"/>
    <s v="United States"/>
    <s v="Dallas"/>
    <x v="5"/>
    <n v="75217"/>
    <x v="2"/>
    <s v="OFF-PA-10002365"/>
    <x v="1"/>
    <x v="10"/>
    <s v="Xerox 1967"/>
    <n v="15.552000000000003"/>
    <n v="3"/>
    <n v="0.2"/>
    <n v="5.4432"/>
  </r>
  <r>
    <n v="5104"/>
    <s v="CA-2012-167374"/>
    <x v="1"/>
    <x v="514"/>
    <d v="2012-03-30T00:00:00"/>
    <s v="Second Class"/>
    <s v="GM-14500"/>
    <s v="Gene McClure"/>
    <s v="Consumer"/>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s v="Consumer"/>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s v="Consumer"/>
    <s v="United States"/>
    <s v="Deltona"/>
    <x v="2"/>
    <n v="32725"/>
    <x v="0"/>
    <s v="FUR-CH-10002439"/>
    <x v="0"/>
    <x v="1"/>
    <s v="Iceberg Nesting Folding Chair, 19w x 6d x 43h"/>
    <n v="186.304"/>
    <n v="4"/>
    <n v="0.2"/>
    <n v="13.972799999999999"/>
  </r>
  <r>
    <n v="5107"/>
    <s v="CA-2012-147102"/>
    <x v="1"/>
    <x v="444"/>
    <d v="2012-09-26T00:00:00"/>
    <s v="Standard Class"/>
    <s v="NH-18610"/>
    <s v="Nicole Hansen"/>
    <s v="Corporate"/>
    <s v="United States"/>
    <s v="Columbus"/>
    <x v="32"/>
    <n v="31907"/>
    <x v="0"/>
    <s v="TEC-AC-10000682"/>
    <x v="2"/>
    <x v="11"/>
    <s v="Kensington K72356US Mouse-in-a-Box USB Desktop Mouse"/>
    <n v="66.36"/>
    <n v="4"/>
    <n v="0"/>
    <n v="23.225999999999999"/>
  </r>
  <r>
    <n v="5108"/>
    <s v="CA-2014-132213"/>
    <x v="3"/>
    <x v="1016"/>
    <d v="2014-04-27T00:00:00"/>
    <s v="First Class"/>
    <s v="PN-18775"/>
    <s v="Parhena Norris"/>
    <s v="Home Office"/>
    <s v="United States"/>
    <s v="Nashville"/>
    <x v="18"/>
    <n v="37211"/>
    <x v="0"/>
    <s v="OFF-AR-10004078"/>
    <x v="1"/>
    <x v="6"/>
    <s v="Newell 312"/>
    <n v="42.047999999999995"/>
    <n v="9"/>
    <n v="0.2"/>
    <n v="5.2559999999999985"/>
  </r>
  <r>
    <n v="5109"/>
    <s v="CA-2014-132213"/>
    <x v="3"/>
    <x v="1016"/>
    <d v="2014-04-27T00:00:00"/>
    <s v="First Class"/>
    <s v="PN-18775"/>
    <s v="Parhena Norris"/>
    <s v="Home Office"/>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s v="Corporate"/>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s v="Corporate"/>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s v="Corporate"/>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s v="Consumer"/>
    <s v="United States"/>
    <s v="Chicago"/>
    <x v="10"/>
    <n v="60610"/>
    <x v="2"/>
    <s v="FUR-FU-10001025"/>
    <x v="0"/>
    <x v="5"/>
    <s v="Eldon Imàge Series Desk Accessories, Clear"/>
    <n v="17.496000000000002"/>
    <n v="9"/>
    <n v="0.6"/>
    <n v="-7.4357999999999969"/>
  </r>
  <r>
    <n v="5114"/>
    <s v="CA-2013-147970"/>
    <x v="0"/>
    <x v="1011"/>
    <d v="2013-02-02T00:00:00"/>
    <s v="Second Class"/>
    <s v="AB-10150"/>
    <s v="Aimee Bixby"/>
    <s v="Consumer"/>
    <s v="United States"/>
    <s v="Dallas"/>
    <x v="5"/>
    <n v="75220"/>
    <x v="2"/>
    <s v="OFF-PA-10003936"/>
    <x v="1"/>
    <x v="10"/>
    <s v="Xerox 1994"/>
    <n v="15.552000000000003"/>
    <n v="3"/>
    <n v="0.2"/>
    <n v="5.4432"/>
  </r>
  <r>
    <n v="5115"/>
    <s v="CA-2013-150658"/>
    <x v="0"/>
    <x v="1019"/>
    <d v="2013-11-23T00:00:00"/>
    <s v="Standard Class"/>
    <s v="MS-17365"/>
    <s v="Maribeth Schnelling"/>
    <s v="Consumer"/>
    <s v="United States"/>
    <s v="Carlsbad"/>
    <x v="27"/>
    <n v="88220"/>
    <x v="1"/>
    <s v="OFF-BI-10004140"/>
    <x v="1"/>
    <x v="8"/>
    <s v="Avery Non-Stick Binders"/>
    <n v="10.776000000000002"/>
    <n v="3"/>
    <n v="0.2"/>
    <n v="3.3674999999999984"/>
  </r>
  <r>
    <n v="5116"/>
    <s v="CA-2014-125640"/>
    <x v="3"/>
    <x v="800"/>
    <d v="2014-07-30T00:00:00"/>
    <s v="Standard Class"/>
    <s v="DD-13570"/>
    <s v="Dorothy Dickinson"/>
    <s v="Consumer"/>
    <s v="United States"/>
    <s v="Philadelphia"/>
    <x v="9"/>
    <n v="19134"/>
    <x v="3"/>
    <s v="OFF-LA-10004178"/>
    <x v="1"/>
    <x v="2"/>
    <s v="Avery 491"/>
    <n v="3.3040000000000003"/>
    <n v="1"/>
    <n v="0.2"/>
    <n v="1.0737999999999999"/>
  </r>
  <r>
    <n v="5117"/>
    <s v="CA-2014-154137"/>
    <x v="3"/>
    <x v="343"/>
    <d v="2014-11-18T00:00:00"/>
    <s v="Standard Class"/>
    <s v="MT-17815"/>
    <s v="Meg Tillman"/>
    <s v="Consumer"/>
    <s v="United States"/>
    <s v="New York City"/>
    <x v="15"/>
    <n v="10009"/>
    <x v="3"/>
    <s v="OFF-ST-10003324"/>
    <x v="1"/>
    <x v="4"/>
    <s v="Belkin OmniView SE Rackmount Kit"/>
    <n v="35.479999999999997"/>
    <n v="1"/>
    <n v="0"/>
    <n v="0"/>
  </r>
  <r>
    <n v="5118"/>
    <s v="CA-2012-127173"/>
    <x v="1"/>
    <x v="120"/>
    <d v="2012-10-03T00:00:00"/>
    <s v="Standard Class"/>
    <s v="GM-14500"/>
    <s v="Gene McClure"/>
    <s v="Consumer"/>
    <s v="United States"/>
    <s v="Oceanside"/>
    <x v="15"/>
    <n v="11572"/>
    <x v="3"/>
    <s v="OFF-FA-10004854"/>
    <x v="1"/>
    <x v="13"/>
    <s v="Vinyl Coated Wire Paper Clips in Organizer Box, 800/Box"/>
    <n v="34.44"/>
    <n v="3"/>
    <n v="0"/>
    <n v="16.186799999999998"/>
  </r>
  <r>
    <n v="5119"/>
    <s v="CA-2012-127173"/>
    <x v="1"/>
    <x v="120"/>
    <d v="2012-10-03T00:00:00"/>
    <s v="Standard Class"/>
    <s v="GM-14500"/>
    <s v="Gene McClure"/>
    <s v="Consumer"/>
    <s v="United States"/>
    <s v="Oceanside"/>
    <x v="15"/>
    <n v="11572"/>
    <x v="3"/>
    <s v="TEC-MA-10002859"/>
    <x v="2"/>
    <x v="15"/>
    <s v="Ativa MDM8000 8-Sheet Micro-Cut Shredder"/>
    <n v="629.92999999999995"/>
    <n v="7"/>
    <n v="0"/>
    <n v="296.06709999999998"/>
  </r>
  <r>
    <n v="5120"/>
    <s v="CA-2012-127173"/>
    <x v="1"/>
    <x v="120"/>
    <d v="2012-10-03T00:00:00"/>
    <s v="Standard Class"/>
    <s v="GM-14500"/>
    <s v="Gene McClure"/>
    <s v="Consumer"/>
    <s v="United States"/>
    <s v="Oceanside"/>
    <x v="15"/>
    <n v="11572"/>
    <x v="3"/>
    <s v="OFF-BI-10000088"/>
    <x v="1"/>
    <x v="8"/>
    <s v="GBC Imprintable Covers"/>
    <n v="79.056000000000012"/>
    <n v="9"/>
    <n v="0.2"/>
    <n v="28.657800000000002"/>
  </r>
  <r>
    <n v="5121"/>
    <s v="CA-2011-149538"/>
    <x v="2"/>
    <x v="527"/>
    <d v="2011-04-08T00:00:00"/>
    <s v="Standard Class"/>
    <s v="KB-16585"/>
    <s v="Ken Black"/>
    <s v="Corporate"/>
    <s v="United States"/>
    <s v="Lafayette"/>
    <x v="28"/>
    <n v="70506"/>
    <x v="0"/>
    <s v="OFF-ST-10004180"/>
    <x v="1"/>
    <x v="4"/>
    <s v="Safco Commercial Shelving"/>
    <n v="232.54999999999998"/>
    <n v="5"/>
    <n v="0"/>
    <n v="9.3019999999999925"/>
  </r>
  <r>
    <n v="5122"/>
    <s v="CA-2011-149538"/>
    <x v="2"/>
    <x v="527"/>
    <d v="2011-04-08T00:00:00"/>
    <s v="Standard Class"/>
    <s v="KB-16585"/>
    <s v="Ken Black"/>
    <s v="Corporate"/>
    <s v="United States"/>
    <s v="Lafayette"/>
    <x v="28"/>
    <n v="70506"/>
    <x v="0"/>
    <s v="TEC-AC-10002926"/>
    <x v="2"/>
    <x v="11"/>
    <s v="Logitech Wireless Marathon Mouse M705"/>
    <n v="99.98"/>
    <n v="2"/>
    <n v="0"/>
    <n v="42.991400000000006"/>
  </r>
  <r>
    <n v="5123"/>
    <s v="CA-2011-149538"/>
    <x v="2"/>
    <x v="527"/>
    <d v="2011-04-08T00:00:00"/>
    <s v="Standard Class"/>
    <s v="KB-16585"/>
    <s v="Ken Black"/>
    <s v="Corporate"/>
    <s v="United States"/>
    <s v="Lafayette"/>
    <x v="28"/>
    <n v="70506"/>
    <x v="0"/>
    <s v="OFF-PA-10003797"/>
    <x v="1"/>
    <x v="10"/>
    <s v="Xerox 209"/>
    <n v="19.440000000000001"/>
    <n v="3"/>
    <n v="0"/>
    <n v="9.3312000000000008"/>
  </r>
  <r>
    <n v="5124"/>
    <s v="CA-2011-149538"/>
    <x v="2"/>
    <x v="527"/>
    <d v="2011-04-08T00:00:00"/>
    <s v="Standard Class"/>
    <s v="KB-16585"/>
    <s v="Ken Black"/>
    <s v="Corporate"/>
    <s v="United States"/>
    <s v="Lafayette"/>
    <x v="28"/>
    <n v="70506"/>
    <x v="0"/>
    <s v="OFF-PA-10002195"/>
    <x v="1"/>
    <x v="10"/>
    <s v="Xerox 1966"/>
    <n v="12.96"/>
    <n v="2"/>
    <n v="0"/>
    <n v="6.3504000000000005"/>
  </r>
  <r>
    <n v="5125"/>
    <s v="CA-2011-160766"/>
    <x v="2"/>
    <x v="80"/>
    <d v="2011-09-14T00:00:00"/>
    <s v="Same Day"/>
    <s v="DM-13015"/>
    <s v="Darrin Martin"/>
    <s v="Consumer"/>
    <s v="United States"/>
    <s v="New York City"/>
    <x v="15"/>
    <n v="10009"/>
    <x v="3"/>
    <s v="FUR-TA-10001039"/>
    <x v="0"/>
    <x v="3"/>
    <s v="KI Adjustable-Height Table"/>
    <n v="464.29200000000003"/>
    <n v="9"/>
    <n v="0.4"/>
    <n v="-108.33479999999997"/>
  </r>
  <r>
    <n v="5126"/>
    <s v="CA-2011-160766"/>
    <x v="2"/>
    <x v="80"/>
    <d v="2011-09-14T00:00:00"/>
    <s v="Same Day"/>
    <s v="DM-13015"/>
    <s v="Darrin Martin"/>
    <s v="Consumer"/>
    <s v="United States"/>
    <s v="New York City"/>
    <x v="15"/>
    <n v="10009"/>
    <x v="3"/>
    <s v="OFF-EN-10001099"/>
    <x v="1"/>
    <x v="12"/>
    <s v="Staples"/>
    <n v="68.459999999999994"/>
    <n v="7"/>
    <n v="0"/>
    <n v="31.491599999999995"/>
  </r>
  <r>
    <n v="5127"/>
    <s v="CA-2011-160766"/>
    <x v="2"/>
    <x v="80"/>
    <d v="2011-09-14T00:00:00"/>
    <s v="Same Day"/>
    <s v="DM-13015"/>
    <s v="Darrin Martin"/>
    <s v="Consumer"/>
    <s v="United States"/>
    <s v="New York City"/>
    <x v="15"/>
    <n v="10009"/>
    <x v="3"/>
    <s v="TEC-MA-10003979"/>
    <x v="2"/>
    <x v="15"/>
    <s v="Ativa V4110MDD Micro-Cut Shredder"/>
    <n v="2799.96"/>
    <n v="4"/>
    <n v="0"/>
    <n v="1371.9803999999999"/>
  </r>
  <r>
    <n v="5128"/>
    <s v="CA-2011-160766"/>
    <x v="2"/>
    <x v="80"/>
    <d v="2011-09-14T00:00:00"/>
    <s v="Same Day"/>
    <s v="DM-13015"/>
    <s v="Darrin Martin"/>
    <s v="Consumer"/>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s v="Consumer"/>
    <s v="United States"/>
    <s v="New York City"/>
    <x v="15"/>
    <n v="10009"/>
    <x v="3"/>
    <s v="TEC-PH-10001536"/>
    <x v="2"/>
    <x v="7"/>
    <s v="Spigen Samsung Galaxy S5 Case Wallet"/>
    <n v="16.989999999999998"/>
    <n v="1"/>
    <n v="0"/>
    <n v="4.4173999999999989"/>
  </r>
  <r>
    <n v="5130"/>
    <s v="CA-2011-160766"/>
    <x v="2"/>
    <x v="80"/>
    <d v="2011-09-14T00:00:00"/>
    <s v="Same Day"/>
    <s v="DM-13015"/>
    <s v="Darrin Martin"/>
    <s v="Consumer"/>
    <s v="United States"/>
    <s v="New York City"/>
    <x v="15"/>
    <n v="10009"/>
    <x v="3"/>
    <s v="TEC-PH-10000526"/>
    <x v="2"/>
    <x v="7"/>
    <s v="Vtech CS6719"/>
    <n v="287.96999999999997"/>
    <n v="3"/>
    <n v="0"/>
    <n v="80.631600000000006"/>
  </r>
  <r>
    <n v="5131"/>
    <s v="CA-2011-160766"/>
    <x v="2"/>
    <x v="80"/>
    <d v="2011-09-14T00:00:00"/>
    <s v="Same Day"/>
    <s v="DM-13015"/>
    <s v="Darrin Martin"/>
    <s v="Consumer"/>
    <s v="United States"/>
    <s v="New York City"/>
    <x v="15"/>
    <n v="10009"/>
    <x v="3"/>
    <s v="OFF-PA-10000213"/>
    <x v="1"/>
    <x v="10"/>
    <s v="Xerox 198"/>
    <n v="44.820000000000007"/>
    <n v="9"/>
    <n v="0"/>
    <n v="21.065400000000004"/>
  </r>
  <r>
    <n v="5132"/>
    <s v="CA-2014-146626"/>
    <x v="3"/>
    <x v="614"/>
    <d v="2015-01-06T00:00:00"/>
    <s v="Standard Class"/>
    <s v="BP-11185"/>
    <s v="Ben Peterman"/>
    <s v="Corporate"/>
    <s v="United States"/>
    <s v="Anaheim"/>
    <x v="1"/>
    <n v="92804"/>
    <x v="1"/>
    <s v="FUR-FU-10002501"/>
    <x v="0"/>
    <x v="5"/>
    <s v="Nu-Dell Executive Frame"/>
    <n v="101.12"/>
    <n v="8"/>
    <n v="0"/>
    <n v="37.414400000000001"/>
  </r>
  <r>
    <n v="5133"/>
    <s v="CA-2012-123330"/>
    <x v="1"/>
    <x v="1020"/>
    <d v="2012-06-27T00:00:00"/>
    <s v="Standard Class"/>
    <s v="EP-13915"/>
    <s v="Emily Phan"/>
    <s v="Consumer"/>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s v="Home Office"/>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s v="Home Office"/>
    <s v="United States"/>
    <s v="New York City"/>
    <x v="15"/>
    <n v="10009"/>
    <x v="3"/>
    <s v="OFF-BI-10003364"/>
    <x v="1"/>
    <x v="8"/>
    <s v="Binding Machine Supplies"/>
    <n v="93.344000000000008"/>
    <n v="4"/>
    <n v="0.2"/>
    <n v="32.670400000000001"/>
  </r>
  <r>
    <n v="5136"/>
    <s v="CA-2013-151323"/>
    <x v="0"/>
    <x v="248"/>
    <d v="2013-10-29T00:00:00"/>
    <s v="Standard Class"/>
    <s v="AB-10255"/>
    <s v="Alejandro Ballentine"/>
    <s v="Home Office"/>
    <s v="United States"/>
    <s v="Seattle"/>
    <x v="4"/>
    <n v="98103"/>
    <x v="1"/>
    <s v="OFF-FA-10002983"/>
    <x v="1"/>
    <x v="13"/>
    <s v="Advantus SlideClip Paper Clips"/>
    <n v="17.05"/>
    <n v="5"/>
    <n v="0"/>
    <n v="8.1840000000000011"/>
  </r>
  <r>
    <n v="5137"/>
    <s v="CA-2012-146696"/>
    <x v="1"/>
    <x v="639"/>
    <d v="2012-12-19T00:00:00"/>
    <s v="Standard Class"/>
    <s v="RD-19480"/>
    <s v="Rick Duston"/>
    <s v="Consumer"/>
    <s v="United States"/>
    <s v="San Diego"/>
    <x v="1"/>
    <n v="92105"/>
    <x v="1"/>
    <s v="OFF-BI-10002432"/>
    <x v="1"/>
    <x v="8"/>
    <s v="Wilson Jones Standard D-Ring Binders"/>
    <n v="8.0960000000000001"/>
    <n v="2"/>
    <n v="0.2"/>
    <n v="2.7323999999999993"/>
  </r>
  <r>
    <n v="5138"/>
    <s v="CA-2013-128972"/>
    <x v="0"/>
    <x v="373"/>
    <d v="2013-11-18T00:00:00"/>
    <s v="Standard Class"/>
    <s v="TS-21430"/>
    <s v="Tom Stivers"/>
    <s v="Corporate"/>
    <s v="United States"/>
    <s v="Oklahoma City"/>
    <x v="26"/>
    <n v="73120"/>
    <x v="2"/>
    <s v="FUR-FU-10003096"/>
    <x v="0"/>
    <x v="5"/>
    <s v="Master Giant Foot Doorstop, Safety Yellow"/>
    <n v="30.36"/>
    <n v="4"/>
    <n v="0"/>
    <n v="13.0548"/>
  </r>
  <r>
    <n v="5139"/>
    <s v="CA-2014-128335"/>
    <x v="3"/>
    <x v="365"/>
    <d v="2014-10-06T00:00:00"/>
    <s v="Standard Class"/>
    <s v="JA-15970"/>
    <s v="Joseph Airdo"/>
    <s v="Consumer"/>
    <s v="United States"/>
    <s v="Mount Vernon"/>
    <x v="15"/>
    <n v="10550"/>
    <x v="3"/>
    <s v="OFF-EN-10001539"/>
    <x v="1"/>
    <x v="12"/>
    <s v="Staples"/>
    <n v="23.34"/>
    <n v="3"/>
    <n v="0"/>
    <n v="10.969799999999999"/>
  </r>
  <r>
    <n v="5140"/>
    <s v="CA-2014-128335"/>
    <x v="3"/>
    <x v="365"/>
    <d v="2014-10-06T00:00:00"/>
    <s v="Standard Class"/>
    <s v="JA-15970"/>
    <s v="Joseph Airdo"/>
    <s v="Consumer"/>
    <s v="United States"/>
    <s v="Mount Vernon"/>
    <x v="15"/>
    <n v="10550"/>
    <x v="3"/>
    <s v="OFF-PA-10004996"/>
    <x v="1"/>
    <x v="10"/>
    <s v="Speediset Carbonless Redi-Letter 7&quot; x 8 1/2&quot;"/>
    <n v="51.550000000000004"/>
    <n v="5"/>
    <n v="0"/>
    <n v="24.2285"/>
  </r>
  <r>
    <n v="5141"/>
    <s v="CA-2012-154886"/>
    <x v="1"/>
    <x v="627"/>
    <d v="2012-11-12T00:00:00"/>
    <s v="Standard Class"/>
    <s v="SW-20455"/>
    <s v="Shaun Weien"/>
    <s v="Consumer"/>
    <s v="United States"/>
    <s v="San Francisco"/>
    <x v="1"/>
    <n v="94109"/>
    <x v="1"/>
    <s v="TEC-AC-10001956"/>
    <x v="2"/>
    <x v="11"/>
    <s v="Microsoft Arc Touch Mouse"/>
    <n v="119.9"/>
    <n v="2"/>
    <n v="0"/>
    <n v="43.164000000000001"/>
  </r>
  <r>
    <n v="5142"/>
    <s v="CA-2013-111213"/>
    <x v="0"/>
    <x v="178"/>
    <d v="2013-04-06T00:00:00"/>
    <s v="Standard Class"/>
    <s v="FP-14320"/>
    <s v="Frank Preis"/>
    <s v="Consumer"/>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s v="Consumer"/>
    <s v="United States"/>
    <s v="New York City"/>
    <x v="15"/>
    <n v="10009"/>
    <x v="3"/>
    <s v="OFF-SU-10000946"/>
    <x v="1"/>
    <x v="14"/>
    <s v="Staples"/>
    <n v="63.84"/>
    <n v="8"/>
    <n v="0"/>
    <n v="18.513599999999997"/>
  </r>
  <r>
    <n v="5144"/>
    <s v="CA-2013-111213"/>
    <x v="0"/>
    <x v="178"/>
    <d v="2013-04-06T00:00:00"/>
    <s v="Standard Class"/>
    <s v="FP-14320"/>
    <s v="Frank Preis"/>
    <s v="Consumer"/>
    <s v="United States"/>
    <s v="New York City"/>
    <x v="15"/>
    <n v="10009"/>
    <x v="3"/>
    <s v="OFF-BI-10004140"/>
    <x v="1"/>
    <x v="8"/>
    <s v="Avery Non-Stick Binders"/>
    <n v="3.5920000000000005"/>
    <n v="1"/>
    <n v="0.2"/>
    <n v="1.1224999999999996"/>
  </r>
  <r>
    <n v="5145"/>
    <s v="CA-2014-161333"/>
    <x v="3"/>
    <x v="62"/>
    <d v="2014-02-08T00:00:00"/>
    <s v="Standard Class"/>
    <s v="JL-15835"/>
    <s v="John Lee"/>
    <s v="Consumer"/>
    <s v="United States"/>
    <s v="Los Angeles"/>
    <x v="1"/>
    <n v="90045"/>
    <x v="1"/>
    <s v="FUR-FU-10003039"/>
    <x v="0"/>
    <x v="5"/>
    <s v="Howard Miller 11-1/2&quot; Diameter Grantwood Wall Clock"/>
    <n v="86.26"/>
    <n v="2"/>
    <n v="0"/>
    <n v="29.328400000000002"/>
  </r>
  <r>
    <n v="5146"/>
    <s v="CA-2014-161333"/>
    <x v="3"/>
    <x v="62"/>
    <d v="2014-02-08T00:00:00"/>
    <s v="Standard Class"/>
    <s v="JL-15835"/>
    <s v="John Lee"/>
    <s v="Consumer"/>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s v="Consumer"/>
    <s v="United States"/>
    <s v="Los Angeles"/>
    <x v="1"/>
    <n v="90045"/>
    <x v="1"/>
    <s v="OFF-AP-10000252"/>
    <x v="1"/>
    <x v="9"/>
    <s v="Harmony HEPA Quiet Air Purifiers"/>
    <n v="46.8"/>
    <n v="4"/>
    <n v="0"/>
    <n v="16.38"/>
  </r>
  <r>
    <n v="5148"/>
    <s v="CA-2014-128734"/>
    <x v="3"/>
    <x v="165"/>
    <d v="2015-01-01T00:00:00"/>
    <s v="Standard Class"/>
    <s v="JL-15175"/>
    <s v="James Lanier"/>
    <s v="Home Office"/>
    <s v="United States"/>
    <s v="Chandler"/>
    <x v="16"/>
    <n v="85224"/>
    <x v="1"/>
    <s v="FUR-FU-10001731"/>
    <x v="0"/>
    <x v="5"/>
    <s v="Acrylic Self-Standing Desk Frames"/>
    <n v="8.5440000000000005"/>
    <n v="4"/>
    <n v="0.2"/>
    <n v="1.9223999999999997"/>
  </r>
  <r>
    <n v="5149"/>
    <s v="CA-2014-128734"/>
    <x v="3"/>
    <x v="165"/>
    <d v="2015-01-01T00:00:00"/>
    <s v="Standard Class"/>
    <s v="JL-15175"/>
    <s v="James Lanier"/>
    <s v="Home Office"/>
    <s v="United States"/>
    <s v="Chandler"/>
    <x v="16"/>
    <n v="85224"/>
    <x v="1"/>
    <s v="FUR-CH-10001394"/>
    <x v="0"/>
    <x v="1"/>
    <s v="Global Leather Executive Chair"/>
    <n v="842.37600000000009"/>
    <n v="3"/>
    <n v="0.2"/>
    <n v="105.29699999999988"/>
  </r>
  <r>
    <n v="5150"/>
    <s v="CA-2011-141796"/>
    <x v="2"/>
    <x v="261"/>
    <d v="2011-06-21T00:00:00"/>
    <s v="Same Day"/>
    <s v="JG-15160"/>
    <s v="James Galang"/>
    <s v="Consumer"/>
    <s v="United States"/>
    <s v="Long Beach"/>
    <x v="15"/>
    <n v="11561"/>
    <x v="3"/>
    <s v="TEC-PH-10001578"/>
    <x v="2"/>
    <x v="7"/>
    <s v="Polycom SoundStation2 EX Conference phone"/>
    <n v="1214.8499999999999"/>
    <n v="3"/>
    <n v="0"/>
    <n v="352.30649999999997"/>
  </r>
  <r>
    <n v="5151"/>
    <s v="CA-2014-125101"/>
    <x v="3"/>
    <x v="904"/>
    <d v="2014-03-11T00:00:00"/>
    <s v="Second Class"/>
    <s v="SH-19975"/>
    <s v="Sally Hughsby"/>
    <s v="Corporate"/>
    <s v="United States"/>
    <s v="San Francisco"/>
    <x v="1"/>
    <n v="94109"/>
    <x v="1"/>
    <s v="OFF-ST-10000675"/>
    <x v="1"/>
    <x v="4"/>
    <s v="File Shuttle II and Handi-File, Black"/>
    <n v="67.78"/>
    <n v="2"/>
    <n v="0"/>
    <n v="16.945"/>
  </r>
  <r>
    <n v="5152"/>
    <s v="CA-2014-169929"/>
    <x v="3"/>
    <x v="145"/>
    <d v="2014-09-29T00:00:00"/>
    <s v="First Class"/>
    <s v="LS-17200"/>
    <s v="Luke Schmidt"/>
    <s v="Corporate"/>
    <s v="United States"/>
    <s v="Helena"/>
    <x v="37"/>
    <n v="59601"/>
    <x v="1"/>
    <s v="OFF-ST-10002352"/>
    <x v="1"/>
    <x v="4"/>
    <s v="Iris Project Case"/>
    <n v="39.900000000000006"/>
    <n v="5"/>
    <n v="0"/>
    <n v="10.373999999999999"/>
  </r>
  <r>
    <n v="5153"/>
    <s v="US-2011-121566"/>
    <x v="2"/>
    <x v="479"/>
    <d v="2011-07-06T00:00:00"/>
    <s v="Standard Class"/>
    <s v="CS-11860"/>
    <s v="Cari Schnelling"/>
    <s v="Consumer"/>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s v="Consumer"/>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s v="Consumer"/>
    <s v="United States"/>
    <s v="Kirkwood"/>
    <x v="25"/>
    <n v="63122"/>
    <x v="2"/>
    <s v="OFF-BI-10002215"/>
    <x v="1"/>
    <x v="8"/>
    <s v="Wilson Jones Hanging View Binder, White, 1&quot;"/>
    <n v="28.4"/>
    <n v="4"/>
    <n v="0"/>
    <n v="13.063999999999998"/>
  </r>
  <r>
    <n v="5156"/>
    <s v="US-2012-124219"/>
    <x v="1"/>
    <x v="976"/>
    <d v="2012-08-08T00:00:00"/>
    <s v="First Class"/>
    <s v="KW-16570"/>
    <s v="Kelly Williams"/>
    <s v="Consumer"/>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s v="Home Office"/>
    <s v="United States"/>
    <s v="Chicago"/>
    <x v="10"/>
    <n v="60653"/>
    <x v="2"/>
    <s v="TEC-PH-10002584"/>
    <x v="2"/>
    <x v="7"/>
    <s v="Samsung Galaxy S4"/>
    <n v="1001.5840000000001"/>
    <n v="2"/>
    <n v="0.2"/>
    <n v="125.19799999999992"/>
  </r>
  <r>
    <n v="5158"/>
    <s v="CA-2014-163006"/>
    <x v="3"/>
    <x v="160"/>
    <d v="2014-07-05T00:00:00"/>
    <s v="Second Class"/>
    <s v="GH-14410"/>
    <s v="Gary Hansen"/>
    <s v="Home Office"/>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s v="Home Office"/>
    <s v="United States"/>
    <s v="Chicago"/>
    <x v="10"/>
    <n v="60653"/>
    <x v="2"/>
    <s v="FUR-FU-10003799"/>
    <x v="0"/>
    <x v="5"/>
    <s v="Seth Thomas 13 1/2&quot; Wall Clock"/>
    <n v="14.224000000000002"/>
    <n v="2"/>
    <n v="0.6"/>
    <n v="-10.312400000000004"/>
  </r>
  <r>
    <n v="5160"/>
    <s v="CA-2012-156146"/>
    <x v="1"/>
    <x v="662"/>
    <d v="2012-10-30T00:00:00"/>
    <s v="Second Class"/>
    <s v="AG-10495"/>
    <s v="Andrew Gjertsen"/>
    <s v="Corporate"/>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s v="Corporate"/>
    <s v="United States"/>
    <s v="Peoria"/>
    <x v="16"/>
    <n v="85345"/>
    <x v="1"/>
    <s v="TEC-PH-10001527"/>
    <x v="2"/>
    <x v="7"/>
    <s v="Plantronics MX500i Earset"/>
    <n v="68.720000000000013"/>
    <n v="2"/>
    <n v="0.2"/>
    <n v="-14.603000000000005"/>
  </r>
  <r>
    <n v="5162"/>
    <s v="CA-2011-111192"/>
    <x v="2"/>
    <x v="1021"/>
    <d v="2011-08-05T00:00:00"/>
    <s v="Standard Class"/>
    <s v="TS-21430"/>
    <s v="Tom Stivers"/>
    <s v="Corporate"/>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s v="Consumer"/>
    <s v="United States"/>
    <s v="Taylor"/>
    <x v="12"/>
    <n v="48180"/>
    <x v="2"/>
    <s v="FUR-CH-10000863"/>
    <x v="0"/>
    <x v="1"/>
    <s v="Novimex Swivel Fabric Task Chair"/>
    <n v="301.95999999999998"/>
    <n v="2"/>
    <n v="0"/>
    <n v="33.215599999999995"/>
  </r>
  <r>
    <n v="5164"/>
    <s v="CA-2012-161627"/>
    <x v="1"/>
    <x v="380"/>
    <d v="2012-07-11T00:00:00"/>
    <s v="Standard Class"/>
    <s v="SJ-20215"/>
    <s v="Sarah Jordon"/>
    <s v="Consumer"/>
    <s v="United States"/>
    <s v="Pasadena"/>
    <x v="1"/>
    <n v="91104"/>
    <x v="1"/>
    <s v="FUR-CH-10003968"/>
    <x v="0"/>
    <x v="1"/>
    <s v="Novimex Turbo Task Chair"/>
    <n v="170.35200000000003"/>
    <n v="3"/>
    <n v="0.2"/>
    <n v="-17.035200000000003"/>
  </r>
  <r>
    <n v="5165"/>
    <s v="CA-2011-121006"/>
    <x v="2"/>
    <x v="849"/>
    <d v="2011-11-16T00:00:00"/>
    <s v="Standard Class"/>
    <s v="SC-20020"/>
    <s v="Sam Craven"/>
    <s v="Consumer"/>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s v="Consumer"/>
    <s v="United States"/>
    <s v="Midland"/>
    <x v="12"/>
    <n v="48640"/>
    <x v="2"/>
    <s v="OFF-PA-10000130"/>
    <x v="1"/>
    <x v="10"/>
    <s v="Xerox 199"/>
    <n v="12.84"/>
    <n v="3"/>
    <n v="0"/>
    <n v="5.7779999999999987"/>
  </r>
  <r>
    <n v="5167"/>
    <s v="CA-2011-121006"/>
    <x v="2"/>
    <x v="849"/>
    <d v="2011-11-16T00:00:00"/>
    <s v="Standard Class"/>
    <s v="SC-20020"/>
    <s v="Sam Craven"/>
    <s v="Consumer"/>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s v="Consumer"/>
    <s v="United States"/>
    <s v="Midland"/>
    <x v="12"/>
    <n v="48640"/>
    <x v="2"/>
    <s v="FUR-CH-10004997"/>
    <x v="0"/>
    <x v="1"/>
    <s v="Hon Every-Day Series Multi-Task Chairs"/>
    <n v="563.93999999999994"/>
    <n v="3"/>
    <n v="0"/>
    <n v="112.78800000000001"/>
  </r>
  <r>
    <n v="5169"/>
    <s v="CA-2011-121006"/>
    <x v="2"/>
    <x v="849"/>
    <d v="2011-11-16T00:00:00"/>
    <s v="Standard Class"/>
    <s v="SC-20020"/>
    <s v="Sam Craven"/>
    <s v="Consumer"/>
    <s v="United States"/>
    <s v="Midland"/>
    <x v="12"/>
    <n v="48640"/>
    <x v="2"/>
    <s v="OFF-ST-10004950"/>
    <x v="1"/>
    <x v="4"/>
    <s v="Acco Perma 3000 Stacking Storage Drawers"/>
    <n v="62.94"/>
    <n v="3"/>
    <n v="0"/>
    <n v="11.958600000000001"/>
  </r>
  <r>
    <n v="5170"/>
    <s v="CA-2011-121006"/>
    <x v="2"/>
    <x v="849"/>
    <d v="2011-11-16T00:00:00"/>
    <s v="Standard Class"/>
    <s v="SC-20020"/>
    <s v="Sam Craven"/>
    <s v="Consumer"/>
    <s v="United States"/>
    <s v="Midland"/>
    <x v="12"/>
    <n v="48640"/>
    <x v="2"/>
    <s v="OFF-ST-10001490"/>
    <x v="1"/>
    <x v="4"/>
    <s v="Hot File 7-Pocket, Floor Stand"/>
    <n v="535.41"/>
    <n v="3"/>
    <n v="0"/>
    <n v="160.62299999999993"/>
  </r>
  <r>
    <n v="5171"/>
    <s v="CA-2013-122903"/>
    <x v="0"/>
    <x v="1022"/>
    <d v="2013-05-30T00:00:00"/>
    <s v="Second Class"/>
    <s v="LA-16780"/>
    <s v="Laura Armstrong"/>
    <s v="Corporate"/>
    <s v="United States"/>
    <s v="Detroit"/>
    <x v="12"/>
    <n v="48205"/>
    <x v="2"/>
    <s v="FUR-CH-10002024"/>
    <x v="0"/>
    <x v="1"/>
    <s v="HON 5400 Series Task Chairs for Big and Tall"/>
    <n v="3504.9"/>
    <n v="5"/>
    <n v="0"/>
    <n v="700.98000000000013"/>
  </r>
  <r>
    <n v="5172"/>
    <s v="CA-2013-122903"/>
    <x v="0"/>
    <x v="1022"/>
    <d v="2013-05-30T00:00:00"/>
    <s v="Second Class"/>
    <s v="LA-16780"/>
    <s v="Laura Armstrong"/>
    <s v="Corporate"/>
    <s v="United States"/>
    <s v="Detroit"/>
    <x v="12"/>
    <n v="48205"/>
    <x v="2"/>
    <s v="OFF-PA-10001790"/>
    <x v="1"/>
    <x v="10"/>
    <s v="Xerox 1910"/>
    <n v="144.12"/>
    <n v="3"/>
    <n v="0"/>
    <n v="69.177599999999984"/>
  </r>
  <r>
    <n v="5173"/>
    <s v="CA-2013-122903"/>
    <x v="0"/>
    <x v="1022"/>
    <d v="2013-05-30T00:00:00"/>
    <s v="Second Class"/>
    <s v="LA-16780"/>
    <s v="Laura Armstrong"/>
    <s v="Corporate"/>
    <s v="United States"/>
    <s v="Detroit"/>
    <x v="12"/>
    <n v="48205"/>
    <x v="2"/>
    <s v="OFF-PA-10000994"/>
    <x v="1"/>
    <x v="10"/>
    <s v="Xerox 1915"/>
    <n v="314.54999999999995"/>
    <n v="3"/>
    <n v="0"/>
    <n v="150.98399999999998"/>
  </r>
  <r>
    <n v="5174"/>
    <s v="CA-2012-107741"/>
    <x v="1"/>
    <x v="936"/>
    <d v="2012-03-10T00:00:00"/>
    <s v="First Class"/>
    <s v="FC-14335"/>
    <s v="Fred Chung"/>
    <s v="Corporate"/>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s v="Consumer"/>
    <s v="United States"/>
    <s v="Waco"/>
    <x v="5"/>
    <n v="76706"/>
    <x v="2"/>
    <s v="OFF-BI-10002799"/>
    <x v="1"/>
    <x v="8"/>
    <s v="SlimView Poly Binder, 3/8&quot;"/>
    <n v="2.0719999999999996"/>
    <n v="2"/>
    <n v="0.8"/>
    <n v="-3.5224000000000011"/>
  </r>
  <r>
    <n v="5176"/>
    <s v="CA-2014-106432"/>
    <x v="3"/>
    <x v="15"/>
    <d v="2014-10-25T00:00:00"/>
    <s v="Standard Class"/>
    <s v="CA-12265"/>
    <s v="Christina Anderson"/>
    <s v="Consumer"/>
    <s v="United States"/>
    <s v="Waco"/>
    <x v="5"/>
    <n v="76706"/>
    <x v="2"/>
    <s v="FUR-BO-10004360"/>
    <x v="0"/>
    <x v="0"/>
    <s v="Rush Hierlooms Collection Rich Wood Bookcases"/>
    <n v="328.39919999999995"/>
    <n v="3"/>
    <n v="0.32"/>
    <n v="-91.758599999999973"/>
  </r>
  <r>
    <n v="5177"/>
    <s v="CA-2013-148908"/>
    <x v="0"/>
    <x v="732"/>
    <d v="2013-11-09T00:00:00"/>
    <s v="First Class"/>
    <s v="JH-15985"/>
    <s v="Joseph Holt"/>
    <s v="Consumer"/>
    <s v="United States"/>
    <s v="San Francisco"/>
    <x v="1"/>
    <n v="94109"/>
    <x v="1"/>
    <s v="OFF-BI-10002082"/>
    <x v="1"/>
    <x v="8"/>
    <s v="GBC Twin Loop Wire Binding Elements"/>
    <n v="53.248000000000005"/>
    <n v="2"/>
    <n v="0.2"/>
    <n v="19.968"/>
  </r>
  <r>
    <n v="5178"/>
    <s v="CA-2013-123015"/>
    <x v="0"/>
    <x v="482"/>
    <d v="2013-12-31T00:00:00"/>
    <s v="Standard Class"/>
    <s v="AJ-10795"/>
    <s v="Anthony Johnson"/>
    <s v="Corporate"/>
    <s v="United States"/>
    <s v="New York City"/>
    <x v="15"/>
    <n v="10024"/>
    <x v="3"/>
    <s v="OFF-BI-10004967"/>
    <x v="1"/>
    <x v="8"/>
    <s v="Round Ring Binders"/>
    <n v="4.9920000000000009"/>
    <n v="3"/>
    <n v="0.2"/>
    <n v="1.6848000000000001"/>
  </r>
  <r>
    <n v="5179"/>
    <s v="US-2012-120502"/>
    <x v="1"/>
    <x v="657"/>
    <d v="2012-04-19T00:00:00"/>
    <s v="Standard Class"/>
    <s v="BT-11395"/>
    <s v="Bill Tyler"/>
    <s v="Corporate"/>
    <s v="United States"/>
    <s v="Los Angeles"/>
    <x v="1"/>
    <n v="90036"/>
    <x v="1"/>
    <s v="FUR-FU-10004973"/>
    <x v="0"/>
    <x v="5"/>
    <s v="Flat Face Poster Frame"/>
    <n v="37.68"/>
    <n v="2"/>
    <n v="0"/>
    <n v="15.825600000000001"/>
  </r>
  <r>
    <n v="5180"/>
    <s v="US-2012-120502"/>
    <x v="1"/>
    <x v="657"/>
    <d v="2012-04-19T00:00:00"/>
    <s v="Standard Class"/>
    <s v="BT-11395"/>
    <s v="Bill Tyler"/>
    <s v="Corporate"/>
    <s v="United States"/>
    <s v="Los Angeles"/>
    <x v="1"/>
    <n v="90036"/>
    <x v="1"/>
    <s v="TEC-PH-10003645"/>
    <x v="2"/>
    <x v="7"/>
    <s v="Aastra 57i VoIP phone"/>
    <n v="258.57600000000002"/>
    <n v="2"/>
    <n v="0.2"/>
    <n v="19.393200000000007"/>
  </r>
  <r>
    <n v="5181"/>
    <s v="US-2012-120502"/>
    <x v="1"/>
    <x v="657"/>
    <d v="2012-04-19T00:00:00"/>
    <s v="Standard Class"/>
    <s v="BT-11395"/>
    <s v="Bill Tyler"/>
    <s v="Corporate"/>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s v="Corporate"/>
    <s v="United States"/>
    <s v="Woonsocket"/>
    <x v="34"/>
    <n v="2895"/>
    <x v="3"/>
    <s v="OFF-PA-10003797"/>
    <x v="1"/>
    <x v="10"/>
    <s v="Xerox 209"/>
    <n v="45.36"/>
    <n v="7"/>
    <n v="0"/>
    <n v="21.772800000000004"/>
  </r>
  <r>
    <n v="5183"/>
    <s v="CA-2014-108749"/>
    <x v="3"/>
    <x v="510"/>
    <d v="2014-09-16T00:00:00"/>
    <s v="First Class"/>
    <s v="DJ-13510"/>
    <s v="Don Jones"/>
    <s v="Corporate"/>
    <s v="United States"/>
    <s v="Woonsocket"/>
    <x v="34"/>
    <n v="2895"/>
    <x v="3"/>
    <s v="OFF-BI-10003707"/>
    <x v="1"/>
    <x v="8"/>
    <s v="Aluminum Screw Posts"/>
    <n v="45.78"/>
    <n v="3"/>
    <n v="0"/>
    <n v="22.89"/>
  </r>
  <r>
    <n v="5184"/>
    <s v="CA-2014-163335"/>
    <x v="3"/>
    <x v="241"/>
    <d v="2014-09-28T00:00:00"/>
    <s v="First Class"/>
    <s v="AG-10675"/>
    <s v="Anna Gayman"/>
    <s v="Consumer"/>
    <s v="United States"/>
    <s v="Columbus"/>
    <x v="32"/>
    <n v="31907"/>
    <x v="0"/>
    <s v="OFF-ST-10000885"/>
    <x v="1"/>
    <x v="4"/>
    <s v="Fellowes Desktop Hanging File Manager"/>
    <n v="40.29"/>
    <n v="3"/>
    <n v="0"/>
    <n v="10.0725"/>
  </r>
  <r>
    <n v="5185"/>
    <s v="CA-2014-163335"/>
    <x v="3"/>
    <x v="241"/>
    <d v="2014-09-28T00:00:00"/>
    <s v="First Class"/>
    <s v="AG-10675"/>
    <s v="Anna Gayman"/>
    <s v="Consumer"/>
    <s v="United States"/>
    <s v="Columbus"/>
    <x v="32"/>
    <n v="31907"/>
    <x v="0"/>
    <s v="OFF-BI-10002827"/>
    <x v="1"/>
    <x v="8"/>
    <s v="Avery Durable Poly Binders"/>
    <n v="38.71"/>
    <n v="7"/>
    <n v="0"/>
    <n v="17.8066"/>
  </r>
  <r>
    <n v="5186"/>
    <s v="CA-2012-134719"/>
    <x v="1"/>
    <x v="998"/>
    <d v="2012-10-15T00:00:00"/>
    <s v="Standard Class"/>
    <s v="JD-15790"/>
    <s v="John Dryer"/>
    <s v="Consumer"/>
    <s v="United States"/>
    <s v="Jacksonville"/>
    <x v="2"/>
    <n v="32216"/>
    <x v="0"/>
    <s v="OFF-ST-10004459"/>
    <x v="1"/>
    <x v="4"/>
    <s v="Tennsco Single-Tier Lockers"/>
    <n v="1801.6320000000001"/>
    <n v="6"/>
    <n v="0.2"/>
    <n v="-337.80600000000004"/>
  </r>
  <r>
    <n v="5187"/>
    <s v="US-2012-154389"/>
    <x v="1"/>
    <x v="154"/>
    <d v="2012-12-03T00:00:00"/>
    <s v="Standard Class"/>
    <s v="EH-14125"/>
    <s v="Eugene Hildebrand"/>
    <s v="Home Office"/>
    <s v="United States"/>
    <s v="Philadelphia"/>
    <x v="9"/>
    <n v="19140"/>
    <x v="3"/>
    <s v="TEC-PH-10002789"/>
    <x v="2"/>
    <x v="7"/>
    <s v="LG Exalt"/>
    <n v="748.75200000000007"/>
    <n v="8"/>
    <n v="0.4"/>
    <n v="-162.22960000000006"/>
  </r>
  <r>
    <n v="5188"/>
    <s v="CA-2012-115567"/>
    <x v="1"/>
    <x v="1023"/>
    <d v="2012-09-18T00:00:00"/>
    <s v="Standard Class"/>
    <s v="ZC-21910"/>
    <s v="Zuschuss Carroll"/>
    <s v="Consumer"/>
    <s v="United States"/>
    <s v="Columbus"/>
    <x v="14"/>
    <n v="47201"/>
    <x v="2"/>
    <s v="TEC-AC-10001314"/>
    <x v="2"/>
    <x v="11"/>
    <s v="Case Logic 2.4GHz Wireless Keyboard"/>
    <n v="199.96"/>
    <n v="4"/>
    <n v="0"/>
    <n v="15.996799999999979"/>
  </r>
  <r>
    <n v="5189"/>
    <s v="CA-2012-115567"/>
    <x v="1"/>
    <x v="1023"/>
    <d v="2012-09-18T00:00:00"/>
    <s v="Standard Class"/>
    <s v="ZC-21910"/>
    <s v="Zuschuss Carroll"/>
    <s v="Consumer"/>
    <s v="United States"/>
    <s v="Columbus"/>
    <x v="14"/>
    <n v="47201"/>
    <x v="2"/>
    <s v="FUR-CH-10000015"/>
    <x v="0"/>
    <x v="1"/>
    <s v="Hon Multipurpose Stacking Arm Chairs"/>
    <n v="1516.2"/>
    <n v="7"/>
    <n v="0"/>
    <n v="394.21199999999999"/>
  </r>
  <r>
    <n v="5190"/>
    <s v="US-2014-136679"/>
    <x v="3"/>
    <x v="237"/>
    <d v="2014-11-19T00:00:00"/>
    <s v="Standard Class"/>
    <s v="XP-21865"/>
    <s v="Xylona Preis"/>
    <s v="Consumer"/>
    <s v="United States"/>
    <s v="Pasadena"/>
    <x v="5"/>
    <n v="77506"/>
    <x v="2"/>
    <s v="TEC-AC-10004855"/>
    <x v="2"/>
    <x v="11"/>
    <s v="V7 USB Numeric Keypad"/>
    <n v="167.95200000000003"/>
    <n v="6"/>
    <n v="0.2"/>
    <n v="-27.292200000000001"/>
  </r>
  <r>
    <n v="5191"/>
    <s v="US-2014-136679"/>
    <x v="3"/>
    <x v="237"/>
    <d v="2014-11-19T00:00:00"/>
    <s v="Standard Class"/>
    <s v="XP-21865"/>
    <s v="Xylona Preis"/>
    <s v="Consumer"/>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s v="Consumer"/>
    <s v="United States"/>
    <s v="San Francisco"/>
    <x v="1"/>
    <n v="94122"/>
    <x v="1"/>
    <s v="OFF-EN-10003448"/>
    <x v="1"/>
    <x v="12"/>
    <s v="Peel &amp; Seel Recycled Catalog Envelopes, Brown"/>
    <n v="23.16"/>
    <n v="2"/>
    <n v="0"/>
    <n v="11.58"/>
  </r>
  <r>
    <n v="5193"/>
    <s v="CA-2011-101560"/>
    <x v="2"/>
    <x v="683"/>
    <d v="2011-12-01T00:00:00"/>
    <s v="Second Class"/>
    <s v="CS-12250"/>
    <s v="Chris Selesnick"/>
    <s v="Corporate"/>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s v="Corporate"/>
    <s v="United States"/>
    <s v="Columbia"/>
    <x v="20"/>
    <n v="29203"/>
    <x v="0"/>
    <s v="OFF-PA-10001363"/>
    <x v="1"/>
    <x v="10"/>
    <s v="Xerox 1933"/>
    <n v="85.96"/>
    <n v="7"/>
    <n v="0"/>
    <n v="40.401199999999996"/>
  </r>
  <r>
    <n v="5195"/>
    <s v="CA-2011-101560"/>
    <x v="2"/>
    <x v="683"/>
    <d v="2011-12-01T00:00:00"/>
    <s v="Second Class"/>
    <s v="CS-12250"/>
    <s v="Chris Selesnick"/>
    <s v="Corporate"/>
    <s v="United States"/>
    <s v="Columbia"/>
    <x v="20"/>
    <n v="29203"/>
    <x v="0"/>
    <s v="OFF-AR-10004757"/>
    <x v="1"/>
    <x v="6"/>
    <s v="Crayola Colored Pencils"/>
    <n v="13.12"/>
    <n v="4"/>
    <n v="0"/>
    <n v="4.3295999999999992"/>
  </r>
  <r>
    <n v="5196"/>
    <s v="CA-2011-101560"/>
    <x v="2"/>
    <x v="683"/>
    <d v="2011-12-01T00:00:00"/>
    <s v="Second Class"/>
    <s v="CS-12250"/>
    <s v="Chris Selesnick"/>
    <s v="Corporate"/>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s v="Consumer"/>
    <s v="United States"/>
    <s v="Kent"/>
    <x v="4"/>
    <n v="98031"/>
    <x v="1"/>
    <s v="OFF-EN-10001434"/>
    <x v="1"/>
    <x v="12"/>
    <s v="Strathmore #10 Envelopes, Ultimate White"/>
    <n v="158.13"/>
    <n v="3"/>
    <n v="0"/>
    <n v="77.483699999999999"/>
  </r>
  <r>
    <n v="5198"/>
    <s v="CA-2011-159709"/>
    <x v="2"/>
    <x v="1025"/>
    <d v="2011-05-15T00:00:00"/>
    <s v="Standard Class"/>
    <s v="AI-10855"/>
    <s v="Arianne Irving"/>
    <s v="Consumer"/>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s v="Consumer"/>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s v="Consumer"/>
    <s v="United States"/>
    <s v="Round Rock"/>
    <x v="5"/>
    <n v="78664"/>
    <x v="2"/>
    <s v="OFF-FA-10001332"/>
    <x v="1"/>
    <x v="13"/>
    <s v="Acco Banker's Clasps, 5 3/4&quot;-Long"/>
    <n v="2.3039999999999998"/>
    <n v="1"/>
    <n v="0.2"/>
    <n v="0.77759999999999996"/>
  </r>
  <r>
    <n v="5201"/>
    <s v="CA-2013-103982"/>
    <x v="0"/>
    <x v="840"/>
    <d v="2013-03-09T00:00:00"/>
    <s v="Standard Class"/>
    <s v="AA-10315"/>
    <s v="Alex Avila"/>
    <s v="Consumer"/>
    <s v="United States"/>
    <s v="Round Rock"/>
    <x v="5"/>
    <n v="78664"/>
    <x v="2"/>
    <s v="TEC-PH-10000895"/>
    <x v="2"/>
    <x v="7"/>
    <s v="Polycom VVX 310 VoIP phone"/>
    <n v="431.97600000000006"/>
    <n v="3"/>
    <n v="0.2"/>
    <n v="32.398200000000017"/>
  </r>
  <r>
    <n v="5202"/>
    <s v="CA-2013-103982"/>
    <x v="0"/>
    <x v="840"/>
    <d v="2013-03-09T00:00:00"/>
    <s v="Standard Class"/>
    <s v="AA-10315"/>
    <s v="Alex Avila"/>
    <s v="Consumer"/>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s v="Consumer"/>
    <s v="United States"/>
    <s v="Oakland"/>
    <x v="1"/>
    <n v="94601"/>
    <x v="1"/>
    <s v="FUR-FU-10004018"/>
    <x v="0"/>
    <x v="5"/>
    <s v="Tensor Computer Mounted Lamp"/>
    <n v="104.23"/>
    <n v="7"/>
    <n v="0"/>
    <n v="28.142100000000006"/>
  </r>
  <r>
    <n v="5204"/>
    <s v="CA-2012-142454"/>
    <x v="1"/>
    <x v="762"/>
    <d v="2012-08-19T00:00:00"/>
    <s v="Standard Class"/>
    <s v="RE-19450"/>
    <s v="Richard Eichhorn"/>
    <s v="Consumer"/>
    <s v="United States"/>
    <s v="Oakland"/>
    <x v="1"/>
    <n v="94601"/>
    <x v="1"/>
    <s v="OFF-ST-10003638"/>
    <x v="1"/>
    <x v="4"/>
    <s v="Mobile Personal File Cube"/>
    <n v="70.260000000000005"/>
    <n v="3"/>
    <n v="0"/>
    <n v="18.970199999999998"/>
  </r>
  <r>
    <n v="5205"/>
    <s v="CA-2012-102015"/>
    <x v="1"/>
    <x v="811"/>
    <d v="2012-09-18T00:00:00"/>
    <s v="Standard Class"/>
    <s v="TM-21010"/>
    <s v="Tamara Manning"/>
    <s v="Consumer"/>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s v="Consumer"/>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s v="Consumer"/>
    <s v="United States"/>
    <s v="Auburn"/>
    <x v="15"/>
    <n v="13021"/>
    <x v="3"/>
    <s v="OFF-FA-10000490"/>
    <x v="1"/>
    <x v="13"/>
    <s v="OIC Binder Clips, Mini, 1/4&quot; Capacity, Black"/>
    <n v="1.24"/>
    <n v="1"/>
    <n v="0"/>
    <n v="0.58279999999999998"/>
  </r>
  <r>
    <n v="5208"/>
    <s v="CA-2012-102015"/>
    <x v="1"/>
    <x v="811"/>
    <d v="2012-09-18T00:00:00"/>
    <s v="Standard Class"/>
    <s v="TM-21010"/>
    <s v="Tamara Manning"/>
    <s v="Consumer"/>
    <s v="United States"/>
    <s v="Auburn"/>
    <x v="15"/>
    <n v="13021"/>
    <x v="3"/>
    <s v="OFF-LA-10002043"/>
    <x v="1"/>
    <x v="2"/>
    <s v="Avery 489"/>
    <n v="20.7"/>
    <n v="2"/>
    <n v="0"/>
    <n v="9.9359999999999999"/>
  </r>
  <r>
    <n v="5209"/>
    <s v="CA-2012-102015"/>
    <x v="1"/>
    <x v="811"/>
    <d v="2012-09-18T00:00:00"/>
    <s v="Standard Class"/>
    <s v="TM-21010"/>
    <s v="Tamara Manning"/>
    <s v="Consumer"/>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s v="Consumer"/>
    <s v="United States"/>
    <s v="Auburn"/>
    <x v="15"/>
    <n v="13021"/>
    <x v="3"/>
    <s v="OFF-EN-10002504"/>
    <x v="1"/>
    <x v="12"/>
    <s v="Tyvek  Top-Opening Peel &amp; Seel Envelopes, Plain White"/>
    <n v="27.18"/>
    <n v="1"/>
    <n v="0"/>
    <n v="12.7746"/>
  </r>
  <r>
    <n v="5211"/>
    <s v="CA-2012-156755"/>
    <x v="1"/>
    <x v="1026"/>
    <d v="2012-01-18T00:00:00"/>
    <s v="Standard Class"/>
    <s v="YS-21880"/>
    <s v="Yana Sorensen"/>
    <s v="Corporate"/>
    <s v="United States"/>
    <s v="Newark"/>
    <x v="13"/>
    <n v="19711"/>
    <x v="3"/>
    <s v="OFF-ST-10002615"/>
    <x v="1"/>
    <x v="4"/>
    <s v="Dual Level, Single-Width Filing Carts"/>
    <n v="465.18"/>
    <n v="3"/>
    <n v="0"/>
    <n v="120.94680000000001"/>
  </r>
  <r>
    <n v="5212"/>
    <s v="CA-2012-130876"/>
    <x v="1"/>
    <x v="793"/>
    <d v="2012-05-16T00:00:00"/>
    <s v="Second Class"/>
    <s v="AZ-10750"/>
    <s v="Annie Zypern"/>
    <s v="Consumer"/>
    <s v="United States"/>
    <s v="New York City"/>
    <x v="15"/>
    <n v="10024"/>
    <x v="3"/>
    <s v="OFF-ST-10004258"/>
    <x v="1"/>
    <x v="4"/>
    <s v="Portable Personal File Box"/>
    <n v="36.630000000000003"/>
    <n v="3"/>
    <n v="0"/>
    <n v="9.8901000000000039"/>
  </r>
  <r>
    <n v="5213"/>
    <s v="CA-2013-145898"/>
    <x v="0"/>
    <x v="182"/>
    <d v="2013-09-27T00:00:00"/>
    <s v="Same Day"/>
    <s v="CM-12445"/>
    <s v="Chuck Magee"/>
    <s v="Consumer"/>
    <s v="United States"/>
    <s v="Redlands"/>
    <x v="1"/>
    <n v="92374"/>
    <x v="1"/>
    <s v="OFF-ST-10004507"/>
    <x v="1"/>
    <x v="4"/>
    <s v="Advantus Rolling Storage Box"/>
    <n v="51.449999999999996"/>
    <n v="3"/>
    <n v="0"/>
    <n v="13.891499999999999"/>
  </r>
  <r>
    <n v="5214"/>
    <s v="CA-2013-145898"/>
    <x v="0"/>
    <x v="182"/>
    <d v="2013-09-27T00:00:00"/>
    <s v="Same Day"/>
    <s v="CM-12445"/>
    <s v="Chuck Magee"/>
    <s v="Consumer"/>
    <s v="United States"/>
    <s v="Redlands"/>
    <x v="1"/>
    <n v="92374"/>
    <x v="1"/>
    <s v="OFF-LA-10000262"/>
    <x v="1"/>
    <x v="2"/>
    <s v="Avery 494"/>
    <n v="7.83"/>
    <n v="3"/>
    <n v="0"/>
    <n v="3.6017999999999999"/>
  </r>
  <r>
    <n v="5215"/>
    <s v="CA-2013-145898"/>
    <x v="0"/>
    <x v="182"/>
    <d v="2013-09-27T00:00:00"/>
    <s v="Same Day"/>
    <s v="CM-12445"/>
    <s v="Chuck Magee"/>
    <s v="Consumer"/>
    <s v="United States"/>
    <s v="Redlands"/>
    <x v="1"/>
    <n v="92374"/>
    <x v="1"/>
    <s v="OFF-AR-10002445"/>
    <x v="1"/>
    <x v="6"/>
    <s v="SANFORD Major Accent Highlighters"/>
    <n v="35.4"/>
    <n v="5"/>
    <n v="0"/>
    <n v="13.452000000000002"/>
  </r>
  <r>
    <n v="5216"/>
    <s v="CA-2013-145898"/>
    <x v="0"/>
    <x v="182"/>
    <d v="2013-09-27T00:00:00"/>
    <s v="Same Day"/>
    <s v="CM-12445"/>
    <s v="Chuck Magee"/>
    <s v="Consumer"/>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s v="Consumer"/>
    <s v="United States"/>
    <s v="Roseville"/>
    <x v="12"/>
    <n v="48066"/>
    <x v="2"/>
    <s v="OFF-EN-10000461"/>
    <x v="1"/>
    <x v="12"/>
    <s v="#10- 4 1/8&quot; x 9 1/2&quot; Recycled Envelopes"/>
    <n v="17.48"/>
    <n v="2"/>
    <n v="0"/>
    <n v="8.2156000000000002"/>
  </r>
  <r>
    <n v="5218"/>
    <s v="CA-2014-134635"/>
    <x v="3"/>
    <x v="4"/>
    <d v="2014-04-18T00:00:00"/>
    <s v="Second Class"/>
    <s v="NS-18640"/>
    <s v="Noel Staavos"/>
    <s v="Corporate"/>
    <s v="United States"/>
    <s v="Los Angeles"/>
    <x v="1"/>
    <n v="90049"/>
    <x v="1"/>
    <s v="OFF-PA-10002254"/>
    <x v="1"/>
    <x v="10"/>
    <s v="Xerox 1883"/>
    <n v="79.14"/>
    <n v="3"/>
    <n v="0"/>
    <n v="36.404399999999995"/>
  </r>
  <r>
    <n v="5219"/>
    <s v="CA-2014-167080"/>
    <x v="3"/>
    <x v="193"/>
    <d v="2014-06-15T00:00:00"/>
    <s v="Standard Class"/>
    <s v="LC-16930"/>
    <s v="Linda Cazamias"/>
    <s v="Corporate"/>
    <s v="United States"/>
    <s v="New York City"/>
    <x v="15"/>
    <n v="10011"/>
    <x v="3"/>
    <s v="OFF-AR-10001868"/>
    <x v="1"/>
    <x v="6"/>
    <s v="Prang Dustless Chalk Sticks"/>
    <n v="8.4"/>
    <n v="5"/>
    <n v="0"/>
    <n v="4.2"/>
  </r>
  <r>
    <n v="5220"/>
    <s v="CA-2014-145653"/>
    <x v="3"/>
    <x v="853"/>
    <d v="2014-09-02T00:00:00"/>
    <s v="Same Day"/>
    <s v="CA-12775"/>
    <s v="Cynthia Arntzen"/>
    <s v="Consumer"/>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s v="Home Office"/>
    <s v="United States"/>
    <s v="Detroit"/>
    <x v="12"/>
    <n v="48234"/>
    <x v="2"/>
    <s v="FUR-BO-10000711"/>
    <x v="0"/>
    <x v="0"/>
    <s v="Hon Metal Bookcases, Gray"/>
    <n v="212.94"/>
    <n v="3"/>
    <n v="0"/>
    <n v="57.4938"/>
  </r>
  <r>
    <n v="5222"/>
    <s v="CA-2014-117401"/>
    <x v="3"/>
    <x v="796"/>
    <d v="2014-05-23T00:00:00"/>
    <s v="Second Class"/>
    <s v="PP-18955"/>
    <s v="Paul Prost"/>
    <s v="Home Office"/>
    <s v="United States"/>
    <s v="Springfield"/>
    <x v="25"/>
    <n v="65807"/>
    <x v="2"/>
    <s v="OFF-AP-10000938"/>
    <x v="1"/>
    <x v="9"/>
    <s v="Avanti 1.7 Cu. Ft. Refrigerator"/>
    <n v="706.86"/>
    <n v="7"/>
    <n v="0"/>
    <n v="197.92079999999999"/>
  </r>
  <r>
    <n v="5223"/>
    <s v="CA-2014-117401"/>
    <x v="3"/>
    <x v="796"/>
    <d v="2014-05-23T00:00:00"/>
    <s v="Second Class"/>
    <s v="PP-18955"/>
    <s v="Paul Prost"/>
    <s v="Home Office"/>
    <s v="United States"/>
    <s v="Springfield"/>
    <x v="25"/>
    <n v="65807"/>
    <x v="2"/>
    <s v="TEC-PH-10003555"/>
    <x v="2"/>
    <x v="7"/>
    <s v="Motorola HK250 Universal Bluetooth Headset"/>
    <n v="114.94999999999999"/>
    <n v="5"/>
    <n v="0"/>
    <n v="2.2990000000000066"/>
  </r>
  <r>
    <n v="5224"/>
    <s v="CA-2014-117401"/>
    <x v="3"/>
    <x v="796"/>
    <d v="2014-05-23T00:00:00"/>
    <s v="Second Class"/>
    <s v="PP-18955"/>
    <s v="Paul Prost"/>
    <s v="Home Office"/>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s v="Consumer"/>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s v="Consumer"/>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s v="Consumer"/>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s v="Consumer"/>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s v="Home Office"/>
    <s v="United States"/>
    <s v="San Francisco"/>
    <x v="1"/>
    <n v="94109"/>
    <x v="1"/>
    <s v="OFF-PA-10001033"/>
    <x v="1"/>
    <x v="10"/>
    <s v="Xerox 1893"/>
    <n v="81.98"/>
    <n v="2"/>
    <n v="0"/>
    <n v="40.170200000000001"/>
  </r>
  <r>
    <n v="5230"/>
    <s v="CA-2014-124436"/>
    <x v="3"/>
    <x v="498"/>
    <d v="2014-03-23T00:00:00"/>
    <s v="Second Class"/>
    <s v="SA-20830"/>
    <s v="Sue Ann Reed"/>
    <s v="Consumer"/>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s v="Consumer"/>
    <s v="United States"/>
    <s v="Fresno"/>
    <x v="1"/>
    <n v="93727"/>
    <x v="1"/>
    <s v="FUR-TA-10001095"/>
    <x v="0"/>
    <x v="3"/>
    <s v="Chromcraft Round Conference Tables"/>
    <n v="697.16"/>
    <n v="5"/>
    <n v="0.2"/>
    <n v="8.7144999999999868"/>
  </r>
  <r>
    <n v="5232"/>
    <s v="CA-2014-124436"/>
    <x v="3"/>
    <x v="498"/>
    <d v="2014-03-23T00:00:00"/>
    <s v="Second Class"/>
    <s v="SA-20830"/>
    <s v="Sue Ann Reed"/>
    <s v="Consumer"/>
    <s v="United States"/>
    <s v="Fresno"/>
    <x v="1"/>
    <n v="93727"/>
    <x v="1"/>
    <s v="FUR-FU-10001185"/>
    <x v="0"/>
    <x v="5"/>
    <s v="Advantus Employee of the Month Certificate Frame, 11 x 13-1/2"/>
    <n v="30.93"/>
    <n v="1"/>
    <n v="0"/>
    <n v="12.6813"/>
  </r>
  <r>
    <n v="5233"/>
    <s v="CA-2014-124436"/>
    <x v="3"/>
    <x v="498"/>
    <d v="2014-03-23T00:00:00"/>
    <s v="Second Class"/>
    <s v="SA-20830"/>
    <s v="Sue Ann Reed"/>
    <s v="Consumer"/>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s v="Corporate"/>
    <s v="United States"/>
    <s v="Texarkana"/>
    <x v="36"/>
    <n v="71854"/>
    <x v="0"/>
    <s v="FUR-CH-10004626"/>
    <x v="0"/>
    <x v="1"/>
    <s v="Office Star Flex Back Scooter Chair with Aluminum Finish Frame"/>
    <n v="605.34"/>
    <n v="6"/>
    <n v="0"/>
    <n v="145.2816"/>
  </r>
  <r>
    <n v="5235"/>
    <s v="CA-2014-131037"/>
    <x v="3"/>
    <x v="1029"/>
    <d v="2014-08-24T00:00:00"/>
    <s v="First Class"/>
    <s v="TM-21490"/>
    <s v="Tony Molinari"/>
    <s v="Consumer"/>
    <s v="United States"/>
    <s v="San Francisco"/>
    <x v="1"/>
    <n v="94110"/>
    <x v="1"/>
    <s v="FUR-TA-10001768"/>
    <x v="0"/>
    <x v="3"/>
    <s v="Hon Racetrack Conference Tables"/>
    <n v="210.00800000000001"/>
    <n v="1"/>
    <n v="0.2"/>
    <n v="2.625099999999982"/>
  </r>
  <r>
    <n v="5236"/>
    <s v="CA-2013-111143"/>
    <x v="0"/>
    <x v="258"/>
    <d v="2013-11-23T00:00:00"/>
    <s v="First Class"/>
    <s v="TT-21265"/>
    <s v="Tim Taslimi"/>
    <s v="Corporate"/>
    <s v="United States"/>
    <s v="Indianapolis"/>
    <x v="14"/>
    <n v="46203"/>
    <x v="2"/>
    <s v="OFF-AP-10001947"/>
    <x v="1"/>
    <x v="9"/>
    <s v="Acco 6 Outlet Guardian Premium Plus Surge Suppressor"/>
    <n v="54.96"/>
    <n v="3"/>
    <n v="0"/>
    <n v="15.938399999999998"/>
  </r>
  <r>
    <n v="5237"/>
    <s v="CA-2011-166744"/>
    <x v="2"/>
    <x v="59"/>
    <d v="2011-09-24T00:00:00"/>
    <s v="Standard Class"/>
    <s v="DN-13690"/>
    <s v="Duane Noonan"/>
    <s v="Consumer"/>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s v="Consumer"/>
    <s v="United States"/>
    <s v="Columbia"/>
    <x v="39"/>
    <n v="21044"/>
    <x v="3"/>
    <s v="FUR-BO-10001337"/>
    <x v="0"/>
    <x v="0"/>
    <s v="O'Sullivan Living Dimensions 2-Shelf Bookcases"/>
    <n v="362.94"/>
    <n v="3"/>
    <n v="0"/>
    <n v="36.293999999999997"/>
  </r>
  <r>
    <n v="5239"/>
    <s v="CA-2011-166744"/>
    <x v="2"/>
    <x v="59"/>
    <d v="2011-09-24T00:00:00"/>
    <s v="Standard Class"/>
    <s v="DN-13690"/>
    <s v="Duane Noonan"/>
    <s v="Consumer"/>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s v="Consumer"/>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s v="Consumer"/>
    <s v="United States"/>
    <s v="San Jose"/>
    <x v="1"/>
    <n v="95123"/>
    <x v="1"/>
    <s v="OFF-BI-10001658"/>
    <x v="1"/>
    <x v="8"/>
    <s v="GBC Standard Therm-A-Bind Covers"/>
    <n v="39.872000000000007"/>
    <n v="2"/>
    <n v="0.2"/>
    <n v="12.958399999999999"/>
  </r>
  <r>
    <n v="5242"/>
    <s v="CA-2013-110730"/>
    <x v="0"/>
    <x v="713"/>
    <d v="2013-09-27T00:00:00"/>
    <s v="Second Class"/>
    <s v="CM-11815"/>
    <s v="Candace McMahon"/>
    <s v="Corporate"/>
    <s v="United States"/>
    <s v="Seattle"/>
    <x v="4"/>
    <n v="98115"/>
    <x v="1"/>
    <s v="OFF-SU-10004737"/>
    <x v="1"/>
    <x v="14"/>
    <s v="Acme Design Stainless Steel Bent Scissors"/>
    <n v="13.68"/>
    <n v="2"/>
    <n v="0"/>
    <n v="3.6936"/>
  </r>
  <r>
    <n v="5243"/>
    <s v="CA-2014-146367"/>
    <x v="3"/>
    <x v="1018"/>
    <d v="2014-08-09T00:00:00"/>
    <s v="Standard Class"/>
    <s v="HM-14860"/>
    <s v="Harry Marie"/>
    <s v="Corporate"/>
    <s v="United States"/>
    <s v="Carrollton"/>
    <x v="5"/>
    <n v="75007"/>
    <x v="2"/>
    <s v="OFF-BI-10002827"/>
    <x v="1"/>
    <x v="8"/>
    <s v="Avery Durable Poly Binders"/>
    <n v="3.3179999999999996"/>
    <n v="3"/>
    <n v="0.8"/>
    <n v="-5.6406000000000018"/>
  </r>
  <r>
    <n v="5244"/>
    <s v="CA-2013-149454"/>
    <x v="0"/>
    <x v="197"/>
    <d v="2013-07-27T00:00:00"/>
    <s v="First Class"/>
    <s v="KM-16375"/>
    <s v="Katherine Murray"/>
    <s v="Home Office"/>
    <s v="United States"/>
    <s v="Arlington"/>
    <x v="17"/>
    <n v="22204"/>
    <x v="0"/>
    <s v="OFF-BI-10003694"/>
    <x v="1"/>
    <x v="8"/>
    <s v="Avery 3 1/2&quot; Diskette Storage Pages, 10/Pack"/>
    <n v="10.44"/>
    <n v="1"/>
    <n v="0"/>
    <n v="4.8023999999999996"/>
  </r>
  <r>
    <n v="5245"/>
    <s v="CA-2013-156265"/>
    <x v="0"/>
    <x v="1030"/>
    <d v="2013-08-05T00:00:00"/>
    <s v="Second Class"/>
    <s v="BF-11020"/>
    <s v="Barry Französisch"/>
    <s v="Corporate"/>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s v="Corporate"/>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s v="Corporate"/>
    <s v="United States"/>
    <s v="Los Angeles"/>
    <x v="1"/>
    <n v="90032"/>
    <x v="1"/>
    <s v="OFF-BI-10000285"/>
    <x v="1"/>
    <x v="8"/>
    <s v="XtraLife ClearVue Slant-D Ring Binders by Cardinal"/>
    <n v="12.544"/>
    <n v="2"/>
    <n v="0.2"/>
    <n v="4.7039999999999997"/>
  </r>
  <r>
    <n v="5248"/>
    <s v="US-2012-168914"/>
    <x v="1"/>
    <x v="1031"/>
    <d v="2012-05-27T00:00:00"/>
    <s v="Standard Class"/>
    <s v="JE-15745"/>
    <s v="Joel Eaton"/>
    <s v="Consumer"/>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s v="Consumer"/>
    <s v="United States"/>
    <s v="Seattle"/>
    <x v="4"/>
    <n v="98105"/>
    <x v="1"/>
    <s v="TEC-AC-10002345"/>
    <x v="2"/>
    <x v="11"/>
    <s v="HP Standard 104 key PS/2 Keyboard"/>
    <n v="43.5"/>
    <n v="3"/>
    <n v="0"/>
    <n v="10.875"/>
  </r>
  <r>
    <n v="5250"/>
    <s v="CA-2012-106215"/>
    <x v="1"/>
    <x v="392"/>
    <d v="2012-04-21T00:00:00"/>
    <s v="Standard Class"/>
    <s v="BN-11470"/>
    <s v="Brad Norvell"/>
    <s v="Corporate"/>
    <s v="United States"/>
    <s v="Philadelphia"/>
    <x v="9"/>
    <n v="19143"/>
    <x v="3"/>
    <s v="OFF-FA-10001229"/>
    <x v="1"/>
    <x v="13"/>
    <s v="Staples"/>
    <n v="12.576000000000001"/>
    <n v="4"/>
    <n v="0.2"/>
    <n v="4.0871999999999993"/>
  </r>
  <r>
    <n v="5251"/>
    <s v="US-2013-169369"/>
    <x v="0"/>
    <x v="939"/>
    <d v="2013-12-19T00:00:00"/>
    <s v="Standard Class"/>
    <s v="EC-14050"/>
    <s v="Erin Creighton"/>
    <s v="Consumer"/>
    <s v="United States"/>
    <s v="Columbus"/>
    <x v="32"/>
    <n v="31907"/>
    <x v="0"/>
    <s v="TEC-AC-10001314"/>
    <x v="2"/>
    <x v="11"/>
    <s v="Case Logic 2.4GHz Wireless Keyboard"/>
    <n v="249.95000000000002"/>
    <n v="5"/>
    <n v="0"/>
    <n v="19.995999999999974"/>
  </r>
  <r>
    <n v="5252"/>
    <s v="US-2013-169369"/>
    <x v="0"/>
    <x v="939"/>
    <d v="2013-12-19T00:00:00"/>
    <s v="Standard Class"/>
    <s v="EC-14050"/>
    <s v="Erin Creighton"/>
    <s v="Consumer"/>
    <s v="United States"/>
    <s v="Columbus"/>
    <x v="32"/>
    <n v="31907"/>
    <x v="0"/>
    <s v="OFF-PA-10004438"/>
    <x v="1"/>
    <x v="10"/>
    <s v="Xerox 1907"/>
    <n v="49.12"/>
    <n v="4"/>
    <n v="0"/>
    <n v="23.086399999999998"/>
  </r>
  <r>
    <n v="5253"/>
    <s v="CA-2012-132318"/>
    <x v="1"/>
    <x v="628"/>
    <d v="2012-11-02T00:00:00"/>
    <s v="First Class"/>
    <s v="TT-21220"/>
    <s v="Thomas Thornton"/>
    <s v="Consumer"/>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s v="Home Office"/>
    <s v="United States"/>
    <s v="Des Moines"/>
    <x v="4"/>
    <n v="98198"/>
    <x v="1"/>
    <s v="OFF-BI-10004224"/>
    <x v="1"/>
    <x v="8"/>
    <s v="Catalog Binders with Expanding Posts"/>
    <n v="107.64800000000001"/>
    <n v="2"/>
    <n v="0.2"/>
    <n v="33.639999999999986"/>
  </r>
  <r>
    <n v="5255"/>
    <s v="CA-2012-125185"/>
    <x v="1"/>
    <x v="616"/>
    <d v="2012-03-07T00:00:00"/>
    <s v="Second Class"/>
    <s v="AH-10195"/>
    <s v="Alan Haines"/>
    <s v="Corporate"/>
    <s v="United States"/>
    <s v="Bethlehem"/>
    <x v="9"/>
    <n v="18018"/>
    <x v="3"/>
    <s v="FUR-CH-10002647"/>
    <x v="0"/>
    <x v="1"/>
    <s v="Situations Contoured Folding Chairs, 4/Set"/>
    <n v="99.372"/>
    <n v="2"/>
    <n v="0.3"/>
    <n v="-7.0979999999999919"/>
  </r>
  <r>
    <n v="5256"/>
    <s v="CA-2012-125185"/>
    <x v="1"/>
    <x v="616"/>
    <d v="2012-03-07T00:00:00"/>
    <s v="Second Class"/>
    <s v="AH-10195"/>
    <s v="Alan Haines"/>
    <s v="Corporate"/>
    <s v="United States"/>
    <s v="Bethlehem"/>
    <x v="9"/>
    <n v="18018"/>
    <x v="3"/>
    <s v="FUR-FU-10003247"/>
    <x v="0"/>
    <x v="5"/>
    <s v="36X48 HARDFLOOR CHAIRMAT"/>
    <n v="33.568000000000005"/>
    <n v="2"/>
    <n v="0.2"/>
    <n v="-5.4548000000000041"/>
  </r>
  <r>
    <n v="5257"/>
    <s v="CA-2013-130078"/>
    <x v="0"/>
    <x v="590"/>
    <d v="2013-08-15T00:00:00"/>
    <s v="Standard Class"/>
    <s v="CC-12145"/>
    <s v="Charles Crestani"/>
    <s v="Consumer"/>
    <s v="United States"/>
    <s v="Oklahoma City"/>
    <x v="26"/>
    <n v="73120"/>
    <x v="2"/>
    <s v="OFF-PA-10003270"/>
    <x v="1"/>
    <x v="10"/>
    <s v="Xerox 1954"/>
    <n v="10.56"/>
    <n v="2"/>
    <n v="0"/>
    <n v="4.7519999999999998"/>
  </r>
  <r>
    <n v="5258"/>
    <s v="US-2014-114034"/>
    <x v="3"/>
    <x v="1032"/>
    <d v="2014-01-09T00:00:00"/>
    <s v="Standard Class"/>
    <s v="DL-13315"/>
    <s v="Delfina Latchford"/>
    <s v="Consumer"/>
    <s v="United States"/>
    <s v="Rancho Cucamonga"/>
    <x v="1"/>
    <n v="91730"/>
    <x v="1"/>
    <s v="OFF-PA-10004735"/>
    <x v="1"/>
    <x v="10"/>
    <s v="Xerox 1905"/>
    <n v="38.880000000000003"/>
    <n v="6"/>
    <n v="0"/>
    <n v="18.662400000000002"/>
  </r>
  <r>
    <n v="5259"/>
    <s v="US-2014-115595"/>
    <x v="3"/>
    <x v="449"/>
    <d v="2014-10-12T00:00:00"/>
    <s v="First Class"/>
    <s v="XP-21865"/>
    <s v="Xylona Preis"/>
    <s v="Consumer"/>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s v="Home Office"/>
    <s v="United States"/>
    <s v="Philadelphia"/>
    <x v="9"/>
    <n v="19120"/>
    <x v="3"/>
    <s v="OFF-PA-10000176"/>
    <x v="1"/>
    <x v="10"/>
    <s v="Xerox 1887"/>
    <n v="45.527999999999999"/>
    <n v="3"/>
    <n v="0.2"/>
    <n v="15.934799999999997"/>
  </r>
  <r>
    <n v="5261"/>
    <s v="CA-2011-105165"/>
    <x v="2"/>
    <x v="557"/>
    <d v="2011-09-10T00:00:00"/>
    <s v="First Class"/>
    <s v="SZ-20035"/>
    <s v="Sam Zeldin"/>
    <s v="Home Office"/>
    <s v="United States"/>
    <s v="Houston"/>
    <x v="5"/>
    <n v="77036"/>
    <x v="2"/>
    <s v="TEC-PH-10000675"/>
    <x v="2"/>
    <x v="7"/>
    <s v="Panasonic KX TS3282B Corded phone"/>
    <n v="196.77600000000001"/>
    <n v="3"/>
    <n v="0.2"/>
    <n v="14.758199999999995"/>
  </r>
  <r>
    <n v="5262"/>
    <s v="CA-2011-105165"/>
    <x v="2"/>
    <x v="557"/>
    <d v="2011-09-10T00:00:00"/>
    <s v="First Class"/>
    <s v="SZ-20035"/>
    <s v="Sam Zeldin"/>
    <s v="Home Office"/>
    <s v="United States"/>
    <s v="Houston"/>
    <x v="5"/>
    <n v="77036"/>
    <x v="2"/>
    <s v="OFF-BI-10000050"/>
    <x v="1"/>
    <x v="8"/>
    <s v="Angle-D Binders with Locking Rings, Label Holders"/>
    <n v="2.9199999999999995"/>
    <n v="2"/>
    <n v="0.8"/>
    <n v="-4.8180000000000005"/>
  </r>
  <r>
    <n v="5263"/>
    <s v="CA-2011-105165"/>
    <x v="2"/>
    <x v="557"/>
    <d v="2011-09-10T00:00:00"/>
    <s v="First Class"/>
    <s v="SZ-20035"/>
    <s v="Sam Zeldin"/>
    <s v="Home Office"/>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s v="Home Office"/>
    <s v="United States"/>
    <s v="Houston"/>
    <x v="5"/>
    <n v="77036"/>
    <x v="2"/>
    <s v="TEC-AC-10002718"/>
    <x v="2"/>
    <x v="11"/>
    <s v="Belkin Standard 104 key USB Keyboard"/>
    <n v="46.688000000000002"/>
    <n v="4"/>
    <n v="0.2"/>
    <n v="-2.9180000000000028"/>
  </r>
  <r>
    <n v="5265"/>
    <s v="CA-2011-105165"/>
    <x v="2"/>
    <x v="557"/>
    <d v="2011-09-10T00:00:00"/>
    <s v="First Class"/>
    <s v="SZ-20035"/>
    <s v="Sam Zeldin"/>
    <s v="Home Office"/>
    <s v="United States"/>
    <s v="Houston"/>
    <x v="5"/>
    <n v="77036"/>
    <x v="2"/>
    <s v="OFF-AR-10003179"/>
    <x v="1"/>
    <x v="6"/>
    <s v="Dixon Ticonderoga Core-Lock Colored Pencils"/>
    <n v="21.864000000000001"/>
    <n v="3"/>
    <n v="0.2"/>
    <n v="3.5528999999999984"/>
  </r>
  <r>
    <n v="5266"/>
    <s v="CA-2014-147452"/>
    <x v="3"/>
    <x v="1033"/>
    <d v="2014-10-04T00:00:00"/>
    <s v="First Class"/>
    <s v="CS-11845"/>
    <s v="Cari Sayre"/>
    <s v="Corporate"/>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s v="Corporate"/>
    <s v="United States"/>
    <s v="Seattle"/>
    <x v="4"/>
    <n v="98103"/>
    <x v="1"/>
    <s v="OFF-PA-10004039"/>
    <x v="1"/>
    <x v="10"/>
    <s v="Xerox 1882"/>
    <n v="167.94"/>
    <n v="3"/>
    <n v="0"/>
    <n v="82.290599999999998"/>
  </r>
  <r>
    <n v="5268"/>
    <s v="CA-2014-147452"/>
    <x v="3"/>
    <x v="1033"/>
    <d v="2014-10-04T00:00:00"/>
    <s v="First Class"/>
    <s v="CS-11845"/>
    <s v="Cari Sayre"/>
    <s v="Corporate"/>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s v="Home Office"/>
    <s v="United States"/>
    <s v="Yonkers"/>
    <x v="15"/>
    <n v="10701"/>
    <x v="3"/>
    <s v="TEC-MA-10003173"/>
    <x v="2"/>
    <x v="15"/>
    <s v="Hewlett-Packard 300S Scientific Calculator"/>
    <n v="52.44"/>
    <n v="4"/>
    <n v="0"/>
    <n v="24.122399999999995"/>
  </r>
  <r>
    <n v="5270"/>
    <s v="CA-2014-144484"/>
    <x v="3"/>
    <x v="220"/>
    <d v="2014-09-12T00:00:00"/>
    <s v="Same Day"/>
    <s v="CB-12025"/>
    <s v="Cassandra Brandow"/>
    <s v="Consumer"/>
    <s v="United States"/>
    <s v="San Francisco"/>
    <x v="1"/>
    <n v="94110"/>
    <x v="1"/>
    <s v="FUR-FU-10000260"/>
    <x v="0"/>
    <x v="5"/>
    <s v="6&quot; Cubicle Wall Clock, Black"/>
    <n v="32.36"/>
    <n v="4"/>
    <n v="0"/>
    <n v="11.6496"/>
  </r>
  <r>
    <n v="5271"/>
    <s v="CA-2014-144484"/>
    <x v="3"/>
    <x v="220"/>
    <d v="2014-09-12T00:00:00"/>
    <s v="Same Day"/>
    <s v="CB-12025"/>
    <s v="Cassandra Brandow"/>
    <s v="Consumer"/>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s v="Corporate"/>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s v="Corporate"/>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s v="Home Office"/>
    <s v="United States"/>
    <s v="Miami"/>
    <x v="2"/>
    <n v="33142"/>
    <x v="0"/>
    <s v="OFF-BI-10000145"/>
    <x v="1"/>
    <x v="8"/>
    <s v="Zipper Ring Binder Pockets"/>
    <n v="3.7440000000000007"/>
    <n v="4"/>
    <n v="0.7"/>
    <n v="-2.6207999999999991"/>
  </r>
  <r>
    <n v="5275"/>
    <s v="CA-2012-162887"/>
    <x v="1"/>
    <x v="209"/>
    <d v="2012-11-09T00:00:00"/>
    <s v="Second Class"/>
    <s v="SV-20785"/>
    <s v="Stewart Visinsky"/>
    <s v="Consumer"/>
    <s v="United States"/>
    <s v="Burlington"/>
    <x v="42"/>
    <s v="05408"/>
    <x v="3"/>
    <s v="FUR-CH-10000595"/>
    <x v="0"/>
    <x v="1"/>
    <s v="Safco Contoured Stacking Chairs"/>
    <n v="715.2"/>
    <n v="3"/>
    <n v="0"/>
    <n v="178.79999999999998"/>
  </r>
  <r>
    <n v="5276"/>
    <s v="CA-2014-147333"/>
    <x v="3"/>
    <x v="817"/>
    <d v="2014-12-21T00:00:00"/>
    <s v="Standard Class"/>
    <s v="KL-16555"/>
    <s v="Kelly Lampkin"/>
    <s v="Corporate"/>
    <s v="United States"/>
    <s v="Fayetteville"/>
    <x v="36"/>
    <n v="72701"/>
    <x v="0"/>
    <s v="TEC-AC-10004469"/>
    <x v="2"/>
    <x v="11"/>
    <s v="Microsoft Sculpt Comfort Mouse"/>
    <n v="159.80000000000001"/>
    <n v="4"/>
    <n v="0"/>
    <n v="70.312000000000012"/>
  </r>
  <r>
    <n v="5277"/>
    <s v="CA-2014-147333"/>
    <x v="3"/>
    <x v="817"/>
    <d v="2014-12-21T00:00:00"/>
    <s v="Standard Class"/>
    <s v="KL-16555"/>
    <s v="Kelly Lampkin"/>
    <s v="Corporate"/>
    <s v="United States"/>
    <s v="Fayetteville"/>
    <x v="36"/>
    <n v="72701"/>
    <x v="0"/>
    <s v="TEC-AC-10003038"/>
    <x v="2"/>
    <x v="11"/>
    <s v="Kingston Digital DataTraveler 16GB USB 2.0"/>
    <n v="44.75"/>
    <n v="5"/>
    <n v="0"/>
    <n v="8.5024999999999942"/>
  </r>
  <r>
    <n v="5278"/>
    <s v="CA-2011-113859"/>
    <x v="2"/>
    <x v="103"/>
    <d v="2011-09-17T00:00:00"/>
    <s v="Standard Class"/>
    <s v="BC-11125"/>
    <s v="Becky Castell"/>
    <s v="Home Office"/>
    <s v="United States"/>
    <s v="Odessa"/>
    <x v="5"/>
    <n v="79762"/>
    <x v="2"/>
    <s v="FUR-CH-10004698"/>
    <x v="0"/>
    <x v="1"/>
    <s v="Padded Folding Chairs, Black, 4/Carton"/>
    <n v="340.11599999999999"/>
    <n v="6"/>
    <n v="0.3"/>
    <n v="-9.717599999999976"/>
  </r>
  <r>
    <n v="5279"/>
    <s v="CA-2011-159681"/>
    <x v="2"/>
    <x v="1035"/>
    <d v="2011-12-13T00:00:00"/>
    <s v="Standard Class"/>
    <s v="PO-18850"/>
    <s v="Patrick O'Brill"/>
    <s v="Consumer"/>
    <s v="United States"/>
    <s v="Virginia Beach"/>
    <x v="17"/>
    <n v="23464"/>
    <x v="0"/>
    <s v="OFF-PA-10003641"/>
    <x v="1"/>
    <x v="10"/>
    <s v="Xerox 1909"/>
    <n v="105.52"/>
    <n v="4"/>
    <n v="0"/>
    <n v="48.539199999999994"/>
  </r>
  <r>
    <n v="5280"/>
    <s v="US-2014-104094"/>
    <x v="3"/>
    <x v="210"/>
    <d v="2014-09-12T00:00:00"/>
    <s v="Standard Class"/>
    <s v="AG-10675"/>
    <s v="Anna Gayman"/>
    <s v="Consumer"/>
    <s v="United States"/>
    <s v="Milwaukee"/>
    <x v="6"/>
    <n v="53209"/>
    <x v="2"/>
    <s v="TEC-AC-10002134"/>
    <x v="2"/>
    <x v="11"/>
    <s v="Rosewill 107 Normal Keys USB Wired Standard Keyboard"/>
    <n v="13.48"/>
    <n v="1"/>
    <n v="0"/>
    <n v="1.8872"/>
  </r>
  <r>
    <n v="5281"/>
    <s v="CA-2014-152709"/>
    <x v="3"/>
    <x v="566"/>
    <d v="2014-10-13T00:00:00"/>
    <s v="Standard Class"/>
    <s v="DB-13210"/>
    <s v="Dean Braden"/>
    <s v="Consumer"/>
    <s v="United States"/>
    <s v="Detroit"/>
    <x v="12"/>
    <n v="48234"/>
    <x v="2"/>
    <s v="OFF-ST-10001837"/>
    <x v="1"/>
    <x v="4"/>
    <s v="SAFCO Mobile Desk Side File, Wire Frame"/>
    <n v="85.52"/>
    <n v="2"/>
    <n v="0"/>
    <n v="22.235199999999999"/>
  </r>
  <r>
    <n v="5282"/>
    <s v="CA-2012-105158"/>
    <x v="1"/>
    <x v="577"/>
    <d v="2012-09-10T00:00:00"/>
    <s v="Standard Class"/>
    <s v="SP-20860"/>
    <s v="Sung Pak"/>
    <s v="Corporate"/>
    <s v="United States"/>
    <s v="Rochester"/>
    <x v="11"/>
    <n v="55901"/>
    <x v="2"/>
    <s v="FUR-FU-10001706"/>
    <x v="0"/>
    <x v="5"/>
    <s v="Longer-Life Soft White Bulbs"/>
    <n v="6.16"/>
    <n v="2"/>
    <n v="0"/>
    <n v="2.9567999999999999"/>
  </r>
  <r>
    <n v="5283"/>
    <s v="CA-2012-105158"/>
    <x v="1"/>
    <x v="577"/>
    <d v="2012-09-10T00:00:00"/>
    <s v="Standard Class"/>
    <s v="SP-20860"/>
    <s v="Sung Pak"/>
    <s v="Corporate"/>
    <s v="United States"/>
    <s v="Rochester"/>
    <x v="11"/>
    <n v="55901"/>
    <x v="2"/>
    <s v="OFF-PA-10001970"/>
    <x v="1"/>
    <x v="10"/>
    <s v="Xerox 1881"/>
    <n v="36.839999999999996"/>
    <n v="3"/>
    <n v="0"/>
    <n v="17.314799999999998"/>
  </r>
  <r>
    <n v="5284"/>
    <s v="CA-2011-133424"/>
    <x v="2"/>
    <x v="809"/>
    <d v="2011-04-04T00:00:00"/>
    <s v="Standard Class"/>
    <s v="Dl-13600"/>
    <s v="Dorris liebe"/>
    <s v="Corporate"/>
    <s v="United States"/>
    <s v="Seattle"/>
    <x v="4"/>
    <n v="98105"/>
    <x v="1"/>
    <s v="OFF-ST-10002957"/>
    <x v="1"/>
    <x v="4"/>
    <s v="Sterilite Show Offs Storage Containers"/>
    <n v="15.84"/>
    <n v="3"/>
    <n v="0"/>
    <n v="0"/>
  </r>
  <r>
    <n v="5285"/>
    <s v="CA-2011-133424"/>
    <x v="2"/>
    <x v="809"/>
    <d v="2011-04-04T00:00:00"/>
    <s v="Standard Class"/>
    <s v="Dl-13600"/>
    <s v="Dorris liebe"/>
    <s v="Corporate"/>
    <s v="United States"/>
    <s v="Seattle"/>
    <x v="4"/>
    <n v="98105"/>
    <x v="1"/>
    <s v="OFF-LA-10002312"/>
    <x v="1"/>
    <x v="2"/>
    <s v="Avery 490"/>
    <n v="44.400000000000006"/>
    <n v="3"/>
    <n v="0"/>
    <n v="22.200000000000003"/>
  </r>
  <r>
    <n v="5286"/>
    <s v="CA-2014-105991"/>
    <x v="3"/>
    <x v="1024"/>
    <d v="2014-05-07T00:00:00"/>
    <s v="First Class"/>
    <s v="LH-17020"/>
    <s v="Lisa Hazard"/>
    <s v="Consumer"/>
    <s v="United States"/>
    <s v="Louisville"/>
    <x v="22"/>
    <n v="80027"/>
    <x v="1"/>
    <s v="OFF-EN-10002600"/>
    <x v="1"/>
    <x v="12"/>
    <s v="Redi-Strip #10 Envelopes, 4 1/8 x 9 1/2"/>
    <n v="21.240000000000002"/>
    <n v="9"/>
    <n v="0.2"/>
    <n v="7.4339999999999993"/>
  </r>
  <r>
    <n v="5287"/>
    <s v="CA-2014-105991"/>
    <x v="3"/>
    <x v="1024"/>
    <d v="2014-05-07T00:00:00"/>
    <s v="First Class"/>
    <s v="LH-17020"/>
    <s v="Lisa Hazard"/>
    <s v="Consumer"/>
    <s v="United States"/>
    <s v="Louisville"/>
    <x v="22"/>
    <n v="80027"/>
    <x v="1"/>
    <s v="OFF-BI-10003274"/>
    <x v="1"/>
    <x v="8"/>
    <s v="Avery Durable Slant Ring Binders, No Labels"/>
    <n v="9.5520000000000014"/>
    <n v="8"/>
    <n v="0.7"/>
    <n v="-7.3231999999999999"/>
  </r>
  <r>
    <n v="5288"/>
    <s v="CA-2014-105991"/>
    <x v="3"/>
    <x v="1024"/>
    <d v="2014-05-07T00:00:00"/>
    <s v="First Class"/>
    <s v="LH-17020"/>
    <s v="Lisa Hazard"/>
    <s v="Consumer"/>
    <s v="United States"/>
    <s v="Louisville"/>
    <x v="22"/>
    <n v="80027"/>
    <x v="1"/>
    <s v="FUR-BO-10004467"/>
    <x v="0"/>
    <x v="0"/>
    <s v="Bestar Classic Bookcase"/>
    <n v="89.991000000000014"/>
    <n v="3"/>
    <n v="0.7"/>
    <n v="-152.9847"/>
  </r>
  <r>
    <n v="5289"/>
    <s v="US-2014-136784"/>
    <x v="3"/>
    <x v="504"/>
    <d v="2014-05-06T00:00:00"/>
    <s v="Standard Class"/>
    <s v="AD-10180"/>
    <s v="Alan Dominguez"/>
    <s v="Home Office"/>
    <s v="United States"/>
    <s v="San Francisco"/>
    <x v="1"/>
    <n v="94122"/>
    <x v="1"/>
    <s v="OFF-PA-10000675"/>
    <x v="1"/>
    <x v="10"/>
    <s v="Xerox 1919"/>
    <n v="163.96"/>
    <n v="4"/>
    <n v="0"/>
    <n v="80.340400000000002"/>
  </r>
  <r>
    <n v="5290"/>
    <s v="CA-2011-146283"/>
    <x v="2"/>
    <x v="78"/>
    <d v="2011-09-15T00:00:00"/>
    <s v="Standard Class"/>
    <s v="KT-16465"/>
    <s v="Kean Takahito"/>
    <s v="Consumer"/>
    <s v="United States"/>
    <s v="Houston"/>
    <x v="5"/>
    <n v="77036"/>
    <x v="2"/>
    <s v="OFF-PA-10002259"/>
    <x v="1"/>
    <x v="10"/>
    <s v="Geographics Note Cards, Blank, White, 8 1/2&quot; x 11&quot;"/>
    <n v="17.904"/>
    <n v="2"/>
    <n v="0.2"/>
    <n v="6.2664"/>
  </r>
  <r>
    <n v="5291"/>
    <s v="CA-2011-146283"/>
    <x v="2"/>
    <x v="78"/>
    <d v="2011-09-15T00:00:00"/>
    <s v="Standard Class"/>
    <s v="KT-16465"/>
    <s v="Kean Takahito"/>
    <s v="Consumer"/>
    <s v="United States"/>
    <s v="Houston"/>
    <x v="5"/>
    <n v="77036"/>
    <x v="2"/>
    <s v="FUR-CH-10004287"/>
    <x v="0"/>
    <x v="1"/>
    <s v="SAFCO Arco Folding Chair"/>
    <n v="966.69999999999982"/>
    <n v="5"/>
    <n v="0.3"/>
    <n v="-13.810000000000116"/>
  </r>
  <r>
    <n v="5292"/>
    <s v="CA-2011-146283"/>
    <x v="2"/>
    <x v="78"/>
    <d v="2011-09-15T00:00:00"/>
    <s v="Standard Class"/>
    <s v="KT-16465"/>
    <s v="Kean Takahito"/>
    <s v="Consumer"/>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s v="Consumer"/>
    <s v="United States"/>
    <s v="Miami"/>
    <x v="2"/>
    <n v="33180"/>
    <x v="0"/>
    <s v="OFF-ST-10004835"/>
    <x v="1"/>
    <x v="4"/>
    <s v="Plastic Stacking Crates &amp; Casters"/>
    <n v="4.4640000000000004"/>
    <n v="1"/>
    <n v="0.2"/>
    <n v="0.33479999999999999"/>
  </r>
  <r>
    <n v="5294"/>
    <s v="CA-2012-111073"/>
    <x v="1"/>
    <x v="207"/>
    <d v="2012-12-30T00:00:00"/>
    <s v="Standard Class"/>
    <s v="MC-18100"/>
    <s v="Mick Crebagga"/>
    <s v="Consumer"/>
    <s v="United States"/>
    <s v="Medina"/>
    <x v="24"/>
    <n v="44256"/>
    <x v="3"/>
    <s v="FUR-TA-10004086"/>
    <x v="0"/>
    <x v="3"/>
    <s v="KI Adjustable-Height Table"/>
    <n v="51.588000000000001"/>
    <n v="1"/>
    <n v="0.4"/>
    <n v="-15.476400000000005"/>
  </r>
  <r>
    <n v="5295"/>
    <s v="CA-2014-144883"/>
    <x v="3"/>
    <x v="733"/>
    <d v="2014-08-20T00:00:00"/>
    <s v="Standard Class"/>
    <s v="BO-11350"/>
    <s v="Bill Overfelt"/>
    <s v="Corporate"/>
    <s v="United States"/>
    <s v="Roseville"/>
    <x v="11"/>
    <n v="55113"/>
    <x v="2"/>
    <s v="OFF-LA-10000305"/>
    <x v="1"/>
    <x v="2"/>
    <s v="Avery 495"/>
    <n v="50.4"/>
    <n v="8"/>
    <n v="0"/>
    <n v="23.183999999999997"/>
  </r>
  <r>
    <n v="5296"/>
    <s v="CA-2014-142174"/>
    <x v="3"/>
    <x v="168"/>
    <d v="2014-03-10T00:00:00"/>
    <s v="Standard Class"/>
    <s v="DP-13000"/>
    <s v="Darren Powers"/>
    <s v="Consumer"/>
    <s v="United States"/>
    <s v="Houston"/>
    <x v="5"/>
    <n v="77041"/>
    <x v="2"/>
    <s v="OFF-PA-10000806"/>
    <x v="1"/>
    <x v="10"/>
    <s v="Xerox 1934"/>
    <n v="89.567999999999998"/>
    <n v="2"/>
    <n v="0.2"/>
    <n v="32.468400000000003"/>
  </r>
  <r>
    <n v="5297"/>
    <s v="CA-2014-108791"/>
    <x v="3"/>
    <x v="944"/>
    <d v="2014-08-01T00:00:00"/>
    <s v="Standard Class"/>
    <s v="TM-21490"/>
    <s v="Tony Molinari"/>
    <s v="Consumer"/>
    <s v="United States"/>
    <s v="Yonkers"/>
    <x v="15"/>
    <n v="10701"/>
    <x v="3"/>
    <s v="FUR-FU-10004018"/>
    <x v="0"/>
    <x v="5"/>
    <s v="Tensor Computer Mounted Lamp"/>
    <n v="14.89"/>
    <n v="1"/>
    <n v="0"/>
    <n v="4.0203000000000007"/>
  </r>
  <r>
    <n v="5298"/>
    <s v="CA-2014-108791"/>
    <x v="3"/>
    <x v="944"/>
    <d v="2014-08-01T00:00:00"/>
    <s v="Standard Class"/>
    <s v="TM-21490"/>
    <s v="Tony Molinari"/>
    <s v="Consumer"/>
    <s v="United States"/>
    <s v="Yonkers"/>
    <x v="15"/>
    <n v="10701"/>
    <x v="3"/>
    <s v="TEC-PH-10002660"/>
    <x v="2"/>
    <x v="7"/>
    <s v="Nortel Networks T7316 E Nt8 B27"/>
    <n v="543.91999999999996"/>
    <n v="8"/>
    <n v="0"/>
    <n v="135.98000000000002"/>
  </r>
  <r>
    <n v="5299"/>
    <s v="CA-2013-106656"/>
    <x v="0"/>
    <x v="713"/>
    <d v="2013-09-27T00:00:00"/>
    <s v="First Class"/>
    <s v="DV-13045"/>
    <s v="Darrin Van Huff"/>
    <s v="Corporate"/>
    <s v="United States"/>
    <s v="San Diego"/>
    <x v="1"/>
    <n v="92037"/>
    <x v="1"/>
    <s v="OFF-EN-10001509"/>
    <x v="1"/>
    <x v="12"/>
    <s v="Poly String Tie Envelopes"/>
    <n v="4.08"/>
    <n v="2"/>
    <n v="0"/>
    <n v="1.9175999999999997"/>
  </r>
  <r>
    <n v="5300"/>
    <s v="CA-2013-106656"/>
    <x v="0"/>
    <x v="713"/>
    <d v="2013-09-27T00:00:00"/>
    <s v="First Class"/>
    <s v="DV-13045"/>
    <s v="Darrin Van Huff"/>
    <s v="Corporate"/>
    <s v="United States"/>
    <s v="San Diego"/>
    <x v="1"/>
    <n v="92037"/>
    <x v="1"/>
    <s v="OFF-LA-10003148"/>
    <x v="1"/>
    <x v="2"/>
    <s v="Avery 51"/>
    <n v="18.899999999999999"/>
    <n v="3"/>
    <n v="0"/>
    <n v="8.6939999999999991"/>
  </r>
  <r>
    <n v="5301"/>
    <s v="CA-2013-113831"/>
    <x v="0"/>
    <x v="198"/>
    <d v="2013-06-04T00:00:00"/>
    <s v="Standard Class"/>
    <s v="AH-10690"/>
    <s v="Anna Häberlin"/>
    <s v="Corporate"/>
    <s v="United States"/>
    <s v="Springfield"/>
    <x v="17"/>
    <n v="22153"/>
    <x v="0"/>
    <s v="FUR-TA-10002645"/>
    <x v="0"/>
    <x v="3"/>
    <s v="Hon Rectangular Conference Tables"/>
    <n v="2275.5"/>
    <n v="10"/>
    <n v="0"/>
    <n v="386.83499999999981"/>
  </r>
  <r>
    <n v="5302"/>
    <s v="CA-2013-113831"/>
    <x v="0"/>
    <x v="198"/>
    <d v="2013-06-04T00:00:00"/>
    <s v="Standard Class"/>
    <s v="AH-10690"/>
    <s v="Anna Häberlin"/>
    <s v="Corporate"/>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s v="Corporate"/>
    <s v="United States"/>
    <s v="Springfield"/>
    <x v="17"/>
    <n v="22153"/>
    <x v="0"/>
    <s v="OFF-LA-10001297"/>
    <x v="1"/>
    <x v="2"/>
    <s v="Avery 473"/>
    <n v="62.099999999999994"/>
    <n v="6"/>
    <n v="0"/>
    <n v="29.808"/>
  </r>
  <r>
    <n v="5304"/>
    <s v="US-2011-139500"/>
    <x v="2"/>
    <x v="912"/>
    <d v="2011-11-20T00:00:00"/>
    <s v="Standard Class"/>
    <s v="AB-10165"/>
    <s v="Alan Barnes"/>
    <s v="Consumer"/>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s v="Home Office"/>
    <s v="United States"/>
    <s v="Garland"/>
    <x v="5"/>
    <n v="75043"/>
    <x v="2"/>
    <s v="FUR-FU-10001546"/>
    <x v="0"/>
    <x v="5"/>
    <s v="Dana Swing-Arm Lamps"/>
    <n v="8.5440000000000005"/>
    <n v="2"/>
    <n v="0.6"/>
    <n v="-7.4759999999999991"/>
  </r>
  <r>
    <n v="5306"/>
    <s v="US-2013-168410"/>
    <x v="0"/>
    <x v="823"/>
    <d v="2013-02-26T00:00:00"/>
    <s v="Standard Class"/>
    <s v="BV-11245"/>
    <s v="Benjamin Venier"/>
    <s v="Corporate"/>
    <s v="United States"/>
    <s v="Oceanside"/>
    <x v="15"/>
    <n v="11572"/>
    <x v="3"/>
    <s v="FUR-FU-10000629"/>
    <x v="0"/>
    <x v="5"/>
    <s v="9-3/4 Diameter Round Wall Clock"/>
    <n v="68.949999999999989"/>
    <n v="5"/>
    <n v="0"/>
    <n v="28.959000000000003"/>
  </r>
  <r>
    <n v="5307"/>
    <s v="US-2013-168410"/>
    <x v="0"/>
    <x v="823"/>
    <d v="2013-02-26T00:00:00"/>
    <s v="Standard Class"/>
    <s v="BV-11245"/>
    <s v="Benjamin Venier"/>
    <s v="Corporate"/>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s v="Corporate"/>
    <s v="United States"/>
    <s v="Oceanside"/>
    <x v="15"/>
    <n v="11572"/>
    <x v="3"/>
    <s v="TEC-PH-10002583"/>
    <x v="2"/>
    <x v="7"/>
    <s v="iOttie HLCRIO102 Car Mount"/>
    <n v="39.979999999999997"/>
    <n v="2"/>
    <n v="0"/>
    <n v="1.9989999999999952"/>
  </r>
  <r>
    <n v="5309"/>
    <s v="CA-2014-131254"/>
    <x v="3"/>
    <x v="123"/>
    <d v="2014-11-22T00:00:00"/>
    <s v="First Class"/>
    <s v="NC-18415"/>
    <s v="Nathan Cano"/>
    <s v="Consumer"/>
    <s v="United States"/>
    <s v="Houston"/>
    <x v="5"/>
    <n v="77095"/>
    <x v="2"/>
    <s v="FUR-CH-10003774"/>
    <x v="0"/>
    <x v="1"/>
    <s v="Global Wood Trimmed Manager's Task Chair, Khaki"/>
    <n v="191.05799999999999"/>
    <n v="3"/>
    <n v="0.3"/>
    <n v="-46.399800000000013"/>
  </r>
  <r>
    <n v="5310"/>
    <s v="CA-2014-131254"/>
    <x v="3"/>
    <x v="123"/>
    <d v="2014-11-22T00:00:00"/>
    <s v="First Class"/>
    <s v="NC-18415"/>
    <s v="Nathan Cano"/>
    <s v="Consumer"/>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s v="Consumer"/>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s v="Home Office"/>
    <s v="United States"/>
    <s v="Greenville"/>
    <x v="3"/>
    <n v="27834"/>
    <x v="0"/>
    <s v="OFF-LA-10004559"/>
    <x v="1"/>
    <x v="2"/>
    <s v="Avery 49"/>
    <n v="9.2159999999999993"/>
    <n v="4"/>
    <n v="0.2"/>
    <n v="3.3408000000000002"/>
  </r>
  <r>
    <n v="5313"/>
    <s v="CA-2013-123414"/>
    <x v="0"/>
    <x v="1036"/>
    <d v="2013-08-28T00:00:00"/>
    <s v="Standard Class"/>
    <s v="SU-20665"/>
    <s v="Stephanie Ulpright"/>
    <s v="Home Office"/>
    <s v="United States"/>
    <s v="Greenville"/>
    <x v="3"/>
    <n v="27834"/>
    <x v="0"/>
    <s v="OFF-SU-10002573"/>
    <x v="1"/>
    <x v="14"/>
    <s v="Acme 10&quot; Easy Grip Assistive Scissors"/>
    <n v="28.048000000000002"/>
    <n v="2"/>
    <n v="0.2"/>
    <n v="3.5059999999999967"/>
  </r>
  <r>
    <n v="5314"/>
    <s v="CA-2014-137876"/>
    <x v="3"/>
    <x v="504"/>
    <d v="2014-05-06T00:00:00"/>
    <s v="Standard Class"/>
    <s v="DJ-13510"/>
    <s v="Don Jones"/>
    <s v="Corporate"/>
    <s v="United States"/>
    <s v="San Francisco"/>
    <x v="1"/>
    <n v="94110"/>
    <x v="1"/>
    <s v="FUR-FU-10000222"/>
    <x v="0"/>
    <x v="5"/>
    <s v="Seth Thomas 16&quot; Steel Case Clock"/>
    <n v="64.959999999999994"/>
    <n v="2"/>
    <n v="0"/>
    <n v="21.436799999999998"/>
  </r>
  <r>
    <n v="5315"/>
    <s v="CA-2014-137876"/>
    <x v="3"/>
    <x v="504"/>
    <d v="2014-05-06T00:00:00"/>
    <s v="Standard Class"/>
    <s v="DJ-13510"/>
    <s v="Don Jones"/>
    <s v="Corporate"/>
    <s v="United States"/>
    <s v="San Francisco"/>
    <x v="1"/>
    <n v="94110"/>
    <x v="1"/>
    <s v="OFF-EN-10001219"/>
    <x v="1"/>
    <x v="12"/>
    <s v="#10- 4 1/8&quot; x 9 1/2&quot; Security-Tint Envelopes"/>
    <n v="30.56"/>
    <n v="4"/>
    <n v="0"/>
    <n v="14.974399999999999"/>
  </r>
  <r>
    <n v="5316"/>
    <s v="CA-2013-154060"/>
    <x v="0"/>
    <x v="440"/>
    <d v="2013-05-09T00:00:00"/>
    <s v="Standard Class"/>
    <s v="DL-12865"/>
    <s v="Dan Lawera"/>
    <s v="Consumer"/>
    <s v="United States"/>
    <s v="Greensboro"/>
    <x v="3"/>
    <n v="27405"/>
    <x v="0"/>
    <s v="FUR-CH-10002304"/>
    <x v="0"/>
    <x v="1"/>
    <s v="Global Stack Chair without Arms, Black"/>
    <n v="187.05600000000001"/>
    <n v="9"/>
    <n v="0.2"/>
    <n v="11.69100000000001"/>
  </r>
  <r>
    <n v="5317"/>
    <s v="US-2014-162558"/>
    <x v="3"/>
    <x v="280"/>
    <d v="2014-10-06T00:00:00"/>
    <s v="First Class"/>
    <s v="Dp-13240"/>
    <s v="Dean percer"/>
    <s v="Home Office"/>
    <s v="United States"/>
    <s v="Knoxville"/>
    <x v="18"/>
    <n v="37918"/>
    <x v="0"/>
    <s v="FUR-FU-10002364"/>
    <x v="0"/>
    <x v="5"/>
    <s v="Eldon Expressions Wood Desk Accessories, Oak"/>
    <n v="11.808"/>
    <n v="2"/>
    <n v="0.2"/>
    <n v="1.3283999999999985"/>
  </r>
  <r>
    <n v="5318"/>
    <s v="US-2014-162558"/>
    <x v="3"/>
    <x v="280"/>
    <d v="2014-10-06T00:00:00"/>
    <s v="First Class"/>
    <s v="Dp-13240"/>
    <s v="Dean percer"/>
    <s v="Home Office"/>
    <s v="United States"/>
    <s v="Knoxville"/>
    <x v="18"/>
    <n v="37918"/>
    <x v="0"/>
    <s v="FUR-FU-10004864"/>
    <x v="0"/>
    <x v="5"/>
    <s v="Eldon 500 Class Desk Accessories"/>
    <n v="9.6560000000000006"/>
    <n v="1"/>
    <n v="0.2"/>
    <n v="1.5691000000000002"/>
  </r>
  <r>
    <n v="5319"/>
    <s v="US-2014-162558"/>
    <x v="3"/>
    <x v="280"/>
    <d v="2014-10-06T00:00:00"/>
    <s v="First Class"/>
    <s v="Dp-13240"/>
    <s v="Dean percer"/>
    <s v="Home Office"/>
    <s v="United States"/>
    <s v="Knoxville"/>
    <x v="18"/>
    <n v="37918"/>
    <x v="0"/>
    <s v="OFF-PA-10003172"/>
    <x v="1"/>
    <x v="10"/>
    <s v="Xerox 1996"/>
    <n v="20.736000000000004"/>
    <n v="4"/>
    <n v="0.2"/>
    <n v="7.2576000000000001"/>
  </r>
  <r>
    <n v="5320"/>
    <s v="US-2014-162558"/>
    <x v="3"/>
    <x v="280"/>
    <d v="2014-10-06T00:00:00"/>
    <s v="First Class"/>
    <s v="Dp-13240"/>
    <s v="Dean percer"/>
    <s v="Home Office"/>
    <s v="United States"/>
    <s v="Knoxville"/>
    <x v="18"/>
    <n v="37918"/>
    <x v="0"/>
    <s v="OFF-BI-10000977"/>
    <x v="1"/>
    <x v="8"/>
    <s v="Ibico Plastic Spiral Binding Combs"/>
    <n v="27.360000000000003"/>
    <n v="3"/>
    <n v="0.7"/>
    <n v="-21.887999999999991"/>
  </r>
  <r>
    <n v="5321"/>
    <s v="US-2014-162558"/>
    <x v="3"/>
    <x v="280"/>
    <d v="2014-10-06T00:00:00"/>
    <s v="First Class"/>
    <s v="Dp-13240"/>
    <s v="Dean percer"/>
    <s v="Home Office"/>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s v="Home Office"/>
    <s v="United States"/>
    <s v="Knoxville"/>
    <x v="18"/>
    <n v="37918"/>
    <x v="0"/>
    <s v="OFF-BI-10003984"/>
    <x v="1"/>
    <x v="8"/>
    <s v="Lock-Up Easel 'Spel-Binder'"/>
    <n v="34.236000000000004"/>
    <n v="4"/>
    <n v="0.7"/>
    <n v="-26.247599999999998"/>
  </r>
  <r>
    <n v="5323"/>
    <s v="US-2014-162558"/>
    <x v="3"/>
    <x v="280"/>
    <d v="2014-10-06T00:00:00"/>
    <s v="First Class"/>
    <s v="Dp-13240"/>
    <s v="Dean percer"/>
    <s v="Home Office"/>
    <s v="United States"/>
    <s v="Knoxville"/>
    <x v="18"/>
    <n v="37918"/>
    <x v="0"/>
    <s v="FUR-FU-10003691"/>
    <x v="0"/>
    <x v="5"/>
    <s v="Eldon Image Series Desk Accessories, Ebony"/>
    <n v="19.760000000000002"/>
    <n v="2"/>
    <n v="0.2"/>
    <n v="5.9279999999999999"/>
  </r>
  <r>
    <n v="5324"/>
    <s v="CA-2014-134439"/>
    <x v="3"/>
    <x v="65"/>
    <d v="2014-09-24T00:00:00"/>
    <s v="Second Class"/>
    <s v="TM-21010"/>
    <s v="Tamara Manning"/>
    <s v="Consumer"/>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s v="Consumer"/>
    <s v="United States"/>
    <s v="Lakewood"/>
    <x v="1"/>
    <n v="90712"/>
    <x v="1"/>
    <s v="OFF-AR-10003723"/>
    <x v="1"/>
    <x v="6"/>
    <s v="Avery Hi-Liter Fluorescent Desk Style Markers"/>
    <n v="16.899999999999999"/>
    <n v="5"/>
    <n v="0"/>
    <n v="6.2530000000000001"/>
  </r>
  <r>
    <n v="5326"/>
    <s v="CA-2012-119508"/>
    <x v="1"/>
    <x v="784"/>
    <d v="2012-12-09T00:00:00"/>
    <s v="Standard Class"/>
    <s v="TZ-21580"/>
    <s v="Tracy Zic"/>
    <s v="Consumer"/>
    <s v="United States"/>
    <s v="Lakewood"/>
    <x v="1"/>
    <n v="90712"/>
    <x v="1"/>
    <s v="FUR-FU-10004270"/>
    <x v="0"/>
    <x v="5"/>
    <s v="Eldon Image Series Desk Accessories, Burgundy"/>
    <n v="25.08"/>
    <n v="6"/>
    <n v="0"/>
    <n v="9.0288000000000004"/>
  </r>
  <r>
    <n v="5327"/>
    <s v="CA-2012-152681"/>
    <x v="1"/>
    <x v="184"/>
    <d v="2012-01-22T00:00:00"/>
    <s v="Standard Class"/>
    <s v="SC-20260"/>
    <s v="Scott Cohen"/>
    <s v="Corporate"/>
    <s v="United States"/>
    <s v="Lawrence"/>
    <x v="31"/>
    <n v="1841"/>
    <x v="3"/>
    <s v="OFF-AR-10003183"/>
    <x v="1"/>
    <x v="6"/>
    <s v="Avery Fluorescent Highlighter Four-Color Set"/>
    <n v="6.68"/>
    <n v="2"/>
    <n v="0"/>
    <n v="2.0039999999999996"/>
  </r>
  <r>
    <n v="5328"/>
    <s v="CA-2011-130813"/>
    <x v="2"/>
    <x v="1037"/>
    <d v="2011-01-09T00:00:00"/>
    <s v="Second Class"/>
    <s v="LS-17230"/>
    <s v="Lycoris Saunders"/>
    <s v="Consumer"/>
    <s v="United States"/>
    <s v="Los Angeles"/>
    <x v="1"/>
    <n v="90049"/>
    <x v="1"/>
    <s v="OFF-PA-10002005"/>
    <x v="1"/>
    <x v="10"/>
    <s v="Xerox 225"/>
    <n v="19.440000000000001"/>
    <n v="3"/>
    <n v="0"/>
    <n v="9.3312000000000008"/>
  </r>
  <r>
    <n v="5329"/>
    <s v="CA-2012-120320"/>
    <x v="1"/>
    <x v="616"/>
    <d v="2012-03-09T00:00:00"/>
    <s v="Standard Class"/>
    <s v="MV-18190"/>
    <s v="Mike Vittorini"/>
    <s v="Consumer"/>
    <s v="United States"/>
    <s v="Houston"/>
    <x v="5"/>
    <n v="77036"/>
    <x v="2"/>
    <s v="TEC-PH-10000149"/>
    <x v="2"/>
    <x v="7"/>
    <s v="Cisco SPA525G2 IP Phone - Wireless"/>
    <n v="31.92"/>
    <n v="2"/>
    <n v="0.2"/>
    <n v="2.3939999999999984"/>
  </r>
  <r>
    <n v="5330"/>
    <s v="CA-2013-111941"/>
    <x v="0"/>
    <x v="591"/>
    <d v="2013-12-29T00:00:00"/>
    <s v="Second Class"/>
    <s v="BD-11620"/>
    <s v="Brian DeCherney"/>
    <s v="Consumer"/>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s v="Consumer"/>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s v="Consumer"/>
    <s v="United States"/>
    <s v="New York City"/>
    <x v="15"/>
    <n v="10011"/>
    <x v="3"/>
    <s v="OFF-BI-10001460"/>
    <x v="1"/>
    <x v="8"/>
    <s v="Plastic Binding Combs"/>
    <n v="60.600000000000009"/>
    <n v="5"/>
    <n v="0.2"/>
    <n v="20.452499999999997"/>
  </r>
  <r>
    <n v="5333"/>
    <s v="CA-2013-123120"/>
    <x v="0"/>
    <x v="913"/>
    <d v="2013-09-09T00:00:00"/>
    <s v="Standard Class"/>
    <s v="CV-12295"/>
    <s v="Christina VanderZanden"/>
    <s v="Consumer"/>
    <s v="United States"/>
    <s v="New York City"/>
    <x v="15"/>
    <n v="10011"/>
    <x v="3"/>
    <s v="OFF-SU-10002503"/>
    <x v="1"/>
    <x v="14"/>
    <s v="Acme Preferred Stainless Steel Scissors"/>
    <n v="22.72"/>
    <n v="4"/>
    <n v="0"/>
    <n v="6.5887999999999991"/>
  </r>
  <r>
    <n v="5334"/>
    <s v="CA-2011-103331"/>
    <x v="2"/>
    <x v="86"/>
    <d v="2011-09-01T00:00:00"/>
    <s v="Standard Class"/>
    <s v="KB-16315"/>
    <s v="Karl Braun"/>
    <s v="Consumer"/>
    <s v="United States"/>
    <s v="Newark"/>
    <x v="13"/>
    <n v="19711"/>
    <x v="3"/>
    <s v="FUR-FU-10001731"/>
    <x v="0"/>
    <x v="5"/>
    <s v="Acrylic Self-Standing Desk Frames"/>
    <n v="10.68"/>
    <n v="4"/>
    <n v="0"/>
    <n v="4.0583999999999998"/>
  </r>
  <r>
    <n v="5335"/>
    <s v="CA-2011-103331"/>
    <x v="2"/>
    <x v="86"/>
    <d v="2011-09-01T00:00:00"/>
    <s v="Standard Class"/>
    <s v="KB-16315"/>
    <s v="Karl Braun"/>
    <s v="Consumer"/>
    <s v="United States"/>
    <s v="Newark"/>
    <x v="13"/>
    <n v="19711"/>
    <x v="3"/>
    <s v="OFF-PA-10002160"/>
    <x v="1"/>
    <x v="10"/>
    <s v="Xerox 1978"/>
    <n v="17.34"/>
    <n v="3"/>
    <n v="0"/>
    <n v="8.4966000000000008"/>
  </r>
  <r>
    <n v="5336"/>
    <s v="CA-2011-103331"/>
    <x v="2"/>
    <x v="86"/>
    <d v="2011-09-01T00:00:00"/>
    <s v="Standard Class"/>
    <s v="KB-16315"/>
    <s v="Karl Braun"/>
    <s v="Consumer"/>
    <s v="United States"/>
    <s v="Newark"/>
    <x v="13"/>
    <n v="19711"/>
    <x v="3"/>
    <s v="OFF-PA-10002659"/>
    <x v="1"/>
    <x v="10"/>
    <s v="Avoid Verbal Orders Carbonless Minifold Book"/>
    <n v="3.38"/>
    <n v="1"/>
    <n v="0"/>
    <n v="1.5547999999999997"/>
  </r>
  <r>
    <n v="5337"/>
    <s v="CA-2012-169278"/>
    <x v="1"/>
    <x v="1031"/>
    <d v="2012-05-25T00:00:00"/>
    <s v="Standard Class"/>
    <s v="ME-18010"/>
    <s v="Michelle Ellison"/>
    <s v="Corporate"/>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s v="Corporate"/>
    <s v="United States"/>
    <s v="Scottsdale"/>
    <x v="16"/>
    <n v="85254"/>
    <x v="1"/>
    <s v="OFF-PA-10000062"/>
    <x v="1"/>
    <x v="10"/>
    <s v="Green Bar Computer Printout Paper"/>
    <n v="307.77600000000001"/>
    <n v="7"/>
    <n v="0.2"/>
    <n v="111.5688"/>
  </r>
  <r>
    <n v="5339"/>
    <s v="CA-2012-146486"/>
    <x v="1"/>
    <x v="529"/>
    <d v="2012-11-14T00:00:00"/>
    <s v="Second Class"/>
    <s v="DV-13465"/>
    <s v="Dianna Vittorini"/>
    <s v="Consumer"/>
    <s v="United States"/>
    <s v="Oceanside"/>
    <x v="15"/>
    <n v="11572"/>
    <x v="3"/>
    <s v="OFF-ST-10002554"/>
    <x v="1"/>
    <x v="4"/>
    <s v="Tennsco Industrial Shelving"/>
    <n v="244.54999999999998"/>
    <n v="5"/>
    <n v="0"/>
    <n v="4.8910000000000053"/>
  </r>
  <r>
    <n v="5340"/>
    <s v="CA-2012-146486"/>
    <x v="1"/>
    <x v="529"/>
    <d v="2012-11-14T00:00:00"/>
    <s v="Second Class"/>
    <s v="DV-13465"/>
    <s v="Dianna Vittorini"/>
    <s v="Consumer"/>
    <s v="United States"/>
    <s v="Oceanside"/>
    <x v="15"/>
    <n v="11572"/>
    <x v="3"/>
    <s v="OFF-EN-10001509"/>
    <x v="1"/>
    <x v="12"/>
    <s v="Poly String Tie Envelopes"/>
    <n v="12.24"/>
    <n v="6"/>
    <n v="0"/>
    <n v="5.7527999999999988"/>
  </r>
  <r>
    <n v="5341"/>
    <s v="CA-2012-146486"/>
    <x v="1"/>
    <x v="529"/>
    <d v="2012-11-14T00:00:00"/>
    <s v="Second Class"/>
    <s v="DV-13465"/>
    <s v="Dianna Vittorini"/>
    <s v="Consumer"/>
    <s v="United States"/>
    <s v="Oceanside"/>
    <x v="15"/>
    <n v="11572"/>
    <x v="3"/>
    <s v="TEC-AC-10002018"/>
    <x v="2"/>
    <x v="11"/>
    <s v="AmazonBasics 3-Button USB Wired Mouse"/>
    <n v="13.98"/>
    <n v="2"/>
    <n v="0"/>
    <n v="6.011400000000001"/>
  </r>
  <r>
    <n v="5342"/>
    <s v="CA-2012-146486"/>
    <x v="1"/>
    <x v="529"/>
    <d v="2012-11-14T00:00:00"/>
    <s v="Second Class"/>
    <s v="DV-13465"/>
    <s v="Dianna Vittorini"/>
    <s v="Consumer"/>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s v="Corporate"/>
    <s v="United States"/>
    <s v="Dallas"/>
    <x v="5"/>
    <n v="75220"/>
    <x v="2"/>
    <s v="OFF-EN-10001509"/>
    <x v="1"/>
    <x v="12"/>
    <s v="Poly String Tie Envelopes"/>
    <n v="1.6320000000000001"/>
    <n v="1"/>
    <n v="0.2"/>
    <n v="0.55079999999999985"/>
  </r>
  <r>
    <n v="5344"/>
    <s v="US-2011-168501"/>
    <x v="2"/>
    <x v="871"/>
    <d v="2011-11-27T00:00:00"/>
    <s v="Standard Class"/>
    <s v="JK-15325"/>
    <s v="Jason Klamczynski"/>
    <s v="Corporate"/>
    <s v="United States"/>
    <s v="Dallas"/>
    <x v="5"/>
    <n v="75220"/>
    <x v="2"/>
    <s v="TEC-PH-10004922"/>
    <x v="2"/>
    <x v="7"/>
    <s v="RCA Visys Integrated PBX 8-Line Router"/>
    <n v="267.95999999999998"/>
    <n v="5"/>
    <n v="0.2"/>
    <n v="16.747500000000016"/>
  </r>
  <r>
    <n v="5345"/>
    <s v="CA-2012-112053"/>
    <x v="1"/>
    <x v="2"/>
    <d v="2012-10-13T00:00:00"/>
    <s v="Second Class"/>
    <s v="SH-20395"/>
    <s v="Shahid Hopkins"/>
    <s v="Consumer"/>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s v="Consumer"/>
    <s v="United States"/>
    <s v="Los Angeles"/>
    <x v="1"/>
    <n v="90045"/>
    <x v="1"/>
    <s v="OFF-ST-10003208"/>
    <x v="1"/>
    <x v="4"/>
    <s v="Adjustable Depth Letter/Legal Cart"/>
    <n v="725.84"/>
    <n v="4"/>
    <n v="0"/>
    <n v="210.4935999999999"/>
  </r>
  <r>
    <n v="5347"/>
    <s v="CA-2014-108539"/>
    <x v="3"/>
    <x v="708"/>
    <d v="2014-03-24T00:00:00"/>
    <s v="Second Class"/>
    <s v="SC-20725"/>
    <s v="Steven Cartwright"/>
    <s v="Consumer"/>
    <s v="United States"/>
    <s v="Los Angeles"/>
    <x v="1"/>
    <n v="90045"/>
    <x v="1"/>
    <s v="OFF-BI-10003981"/>
    <x v="1"/>
    <x v="8"/>
    <s v="Avery Durable Plastic 1&quot; Binders"/>
    <n v="10.896000000000001"/>
    <n v="3"/>
    <n v="0.2"/>
    <n v="3.9497999999999998"/>
  </r>
  <r>
    <n v="5348"/>
    <s v="CA-2014-108539"/>
    <x v="3"/>
    <x v="708"/>
    <d v="2014-03-24T00:00:00"/>
    <s v="Second Class"/>
    <s v="SC-20725"/>
    <s v="Steven Cartwright"/>
    <s v="Consumer"/>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s v="Corporate"/>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s v="Corporate"/>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s v="Consumer"/>
    <s v="United States"/>
    <s v="Park Ridge"/>
    <x v="10"/>
    <n v="60068"/>
    <x v="2"/>
    <s v="OFF-PA-10001019"/>
    <x v="1"/>
    <x v="10"/>
    <s v="Xerox 1884"/>
    <n v="143.85600000000002"/>
    <n v="9"/>
    <n v="0.2"/>
    <n v="48.551399999999994"/>
  </r>
  <r>
    <n v="5352"/>
    <s v="CA-2013-123932"/>
    <x v="0"/>
    <x v="47"/>
    <d v="2013-09-13T00:00:00"/>
    <s v="Standard Class"/>
    <s v="YC-21895"/>
    <s v="Yoseph Carroll"/>
    <s v="Corporate"/>
    <s v="United States"/>
    <s v="Dallas"/>
    <x v="5"/>
    <n v="75217"/>
    <x v="2"/>
    <s v="OFF-PA-10004665"/>
    <x v="1"/>
    <x v="10"/>
    <s v="Advantus Motivational Note Cards"/>
    <n v="41.92"/>
    <n v="4"/>
    <n v="0.2"/>
    <n v="15.195999999999998"/>
  </r>
  <r>
    <n v="5353"/>
    <s v="CA-2013-123932"/>
    <x v="0"/>
    <x v="47"/>
    <d v="2013-09-13T00:00:00"/>
    <s v="Standard Class"/>
    <s v="YC-21895"/>
    <s v="Yoseph Carroll"/>
    <s v="Corporate"/>
    <s v="United States"/>
    <s v="Dallas"/>
    <x v="5"/>
    <n v="75217"/>
    <x v="2"/>
    <s v="TEC-PH-10002447"/>
    <x v="2"/>
    <x v="7"/>
    <s v="AT&amp;T CL83451 4-Handset Telephone"/>
    <n v="329.58400000000006"/>
    <n v="2"/>
    <n v="0.2"/>
    <n v="37.078199999999981"/>
  </r>
  <r>
    <n v="5354"/>
    <s v="US-2013-101616"/>
    <x v="0"/>
    <x v="323"/>
    <d v="2013-09-07T00:00:00"/>
    <s v="First Class"/>
    <s v="CY-12745"/>
    <s v="Craig Yedwab"/>
    <s v="Corporate"/>
    <s v="United States"/>
    <s v="Monroe"/>
    <x v="28"/>
    <n v="71203"/>
    <x v="0"/>
    <s v="OFF-BI-10000014"/>
    <x v="1"/>
    <x v="8"/>
    <s v="Heavy-Duty E-Z-D Binders"/>
    <n v="87.28"/>
    <n v="8"/>
    <n v="0"/>
    <n v="41.021599999999999"/>
  </r>
  <r>
    <n v="5355"/>
    <s v="CA-2011-113768"/>
    <x v="2"/>
    <x v="8"/>
    <d v="2011-05-19T00:00:00"/>
    <s v="Standard Class"/>
    <s v="AH-10030"/>
    <s v="Aaron Hawkins"/>
    <s v="Corporate"/>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s v="Corporate"/>
    <s v="United States"/>
    <s v="Los Angeles"/>
    <x v="1"/>
    <n v="90004"/>
    <x v="1"/>
    <s v="OFF-PA-10003063"/>
    <x v="1"/>
    <x v="10"/>
    <s v="EcoTones Memo Sheets"/>
    <n v="8"/>
    <n v="2"/>
    <n v="0"/>
    <n v="3.84"/>
  </r>
  <r>
    <n v="5357"/>
    <s v="CA-2013-138037"/>
    <x v="0"/>
    <x v="321"/>
    <d v="2013-10-04T00:00:00"/>
    <s v="Standard Class"/>
    <s v="AR-10540"/>
    <s v="Andy Reiter"/>
    <s v="Consumer"/>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s v="Consumer"/>
    <s v="United States"/>
    <s v="San Francisco"/>
    <x v="1"/>
    <n v="94122"/>
    <x v="1"/>
    <s v="TEC-AC-10004510"/>
    <x v="2"/>
    <x v="11"/>
    <s v="Logitech Desktop MK120 Mouse and keyboard Combo"/>
    <n v="16.36"/>
    <n v="1"/>
    <n v="0"/>
    <n v="1.6359999999999992"/>
  </r>
  <r>
    <n v="5359"/>
    <s v="CA-2011-150490"/>
    <x v="2"/>
    <x v="79"/>
    <d v="2011-08-11T00:00:00"/>
    <s v="Standard Class"/>
    <s v="SS-20590"/>
    <s v="Sonia Sunley"/>
    <s v="Consumer"/>
    <s v="United States"/>
    <s v="San Francisco"/>
    <x v="1"/>
    <n v="94122"/>
    <x v="1"/>
    <s v="OFF-ST-10000321"/>
    <x v="1"/>
    <x v="4"/>
    <s v="Akro Stacking Bins"/>
    <n v="15.78"/>
    <n v="2"/>
    <n v="0"/>
    <n v="0.63119999999999798"/>
  </r>
  <r>
    <n v="5360"/>
    <s v="CA-2011-150490"/>
    <x v="2"/>
    <x v="79"/>
    <d v="2011-08-11T00:00:00"/>
    <s v="Standard Class"/>
    <s v="SS-20590"/>
    <s v="Sonia Sunley"/>
    <s v="Consumer"/>
    <s v="United States"/>
    <s v="San Francisco"/>
    <x v="1"/>
    <n v="94122"/>
    <x v="1"/>
    <s v="OFF-AR-10004602"/>
    <x v="1"/>
    <x v="6"/>
    <s v="Boston KS Multi-Size Manual Pencil Sharpener"/>
    <n v="45.98"/>
    <n v="2"/>
    <n v="0"/>
    <n v="12.874400000000001"/>
  </r>
  <r>
    <n v="5361"/>
    <s v="US-2014-126060"/>
    <x v="3"/>
    <x v="349"/>
    <d v="2014-04-19T00:00:00"/>
    <s v="Standard Class"/>
    <s v="DW-13585"/>
    <s v="Dorothy Wardle"/>
    <s v="Corporate"/>
    <s v="United States"/>
    <s v="Fayetteville"/>
    <x v="3"/>
    <n v="28314"/>
    <x v="0"/>
    <s v="FUR-BO-10003433"/>
    <x v="0"/>
    <x v="0"/>
    <s v="Sauder Cornerstone Collection Library"/>
    <n v="198.27200000000002"/>
    <n v="8"/>
    <n v="0.2"/>
    <n v="-32.219200000000022"/>
  </r>
  <r>
    <n v="5362"/>
    <s v="CA-2014-100951"/>
    <x v="3"/>
    <x v="255"/>
    <d v="2014-06-11T00:00:00"/>
    <s v="First Class"/>
    <s v="NC-18625"/>
    <s v="Noah Childs"/>
    <s v="Corporate"/>
    <s v="United States"/>
    <s v="Dallas"/>
    <x v="5"/>
    <n v="75217"/>
    <x v="2"/>
    <s v="OFF-ST-10001496"/>
    <x v="1"/>
    <x v="4"/>
    <s v="Standard Rollaway File with Lock"/>
    <n v="720.7600000000001"/>
    <n v="5"/>
    <n v="0.2"/>
    <n v="54.056999999999988"/>
  </r>
  <r>
    <n v="5363"/>
    <s v="CA-2013-122014"/>
    <x v="0"/>
    <x v="723"/>
    <d v="2014-01-03T00:00:00"/>
    <s v="Standard Class"/>
    <s v="CD-11920"/>
    <s v="Carlos Daly"/>
    <s v="Consumer"/>
    <s v="United States"/>
    <s v="Wichita"/>
    <x v="41"/>
    <n v="67212"/>
    <x v="2"/>
    <s v="FUR-FU-10000672"/>
    <x v="0"/>
    <x v="5"/>
    <s v="Executive Impressions 10&quot; Spectator Wall Clock"/>
    <n v="70.56"/>
    <n v="6"/>
    <n v="0"/>
    <n v="23.990399999999994"/>
  </r>
  <r>
    <n v="5364"/>
    <s v="CA-2013-122014"/>
    <x v="0"/>
    <x v="723"/>
    <d v="2014-01-03T00:00:00"/>
    <s v="Standard Class"/>
    <s v="CD-11920"/>
    <s v="Carlos Daly"/>
    <s v="Consumer"/>
    <s v="United States"/>
    <s v="Wichita"/>
    <x v="41"/>
    <n v="67212"/>
    <x v="2"/>
    <s v="OFF-AP-10001293"/>
    <x v="1"/>
    <x v="9"/>
    <s v="Belkin 8 Outlet Surge Protector"/>
    <n v="81.96"/>
    <n v="2"/>
    <n v="0"/>
    <n v="22.948799999999999"/>
  </r>
  <r>
    <n v="5365"/>
    <s v="CA-2011-123477"/>
    <x v="2"/>
    <x v="1039"/>
    <d v="2011-01-22T00:00:00"/>
    <s v="Second Class"/>
    <s v="DW-13195"/>
    <s v="David Wiener"/>
    <s v="Corporate"/>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s v="Consumer"/>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s v="Consumer"/>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s v="Consumer"/>
    <s v="United States"/>
    <s v="Seattle"/>
    <x v="4"/>
    <n v="98103"/>
    <x v="1"/>
    <s v="OFF-LA-10004689"/>
    <x v="1"/>
    <x v="2"/>
    <s v="Avery 512"/>
    <n v="11.56"/>
    <n v="4"/>
    <n v="0"/>
    <n v="5.4332000000000003"/>
  </r>
  <r>
    <n v="5369"/>
    <s v="CA-2014-158071"/>
    <x v="3"/>
    <x v="193"/>
    <d v="2014-06-16T00:00:00"/>
    <s v="Standard Class"/>
    <s v="BD-11320"/>
    <s v="Bill Donatelli"/>
    <s v="Consumer"/>
    <s v="United States"/>
    <s v="Seattle"/>
    <x v="4"/>
    <n v="98103"/>
    <x v="1"/>
    <s v="OFF-ST-10001228"/>
    <x v="1"/>
    <x v="4"/>
    <s v="Personal File Boxes with Fold-Down Carry Handle"/>
    <n v="15.58"/>
    <n v="1"/>
    <n v="0"/>
    <n v="3.8949999999999996"/>
  </r>
  <r>
    <n v="5370"/>
    <s v="CA-2014-147403"/>
    <x v="3"/>
    <x v="18"/>
    <d v="2014-09-14T00:00:00"/>
    <s v="First Class"/>
    <s v="KH-16630"/>
    <s v="Ken Heidel"/>
    <s v="Corporate"/>
    <s v="United States"/>
    <s v="Akron"/>
    <x v="24"/>
    <n v="44312"/>
    <x v="3"/>
    <s v="OFF-PA-10003302"/>
    <x v="1"/>
    <x v="10"/>
    <s v="Xerox 1906"/>
    <n v="85.055999999999997"/>
    <n v="3"/>
    <n v="0.2"/>
    <n v="28.706399999999991"/>
  </r>
  <r>
    <n v="5371"/>
    <s v="US-2014-136721"/>
    <x v="3"/>
    <x v="798"/>
    <d v="2014-04-13T00:00:00"/>
    <s v="Standard Class"/>
    <s v="NH-18610"/>
    <s v="Nicole Hansen"/>
    <s v="Corporate"/>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s v="Corporate"/>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s v="Corporate"/>
    <s v="United States"/>
    <s v="Houston"/>
    <x v="5"/>
    <n v="77041"/>
    <x v="2"/>
    <s v="OFF-PA-10003177"/>
    <x v="1"/>
    <x v="10"/>
    <s v="Xerox 1999"/>
    <n v="15.552000000000003"/>
    <n v="3"/>
    <n v="0.2"/>
    <n v="5.4432"/>
  </r>
  <r>
    <n v="5374"/>
    <s v="CA-2012-118738"/>
    <x v="1"/>
    <x v="1040"/>
    <d v="2012-10-30T00:00:00"/>
    <s v="Standard Class"/>
    <s v="AG-10495"/>
    <s v="Andrew Gjertsen"/>
    <s v="Corporate"/>
    <s v="United States"/>
    <s v="Houston"/>
    <x v="5"/>
    <n v="77041"/>
    <x v="2"/>
    <s v="FUR-TA-10002607"/>
    <x v="0"/>
    <x v="3"/>
    <s v="KI Conference Tables"/>
    <n v="347.36099999999999"/>
    <n v="7"/>
    <n v="0.3"/>
    <n v="-69.472199999999958"/>
  </r>
  <r>
    <n v="5375"/>
    <s v="CA-2012-118738"/>
    <x v="1"/>
    <x v="1040"/>
    <d v="2012-10-30T00:00:00"/>
    <s v="Standard Class"/>
    <s v="AG-10495"/>
    <s v="Andrew Gjertsen"/>
    <s v="Corporate"/>
    <s v="United States"/>
    <s v="Houston"/>
    <x v="5"/>
    <n v="77041"/>
    <x v="2"/>
    <s v="OFF-PA-10001166"/>
    <x v="1"/>
    <x v="10"/>
    <s v="Xerox 2"/>
    <n v="10.368000000000002"/>
    <n v="2"/>
    <n v="0.2"/>
    <n v="3.6288"/>
  </r>
  <r>
    <n v="5376"/>
    <s v="CA-2014-134152"/>
    <x v="3"/>
    <x v="837"/>
    <d v="2014-06-01T00:00:00"/>
    <s v="Standard Class"/>
    <s v="RP-19855"/>
    <s v="Roy Phan"/>
    <s v="Corporate"/>
    <s v="United States"/>
    <s v="Seattle"/>
    <x v="4"/>
    <n v="98103"/>
    <x v="1"/>
    <s v="TEC-AC-10004510"/>
    <x v="2"/>
    <x v="11"/>
    <s v="Logitech Desktop MK120 Mouse and keyboard Combo"/>
    <n v="98.16"/>
    <n v="6"/>
    <n v="0"/>
    <n v="9.8159999999999954"/>
  </r>
  <r>
    <n v="5377"/>
    <s v="CA-2014-134152"/>
    <x v="3"/>
    <x v="837"/>
    <d v="2014-06-01T00:00:00"/>
    <s v="Standard Class"/>
    <s v="RP-19855"/>
    <s v="Roy Phan"/>
    <s v="Corporate"/>
    <s v="United States"/>
    <s v="Seattle"/>
    <x v="4"/>
    <n v="98103"/>
    <x v="1"/>
    <s v="OFF-AR-10004062"/>
    <x v="1"/>
    <x v="6"/>
    <s v="Staples"/>
    <n v="31.44"/>
    <n v="3"/>
    <n v="0"/>
    <n v="7.86"/>
  </r>
  <r>
    <n v="5378"/>
    <s v="CA-2011-125542"/>
    <x v="2"/>
    <x v="29"/>
    <d v="2011-12-07T00:00:00"/>
    <s v="First Class"/>
    <s v="NB-18655"/>
    <s v="Nona Balk"/>
    <s v="Corporate"/>
    <s v="United States"/>
    <s v="Philadelphia"/>
    <x v="9"/>
    <n v="19134"/>
    <x v="3"/>
    <s v="OFF-EN-10000056"/>
    <x v="1"/>
    <x v="12"/>
    <s v="Cameo Buff Policy Envelopes"/>
    <n v="348.488"/>
    <n v="7"/>
    <n v="0.2"/>
    <n v="117.61469999999996"/>
  </r>
  <r>
    <n v="5379"/>
    <s v="CA-2011-125542"/>
    <x v="2"/>
    <x v="29"/>
    <d v="2011-12-07T00:00:00"/>
    <s v="First Class"/>
    <s v="NB-18655"/>
    <s v="Nona Balk"/>
    <s v="Corporate"/>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s v="Consumer"/>
    <s v="United States"/>
    <s v="Los Angeles"/>
    <x v="1"/>
    <n v="90045"/>
    <x v="1"/>
    <s v="OFF-PA-10000551"/>
    <x v="1"/>
    <x v="10"/>
    <s v="Array Memo Cubes"/>
    <n v="15.54"/>
    <n v="3"/>
    <n v="0"/>
    <n v="7.6145999999999994"/>
  </r>
  <r>
    <n v="5381"/>
    <s v="CA-2013-136021"/>
    <x v="0"/>
    <x v="1041"/>
    <d v="2013-08-19T00:00:00"/>
    <s v="Standard Class"/>
    <s v="JM-15580"/>
    <s v="Jill Matthias"/>
    <s v="Consumer"/>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s v="Corporate"/>
    <s v="United States"/>
    <s v="Houston"/>
    <x v="5"/>
    <n v="77070"/>
    <x v="2"/>
    <s v="OFF-PA-10001870"/>
    <x v="1"/>
    <x v="10"/>
    <s v="Xerox 202"/>
    <n v="25.920000000000005"/>
    <n v="5"/>
    <n v="0.2"/>
    <n v="9.0719999999999992"/>
  </r>
  <r>
    <n v="5383"/>
    <s v="CA-2013-149195"/>
    <x v="0"/>
    <x v="64"/>
    <d v="2013-09-08T00:00:00"/>
    <s v="Second Class"/>
    <s v="DM-13525"/>
    <s v="Don Miller"/>
    <s v="Corporate"/>
    <s v="United States"/>
    <s v="Houston"/>
    <x v="5"/>
    <n v="77070"/>
    <x v="2"/>
    <s v="OFF-FA-10001843"/>
    <x v="1"/>
    <x v="13"/>
    <s v="Staples"/>
    <n v="15.808000000000002"/>
    <n v="8"/>
    <n v="0.2"/>
    <n v="5.3352000000000004"/>
  </r>
  <r>
    <n v="5384"/>
    <s v="CA-2013-149195"/>
    <x v="0"/>
    <x v="64"/>
    <d v="2013-09-08T00:00:00"/>
    <s v="Second Class"/>
    <s v="DM-13525"/>
    <s v="Don Miller"/>
    <s v="Corporate"/>
    <s v="United States"/>
    <s v="Houston"/>
    <x v="5"/>
    <n v="77070"/>
    <x v="2"/>
    <s v="OFF-PA-10002036"/>
    <x v="1"/>
    <x v="10"/>
    <s v="Xerox 1930"/>
    <n v="10.368000000000002"/>
    <n v="2"/>
    <n v="0.2"/>
    <n v="3.7584"/>
  </r>
  <r>
    <n v="5385"/>
    <s v="CA-2014-161410"/>
    <x v="3"/>
    <x v="335"/>
    <d v="2014-07-04T00:00:00"/>
    <s v="Standard Class"/>
    <s v="CC-12220"/>
    <s v="Chris Cortes"/>
    <s v="Consumer"/>
    <s v="United States"/>
    <s v="Philadelphia"/>
    <x v="9"/>
    <n v="19143"/>
    <x v="3"/>
    <s v="TEC-PH-10001760"/>
    <x v="2"/>
    <x v="7"/>
    <s v="Bose SoundLink Bluetooth Speaker"/>
    <n v="358.2"/>
    <n v="3"/>
    <n v="0.4"/>
    <n v="41.79000000000002"/>
  </r>
  <r>
    <n v="5386"/>
    <s v="CA-2014-161410"/>
    <x v="3"/>
    <x v="335"/>
    <d v="2014-07-04T00:00:00"/>
    <s v="Standard Class"/>
    <s v="CC-12220"/>
    <s v="Chris Cortes"/>
    <s v="Consumer"/>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s v="Consumer"/>
    <s v="United States"/>
    <s v="Rogers"/>
    <x v="36"/>
    <n v="72756"/>
    <x v="0"/>
    <s v="OFF-BI-10000829"/>
    <x v="1"/>
    <x v="8"/>
    <s v="Avery Non-Stick Binders"/>
    <n v="40.410000000000004"/>
    <n v="9"/>
    <n v="0"/>
    <n v="18.5886"/>
  </r>
  <r>
    <n v="5388"/>
    <s v="CA-2014-164707"/>
    <x v="3"/>
    <x v="1042"/>
    <d v="2014-02-22T00:00:00"/>
    <s v="Second Class"/>
    <s v="CV-12805"/>
    <s v="Cynthia Voltz"/>
    <s v="Corporate"/>
    <s v="United States"/>
    <s v="Los Angeles"/>
    <x v="1"/>
    <n v="90045"/>
    <x v="1"/>
    <s v="TEC-PH-10001924"/>
    <x v="2"/>
    <x v="7"/>
    <s v="iHome FM Clock Radio with Lightning Dock"/>
    <n v="167.976"/>
    <n v="3"/>
    <n v="0.2"/>
    <n v="10.498500000000007"/>
  </r>
  <r>
    <n v="5389"/>
    <s v="CA-2014-164707"/>
    <x v="3"/>
    <x v="1042"/>
    <d v="2014-02-22T00:00:00"/>
    <s v="Second Class"/>
    <s v="CV-12805"/>
    <s v="Cynthia Voltz"/>
    <s v="Corporate"/>
    <s v="United States"/>
    <s v="Los Angeles"/>
    <x v="1"/>
    <n v="90045"/>
    <x v="1"/>
    <s v="TEC-AC-10004864"/>
    <x v="2"/>
    <x v="11"/>
    <s v="Memorex Micro Travel Drive 32 GB"/>
    <n v="109.53"/>
    <n v="3"/>
    <n v="0"/>
    <n v="47.097900000000003"/>
  </r>
  <r>
    <n v="5390"/>
    <s v="CA-2014-164707"/>
    <x v="3"/>
    <x v="1042"/>
    <d v="2014-02-22T00:00:00"/>
    <s v="Second Class"/>
    <s v="CV-12805"/>
    <s v="Cynthia Voltz"/>
    <s v="Corporate"/>
    <s v="United States"/>
    <s v="Los Angeles"/>
    <x v="1"/>
    <n v="90045"/>
    <x v="1"/>
    <s v="OFF-LA-10004345"/>
    <x v="1"/>
    <x v="2"/>
    <s v="Avery 493"/>
    <n v="9.82"/>
    <n v="2"/>
    <n v="0"/>
    <n v="4.8117999999999999"/>
  </r>
  <r>
    <n v="5391"/>
    <s v="CA-2014-163874"/>
    <x v="3"/>
    <x v="468"/>
    <d v="2014-11-13T00:00:00"/>
    <s v="Second Class"/>
    <s v="NC-18535"/>
    <s v="Nick Crebassa"/>
    <s v="Corporate"/>
    <s v="United States"/>
    <s v="Seattle"/>
    <x v="4"/>
    <n v="98105"/>
    <x v="1"/>
    <s v="OFF-BI-10000088"/>
    <x v="1"/>
    <x v="8"/>
    <s v="GBC Imprintable Covers"/>
    <n v="26.352000000000004"/>
    <n v="3"/>
    <n v="0.2"/>
    <n v="9.5525999999999982"/>
  </r>
  <r>
    <n v="5392"/>
    <s v="US-2011-123183"/>
    <x v="2"/>
    <x v="84"/>
    <d v="2011-11-25T00:00:00"/>
    <s v="Standard Class"/>
    <s v="GR-14560"/>
    <s v="Georgia Rosenberg"/>
    <s v="Corporate"/>
    <s v="United States"/>
    <s v="Wilmington"/>
    <x v="13"/>
    <n v="19805"/>
    <x v="3"/>
    <s v="OFF-LA-10002787"/>
    <x v="1"/>
    <x v="2"/>
    <s v="Avery 480"/>
    <n v="22.5"/>
    <n v="6"/>
    <n v="0"/>
    <n v="10.799999999999999"/>
  </r>
  <r>
    <n v="5393"/>
    <s v="US-2011-123183"/>
    <x v="2"/>
    <x v="84"/>
    <d v="2011-11-25T00:00:00"/>
    <s v="Standard Class"/>
    <s v="GR-14560"/>
    <s v="Georgia Rosenberg"/>
    <s v="Corporate"/>
    <s v="United States"/>
    <s v="Wilmington"/>
    <x v="13"/>
    <n v="19805"/>
    <x v="3"/>
    <s v="OFF-LA-10001569"/>
    <x v="1"/>
    <x v="2"/>
    <s v="Avery 499"/>
    <n v="9.9600000000000009"/>
    <n v="2"/>
    <n v="0"/>
    <n v="4.5815999999999999"/>
  </r>
  <r>
    <n v="5394"/>
    <s v="US-2011-123183"/>
    <x v="2"/>
    <x v="84"/>
    <d v="2011-11-25T00:00:00"/>
    <s v="Standard Class"/>
    <s v="GR-14560"/>
    <s v="Georgia Rosenberg"/>
    <s v="Corporate"/>
    <s v="United States"/>
    <s v="Wilmington"/>
    <x v="13"/>
    <n v="19805"/>
    <x v="3"/>
    <s v="OFF-BI-10002429"/>
    <x v="1"/>
    <x v="8"/>
    <s v="Premier Elliptical Ring Binder, Black"/>
    <n v="213.08"/>
    <n v="7"/>
    <n v="0"/>
    <n v="102.2784"/>
  </r>
  <r>
    <n v="5395"/>
    <s v="US-2011-123183"/>
    <x v="2"/>
    <x v="84"/>
    <d v="2011-11-25T00:00:00"/>
    <s v="Standard Class"/>
    <s v="GR-14560"/>
    <s v="Georgia Rosenberg"/>
    <s v="Corporate"/>
    <s v="United States"/>
    <s v="Wilmington"/>
    <x v="13"/>
    <n v="19805"/>
    <x v="3"/>
    <s v="FUR-BO-10000362"/>
    <x v="0"/>
    <x v="0"/>
    <s v="Sauder Inglewood Library Bookcases"/>
    <n v="1025.8799999999999"/>
    <n v="6"/>
    <n v="0"/>
    <n v="235.95240000000001"/>
  </r>
  <r>
    <n v="5396"/>
    <s v="CA-2011-104829"/>
    <x v="2"/>
    <x v="728"/>
    <d v="2011-11-21T00:00:00"/>
    <s v="Second Class"/>
    <s v="JG-15805"/>
    <s v="John Grady"/>
    <s v="Corporate"/>
    <s v="United States"/>
    <s v="Provo"/>
    <x v="7"/>
    <n v="84604"/>
    <x v="1"/>
    <s v="OFF-PA-10003016"/>
    <x v="1"/>
    <x v="10"/>
    <s v="Adams &quot;While You Were Out&quot; Message Pads"/>
    <n v="21.98"/>
    <n v="7"/>
    <n v="0"/>
    <n v="9.8909999999999982"/>
  </r>
  <r>
    <n v="5397"/>
    <s v="US-2013-147340"/>
    <x v="0"/>
    <x v="446"/>
    <d v="2013-09-25T00:00:00"/>
    <s v="Same Day"/>
    <s v="EB-13750"/>
    <s v="Edward Becker"/>
    <s v="Corporate"/>
    <s v="United States"/>
    <s v="San Francisco"/>
    <x v="1"/>
    <n v="94110"/>
    <x v="1"/>
    <s v="FUR-FU-10002501"/>
    <x v="0"/>
    <x v="5"/>
    <s v="Nu-Dell Executive Frame"/>
    <n v="63.2"/>
    <n v="5"/>
    <n v="0"/>
    <n v="23.384"/>
  </r>
  <r>
    <n v="5398"/>
    <s v="CA-2013-145492"/>
    <x v="0"/>
    <x v="73"/>
    <d v="2013-11-28T00:00:00"/>
    <s v="Standard Class"/>
    <s v="MC-17605"/>
    <s v="Matt Connell"/>
    <s v="Corporate"/>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s v="Corporate"/>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s v="Consumer"/>
    <s v="United States"/>
    <s v="Los Angeles"/>
    <x v="1"/>
    <n v="90004"/>
    <x v="1"/>
    <s v="FUR-BO-10001798"/>
    <x v="0"/>
    <x v="0"/>
    <s v="Bush Somerset Collection Bookcase"/>
    <n v="556.66499999999996"/>
    <n v="5"/>
    <n v="0.15"/>
    <n v="6.5490000000000208"/>
  </r>
  <r>
    <n v="5401"/>
    <s v="CA-2014-132262"/>
    <x v="3"/>
    <x v="296"/>
    <d v="2014-09-24T00:00:00"/>
    <s v="First Class"/>
    <s v="ML-18265"/>
    <s v="Muhammed Lee"/>
    <s v="Consumer"/>
    <s v="United States"/>
    <s v="Seattle"/>
    <x v="4"/>
    <n v="98103"/>
    <x v="1"/>
    <s v="TEC-AC-10000158"/>
    <x v="2"/>
    <x v="11"/>
    <s v="Sony 64GB Class 10 Micro SDHC R40 Memory Card"/>
    <n v="71.98"/>
    <n v="2"/>
    <n v="0"/>
    <n v="15.1158"/>
  </r>
  <r>
    <n v="5402"/>
    <s v="CA-2014-132262"/>
    <x v="3"/>
    <x v="296"/>
    <d v="2014-09-24T00:00:00"/>
    <s v="First Class"/>
    <s v="ML-18265"/>
    <s v="Muhammed Lee"/>
    <s v="Consumer"/>
    <s v="United States"/>
    <s v="Seattle"/>
    <x v="4"/>
    <n v="98103"/>
    <x v="1"/>
    <s v="TEC-AC-10000303"/>
    <x v="2"/>
    <x v="11"/>
    <s v="Logitech M510 Wireless Mouse"/>
    <n v="79.98"/>
    <n v="2"/>
    <n v="0"/>
    <n v="26.3934"/>
  </r>
  <r>
    <n v="5403"/>
    <s v="CA-2014-123043"/>
    <x v="3"/>
    <x v="1043"/>
    <d v="2014-08-30T00:00:00"/>
    <s v="Standard Class"/>
    <s v="AH-10195"/>
    <s v="Alan Haines"/>
    <s v="Corporate"/>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s v="Corporate"/>
    <s v="United States"/>
    <s v="New York City"/>
    <x v="15"/>
    <n v="10024"/>
    <x v="3"/>
    <s v="OFF-BI-10000138"/>
    <x v="1"/>
    <x v="8"/>
    <s v="Acco Translucent Poly Ring Binders"/>
    <n v="3.7439999999999998"/>
    <n v="1"/>
    <n v="0.2"/>
    <n v="1.3104"/>
  </r>
  <r>
    <n v="5405"/>
    <s v="US-2013-143280"/>
    <x v="0"/>
    <x v="712"/>
    <d v="2013-02-26T00:00:00"/>
    <s v="Standard Class"/>
    <s v="TZ-21580"/>
    <s v="Tracy Zic"/>
    <s v="Consumer"/>
    <s v="United States"/>
    <s v="Los Angeles"/>
    <x v="1"/>
    <n v="90045"/>
    <x v="1"/>
    <s v="TEC-PH-10002398"/>
    <x v="2"/>
    <x v="7"/>
    <s v="AT&amp;T 1070 Corded Phone"/>
    <n v="445.96000000000004"/>
    <n v="5"/>
    <n v="0.2"/>
    <n v="55.744999999999948"/>
  </r>
  <r>
    <n v="5406"/>
    <s v="US-2013-143280"/>
    <x v="0"/>
    <x v="712"/>
    <d v="2013-02-26T00:00:00"/>
    <s v="Standard Class"/>
    <s v="TZ-21580"/>
    <s v="Tracy Zic"/>
    <s v="Consumer"/>
    <s v="United States"/>
    <s v="Los Angeles"/>
    <x v="1"/>
    <n v="90045"/>
    <x v="1"/>
    <s v="TEC-AC-10003399"/>
    <x v="2"/>
    <x v="11"/>
    <s v="Memorex Mini Travel Drive 64 GB USB 2.0 Flash Drive"/>
    <n v="36.24"/>
    <n v="1"/>
    <n v="0"/>
    <n v="15.220800000000001"/>
  </r>
  <r>
    <n v="5407"/>
    <s v="US-2013-143280"/>
    <x v="0"/>
    <x v="712"/>
    <d v="2013-02-26T00:00:00"/>
    <s v="Standard Class"/>
    <s v="TZ-21580"/>
    <s v="Tracy Zic"/>
    <s v="Consumer"/>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s v="Corporate"/>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s v="Corporate"/>
    <s v="United States"/>
    <s v="San Francisco"/>
    <x v="1"/>
    <n v="94109"/>
    <x v="1"/>
    <s v="OFF-BI-10002854"/>
    <x v="1"/>
    <x v="8"/>
    <s v="Performers Binder/Pad Holder, Black"/>
    <n v="22.424000000000003"/>
    <n v="1"/>
    <n v="0.2"/>
    <n v="8.4089999999999989"/>
  </r>
  <r>
    <n v="5410"/>
    <s v="CA-2014-108854"/>
    <x v="3"/>
    <x v="166"/>
    <d v="2014-12-15T00:00:00"/>
    <s v="Standard Class"/>
    <s v="DM-13345"/>
    <s v="Denise Monton"/>
    <s v="Corporate"/>
    <s v="United States"/>
    <s v="San Francisco"/>
    <x v="1"/>
    <n v="94109"/>
    <x v="1"/>
    <s v="OFF-BI-10001670"/>
    <x v="1"/>
    <x v="8"/>
    <s v="Vinyl Sectional Post Binders"/>
    <n v="90.480000000000018"/>
    <n v="3"/>
    <n v="0.2"/>
    <n v="33.93"/>
  </r>
  <r>
    <n v="5411"/>
    <s v="CA-2014-108854"/>
    <x v="3"/>
    <x v="166"/>
    <d v="2014-12-15T00:00:00"/>
    <s v="Standard Class"/>
    <s v="DM-13345"/>
    <s v="Denise Monton"/>
    <s v="Corporate"/>
    <s v="United States"/>
    <s v="San Francisco"/>
    <x v="1"/>
    <n v="94109"/>
    <x v="1"/>
    <s v="OFF-ST-10001837"/>
    <x v="1"/>
    <x v="4"/>
    <s v="SAFCO Mobile Desk Side File, Wire Frame"/>
    <n v="42.76"/>
    <n v="1"/>
    <n v="0"/>
    <n v="11.117599999999999"/>
  </r>
  <r>
    <n v="5412"/>
    <s v="CA-2014-166856"/>
    <x v="3"/>
    <x v="65"/>
    <d v="2014-09-23T00:00:00"/>
    <s v="Standard Class"/>
    <s v="TS-21505"/>
    <s v="Tony Sayre"/>
    <s v="Consumer"/>
    <s v="United States"/>
    <s v="Clovis"/>
    <x v="27"/>
    <n v="88101"/>
    <x v="1"/>
    <s v="OFF-BI-10002012"/>
    <x v="1"/>
    <x v="8"/>
    <s v="Wilson Jones Easy Flow II Sheet Lifters"/>
    <n v="10.080000000000002"/>
    <n v="7"/>
    <n v="0.2"/>
    <n v="3.5279999999999996"/>
  </r>
  <r>
    <n v="5413"/>
    <s v="CA-2014-166856"/>
    <x v="3"/>
    <x v="65"/>
    <d v="2014-09-23T00:00:00"/>
    <s v="Standard Class"/>
    <s v="TS-21505"/>
    <s v="Tony Sayre"/>
    <s v="Consumer"/>
    <s v="United States"/>
    <s v="Clovis"/>
    <x v="27"/>
    <n v="88101"/>
    <x v="1"/>
    <s v="TEC-AC-10004992"/>
    <x v="2"/>
    <x v="11"/>
    <s v="Kingston Digital DataTraveler 64GB USB 2.0"/>
    <n v="101.34"/>
    <n v="3"/>
    <n v="0"/>
    <n v="8.1071999999999917"/>
  </r>
  <r>
    <n v="5414"/>
    <s v="CA-2013-153157"/>
    <x v="0"/>
    <x v="108"/>
    <d v="2013-09-15T00:00:00"/>
    <s v="First Class"/>
    <s v="TB-21625"/>
    <s v="Trudy Brown"/>
    <s v="Consumer"/>
    <s v="United States"/>
    <s v="Wichita"/>
    <x v="41"/>
    <n v="67212"/>
    <x v="2"/>
    <s v="TEC-PH-10003171"/>
    <x v="2"/>
    <x v="7"/>
    <s v="Plantronics Encore H101 Dual Earpieces Headset"/>
    <n v="224.75"/>
    <n v="5"/>
    <n v="0"/>
    <n v="62.929999999999993"/>
  </r>
  <r>
    <n v="5415"/>
    <s v="US-2014-125647"/>
    <x v="3"/>
    <x v="397"/>
    <d v="2014-09-29T00:00:00"/>
    <s v="Standard Class"/>
    <s v="LC-16870"/>
    <s v="Lena Cacioppo"/>
    <s v="Consumer"/>
    <s v="United States"/>
    <s v="Chicago"/>
    <x v="10"/>
    <n v="60653"/>
    <x v="2"/>
    <s v="OFF-AP-10000390"/>
    <x v="1"/>
    <x v="9"/>
    <s v="Euro Pro Shark Stick Mini Vacuum"/>
    <n v="73.175999999999974"/>
    <n v="6"/>
    <n v="0.8"/>
    <n v="-197.57520000000002"/>
  </r>
  <r>
    <n v="5416"/>
    <s v="US-2014-125647"/>
    <x v="3"/>
    <x v="397"/>
    <d v="2014-09-29T00:00:00"/>
    <s v="Standard Class"/>
    <s v="LC-16870"/>
    <s v="Lena Cacioppo"/>
    <s v="Consumer"/>
    <s v="United States"/>
    <s v="Chicago"/>
    <x v="10"/>
    <n v="60653"/>
    <x v="2"/>
    <s v="OFF-PA-10004888"/>
    <x v="1"/>
    <x v="10"/>
    <s v="Xerox 217"/>
    <n v="20.736000000000004"/>
    <n v="4"/>
    <n v="0.2"/>
    <n v="7.2576000000000001"/>
  </r>
  <r>
    <n v="5417"/>
    <s v="US-2014-125647"/>
    <x v="3"/>
    <x v="397"/>
    <d v="2014-09-29T00:00:00"/>
    <s v="Standard Class"/>
    <s v="LC-16870"/>
    <s v="Lena Cacioppo"/>
    <s v="Consumer"/>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s v="Corporate"/>
    <s v="United States"/>
    <s v="Omaha"/>
    <x v="8"/>
    <n v="68104"/>
    <x v="2"/>
    <s v="OFF-BI-10004099"/>
    <x v="1"/>
    <x v="8"/>
    <s v="GBC VeloBinder Strips"/>
    <n v="15.36"/>
    <n v="2"/>
    <n v="0"/>
    <n v="7.68"/>
  </r>
  <r>
    <n v="5419"/>
    <s v="CA-2012-110877"/>
    <x v="1"/>
    <x v="924"/>
    <d v="2012-10-26T00:00:00"/>
    <s v="First Class"/>
    <s v="JE-15715"/>
    <s v="Joe Elijah"/>
    <s v="Consumer"/>
    <s v="United States"/>
    <s v="Houston"/>
    <x v="5"/>
    <n v="77041"/>
    <x v="2"/>
    <s v="OFF-PA-10004621"/>
    <x v="1"/>
    <x v="10"/>
    <s v="Xerox 212"/>
    <n v="36.288000000000011"/>
    <n v="7"/>
    <n v="0.2"/>
    <n v="12.700800000000001"/>
  </r>
  <r>
    <n v="5420"/>
    <s v="CA-2012-110877"/>
    <x v="1"/>
    <x v="924"/>
    <d v="2012-10-26T00:00:00"/>
    <s v="First Class"/>
    <s v="JE-15715"/>
    <s v="Joe Elijah"/>
    <s v="Consumer"/>
    <s v="United States"/>
    <s v="Houston"/>
    <x v="5"/>
    <n v="77041"/>
    <x v="2"/>
    <s v="TEC-PH-10002103"/>
    <x v="2"/>
    <x v="7"/>
    <s v="Jabra SPEAK 410"/>
    <n v="150.38399999999999"/>
    <n v="2"/>
    <n v="0.2"/>
    <n v="15.038400000000003"/>
  </r>
  <r>
    <n v="5421"/>
    <s v="US-2013-151827"/>
    <x v="0"/>
    <x v="1044"/>
    <d v="2013-04-03T00:00:00"/>
    <s v="Second Class"/>
    <s v="CS-11950"/>
    <s v="Carlos Soltero"/>
    <s v="Consumer"/>
    <s v="United States"/>
    <s v="Philadelphia"/>
    <x v="9"/>
    <n v="19134"/>
    <x v="3"/>
    <s v="TEC-PH-10002789"/>
    <x v="2"/>
    <x v="7"/>
    <s v="LG Exalt"/>
    <n v="280.78200000000004"/>
    <n v="3"/>
    <n v="0.4"/>
    <n v="-60.836100000000016"/>
  </r>
  <r>
    <n v="5422"/>
    <s v="US-2013-151827"/>
    <x v="0"/>
    <x v="1044"/>
    <d v="2013-04-03T00:00:00"/>
    <s v="Second Class"/>
    <s v="CS-11950"/>
    <s v="Carlos Soltero"/>
    <s v="Consumer"/>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s v="Consumer"/>
    <s v="United States"/>
    <s v="Los Angeles"/>
    <x v="1"/>
    <n v="90045"/>
    <x v="1"/>
    <s v="OFF-BI-10000138"/>
    <x v="1"/>
    <x v="8"/>
    <s v="Acco Translucent Poly Ring Binders"/>
    <n v="11.231999999999999"/>
    <n v="3"/>
    <n v="0.2"/>
    <n v="3.9312000000000005"/>
  </r>
  <r>
    <n v="5424"/>
    <s v="CA-2014-103009"/>
    <x v="3"/>
    <x v="132"/>
    <d v="2014-11-06T00:00:00"/>
    <s v="Second Class"/>
    <s v="PJ-18835"/>
    <s v="Patrick Jones"/>
    <s v="Corporate"/>
    <s v="United States"/>
    <s v="Richmond"/>
    <x v="0"/>
    <n v="40475"/>
    <x v="0"/>
    <s v="OFF-PA-10001215"/>
    <x v="1"/>
    <x v="10"/>
    <s v="Xerox 1963"/>
    <n v="26.400000000000002"/>
    <n v="5"/>
    <n v="0"/>
    <n v="11.879999999999999"/>
  </r>
  <r>
    <n v="5425"/>
    <s v="US-2014-120649"/>
    <x v="3"/>
    <x v="176"/>
    <d v="2014-01-27T00:00:00"/>
    <s v="Standard Class"/>
    <s v="JF-15490"/>
    <s v="Jeremy Farry"/>
    <s v="Consumer"/>
    <s v="United States"/>
    <s v="Waterbury"/>
    <x v="29"/>
    <n v="6708"/>
    <x v="3"/>
    <s v="OFF-AR-10001545"/>
    <x v="1"/>
    <x v="6"/>
    <s v="Newell 326"/>
    <n v="3.52"/>
    <n v="2"/>
    <n v="0"/>
    <n v="1.0207999999999999"/>
  </r>
  <r>
    <n v="5426"/>
    <s v="CA-2013-153598"/>
    <x v="0"/>
    <x v="275"/>
    <d v="2013-12-07T00:00:00"/>
    <s v="First Class"/>
    <s v="NM-18520"/>
    <s v="Neoma Murray"/>
    <s v="Consumer"/>
    <s v="United States"/>
    <s v="Los Angeles"/>
    <x v="1"/>
    <n v="90045"/>
    <x v="1"/>
    <s v="TEC-AC-10003870"/>
    <x v="2"/>
    <x v="11"/>
    <s v="Logitech Z-906 Speaker sys - home theater - 5.1-CH"/>
    <n v="1649.95"/>
    <n v="5"/>
    <n v="0"/>
    <n v="659.98"/>
  </r>
  <r>
    <n v="5427"/>
    <s v="CA-2013-153598"/>
    <x v="0"/>
    <x v="275"/>
    <d v="2013-12-07T00:00:00"/>
    <s v="First Class"/>
    <s v="NM-18520"/>
    <s v="Neoma Murray"/>
    <s v="Consumer"/>
    <s v="United States"/>
    <s v="Los Angeles"/>
    <x v="1"/>
    <n v="90045"/>
    <x v="1"/>
    <s v="FUR-FU-10001085"/>
    <x v="0"/>
    <x v="5"/>
    <s v="3M Polarizing Light Filter Sleeves"/>
    <n v="111.89999999999999"/>
    <n v="6"/>
    <n v="0"/>
    <n v="51.47399999999999"/>
  </r>
  <r>
    <n v="5428"/>
    <s v="US-2013-108497"/>
    <x v="0"/>
    <x v="403"/>
    <d v="2013-06-15T00:00:00"/>
    <s v="Same Day"/>
    <s v="MH-17290"/>
    <s v="Marc Harrigan"/>
    <s v="Home Office"/>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s v="Home Office"/>
    <s v="United States"/>
    <s v="San Francisco"/>
    <x v="1"/>
    <n v="94122"/>
    <x v="1"/>
    <s v="OFF-ST-10003455"/>
    <x v="1"/>
    <x v="4"/>
    <s v="Tenex File Box, Personal Filing Tote with Lid, Black"/>
    <n v="46.53"/>
    <n v="3"/>
    <n v="0"/>
    <n v="12.097800000000001"/>
  </r>
  <r>
    <n v="5430"/>
    <s v="CA-2011-136861"/>
    <x v="2"/>
    <x v="742"/>
    <d v="2011-09-07T00:00:00"/>
    <s v="First Class"/>
    <s v="PR-18880"/>
    <s v="Patrick Ryan"/>
    <s v="Consumer"/>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s v="Home Office"/>
    <s v="United States"/>
    <s v="Lakewood"/>
    <x v="24"/>
    <n v="44107"/>
    <x v="3"/>
    <s v="OFF-AP-10000938"/>
    <x v="1"/>
    <x v="9"/>
    <s v="Avanti 1.7 Cu. Ft. Refrigerator"/>
    <n v="161.56800000000001"/>
    <n v="2"/>
    <n v="0.2"/>
    <n v="16.156799999999997"/>
  </r>
  <r>
    <n v="5432"/>
    <s v="CA-2014-117422"/>
    <x v="3"/>
    <x v="208"/>
    <d v="2014-10-26T00:00:00"/>
    <s v="Standard Class"/>
    <s v="FC-14245"/>
    <s v="Frank Carlisle"/>
    <s v="Home Office"/>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s v="Home Office"/>
    <s v="United States"/>
    <s v="Lakewood"/>
    <x v="24"/>
    <n v="44107"/>
    <x v="3"/>
    <s v="OFF-BI-10002799"/>
    <x v="1"/>
    <x v="8"/>
    <s v="SlimView Poly Binder, 3/8&quot;"/>
    <n v="6.2160000000000002"/>
    <n v="4"/>
    <n v="0.7"/>
    <n v="-4.9727999999999994"/>
  </r>
  <r>
    <n v="5434"/>
    <s v="CA-2014-129707"/>
    <x v="3"/>
    <x v="1016"/>
    <d v="2014-04-30T00:00:00"/>
    <s v="Standard Class"/>
    <s v="LH-16750"/>
    <s v="Larry Hughes"/>
    <s v="Consumer"/>
    <s v="United States"/>
    <s v="Chandler"/>
    <x v="16"/>
    <n v="85224"/>
    <x v="1"/>
    <s v="OFF-AR-10000246"/>
    <x v="1"/>
    <x v="6"/>
    <s v="Newell 318"/>
    <n v="8.895999999999999"/>
    <n v="4"/>
    <n v="0.2"/>
    <n v="0.66719999999999979"/>
  </r>
  <r>
    <n v="5435"/>
    <s v="CA-2012-160171"/>
    <x v="1"/>
    <x v="324"/>
    <d v="2012-10-24T00:00:00"/>
    <s v="Standard Class"/>
    <s v="RM-19675"/>
    <s v="Robert Marley"/>
    <s v="Home Office"/>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s v="Home Office"/>
    <s v="United States"/>
    <s v="Los Angeles"/>
    <x v="1"/>
    <n v="90008"/>
    <x v="1"/>
    <s v="TEC-AC-10000892"/>
    <x v="2"/>
    <x v="11"/>
    <s v="NETGEAR N750 Dual Band Wi-Fi Gigabit Router"/>
    <n v="270"/>
    <n v="3"/>
    <n v="0"/>
    <n v="97.199999999999989"/>
  </r>
  <r>
    <n v="5437"/>
    <s v="CA-2011-103317"/>
    <x v="2"/>
    <x v="260"/>
    <d v="2011-07-08T00:00:00"/>
    <s v="First Class"/>
    <s v="DM-13525"/>
    <s v="Don Miller"/>
    <s v="Corporate"/>
    <s v="United States"/>
    <s v="Palm Coast"/>
    <x v="2"/>
    <n v="32137"/>
    <x v="0"/>
    <s v="FUR-FU-10001591"/>
    <x v="0"/>
    <x v="5"/>
    <s v="Advantus Panel Wall Certificate Holder - 8.5x11"/>
    <n v="19.52"/>
    <n v="2"/>
    <n v="0.2"/>
    <n v="5.3680000000000012"/>
  </r>
  <r>
    <n v="5438"/>
    <s v="CA-2011-103317"/>
    <x v="2"/>
    <x v="260"/>
    <d v="2011-07-08T00:00:00"/>
    <s v="First Class"/>
    <s v="DM-13525"/>
    <s v="Don Miller"/>
    <s v="Corporate"/>
    <s v="United States"/>
    <s v="Palm Coast"/>
    <x v="2"/>
    <n v="32137"/>
    <x v="0"/>
    <s v="OFF-BI-10001787"/>
    <x v="1"/>
    <x v="8"/>
    <s v="Wilson Jones Four-Pocket Poly Binders"/>
    <n v="9.8100000000000023"/>
    <n v="5"/>
    <n v="0.7"/>
    <n v="-6.8669999999999973"/>
  </r>
  <r>
    <n v="5439"/>
    <s v="CA-2011-103317"/>
    <x v="2"/>
    <x v="260"/>
    <d v="2011-07-08T00:00:00"/>
    <s v="First Class"/>
    <s v="DM-13525"/>
    <s v="Don Miller"/>
    <s v="Corporate"/>
    <s v="United States"/>
    <s v="Palm Coast"/>
    <x v="2"/>
    <n v="32137"/>
    <x v="0"/>
    <s v="FUR-FU-10003192"/>
    <x v="0"/>
    <x v="5"/>
    <s v="Luxo Adjustable Task Clamp Lamp"/>
    <n v="213.21600000000001"/>
    <n v="3"/>
    <n v="0.2"/>
    <n v="15.991199999999992"/>
  </r>
  <r>
    <n v="5440"/>
    <s v="CA-2013-167115"/>
    <x v="0"/>
    <x v="958"/>
    <d v="2013-04-10T00:00:00"/>
    <s v="Standard Class"/>
    <s v="EH-14185"/>
    <s v="Evan Henry"/>
    <s v="Consumer"/>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s v="Consumer"/>
    <s v="United States"/>
    <s v="Jupiter"/>
    <x v="2"/>
    <n v="33458"/>
    <x v="0"/>
    <s v="OFF-AR-10002335"/>
    <x v="1"/>
    <x v="6"/>
    <s v="DIXON Oriole Pencils"/>
    <n v="2.0640000000000001"/>
    <n v="1"/>
    <n v="0.2"/>
    <n v="0.15480000000000005"/>
  </r>
  <r>
    <n v="5442"/>
    <s v="CA-2014-155929"/>
    <x v="3"/>
    <x v="428"/>
    <d v="2014-09-14T00:00:00"/>
    <s v="Standard Class"/>
    <s v="AI-10855"/>
    <s v="Arianne Irving"/>
    <s v="Consumer"/>
    <s v="United States"/>
    <s v="Glendale"/>
    <x v="16"/>
    <n v="85301"/>
    <x v="1"/>
    <s v="OFF-PA-10000859"/>
    <x v="1"/>
    <x v="10"/>
    <s v="Unpadded Memo Slips"/>
    <n v="6.3680000000000003"/>
    <n v="2"/>
    <n v="0.2"/>
    <n v="2.3879999999999999"/>
  </r>
  <r>
    <n v="5443"/>
    <s v="CA-2012-148712"/>
    <x v="1"/>
    <x v="786"/>
    <d v="2012-04-23T00:00:00"/>
    <s v="Standard Class"/>
    <s v="JM-15535"/>
    <s v="Jessica Myrick"/>
    <s v="Consumer"/>
    <s v="United States"/>
    <s v="New York City"/>
    <x v="15"/>
    <n v="10035"/>
    <x v="3"/>
    <s v="TEC-AC-10003198"/>
    <x v="2"/>
    <x v="11"/>
    <s v="Enermax Acrylux Wireless Keyboard"/>
    <n v="99.6"/>
    <n v="1"/>
    <n v="0"/>
    <n v="36.851999999999997"/>
  </r>
  <r>
    <n v="5444"/>
    <s v="CA-2012-148712"/>
    <x v="1"/>
    <x v="786"/>
    <d v="2012-04-23T00:00:00"/>
    <s v="Standard Class"/>
    <s v="JM-15535"/>
    <s v="Jessica Myrick"/>
    <s v="Consumer"/>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s v="Consumer"/>
    <s v="United States"/>
    <s v="New York City"/>
    <x v="15"/>
    <n v="10035"/>
    <x v="3"/>
    <s v="OFF-AR-10000614"/>
    <x v="1"/>
    <x v="6"/>
    <s v="Barrel Sharpener"/>
    <n v="10.709999999999999"/>
    <n v="3"/>
    <n v="0"/>
    <n v="2.7845999999999997"/>
  </r>
  <r>
    <n v="5446"/>
    <s v="CA-2013-128307"/>
    <x v="0"/>
    <x v="197"/>
    <d v="2013-07-30T00:00:00"/>
    <s v="Standard Class"/>
    <s v="BE-11335"/>
    <s v="Bill Eplett"/>
    <s v="Home Office"/>
    <s v="United States"/>
    <s v="Houston"/>
    <x v="5"/>
    <n v="77041"/>
    <x v="2"/>
    <s v="OFF-EN-10003040"/>
    <x v="1"/>
    <x v="12"/>
    <s v="Quality Park Security Envelopes"/>
    <n v="20.936000000000003"/>
    <n v="1"/>
    <n v="0.2"/>
    <n v="7.0659000000000001"/>
  </r>
  <r>
    <n v="5447"/>
    <s v="US-2013-127425"/>
    <x v="0"/>
    <x v="370"/>
    <d v="2013-09-01T00:00:00"/>
    <s v="Standard Class"/>
    <s v="DR-12880"/>
    <s v="Dan Reichenbach"/>
    <s v="Corporate"/>
    <s v="United States"/>
    <s v="New York City"/>
    <x v="15"/>
    <n v="10035"/>
    <x v="3"/>
    <s v="TEC-PH-10003442"/>
    <x v="2"/>
    <x v="7"/>
    <s v="Samsung Replacement EH64AVFWE Premium Headset"/>
    <n v="33"/>
    <n v="6"/>
    <n v="0"/>
    <n v="8.25"/>
  </r>
  <r>
    <n v="5448"/>
    <s v="US-2013-127425"/>
    <x v="0"/>
    <x v="370"/>
    <d v="2013-09-01T00:00:00"/>
    <s v="Standard Class"/>
    <s v="DR-12880"/>
    <s v="Dan Reichenbach"/>
    <s v="Corporate"/>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s v="Home Office"/>
    <s v="United States"/>
    <s v="Olathe"/>
    <x v="41"/>
    <n v="66062"/>
    <x v="2"/>
    <s v="OFF-SU-10000157"/>
    <x v="1"/>
    <x v="14"/>
    <s v="Compact Automatic Electric Letter Opener"/>
    <n v="357.93"/>
    <n v="3"/>
    <n v="0"/>
    <n v="7.158600000000007"/>
  </r>
  <r>
    <n v="5450"/>
    <s v="US-2011-119081"/>
    <x v="2"/>
    <x v="171"/>
    <d v="2011-09-19T00:00:00"/>
    <s v="Standard Class"/>
    <s v="TA-21385"/>
    <s v="Tom Ashbrook"/>
    <s v="Home Office"/>
    <s v="United States"/>
    <s v="Olathe"/>
    <x v="41"/>
    <n v="66062"/>
    <x v="2"/>
    <s v="TEC-AC-10001542"/>
    <x v="2"/>
    <x v="11"/>
    <s v="SanDisk Cruzer 16 GB USB Flash Drive"/>
    <n v="57.400000000000006"/>
    <n v="5"/>
    <n v="0"/>
    <n v="10.905999999999993"/>
  </r>
  <r>
    <n v="5451"/>
    <s v="US-2011-119081"/>
    <x v="2"/>
    <x v="171"/>
    <d v="2011-09-19T00:00:00"/>
    <s v="Standard Class"/>
    <s v="TA-21385"/>
    <s v="Tom Ashbrook"/>
    <s v="Home Office"/>
    <s v="United States"/>
    <s v="Olathe"/>
    <x v="41"/>
    <n v="66062"/>
    <x v="2"/>
    <s v="OFF-BI-10004519"/>
    <x v="1"/>
    <x v="8"/>
    <s v="GBC DocuBind P100 Manual Binding Machine"/>
    <n v="331.96"/>
    <n v="2"/>
    <n v="0"/>
    <n v="149.38199999999998"/>
  </r>
  <r>
    <n v="5452"/>
    <s v="US-2011-119081"/>
    <x v="2"/>
    <x v="171"/>
    <d v="2011-09-19T00:00:00"/>
    <s v="Standard Class"/>
    <s v="TA-21385"/>
    <s v="Tom Ashbrook"/>
    <s v="Home Office"/>
    <s v="United States"/>
    <s v="Olathe"/>
    <x v="41"/>
    <n v="66062"/>
    <x v="2"/>
    <s v="FUR-FU-10003464"/>
    <x v="0"/>
    <x v="5"/>
    <s v="Seth Thomas 8 1/2&quot; Cubicle Clock"/>
    <n v="40.56"/>
    <n v="2"/>
    <n v="0"/>
    <n v="12.979199999999999"/>
  </r>
  <r>
    <n v="5453"/>
    <s v="CA-2013-140613"/>
    <x v="0"/>
    <x v="405"/>
    <d v="2013-07-30T00:00:00"/>
    <s v="Standard Class"/>
    <s v="KN-16705"/>
    <s v="Kristina Nunn"/>
    <s v="Home Office"/>
    <s v="United States"/>
    <s v="Sparks"/>
    <x v="33"/>
    <n v="89431"/>
    <x v="1"/>
    <s v="OFF-SU-10004261"/>
    <x v="1"/>
    <x v="14"/>
    <s v="Fiskars 8&quot; Scissors, 2/Pack"/>
    <n v="86.199999999999989"/>
    <n v="5"/>
    <n v="0"/>
    <n v="24.997999999999987"/>
  </r>
  <r>
    <n v="5454"/>
    <s v="US-2014-108700"/>
    <x v="3"/>
    <x v="240"/>
    <d v="2014-05-24T00:00:00"/>
    <s v="Standard Class"/>
    <s v="PJ-18835"/>
    <s v="Patrick Jones"/>
    <s v="Corporate"/>
    <s v="United States"/>
    <s v="Rockford"/>
    <x v="10"/>
    <n v="61107"/>
    <x v="2"/>
    <s v="OFF-PA-10004733"/>
    <x v="1"/>
    <x v="10"/>
    <s v="Things To Do Today Spiral Book"/>
    <n v="38.016000000000005"/>
    <n v="6"/>
    <n v="0.2"/>
    <n v="13.780799999999996"/>
  </r>
  <r>
    <n v="5455"/>
    <s v="CA-2014-160962"/>
    <x v="3"/>
    <x v="1045"/>
    <d v="2014-05-03T00:00:00"/>
    <s v="Standard Class"/>
    <s v="MC-17605"/>
    <s v="Matt Connell"/>
    <s v="Corporate"/>
    <s v="United States"/>
    <s v="Philadelphia"/>
    <x v="9"/>
    <n v="19143"/>
    <x v="3"/>
    <s v="OFF-ST-10001325"/>
    <x v="1"/>
    <x v="4"/>
    <s v="Sterilite Officeware Hinged File Box"/>
    <n v="8.3840000000000003"/>
    <n v="1"/>
    <n v="0.2"/>
    <n v="0.73360000000000003"/>
  </r>
  <r>
    <n v="5456"/>
    <s v="CA-2014-160962"/>
    <x v="3"/>
    <x v="1045"/>
    <d v="2014-05-03T00:00:00"/>
    <s v="Standard Class"/>
    <s v="MC-17605"/>
    <s v="Matt Connell"/>
    <s v="Corporate"/>
    <s v="United States"/>
    <s v="Philadelphia"/>
    <x v="9"/>
    <n v="19143"/>
    <x v="3"/>
    <s v="OFF-AR-10003056"/>
    <x v="1"/>
    <x v="6"/>
    <s v="Newell 341"/>
    <n v="6.8480000000000008"/>
    <n v="2"/>
    <n v="0.2"/>
    <n v="0.77039999999999909"/>
  </r>
  <r>
    <n v="5457"/>
    <s v="CA-2014-130631"/>
    <x v="3"/>
    <x v="614"/>
    <d v="2015-01-03T00:00:00"/>
    <s v="Standard Class"/>
    <s v="BS-11755"/>
    <s v="Bruce Stewart"/>
    <s v="Consumer"/>
    <s v="United States"/>
    <s v="Edmonds"/>
    <x v="4"/>
    <n v="98026"/>
    <x v="1"/>
    <s v="OFF-FA-10000089"/>
    <x v="1"/>
    <x v="13"/>
    <s v="Acco Glide Clips"/>
    <n v="19.600000000000001"/>
    <n v="5"/>
    <n v="0"/>
    <n v="9.6039999999999992"/>
  </r>
  <r>
    <n v="5458"/>
    <s v="CA-2014-130631"/>
    <x v="3"/>
    <x v="614"/>
    <d v="2015-01-03T00:00:00"/>
    <s v="Standard Class"/>
    <s v="BS-11755"/>
    <s v="Bruce Stewart"/>
    <s v="Consumer"/>
    <s v="United States"/>
    <s v="Edmonds"/>
    <x v="4"/>
    <n v="98026"/>
    <x v="1"/>
    <s v="FUR-FU-10004093"/>
    <x v="0"/>
    <x v="5"/>
    <s v="Hand-Finished Solid Wood Document Frame"/>
    <n v="68.459999999999994"/>
    <n v="2"/>
    <n v="0"/>
    <n v="20.537999999999997"/>
  </r>
  <r>
    <n v="5459"/>
    <s v="CA-2014-116680"/>
    <x v="3"/>
    <x v="507"/>
    <d v="2014-09-07T00:00:00"/>
    <s v="Second Class"/>
    <s v="PK-19075"/>
    <s v="Pete Kriz"/>
    <s v="Consumer"/>
    <s v="United States"/>
    <s v="San Francisco"/>
    <x v="1"/>
    <n v="94122"/>
    <x v="1"/>
    <s v="OFF-BI-10004022"/>
    <x v="1"/>
    <x v="8"/>
    <s v="Acco Suede Grain Vinyl Round Ring Binder"/>
    <n v="13.343999999999998"/>
    <n v="6"/>
    <n v="0.2"/>
    <n v="4.3367999999999993"/>
  </r>
  <r>
    <n v="5460"/>
    <s v="CA-2014-116680"/>
    <x v="3"/>
    <x v="507"/>
    <d v="2014-09-07T00:00:00"/>
    <s v="Second Class"/>
    <s v="PK-19075"/>
    <s v="Pete Kriz"/>
    <s v="Consumer"/>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s v="Corporate"/>
    <s v="United States"/>
    <s v="Asheville"/>
    <x v="3"/>
    <n v="28806"/>
    <x v="0"/>
    <s v="OFF-ST-10002301"/>
    <x v="1"/>
    <x v="4"/>
    <s v="Tennsco Commercial Shelving"/>
    <n v="16.272000000000002"/>
    <n v="1"/>
    <n v="0.2"/>
    <n v="-3.864600000000002"/>
  </r>
  <r>
    <n v="5462"/>
    <s v="CA-2014-101574"/>
    <x v="3"/>
    <x v="394"/>
    <d v="2014-10-05T00:00:00"/>
    <s v="Standard Class"/>
    <s v="BD-11725"/>
    <s v="Bruce Degenhardt"/>
    <s v="Consumer"/>
    <s v="United States"/>
    <s v="Los Angeles"/>
    <x v="1"/>
    <n v="90032"/>
    <x v="1"/>
    <s v="FUR-FU-10001706"/>
    <x v="0"/>
    <x v="5"/>
    <s v="Longer-Life Soft White Bulbs"/>
    <n v="9.24"/>
    <n v="3"/>
    <n v="0"/>
    <n v="4.4352"/>
  </r>
  <r>
    <n v="5463"/>
    <s v="CA-2011-146591"/>
    <x v="2"/>
    <x v="1046"/>
    <d v="2011-01-21T00:00:00"/>
    <s v="First Class"/>
    <s v="TS-21340"/>
    <s v="Toby Swindell"/>
    <s v="Consumer"/>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s v="Consumer"/>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s v="Consumer"/>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s v="Consumer"/>
    <s v="United States"/>
    <s v="Scottsdale"/>
    <x v="16"/>
    <n v="85254"/>
    <x v="1"/>
    <s v="FUR-BO-10001972"/>
    <x v="0"/>
    <x v="0"/>
    <s v="O'Sullivan 4-Shelf Bookcase in Odessa Pine"/>
    <n v="181.47000000000003"/>
    <n v="5"/>
    <n v="0.7"/>
    <n v="-320.59699999999998"/>
  </r>
  <r>
    <n v="5467"/>
    <s v="CA-2011-107706"/>
    <x v="2"/>
    <x v="1047"/>
    <d v="2011-02-20T00:00:00"/>
    <s v="Second Class"/>
    <s v="ST-20530"/>
    <s v="Shui Tom"/>
    <s v="Consumer"/>
    <s v="United States"/>
    <s v="Houston"/>
    <x v="5"/>
    <n v="77095"/>
    <x v="2"/>
    <s v="OFF-PA-10000466"/>
    <x v="1"/>
    <x v="10"/>
    <s v="Memo Book, 100 Message Capacity, 5 3/8” x 11”"/>
    <n v="16.176000000000002"/>
    <n v="3"/>
    <n v="0.2"/>
    <n v="6.0659999999999989"/>
  </r>
  <r>
    <n v="5468"/>
    <s v="CA-2013-122448"/>
    <x v="0"/>
    <x v="632"/>
    <d v="2013-06-15T00:00:00"/>
    <s v="Standard Class"/>
    <s v="DB-13210"/>
    <s v="Dean Braden"/>
    <s v="Consumer"/>
    <s v="United States"/>
    <s v="San Francisco"/>
    <x v="1"/>
    <n v="94109"/>
    <x v="1"/>
    <s v="FUR-CH-10002774"/>
    <x v="0"/>
    <x v="1"/>
    <s v="Global Deluxe Stacking Chair, Gray"/>
    <n v="122.352"/>
    <n v="3"/>
    <n v="0.2"/>
    <n v="13.764599999999994"/>
  </r>
  <r>
    <n v="5469"/>
    <s v="CA-2011-132451"/>
    <x v="2"/>
    <x v="467"/>
    <d v="2011-09-27T00:00:00"/>
    <s v="First Class"/>
    <s v="KF-16285"/>
    <s v="Karen Ferguson"/>
    <s v="Home Office"/>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s v="Home Office"/>
    <s v="United States"/>
    <s v="San Diego"/>
    <x v="1"/>
    <n v="92105"/>
    <x v="1"/>
    <s v="OFF-PA-10004888"/>
    <x v="1"/>
    <x v="10"/>
    <s v="Xerox 217"/>
    <n v="19.440000000000001"/>
    <n v="3"/>
    <n v="0"/>
    <n v="9.3312000000000008"/>
  </r>
  <r>
    <n v="5471"/>
    <s v="CA-2013-158547"/>
    <x v="0"/>
    <x v="198"/>
    <d v="2013-06-05T00:00:00"/>
    <s v="Standard Class"/>
    <s v="JM-16195"/>
    <s v="Justin MacKendrick"/>
    <s v="Consumer"/>
    <s v="United States"/>
    <s v="Hamilton"/>
    <x v="24"/>
    <n v="45011"/>
    <x v="3"/>
    <s v="OFF-AP-10003842"/>
    <x v="1"/>
    <x v="9"/>
    <s v="Euro-Pro Shark Turbo Vacuum"/>
    <n v="123.92000000000002"/>
    <n v="5"/>
    <n v="0.2"/>
    <n v="9.2939999999999969"/>
  </r>
  <r>
    <n v="5472"/>
    <s v="CA-2014-116946"/>
    <x v="3"/>
    <x v="484"/>
    <d v="2014-12-24T00:00:00"/>
    <s v="Standard Class"/>
    <s v="TS-21505"/>
    <s v="Tony Sayre"/>
    <s v="Consumer"/>
    <s v="United States"/>
    <s v="Parker"/>
    <x v="22"/>
    <n v="80134"/>
    <x v="1"/>
    <s v="FUR-FU-10000320"/>
    <x v="0"/>
    <x v="5"/>
    <s v="OIC Stacking Trays"/>
    <n v="13.360000000000001"/>
    <n v="5"/>
    <n v="0.2"/>
    <n v="4.0080000000000009"/>
  </r>
  <r>
    <n v="5473"/>
    <s v="CA-2014-116946"/>
    <x v="3"/>
    <x v="484"/>
    <d v="2014-12-24T00:00:00"/>
    <s v="Standard Class"/>
    <s v="TS-21505"/>
    <s v="Tony Sayre"/>
    <s v="Consumer"/>
    <s v="United States"/>
    <s v="Parker"/>
    <x v="22"/>
    <n v="80134"/>
    <x v="1"/>
    <s v="OFF-ST-10002554"/>
    <x v="1"/>
    <x v="4"/>
    <s v="Tennsco Industrial Shelving"/>
    <n v="78.256"/>
    <n v="2"/>
    <n v="0.2"/>
    <n v="-17.607599999999998"/>
  </r>
  <r>
    <n v="5474"/>
    <s v="CA-2014-116946"/>
    <x v="3"/>
    <x v="484"/>
    <d v="2014-12-24T00:00:00"/>
    <s v="Standard Class"/>
    <s v="TS-21505"/>
    <s v="Tony Sayre"/>
    <s v="Consumer"/>
    <s v="United States"/>
    <s v="Parker"/>
    <x v="22"/>
    <n v="80134"/>
    <x v="1"/>
    <s v="FUR-BO-10000468"/>
    <x v="0"/>
    <x v="0"/>
    <s v="O'Sullivan 2-Shelf Heavy-Duty Bookcases"/>
    <n v="102.01800000000001"/>
    <n v="7"/>
    <n v="0.7"/>
    <n v="-183.6323999999999"/>
  </r>
  <r>
    <n v="5475"/>
    <s v="CA-2014-121741"/>
    <x v="3"/>
    <x v="377"/>
    <d v="2014-12-27T00:00:00"/>
    <s v="Same Day"/>
    <s v="YC-21895"/>
    <s v="Yoseph Carroll"/>
    <s v="Corporate"/>
    <s v="United States"/>
    <s v="Fremont"/>
    <x v="8"/>
    <n v="68025"/>
    <x v="2"/>
    <s v="OFF-ST-10004459"/>
    <x v="1"/>
    <x v="4"/>
    <s v="Tennsco Single-Tier Lockers"/>
    <n v="750.68"/>
    <n v="2"/>
    <n v="0"/>
    <n v="37.533999999999992"/>
  </r>
  <r>
    <n v="5476"/>
    <s v="CA-2014-169691"/>
    <x v="3"/>
    <x v="140"/>
    <d v="2014-06-19T00:00:00"/>
    <s v="First Class"/>
    <s v="Dp-13240"/>
    <s v="Dean percer"/>
    <s v="Home Office"/>
    <s v="United States"/>
    <s v="Maple Grove"/>
    <x v="11"/>
    <n v="55369"/>
    <x v="2"/>
    <s v="OFF-LA-10002312"/>
    <x v="1"/>
    <x v="2"/>
    <s v="Avery 490"/>
    <n v="44.400000000000006"/>
    <n v="3"/>
    <n v="0"/>
    <n v="22.200000000000003"/>
  </r>
  <r>
    <n v="5477"/>
    <s v="CA-2014-169691"/>
    <x v="3"/>
    <x v="140"/>
    <d v="2014-06-19T00:00:00"/>
    <s v="First Class"/>
    <s v="Dp-13240"/>
    <s v="Dean percer"/>
    <s v="Home Office"/>
    <s v="United States"/>
    <s v="Maple Grove"/>
    <x v="11"/>
    <n v="55369"/>
    <x v="2"/>
    <s v="OFF-ST-10001291"/>
    <x v="1"/>
    <x v="4"/>
    <s v="Tenex Personal Self-Stacking Standard File Box, Black/Gray"/>
    <n v="84.55"/>
    <n v="5"/>
    <n v="0"/>
    <n v="22.828499999999998"/>
  </r>
  <r>
    <n v="5478"/>
    <s v="CA-2014-169691"/>
    <x v="3"/>
    <x v="140"/>
    <d v="2014-06-19T00:00:00"/>
    <s v="First Class"/>
    <s v="Dp-13240"/>
    <s v="Dean percer"/>
    <s v="Home Office"/>
    <s v="United States"/>
    <s v="Maple Grove"/>
    <x v="11"/>
    <n v="55369"/>
    <x v="2"/>
    <s v="OFF-PA-10003022"/>
    <x v="1"/>
    <x v="10"/>
    <s v="Xerox 1992"/>
    <n v="17.940000000000001"/>
    <n v="3"/>
    <n v="0"/>
    <n v="8.7906000000000013"/>
  </r>
  <r>
    <n v="5479"/>
    <s v="CA-2013-121356"/>
    <x v="0"/>
    <x v="73"/>
    <d v="2013-11-25T00:00:00"/>
    <s v="Standard Class"/>
    <s v="SJ-20500"/>
    <s v="Shirley Jackson"/>
    <s v="Consumer"/>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s v="Corporate"/>
    <s v="United States"/>
    <s v="Miami"/>
    <x v="2"/>
    <n v="33180"/>
    <x v="0"/>
    <s v="OFF-BI-10001097"/>
    <x v="1"/>
    <x v="8"/>
    <s v="Avery Hole Reinforcements"/>
    <n v="1.8690000000000004"/>
    <n v="1"/>
    <n v="0.7"/>
    <n v="-1.3082999999999996"/>
  </r>
  <r>
    <n v="5481"/>
    <s v="CA-2014-105487"/>
    <x v="3"/>
    <x v="1048"/>
    <d v="2014-10-15T00:00:00"/>
    <s v="Standard Class"/>
    <s v="CS-12250"/>
    <s v="Chris Selesnick"/>
    <s v="Corporate"/>
    <s v="United States"/>
    <s v="San Diego"/>
    <x v="1"/>
    <n v="92105"/>
    <x v="1"/>
    <s v="TEC-PH-10001336"/>
    <x v="2"/>
    <x v="7"/>
    <s v="Digium D40 VoIP phone"/>
    <n v="103.19200000000001"/>
    <n v="1"/>
    <n v="0.2"/>
    <n v="11.609099999999998"/>
  </r>
  <r>
    <n v="5482"/>
    <s v="CA-2014-105487"/>
    <x v="3"/>
    <x v="1048"/>
    <d v="2014-10-15T00:00:00"/>
    <s v="Standard Class"/>
    <s v="CS-12250"/>
    <s v="Chris Selesnick"/>
    <s v="Corporate"/>
    <s v="United States"/>
    <s v="San Diego"/>
    <x v="1"/>
    <n v="92105"/>
    <x v="1"/>
    <s v="TEC-AC-10002305"/>
    <x v="2"/>
    <x v="11"/>
    <s v="KeyTronic E03601U1 - Keyboard - Beige"/>
    <n v="36"/>
    <n v="2"/>
    <n v="0"/>
    <n v="6.4799999999999969"/>
  </r>
  <r>
    <n v="5483"/>
    <s v="CA-2014-105487"/>
    <x v="3"/>
    <x v="1048"/>
    <d v="2014-10-15T00:00:00"/>
    <s v="Standard Class"/>
    <s v="CS-12250"/>
    <s v="Chris Selesnick"/>
    <s v="Corporate"/>
    <s v="United States"/>
    <s v="San Diego"/>
    <x v="1"/>
    <n v="92105"/>
    <x v="1"/>
    <s v="TEC-AC-10003610"/>
    <x v="2"/>
    <x v="11"/>
    <s v="Logitech Illuminated - Keyboard"/>
    <n v="239.96"/>
    <n v="4"/>
    <n v="0"/>
    <n v="115.1808"/>
  </r>
  <r>
    <n v="5484"/>
    <s v="CA-2014-105487"/>
    <x v="3"/>
    <x v="1048"/>
    <d v="2014-10-15T00:00:00"/>
    <s v="Standard Class"/>
    <s v="CS-12250"/>
    <s v="Chris Selesnick"/>
    <s v="Corporate"/>
    <s v="United States"/>
    <s v="San Diego"/>
    <x v="1"/>
    <n v="92105"/>
    <x v="1"/>
    <s v="OFF-ST-10002301"/>
    <x v="1"/>
    <x v="4"/>
    <s v="Tennsco Commercial Shelving"/>
    <n v="40.68"/>
    <n v="2"/>
    <n v="0"/>
    <n v="0.40679999999999694"/>
  </r>
  <r>
    <n v="5485"/>
    <s v="CA-2014-148999"/>
    <x v="3"/>
    <x v="289"/>
    <d v="2014-02-05T00:00:00"/>
    <s v="Standard Class"/>
    <s v="EB-13870"/>
    <s v="Emily Burns"/>
    <s v="Consumer"/>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s v="Consumer"/>
    <s v="United States"/>
    <s v="Miami"/>
    <x v="2"/>
    <n v="33178"/>
    <x v="0"/>
    <s v="OFF-EN-10001099"/>
    <x v="1"/>
    <x v="12"/>
    <s v="Staples"/>
    <n v="23.472000000000001"/>
    <n v="3"/>
    <n v="0.2"/>
    <n v="7.6283999999999974"/>
  </r>
  <r>
    <n v="5487"/>
    <s v="CA-2012-156608"/>
    <x v="1"/>
    <x v="1040"/>
    <d v="2012-10-29T00:00:00"/>
    <s v="Standard Class"/>
    <s v="MT-18070"/>
    <s v="Michelle Tran"/>
    <s v="Home Office"/>
    <s v="United States"/>
    <s v="San Antonio"/>
    <x v="5"/>
    <n v="78207"/>
    <x v="2"/>
    <s v="OFF-BI-10004140"/>
    <x v="1"/>
    <x v="8"/>
    <s v="Avery Non-Stick Binders"/>
    <n v="3.5919999999999992"/>
    <n v="4"/>
    <n v="0.8"/>
    <n v="-6.2860000000000031"/>
  </r>
  <r>
    <n v="5488"/>
    <s v="CA-2014-134495"/>
    <x v="3"/>
    <x v="719"/>
    <d v="2014-04-05T00:00:00"/>
    <s v="Second Class"/>
    <s v="BF-11020"/>
    <s v="Barry Französisch"/>
    <s v="Corporate"/>
    <s v="United States"/>
    <s v="Jacksonville"/>
    <x v="2"/>
    <n v="32216"/>
    <x v="0"/>
    <s v="TEC-PH-10004897"/>
    <x v="2"/>
    <x v="7"/>
    <s v="Mediabridge Sport Armband iPhone 5s"/>
    <n v="23.976000000000003"/>
    <n v="3"/>
    <n v="0.2"/>
    <n v="-5.694300000000001"/>
  </r>
  <r>
    <n v="5489"/>
    <s v="CA-2014-134495"/>
    <x v="3"/>
    <x v="719"/>
    <d v="2014-04-05T00:00:00"/>
    <s v="Second Class"/>
    <s v="BF-11020"/>
    <s v="Barry Französisch"/>
    <s v="Corporate"/>
    <s v="United States"/>
    <s v="Jacksonville"/>
    <x v="2"/>
    <n v="32216"/>
    <x v="0"/>
    <s v="OFF-LA-10000262"/>
    <x v="1"/>
    <x v="2"/>
    <s v="Avery 494"/>
    <n v="6.2640000000000002"/>
    <n v="3"/>
    <n v="0.2"/>
    <n v="2.0358000000000001"/>
  </r>
  <r>
    <n v="5490"/>
    <s v="CA-2014-134495"/>
    <x v="3"/>
    <x v="719"/>
    <d v="2014-04-05T00:00:00"/>
    <s v="Second Class"/>
    <s v="BF-11020"/>
    <s v="Barry Französisch"/>
    <s v="Corporate"/>
    <s v="United States"/>
    <s v="Jacksonville"/>
    <x v="2"/>
    <n v="32216"/>
    <x v="0"/>
    <s v="OFF-AP-10002222"/>
    <x v="1"/>
    <x v="9"/>
    <s v="Staples"/>
    <n v="20.808"/>
    <n v="3"/>
    <n v="0.2"/>
    <n v="1.8207000000000013"/>
  </r>
  <r>
    <n v="5491"/>
    <s v="CA-2014-134495"/>
    <x v="3"/>
    <x v="719"/>
    <d v="2014-04-05T00:00:00"/>
    <s v="Second Class"/>
    <s v="BF-11020"/>
    <s v="Barry Französisch"/>
    <s v="Corporate"/>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s v="Consumer"/>
    <s v="United States"/>
    <s v="Houston"/>
    <x v="5"/>
    <n v="77070"/>
    <x v="2"/>
    <s v="OFF-ST-10000615"/>
    <x v="1"/>
    <x v="4"/>
    <s v="SimpliFile Personal File, Black Granite, 15w x 6-15/16d x 11-1/4h"/>
    <n v="18.16"/>
    <n v="2"/>
    <n v="0.2"/>
    <n v="1.8160000000000016"/>
  </r>
  <r>
    <n v="5493"/>
    <s v="CA-2011-105249"/>
    <x v="2"/>
    <x v="683"/>
    <d v="2011-11-28T00:00:00"/>
    <s v="Same Day"/>
    <s v="DH-13675"/>
    <s v="Duane Huffman"/>
    <s v="Home Office"/>
    <s v="United States"/>
    <s v="San Francisco"/>
    <x v="1"/>
    <n v="94122"/>
    <x v="1"/>
    <s v="OFF-SU-10001225"/>
    <x v="1"/>
    <x v="14"/>
    <s v="Staples"/>
    <n v="7.36"/>
    <n v="2"/>
    <n v="0"/>
    <n v="0.14719999999999978"/>
  </r>
  <r>
    <n v="5494"/>
    <s v="CA-2011-105249"/>
    <x v="2"/>
    <x v="683"/>
    <d v="2011-11-28T00:00:00"/>
    <s v="Same Day"/>
    <s v="DH-13675"/>
    <s v="Duane Huffman"/>
    <s v="Home Office"/>
    <s v="United States"/>
    <s v="San Francisco"/>
    <x v="1"/>
    <n v="94122"/>
    <x v="1"/>
    <s v="OFF-LA-10002043"/>
    <x v="1"/>
    <x v="2"/>
    <s v="Avery 489"/>
    <n v="41.4"/>
    <n v="4"/>
    <n v="0"/>
    <n v="19.872"/>
  </r>
  <r>
    <n v="5495"/>
    <s v="CA-2011-105249"/>
    <x v="2"/>
    <x v="683"/>
    <d v="2011-11-28T00:00:00"/>
    <s v="Same Day"/>
    <s v="DH-13675"/>
    <s v="Duane Huffman"/>
    <s v="Home Office"/>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s v="Corporate"/>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s v="Consumer"/>
    <s v="United States"/>
    <s v="Marion"/>
    <x v="24"/>
    <n v="43302"/>
    <x v="3"/>
    <s v="TEC-AC-10004469"/>
    <x v="2"/>
    <x v="11"/>
    <s v="Microsoft Sculpt Comfort Mouse"/>
    <n v="63.920000000000009"/>
    <n v="2"/>
    <n v="0.2"/>
    <n v="19.176000000000002"/>
  </r>
  <r>
    <n v="5498"/>
    <s v="CA-2014-164378"/>
    <x v="3"/>
    <x v="663"/>
    <d v="2014-07-19T00:00:00"/>
    <s v="Second Class"/>
    <s v="MM-18055"/>
    <s v="Michelle Moray"/>
    <s v="Consumer"/>
    <s v="United States"/>
    <s v="New York City"/>
    <x v="15"/>
    <n v="10024"/>
    <x v="3"/>
    <s v="OFF-AR-10001177"/>
    <x v="1"/>
    <x v="6"/>
    <s v="Newell 349"/>
    <n v="6.56"/>
    <n v="2"/>
    <n v="0"/>
    <n v="1.9023999999999992"/>
  </r>
  <r>
    <n v="5499"/>
    <s v="CA-2014-164378"/>
    <x v="3"/>
    <x v="663"/>
    <d v="2014-07-19T00:00:00"/>
    <s v="Second Class"/>
    <s v="MM-18055"/>
    <s v="Michelle Moray"/>
    <s v="Consumer"/>
    <s v="United States"/>
    <s v="New York City"/>
    <x v="15"/>
    <n v="10024"/>
    <x v="3"/>
    <s v="OFF-LA-10000634"/>
    <x v="1"/>
    <x v="2"/>
    <s v="Avery 509"/>
    <n v="7.83"/>
    <n v="3"/>
    <n v="0"/>
    <n v="3.6017999999999999"/>
  </r>
  <r>
    <n v="5500"/>
    <s v="CA-2014-164378"/>
    <x v="3"/>
    <x v="663"/>
    <d v="2014-07-19T00:00:00"/>
    <s v="Second Class"/>
    <s v="MM-18055"/>
    <s v="Michelle Moray"/>
    <s v="Consumer"/>
    <s v="United States"/>
    <s v="New York City"/>
    <x v="15"/>
    <n v="10024"/>
    <x v="3"/>
    <s v="TEC-AC-10004708"/>
    <x v="2"/>
    <x v="11"/>
    <s v="Sony 32GB Class 10 Micro SDHC R40 Memory Card"/>
    <n v="41.9"/>
    <n v="2"/>
    <n v="0"/>
    <n v="8.7989999999999995"/>
  </r>
  <r>
    <n v="5501"/>
    <s v="CA-2014-164378"/>
    <x v="3"/>
    <x v="663"/>
    <d v="2014-07-19T00:00:00"/>
    <s v="Second Class"/>
    <s v="MM-18055"/>
    <s v="Michelle Moray"/>
    <s v="Consumer"/>
    <s v="United States"/>
    <s v="New York City"/>
    <x v="15"/>
    <n v="10024"/>
    <x v="3"/>
    <s v="FUR-CH-10002084"/>
    <x v="0"/>
    <x v="1"/>
    <s v="Hon Mobius Operator's Chair"/>
    <n v="664.14599999999996"/>
    <n v="6"/>
    <n v="0.1"/>
    <n v="88.552800000000005"/>
  </r>
  <r>
    <n v="5502"/>
    <s v="CA-2014-164378"/>
    <x v="3"/>
    <x v="663"/>
    <d v="2014-07-19T00:00:00"/>
    <s v="Second Class"/>
    <s v="MM-18055"/>
    <s v="Michelle Moray"/>
    <s v="Consumer"/>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s v="Corporate"/>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s v="Corporate"/>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s v="Corporate"/>
    <s v="United States"/>
    <s v="Philadelphia"/>
    <x v="9"/>
    <n v="19140"/>
    <x v="3"/>
    <s v="OFF-EN-10003845"/>
    <x v="1"/>
    <x v="12"/>
    <s v="Colored Envelopes"/>
    <n v="8.8559999999999999"/>
    <n v="3"/>
    <n v="0.2"/>
    <n v="2.8781999999999992"/>
  </r>
  <r>
    <n v="5506"/>
    <s v="CA-2014-127782"/>
    <x v="3"/>
    <x v="808"/>
    <d v="2014-11-07T00:00:00"/>
    <s v="Standard Class"/>
    <s v="TH-21115"/>
    <s v="Thea Hudgings"/>
    <s v="Corporate"/>
    <s v="United States"/>
    <s v="Philadelphia"/>
    <x v="9"/>
    <n v="19140"/>
    <x v="3"/>
    <s v="TEC-PH-10001817"/>
    <x v="2"/>
    <x v="7"/>
    <s v="Wilson Electronics DB Pro Signal Booster"/>
    <n v="859.19999999999993"/>
    <n v="4"/>
    <n v="0.4"/>
    <n v="-186.15999999999997"/>
  </r>
  <r>
    <n v="5507"/>
    <s v="US-2013-162026"/>
    <x v="0"/>
    <x v="750"/>
    <d v="2013-10-09T00:00:00"/>
    <s v="Same Day"/>
    <s v="JE-15745"/>
    <s v="Joel Eaton"/>
    <s v="Consumer"/>
    <s v="United States"/>
    <s v="Los Angeles"/>
    <x v="1"/>
    <n v="90036"/>
    <x v="1"/>
    <s v="OFF-PA-10000167"/>
    <x v="1"/>
    <x v="10"/>
    <s v="Xerox 1925"/>
    <n v="61.96"/>
    <n v="2"/>
    <n v="0"/>
    <n v="27.881999999999998"/>
  </r>
  <r>
    <n v="5508"/>
    <s v="CA-2013-150000"/>
    <x v="0"/>
    <x v="143"/>
    <d v="2013-04-15T00:00:00"/>
    <s v="Standard Class"/>
    <s v="PG-18820"/>
    <s v="Patrick Gardner"/>
    <s v="Consumer"/>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s v="Consumer"/>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s v="Consumer"/>
    <s v="United States"/>
    <s v="Chicago"/>
    <x v="10"/>
    <n v="60653"/>
    <x v="2"/>
    <s v="OFF-PA-10001736"/>
    <x v="1"/>
    <x v="10"/>
    <s v="Xerox 1880"/>
    <n v="56.704000000000001"/>
    <n v="2"/>
    <n v="0.2"/>
    <n v="19.137599999999992"/>
  </r>
  <r>
    <n v="5511"/>
    <s v="US-2014-152569"/>
    <x v="3"/>
    <x v="356"/>
    <d v="2014-05-21T00:00:00"/>
    <s v="Standard Class"/>
    <s v="JD-16015"/>
    <s v="Joy Daniels"/>
    <s v="Consumer"/>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s v="Consumer"/>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s v="Consumer"/>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s v="Consumer"/>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s v="Consumer"/>
    <s v="United States"/>
    <s v="New York City"/>
    <x v="15"/>
    <n v="10009"/>
    <x v="3"/>
    <s v="OFF-AP-10004540"/>
    <x v="1"/>
    <x v="9"/>
    <s v="Eureka The Boss Lite 10-Amp Upright Vacuum, Blue"/>
    <n v="160.32"/>
    <n v="2"/>
    <n v="0"/>
    <n v="44.889600000000002"/>
  </r>
  <r>
    <n v="5516"/>
    <s v="CA-2012-103177"/>
    <x v="1"/>
    <x v="1051"/>
    <d v="2012-06-01T00:00:00"/>
    <s v="First Class"/>
    <s v="EN-13780"/>
    <s v="Edward Nazzal"/>
    <s v="Consumer"/>
    <s v="United States"/>
    <s v="New York City"/>
    <x v="15"/>
    <n v="10009"/>
    <x v="3"/>
    <s v="TEC-PH-10001527"/>
    <x v="2"/>
    <x v="7"/>
    <s v="Plantronics MX500i Earset"/>
    <n v="128.85000000000002"/>
    <n v="3"/>
    <n v="0"/>
    <n v="3.8654999999999973"/>
  </r>
  <r>
    <n v="5517"/>
    <s v="US-2013-138408"/>
    <x v="0"/>
    <x v="741"/>
    <d v="2013-11-22T00:00:00"/>
    <s v="Second Class"/>
    <s v="KC-16255"/>
    <s v="Karen Carlisle"/>
    <s v="Corporate"/>
    <s v="United States"/>
    <s v="Huntsville"/>
    <x v="19"/>
    <n v="35810"/>
    <x v="0"/>
    <s v="TEC-AC-10003870"/>
    <x v="2"/>
    <x v="11"/>
    <s v="Logitech Z-906 Speaker sys - home theater - 5.1-CH"/>
    <n v="1319.96"/>
    <n v="4"/>
    <n v="0"/>
    <n v="527.98400000000004"/>
  </r>
  <r>
    <n v="5518"/>
    <s v="CA-2014-117667"/>
    <x v="3"/>
    <x v="769"/>
    <d v="2014-12-10T00:00:00"/>
    <s v="Standard Class"/>
    <s v="MS-17980"/>
    <s v="Michael Stewart"/>
    <s v="Corporate"/>
    <s v="United States"/>
    <s v="Philadelphia"/>
    <x v="9"/>
    <n v="19134"/>
    <x v="3"/>
    <s v="FUR-CH-10004540"/>
    <x v="0"/>
    <x v="1"/>
    <s v="Global Chrome Stack Chair"/>
    <n v="239.95999999999998"/>
    <n v="10"/>
    <n v="0.3"/>
    <n v="-10.283999999999992"/>
  </r>
  <r>
    <n v="5519"/>
    <s v="CA-2014-117667"/>
    <x v="3"/>
    <x v="769"/>
    <d v="2014-12-10T00:00:00"/>
    <s v="Standard Class"/>
    <s v="MS-17980"/>
    <s v="Michael Stewart"/>
    <s v="Corporate"/>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s v="Corporate"/>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s v="Corporate"/>
    <s v="United States"/>
    <s v="Philadelphia"/>
    <x v="9"/>
    <n v="19134"/>
    <x v="3"/>
    <s v="OFF-PA-10002709"/>
    <x v="1"/>
    <x v="10"/>
    <s v="Xerox 1956"/>
    <n v="23.92"/>
    <n v="5"/>
    <n v="0.2"/>
    <n v="8.6709999999999994"/>
  </r>
  <r>
    <n v="5522"/>
    <s v="CA-2014-117667"/>
    <x v="3"/>
    <x v="769"/>
    <d v="2014-12-10T00:00:00"/>
    <s v="Standard Class"/>
    <s v="MS-17980"/>
    <s v="Michael Stewart"/>
    <s v="Corporate"/>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s v="Consumer"/>
    <s v="United States"/>
    <s v="Santa Clara"/>
    <x v="1"/>
    <n v="95051"/>
    <x v="1"/>
    <s v="OFF-BI-10000829"/>
    <x v="1"/>
    <x v="8"/>
    <s v="Avery Non-Stick Binders"/>
    <n v="21.552000000000003"/>
    <n v="6"/>
    <n v="0.2"/>
    <n v="7.0043999999999977"/>
  </r>
  <r>
    <n v="5524"/>
    <s v="CA-2013-110982"/>
    <x v="0"/>
    <x v="410"/>
    <d v="2013-06-08T00:00:00"/>
    <s v="First Class"/>
    <s v="CK-12205"/>
    <s v="Chloris Kastensmidt"/>
    <s v="Consumer"/>
    <s v="United States"/>
    <s v="Santa Clara"/>
    <x v="1"/>
    <n v="95051"/>
    <x v="1"/>
    <s v="OFF-AP-10004859"/>
    <x v="1"/>
    <x v="9"/>
    <s v="Acco 6 Outlet Guardian Premium Surge Suppressor"/>
    <n v="58.24"/>
    <n v="4"/>
    <n v="0"/>
    <n v="15.724800000000002"/>
  </r>
  <r>
    <n v="5525"/>
    <s v="CA-2013-147123"/>
    <x v="0"/>
    <x v="107"/>
    <d v="2013-12-13T00:00:00"/>
    <s v="First Class"/>
    <s v="SJ-20125"/>
    <s v="Sanjit Jacobs"/>
    <s v="Home Office"/>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s v="Corporate"/>
    <s v="United States"/>
    <s v="Los Angeles"/>
    <x v="1"/>
    <n v="90008"/>
    <x v="1"/>
    <s v="OFF-AR-10002804"/>
    <x v="1"/>
    <x v="6"/>
    <s v="Faber Castell Col-Erase Pencils"/>
    <n v="9.7799999999999994"/>
    <n v="2"/>
    <n v="0"/>
    <n v="4.0098000000000003"/>
  </r>
  <r>
    <n v="5527"/>
    <s v="CA-2014-166933"/>
    <x v="3"/>
    <x v="558"/>
    <d v="2014-04-29T00:00:00"/>
    <s v="Standard Class"/>
    <s v="MG-17890"/>
    <s v="Michael Granlund"/>
    <s v="Home Office"/>
    <s v="United States"/>
    <s v="Santa Barbara"/>
    <x v="1"/>
    <n v="93101"/>
    <x v="1"/>
    <s v="OFF-FA-10002676"/>
    <x v="1"/>
    <x v="13"/>
    <s v="Colored Push Pins"/>
    <n v="1.81"/>
    <n v="1"/>
    <n v="0"/>
    <n v="0.65159999999999996"/>
  </r>
  <r>
    <n v="5528"/>
    <s v="CA-2012-142055"/>
    <x v="1"/>
    <x v="412"/>
    <d v="2012-05-10T00:00:00"/>
    <s v="First Class"/>
    <s v="AB-10255"/>
    <s v="Alejandro Ballentine"/>
    <s v="Home Office"/>
    <s v="United States"/>
    <s v="New York City"/>
    <x v="15"/>
    <n v="10009"/>
    <x v="3"/>
    <s v="OFF-PA-10003465"/>
    <x v="1"/>
    <x v="10"/>
    <s v="Xerox 1912"/>
    <n v="37.94"/>
    <n v="2"/>
    <n v="0"/>
    <n v="18.211199999999998"/>
  </r>
  <r>
    <n v="5529"/>
    <s v="CA-2012-137106"/>
    <x v="1"/>
    <x v="1052"/>
    <d v="2012-04-04T00:00:00"/>
    <s v="Standard Class"/>
    <s v="SC-20260"/>
    <s v="Scott Cohen"/>
    <s v="Corporate"/>
    <s v="United States"/>
    <s v="Jacksonville"/>
    <x v="2"/>
    <n v="32216"/>
    <x v="0"/>
    <s v="TEC-PH-10000011"/>
    <x v="2"/>
    <x v="7"/>
    <s v="PureGear Roll-On Screen Protector"/>
    <n v="79.959999999999994"/>
    <n v="5"/>
    <n v="0.2"/>
    <n v="27.985999999999994"/>
  </r>
  <r>
    <n v="5530"/>
    <s v="CA-2014-136609"/>
    <x v="3"/>
    <x v="634"/>
    <d v="2014-08-12T00:00:00"/>
    <s v="Standard Class"/>
    <s v="TB-21355"/>
    <s v="Todd Boyes"/>
    <s v="Corporate"/>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s v="Consumer"/>
    <s v="United States"/>
    <s v="Omaha"/>
    <x v="8"/>
    <n v="68104"/>
    <x v="2"/>
    <s v="TEC-PH-10001795"/>
    <x v="2"/>
    <x v="7"/>
    <s v="ClearOne CHATAttach 160 - speaker phone"/>
    <n v="2479.96"/>
    <n v="4"/>
    <n v="0"/>
    <n v="743.98799999999983"/>
  </r>
  <r>
    <n v="5532"/>
    <s v="US-2013-167472"/>
    <x v="0"/>
    <x v="112"/>
    <d v="2013-06-08T00:00:00"/>
    <s v="First Class"/>
    <s v="CK-12595"/>
    <s v="Clytie Kelty"/>
    <s v="Consumer"/>
    <s v="United States"/>
    <s v="Little Rock"/>
    <x v="36"/>
    <n v="72209"/>
    <x v="0"/>
    <s v="TEC-AC-10001109"/>
    <x v="2"/>
    <x v="11"/>
    <s v="Logitech Trackman Marble Mouse"/>
    <n v="179.94"/>
    <n v="6"/>
    <n v="0"/>
    <n v="75.57480000000001"/>
  </r>
  <r>
    <n v="5533"/>
    <s v="US-2013-167472"/>
    <x v="0"/>
    <x v="112"/>
    <d v="2013-06-08T00:00:00"/>
    <s v="First Class"/>
    <s v="CK-12595"/>
    <s v="Clytie Kelty"/>
    <s v="Consumer"/>
    <s v="United States"/>
    <s v="Little Rock"/>
    <x v="36"/>
    <n v="72209"/>
    <x v="0"/>
    <s v="TEC-AC-10003038"/>
    <x v="2"/>
    <x v="11"/>
    <s v="Kingston Digital DataTraveler 16GB USB 2.0"/>
    <n v="26.849999999999998"/>
    <n v="3"/>
    <n v="0"/>
    <n v="5.101499999999997"/>
  </r>
  <r>
    <n v="5534"/>
    <s v="US-2013-167472"/>
    <x v="0"/>
    <x v="112"/>
    <d v="2013-06-08T00:00:00"/>
    <s v="First Class"/>
    <s v="CK-12595"/>
    <s v="Clytie Kelty"/>
    <s v="Consumer"/>
    <s v="United States"/>
    <s v="Little Rock"/>
    <x v="36"/>
    <n v="72209"/>
    <x v="0"/>
    <s v="TEC-AC-10003174"/>
    <x v="2"/>
    <x v="11"/>
    <s v="Plantronics S12 Corded Telephone Headset System"/>
    <n v="323.37"/>
    <n v="3"/>
    <n v="0"/>
    <n v="129.34800000000001"/>
  </r>
  <r>
    <n v="5535"/>
    <s v="US-2013-167472"/>
    <x v="0"/>
    <x v="112"/>
    <d v="2013-06-08T00:00:00"/>
    <s v="First Class"/>
    <s v="CK-12595"/>
    <s v="Clytie Kelty"/>
    <s v="Consumer"/>
    <s v="United States"/>
    <s v="Little Rock"/>
    <x v="36"/>
    <n v="72209"/>
    <x v="0"/>
    <s v="OFF-PA-10000157"/>
    <x v="1"/>
    <x v="10"/>
    <s v="Xerox 191"/>
    <n v="59.94"/>
    <n v="3"/>
    <n v="0"/>
    <n v="28.171799999999998"/>
  </r>
  <r>
    <n v="5536"/>
    <s v="US-2013-167472"/>
    <x v="0"/>
    <x v="112"/>
    <d v="2013-06-08T00:00:00"/>
    <s v="First Class"/>
    <s v="CK-12595"/>
    <s v="Clytie Kelty"/>
    <s v="Consumer"/>
    <s v="United States"/>
    <s v="Little Rock"/>
    <x v="36"/>
    <n v="72209"/>
    <x v="0"/>
    <s v="OFF-BI-10001721"/>
    <x v="1"/>
    <x v="8"/>
    <s v="Trimflex Flexible Post Binders"/>
    <n v="64.14"/>
    <n v="3"/>
    <n v="0"/>
    <n v="30.787199999999999"/>
  </r>
  <r>
    <n v="5537"/>
    <s v="US-2013-167472"/>
    <x v="0"/>
    <x v="112"/>
    <d v="2013-06-08T00:00:00"/>
    <s v="First Class"/>
    <s v="CK-12595"/>
    <s v="Clytie Kelty"/>
    <s v="Consumer"/>
    <s v="United States"/>
    <s v="Little Rock"/>
    <x v="36"/>
    <n v="72209"/>
    <x v="0"/>
    <s v="OFF-BI-10000591"/>
    <x v="1"/>
    <x v="8"/>
    <s v="Avery Binder Labels"/>
    <n v="11.67"/>
    <n v="3"/>
    <n v="0"/>
    <n v="5.6015999999999995"/>
  </r>
  <r>
    <n v="5538"/>
    <s v="US-2013-167472"/>
    <x v="0"/>
    <x v="112"/>
    <d v="2013-06-08T00:00:00"/>
    <s v="First Class"/>
    <s v="CK-12595"/>
    <s v="Clytie Kelty"/>
    <s v="Consumer"/>
    <s v="United States"/>
    <s v="Little Rock"/>
    <x v="36"/>
    <n v="72209"/>
    <x v="0"/>
    <s v="OFF-PA-10001534"/>
    <x v="1"/>
    <x v="10"/>
    <s v="Xerox 230"/>
    <n v="12.96"/>
    <n v="2"/>
    <n v="0"/>
    <n v="6.2208000000000006"/>
  </r>
  <r>
    <n v="5539"/>
    <s v="CA-2012-120551"/>
    <x v="1"/>
    <x v="657"/>
    <d v="2012-04-20T00:00:00"/>
    <s v="Standard Class"/>
    <s v="SS-20590"/>
    <s v="Sonia Sunley"/>
    <s v="Consumer"/>
    <s v="United States"/>
    <s v="Norfolk"/>
    <x v="8"/>
    <n v="68701"/>
    <x v="2"/>
    <s v="OFF-BI-10002071"/>
    <x v="1"/>
    <x v="8"/>
    <s v="Fellowes Black Plastic Comb Bindings"/>
    <n v="17.43"/>
    <n v="3"/>
    <n v="0"/>
    <n v="8.0177999999999994"/>
  </r>
  <r>
    <n v="5540"/>
    <s v="US-2014-150595"/>
    <x v="3"/>
    <x v="1053"/>
    <d v="2014-05-27T00:00:00"/>
    <s v="Standard Class"/>
    <s v="LE-16810"/>
    <s v="Laurel Elliston"/>
    <s v="Consumer"/>
    <s v="United States"/>
    <s v="Chicago"/>
    <x v="10"/>
    <n v="60653"/>
    <x v="2"/>
    <s v="FUR-CH-10000513"/>
    <x v="0"/>
    <x v="1"/>
    <s v="High-Back Leather Manager's Chair"/>
    <n v="181.98599999999999"/>
    <n v="2"/>
    <n v="0.3"/>
    <n v="-54.595799999999997"/>
  </r>
  <r>
    <n v="5541"/>
    <s v="US-2014-150595"/>
    <x v="3"/>
    <x v="1053"/>
    <d v="2014-05-27T00:00:00"/>
    <s v="Standard Class"/>
    <s v="LE-16810"/>
    <s v="Laurel Elliston"/>
    <s v="Consumer"/>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s v="Consumer"/>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s v="Corporate"/>
    <s v="United States"/>
    <s v="Tucson"/>
    <x v="16"/>
    <n v="85705"/>
    <x v="1"/>
    <s v="FUR-TA-10001086"/>
    <x v="0"/>
    <x v="3"/>
    <s v="SAFCO PlanMaster Boards, 60w x 37-1/2d, White Melamine"/>
    <n v="455.97"/>
    <n v="6"/>
    <n v="0.5"/>
    <n v="-218.86559999999997"/>
  </r>
  <r>
    <n v="5544"/>
    <s v="CA-2013-134936"/>
    <x v="0"/>
    <x v="1054"/>
    <d v="2013-12-26T00:00:00"/>
    <s v="Standard Class"/>
    <s v="ES-14080"/>
    <s v="Erin Smith"/>
    <s v="Corporate"/>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s v="Corporate"/>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s v="Home Office"/>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s v="Consumer"/>
    <s v="United States"/>
    <s v="Draper"/>
    <x v="7"/>
    <n v="84020"/>
    <x v="1"/>
    <s v="FUR-FU-10002396"/>
    <x v="0"/>
    <x v="5"/>
    <s v="DAX Copper Panel Document Frame, 5 x 7 Size"/>
    <n v="25.16"/>
    <n v="2"/>
    <n v="0"/>
    <n v="10.567200000000001"/>
  </r>
  <r>
    <n v="5548"/>
    <s v="CA-2014-151008"/>
    <x v="3"/>
    <x v="210"/>
    <d v="2014-09-09T00:00:00"/>
    <s v="First Class"/>
    <s v="JM-16195"/>
    <s v="Justin MacKendrick"/>
    <s v="Consumer"/>
    <s v="United States"/>
    <s v="Draper"/>
    <x v="7"/>
    <n v="84020"/>
    <x v="1"/>
    <s v="TEC-PH-10002807"/>
    <x v="2"/>
    <x v="7"/>
    <s v="Motorla HX550 Universal Bluetooth Headset"/>
    <n v="126.56"/>
    <n v="4"/>
    <n v="0.2"/>
    <n v="47.459999999999994"/>
  </r>
  <r>
    <n v="5549"/>
    <s v="CA-2011-159800"/>
    <x v="2"/>
    <x v="683"/>
    <d v="2011-12-01T00:00:00"/>
    <s v="First Class"/>
    <s v="SG-20470"/>
    <s v="Sheri Gordon"/>
    <s v="Consumer"/>
    <s v="United States"/>
    <s v="San Francisco"/>
    <x v="1"/>
    <n v="94109"/>
    <x v="1"/>
    <s v="OFF-AP-10004859"/>
    <x v="1"/>
    <x v="9"/>
    <s v="Acco 6 Outlet Guardian Premium Surge Suppressor"/>
    <n v="43.68"/>
    <n v="3"/>
    <n v="0"/>
    <n v="11.793600000000001"/>
  </r>
  <r>
    <n v="5550"/>
    <s v="CA-2011-159800"/>
    <x v="2"/>
    <x v="683"/>
    <d v="2011-12-01T00:00:00"/>
    <s v="First Class"/>
    <s v="SG-20470"/>
    <s v="Sheri Gordon"/>
    <s v="Consumer"/>
    <s v="United States"/>
    <s v="San Francisco"/>
    <x v="1"/>
    <n v="94109"/>
    <x v="1"/>
    <s v="TEC-AC-10003447"/>
    <x v="2"/>
    <x v="11"/>
    <s v="Micropad Numeric Keypads"/>
    <n v="139.92999999999998"/>
    <n v="7"/>
    <n v="0"/>
    <n v="34.982499999999987"/>
  </r>
  <r>
    <n v="5551"/>
    <s v="US-2011-159618"/>
    <x v="2"/>
    <x v="607"/>
    <d v="2011-11-16T00:00:00"/>
    <s v="Standard Class"/>
    <s v="DB-12970"/>
    <s v="Darren Budd"/>
    <s v="Corporate"/>
    <s v="United States"/>
    <s v="Houston"/>
    <x v="5"/>
    <n v="77036"/>
    <x v="2"/>
    <s v="OFF-AR-10003183"/>
    <x v="1"/>
    <x v="6"/>
    <s v="Avery Fluorescent Highlighter Four-Color Set"/>
    <n v="2.6720000000000002"/>
    <n v="1"/>
    <n v="0.2"/>
    <n v="0.33399999999999974"/>
  </r>
  <r>
    <n v="5552"/>
    <s v="US-2011-159618"/>
    <x v="2"/>
    <x v="607"/>
    <d v="2011-11-16T00:00:00"/>
    <s v="Standard Class"/>
    <s v="DB-12970"/>
    <s v="Darren Budd"/>
    <s v="Corporate"/>
    <s v="United States"/>
    <s v="Houston"/>
    <x v="5"/>
    <n v="77036"/>
    <x v="2"/>
    <s v="OFF-SU-10000432"/>
    <x v="1"/>
    <x v="14"/>
    <s v="Acco Side-Punched Conventional Columnar Pads"/>
    <n v="16.656000000000002"/>
    <n v="6"/>
    <n v="0.2"/>
    <n v="-3.123000000000002"/>
  </r>
  <r>
    <n v="5553"/>
    <s v="US-2011-159618"/>
    <x v="2"/>
    <x v="607"/>
    <d v="2011-11-16T00:00:00"/>
    <s v="Standard Class"/>
    <s v="DB-12970"/>
    <s v="Darren Budd"/>
    <s v="Corporate"/>
    <s v="United States"/>
    <s v="Houston"/>
    <x v="5"/>
    <n v="77036"/>
    <x v="2"/>
    <s v="TEC-AC-10003832"/>
    <x v="2"/>
    <x v="11"/>
    <s v="Imation 16GB Mini TravelDrive USB 2.0 Flash Drive"/>
    <n v="79.512000000000015"/>
    <n v="3"/>
    <n v="0.2"/>
    <n v="20.8719"/>
  </r>
  <r>
    <n v="5554"/>
    <s v="US-2011-159618"/>
    <x v="2"/>
    <x v="607"/>
    <d v="2011-11-16T00:00:00"/>
    <s v="Standard Class"/>
    <s v="DB-12970"/>
    <s v="Darren Budd"/>
    <s v="Corporate"/>
    <s v="United States"/>
    <s v="Houston"/>
    <x v="5"/>
    <n v="77036"/>
    <x v="2"/>
    <s v="OFF-PA-10004100"/>
    <x v="1"/>
    <x v="10"/>
    <s v="Xerox 216"/>
    <n v="36.288000000000011"/>
    <n v="7"/>
    <n v="0.2"/>
    <n v="12.700800000000001"/>
  </r>
  <r>
    <n v="5555"/>
    <s v="US-2011-159618"/>
    <x v="2"/>
    <x v="607"/>
    <d v="2011-11-16T00:00:00"/>
    <s v="Standard Class"/>
    <s v="DB-12970"/>
    <s v="Darren Budd"/>
    <s v="Corporate"/>
    <s v="United States"/>
    <s v="Houston"/>
    <x v="5"/>
    <n v="77036"/>
    <x v="2"/>
    <s v="FUR-BO-10004467"/>
    <x v="0"/>
    <x v="0"/>
    <s v="Bestar Classic Bookcase"/>
    <n v="67.993199999999987"/>
    <n v="1"/>
    <n v="0.32"/>
    <n v="-12.998700000000007"/>
  </r>
  <r>
    <n v="5556"/>
    <s v="CA-2014-116113"/>
    <x v="3"/>
    <x v="280"/>
    <d v="2014-10-07T00:00:00"/>
    <s v="Second Class"/>
    <s v="JW-15220"/>
    <s v="Jane Waco"/>
    <s v="Corporate"/>
    <s v="United States"/>
    <s v="Montgomery"/>
    <x v="19"/>
    <n v="36116"/>
    <x v="0"/>
    <s v="FUR-FU-10002963"/>
    <x v="0"/>
    <x v="5"/>
    <s v="Master Caster Door Stop, Gray"/>
    <n v="10.16"/>
    <n v="2"/>
    <n v="0"/>
    <n v="3.4543999999999997"/>
  </r>
  <r>
    <n v="5557"/>
    <s v="CA-2012-125066"/>
    <x v="1"/>
    <x v="639"/>
    <d v="2012-12-18T00:00:00"/>
    <s v="Standard Class"/>
    <s v="KD-16495"/>
    <s v="Keith Dawkins"/>
    <s v="Corporate"/>
    <s v="United States"/>
    <s v="Jackson"/>
    <x v="35"/>
    <n v="39212"/>
    <x v="0"/>
    <s v="FUR-FU-10003829"/>
    <x v="0"/>
    <x v="5"/>
    <s v="Stackable Trays"/>
    <n v="6.16"/>
    <n v="2"/>
    <n v="0"/>
    <n v="1.9711999999999996"/>
  </r>
  <r>
    <n v="5558"/>
    <s v="CA-2012-125066"/>
    <x v="1"/>
    <x v="639"/>
    <d v="2012-12-18T00:00:00"/>
    <s v="Standard Class"/>
    <s v="KD-16495"/>
    <s v="Keith Dawkins"/>
    <s v="Corporate"/>
    <s v="United States"/>
    <s v="Jackson"/>
    <x v="35"/>
    <n v="39212"/>
    <x v="0"/>
    <s v="OFF-AR-10003582"/>
    <x v="1"/>
    <x v="6"/>
    <s v="Boston Electric Pencil Sharpener, Model 1818, Charcoal Black"/>
    <n v="56.3"/>
    <n v="2"/>
    <n v="0"/>
    <n v="15.764000000000003"/>
  </r>
  <r>
    <n v="5559"/>
    <s v="US-2012-114741"/>
    <x v="1"/>
    <x v="401"/>
    <d v="2012-12-10T00:00:00"/>
    <s v="Standard Class"/>
    <s v="IL-15100"/>
    <s v="Ivan Liston"/>
    <s v="Consumer"/>
    <s v="United States"/>
    <s v="North Las Vegas"/>
    <x v="33"/>
    <n v="89031"/>
    <x v="1"/>
    <s v="OFF-PA-10000048"/>
    <x v="1"/>
    <x v="10"/>
    <s v="Xerox 20"/>
    <n v="6.48"/>
    <n v="1"/>
    <n v="0"/>
    <n v="3.1104000000000003"/>
  </r>
  <r>
    <n v="5560"/>
    <s v="US-2012-114741"/>
    <x v="1"/>
    <x v="401"/>
    <d v="2012-12-10T00:00:00"/>
    <s v="Standard Class"/>
    <s v="IL-15100"/>
    <s v="Ivan Liston"/>
    <s v="Consumer"/>
    <s v="United States"/>
    <s v="North Las Vegas"/>
    <x v="33"/>
    <n v="89031"/>
    <x v="1"/>
    <s v="OFF-ST-10000078"/>
    <x v="1"/>
    <x v="4"/>
    <s v="Tennsco 6- and 18-Compartment Lockers"/>
    <n v="1325.8500000000001"/>
    <n v="5"/>
    <n v="0"/>
    <n v="238.65299999999991"/>
  </r>
  <r>
    <n v="5561"/>
    <s v="US-2012-114741"/>
    <x v="1"/>
    <x v="401"/>
    <d v="2012-12-10T00:00:00"/>
    <s v="Standard Class"/>
    <s v="IL-15100"/>
    <s v="Ivan Liston"/>
    <s v="Consumer"/>
    <s v="United States"/>
    <s v="North Las Vegas"/>
    <x v="33"/>
    <n v="89031"/>
    <x v="1"/>
    <s v="OFF-LA-10004853"/>
    <x v="1"/>
    <x v="2"/>
    <s v="Avery 483"/>
    <n v="14.940000000000001"/>
    <n v="3"/>
    <n v="0"/>
    <n v="6.8723999999999998"/>
  </r>
  <r>
    <n v="5562"/>
    <s v="CA-2014-133263"/>
    <x v="3"/>
    <x v="185"/>
    <d v="2014-04-03T00:00:00"/>
    <s v="Second Class"/>
    <s v="JE-15610"/>
    <s v="Jim Epp"/>
    <s v="Corporate"/>
    <s v="United States"/>
    <s v="Atlanta"/>
    <x v="32"/>
    <n v="30318"/>
    <x v="0"/>
    <s v="OFF-BI-10001153"/>
    <x v="1"/>
    <x v="8"/>
    <s v="Ibico Recycled Grain-Textured Covers"/>
    <n v="34.54"/>
    <n v="1"/>
    <n v="0"/>
    <n v="17.27"/>
  </r>
  <r>
    <n v="5563"/>
    <s v="CA-2014-133263"/>
    <x v="3"/>
    <x v="185"/>
    <d v="2014-04-03T00:00:00"/>
    <s v="Second Class"/>
    <s v="JE-15610"/>
    <s v="Jim Epp"/>
    <s v="Corporate"/>
    <s v="United States"/>
    <s v="Atlanta"/>
    <x v="32"/>
    <n v="30318"/>
    <x v="0"/>
    <s v="TEC-CO-10001449"/>
    <x v="2"/>
    <x v="16"/>
    <s v="Hewlett Packard LaserJet 3310 Copier"/>
    <n v="2999.95"/>
    <n v="5"/>
    <n v="0"/>
    <n v="1439.9760000000001"/>
  </r>
  <r>
    <n v="5564"/>
    <s v="CA-2014-133263"/>
    <x v="3"/>
    <x v="185"/>
    <d v="2014-04-03T00:00:00"/>
    <s v="Second Class"/>
    <s v="JE-15610"/>
    <s v="Jim Epp"/>
    <s v="Corporate"/>
    <s v="United States"/>
    <s v="Atlanta"/>
    <x v="32"/>
    <n v="30318"/>
    <x v="0"/>
    <s v="OFF-BI-10000474"/>
    <x v="1"/>
    <x v="8"/>
    <s v="Avery Recycled Flexi-View Covers for Binding Systems"/>
    <n v="64.12"/>
    <n v="4"/>
    <n v="0"/>
    <n v="30.7776"/>
  </r>
  <r>
    <n v="5565"/>
    <s v="CA-2014-157966"/>
    <x v="3"/>
    <x v="677"/>
    <d v="2014-03-14T00:00:00"/>
    <s v="Same Day"/>
    <s v="SU-20665"/>
    <s v="Stephanie Ulpright"/>
    <s v="Home Office"/>
    <s v="United States"/>
    <s v="Chicago"/>
    <x v="10"/>
    <n v="60610"/>
    <x v="2"/>
    <s v="OFF-AR-10000799"/>
    <x v="1"/>
    <x v="6"/>
    <s v="Col-Erase Pencils with Erasers"/>
    <n v="19.456000000000003"/>
    <n v="4"/>
    <n v="0.2"/>
    <n v="2.188799999999997"/>
  </r>
  <r>
    <n v="5566"/>
    <s v="CA-2014-157966"/>
    <x v="3"/>
    <x v="677"/>
    <d v="2014-03-14T00:00:00"/>
    <s v="Same Day"/>
    <s v="SU-20665"/>
    <s v="Stephanie Ulpright"/>
    <s v="Home Office"/>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s v="Home Office"/>
    <s v="United States"/>
    <s v="Chicago"/>
    <x v="10"/>
    <n v="60610"/>
    <x v="2"/>
    <s v="OFF-AR-10003338"/>
    <x v="1"/>
    <x v="6"/>
    <s v="Eberhard Faber 3 1/2&quot; Golf Pencils"/>
    <n v="29.760000000000005"/>
    <n v="5"/>
    <n v="0.2"/>
    <n v="1.8599999999999994"/>
  </r>
  <r>
    <n v="5568"/>
    <s v="CA-2014-157966"/>
    <x v="3"/>
    <x v="677"/>
    <d v="2014-03-14T00:00:00"/>
    <s v="Same Day"/>
    <s v="SU-20665"/>
    <s v="Stephanie Ulpright"/>
    <s v="Home Office"/>
    <s v="United States"/>
    <s v="Chicago"/>
    <x v="10"/>
    <n v="60610"/>
    <x v="2"/>
    <s v="FUR-CH-10003606"/>
    <x v="0"/>
    <x v="1"/>
    <s v="SAFCO Folding Chair Trolley"/>
    <n v="89.768000000000001"/>
    <n v="1"/>
    <n v="0.3"/>
    <n v="-2.5647999999999982"/>
  </r>
  <r>
    <n v="5569"/>
    <s v="CA-2014-157966"/>
    <x v="3"/>
    <x v="677"/>
    <d v="2014-03-14T00:00:00"/>
    <s v="Same Day"/>
    <s v="SU-20665"/>
    <s v="Stephanie Ulpright"/>
    <s v="Home Office"/>
    <s v="United States"/>
    <s v="Chicago"/>
    <x v="10"/>
    <n v="60610"/>
    <x v="2"/>
    <s v="TEC-CO-10001449"/>
    <x v="2"/>
    <x v="16"/>
    <s v="Hewlett Packard LaserJet 3310 Copier"/>
    <n v="959.98400000000004"/>
    <n v="2"/>
    <n v="0.2"/>
    <n v="335.99440000000004"/>
  </r>
  <r>
    <n v="5570"/>
    <s v="CA-2014-157966"/>
    <x v="3"/>
    <x v="677"/>
    <d v="2014-03-14T00:00:00"/>
    <s v="Same Day"/>
    <s v="SU-20665"/>
    <s v="Stephanie Ulpright"/>
    <s v="Home Office"/>
    <s v="United States"/>
    <s v="Chicago"/>
    <x v="10"/>
    <n v="60610"/>
    <x v="2"/>
    <s v="OFF-PA-10001934"/>
    <x v="1"/>
    <x v="10"/>
    <s v="Xerox 1993"/>
    <n v="15.552000000000003"/>
    <n v="3"/>
    <n v="0.2"/>
    <n v="5.6375999999999999"/>
  </r>
  <r>
    <n v="5571"/>
    <s v="CA-2014-157966"/>
    <x v="3"/>
    <x v="677"/>
    <d v="2014-03-14T00:00:00"/>
    <s v="Same Day"/>
    <s v="SU-20665"/>
    <s v="Stephanie Ulpright"/>
    <s v="Home Office"/>
    <s v="United States"/>
    <s v="Chicago"/>
    <x v="10"/>
    <n v="60610"/>
    <x v="2"/>
    <s v="TEC-PH-10001527"/>
    <x v="2"/>
    <x v="7"/>
    <s v="Plantronics MX500i Earset"/>
    <n v="34.360000000000007"/>
    <n v="1"/>
    <n v="0.2"/>
    <n v="-7.3015000000000025"/>
  </r>
  <r>
    <n v="5572"/>
    <s v="CA-2011-151162"/>
    <x v="2"/>
    <x v="29"/>
    <d v="2011-12-09T00:00:00"/>
    <s v="Standard Class"/>
    <s v="EA-14035"/>
    <s v="Erin Ashbrook"/>
    <s v="Corporate"/>
    <s v="United States"/>
    <s v="Columbus"/>
    <x v="24"/>
    <n v="43229"/>
    <x v="3"/>
    <s v="OFF-PA-10001033"/>
    <x v="1"/>
    <x v="10"/>
    <s v="Xerox 1893"/>
    <n v="98.376000000000005"/>
    <n v="3"/>
    <n v="0.2"/>
    <n v="35.661300000000004"/>
  </r>
  <r>
    <n v="5573"/>
    <s v="CA-2011-151162"/>
    <x v="2"/>
    <x v="29"/>
    <d v="2011-12-09T00:00:00"/>
    <s v="Standard Class"/>
    <s v="EA-14035"/>
    <s v="Erin Ashbrook"/>
    <s v="Corporate"/>
    <s v="United States"/>
    <s v="Columbus"/>
    <x v="24"/>
    <n v="43229"/>
    <x v="3"/>
    <s v="OFF-BI-10003719"/>
    <x v="1"/>
    <x v="8"/>
    <s v="Large Capacity Hanging Post Binders"/>
    <n v="29.940000000000005"/>
    <n v="4"/>
    <n v="0.7"/>
    <n v="-23.952000000000005"/>
  </r>
  <r>
    <n v="5574"/>
    <s v="CA-2011-151162"/>
    <x v="2"/>
    <x v="29"/>
    <d v="2011-12-09T00:00:00"/>
    <s v="Standard Class"/>
    <s v="EA-14035"/>
    <s v="Erin Ashbrook"/>
    <s v="Corporate"/>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s v="Corporate"/>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s v="Corporate"/>
    <s v="United States"/>
    <s v="Columbus"/>
    <x v="24"/>
    <n v="43229"/>
    <x v="3"/>
    <s v="TEC-PH-10001809"/>
    <x v="2"/>
    <x v="7"/>
    <s v="Panasonic KX T7736-B Digital phone"/>
    <n v="179.93999999999997"/>
    <n v="2"/>
    <n v="0.4"/>
    <n v="-44.984999999999999"/>
  </r>
  <r>
    <n v="5577"/>
    <s v="CA-2013-136686"/>
    <x v="0"/>
    <x v="939"/>
    <d v="2013-12-17T00:00:00"/>
    <s v="Standard Class"/>
    <s v="RF-19840"/>
    <s v="Roy Französisch"/>
    <s v="Consumer"/>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s v="Consumer"/>
    <s v="United States"/>
    <s v="Pasadena"/>
    <x v="1"/>
    <n v="91104"/>
    <x v="1"/>
    <s v="OFF-AP-10002350"/>
    <x v="1"/>
    <x v="9"/>
    <s v="Belkin F9H710-06 7 Outlet SurgeMaster Surge Protector"/>
    <n v="56.519999999999996"/>
    <n v="3"/>
    <n v="0"/>
    <n v="15.8256"/>
  </r>
  <r>
    <n v="5579"/>
    <s v="CA-2014-137498"/>
    <x v="3"/>
    <x v="428"/>
    <d v="2014-09-15T00:00:00"/>
    <s v="Second Class"/>
    <s v="LC-17050"/>
    <s v="Liz Carlisle"/>
    <s v="Consumer"/>
    <s v="United States"/>
    <s v="Los Angeles"/>
    <x v="1"/>
    <n v="90004"/>
    <x v="1"/>
    <s v="OFF-AR-10003829"/>
    <x v="1"/>
    <x v="6"/>
    <s v="Newell 35"/>
    <n v="6.56"/>
    <n v="2"/>
    <n v="0"/>
    <n v="1.9023999999999992"/>
  </r>
  <r>
    <n v="5580"/>
    <s v="CA-2014-137498"/>
    <x v="3"/>
    <x v="428"/>
    <d v="2014-09-15T00:00:00"/>
    <s v="Second Class"/>
    <s v="LC-17050"/>
    <s v="Liz Carlisle"/>
    <s v="Consumer"/>
    <s v="United States"/>
    <s v="Los Angeles"/>
    <x v="1"/>
    <n v="90004"/>
    <x v="1"/>
    <s v="FUR-CH-10003833"/>
    <x v="0"/>
    <x v="1"/>
    <s v="Novimex Fabric Task Chair"/>
    <n v="243.92"/>
    <n v="5"/>
    <n v="0.2"/>
    <n v="-15.245000000000005"/>
  </r>
  <r>
    <n v="5581"/>
    <s v="CA-2014-137498"/>
    <x v="3"/>
    <x v="428"/>
    <d v="2014-09-15T00:00:00"/>
    <s v="Second Class"/>
    <s v="LC-17050"/>
    <s v="Liz Carlisle"/>
    <s v="Consumer"/>
    <s v="United States"/>
    <s v="Los Angeles"/>
    <x v="1"/>
    <n v="90004"/>
    <x v="1"/>
    <s v="OFF-PA-10000143"/>
    <x v="1"/>
    <x v="10"/>
    <s v="Astroparche Fine Business Paper"/>
    <n v="47.52"/>
    <n v="9"/>
    <n v="0"/>
    <n v="22.809600000000003"/>
  </r>
  <r>
    <n v="5582"/>
    <s v="CA-2014-163818"/>
    <x v="3"/>
    <x v="1055"/>
    <d v="2014-10-09T00:00:00"/>
    <s v="Standard Class"/>
    <s v="PS-18970"/>
    <s v="Paul Stevenson"/>
    <s v="Home Office"/>
    <s v="United States"/>
    <s v="Clinton"/>
    <x v="39"/>
    <n v="20735"/>
    <x v="3"/>
    <s v="FUR-FU-10000076"/>
    <x v="0"/>
    <x v="5"/>
    <s v="24-Hour Round Wall Clock"/>
    <n v="19.98"/>
    <n v="1"/>
    <n v="0"/>
    <n v="8.5914000000000019"/>
  </r>
  <r>
    <n v="5583"/>
    <s v="CA-2013-161158"/>
    <x v="0"/>
    <x v="195"/>
    <d v="2013-05-14T00:00:00"/>
    <s v="Standard Class"/>
    <s v="PS-18970"/>
    <s v="Paul Stevenson"/>
    <s v="Home Office"/>
    <s v="United States"/>
    <s v="New York City"/>
    <x v="15"/>
    <n v="10024"/>
    <x v="3"/>
    <s v="OFF-AR-10000462"/>
    <x v="1"/>
    <x v="6"/>
    <s v="Sanford Pocket Accent Highlighters"/>
    <n v="8"/>
    <n v="5"/>
    <n v="0"/>
    <n v="3.4400000000000008"/>
  </r>
  <r>
    <n v="5584"/>
    <s v="CA-2011-116673"/>
    <x v="2"/>
    <x v="534"/>
    <d v="2011-12-19T00:00:00"/>
    <s v="Second Class"/>
    <s v="JO-15280"/>
    <s v="Jas O'Carroll"/>
    <s v="Consumer"/>
    <s v="United States"/>
    <s v="San Diego"/>
    <x v="1"/>
    <n v="92037"/>
    <x v="1"/>
    <s v="FUR-FU-10003829"/>
    <x v="0"/>
    <x v="5"/>
    <s v="Stackable Trays"/>
    <n v="6.16"/>
    <n v="2"/>
    <n v="0"/>
    <n v="1.9711999999999996"/>
  </r>
  <r>
    <n v="5585"/>
    <s v="CA-2014-105333"/>
    <x v="3"/>
    <x v="329"/>
    <d v="2014-12-05T00:00:00"/>
    <s v="Standard Class"/>
    <s v="VP-21730"/>
    <s v="Victor Preis"/>
    <s v="Home Office"/>
    <s v="United States"/>
    <s v="New York City"/>
    <x v="15"/>
    <n v="10011"/>
    <x v="3"/>
    <s v="OFF-ST-10002182"/>
    <x v="1"/>
    <x v="4"/>
    <s v="Iris 3-Drawer Stacking Bin, Black"/>
    <n v="83.56"/>
    <n v="4"/>
    <n v="0"/>
    <n v="1.6711999999999989"/>
  </r>
  <r>
    <n v="5586"/>
    <s v="CA-2014-105333"/>
    <x v="3"/>
    <x v="329"/>
    <d v="2014-12-05T00:00:00"/>
    <s v="Standard Class"/>
    <s v="VP-21730"/>
    <s v="Victor Preis"/>
    <s v="Home Office"/>
    <s v="United States"/>
    <s v="New York City"/>
    <x v="15"/>
    <n v="10011"/>
    <x v="3"/>
    <s v="TEC-PH-10001468"/>
    <x v="2"/>
    <x v="7"/>
    <s v="Panasonic Business Telephones KX-T7736"/>
    <n v="546.06000000000006"/>
    <n v="3"/>
    <n v="0"/>
    <n v="163.81799999999998"/>
  </r>
  <r>
    <n v="5587"/>
    <s v="CA-2014-105333"/>
    <x v="3"/>
    <x v="329"/>
    <d v="2014-12-05T00:00:00"/>
    <s v="Standard Class"/>
    <s v="VP-21730"/>
    <s v="Victor Preis"/>
    <s v="Home Office"/>
    <s v="United States"/>
    <s v="New York City"/>
    <x v="15"/>
    <n v="10011"/>
    <x v="3"/>
    <s v="OFF-ST-10001809"/>
    <x v="1"/>
    <x v="4"/>
    <s v="Fellowes Officeware Wire Shelving"/>
    <n v="269.49"/>
    <n v="3"/>
    <n v="0"/>
    <n v="5.3897999999999939"/>
  </r>
  <r>
    <n v="5588"/>
    <s v="CA-2012-149993"/>
    <x v="1"/>
    <x v="531"/>
    <d v="2012-03-20T00:00:00"/>
    <s v="First Class"/>
    <s v="GA-14725"/>
    <s v="Guy Armstrong"/>
    <s v="Consumer"/>
    <s v="United States"/>
    <s v="Lancaster"/>
    <x v="1"/>
    <n v="93534"/>
    <x v="1"/>
    <s v="OFF-FA-10001561"/>
    <x v="1"/>
    <x v="13"/>
    <s v="Stockwell Push Pins"/>
    <n v="10.9"/>
    <n v="5"/>
    <n v="0"/>
    <n v="3.5970000000000004"/>
  </r>
  <r>
    <n v="5589"/>
    <s v="CA-2011-168158"/>
    <x v="2"/>
    <x v="866"/>
    <d v="2011-07-24T00:00:00"/>
    <s v="Standard Class"/>
    <s v="EM-14140"/>
    <s v="Eugene Moren"/>
    <s v="Home Office"/>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s v="Consumer"/>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s v="Consumer"/>
    <s v="United States"/>
    <s v="San Francisco"/>
    <x v="1"/>
    <n v="94110"/>
    <x v="1"/>
    <s v="OFF-ST-10003816"/>
    <x v="1"/>
    <x v="4"/>
    <s v="Fellowes High-Stak Drawer Files"/>
    <n v="352.38"/>
    <n v="2"/>
    <n v="0"/>
    <n v="81.047399999999982"/>
  </r>
  <r>
    <n v="5592"/>
    <s v="CA-2011-164742"/>
    <x v="2"/>
    <x v="303"/>
    <d v="2011-10-18T00:00:00"/>
    <s v="Second Class"/>
    <s v="ML-17395"/>
    <s v="Marina Lichtenstein"/>
    <s v="Corporate"/>
    <s v="United States"/>
    <s v="Lakewood"/>
    <x v="30"/>
    <n v="8701"/>
    <x v="3"/>
    <s v="FUR-CH-10002880"/>
    <x v="0"/>
    <x v="1"/>
    <s v="Global High-Back Leather Tilter, Burgundy"/>
    <n v="245.98"/>
    <n v="2"/>
    <n v="0"/>
    <n v="27.057799999999986"/>
  </r>
  <r>
    <n v="5593"/>
    <s v="CA-2011-164742"/>
    <x v="2"/>
    <x v="303"/>
    <d v="2011-10-18T00:00:00"/>
    <s v="Second Class"/>
    <s v="ML-17395"/>
    <s v="Marina Lichtenstein"/>
    <s v="Corporate"/>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s v="Consumer"/>
    <s v="United States"/>
    <s v="Cleveland"/>
    <x v="24"/>
    <n v="44105"/>
    <x v="3"/>
    <s v="OFF-BI-10003984"/>
    <x v="1"/>
    <x v="8"/>
    <s v="Lock-Up Easel 'Spel-Binder'"/>
    <n v="59.913000000000011"/>
    <n v="7"/>
    <n v="0.7"/>
    <n v="-45.933299999999988"/>
  </r>
  <r>
    <n v="5595"/>
    <s v="CA-2014-160325"/>
    <x v="3"/>
    <x v="241"/>
    <d v="2014-09-25T00:00:00"/>
    <s v="Same Day"/>
    <s v="BP-11095"/>
    <s v="Bart Pistole"/>
    <s v="Corporate"/>
    <s v="United States"/>
    <s v="Lawrence"/>
    <x v="31"/>
    <n v="1841"/>
    <x v="3"/>
    <s v="TEC-PH-10000984"/>
    <x v="2"/>
    <x v="7"/>
    <s v="Panasonic KX-TG9471B"/>
    <n v="391.98"/>
    <n v="2"/>
    <n v="0"/>
    <n v="109.75440000000003"/>
  </r>
  <r>
    <n v="5596"/>
    <s v="CA-2014-160325"/>
    <x v="3"/>
    <x v="241"/>
    <d v="2014-09-25T00:00:00"/>
    <s v="Same Day"/>
    <s v="BP-11095"/>
    <s v="Bart Pistole"/>
    <s v="Corporate"/>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s v="Consumer"/>
    <s v="United States"/>
    <s v="Concord"/>
    <x v="38"/>
    <n v="3301"/>
    <x v="3"/>
    <s v="OFF-BI-10002735"/>
    <x v="1"/>
    <x v="8"/>
    <s v="GBC Prestige Therm-A-Bind Covers"/>
    <n v="68.62"/>
    <n v="2"/>
    <n v="0"/>
    <n v="32.251400000000004"/>
  </r>
  <r>
    <n v="5598"/>
    <s v="CA-2014-151176"/>
    <x v="3"/>
    <x v="778"/>
    <d v="2014-02-21T00:00:00"/>
    <s v="Standard Class"/>
    <s v="SV-20785"/>
    <s v="Stewart Visinsky"/>
    <s v="Consumer"/>
    <s v="United States"/>
    <s v="Baltimore"/>
    <x v="39"/>
    <n v="21215"/>
    <x v="3"/>
    <s v="OFF-SU-10001165"/>
    <x v="1"/>
    <x v="14"/>
    <s v="Acme Elite Stainless Steel Scissors"/>
    <n v="25.02"/>
    <n v="3"/>
    <n v="0"/>
    <n v="6.5052000000000003"/>
  </r>
  <r>
    <n v="5599"/>
    <s v="CA-2014-151176"/>
    <x v="3"/>
    <x v="778"/>
    <d v="2014-02-21T00:00:00"/>
    <s v="Standard Class"/>
    <s v="SV-20785"/>
    <s v="Stewart Visinsky"/>
    <s v="Consumer"/>
    <s v="United States"/>
    <s v="Baltimore"/>
    <x v="39"/>
    <n v="21215"/>
    <x v="3"/>
    <s v="OFF-AR-10000614"/>
    <x v="1"/>
    <x v="6"/>
    <s v="Barrel Sharpener"/>
    <n v="10.709999999999999"/>
    <n v="3"/>
    <n v="0"/>
    <n v="2.7845999999999997"/>
  </r>
  <r>
    <n v="5600"/>
    <s v="CA-2011-108903"/>
    <x v="2"/>
    <x v="462"/>
    <d v="2011-10-03T00:00:00"/>
    <s v="Same Day"/>
    <s v="DO-13435"/>
    <s v="Denny Ordway"/>
    <s v="Consumer"/>
    <s v="United States"/>
    <s v="Columbus"/>
    <x v="24"/>
    <n v="43229"/>
    <x v="3"/>
    <s v="OFF-AR-10004010"/>
    <x v="1"/>
    <x v="6"/>
    <s v="Hunt Boston Vacuum Mount KS Pencil Sharpener"/>
    <n v="55.984000000000009"/>
    <n v="2"/>
    <n v="0.2"/>
    <n v="4.1987999999999985"/>
  </r>
  <r>
    <n v="5601"/>
    <s v="CA-2011-108903"/>
    <x v="2"/>
    <x v="462"/>
    <d v="2011-10-03T00:00:00"/>
    <s v="Same Day"/>
    <s v="DO-13435"/>
    <s v="Denny Ordway"/>
    <s v="Consumer"/>
    <s v="United States"/>
    <s v="Columbus"/>
    <x v="24"/>
    <n v="43229"/>
    <x v="3"/>
    <s v="OFF-EN-10004030"/>
    <x v="1"/>
    <x v="12"/>
    <s v="Convenience Packs of Business Envelopes"/>
    <n v="14.480000000000002"/>
    <n v="5"/>
    <n v="0.2"/>
    <n v="4.8869999999999987"/>
  </r>
  <r>
    <n v="5602"/>
    <s v="CA-2011-108903"/>
    <x v="2"/>
    <x v="462"/>
    <d v="2011-10-03T00:00:00"/>
    <s v="Same Day"/>
    <s v="DO-13435"/>
    <s v="Denny Ordway"/>
    <s v="Consumer"/>
    <s v="United States"/>
    <s v="Columbus"/>
    <x v="24"/>
    <n v="43229"/>
    <x v="3"/>
    <s v="TEC-AC-10003023"/>
    <x v="2"/>
    <x v="11"/>
    <s v="Logitech G105 Gaming Keyboard"/>
    <n v="142.488"/>
    <n v="3"/>
    <n v="0.2"/>
    <n v="-3.5622000000000043"/>
  </r>
  <r>
    <n v="5603"/>
    <s v="CA-2013-117919"/>
    <x v="0"/>
    <x v="278"/>
    <d v="2013-08-30T00:00:00"/>
    <s v="Second Class"/>
    <s v="TB-21355"/>
    <s v="Todd Boyes"/>
    <s v="Corporate"/>
    <s v="United States"/>
    <s v="Houston"/>
    <x v="5"/>
    <n v="77041"/>
    <x v="2"/>
    <s v="OFF-ST-10003572"/>
    <x v="1"/>
    <x v="4"/>
    <s v="Portfile Personal File Boxes"/>
    <n v="14.16"/>
    <n v="1"/>
    <n v="0.2"/>
    <n v="1.0620000000000003"/>
  </r>
  <r>
    <n v="5604"/>
    <s v="CA-2013-117919"/>
    <x v="0"/>
    <x v="278"/>
    <d v="2013-08-30T00:00:00"/>
    <s v="Second Class"/>
    <s v="TB-21355"/>
    <s v="Todd Boyes"/>
    <s v="Corporate"/>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s v="Corporate"/>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s v="Corporate"/>
    <s v="United States"/>
    <s v="Greensboro"/>
    <x v="3"/>
    <n v="27405"/>
    <x v="0"/>
    <s v="FUR-FU-10001546"/>
    <x v="0"/>
    <x v="5"/>
    <s v="Dana Swing-Arm Lamps"/>
    <n v="17.088000000000001"/>
    <n v="2"/>
    <n v="0.2"/>
    <n v="1.0679999999999996"/>
  </r>
  <r>
    <n v="5607"/>
    <s v="CA-2013-134516"/>
    <x v="0"/>
    <x v="873"/>
    <d v="2013-09-26T00:00:00"/>
    <s v="Standard Class"/>
    <s v="FM-14215"/>
    <s v="Filia McAdams"/>
    <s v="Corporate"/>
    <s v="United States"/>
    <s v="Greensboro"/>
    <x v="3"/>
    <n v="27405"/>
    <x v="0"/>
    <s v="FUR-CH-10002880"/>
    <x v="0"/>
    <x v="1"/>
    <s v="Global High-Back Leather Tilter, Burgundy"/>
    <n v="98.391999999999996"/>
    <n v="1"/>
    <n v="0.2"/>
    <n v="-11.069100000000006"/>
  </r>
  <r>
    <n v="5608"/>
    <s v="CA-2014-105193"/>
    <x v="3"/>
    <x v="613"/>
    <d v="2014-04-01T00:00:00"/>
    <s v="Standard Class"/>
    <s v="JL-15835"/>
    <s v="John Lee"/>
    <s v="Consumer"/>
    <s v="United States"/>
    <s v="New York City"/>
    <x v="15"/>
    <n v="10024"/>
    <x v="3"/>
    <s v="OFF-AR-10001547"/>
    <x v="1"/>
    <x v="6"/>
    <s v="Newell 311"/>
    <n v="11.05"/>
    <n v="5"/>
    <n v="0"/>
    <n v="2.9835000000000003"/>
  </r>
  <r>
    <n v="5609"/>
    <s v="CA-2012-168634"/>
    <x v="1"/>
    <x v="401"/>
    <d v="2012-12-11T00:00:00"/>
    <s v="Standard Class"/>
    <s v="AF-10870"/>
    <s v="Art Ferguson"/>
    <s v="Consumer"/>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s v="Consumer"/>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s v="Consumer"/>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s v="Corporate"/>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s v="Corporate"/>
    <s v="United States"/>
    <s v="Seattle"/>
    <x v="4"/>
    <n v="98105"/>
    <x v="1"/>
    <s v="TEC-AC-10002253"/>
    <x v="2"/>
    <x v="11"/>
    <s v="Imation Bio 8GB USB Flash Drive Imation Corp"/>
    <n v="1496.16"/>
    <n v="9"/>
    <n v="0"/>
    <n v="224.42400000000006"/>
  </r>
  <r>
    <n v="5614"/>
    <s v="CA-2013-147431"/>
    <x v="0"/>
    <x v="1056"/>
    <d v="2013-02-07T00:00:00"/>
    <s v="Standard Class"/>
    <s v="AB-10105"/>
    <s v="Adrian Barton"/>
    <s v="Consumer"/>
    <s v="United States"/>
    <s v="New York City"/>
    <x v="15"/>
    <n v="10011"/>
    <x v="3"/>
    <s v="OFF-ST-10003994"/>
    <x v="1"/>
    <x v="4"/>
    <s v="Belkin 19&quot; Center-Weighted Shelf, Gray"/>
    <n v="117.96"/>
    <n v="2"/>
    <n v="0"/>
    <n v="5.8979999999999961"/>
  </r>
  <r>
    <n v="5615"/>
    <s v="CA-2013-158001"/>
    <x v="0"/>
    <x v="828"/>
    <d v="2013-08-28T00:00:00"/>
    <s v="Standard Class"/>
    <s v="JP-15460"/>
    <s v="Jennifer Patt"/>
    <s v="Corporate"/>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s v="Corporate"/>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s v="Corporate"/>
    <s v="United States"/>
    <s v="New York City"/>
    <x v="15"/>
    <n v="10035"/>
    <x v="3"/>
    <s v="OFF-AR-10001954"/>
    <x v="1"/>
    <x v="6"/>
    <s v="Newell 331"/>
    <n v="29.339999999999996"/>
    <n v="6"/>
    <n v="0"/>
    <n v="7.9218000000000002"/>
  </r>
  <r>
    <n v="5618"/>
    <s v="CA-2014-125745"/>
    <x v="3"/>
    <x v="160"/>
    <d v="2014-07-05T00:00:00"/>
    <s v="Standard Class"/>
    <s v="DV-13045"/>
    <s v="Darrin Van Huff"/>
    <s v="Corporate"/>
    <s v="United States"/>
    <s v="Memphis"/>
    <x v="18"/>
    <n v="38109"/>
    <x v="0"/>
    <s v="FUR-FU-10001591"/>
    <x v="0"/>
    <x v="5"/>
    <s v="Advantus Panel Wall Certificate Holder - 8.5x11"/>
    <n v="19.52"/>
    <n v="2"/>
    <n v="0.2"/>
    <n v="5.3680000000000012"/>
  </r>
  <r>
    <n v="5619"/>
    <s v="CA-2012-101154"/>
    <x v="1"/>
    <x v="227"/>
    <d v="2012-09-21T00:00:00"/>
    <s v="First Class"/>
    <s v="CM-12190"/>
    <s v="Charlotte Melton"/>
    <s v="Consumer"/>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s v="Corporate"/>
    <s v="United States"/>
    <s v="La Crosse"/>
    <x v="6"/>
    <n v="54601"/>
    <x v="2"/>
    <s v="TEC-AC-10001908"/>
    <x v="2"/>
    <x v="11"/>
    <s v="Logitech Wireless Headset h800"/>
    <n v="499.95"/>
    <n v="5"/>
    <n v="0"/>
    <n v="174.98249999999999"/>
  </r>
  <r>
    <n v="5621"/>
    <s v="US-2013-124163"/>
    <x v="0"/>
    <x v="477"/>
    <d v="2013-10-01T00:00:00"/>
    <s v="Standard Class"/>
    <s v="SC-20695"/>
    <s v="Steve Chapman"/>
    <s v="Corporate"/>
    <s v="United States"/>
    <s v="La Crosse"/>
    <x v="6"/>
    <n v="54601"/>
    <x v="2"/>
    <s v="OFF-AR-10000817"/>
    <x v="1"/>
    <x v="6"/>
    <s v="Manco Dry-Lighter Erasable Highlighter"/>
    <n v="3.04"/>
    <n v="1"/>
    <n v="0"/>
    <n v="1.0335999999999999"/>
  </r>
  <r>
    <n v="5622"/>
    <s v="US-2013-124163"/>
    <x v="0"/>
    <x v="477"/>
    <d v="2013-10-01T00:00:00"/>
    <s v="Standard Class"/>
    <s v="SC-20695"/>
    <s v="Steve Chapman"/>
    <s v="Corporate"/>
    <s v="United States"/>
    <s v="La Crosse"/>
    <x v="6"/>
    <n v="54601"/>
    <x v="2"/>
    <s v="FUR-CH-10004218"/>
    <x v="0"/>
    <x v="1"/>
    <s v="Global Fabric Manager's Chair, Dark Gray"/>
    <n v="201.96"/>
    <n v="2"/>
    <n v="0"/>
    <n v="50.490000000000009"/>
  </r>
  <r>
    <n v="5623"/>
    <s v="US-2013-124163"/>
    <x v="0"/>
    <x v="477"/>
    <d v="2013-10-01T00:00:00"/>
    <s v="Standard Class"/>
    <s v="SC-20695"/>
    <s v="Steve Chapman"/>
    <s v="Corporate"/>
    <s v="United States"/>
    <s v="La Crosse"/>
    <x v="6"/>
    <n v="54601"/>
    <x v="2"/>
    <s v="FUR-FU-10000755"/>
    <x v="0"/>
    <x v="5"/>
    <s v="Eldon Expressions Mahogany Wood Desk Collection"/>
    <n v="68.64"/>
    <n v="11"/>
    <n v="0"/>
    <n v="17.160000000000004"/>
  </r>
  <r>
    <n v="5624"/>
    <s v="CA-2013-121748"/>
    <x v="0"/>
    <x v="1057"/>
    <d v="2013-10-29T00:00:00"/>
    <s v="Second Class"/>
    <s v="VW-21775"/>
    <s v="Victoria Wilson"/>
    <s v="Corporate"/>
    <s v="United States"/>
    <s v="Los Angeles"/>
    <x v="1"/>
    <n v="90032"/>
    <x v="1"/>
    <s v="TEC-AC-10003063"/>
    <x v="2"/>
    <x v="11"/>
    <s v="Micro Innovations USB RF Wireless Keyboard with Mouse"/>
    <n v="100"/>
    <n v="4"/>
    <n v="0"/>
    <n v="21"/>
  </r>
  <r>
    <n v="5625"/>
    <s v="CA-2013-121748"/>
    <x v="0"/>
    <x v="1057"/>
    <d v="2013-10-29T00:00:00"/>
    <s v="Second Class"/>
    <s v="VW-21775"/>
    <s v="Victoria Wilson"/>
    <s v="Corporate"/>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s v="Home Office"/>
    <s v="United States"/>
    <s v="Seattle"/>
    <x v="4"/>
    <n v="98115"/>
    <x v="1"/>
    <s v="FUR-FU-10001706"/>
    <x v="0"/>
    <x v="5"/>
    <s v="Longer-Life Soft White Bulbs"/>
    <n v="6.16"/>
    <n v="2"/>
    <n v="0"/>
    <n v="2.9567999999999999"/>
  </r>
  <r>
    <n v="5627"/>
    <s v="CA-2011-126683"/>
    <x v="2"/>
    <x v="411"/>
    <d v="2011-10-01T00:00:00"/>
    <s v="Second Class"/>
    <s v="PP-18955"/>
    <s v="Paul Prost"/>
    <s v="Home Office"/>
    <s v="United States"/>
    <s v="Seattle"/>
    <x v="4"/>
    <n v="98115"/>
    <x v="1"/>
    <s v="FUR-TA-10002958"/>
    <x v="0"/>
    <x v="3"/>
    <s v="Bevis Oval Conference Table, Walnut"/>
    <n v="2348.8200000000002"/>
    <n v="9"/>
    <n v="0"/>
    <n v="399.29939999999976"/>
  </r>
  <r>
    <n v="5628"/>
    <s v="CA-2014-148810"/>
    <x v="3"/>
    <x v="335"/>
    <d v="2014-07-02T00:00:00"/>
    <s v="Standard Class"/>
    <s v="DR-12880"/>
    <s v="Dan Reichenbach"/>
    <s v="Corporate"/>
    <s v="United States"/>
    <s v="Miami"/>
    <x v="2"/>
    <n v="33180"/>
    <x v="0"/>
    <s v="OFF-LA-10004689"/>
    <x v="1"/>
    <x v="2"/>
    <s v="Avery 512"/>
    <n v="13.872000000000002"/>
    <n v="6"/>
    <n v="0.2"/>
    <n v="4.6818000000000008"/>
  </r>
  <r>
    <n v="5629"/>
    <s v="CA-2014-148810"/>
    <x v="3"/>
    <x v="335"/>
    <d v="2014-07-02T00:00:00"/>
    <s v="Standard Class"/>
    <s v="DR-12880"/>
    <s v="Dan Reichenbach"/>
    <s v="Corporate"/>
    <s v="United States"/>
    <s v="Miami"/>
    <x v="2"/>
    <n v="33180"/>
    <x v="0"/>
    <s v="FUR-CH-10001545"/>
    <x v="0"/>
    <x v="1"/>
    <s v="Hon Comfortask Task/Swivel Chairs"/>
    <n v="273.55200000000002"/>
    <n v="3"/>
    <n v="0.2"/>
    <n v="-13.677599999999998"/>
  </r>
  <r>
    <n v="5630"/>
    <s v="US-2013-146066"/>
    <x v="0"/>
    <x v="1036"/>
    <d v="2013-08-24T00:00:00"/>
    <s v="Second Class"/>
    <s v="RB-19465"/>
    <s v="Rick Bensley"/>
    <s v="Home Office"/>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s v="Consumer"/>
    <s v="United States"/>
    <s v="Chesapeake"/>
    <x v="17"/>
    <n v="23320"/>
    <x v="0"/>
    <s v="TEC-AC-10001432"/>
    <x v="2"/>
    <x v="11"/>
    <s v="Enermax Aurora Lite Keyboard"/>
    <n v="234.45000000000002"/>
    <n v="3"/>
    <n v="0"/>
    <n v="103.15800000000003"/>
  </r>
  <r>
    <n v="5632"/>
    <s v="CA-2011-127614"/>
    <x v="2"/>
    <x v="1058"/>
    <d v="2011-02-16T00:00:00"/>
    <s v="Standard Class"/>
    <s v="NF-18385"/>
    <s v="Natalie Fritzler"/>
    <s v="Consumer"/>
    <s v="United States"/>
    <s v="Chesapeake"/>
    <x v="17"/>
    <n v="23320"/>
    <x v="0"/>
    <s v="FUR-TA-10003715"/>
    <x v="0"/>
    <x v="3"/>
    <s v="Hon 2111 Invitation Series Corner Table"/>
    <n v="1256.22"/>
    <n v="6"/>
    <n v="0"/>
    <n v="75.37319999999994"/>
  </r>
  <r>
    <n v="5633"/>
    <s v="CA-2011-127614"/>
    <x v="2"/>
    <x v="1058"/>
    <d v="2011-02-16T00:00:00"/>
    <s v="Standard Class"/>
    <s v="NF-18385"/>
    <s v="Natalie Fritzler"/>
    <s v="Consumer"/>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s v="Home Office"/>
    <s v="United States"/>
    <s v="New York City"/>
    <x v="15"/>
    <n v="10009"/>
    <x v="3"/>
    <s v="OFF-BI-10004187"/>
    <x v="1"/>
    <x v="8"/>
    <s v="Staples"/>
    <n v="10.528"/>
    <n v="7"/>
    <n v="0.2"/>
    <n v="3.6847999999999987"/>
  </r>
  <r>
    <n v="5635"/>
    <s v="CA-2012-134943"/>
    <x v="1"/>
    <x v="901"/>
    <d v="2012-12-06T00:00:00"/>
    <s v="First Class"/>
    <s v="SU-20665"/>
    <s v="Stephanie Ulpright"/>
    <s v="Home Office"/>
    <s v="United States"/>
    <s v="Ann Arbor"/>
    <x v="12"/>
    <n v="48104"/>
    <x v="2"/>
    <s v="OFF-BI-10000666"/>
    <x v="1"/>
    <x v="8"/>
    <s v="Surelock Post Binders"/>
    <n v="152.79999999999998"/>
    <n v="5"/>
    <n v="0"/>
    <n v="76.399999999999991"/>
  </r>
  <r>
    <n v="5636"/>
    <s v="CA-2014-123022"/>
    <x v="3"/>
    <x v="213"/>
    <d v="2014-09-09T00:00:00"/>
    <s v="Standard Class"/>
    <s v="SC-20050"/>
    <s v="Sample Company A"/>
    <s v="Home Office"/>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s v="Home Office"/>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s v="Corporate"/>
    <s v="United States"/>
    <s v="Dearborn"/>
    <x v="12"/>
    <n v="48126"/>
    <x v="2"/>
    <s v="FUR-FU-10004245"/>
    <x v="0"/>
    <x v="5"/>
    <s v="Career Cubicle Clock, 8 1/4&quot;, Black"/>
    <n v="60.84"/>
    <n v="3"/>
    <n v="0"/>
    <n v="23.119199999999999"/>
  </r>
  <r>
    <n v="5639"/>
    <s v="CA-2011-154893"/>
    <x v="2"/>
    <x v="1059"/>
    <d v="2011-12-27T00:00:00"/>
    <s v="Standard Class"/>
    <s v="GM-14440"/>
    <s v="Gary McGarr"/>
    <s v="Consumer"/>
    <s v="United States"/>
    <s v="San Diego"/>
    <x v="1"/>
    <n v="92024"/>
    <x v="1"/>
    <s v="FUR-CH-10004287"/>
    <x v="0"/>
    <x v="1"/>
    <s v="SAFCO Arco Folding Chair"/>
    <n v="1325.76"/>
    <n v="6"/>
    <n v="0.2"/>
    <n v="149.14799999999991"/>
  </r>
  <r>
    <n v="5640"/>
    <s v="CA-2011-154893"/>
    <x v="2"/>
    <x v="1059"/>
    <d v="2011-12-27T00:00:00"/>
    <s v="Standard Class"/>
    <s v="GM-14440"/>
    <s v="Gary McGarr"/>
    <s v="Consumer"/>
    <s v="United States"/>
    <s v="San Diego"/>
    <x v="1"/>
    <n v="92024"/>
    <x v="1"/>
    <s v="FUR-CH-10000595"/>
    <x v="0"/>
    <x v="1"/>
    <s v="Safco Contoured Stacking Chairs"/>
    <n v="572.16000000000008"/>
    <n v="3"/>
    <n v="0.2"/>
    <n v="35.759999999999962"/>
  </r>
  <r>
    <n v="5641"/>
    <s v="CA-2011-147900"/>
    <x v="2"/>
    <x v="865"/>
    <d v="2011-09-28T00:00:00"/>
    <s v="Standard Class"/>
    <s v="JK-15640"/>
    <s v="Jim Kriz"/>
    <s v="Home Office"/>
    <s v="United States"/>
    <s v="Lakewood"/>
    <x v="24"/>
    <n v="44107"/>
    <x v="3"/>
    <s v="OFF-PA-10003063"/>
    <x v="1"/>
    <x v="10"/>
    <s v="EcoTones Memo Sheets"/>
    <n v="28.8"/>
    <n v="9"/>
    <n v="0.2"/>
    <n v="10.080000000000002"/>
  </r>
  <r>
    <n v="5642"/>
    <s v="CA-2014-106355"/>
    <x v="3"/>
    <x v="459"/>
    <d v="2014-04-06T00:00:00"/>
    <s v="First Class"/>
    <s v="AT-10435"/>
    <s v="Alyssa Tate"/>
    <s v="Home Office"/>
    <s v="United States"/>
    <s v="Meriden"/>
    <x v="29"/>
    <n v="6450"/>
    <x v="3"/>
    <s v="OFF-AR-10000246"/>
    <x v="1"/>
    <x v="6"/>
    <s v="Newell 318"/>
    <n v="11.12"/>
    <n v="4"/>
    <n v="0"/>
    <n v="2.8911999999999995"/>
  </r>
  <r>
    <n v="5643"/>
    <s v="CA-2013-127985"/>
    <x v="0"/>
    <x v="178"/>
    <d v="2013-04-06T00:00:00"/>
    <s v="Second Class"/>
    <s v="DB-12910"/>
    <s v="Daniel Byrd"/>
    <s v="Home Office"/>
    <s v="United States"/>
    <s v="Columbus"/>
    <x v="32"/>
    <n v="31907"/>
    <x v="0"/>
    <s v="FUR-FU-10003274"/>
    <x v="0"/>
    <x v="5"/>
    <s v="Regeneration Desk Collection"/>
    <n v="7.04"/>
    <n v="4"/>
    <n v="0"/>
    <n v="3.0976000000000004"/>
  </r>
  <r>
    <n v="5644"/>
    <s v="CA-2012-166604"/>
    <x v="1"/>
    <x v="1060"/>
    <d v="2012-05-20T00:00:00"/>
    <s v="Second Class"/>
    <s v="AH-10690"/>
    <s v="Anna Häberlin"/>
    <s v="Corporate"/>
    <s v="United States"/>
    <s v="Roswell"/>
    <x v="32"/>
    <n v="30076"/>
    <x v="0"/>
    <s v="OFF-EN-10004147"/>
    <x v="1"/>
    <x v="12"/>
    <s v="Wausau Papers Astrobrights Colored Envelopes"/>
    <n v="17.940000000000001"/>
    <n v="3"/>
    <n v="0"/>
    <n v="8.7906000000000013"/>
  </r>
  <r>
    <n v="5645"/>
    <s v="CA-2014-120719"/>
    <x v="3"/>
    <x v="721"/>
    <d v="2014-03-27T00:00:00"/>
    <s v="First Class"/>
    <s v="SJ-20125"/>
    <s v="Sanjit Jacobs"/>
    <s v="Home Office"/>
    <s v="United States"/>
    <s v="Seattle"/>
    <x v="4"/>
    <n v="98105"/>
    <x v="1"/>
    <s v="OFF-BI-10002103"/>
    <x v="1"/>
    <x v="8"/>
    <s v="Cardinal Slant-D Ring Binder, Heavy Gauge Vinyl"/>
    <n v="34.76"/>
    <n v="5"/>
    <n v="0.2"/>
    <n v="11.296999999999999"/>
  </r>
  <r>
    <n v="5646"/>
    <s v="CA-2014-127117"/>
    <x v="3"/>
    <x v="349"/>
    <d v="2014-04-20T00:00:00"/>
    <s v="Standard Class"/>
    <s v="HM-14860"/>
    <s v="Harry Marie"/>
    <s v="Corporate"/>
    <s v="United States"/>
    <s v="Morristown"/>
    <x v="30"/>
    <n v="7960"/>
    <x v="3"/>
    <s v="FUR-FU-10004018"/>
    <x v="0"/>
    <x v="5"/>
    <s v="Tensor Computer Mounted Lamp"/>
    <n v="74.45"/>
    <n v="5"/>
    <n v="0"/>
    <n v="20.101500000000001"/>
  </r>
  <r>
    <n v="5647"/>
    <s v="CA-2012-104241"/>
    <x v="1"/>
    <x v="1038"/>
    <d v="2012-01-09T00:00:00"/>
    <s v="Standard Class"/>
    <s v="AG-10495"/>
    <s v="Andrew Gjertsen"/>
    <s v="Corporate"/>
    <s v="United States"/>
    <s v="Alexandria"/>
    <x v="17"/>
    <n v="22304"/>
    <x v="0"/>
    <s v="FUR-FU-10001473"/>
    <x v="0"/>
    <x v="5"/>
    <s v="DAX Wood Document Frame"/>
    <n v="192.22"/>
    <n v="14"/>
    <n v="0"/>
    <n v="69.199200000000005"/>
  </r>
  <r>
    <n v="5648"/>
    <s v="CA-2014-168179"/>
    <x v="3"/>
    <x v="808"/>
    <d v="2014-11-08T00:00:00"/>
    <s v="Standard Class"/>
    <s v="JB-16000"/>
    <s v="Joy Bell-"/>
    <s v="Consumer"/>
    <s v="United States"/>
    <s v="Salt Lake City"/>
    <x v="7"/>
    <n v="84106"/>
    <x v="1"/>
    <s v="OFF-PA-10001800"/>
    <x v="1"/>
    <x v="10"/>
    <s v="Xerox 220"/>
    <n v="19.440000000000001"/>
    <n v="3"/>
    <n v="0"/>
    <n v="9.3312000000000008"/>
  </r>
  <r>
    <n v="5649"/>
    <s v="CA-2014-142342"/>
    <x v="3"/>
    <x v="729"/>
    <d v="2014-07-20T00:00:00"/>
    <s v="Second Class"/>
    <s v="AJ-10795"/>
    <s v="Anthony Johnson"/>
    <s v="Corporate"/>
    <s v="United States"/>
    <s v="Apple Valley"/>
    <x v="1"/>
    <n v="92307"/>
    <x v="1"/>
    <s v="OFF-PA-10004609"/>
    <x v="1"/>
    <x v="10"/>
    <s v="Xerox 221"/>
    <n v="32.400000000000006"/>
    <n v="5"/>
    <n v="0"/>
    <n v="15.552000000000001"/>
  </r>
  <r>
    <n v="5650"/>
    <s v="CA-2014-142342"/>
    <x v="3"/>
    <x v="729"/>
    <d v="2014-07-20T00:00:00"/>
    <s v="Second Class"/>
    <s v="AJ-10795"/>
    <s v="Anthony Johnson"/>
    <s v="Corporate"/>
    <s v="United States"/>
    <s v="Apple Valley"/>
    <x v="1"/>
    <n v="92307"/>
    <x v="1"/>
    <s v="OFF-EN-10002592"/>
    <x v="1"/>
    <x v="12"/>
    <s v="Peel &amp; Seel Recycled Catalog Envelopes, Brown"/>
    <n v="57.9"/>
    <n v="5"/>
    <n v="0"/>
    <n v="28.95"/>
  </r>
  <r>
    <n v="5651"/>
    <s v="CA-2014-142342"/>
    <x v="3"/>
    <x v="729"/>
    <d v="2014-07-20T00:00:00"/>
    <s v="Second Class"/>
    <s v="AJ-10795"/>
    <s v="Anthony Johnson"/>
    <s v="Corporate"/>
    <s v="United States"/>
    <s v="Apple Valley"/>
    <x v="1"/>
    <n v="92307"/>
    <x v="1"/>
    <s v="OFF-ST-10002957"/>
    <x v="1"/>
    <x v="4"/>
    <s v="Sterilite Show Offs Storage Containers"/>
    <n v="10.56"/>
    <n v="2"/>
    <n v="0"/>
    <n v="0"/>
  </r>
  <r>
    <n v="5652"/>
    <s v="CA-2014-142342"/>
    <x v="3"/>
    <x v="729"/>
    <d v="2014-07-20T00:00:00"/>
    <s v="Second Class"/>
    <s v="AJ-10795"/>
    <s v="Anthony Johnson"/>
    <s v="Corporate"/>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s v="Corporate"/>
    <s v="United States"/>
    <s v="New York City"/>
    <x v="15"/>
    <n v="10009"/>
    <x v="3"/>
    <s v="OFF-PA-10001033"/>
    <x v="1"/>
    <x v="10"/>
    <s v="Xerox 1893"/>
    <n v="40.99"/>
    <n v="1"/>
    <n v="0"/>
    <n v="20.085100000000001"/>
  </r>
  <r>
    <n v="5654"/>
    <s v="US-2011-134187"/>
    <x v="2"/>
    <x v="130"/>
    <d v="2011-11-11T00:00:00"/>
    <s v="Standard Class"/>
    <s v="TH-21235"/>
    <s v="Tiffany House"/>
    <s v="Corporate"/>
    <s v="United States"/>
    <s v="Long Beach"/>
    <x v="1"/>
    <n v="90805"/>
    <x v="1"/>
    <s v="OFF-AR-10000940"/>
    <x v="1"/>
    <x v="6"/>
    <s v="Newell 343"/>
    <n v="2.94"/>
    <n v="1"/>
    <n v="0"/>
    <n v="0.79380000000000006"/>
  </r>
  <r>
    <n v="5655"/>
    <s v="CA-2013-145261"/>
    <x v="0"/>
    <x v="122"/>
    <d v="2013-12-22T00:00:00"/>
    <s v="First Class"/>
    <s v="AH-10120"/>
    <s v="Adrian Hane"/>
    <s v="Home Office"/>
    <s v="United States"/>
    <s v="Salem"/>
    <x v="21"/>
    <n v="97301"/>
    <x v="1"/>
    <s v="OFF-BI-10001670"/>
    <x v="1"/>
    <x v="8"/>
    <s v="Vinyl Sectional Post Binders"/>
    <n v="45.240000000000009"/>
    <n v="4"/>
    <n v="0.7"/>
    <n v="-30.159999999999997"/>
  </r>
  <r>
    <n v="5656"/>
    <s v="CA-2013-145261"/>
    <x v="0"/>
    <x v="122"/>
    <d v="2013-12-22T00:00:00"/>
    <s v="First Class"/>
    <s v="AH-10120"/>
    <s v="Adrian Hane"/>
    <s v="Home Office"/>
    <s v="United States"/>
    <s v="Salem"/>
    <x v="21"/>
    <n v="97301"/>
    <x v="1"/>
    <s v="OFF-AR-10004078"/>
    <x v="1"/>
    <x v="6"/>
    <s v="Newell 312"/>
    <n v="18.687999999999999"/>
    <n v="4"/>
    <n v="0.2"/>
    <n v="2.3359999999999994"/>
  </r>
  <r>
    <n v="5657"/>
    <s v="CA-2013-145261"/>
    <x v="0"/>
    <x v="122"/>
    <d v="2013-12-22T00:00:00"/>
    <s v="First Class"/>
    <s v="AH-10120"/>
    <s v="Adrian Hane"/>
    <s v="Home Office"/>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s v="Home Office"/>
    <s v="United States"/>
    <s v="Salem"/>
    <x v="21"/>
    <n v="97301"/>
    <x v="1"/>
    <s v="TEC-AC-10000991"/>
    <x v="2"/>
    <x v="11"/>
    <s v="Sony Micro Vault Click 8 GB USB 2.0 Flash Drive"/>
    <n v="112.77600000000001"/>
    <n v="3"/>
    <n v="0.2"/>
    <n v="-8.4581999999999979"/>
  </r>
  <r>
    <n v="5659"/>
    <s v="CA-2013-145261"/>
    <x v="0"/>
    <x v="122"/>
    <d v="2013-12-22T00:00:00"/>
    <s v="First Class"/>
    <s v="AH-10120"/>
    <s v="Adrian Hane"/>
    <s v="Home Office"/>
    <s v="United States"/>
    <s v="Salem"/>
    <x v="21"/>
    <n v="97301"/>
    <x v="1"/>
    <s v="FUR-TA-10002530"/>
    <x v="0"/>
    <x v="3"/>
    <s v="Iceberg OfficeWorks 42&quot; Round Tables"/>
    <n v="377.45"/>
    <n v="5"/>
    <n v="0.5"/>
    <n v="-264.21500000000003"/>
  </r>
  <r>
    <n v="5660"/>
    <s v="CA-2013-145261"/>
    <x v="0"/>
    <x v="122"/>
    <d v="2013-12-22T00:00:00"/>
    <s v="First Class"/>
    <s v="AH-10120"/>
    <s v="Adrian Hane"/>
    <s v="Home Office"/>
    <s v="United States"/>
    <s v="Salem"/>
    <x v="21"/>
    <n v="97301"/>
    <x v="1"/>
    <s v="OFF-LA-10000407"/>
    <x v="1"/>
    <x v="2"/>
    <s v="Avery White Multi-Purpose Labels"/>
    <n v="15.936000000000002"/>
    <n v="4"/>
    <n v="0.2"/>
    <n v="5.1791999999999998"/>
  </r>
  <r>
    <n v="5661"/>
    <s v="CA-2013-145261"/>
    <x v="0"/>
    <x v="122"/>
    <d v="2013-12-22T00:00:00"/>
    <s v="First Class"/>
    <s v="AH-10120"/>
    <s v="Adrian Hane"/>
    <s v="Home Office"/>
    <s v="United States"/>
    <s v="Salem"/>
    <x v="21"/>
    <n v="97301"/>
    <x v="1"/>
    <s v="TEC-PH-10004833"/>
    <x v="2"/>
    <x v="7"/>
    <s v="Macally Suction Cup Mount"/>
    <n v="28.68"/>
    <n v="3"/>
    <n v="0.2"/>
    <n v="-7.17"/>
  </r>
  <r>
    <n v="5662"/>
    <s v="CA-2013-108875"/>
    <x v="0"/>
    <x v="446"/>
    <d v="2013-10-02T00:00:00"/>
    <s v="Standard Class"/>
    <s v="CL-12700"/>
    <s v="Craig Leslie"/>
    <s v="Home Office"/>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s v="Home Office"/>
    <s v="United States"/>
    <s v="Aurora"/>
    <x v="22"/>
    <n v="80013"/>
    <x v="1"/>
    <s v="OFF-ST-10001370"/>
    <x v="1"/>
    <x v="4"/>
    <s v="Sensible Storage WireTech Storage Systems"/>
    <n v="511.05600000000004"/>
    <n v="9"/>
    <n v="0.2"/>
    <n v="-95.823000000000079"/>
  </r>
  <r>
    <n v="5664"/>
    <s v="CA-2013-141957"/>
    <x v="0"/>
    <x v="658"/>
    <d v="2013-07-22T00:00:00"/>
    <s v="Same Day"/>
    <s v="JG-15310"/>
    <s v="Jason Gross"/>
    <s v="Corporate"/>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s v="Corporate"/>
    <s v="United States"/>
    <s v="Newark"/>
    <x v="24"/>
    <n v="43055"/>
    <x v="3"/>
    <s v="OFF-BI-10001116"/>
    <x v="1"/>
    <x v="8"/>
    <s v="Wilson Jones 1&quot; Hanging DublLock Ring Binders"/>
    <n v="11.088000000000003"/>
    <n v="7"/>
    <n v="0.7"/>
    <n v="-8.1311999999999998"/>
  </r>
  <r>
    <n v="5666"/>
    <s v="CA-2013-141957"/>
    <x v="0"/>
    <x v="658"/>
    <d v="2013-07-22T00:00:00"/>
    <s v="Same Day"/>
    <s v="JG-15310"/>
    <s v="Jason Gross"/>
    <s v="Corporate"/>
    <s v="United States"/>
    <s v="Newark"/>
    <x v="24"/>
    <n v="43055"/>
    <x v="3"/>
    <s v="OFF-ST-10002276"/>
    <x v="1"/>
    <x v="4"/>
    <s v="Safco Steel Mobile File Cart"/>
    <n v="66.688000000000002"/>
    <n v="1"/>
    <n v="0.2"/>
    <n v="4.1680000000000028"/>
  </r>
  <r>
    <n v="5667"/>
    <s v="CA-2013-141957"/>
    <x v="0"/>
    <x v="658"/>
    <d v="2013-07-22T00:00:00"/>
    <s v="Same Day"/>
    <s v="JG-15310"/>
    <s v="Jason Gross"/>
    <s v="Corporate"/>
    <s v="United States"/>
    <s v="Newark"/>
    <x v="24"/>
    <n v="43055"/>
    <x v="3"/>
    <s v="OFF-ST-10004340"/>
    <x v="1"/>
    <x v="4"/>
    <s v="Fellowes Mobile File Cart, Black"/>
    <n v="99.488"/>
    <n v="2"/>
    <n v="0.2"/>
    <n v="8.7052000000000049"/>
  </r>
  <r>
    <n v="5668"/>
    <s v="CA-2013-142405"/>
    <x v="0"/>
    <x v="725"/>
    <d v="2013-06-16T00:00:00"/>
    <s v="Standard Class"/>
    <s v="SE-20110"/>
    <s v="Sanjit Engle"/>
    <s v="Consumer"/>
    <s v="United States"/>
    <s v="Seattle"/>
    <x v="4"/>
    <n v="98103"/>
    <x v="1"/>
    <s v="OFF-LA-10004093"/>
    <x v="1"/>
    <x v="2"/>
    <s v="Avery 486"/>
    <n v="14.62"/>
    <n v="2"/>
    <n v="0"/>
    <n v="6.8713999999999995"/>
  </r>
  <r>
    <n v="5669"/>
    <s v="CA-2013-142405"/>
    <x v="0"/>
    <x v="725"/>
    <d v="2013-06-16T00:00:00"/>
    <s v="Standard Class"/>
    <s v="SE-20110"/>
    <s v="Sanjit Engle"/>
    <s v="Consumer"/>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s v="Consumer"/>
    <s v="United States"/>
    <s v="Seattle"/>
    <x v="4"/>
    <n v="98103"/>
    <x v="1"/>
    <s v="TEC-AC-10003095"/>
    <x v="2"/>
    <x v="11"/>
    <s v="Logitech G35 7.1-Channel Surround Sound Headset"/>
    <n v="389.97"/>
    <n v="3"/>
    <n v="0"/>
    <n v="132.58980000000003"/>
  </r>
  <r>
    <n v="5671"/>
    <s v="CA-2012-141012"/>
    <x v="1"/>
    <x v="988"/>
    <d v="2012-06-11T00:00:00"/>
    <s v="Second Class"/>
    <s v="TG-21640"/>
    <s v="Trudy Glocke"/>
    <s v="Consumer"/>
    <s v="United States"/>
    <s v="Pocatello"/>
    <x v="45"/>
    <n v="83201"/>
    <x v="1"/>
    <s v="FUR-FU-10003192"/>
    <x v="0"/>
    <x v="5"/>
    <s v="Luxo Adjustable Task Clamp Lamp"/>
    <n v="355.36"/>
    <n v="4"/>
    <n v="0"/>
    <n v="92.393599999999992"/>
  </r>
  <r>
    <n v="5672"/>
    <s v="CA-2012-141012"/>
    <x v="1"/>
    <x v="988"/>
    <d v="2012-06-11T00:00:00"/>
    <s v="Second Class"/>
    <s v="TG-21640"/>
    <s v="Trudy Glocke"/>
    <s v="Consumer"/>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s v="Corporate"/>
    <s v="United States"/>
    <s v="Dallas"/>
    <x v="5"/>
    <n v="75081"/>
    <x v="2"/>
    <s v="OFF-EN-10003068"/>
    <x v="1"/>
    <x v="12"/>
    <s v="#6 3/4 Gummed Flap White Envelopes"/>
    <n v="15.840000000000002"/>
    <n v="2"/>
    <n v="0.2"/>
    <n v="5.5439999999999987"/>
  </r>
  <r>
    <n v="5674"/>
    <s v="CA-2014-127922"/>
    <x v="3"/>
    <x v="855"/>
    <d v="2014-11-04T00:00:00"/>
    <s v="Standard Class"/>
    <s v="SH-19975"/>
    <s v="Sally Hughsby"/>
    <s v="Corporate"/>
    <s v="United States"/>
    <s v="Dallas"/>
    <x v="5"/>
    <n v="75081"/>
    <x v="2"/>
    <s v="OFF-PA-10001204"/>
    <x v="1"/>
    <x v="10"/>
    <s v="Xerox 1972"/>
    <n v="8.4480000000000004"/>
    <n v="2"/>
    <n v="0.2"/>
    <n v="2.6399999999999997"/>
  </r>
  <r>
    <n v="5675"/>
    <s v="CA-2013-146318"/>
    <x v="0"/>
    <x v="115"/>
    <d v="2013-01-27T00:00:00"/>
    <s v="Standard Class"/>
    <s v="MC-17275"/>
    <s v="Marc Crier"/>
    <s v="Consumer"/>
    <s v="United States"/>
    <s v="Seattle"/>
    <x v="4"/>
    <n v="98105"/>
    <x v="1"/>
    <s v="OFF-PA-10003953"/>
    <x v="1"/>
    <x v="10"/>
    <s v="Xerox 218"/>
    <n v="12.96"/>
    <n v="2"/>
    <n v="0"/>
    <n v="6.2208000000000006"/>
  </r>
  <r>
    <n v="5676"/>
    <s v="CA-2011-135993"/>
    <x v="2"/>
    <x v="1061"/>
    <d v="2011-06-02T00:00:00"/>
    <s v="Standard Class"/>
    <s v="PJ-18835"/>
    <s v="Patrick Jones"/>
    <s v="Corporate"/>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s v="Corporate"/>
    <s v="United States"/>
    <s v="Seattle"/>
    <x v="4"/>
    <n v="98115"/>
    <x v="1"/>
    <s v="TEC-AC-10004877"/>
    <x v="2"/>
    <x v="11"/>
    <s v="Imation 30456 USB Flash Drive 8GB"/>
    <n v="27.6"/>
    <n v="4"/>
    <n v="0"/>
    <n v="2.2079999999999984"/>
  </r>
  <r>
    <n v="5678"/>
    <s v="CA-2011-126802"/>
    <x v="2"/>
    <x v="282"/>
    <d v="2012-01-05T00:00:00"/>
    <s v="Standard Class"/>
    <s v="ZC-21910"/>
    <s v="Zuschuss Carroll"/>
    <s v="Consumer"/>
    <s v="United States"/>
    <s v="Chicago"/>
    <x v="10"/>
    <n v="60610"/>
    <x v="2"/>
    <s v="FUR-FU-10000193"/>
    <x v="0"/>
    <x v="5"/>
    <s v="Tenex Chairmats For Use with Hard Floors"/>
    <n v="38.975999999999999"/>
    <n v="3"/>
    <n v="0.6"/>
    <n v="-50.66879999999999"/>
  </r>
  <r>
    <n v="5679"/>
    <s v="CA-2013-143924"/>
    <x v="0"/>
    <x v="1062"/>
    <d v="2013-08-04T00:00:00"/>
    <s v="Standard Class"/>
    <s v="SC-20680"/>
    <s v="Steve Carroll"/>
    <s v="Home Office"/>
    <s v="United States"/>
    <s v="Holland"/>
    <x v="12"/>
    <n v="49423"/>
    <x v="2"/>
    <s v="OFF-FA-10000735"/>
    <x v="1"/>
    <x v="13"/>
    <s v="Staples"/>
    <n v="20.439999999999998"/>
    <n v="7"/>
    <n v="0"/>
    <n v="9.1979999999999986"/>
  </r>
  <r>
    <n v="5680"/>
    <s v="CA-2013-143924"/>
    <x v="0"/>
    <x v="1062"/>
    <d v="2013-08-04T00:00:00"/>
    <s v="Standard Class"/>
    <s v="SC-20680"/>
    <s v="Steve Carroll"/>
    <s v="Home Office"/>
    <s v="United States"/>
    <s v="Holland"/>
    <x v="12"/>
    <n v="49423"/>
    <x v="2"/>
    <s v="OFF-PA-10002120"/>
    <x v="1"/>
    <x v="10"/>
    <s v="Xerox 1889"/>
    <n v="109.92"/>
    <n v="2"/>
    <n v="0"/>
    <n v="53.860799999999998"/>
  </r>
  <r>
    <n v="5681"/>
    <s v="CA-2013-141551"/>
    <x v="0"/>
    <x v="446"/>
    <d v="2013-10-01T00:00:00"/>
    <s v="Standard Class"/>
    <s v="BP-11230"/>
    <s v="Benjamin Patterson"/>
    <s v="Consumer"/>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s v="Consumer"/>
    <s v="United States"/>
    <s v="Broken Arrow"/>
    <x v="26"/>
    <n v="74012"/>
    <x v="2"/>
    <s v="OFF-PA-10001569"/>
    <x v="1"/>
    <x v="10"/>
    <s v="Xerox 232"/>
    <n v="6.48"/>
    <n v="1"/>
    <n v="0"/>
    <n v="3.1104000000000003"/>
  </r>
  <r>
    <n v="5683"/>
    <s v="CA-2011-164315"/>
    <x v="2"/>
    <x v="1063"/>
    <d v="2011-04-08T00:00:00"/>
    <s v="Standard Class"/>
    <s v="RD-19585"/>
    <s v="Rob Dowd"/>
    <s v="Consumer"/>
    <s v="United States"/>
    <s v="Athens"/>
    <x v="32"/>
    <n v="30605"/>
    <x v="0"/>
    <s v="OFF-PA-10004248"/>
    <x v="1"/>
    <x v="10"/>
    <s v="Xerox 1990"/>
    <n v="15.84"/>
    <n v="3"/>
    <n v="0"/>
    <n v="7.1280000000000001"/>
  </r>
  <r>
    <n v="5684"/>
    <s v="CA-2011-164315"/>
    <x v="2"/>
    <x v="1063"/>
    <d v="2011-04-08T00:00:00"/>
    <s v="Standard Class"/>
    <s v="RD-19585"/>
    <s v="Rob Dowd"/>
    <s v="Consumer"/>
    <s v="United States"/>
    <s v="Athens"/>
    <x v="32"/>
    <n v="30605"/>
    <x v="0"/>
    <s v="TEC-PH-10001128"/>
    <x v="2"/>
    <x v="7"/>
    <s v="Motorola Droid Maxx"/>
    <n v="1049.93"/>
    <n v="7"/>
    <n v="0"/>
    <n v="293.98040000000003"/>
  </r>
  <r>
    <n v="5685"/>
    <s v="CA-2011-164315"/>
    <x v="2"/>
    <x v="1063"/>
    <d v="2011-04-08T00:00:00"/>
    <s v="Standard Class"/>
    <s v="RD-19585"/>
    <s v="Rob Dowd"/>
    <s v="Consumer"/>
    <s v="United States"/>
    <s v="Athens"/>
    <x v="32"/>
    <n v="30605"/>
    <x v="0"/>
    <s v="OFF-AP-10003842"/>
    <x v="1"/>
    <x v="9"/>
    <s v="Euro-Pro Shark Turbo Vacuum"/>
    <n v="154.9"/>
    <n v="5"/>
    <n v="0"/>
    <n v="40.274000000000001"/>
  </r>
  <r>
    <n v="5686"/>
    <s v="CA-2012-131072"/>
    <x v="1"/>
    <x v="599"/>
    <d v="2012-11-05T00:00:00"/>
    <s v="Same Day"/>
    <s v="KL-16645"/>
    <s v="Ken Lonsdale"/>
    <s v="Consumer"/>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s v="Consumer"/>
    <s v="United States"/>
    <s v="Apopka"/>
    <x v="2"/>
    <n v="32712"/>
    <x v="0"/>
    <s v="OFF-FA-10000621"/>
    <x v="1"/>
    <x v="13"/>
    <s v="OIC Colored Binder Clips, Assorted Sizes"/>
    <n v="14.320000000000002"/>
    <n v="5"/>
    <n v="0.2"/>
    <n v="5.1910000000000007"/>
  </r>
  <r>
    <n v="5688"/>
    <s v="CA-2011-131541"/>
    <x v="2"/>
    <x v="1064"/>
    <d v="2011-07-28T00:00:00"/>
    <s v="Same Day"/>
    <s v="CK-12205"/>
    <s v="Chloris Kastensmidt"/>
    <s v="Consumer"/>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s v="Consumer"/>
    <s v="United States"/>
    <s v="Apopka"/>
    <x v="2"/>
    <n v="32712"/>
    <x v="0"/>
    <s v="OFF-EN-10000781"/>
    <x v="1"/>
    <x v="12"/>
    <s v="#10- 4 1/8&quot; x 9 1/2&quot; Recycled Envelopes"/>
    <n v="48.944000000000003"/>
    <n v="7"/>
    <n v="0.2"/>
    <n v="16.518599999999999"/>
  </r>
  <r>
    <n v="5690"/>
    <s v="CA-2012-119550"/>
    <x v="1"/>
    <x v="207"/>
    <d v="2012-12-31T00:00:00"/>
    <s v="Standard Class"/>
    <s v="RB-19705"/>
    <s v="Roger Barcio"/>
    <s v="Home Office"/>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s v="Corporate"/>
    <s v="United States"/>
    <s v="Baltimore"/>
    <x v="39"/>
    <n v="21215"/>
    <x v="3"/>
    <s v="OFF-AR-10000817"/>
    <x v="1"/>
    <x v="6"/>
    <s v="Manco Dry-Lighter Erasable Highlighter"/>
    <n v="27.36"/>
    <n v="9"/>
    <n v="0"/>
    <n v="9.3023999999999987"/>
  </r>
  <r>
    <n v="5692"/>
    <s v="US-2012-138093"/>
    <x v="1"/>
    <x v="895"/>
    <d v="2012-12-16T00:00:00"/>
    <s v="Standard Class"/>
    <s v="KM-16225"/>
    <s v="Kalyca Meade"/>
    <s v="Corporate"/>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s v="Corporate"/>
    <s v="United States"/>
    <s v="Baltimore"/>
    <x v="39"/>
    <n v="21215"/>
    <x v="3"/>
    <s v="TEC-PH-10004667"/>
    <x v="2"/>
    <x v="7"/>
    <s v="Cisco 8x8 Inc. 6753i IP Business Phone System"/>
    <n v="134.99"/>
    <n v="1"/>
    <n v="0"/>
    <n v="36.447299999999998"/>
  </r>
  <r>
    <n v="5694"/>
    <s v="US-2012-138093"/>
    <x v="1"/>
    <x v="895"/>
    <d v="2012-12-16T00:00:00"/>
    <s v="Standard Class"/>
    <s v="KM-16225"/>
    <s v="Kalyca Meade"/>
    <s v="Corporate"/>
    <s v="United States"/>
    <s v="Baltimore"/>
    <x v="39"/>
    <n v="21215"/>
    <x v="3"/>
    <s v="OFF-PA-10000143"/>
    <x v="1"/>
    <x v="10"/>
    <s v="Astroparche Fine Business Paper"/>
    <n v="26.400000000000002"/>
    <n v="5"/>
    <n v="0"/>
    <n v="12.672000000000001"/>
  </r>
  <r>
    <n v="5695"/>
    <s v="US-2012-138093"/>
    <x v="1"/>
    <x v="895"/>
    <d v="2012-12-16T00:00:00"/>
    <s v="Standard Class"/>
    <s v="KM-16225"/>
    <s v="Kalyca Meade"/>
    <s v="Corporate"/>
    <s v="United States"/>
    <s v="Baltimore"/>
    <x v="39"/>
    <n v="21215"/>
    <x v="3"/>
    <s v="FUR-CH-10000785"/>
    <x v="0"/>
    <x v="1"/>
    <s v="Global Ergonomic Managers Chair"/>
    <n v="542.93999999999994"/>
    <n v="3"/>
    <n v="0"/>
    <n v="141.1644"/>
  </r>
  <r>
    <n v="5696"/>
    <s v="CA-2013-126165"/>
    <x v="0"/>
    <x v="465"/>
    <d v="2013-05-08T00:00:00"/>
    <s v="Second Class"/>
    <s v="AH-10465"/>
    <s v="Amy Hunt"/>
    <s v="Consumer"/>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s v="Home Office"/>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s v="Home Office"/>
    <s v="United States"/>
    <s v="Chicago"/>
    <x v="10"/>
    <n v="60623"/>
    <x v="2"/>
    <s v="OFF-BI-10004224"/>
    <x v="1"/>
    <x v="8"/>
    <s v="Catalog Binders with Expanding Posts"/>
    <n v="13.455999999999998"/>
    <n v="1"/>
    <n v="0.8"/>
    <n v="-23.548000000000009"/>
  </r>
  <r>
    <n v="5699"/>
    <s v="CA-2013-143441"/>
    <x v="0"/>
    <x v="732"/>
    <d v="2013-11-06T00:00:00"/>
    <s v="Same Day"/>
    <s v="EB-14170"/>
    <s v="Evan Bailliet"/>
    <s v="Consumer"/>
    <s v="United States"/>
    <s v="Laredo"/>
    <x v="5"/>
    <n v="78041"/>
    <x v="2"/>
    <s v="OFF-LA-10002312"/>
    <x v="1"/>
    <x v="2"/>
    <s v="Avery 490"/>
    <n v="11.840000000000002"/>
    <n v="1"/>
    <n v="0.2"/>
    <n v="4.4399999999999995"/>
  </r>
  <r>
    <n v="5700"/>
    <s v="CA-2014-148320"/>
    <x v="3"/>
    <x v="132"/>
    <d v="2014-11-09T00:00:00"/>
    <s v="Standard Class"/>
    <s v="PG-18895"/>
    <s v="Paul Gonzalez"/>
    <s v="Consumer"/>
    <s v="United States"/>
    <s v="San Francisco"/>
    <x v="1"/>
    <n v="94109"/>
    <x v="1"/>
    <s v="OFF-PA-10003022"/>
    <x v="1"/>
    <x v="10"/>
    <s v="Xerox 1992"/>
    <n v="35.880000000000003"/>
    <n v="6"/>
    <n v="0"/>
    <n v="17.581200000000003"/>
  </r>
  <r>
    <n v="5701"/>
    <s v="CA-2013-125661"/>
    <x v="0"/>
    <x v="390"/>
    <d v="2013-11-27T00:00:00"/>
    <s v="First Class"/>
    <s v="CA-12055"/>
    <s v="Cathy Armstrong"/>
    <s v="Home Office"/>
    <s v="United States"/>
    <s v="Cleveland"/>
    <x v="24"/>
    <n v="44105"/>
    <x v="3"/>
    <s v="OFF-EN-10001532"/>
    <x v="1"/>
    <x v="12"/>
    <s v="Brown Kraft Recycled Envelopes"/>
    <n v="40.752000000000002"/>
    <n v="3"/>
    <n v="0.2"/>
    <n v="15.281999999999998"/>
  </r>
  <r>
    <n v="5702"/>
    <s v="CA-2013-125661"/>
    <x v="0"/>
    <x v="390"/>
    <d v="2013-11-27T00:00:00"/>
    <s v="First Class"/>
    <s v="CA-12055"/>
    <s v="Cathy Armstrong"/>
    <s v="Home Office"/>
    <s v="United States"/>
    <s v="Cleveland"/>
    <x v="24"/>
    <n v="44105"/>
    <x v="3"/>
    <s v="TEC-AC-10004855"/>
    <x v="2"/>
    <x v="11"/>
    <s v="V7 USB Numeric Keypad"/>
    <n v="139.96000000000004"/>
    <n v="5"/>
    <n v="0.2"/>
    <n v="-22.743500000000004"/>
  </r>
  <r>
    <n v="5703"/>
    <s v="US-2011-123519"/>
    <x v="2"/>
    <x v="637"/>
    <d v="2011-12-21T00:00:00"/>
    <s v="Standard Class"/>
    <s v="SS-20875"/>
    <s v="Sung Shariari"/>
    <s v="Consumer"/>
    <s v="United States"/>
    <s v="Marion"/>
    <x v="24"/>
    <n v="43302"/>
    <x v="3"/>
    <s v="OFF-AR-10003829"/>
    <x v="1"/>
    <x v="6"/>
    <s v="Newell 35"/>
    <n v="2.6240000000000001"/>
    <n v="1"/>
    <n v="0.2"/>
    <n v="0.29519999999999957"/>
  </r>
  <r>
    <n v="5704"/>
    <s v="US-2011-123519"/>
    <x v="2"/>
    <x v="637"/>
    <d v="2011-12-21T00:00:00"/>
    <s v="Standard Class"/>
    <s v="SS-20875"/>
    <s v="Sung Shariari"/>
    <s v="Consumer"/>
    <s v="United States"/>
    <s v="Marion"/>
    <x v="24"/>
    <n v="43302"/>
    <x v="3"/>
    <s v="FUR-TA-10002645"/>
    <x v="0"/>
    <x v="3"/>
    <s v="Hon Rectangular Conference Tables"/>
    <n v="136.53"/>
    <n v="1"/>
    <n v="0.4"/>
    <n v="-52.336500000000029"/>
  </r>
  <r>
    <n v="5705"/>
    <s v="US-2011-123519"/>
    <x v="2"/>
    <x v="637"/>
    <d v="2011-12-21T00:00:00"/>
    <s v="Standard Class"/>
    <s v="SS-20875"/>
    <s v="Sung Shariari"/>
    <s v="Consumer"/>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s v="Consumer"/>
    <s v="United States"/>
    <s v="Fairfield"/>
    <x v="29"/>
    <n v="6824"/>
    <x v="3"/>
    <s v="OFF-SU-10002522"/>
    <x v="1"/>
    <x v="14"/>
    <s v="Acme Kleen Earth Office Shears"/>
    <n v="11.64"/>
    <n v="3"/>
    <n v="0"/>
    <n v="3.3755999999999986"/>
  </r>
  <r>
    <n v="5707"/>
    <s v="CA-2014-136000"/>
    <x v="3"/>
    <x v="585"/>
    <d v="2014-09-26T00:00:00"/>
    <s v="Second Class"/>
    <s v="SC-20440"/>
    <s v="Shaun Chance"/>
    <s v="Corporate"/>
    <s v="United States"/>
    <s v="New York City"/>
    <x v="15"/>
    <n v="10009"/>
    <x v="3"/>
    <s v="OFF-BI-10004828"/>
    <x v="1"/>
    <x v="8"/>
    <s v="GBC Poly Designer Binding Covers"/>
    <n v="40.176000000000002"/>
    <n v="3"/>
    <n v="0.2"/>
    <n v="14.563799999999997"/>
  </r>
  <r>
    <n v="5708"/>
    <s v="US-2012-160857"/>
    <x v="1"/>
    <x v="412"/>
    <d v="2012-05-15T00:00:00"/>
    <s v="Standard Class"/>
    <s v="NW-18400"/>
    <s v="Natalie Webber"/>
    <s v="Consumer"/>
    <s v="United States"/>
    <s v="New York City"/>
    <x v="15"/>
    <n v="10024"/>
    <x v="3"/>
    <s v="FUR-FU-10001095"/>
    <x v="0"/>
    <x v="5"/>
    <s v="DAX Black Cherry Wood-Tone Poster Frame"/>
    <n v="79.44"/>
    <n v="3"/>
    <n v="0"/>
    <n v="30.187200000000001"/>
  </r>
  <r>
    <n v="5709"/>
    <s v="US-2012-160857"/>
    <x v="1"/>
    <x v="412"/>
    <d v="2012-05-15T00:00:00"/>
    <s v="Standard Class"/>
    <s v="NW-18400"/>
    <s v="Natalie Webber"/>
    <s v="Consumer"/>
    <s v="United States"/>
    <s v="New York City"/>
    <x v="15"/>
    <n v="10024"/>
    <x v="3"/>
    <s v="OFF-SU-10000157"/>
    <x v="1"/>
    <x v="14"/>
    <s v="Compact Automatic Electric Letter Opener"/>
    <n v="357.93"/>
    <n v="3"/>
    <n v="0"/>
    <n v="7.158600000000007"/>
  </r>
  <r>
    <n v="5710"/>
    <s v="US-2012-160857"/>
    <x v="1"/>
    <x v="412"/>
    <d v="2012-05-15T00:00:00"/>
    <s v="Standard Class"/>
    <s v="NW-18400"/>
    <s v="Natalie Webber"/>
    <s v="Consumer"/>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s v="Consumer"/>
    <s v="United States"/>
    <s v="New York City"/>
    <x v="15"/>
    <n v="10024"/>
    <x v="3"/>
    <s v="TEC-CO-10004115"/>
    <x v="2"/>
    <x v="16"/>
    <s v="Sharp AL-1530CS Digital Copier"/>
    <n v="2799.944"/>
    <n v="7"/>
    <n v="0.2"/>
    <n v="1014.9797"/>
  </r>
  <r>
    <n v="5712"/>
    <s v="US-2012-160857"/>
    <x v="1"/>
    <x v="412"/>
    <d v="2012-05-15T00:00:00"/>
    <s v="Standard Class"/>
    <s v="NW-18400"/>
    <s v="Natalie Webber"/>
    <s v="Consumer"/>
    <s v="United States"/>
    <s v="New York City"/>
    <x v="15"/>
    <n v="10024"/>
    <x v="3"/>
    <s v="OFF-PA-10003363"/>
    <x v="1"/>
    <x v="10"/>
    <s v="Xerox 204"/>
    <n v="19.440000000000001"/>
    <n v="3"/>
    <n v="0"/>
    <n v="9.3312000000000008"/>
  </r>
  <r>
    <n v="5713"/>
    <s v="CA-2014-115805"/>
    <x v="3"/>
    <x v="689"/>
    <d v="2014-08-01T00:00:00"/>
    <s v="Same Day"/>
    <s v="KW-16435"/>
    <s v="Katrina Willman"/>
    <s v="Consumer"/>
    <s v="United States"/>
    <s v="Chicago"/>
    <x v="10"/>
    <n v="60653"/>
    <x v="2"/>
    <s v="TEC-PH-10003092"/>
    <x v="2"/>
    <x v="7"/>
    <s v="Motorola L804"/>
    <n v="36.792000000000002"/>
    <n v="1"/>
    <n v="0.2"/>
    <n v="4.1390999999999991"/>
  </r>
  <r>
    <n v="5714"/>
    <s v="US-2011-143707"/>
    <x v="2"/>
    <x v="72"/>
    <d v="2011-03-05T00:00:00"/>
    <s v="Standard Class"/>
    <s v="HR-14770"/>
    <s v="Hallie Redmond"/>
    <s v="Home Office"/>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s v="Consumer"/>
    <s v="United States"/>
    <s v="Richmond"/>
    <x v="17"/>
    <n v="23223"/>
    <x v="0"/>
    <s v="OFF-ST-10001476"/>
    <x v="1"/>
    <x v="4"/>
    <s v="Steel Personal Filing/Posting Tote"/>
    <n v="177.54999999999998"/>
    <n v="5"/>
    <n v="0"/>
    <n v="47.938500000000005"/>
  </r>
  <r>
    <n v="5716"/>
    <s v="CA-2012-124107"/>
    <x v="1"/>
    <x v="330"/>
    <d v="2012-10-12T00:00:00"/>
    <s v="Second Class"/>
    <s v="BM-11650"/>
    <s v="Brian Moss"/>
    <s v="Corporate"/>
    <s v="United States"/>
    <s v="Ann Arbor"/>
    <x v="12"/>
    <n v="48104"/>
    <x v="2"/>
    <s v="TEC-AC-10002049"/>
    <x v="2"/>
    <x v="11"/>
    <s v="Logitech G19 Programmable Gaming Keyboard"/>
    <n v="619.94999999999993"/>
    <n v="5"/>
    <n v="0"/>
    <n v="111.59099999999995"/>
  </r>
  <r>
    <n v="5717"/>
    <s v="CA-2012-124107"/>
    <x v="1"/>
    <x v="330"/>
    <d v="2012-10-12T00:00:00"/>
    <s v="Second Class"/>
    <s v="BM-11650"/>
    <s v="Brian Moss"/>
    <s v="Corporate"/>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s v="Corporate"/>
    <s v="United States"/>
    <s v="Ann Arbor"/>
    <x v="12"/>
    <n v="48104"/>
    <x v="2"/>
    <s v="OFF-EN-10003286"/>
    <x v="1"/>
    <x v="12"/>
    <s v="Staples"/>
    <n v="57.959999999999994"/>
    <n v="7"/>
    <n v="0"/>
    <n v="27.241199999999996"/>
  </r>
  <r>
    <n v="5719"/>
    <s v="CA-2012-124107"/>
    <x v="1"/>
    <x v="330"/>
    <d v="2012-10-12T00:00:00"/>
    <s v="Second Class"/>
    <s v="BM-11650"/>
    <s v="Brian Moss"/>
    <s v="Corporate"/>
    <s v="United States"/>
    <s v="Ann Arbor"/>
    <x v="12"/>
    <n v="48104"/>
    <x v="2"/>
    <s v="OFF-AP-10003971"/>
    <x v="1"/>
    <x v="9"/>
    <s v="Belkin 6 Outlet Metallic Surge Strip"/>
    <n v="29.402999999999999"/>
    <n v="3"/>
    <n v="0.1"/>
    <n v="5.2272000000000007"/>
  </r>
  <r>
    <n v="5720"/>
    <s v="CA-2014-126550"/>
    <x v="3"/>
    <x v="1065"/>
    <d v="2014-04-03T00:00:00"/>
    <s v="Second Class"/>
    <s v="RD-19720"/>
    <s v="Roger Demir"/>
    <s v="Consumer"/>
    <s v="United States"/>
    <s v="Lafayette"/>
    <x v="14"/>
    <n v="47905"/>
    <x v="2"/>
    <s v="OFF-ST-10001031"/>
    <x v="1"/>
    <x v="4"/>
    <s v="Adjustable Personal File Tote"/>
    <n v="81.400000000000006"/>
    <n v="5"/>
    <n v="0"/>
    <n v="21.164000000000005"/>
  </r>
  <r>
    <n v="5721"/>
    <s v="CA-2012-138674"/>
    <x v="1"/>
    <x v="717"/>
    <d v="2012-11-17T00:00:00"/>
    <s v="First Class"/>
    <s v="KB-16585"/>
    <s v="Ken Black"/>
    <s v="Corporate"/>
    <s v="United States"/>
    <s v="Springfield"/>
    <x v="21"/>
    <n v="97477"/>
    <x v="1"/>
    <s v="OFF-FA-10000304"/>
    <x v="1"/>
    <x v="13"/>
    <s v="Advantus Push Pins"/>
    <n v="8.7200000000000006"/>
    <n v="5"/>
    <n v="0.2"/>
    <n v="2.289000000000001"/>
  </r>
  <r>
    <n v="5722"/>
    <s v="CA-2012-138674"/>
    <x v="1"/>
    <x v="717"/>
    <d v="2012-11-17T00:00:00"/>
    <s v="First Class"/>
    <s v="KB-16585"/>
    <s v="Ken Black"/>
    <s v="Corporate"/>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s v="Corporate"/>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s v="Corporate"/>
    <s v="United States"/>
    <s v="San Francisco"/>
    <x v="1"/>
    <n v="94109"/>
    <x v="1"/>
    <s v="OFF-PA-10004735"/>
    <x v="1"/>
    <x v="10"/>
    <s v="Xerox 1905"/>
    <n v="12.96"/>
    <n v="2"/>
    <n v="0"/>
    <n v="6.2208000000000006"/>
  </r>
  <r>
    <n v="5725"/>
    <s v="CA-2011-103191"/>
    <x v="2"/>
    <x v="358"/>
    <d v="2011-09-27T00:00:00"/>
    <s v="Standard Class"/>
    <s v="VG-21805"/>
    <s v="Vivek Grady"/>
    <s v="Corporate"/>
    <s v="United States"/>
    <s v="Chicago"/>
    <x v="10"/>
    <n v="60653"/>
    <x v="2"/>
    <s v="OFF-ST-10002574"/>
    <x v="1"/>
    <x v="4"/>
    <s v="SAFCO Commercial Wire Shelving, Black"/>
    <n v="331.536"/>
    <n v="3"/>
    <n v="0.2"/>
    <n v="-82.884"/>
  </r>
  <r>
    <n v="5726"/>
    <s v="CA-2012-103933"/>
    <x v="1"/>
    <x v="12"/>
    <d v="2012-09-27T00:00:00"/>
    <s v="First Class"/>
    <s v="DR-12880"/>
    <s v="Dan Reichenbach"/>
    <s v="Corporate"/>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s v="Corporate"/>
    <s v="United States"/>
    <s v="Houston"/>
    <x v="5"/>
    <n v="77095"/>
    <x v="2"/>
    <s v="TEC-PH-10002922"/>
    <x v="2"/>
    <x v="7"/>
    <s v="ShoreTel ShorePhone IP 230 VoIP phone"/>
    <n v="946.34400000000005"/>
    <n v="7"/>
    <n v="0.2"/>
    <n v="118.29299999999989"/>
  </r>
  <r>
    <n v="5728"/>
    <s v="CA-2014-117324"/>
    <x v="3"/>
    <x v="166"/>
    <d v="2014-12-14T00:00:00"/>
    <s v="Standard Class"/>
    <s v="JP-15520"/>
    <s v="Jeremy Pistek"/>
    <s v="Consumer"/>
    <s v="United States"/>
    <s v="Madison"/>
    <x v="6"/>
    <n v="53711"/>
    <x v="2"/>
    <s v="TEC-AC-10003023"/>
    <x v="2"/>
    <x v="11"/>
    <s v="Logitech G105 Gaming Keyboard"/>
    <n v="178.10999999999999"/>
    <n v="3"/>
    <n v="0"/>
    <n v="32.059799999999996"/>
  </r>
  <r>
    <n v="5729"/>
    <s v="CA-2014-117324"/>
    <x v="3"/>
    <x v="166"/>
    <d v="2014-12-14T00:00:00"/>
    <s v="Standard Class"/>
    <s v="JP-15520"/>
    <s v="Jeremy Pistek"/>
    <s v="Consumer"/>
    <s v="United States"/>
    <s v="Madison"/>
    <x v="6"/>
    <n v="53711"/>
    <x v="2"/>
    <s v="OFF-AP-10003590"/>
    <x v="1"/>
    <x v="9"/>
    <s v="Hoover WindTunnel Plus Canister Vacuum"/>
    <n v="1089.75"/>
    <n v="3"/>
    <n v="0"/>
    <n v="305.13000000000011"/>
  </r>
  <r>
    <n v="5730"/>
    <s v="CA-2014-117324"/>
    <x v="3"/>
    <x v="166"/>
    <d v="2014-12-14T00:00:00"/>
    <s v="Standard Class"/>
    <s v="JP-15520"/>
    <s v="Jeremy Pistek"/>
    <s v="Consumer"/>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s v="Consumer"/>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s v="Consumer"/>
    <s v="United States"/>
    <s v="Madison"/>
    <x v="6"/>
    <n v="53711"/>
    <x v="2"/>
    <s v="OFF-PA-10002713"/>
    <x v="1"/>
    <x v="10"/>
    <s v="Adams Phone Message Book, 200 Message Capacity, 8 1/16” x 11”"/>
    <n v="27.52"/>
    <n v="4"/>
    <n v="0"/>
    <n v="12.659199999999998"/>
  </r>
  <r>
    <n v="5733"/>
    <s v="CA-2014-143574"/>
    <x v="3"/>
    <x v="222"/>
    <d v="2014-07-03T00:00:00"/>
    <s v="First Class"/>
    <s v="DR-12880"/>
    <s v="Dan Reichenbach"/>
    <s v="Corporate"/>
    <s v="United States"/>
    <s v="Milford"/>
    <x v="29"/>
    <n v="6460"/>
    <x v="3"/>
    <s v="FUR-BO-10002598"/>
    <x v="0"/>
    <x v="0"/>
    <s v="Hon Metal Bookcases, Putty"/>
    <n v="638.82000000000005"/>
    <n v="9"/>
    <n v="0"/>
    <n v="185.25779999999997"/>
  </r>
  <r>
    <n v="5734"/>
    <s v="CA-2014-143574"/>
    <x v="3"/>
    <x v="222"/>
    <d v="2014-07-03T00:00:00"/>
    <s v="First Class"/>
    <s v="DR-12880"/>
    <s v="Dan Reichenbach"/>
    <s v="Corporate"/>
    <s v="United States"/>
    <s v="Milford"/>
    <x v="29"/>
    <n v="6460"/>
    <x v="3"/>
    <s v="OFF-SU-10002537"/>
    <x v="1"/>
    <x v="14"/>
    <s v="Acme Box Cutter Scissors"/>
    <n v="30.69"/>
    <n v="3"/>
    <n v="0"/>
    <n v="7.9794000000000018"/>
  </r>
  <r>
    <n v="5735"/>
    <s v="CA-2014-143574"/>
    <x v="3"/>
    <x v="222"/>
    <d v="2014-07-03T00:00:00"/>
    <s v="First Class"/>
    <s v="DR-12880"/>
    <s v="Dan Reichenbach"/>
    <s v="Corporate"/>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s v="Consumer"/>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s v="Consumer"/>
    <s v="United States"/>
    <s v="Los Angeles"/>
    <x v="1"/>
    <n v="90049"/>
    <x v="1"/>
    <s v="OFF-PA-10002893"/>
    <x v="1"/>
    <x v="10"/>
    <s v="Wirebound Service Call Books, 5 1/2&quot; x 4&quot;"/>
    <n v="19.36"/>
    <n v="2"/>
    <n v="0"/>
    <n v="9.2927999999999997"/>
  </r>
  <r>
    <n v="5738"/>
    <s v="CA-2011-148614"/>
    <x v="2"/>
    <x v="407"/>
    <d v="2011-01-26T00:00:00"/>
    <s v="Standard Class"/>
    <s v="MV-17485"/>
    <s v="Mark Van Huff"/>
    <s v="Consumer"/>
    <s v="United States"/>
    <s v="Los Angeles"/>
    <x v="1"/>
    <n v="90049"/>
    <x v="1"/>
    <s v="FUR-FU-10003194"/>
    <x v="0"/>
    <x v="5"/>
    <s v="Eldon Expressions Desk Accessory, Wood Pencil Holder, Oak"/>
    <n v="19.3"/>
    <n v="2"/>
    <n v="0"/>
    <n v="5.7899999999999991"/>
  </r>
  <r>
    <n v="5739"/>
    <s v="CA-2014-156139"/>
    <x v="3"/>
    <x v="413"/>
    <d v="2014-01-07T00:00:00"/>
    <s v="Standard Class"/>
    <s v="BP-11155"/>
    <s v="Becky Pak"/>
    <s v="Consumer"/>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s v="Corporate"/>
    <s v="United States"/>
    <s v="Fairfield"/>
    <x v="1"/>
    <n v="94533"/>
    <x v="1"/>
    <s v="OFF-PA-10000232"/>
    <x v="1"/>
    <x v="10"/>
    <s v="Xerox 1975"/>
    <n v="12.96"/>
    <n v="2"/>
    <n v="0"/>
    <n v="6.3504000000000005"/>
  </r>
  <r>
    <n v="5741"/>
    <s v="US-2014-147886"/>
    <x v="3"/>
    <x v="615"/>
    <d v="2014-04-01T00:00:00"/>
    <s v="First Class"/>
    <s v="DH-13075"/>
    <s v="Dave Hallsten"/>
    <s v="Corporate"/>
    <s v="United States"/>
    <s v="Fairfield"/>
    <x v="1"/>
    <n v="94533"/>
    <x v="1"/>
    <s v="FUR-FU-10001095"/>
    <x v="0"/>
    <x v="5"/>
    <s v="DAX Black Cherry Wood-Tone Poster Frame"/>
    <n v="26.48"/>
    <n v="1"/>
    <n v="0"/>
    <n v="10.0624"/>
  </r>
  <r>
    <n v="5742"/>
    <s v="US-2014-147886"/>
    <x v="3"/>
    <x v="615"/>
    <d v="2014-04-01T00:00:00"/>
    <s v="First Class"/>
    <s v="DH-13075"/>
    <s v="Dave Hallsten"/>
    <s v="Corporate"/>
    <s v="United States"/>
    <s v="Fairfield"/>
    <x v="1"/>
    <n v="94533"/>
    <x v="1"/>
    <s v="TEC-MA-10004679"/>
    <x v="2"/>
    <x v="15"/>
    <s v="StarTech.com 10/100 VDSL2 Ethernet Extender Kit"/>
    <n v="532.72"/>
    <n v="2"/>
    <n v="0.2"/>
    <n v="53.271999999999991"/>
  </r>
  <r>
    <n v="5743"/>
    <s v="US-2014-147886"/>
    <x v="3"/>
    <x v="615"/>
    <d v="2014-04-01T00:00:00"/>
    <s v="First Class"/>
    <s v="DH-13075"/>
    <s v="Dave Hallsten"/>
    <s v="Corporate"/>
    <s v="United States"/>
    <s v="Fairfield"/>
    <x v="1"/>
    <n v="94533"/>
    <x v="1"/>
    <s v="OFF-PA-10003651"/>
    <x v="1"/>
    <x v="10"/>
    <s v="Xerox 1968"/>
    <n v="26.72"/>
    <n v="4"/>
    <n v="0"/>
    <n v="12.8256"/>
  </r>
  <r>
    <n v="5744"/>
    <s v="US-2014-147886"/>
    <x v="3"/>
    <x v="615"/>
    <d v="2014-04-01T00:00:00"/>
    <s v="First Class"/>
    <s v="DH-13075"/>
    <s v="Dave Hallsten"/>
    <s v="Corporate"/>
    <s v="United States"/>
    <s v="Fairfield"/>
    <x v="1"/>
    <n v="94533"/>
    <x v="1"/>
    <s v="OFF-PA-10000743"/>
    <x v="1"/>
    <x v="10"/>
    <s v="Xerox 1977"/>
    <n v="20.04"/>
    <n v="3"/>
    <n v="0"/>
    <n v="9.6191999999999993"/>
  </r>
  <r>
    <n v="5745"/>
    <s v="US-2014-147886"/>
    <x v="3"/>
    <x v="615"/>
    <d v="2014-04-01T00:00:00"/>
    <s v="First Class"/>
    <s v="DH-13075"/>
    <s v="Dave Hallsten"/>
    <s v="Corporate"/>
    <s v="United States"/>
    <s v="Fairfield"/>
    <x v="1"/>
    <n v="94533"/>
    <x v="1"/>
    <s v="OFF-ST-10002743"/>
    <x v="1"/>
    <x v="4"/>
    <s v="SAFCO Boltless Steel Shelving"/>
    <n v="795.48"/>
    <n v="7"/>
    <n v="0"/>
    <n v="7.9547999999999632"/>
  </r>
  <r>
    <n v="5746"/>
    <s v="US-2014-147886"/>
    <x v="3"/>
    <x v="615"/>
    <d v="2014-04-01T00:00:00"/>
    <s v="First Class"/>
    <s v="DH-13075"/>
    <s v="Dave Hallsten"/>
    <s v="Corporate"/>
    <s v="United States"/>
    <s v="Fairfield"/>
    <x v="1"/>
    <n v="94533"/>
    <x v="1"/>
    <s v="FUR-FU-10003829"/>
    <x v="0"/>
    <x v="5"/>
    <s v="Stackable Trays"/>
    <n v="21.560000000000002"/>
    <n v="7"/>
    <n v="0"/>
    <n v="6.8991999999999987"/>
  </r>
  <r>
    <n v="5747"/>
    <s v="CA-2013-113733"/>
    <x v="0"/>
    <x v="16"/>
    <d v="2013-12-13T00:00:00"/>
    <s v="Standard Class"/>
    <s v="LH-16900"/>
    <s v="Lena Hernandez"/>
    <s v="Consumer"/>
    <s v="United States"/>
    <s v="Greenville"/>
    <x v="3"/>
    <n v="27834"/>
    <x v="0"/>
    <s v="TEC-PH-10002496"/>
    <x v="2"/>
    <x v="7"/>
    <s v="Cisco SPA301"/>
    <n v="249.58400000000003"/>
    <n v="2"/>
    <n v="0.2"/>
    <n v="31.197999999999986"/>
  </r>
  <r>
    <n v="5748"/>
    <s v="CA-2013-113733"/>
    <x v="0"/>
    <x v="16"/>
    <d v="2013-12-13T00:00:00"/>
    <s v="Standard Class"/>
    <s v="LH-16900"/>
    <s v="Lena Hernandez"/>
    <s v="Consumer"/>
    <s v="United States"/>
    <s v="Greenville"/>
    <x v="3"/>
    <n v="27834"/>
    <x v="0"/>
    <s v="TEC-AC-10002473"/>
    <x v="2"/>
    <x v="11"/>
    <s v="Maxell 4.7GB DVD-R"/>
    <n v="68.111999999999995"/>
    <n v="3"/>
    <n v="0.2"/>
    <n v="17.879399999999997"/>
  </r>
  <r>
    <n v="5749"/>
    <s v="CA-2013-113733"/>
    <x v="0"/>
    <x v="16"/>
    <d v="2013-12-13T00:00:00"/>
    <s v="Standard Class"/>
    <s v="LH-16900"/>
    <s v="Lena Hernandez"/>
    <s v="Consumer"/>
    <s v="United States"/>
    <s v="Greenville"/>
    <x v="3"/>
    <n v="27834"/>
    <x v="0"/>
    <s v="TEC-AC-10004877"/>
    <x v="2"/>
    <x v="11"/>
    <s v="Imation 30456 USB Flash Drive 8GB"/>
    <n v="16.560000000000002"/>
    <n v="3"/>
    <n v="0.2"/>
    <n v="-2.4840000000000018"/>
  </r>
  <r>
    <n v="5750"/>
    <s v="CA-2014-104913"/>
    <x v="3"/>
    <x v="551"/>
    <d v="2014-11-23T00:00:00"/>
    <s v="Standard Class"/>
    <s v="DK-13090"/>
    <s v="Dave Kipp"/>
    <s v="Consumer"/>
    <s v="United States"/>
    <s v="Long Beach"/>
    <x v="15"/>
    <n v="11561"/>
    <x v="3"/>
    <s v="TEC-PH-10000923"/>
    <x v="2"/>
    <x v="7"/>
    <s v="Belkin SportFit Armband For iPhone 5s/5c, Fuchsia"/>
    <n v="74.95"/>
    <n v="5"/>
    <n v="0"/>
    <n v="36.725500000000004"/>
  </r>
  <r>
    <n v="5751"/>
    <s v="CA-2011-145800"/>
    <x v="2"/>
    <x v="992"/>
    <d v="2011-06-05T00:00:00"/>
    <s v="Standard Class"/>
    <s v="SS-20410"/>
    <s v="Shahid Shariari"/>
    <s v="Consumer"/>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s v="Consumer"/>
    <s v="United States"/>
    <s v="San Diego"/>
    <x v="1"/>
    <n v="92037"/>
    <x v="1"/>
    <s v="OFF-LA-10003498"/>
    <x v="1"/>
    <x v="2"/>
    <s v="Avery 475"/>
    <n v="44.400000000000006"/>
    <n v="3"/>
    <n v="0"/>
    <n v="22.200000000000003"/>
  </r>
  <r>
    <n v="5753"/>
    <s v="CA-2013-125850"/>
    <x v="0"/>
    <x v="115"/>
    <d v="2013-01-28T00:00:00"/>
    <s v="Standard Class"/>
    <s v="FP-14320"/>
    <s v="Frank Preis"/>
    <s v="Consumer"/>
    <s v="United States"/>
    <s v="San Diego"/>
    <x v="1"/>
    <n v="92037"/>
    <x v="1"/>
    <s v="OFF-LA-10004484"/>
    <x v="1"/>
    <x v="2"/>
    <s v="Avery 476"/>
    <n v="20.65"/>
    <n v="5"/>
    <n v="0"/>
    <n v="9.4989999999999988"/>
  </r>
  <r>
    <n v="5754"/>
    <s v="CA-2013-118514"/>
    <x v="0"/>
    <x v="1066"/>
    <d v="2013-02-10T00:00:00"/>
    <s v="Standard Class"/>
    <s v="LC-17050"/>
    <s v="Liz Carlisle"/>
    <s v="Consumer"/>
    <s v="United States"/>
    <s v="Richmond"/>
    <x v="0"/>
    <n v="40475"/>
    <x v="0"/>
    <s v="FUR-CH-10000015"/>
    <x v="0"/>
    <x v="1"/>
    <s v="Hon Multipurpose Stacking Arm Chairs"/>
    <n v="866.4"/>
    <n v="4"/>
    <n v="0"/>
    <n v="225.26400000000001"/>
  </r>
  <r>
    <n v="5755"/>
    <s v="CA-2012-150749"/>
    <x v="1"/>
    <x v="368"/>
    <d v="2012-04-03T00:00:00"/>
    <s v="Second Class"/>
    <s v="AS-10240"/>
    <s v="Alan Shonely"/>
    <s v="Consumer"/>
    <s v="United States"/>
    <s v="Springfield"/>
    <x v="17"/>
    <n v="22153"/>
    <x v="0"/>
    <s v="OFF-AR-10003732"/>
    <x v="1"/>
    <x v="6"/>
    <s v="Newell 333"/>
    <n v="5.56"/>
    <n v="2"/>
    <n v="0"/>
    <n v="1.4455999999999998"/>
  </r>
  <r>
    <n v="5756"/>
    <s v="CA-2011-163748"/>
    <x v="2"/>
    <x v="1005"/>
    <d v="2011-10-18T00:00:00"/>
    <s v="Standard Class"/>
    <s v="HG-15025"/>
    <s v="Hunter Glantz"/>
    <s v="Consumer"/>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s v="Consumer"/>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s v="Consumer"/>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s v="Consumer"/>
    <s v="United States"/>
    <s v="Hialeah"/>
    <x v="2"/>
    <n v="33012"/>
    <x v="0"/>
    <s v="TEC-MA-10000423"/>
    <x v="2"/>
    <x v="15"/>
    <s v="Texas Instruments TI-34 Scientific Calculator"/>
    <n v="32.984999999999999"/>
    <n v="3"/>
    <n v="0.5"/>
    <n v="-1.9791000000000025"/>
  </r>
  <r>
    <n v="5760"/>
    <s v="US-2013-111528"/>
    <x v="0"/>
    <x v="945"/>
    <d v="2013-12-31T00:00:00"/>
    <s v="Same Day"/>
    <s v="JP-16135"/>
    <s v="Julie Prescott"/>
    <s v="Home Office"/>
    <s v="United States"/>
    <s v="Los Angeles"/>
    <x v="1"/>
    <n v="90032"/>
    <x v="1"/>
    <s v="OFF-ST-10001526"/>
    <x v="1"/>
    <x v="4"/>
    <s v="Iceberg Mobile Mega Data/Printer Cart "/>
    <n v="481.32"/>
    <n v="4"/>
    <n v="0"/>
    <n v="125.14319999999998"/>
  </r>
  <r>
    <n v="5761"/>
    <s v="US-2013-111528"/>
    <x v="0"/>
    <x v="945"/>
    <d v="2013-12-31T00:00:00"/>
    <s v="Same Day"/>
    <s v="JP-16135"/>
    <s v="Julie Prescott"/>
    <s v="Home Office"/>
    <s v="United States"/>
    <s v="Los Angeles"/>
    <x v="1"/>
    <n v="90032"/>
    <x v="1"/>
    <s v="OFF-BI-10002194"/>
    <x v="1"/>
    <x v="8"/>
    <s v="Cardinal Hold-It CD Pocket"/>
    <n v="6.3840000000000003"/>
    <n v="1"/>
    <n v="0.2"/>
    <n v="2.1546000000000003"/>
  </r>
  <r>
    <n v="5762"/>
    <s v="CA-2014-158169"/>
    <x v="3"/>
    <x v="801"/>
    <d v="2014-08-16T00:00:00"/>
    <s v="First Class"/>
    <s v="JM-16195"/>
    <s v="Justin MacKendrick"/>
    <s v="Consumer"/>
    <s v="United States"/>
    <s v="Lake Forest"/>
    <x v="1"/>
    <n v="92630"/>
    <x v="1"/>
    <s v="OFF-AP-10000828"/>
    <x v="1"/>
    <x v="9"/>
    <s v="Avanti 4.4 Cu. Ft. Refrigerator"/>
    <n v="542.93999999999994"/>
    <n v="3"/>
    <n v="0"/>
    <n v="152.02319999999997"/>
  </r>
  <r>
    <n v="5763"/>
    <s v="CA-2014-158169"/>
    <x v="3"/>
    <x v="801"/>
    <d v="2014-08-16T00:00:00"/>
    <s v="First Class"/>
    <s v="JM-16195"/>
    <s v="Justin MacKendrick"/>
    <s v="Consumer"/>
    <s v="United States"/>
    <s v="Lake Forest"/>
    <x v="1"/>
    <n v="92630"/>
    <x v="1"/>
    <s v="FUR-FU-10001473"/>
    <x v="0"/>
    <x v="5"/>
    <s v="DAX Wood Document Frame"/>
    <n v="54.92"/>
    <n v="4"/>
    <n v="0"/>
    <n v="19.7712"/>
  </r>
  <r>
    <n v="5764"/>
    <s v="CA-2012-162047"/>
    <x v="1"/>
    <x v="502"/>
    <d v="2012-11-05T00:00:00"/>
    <s v="First Class"/>
    <s v="FH-14365"/>
    <s v="Fred Hopkins"/>
    <s v="Corporate"/>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s v="Consumer"/>
    <s v="United States"/>
    <s v="Seattle"/>
    <x v="4"/>
    <n v="98103"/>
    <x v="1"/>
    <s v="OFF-ST-10003994"/>
    <x v="1"/>
    <x v="4"/>
    <s v="Belkin 19&quot; Center-Weighted Shelf, Gray"/>
    <n v="353.88"/>
    <n v="6"/>
    <n v="0"/>
    <n v="17.693999999999988"/>
  </r>
  <r>
    <n v="5766"/>
    <s v="US-2011-126340"/>
    <x v="2"/>
    <x v="1068"/>
    <d v="2011-11-14T00:00:00"/>
    <s v="Standard Class"/>
    <s v="EB-13870"/>
    <s v="Emily Burns"/>
    <s v="Consumer"/>
    <s v="United States"/>
    <s v="Redding"/>
    <x v="1"/>
    <n v="96003"/>
    <x v="1"/>
    <s v="TEC-PH-10004447"/>
    <x v="2"/>
    <x v="7"/>
    <s v="Toshiba IPT2010-SD IP Telephone"/>
    <n v="333.57600000000002"/>
    <n v="3"/>
    <n v="0.2"/>
    <n v="25.018199999999993"/>
  </r>
  <r>
    <n v="5767"/>
    <s v="CA-2013-149685"/>
    <x v="0"/>
    <x v="750"/>
    <d v="2013-10-16T00:00:00"/>
    <s v="Standard Class"/>
    <s v="PM-19135"/>
    <s v="Peter McVee"/>
    <s v="Home Office"/>
    <s v="United States"/>
    <s v="San Antonio"/>
    <x v="5"/>
    <n v="78207"/>
    <x v="2"/>
    <s v="OFF-LA-10004545"/>
    <x v="1"/>
    <x v="2"/>
    <s v="Avery 50"/>
    <n v="60.144000000000005"/>
    <n v="6"/>
    <n v="0.2"/>
    <n v="20.298599999999993"/>
  </r>
  <r>
    <n v="5768"/>
    <s v="CA-2014-126396"/>
    <x v="3"/>
    <x v="565"/>
    <d v="2014-09-13T00:00:00"/>
    <s v="Second Class"/>
    <s v="AR-10345"/>
    <s v="Alex Russell"/>
    <s v="Corporate"/>
    <s v="United States"/>
    <s v="Houston"/>
    <x v="5"/>
    <n v="77070"/>
    <x v="2"/>
    <s v="TEC-AC-10003116"/>
    <x v="2"/>
    <x v="11"/>
    <s v="Memorex Froggy Flash Drive 8 GB"/>
    <n v="85.2"/>
    <n v="6"/>
    <n v="0.2"/>
    <n v="20.234999999999996"/>
  </r>
  <r>
    <n v="5769"/>
    <s v="CA-2012-154900"/>
    <x v="1"/>
    <x v="1069"/>
    <d v="2012-03-01T00:00:00"/>
    <s v="Standard Class"/>
    <s v="SS-20875"/>
    <s v="Sung Shariari"/>
    <s v="Consumer"/>
    <s v="United States"/>
    <s v="Leominster"/>
    <x v="31"/>
    <n v="1453"/>
    <x v="3"/>
    <s v="OFF-LA-10001641"/>
    <x v="1"/>
    <x v="2"/>
    <s v="Avery 518"/>
    <n v="3.15"/>
    <n v="1"/>
    <n v="0"/>
    <n v="1.512"/>
  </r>
  <r>
    <n v="5770"/>
    <s v="CA-2012-154900"/>
    <x v="1"/>
    <x v="1069"/>
    <d v="2012-03-01T00:00:00"/>
    <s v="Standard Class"/>
    <s v="SS-20875"/>
    <s v="Sung Shariari"/>
    <s v="Consumer"/>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s v="Corporate"/>
    <s v="United States"/>
    <s v="Los Angeles"/>
    <x v="1"/>
    <n v="90032"/>
    <x v="1"/>
    <s v="FUR-FU-10000010"/>
    <x v="0"/>
    <x v="5"/>
    <s v="DAX Value U-Channel Document Frames, Easel Back"/>
    <n v="14.91"/>
    <n v="3"/>
    <n v="0"/>
    <n v="4.6220999999999997"/>
  </r>
  <r>
    <n v="5772"/>
    <s v="CA-2012-103835"/>
    <x v="1"/>
    <x v="496"/>
    <d v="2012-09-28T00:00:00"/>
    <s v="Standard Class"/>
    <s v="SC-20440"/>
    <s v="Shaun Chance"/>
    <s v="Corporate"/>
    <s v="United States"/>
    <s v="Los Angeles"/>
    <x v="1"/>
    <n v="90032"/>
    <x v="1"/>
    <s v="OFF-AP-10002651"/>
    <x v="1"/>
    <x v="9"/>
    <s v="Hoover Upright Vacuum With Dirt Cup"/>
    <n v="1158.1199999999999"/>
    <n v="4"/>
    <n v="0"/>
    <n v="335.85479999999984"/>
  </r>
  <r>
    <n v="5773"/>
    <s v="CA-2012-158939"/>
    <x v="1"/>
    <x v="650"/>
    <d v="2012-12-01T00:00:00"/>
    <s v="Standard Class"/>
    <s v="EA-14035"/>
    <s v="Erin Ashbrook"/>
    <s v="Corporate"/>
    <s v="United States"/>
    <s v="Springfield"/>
    <x v="25"/>
    <n v="65807"/>
    <x v="2"/>
    <s v="TEC-CO-10002313"/>
    <x v="2"/>
    <x v="16"/>
    <s v="Canon PC1080F Personal Copier"/>
    <n v="599.99"/>
    <n v="1"/>
    <n v="0"/>
    <n v="233.99610000000001"/>
  </r>
  <r>
    <n v="5774"/>
    <s v="CA-2013-117408"/>
    <x v="0"/>
    <x v="1070"/>
    <d v="2013-09-07T00:00:00"/>
    <s v="Standard Class"/>
    <s v="TP-21130"/>
    <s v="Theone Pippenger"/>
    <s v="Consumer"/>
    <s v="United States"/>
    <s v="Waco"/>
    <x v="5"/>
    <n v="76706"/>
    <x v="2"/>
    <s v="OFF-ST-10001580"/>
    <x v="1"/>
    <x v="4"/>
    <s v="Super Decoflex Portable Personal File"/>
    <n v="23.968000000000004"/>
    <n v="2"/>
    <n v="0.2"/>
    <n v="2.3967999999999989"/>
  </r>
  <r>
    <n v="5775"/>
    <s v="CA-2013-142398"/>
    <x v="0"/>
    <x v="408"/>
    <d v="2013-04-17T00:00:00"/>
    <s v="Standard Class"/>
    <s v="BP-11290"/>
    <s v="Beth Paige"/>
    <s v="Consumer"/>
    <s v="United States"/>
    <s v="Los Angeles"/>
    <x v="1"/>
    <n v="90036"/>
    <x v="1"/>
    <s v="FUR-CH-10001545"/>
    <x v="0"/>
    <x v="1"/>
    <s v="Hon Comfortask Task/Swivel Chairs"/>
    <n v="638.28800000000012"/>
    <n v="7"/>
    <n v="0.2"/>
    <n v="-31.914400000000015"/>
  </r>
  <r>
    <n v="5776"/>
    <s v="CA-2013-142398"/>
    <x v="0"/>
    <x v="408"/>
    <d v="2013-04-17T00:00:00"/>
    <s v="Standard Class"/>
    <s v="BP-11290"/>
    <s v="Beth Paige"/>
    <s v="Consumer"/>
    <s v="United States"/>
    <s v="Los Angeles"/>
    <x v="1"/>
    <n v="90036"/>
    <x v="1"/>
    <s v="OFF-BI-10004826"/>
    <x v="1"/>
    <x v="8"/>
    <s v="JM Magazine Binder"/>
    <n v="13.208000000000002"/>
    <n v="1"/>
    <n v="0.2"/>
    <n v="4.6228000000000007"/>
  </r>
  <r>
    <n v="5777"/>
    <s v="CA-2013-105277"/>
    <x v="0"/>
    <x v="429"/>
    <d v="2013-12-09T00:00:00"/>
    <s v="Standard Class"/>
    <s v="LM-17065"/>
    <s v="Liz MacKendrick"/>
    <s v="Consumer"/>
    <s v="United States"/>
    <s v="Auburn"/>
    <x v="15"/>
    <n v="13021"/>
    <x v="3"/>
    <s v="OFF-BI-10000301"/>
    <x v="1"/>
    <x v="8"/>
    <s v="GBC Instant Report Kit"/>
    <n v="15.528"/>
    <n v="3"/>
    <n v="0.2"/>
    <n v="5.8230000000000004"/>
  </r>
  <r>
    <n v="5778"/>
    <s v="CA-2013-112060"/>
    <x v="0"/>
    <x v="429"/>
    <d v="2013-12-10T00:00:00"/>
    <s v="Standard Class"/>
    <s v="KT-16465"/>
    <s v="Kean Takahito"/>
    <s v="Consumer"/>
    <s v="United States"/>
    <s v="San Francisco"/>
    <x v="1"/>
    <n v="94109"/>
    <x v="1"/>
    <s v="OFF-PA-10000994"/>
    <x v="1"/>
    <x v="10"/>
    <s v="Xerox 1915"/>
    <n v="104.85"/>
    <n v="1"/>
    <n v="0"/>
    <n v="50.327999999999996"/>
  </r>
  <r>
    <n v="5779"/>
    <s v="CA-2011-105270"/>
    <x v="2"/>
    <x v="7"/>
    <d v="2011-11-18T00:00:00"/>
    <s v="Standard Class"/>
    <s v="AP-10915"/>
    <s v="Arthur Prichep"/>
    <s v="Consumer"/>
    <s v="United States"/>
    <s v="Los Angeles"/>
    <x v="1"/>
    <n v="90008"/>
    <x v="1"/>
    <s v="OFF-AR-10003156"/>
    <x v="1"/>
    <x v="6"/>
    <s v="50 Colored Long Pencils"/>
    <n v="30.48"/>
    <n v="3"/>
    <n v="0"/>
    <n v="7.9248000000000012"/>
  </r>
  <r>
    <n v="5780"/>
    <s v="CA-2011-105270"/>
    <x v="2"/>
    <x v="7"/>
    <d v="2011-11-18T00:00:00"/>
    <s v="Standard Class"/>
    <s v="AP-10915"/>
    <s v="Arthur Prichep"/>
    <s v="Consumer"/>
    <s v="United States"/>
    <s v="Los Angeles"/>
    <x v="1"/>
    <n v="90008"/>
    <x v="1"/>
    <s v="FUR-CH-10000988"/>
    <x v="0"/>
    <x v="1"/>
    <s v="Hon Olson Stacker Stools"/>
    <n v="112.64800000000001"/>
    <n v="1"/>
    <n v="0.2"/>
    <n v="11.264799999999997"/>
  </r>
  <r>
    <n v="5781"/>
    <s v="US-2012-159513"/>
    <x v="1"/>
    <x v="788"/>
    <d v="2012-04-09T00:00:00"/>
    <s v="Standard Class"/>
    <s v="JD-15790"/>
    <s v="John Dryer"/>
    <s v="Consumer"/>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s v="Consumer"/>
    <s v="United States"/>
    <s v="Chico"/>
    <x v="1"/>
    <n v="95928"/>
    <x v="1"/>
    <s v="OFF-AR-10001547"/>
    <x v="1"/>
    <x v="6"/>
    <s v="Newell 311"/>
    <n v="2.21"/>
    <n v="1"/>
    <n v="0"/>
    <n v="0.59670000000000001"/>
  </r>
  <r>
    <n v="5783"/>
    <s v="CA-2012-155586"/>
    <x v="1"/>
    <x v="295"/>
    <d v="2012-12-16T00:00:00"/>
    <s v="Second Class"/>
    <s v="XP-21865"/>
    <s v="Xylona Preis"/>
    <s v="Consumer"/>
    <s v="United States"/>
    <s v="Chico"/>
    <x v="1"/>
    <n v="95928"/>
    <x v="1"/>
    <s v="OFF-EN-10003072"/>
    <x v="1"/>
    <x v="12"/>
    <s v="Peel &amp; Seel Envelopes"/>
    <n v="15.52"/>
    <n v="4"/>
    <n v="0"/>
    <n v="7.4496000000000002"/>
  </r>
  <r>
    <n v="5784"/>
    <s v="CA-2012-155586"/>
    <x v="1"/>
    <x v="295"/>
    <d v="2012-12-16T00:00:00"/>
    <s v="Second Class"/>
    <s v="XP-21865"/>
    <s v="Xylona Preis"/>
    <s v="Consumer"/>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s v="Consumer"/>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s v="Consumer"/>
    <s v="United States"/>
    <s v="Springfield"/>
    <x v="21"/>
    <n v="97477"/>
    <x v="1"/>
    <s v="OFF-SU-10004664"/>
    <x v="1"/>
    <x v="14"/>
    <s v="Acme Softgrip Scissors"/>
    <n v="39.072000000000003"/>
    <n v="6"/>
    <n v="0.2"/>
    <n v="4.3955999999999982"/>
  </r>
  <r>
    <n v="5787"/>
    <s v="CA-2014-141117"/>
    <x v="3"/>
    <x v="280"/>
    <d v="2014-10-09T00:00:00"/>
    <s v="Standard Class"/>
    <s v="JK-16090"/>
    <s v="Juliana Krohn"/>
    <s v="Consumer"/>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s v="Consumer"/>
    <s v="United States"/>
    <s v="Springfield"/>
    <x v="21"/>
    <n v="97477"/>
    <x v="1"/>
    <s v="OFF-AR-10003727"/>
    <x v="1"/>
    <x v="6"/>
    <s v="Berol Giant Pencil Sharpener"/>
    <n v="95.143999999999991"/>
    <n v="7"/>
    <n v="0.2"/>
    <n v="10.703699999999987"/>
  </r>
  <r>
    <n v="5789"/>
    <s v="CA-2014-115070"/>
    <x v="3"/>
    <x v="318"/>
    <d v="2014-04-15T00:00:00"/>
    <s v="Second Class"/>
    <s v="MG-18205"/>
    <s v="Mitch Gastineau"/>
    <s v="Corporate"/>
    <s v="United States"/>
    <s v="Jacksonville"/>
    <x v="2"/>
    <n v="32216"/>
    <x v="0"/>
    <s v="FUR-FU-10003829"/>
    <x v="0"/>
    <x v="5"/>
    <s v="Stackable Trays"/>
    <n v="12.320000000000002"/>
    <n v="5"/>
    <n v="0.2"/>
    <n v="1.8479999999999985"/>
  </r>
  <r>
    <n v="5790"/>
    <s v="CA-2014-115070"/>
    <x v="3"/>
    <x v="318"/>
    <d v="2014-04-15T00:00:00"/>
    <s v="Second Class"/>
    <s v="MG-18205"/>
    <s v="Mitch Gastineau"/>
    <s v="Corporate"/>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s v="Consumer"/>
    <s v="United States"/>
    <s v="Bakersfield"/>
    <x v="1"/>
    <n v="93309"/>
    <x v="1"/>
    <s v="OFF-FA-10002280"/>
    <x v="1"/>
    <x v="13"/>
    <s v="Advantus Plastic Paper Clips"/>
    <n v="35"/>
    <n v="7"/>
    <n v="0"/>
    <n v="16.8"/>
  </r>
  <r>
    <n v="5792"/>
    <s v="CA-2014-140186"/>
    <x v="3"/>
    <x v="365"/>
    <d v="2014-10-03T00:00:00"/>
    <s v="First Class"/>
    <s v="PG-18820"/>
    <s v="Patrick Gardner"/>
    <s v="Consumer"/>
    <s v="United States"/>
    <s v="Bakersfield"/>
    <x v="1"/>
    <n v="93309"/>
    <x v="1"/>
    <s v="FUR-CH-10002961"/>
    <x v="0"/>
    <x v="1"/>
    <s v="Leather Task Chair, Black"/>
    <n v="72.784000000000006"/>
    <n v="1"/>
    <n v="0.2"/>
    <n v="0"/>
  </r>
  <r>
    <n v="5793"/>
    <s v="CA-2014-140186"/>
    <x v="3"/>
    <x v="365"/>
    <d v="2014-10-03T00:00:00"/>
    <s v="First Class"/>
    <s v="PG-18820"/>
    <s v="Patrick Gardner"/>
    <s v="Consumer"/>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s v="Consumer"/>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s v="Consumer"/>
    <s v="United States"/>
    <s v="Bakersfield"/>
    <x v="1"/>
    <n v="93309"/>
    <x v="1"/>
    <s v="OFF-BI-10003364"/>
    <x v="1"/>
    <x v="8"/>
    <s v="Binding Machine Supplies"/>
    <n v="46.672000000000004"/>
    <n v="2"/>
    <n v="0.2"/>
    <n v="16.3352"/>
  </r>
  <r>
    <n v="5796"/>
    <s v="CA-2011-124856"/>
    <x v="2"/>
    <x v="411"/>
    <d v="2011-10-03T00:00:00"/>
    <s v="Second Class"/>
    <s v="LD-17005"/>
    <s v="Lisa DeCherney"/>
    <s v="Consumer"/>
    <s v="United States"/>
    <s v="New York City"/>
    <x v="15"/>
    <n v="10011"/>
    <x v="3"/>
    <s v="OFF-ST-10002615"/>
    <x v="1"/>
    <x v="4"/>
    <s v="Dual Level, Single-Width Filing Carts"/>
    <n v="1395.54"/>
    <n v="9"/>
    <n v="0"/>
    <n v="362.84040000000005"/>
  </r>
  <r>
    <n v="5797"/>
    <s v="CA-2011-124856"/>
    <x v="2"/>
    <x v="411"/>
    <d v="2011-10-03T00:00:00"/>
    <s v="Second Class"/>
    <s v="LD-17005"/>
    <s v="Lisa DeCherney"/>
    <s v="Consumer"/>
    <s v="United States"/>
    <s v="New York City"/>
    <x v="15"/>
    <n v="10011"/>
    <x v="3"/>
    <s v="FUR-FU-10000521"/>
    <x v="0"/>
    <x v="5"/>
    <s v="Seth Thomas 14&quot; Putty-Colored Wall Clock"/>
    <n v="117.36"/>
    <n v="4"/>
    <n v="0"/>
    <n v="36.381599999999992"/>
  </r>
  <r>
    <n v="5798"/>
    <s v="CA-2011-124856"/>
    <x v="2"/>
    <x v="411"/>
    <d v="2011-10-03T00:00:00"/>
    <s v="Second Class"/>
    <s v="LD-17005"/>
    <s v="Lisa DeCherney"/>
    <s v="Consumer"/>
    <s v="United States"/>
    <s v="New York City"/>
    <x v="15"/>
    <n v="10011"/>
    <x v="3"/>
    <s v="OFF-LA-10000121"/>
    <x v="1"/>
    <x v="2"/>
    <s v="Avery 48"/>
    <n v="18.899999999999999"/>
    <n v="3"/>
    <n v="0"/>
    <n v="8.6939999999999991"/>
  </r>
  <r>
    <n v="5799"/>
    <s v="CA-2011-124856"/>
    <x v="2"/>
    <x v="411"/>
    <d v="2011-10-03T00:00:00"/>
    <s v="Second Class"/>
    <s v="LD-17005"/>
    <s v="Lisa DeCherney"/>
    <s v="Consumer"/>
    <s v="United States"/>
    <s v="New York City"/>
    <x v="15"/>
    <n v="10011"/>
    <x v="3"/>
    <s v="OFF-PA-10001289"/>
    <x v="1"/>
    <x v="10"/>
    <s v="White Computer Printout Paper by Universal"/>
    <n v="77.52"/>
    <n v="2"/>
    <n v="0"/>
    <n v="37.9848"/>
  </r>
  <r>
    <n v="5800"/>
    <s v="CA-2011-166716"/>
    <x v="2"/>
    <x v="1071"/>
    <d v="2011-08-25T00:00:00"/>
    <s v="Second Class"/>
    <s v="CR-12730"/>
    <s v="Craig Reiter"/>
    <s v="Consumer"/>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s v="Consumer"/>
    <s v="United States"/>
    <s v="El Paso"/>
    <x v="5"/>
    <n v="79907"/>
    <x v="2"/>
    <s v="TEC-PH-10000895"/>
    <x v="2"/>
    <x v="7"/>
    <s v="Polycom VVX 310 VoIP phone"/>
    <n v="575.96800000000007"/>
    <n v="4"/>
    <n v="0.2"/>
    <n v="43.197600000000023"/>
  </r>
  <r>
    <n v="5802"/>
    <s v="CA-2011-123225"/>
    <x v="2"/>
    <x v="384"/>
    <d v="2011-07-14T00:00:00"/>
    <s v="First Class"/>
    <s v="MN-17935"/>
    <s v="Michael Nguyen"/>
    <s v="Consumer"/>
    <s v="United States"/>
    <s v="El Paso"/>
    <x v="5"/>
    <n v="79907"/>
    <x v="2"/>
    <s v="OFF-PA-10000552"/>
    <x v="1"/>
    <x v="10"/>
    <s v="Xerox 200"/>
    <n v="10.368000000000002"/>
    <n v="2"/>
    <n v="0.2"/>
    <n v="3.6288"/>
  </r>
  <r>
    <n v="5803"/>
    <s v="CA-2012-163440"/>
    <x v="1"/>
    <x v="204"/>
    <d v="2012-03-24T00:00:00"/>
    <s v="First Class"/>
    <s v="RD-19900"/>
    <s v="Ruben Dartt"/>
    <s v="Consumer"/>
    <s v="United States"/>
    <s v="Thousand Oaks"/>
    <x v="1"/>
    <n v="91360"/>
    <x v="1"/>
    <s v="TEC-PH-10000376"/>
    <x v="2"/>
    <x v="7"/>
    <s v="Square Credit Card Reader"/>
    <n v="15.984000000000002"/>
    <n v="2"/>
    <n v="0.2"/>
    <n v="1.1988000000000003"/>
  </r>
  <r>
    <n v="5804"/>
    <s v="US-2014-106796"/>
    <x v="3"/>
    <x v="605"/>
    <d v="2014-05-20T00:00:00"/>
    <s v="Standard Class"/>
    <s v="JP-16135"/>
    <s v="Julie Prescott"/>
    <s v="Home Office"/>
    <s v="United States"/>
    <s v="Springfield"/>
    <x v="24"/>
    <n v="45503"/>
    <x v="3"/>
    <s v="OFF-AR-10003504"/>
    <x v="1"/>
    <x v="6"/>
    <s v="Newell 347"/>
    <n v="10.272000000000002"/>
    <n v="3"/>
    <n v="0.2"/>
    <n v="1.1555999999999984"/>
  </r>
  <r>
    <n v="5805"/>
    <s v="CA-2014-113873"/>
    <x v="3"/>
    <x v="38"/>
    <d v="2014-11-20T00:00:00"/>
    <s v="Standard Class"/>
    <s v="KE-16420"/>
    <s v="Katrina Edelman"/>
    <s v="Corporate"/>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s v="Corporate"/>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s v="Consumer"/>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s v="Consumer"/>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s v="Consumer"/>
    <s v="United States"/>
    <s v="Knoxville"/>
    <x v="18"/>
    <n v="37918"/>
    <x v="0"/>
    <s v="OFF-AR-10002987"/>
    <x v="1"/>
    <x v="6"/>
    <s v="Prismacolor Color Pencil Set"/>
    <n v="31.744"/>
    <n v="2"/>
    <n v="0.2"/>
    <n v="8.3328000000000024"/>
  </r>
  <r>
    <n v="5810"/>
    <s v="CA-2013-125017"/>
    <x v="0"/>
    <x v="1072"/>
    <d v="2013-02-11T00:00:00"/>
    <s v="Standard Class"/>
    <s v="KB-16240"/>
    <s v="Karen Bern"/>
    <s v="Corporate"/>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s v="Corporate"/>
    <s v="United States"/>
    <s v="San Diego"/>
    <x v="1"/>
    <n v="92037"/>
    <x v="1"/>
    <s v="OFF-PA-10003127"/>
    <x v="1"/>
    <x v="10"/>
    <s v="Staples"/>
    <n v="105.52"/>
    <n v="4"/>
    <n v="0"/>
    <n v="48.539199999999994"/>
  </r>
  <r>
    <n v="5812"/>
    <s v="US-2012-163279"/>
    <x v="1"/>
    <x v="204"/>
    <d v="2012-03-26T00:00:00"/>
    <s v="Standard Class"/>
    <s v="JD-16150"/>
    <s v="Justin Deggeller"/>
    <s v="Corporate"/>
    <s v="United States"/>
    <s v="San Diego"/>
    <x v="1"/>
    <n v="92037"/>
    <x v="1"/>
    <s v="FUR-FU-10000747"/>
    <x v="0"/>
    <x v="5"/>
    <s v="Tenex B1-RE Series Chair Mats for Low Pile Carpets"/>
    <n v="91.96"/>
    <n v="2"/>
    <n v="0"/>
    <n v="15.633199999999988"/>
  </r>
  <r>
    <n v="5813"/>
    <s v="US-2012-163279"/>
    <x v="1"/>
    <x v="204"/>
    <d v="2012-03-26T00:00:00"/>
    <s v="Standard Class"/>
    <s v="JD-16150"/>
    <s v="Justin Deggeller"/>
    <s v="Corporate"/>
    <s v="United States"/>
    <s v="San Diego"/>
    <x v="1"/>
    <n v="92037"/>
    <x v="1"/>
    <s v="TEC-PH-10001795"/>
    <x v="2"/>
    <x v="7"/>
    <s v="ClearOne CHATAttach 160 - speaker phone"/>
    <n v="1487.9760000000001"/>
    <n v="3"/>
    <n v="0.2"/>
    <n v="185.99699999999984"/>
  </r>
  <r>
    <n v="5814"/>
    <s v="CA-2012-150196"/>
    <x v="1"/>
    <x v="740"/>
    <d v="2012-07-03T00:00:00"/>
    <s v="First Class"/>
    <s v="SR-20740"/>
    <s v="Steven Roelle"/>
    <s v="Home Office"/>
    <s v="United States"/>
    <s v="New York City"/>
    <x v="15"/>
    <n v="10024"/>
    <x v="3"/>
    <s v="OFF-PA-10003797"/>
    <x v="1"/>
    <x v="10"/>
    <s v="Xerox 209"/>
    <n v="19.440000000000001"/>
    <n v="3"/>
    <n v="0"/>
    <n v="9.3312000000000008"/>
  </r>
  <r>
    <n v="5815"/>
    <s v="US-2012-106495"/>
    <x v="1"/>
    <x v="925"/>
    <d v="2012-06-17T00:00:00"/>
    <s v="First Class"/>
    <s v="AC-10450"/>
    <s v="Amy Cox"/>
    <s v="Consumer"/>
    <s v="United States"/>
    <s v="Tampa"/>
    <x v="2"/>
    <n v="33614"/>
    <x v="0"/>
    <s v="TEC-AC-10002718"/>
    <x v="2"/>
    <x v="11"/>
    <s v="Belkin Standard 104 key USB Keyboard"/>
    <n v="11.672000000000001"/>
    <n v="1"/>
    <n v="0.2"/>
    <n v="-0.7295000000000007"/>
  </r>
  <r>
    <n v="5816"/>
    <s v="CA-2011-124730"/>
    <x v="2"/>
    <x v="35"/>
    <d v="2011-11-26T00:00:00"/>
    <s v="Same Day"/>
    <s v="LS-17245"/>
    <s v="Lynn Smith"/>
    <s v="Consumer"/>
    <s v="United States"/>
    <s v="Utica"/>
    <x v="15"/>
    <n v="13501"/>
    <x v="3"/>
    <s v="TEC-PH-10002170"/>
    <x v="2"/>
    <x v="7"/>
    <s v="ClearSounds CSC500 Amplified Spirit Phone Corded phone"/>
    <n v="279.95999999999998"/>
    <n v="4"/>
    <n v="0"/>
    <n v="78.388800000000003"/>
  </r>
  <r>
    <n v="5817"/>
    <s v="CA-2011-124730"/>
    <x v="2"/>
    <x v="35"/>
    <d v="2011-11-26T00:00:00"/>
    <s v="Same Day"/>
    <s v="LS-17245"/>
    <s v="Lynn Smith"/>
    <s v="Consumer"/>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s v="Consumer"/>
    <s v="United States"/>
    <s v="Utica"/>
    <x v="15"/>
    <n v="13501"/>
    <x v="3"/>
    <s v="OFF-BI-10001031"/>
    <x v="1"/>
    <x v="8"/>
    <s v="Pressboard Data Binders by Wilson Jones"/>
    <n v="17.088000000000001"/>
    <n v="4"/>
    <n v="0.2"/>
    <n v="5.767199999999999"/>
  </r>
  <r>
    <n v="5819"/>
    <s v="CA-2011-124730"/>
    <x v="2"/>
    <x v="35"/>
    <d v="2011-11-26T00:00:00"/>
    <s v="Same Day"/>
    <s v="LS-17245"/>
    <s v="Lynn Smith"/>
    <s v="Consumer"/>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s v="Consumer"/>
    <s v="United States"/>
    <s v="Utica"/>
    <x v="15"/>
    <n v="13501"/>
    <x v="3"/>
    <s v="OFF-LA-10001613"/>
    <x v="1"/>
    <x v="2"/>
    <s v="Avery File Folder Labels"/>
    <n v="11.52"/>
    <n v="4"/>
    <n v="0"/>
    <n v="5.6448"/>
  </r>
  <r>
    <n v="5821"/>
    <s v="CA-2014-117632"/>
    <x v="3"/>
    <x v="605"/>
    <d v="2014-05-19T00:00:00"/>
    <s v="Standard Class"/>
    <s v="CS-12175"/>
    <s v="Charles Sheldon"/>
    <s v="Corporate"/>
    <s v="United States"/>
    <s v="San Francisco"/>
    <x v="1"/>
    <n v="94122"/>
    <x v="1"/>
    <s v="OFF-SU-10000157"/>
    <x v="1"/>
    <x v="14"/>
    <s v="Compact Automatic Electric Letter Opener"/>
    <n v="238.62"/>
    <n v="2"/>
    <n v="0"/>
    <n v="4.7724000000000046"/>
  </r>
  <r>
    <n v="5822"/>
    <s v="CA-2014-117632"/>
    <x v="3"/>
    <x v="605"/>
    <d v="2014-05-19T00:00:00"/>
    <s v="Standard Class"/>
    <s v="CS-12175"/>
    <s v="Charles Sheldon"/>
    <s v="Corporate"/>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s v="Corporate"/>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s v="Corporate"/>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s v="Consumer"/>
    <s v="United States"/>
    <s v="Columbus"/>
    <x v="24"/>
    <n v="43229"/>
    <x v="3"/>
    <s v="OFF-AP-10003971"/>
    <x v="1"/>
    <x v="9"/>
    <s v="Belkin 6 Outlet Metallic Surge Strip"/>
    <n v="26.136000000000003"/>
    <n v="3"/>
    <n v="0.2"/>
    <n v="1.9602000000000004"/>
  </r>
  <r>
    <n v="5826"/>
    <s v="CA-2014-161067"/>
    <x v="3"/>
    <x v="213"/>
    <d v="2014-09-07T00:00:00"/>
    <s v="Second Class"/>
    <s v="KB-16405"/>
    <s v="Katrina Bavinger"/>
    <s v="Home Office"/>
    <s v="United States"/>
    <s v="New York City"/>
    <x v="15"/>
    <n v="10035"/>
    <x v="3"/>
    <s v="OFF-PA-10000418"/>
    <x v="1"/>
    <x v="10"/>
    <s v="Xerox 189"/>
    <n v="419.4"/>
    <n v="4"/>
    <n v="0"/>
    <n v="201.31199999999998"/>
  </r>
  <r>
    <n v="5827"/>
    <s v="CA-2014-161067"/>
    <x v="3"/>
    <x v="213"/>
    <d v="2014-09-07T00:00:00"/>
    <s v="Second Class"/>
    <s v="KB-16405"/>
    <s v="Katrina Bavinger"/>
    <s v="Home Office"/>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s v="Home Office"/>
    <s v="United States"/>
    <s v="New York City"/>
    <x v="15"/>
    <n v="10035"/>
    <x v="3"/>
    <s v="FUR-CH-10004860"/>
    <x v="0"/>
    <x v="1"/>
    <s v="Global Low Back Tilter Chair"/>
    <n v="181.76400000000001"/>
    <n v="2"/>
    <n v="0.1"/>
    <n v="-8.0784000000000198"/>
  </r>
  <r>
    <n v="5829"/>
    <s v="CA-2014-161067"/>
    <x v="3"/>
    <x v="213"/>
    <d v="2014-09-07T00:00:00"/>
    <s v="Second Class"/>
    <s v="KB-16405"/>
    <s v="Katrina Bavinger"/>
    <s v="Home Office"/>
    <s v="United States"/>
    <s v="New York City"/>
    <x v="15"/>
    <n v="10035"/>
    <x v="3"/>
    <s v="OFF-AR-10003251"/>
    <x v="1"/>
    <x v="6"/>
    <s v="Prang Drawing Pencil Set"/>
    <n v="5.56"/>
    <n v="2"/>
    <n v="0"/>
    <n v="2.2239999999999998"/>
  </r>
  <r>
    <n v="5830"/>
    <s v="CA-2013-122063"/>
    <x v="0"/>
    <x v="275"/>
    <d v="2013-12-08T00:00:00"/>
    <s v="Standard Class"/>
    <s v="MM-17920"/>
    <s v="Michael Moore"/>
    <s v="Consumer"/>
    <s v="United States"/>
    <s v="Richmond"/>
    <x v="14"/>
    <n v="47374"/>
    <x v="2"/>
    <s v="FUR-TA-10004575"/>
    <x v="0"/>
    <x v="3"/>
    <s v="Hon 5100 Series Wood Tables"/>
    <n v="581.96"/>
    <n v="2"/>
    <n v="0"/>
    <n v="104.75279999999998"/>
  </r>
  <r>
    <n v="5831"/>
    <s v="CA-2013-122063"/>
    <x v="0"/>
    <x v="275"/>
    <d v="2013-12-08T00:00:00"/>
    <s v="Standard Class"/>
    <s v="MM-17920"/>
    <s v="Michael Moore"/>
    <s v="Consumer"/>
    <s v="United States"/>
    <s v="Richmond"/>
    <x v="14"/>
    <n v="47374"/>
    <x v="2"/>
    <s v="FUR-CH-10004754"/>
    <x v="0"/>
    <x v="1"/>
    <s v="Global Stack Chair with Arms, Black"/>
    <n v="29.98"/>
    <n v="1"/>
    <n v="0"/>
    <n v="8.0945999999999998"/>
  </r>
  <r>
    <n v="5832"/>
    <s v="CA-2012-111206"/>
    <x v="1"/>
    <x v="1074"/>
    <d v="2012-07-22T00:00:00"/>
    <s v="Standard Class"/>
    <s v="RF-19735"/>
    <s v="Roland Fjeld"/>
    <s v="Consumer"/>
    <s v="United States"/>
    <s v="San Diego"/>
    <x v="1"/>
    <n v="92105"/>
    <x v="1"/>
    <s v="TEC-AC-10003095"/>
    <x v="2"/>
    <x v="11"/>
    <s v="Logitech G35 7.1-Channel Surround Sound Headset"/>
    <n v="519.96"/>
    <n v="4"/>
    <n v="0"/>
    <n v="176.78640000000001"/>
  </r>
  <r>
    <n v="5833"/>
    <s v="CA-2013-142895"/>
    <x v="0"/>
    <x v="658"/>
    <d v="2013-07-27T00:00:00"/>
    <s v="Standard Class"/>
    <s v="BP-11290"/>
    <s v="Beth Paige"/>
    <s v="Consumer"/>
    <s v="United States"/>
    <s v="Concord"/>
    <x v="3"/>
    <n v="28027"/>
    <x v="0"/>
    <s v="OFF-LA-10000262"/>
    <x v="1"/>
    <x v="2"/>
    <s v="Avery 494"/>
    <n v="6.2640000000000002"/>
    <n v="3"/>
    <n v="0.2"/>
    <n v="2.0358000000000001"/>
  </r>
  <r>
    <n v="5834"/>
    <s v="CA-2013-142895"/>
    <x v="0"/>
    <x v="658"/>
    <d v="2013-07-27T00:00:00"/>
    <s v="Standard Class"/>
    <s v="BP-11290"/>
    <s v="Beth Paige"/>
    <s v="Consumer"/>
    <s v="United States"/>
    <s v="Concord"/>
    <x v="3"/>
    <n v="28027"/>
    <x v="0"/>
    <s v="FUR-CH-10002961"/>
    <x v="0"/>
    <x v="1"/>
    <s v="Leather Task Chair, Black"/>
    <n v="363.92"/>
    <n v="5"/>
    <n v="0.2"/>
    <n v="0"/>
  </r>
  <r>
    <n v="5835"/>
    <s v="CA-2012-101868"/>
    <x v="1"/>
    <x v="988"/>
    <d v="2012-06-16T00:00:00"/>
    <s v="Standard Class"/>
    <s v="MJ-17740"/>
    <s v="Max Jones"/>
    <s v="Consumer"/>
    <s v="United States"/>
    <s v="Miami"/>
    <x v="2"/>
    <n v="33178"/>
    <x v="0"/>
    <s v="OFF-BI-10003876"/>
    <x v="1"/>
    <x v="8"/>
    <s v="Green Canvas Binder for 8-1/2&quot; x 14&quot; Sheets"/>
    <n v="64.2"/>
    <n v="5"/>
    <n v="0.7"/>
    <n v="-42.799999999999983"/>
  </r>
  <r>
    <n v="5836"/>
    <s v="CA-2012-101868"/>
    <x v="1"/>
    <x v="988"/>
    <d v="2012-06-16T00:00:00"/>
    <s v="Standard Class"/>
    <s v="MJ-17740"/>
    <s v="Max Jones"/>
    <s v="Consumer"/>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s v="Consumer"/>
    <s v="United States"/>
    <s v="Miami"/>
    <x v="2"/>
    <n v="33178"/>
    <x v="0"/>
    <s v="TEC-AC-10004396"/>
    <x v="2"/>
    <x v="11"/>
    <s v="Logitech Keyboard K120"/>
    <n v="72.599999999999994"/>
    <n v="5"/>
    <n v="0.2"/>
    <n v="-8.1674999999999933"/>
  </r>
  <r>
    <n v="5838"/>
    <s v="CA-2014-133207"/>
    <x v="3"/>
    <x v="344"/>
    <d v="2014-12-04T00:00:00"/>
    <s v="Standard Class"/>
    <s v="DO-13645"/>
    <s v="Doug O'Connell"/>
    <s v="Consumer"/>
    <s v="United States"/>
    <s v="Los Angeles"/>
    <x v="1"/>
    <n v="90036"/>
    <x v="1"/>
    <s v="TEC-PH-10004100"/>
    <x v="2"/>
    <x v="7"/>
    <s v="Griffin GC17055 Auxiliary Audio Cable"/>
    <n v="57.567999999999998"/>
    <n v="4"/>
    <n v="0.2"/>
    <n v="5.7568000000000019"/>
  </r>
  <r>
    <n v="5839"/>
    <s v="CA-2012-132948"/>
    <x v="1"/>
    <x v="1075"/>
    <d v="2012-04-03T00:00:00"/>
    <s v="Standard Class"/>
    <s v="MV-17485"/>
    <s v="Mark Van Huff"/>
    <s v="Consumer"/>
    <s v="United States"/>
    <s v="Seattle"/>
    <x v="4"/>
    <n v="98115"/>
    <x v="1"/>
    <s v="OFF-ST-10000636"/>
    <x v="1"/>
    <x v="4"/>
    <s v="Rogers Profile Extra Capacity Storage Tub"/>
    <n v="83.699999999999989"/>
    <n v="5"/>
    <n v="0"/>
    <n v="3.3479999999999954"/>
  </r>
  <r>
    <n v="5840"/>
    <s v="CA-2012-134992"/>
    <x v="1"/>
    <x v="357"/>
    <d v="2012-09-26T00:00:00"/>
    <s v="Second Class"/>
    <s v="MG-17875"/>
    <s v="Michael Grace"/>
    <s v="Home Office"/>
    <s v="United States"/>
    <s v="Arlington"/>
    <x v="17"/>
    <n v="22204"/>
    <x v="0"/>
    <s v="OFF-PA-10001972"/>
    <x v="1"/>
    <x v="10"/>
    <s v="Xerox 214"/>
    <n v="32.400000000000006"/>
    <n v="5"/>
    <n v="0"/>
    <n v="15.552000000000001"/>
  </r>
  <r>
    <n v="5841"/>
    <s v="CA-2012-134992"/>
    <x v="1"/>
    <x v="357"/>
    <d v="2012-09-26T00:00:00"/>
    <s v="Second Class"/>
    <s v="MG-17875"/>
    <s v="Michael Grace"/>
    <s v="Home Office"/>
    <s v="United States"/>
    <s v="Arlington"/>
    <x v="17"/>
    <n v="22204"/>
    <x v="0"/>
    <s v="FUR-FU-10002554"/>
    <x v="0"/>
    <x v="5"/>
    <s v="Westinghouse Floor Lamp with Metal Mesh Shade, Black"/>
    <n v="47.98"/>
    <n v="2"/>
    <n v="0"/>
    <n v="11.035399999999996"/>
  </r>
  <r>
    <n v="5842"/>
    <s v="CA-2012-126725"/>
    <x v="1"/>
    <x v="972"/>
    <d v="2012-11-21T00:00:00"/>
    <s v="Standard Class"/>
    <s v="BS-11665"/>
    <s v="Brian Stugart"/>
    <s v="Consumer"/>
    <s v="United States"/>
    <s v="San Diego"/>
    <x v="1"/>
    <n v="92105"/>
    <x v="1"/>
    <s v="TEC-PH-10003174"/>
    <x v="2"/>
    <x v="7"/>
    <s v="RCA ViSYS 25825 Wireless digital phone"/>
    <n v="415.96800000000007"/>
    <n v="4"/>
    <n v="0.2"/>
    <n v="51.995999999999981"/>
  </r>
  <r>
    <n v="5843"/>
    <s v="CA-2012-126725"/>
    <x v="1"/>
    <x v="972"/>
    <d v="2012-11-21T00:00:00"/>
    <s v="Standard Class"/>
    <s v="BS-11665"/>
    <s v="Brian Stugart"/>
    <s v="Consumer"/>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s v="Consumer"/>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s v="Consumer"/>
    <s v="United States"/>
    <s v="San Diego"/>
    <x v="1"/>
    <n v="92105"/>
    <x v="1"/>
    <s v="OFF-ST-10000129"/>
    <x v="1"/>
    <x v="4"/>
    <s v="Fellowes Recycled Storage Drawers"/>
    <n v="777.21"/>
    <n v="7"/>
    <n v="0"/>
    <n v="54.404699999999963"/>
  </r>
  <r>
    <n v="5846"/>
    <s v="CA-2012-126725"/>
    <x v="1"/>
    <x v="972"/>
    <d v="2012-11-21T00:00:00"/>
    <s v="Standard Class"/>
    <s v="BS-11665"/>
    <s v="Brian Stugart"/>
    <s v="Consumer"/>
    <s v="United States"/>
    <s v="San Diego"/>
    <x v="1"/>
    <n v="92105"/>
    <x v="1"/>
    <s v="OFF-PA-10001639"/>
    <x v="1"/>
    <x v="10"/>
    <s v="Xerox 203"/>
    <n v="32.400000000000006"/>
    <n v="5"/>
    <n v="0"/>
    <n v="15.552000000000001"/>
  </r>
  <r>
    <n v="5847"/>
    <s v="CA-2012-126725"/>
    <x v="1"/>
    <x v="972"/>
    <d v="2012-11-21T00:00:00"/>
    <s v="Standard Class"/>
    <s v="BS-11665"/>
    <s v="Brian Stugart"/>
    <s v="Consumer"/>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s v="Consumer"/>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s v="Home Office"/>
    <s v="United States"/>
    <s v="Roseville"/>
    <x v="11"/>
    <n v="55113"/>
    <x v="2"/>
    <s v="OFF-AP-10003849"/>
    <x v="1"/>
    <x v="9"/>
    <s v="Hoover Shoulder Vac Commercial Portable Vacuum"/>
    <n v="715.64"/>
    <n v="2"/>
    <n v="0"/>
    <n v="178.90999999999997"/>
  </r>
  <r>
    <n v="5850"/>
    <s v="CA-2012-121783"/>
    <x v="1"/>
    <x v="113"/>
    <d v="2012-11-14T00:00:00"/>
    <s v="Standard Class"/>
    <s v="PO-19180"/>
    <s v="Philisse Overcash"/>
    <s v="Home Office"/>
    <s v="United States"/>
    <s v="Roseville"/>
    <x v="11"/>
    <n v="55113"/>
    <x v="2"/>
    <s v="OFF-ST-10000078"/>
    <x v="1"/>
    <x v="4"/>
    <s v="Tennsco 6- and 18-Compartment Lockers"/>
    <n v="795.51"/>
    <n v="3"/>
    <n v="0"/>
    <n v="143.19179999999994"/>
  </r>
  <r>
    <n v="5851"/>
    <s v="CA-2012-121783"/>
    <x v="1"/>
    <x v="113"/>
    <d v="2012-11-14T00:00:00"/>
    <s v="Standard Class"/>
    <s v="PO-19180"/>
    <s v="Philisse Overcash"/>
    <s v="Home Office"/>
    <s v="United States"/>
    <s v="Roseville"/>
    <x v="11"/>
    <n v="55113"/>
    <x v="2"/>
    <s v="TEC-CO-10001571"/>
    <x v="2"/>
    <x v="16"/>
    <s v="Sharp 1540cs Digital Laser Copier"/>
    <n v="549.99"/>
    <n v="1"/>
    <n v="0"/>
    <n v="274.995"/>
  </r>
  <r>
    <n v="5852"/>
    <s v="CA-2012-121783"/>
    <x v="1"/>
    <x v="113"/>
    <d v="2012-11-14T00:00:00"/>
    <s v="Standard Class"/>
    <s v="PO-19180"/>
    <s v="Philisse Overcash"/>
    <s v="Home Office"/>
    <s v="United States"/>
    <s v="Roseville"/>
    <x v="11"/>
    <n v="55113"/>
    <x v="2"/>
    <s v="OFF-BI-10001658"/>
    <x v="1"/>
    <x v="8"/>
    <s v="GBC Standard Therm-A-Bind Covers"/>
    <n v="74.760000000000005"/>
    <n v="3"/>
    <n v="0"/>
    <n v="34.389600000000002"/>
  </r>
  <r>
    <n v="5853"/>
    <s v="CA-2012-121783"/>
    <x v="1"/>
    <x v="113"/>
    <d v="2012-11-14T00:00:00"/>
    <s v="Standard Class"/>
    <s v="PO-19180"/>
    <s v="Philisse Overcash"/>
    <s v="Home Office"/>
    <s v="United States"/>
    <s v="Roseville"/>
    <x v="11"/>
    <n v="55113"/>
    <x v="2"/>
    <s v="FUR-FU-10004351"/>
    <x v="0"/>
    <x v="5"/>
    <s v="Staples"/>
    <n v="29.22"/>
    <n v="3"/>
    <n v="0"/>
    <n v="12.856800000000002"/>
  </r>
  <r>
    <n v="5854"/>
    <s v="US-2011-138835"/>
    <x v="2"/>
    <x v="1076"/>
    <d v="2011-09-14T00:00:00"/>
    <s v="Standard Class"/>
    <s v="DA-13450"/>
    <s v="Dianna Arnett"/>
    <s v="Home Office"/>
    <s v="United States"/>
    <s v="Virginia Beach"/>
    <x v="17"/>
    <n v="23464"/>
    <x v="0"/>
    <s v="OFF-BI-10003314"/>
    <x v="1"/>
    <x v="8"/>
    <s v="Tuff Stuff Recycled Round Ring Binders"/>
    <n v="9.64"/>
    <n v="2"/>
    <n v="0"/>
    <n v="4.7236000000000002"/>
  </r>
  <r>
    <n v="5855"/>
    <s v="CA-2012-112214"/>
    <x v="1"/>
    <x v="1077"/>
    <d v="2012-08-11T00:00:00"/>
    <s v="Standard Class"/>
    <s v="AH-10690"/>
    <s v="Anna Häberlin"/>
    <s v="Corporate"/>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s v="Corporate"/>
    <s v="United States"/>
    <s v="Dallas"/>
    <x v="5"/>
    <n v="75220"/>
    <x v="2"/>
    <s v="OFF-SU-10003567"/>
    <x v="1"/>
    <x v="14"/>
    <s v="Stiletto Hand Letter Openers"/>
    <n v="23.04"/>
    <n v="3"/>
    <n v="0.2"/>
    <n v="-4.895999999999999"/>
  </r>
  <r>
    <n v="5857"/>
    <s v="CA-2012-112214"/>
    <x v="1"/>
    <x v="1077"/>
    <d v="2012-08-11T00:00:00"/>
    <s v="Standard Class"/>
    <s v="AH-10690"/>
    <s v="Anna Häberlin"/>
    <s v="Corporate"/>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s v="Corporate"/>
    <s v="United States"/>
    <s v="Dallas"/>
    <x v="5"/>
    <n v="75220"/>
    <x v="2"/>
    <s v="FUR-FU-10002364"/>
    <x v="0"/>
    <x v="5"/>
    <s v="Eldon Expressions Wood Desk Accessories, Oak"/>
    <n v="14.76"/>
    <n v="5"/>
    <n v="0.6"/>
    <n v="-11.439000000000004"/>
  </r>
  <r>
    <n v="5859"/>
    <s v="US-2014-153255"/>
    <x v="3"/>
    <x v="213"/>
    <d v="2014-09-08T00:00:00"/>
    <s v="Second Class"/>
    <s v="JK-15730"/>
    <s v="Joe Kamberova"/>
    <s v="Consumer"/>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s v="Consumer"/>
    <s v="United States"/>
    <s v="Conway"/>
    <x v="36"/>
    <n v="72032"/>
    <x v="0"/>
    <s v="FUR-TA-10002530"/>
    <x v="0"/>
    <x v="3"/>
    <s v="Iceberg OfficeWorks 42&quot; Round Tables"/>
    <n v="301.95999999999998"/>
    <n v="2"/>
    <n v="0"/>
    <n v="45.293999999999983"/>
  </r>
  <r>
    <n v="5861"/>
    <s v="CA-2012-157434"/>
    <x v="1"/>
    <x v="1078"/>
    <d v="2012-05-04T00:00:00"/>
    <s v="Second Class"/>
    <s v="JK-15640"/>
    <s v="Jim Kriz"/>
    <s v="Home Office"/>
    <s v="United States"/>
    <s v="Philadelphia"/>
    <x v="9"/>
    <n v="19120"/>
    <x v="3"/>
    <s v="OFF-PA-10001526"/>
    <x v="1"/>
    <x v="10"/>
    <s v="Xerox 1949"/>
    <n v="7.9680000000000009"/>
    <n v="2"/>
    <n v="0.2"/>
    <n v="2.8884000000000007"/>
  </r>
  <r>
    <n v="5862"/>
    <s v="CA-2013-101525"/>
    <x v="0"/>
    <x v="766"/>
    <d v="2013-05-05T00:00:00"/>
    <s v="Second Class"/>
    <s v="CM-12235"/>
    <s v="Chris McAfee"/>
    <s v="Consumer"/>
    <s v="United States"/>
    <s v="Little Rock"/>
    <x v="36"/>
    <n v="72209"/>
    <x v="0"/>
    <s v="OFF-PA-10001497"/>
    <x v="1"/>
    <x v="10"/>
    <s v="Xerox 1914"/>
    <n v="109.92"/>
    <n v="2"/>
    <n v="0"/>
    <n v="53.860799999999998"/>
  </r>
  <r>
    <n v="5863"/>
    <s v="CA-2013-101525"/>
    <x v="0"/>
    <x v="766"/>
    <d v="2013-05-05T00:00:00"/>
    <s v="Second Class"/>
    <s v="CM-12235"/>
    <s v="Chris McAfee"/>
    <s v="Consumer"/>
    <s v="United States"/>
    <s v="Little Rock"/>
    <x v="36"/>
    <n v="72209"/>
    <x v="0"/>
    <s v="OFF-PA-10003936"/>
    <x v="1"/>
    <x v="10"/>
    <s v="Xerox 1994"/>
    <n v="19.440000000000001"/>
    <n v="3"/>
    <n v="0"/>
    <n v="9.3312000000000008"/>
  </r>
  <r>
    <n v="5864"/>
    <s v="CA-2013-101525"/>
    <x v="0"/>
    <x v="766"/>
    <d v="2013-05-05T00:00:00"/>
    <s v="Second Class"/>
    <s v="CM-12235"/>
    <s v="Chris McAfee"/>
    <s v="Consumer"/>
    <s v="United States"/>
    <s v="Little Rock"/>
    <x v="36"/>
    <n v="72209"/>
    <x v="0"/>
    <s v="OFF-AR-10000716"/>
    <x v="1"/>
    <x v="6"/>
    <s v="DIXON Ticonderoga Erasable Checking Pencils"/>
    <n v="11.16"/>
    <n v="2"/>
    <n v="0"/>
    <n v="4.3524000000000003"/>
  </r>
  <r>
    <n v="5865"/>
    <s v="US-2011-117968"/>
    <x v="2"/>
    <x v="79"/>
    <d v="2011-08-07T00:00:00"/>
    <s v="Second Class"/>
    <s v="RS-19420"/>
    <s v="Ricardo Sperren"/>
    <s v="Corporate"/>
    <s v="United States"/>
    <s v="Meriden"/>
    <x v="29"/>
    <n v="6450"/>
    <x v="3"/>
    <s v="OFF-AP-10002765"/>
    <x v="1"/>
    <x v="9"/>
    <s v="Fellowes Advanced Computer Series Surge Protectors"/>
    <n v="79.47"/>
    <n v="3"/>
    <n v="0"/>
    <n v="22.251600000000003"/>
  </r>
  <r>
    <n v="5866"/>
    <s v="US-2011-117968"/>
    <x v="2"/>
    <x v="79"/>
    <d v="2011-08-07T00:00:00"/>
    <s v="Second Class"/>
    <s v="RS-19420"/>
    <s v="Ricardo Sperren"/>
    <s v="Corporate"/>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s v="Corporate"/>
    <s v="United States"/>
    <s v="Meriden"/>
    <x v="29"/>
    <n v="6450"/>
    <x v="3"/>
    <s v="FUR-CH-10002335"/>
    <x v="0"/>
    <x v="1"/>
    <s v="Hon GuestStacker Chair"/>
    <n v="1133.3499999999999"/>
    <n v="5"/>
    <n v="0"/>
    <n v="294.67100000000005"/>
  </r>
  <r>
    <n v="5868"/>
    <s v="CA-2013-158211"/>
    <x v="0"/>
    <x v="810"/>
    <d v="2013-01-08T00:00:00"/>
    <s v="Standard Class"/>
    <s v="BP-11185"/>
    <s v="Ben Peterman"/>
    <s v="Corporate"/>
    <s v="United States"/>
    <s v="Philadelphia"/>
    <x v="9"/>
    <n v="19143"/>
    <x v="3"/>
    <s v="OFF-AR-10004078"/>
    <x v="1"/>
    <x v="6"/>
    <s v="Newell 312"/>
    <n v="4.6719999999999997"/>
    <n v="1"/>
    <n v="0.2"/>
    <n v="0.58399999999999985"/>
  </r>
  <r>
    <n v="5869"/>
    <s v="CA-2013-158211"/>
    <x v="0"/>
    <x v="810"/>
    <d v="2013-01-08T00:00:00"/>
    <s v="Standard Class"/>
    <s v="BP-11185"/>
    <s v="Ben Peterman"/>
    <s v="Corporate"/>
    <s v="United States"/>
    <s v="Philadelphia"/>
    <x v="9"/>
    <n v="19143"/>
    <x v="3"/>
    <s v="OFF-BI-10002026"/>
    <x v="1"/>
    <x v="8"/>
    <s v="Avery Arch Ring Binders"/>
    <n v="104.58000000000001"/>
    <n v="6"/>
    <n v="0.7"/>
    <n v="-80.178000000000026"/>
  </r>
  <r>
    <n v="5870"/>
    <s v="CA-2013-152247"/>
    <x v="0"/>
    <x v="77"/>
    <d v="2013-11-13T00:00:00"/>
    <s v="Standard Class"/>
    <s v="MA-17995"/>
    <s v="Michelle Arnett"/>
    <s v="Home Office"/>
    <s v="United States"/>
    <s v="Cheyenne"/>
    <x v="47"/>
    <n v="82001"/>
    <x v="1"/>
    <s v="FUR-CH-10001215"/>
    <x v="0"/>
    <x v="1"/>
    <s v="Global Troy Executive Leather Low-Back Tilter"/>
    <n v="1603.1360000000002"/>
    <n v="4"/>
    <n v="0.2"/>
    <n v="100.19599999999997"/>
  </r>
  <r>
    <n v="5871"/>
    <s v="CA-2013-128223"/>
    <x v="0"/>
    <x v="403"/>
    <d v="2013-06-15T00:00:00"/>
    <s v="Same Day"/>
    <s v="EB-13705"/>
    <s v="Ed Braxton"/>
    <s v="Corporate"/>
    <s v="United States"/>
    <s v="Anaheim"/>
    <x v="1"/>
    <n v="92804"/>
    <x v="1"/>
    <s v="FUR-TA-10001771"/>
    <x v="0"/>
    <x v="3"/>
    <s v="Bush Cubix Conference Tables, Fully Assembled"/>
    <n v="1293.4879999999998"/>
    <n v="7"/>
    <n v="0.2"/>
    <n v="80.843000000000075"/>
  </r>
  <r>
    <n v="5872"/>
    <s v="CA-2013-154235"/>
    <x v="0"/>
    <x v="446"/>
    <d v="2013-09-29T00:00:00"/>
    <s v="Standard Class"/>
    <s v="RD-19900"/>
    <s v="Ruben Dartt"/>
    <s v="Consumer"/>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s v="Home Office"/>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s v="Home Office"/>
    <s v="United States"/>
    <s v="Jonesboro"/>
    <x v="36"/>
    <n v="72401"/>
    <x v="0"/>
    <s v="OFF-BI-10002353"/>
    <x v="1"/>
    <x v="8"/>
    <s v="GBC VeloBind Cover Sets"/>
    <n v="108.08"/>
    <n v="7"/>
    <n v="0"/>
    <n v="54.04"/>
  </r>
  <r>
    <n v="5875"/>
    <s v="CA-2014-133095"/>
    <x v="3"/>
    <x v="400"/>
    <d v="2014-06-05T00:00:00"/>
    <s v="Same Day"/>
    <s v="EH-14005"/>
    <s v="Erica Hernandez"/>
    <s v="Home Office"/>
    <s v="United States"/>
    <s v="Jonesboro"/>
    <x v="36"/>
    <n v="72401"/>
    <x v="0"/>
    <s v="OFF-BI-10004141"/>
    <x v="1"/>
    <x v="8"/>
    <s v="Insertable Tab Indexes For Data Binders"/>
    <n v="9.5400000000000009"/>
    <n v="3"/>
    <n v="0"/>
    <n v="4.3883999999999999"/>
  </r>
  <r>
    <n v="5876"/>
    <s v="CA-2012-130554"/>
    <x v="1"/>
    <x v="1003"/>
    <d v="2012-04-09T00:00:00"/>
    <s v="First Class"/>
    <s v="FM-14290"/>
    <s v="Frank Merwin"/>
    <s v="Home Office"/>
    <s v="United States"/>
    <s v="Philadelphia"/>
    <x v="9"/>
    <n v="19140"/>
    <x v="3"/>
    <s v="OFF-AR-10001954"/>
    <x v="1"/>
    <x v="6"/>
    <s v="Newell 331"/>
    <n v="11.736000000000001"/>
    <n v="3"/>
    <n v="0.2"/>
    <n v="1.0268999999999999"/>
  </r>
  <r>
    <n v="5877"/>
    <s v="CA-2011-152443"/>
    <x v="2"/>
    <x v="371"/>
    <d v="2011-05-26T00:00:00"/>
    <s v="Standard Class"/>
    <s v="FG-14260"/>
    <s v="Frank Gastineau"/>
    <s v="Home Office"/>
    <s v="United States"/>
    <s v="Lawrence"/>
    <x v="31"/>
    <n v="1841"/>
    <x v="3"/>
    <s v="OFF-BI-10001071"/>
    <x v="1"/>
    <x v="8"/>
    <s v="GBC ProClick Punch Binding System"/>
    <n v="447.85999999999996"/>
    <n v="7"/>
    <n v="0"/>
    <n v="219.45140000000001"/>
  </r>
  <r>
    <n v="5878"/>
    <s v="CA-2011-152443"/>
    <x v="2"/>
    <x v="371"/>
    <d v="2011-05-26T00:00:00"/>
    <s v="Standard Class"/>
    <s v="FG-14260"/>
    <s v="Frank Gastineau"/>
    <s v="Home Office"/>
    <s v="United States"/>
    <s v="Lawrence"/>
    <x v="31"/>
    <n v="1841"/>
    <x v="3"/>
    <s v="OFF-PA-10003022"/>
    <x v="1"/>
    <x v="10"/>
    <s v="Xerox 1992"/>
    <n v="17.940000000000001"/>
    <n v="3"/>
    <n v="0"/>
    <n v="8.7906000000000013"/>
  </r>
  <r>
    <n v="5879"/>
    <s v="CA-2011-152443"/>
    <x v="2"/>
    <x v="371"/>
    <d v="2011-05-26T00:00:00"/>
    <s v="Standard Class"/>
    <s v="FG-14260"/>
    <s v="Frank Gastineau"/>
    <s v="Home Office"/>
    <s v="United States"/>
    <s v="Lawrence"/>
    <x v="31"/>
    <n v="1841"/>
    <x v="3"/>
    <s v="OFF-AP-10001293"/>
    <x v="1"/>
    <x v="9"/>
    <s v="Belkin 8 Outlet Surge Protector"/>
    <n v="245.88"/>
    <n v="6"/>
    <n v="0"/>
    <n v="68.846399999999988"/>
  </r>
  <r>
    <n v="5880"/>
    <s v="CA-2013-133319"/>
    <x v="0"/>
    <x v="64"/>
    <d v="2013-09-12T00:00:00"/>
    <s v="Standard Class"/>
    <s v="MV-17485"/>
    <s v="Mark Van Huff"/>
    <s v="Consumer"/>
    <s v="United States"/>
    <s v="New York City"/>
    <x v="15"/>
    <n v="10011"/>
    <x v="3"/>
    <s v="OFF-PA-10001815"/>
    <x v="1"/>
    <x v="10"/>
    <s v="Xerox 1885"/>
    <n v="192.16"/>
    <n v="4"/>
    <n v="0"/>
    <n v="92.236799999999988"/>
  </r>
  <r>
    <n v="5881"/>
    <s v="CA-2013-133935"/>
    <x v="0"/>
    <x v="31"/>
    <d v="2013-09-23T00:00:00"/>
    <s v="Standard Class"/>
    <s v="JW-15220"/>
    <s v="Jane Waco"/>
    <s v="Corporate"/>
    <s v="United States"/>
    <s v="San Diego"/>
    <x v="1"/>
    <n v="92105"/>
    <x v="1"/>
    <s v="FUR-CH-10001215"/>
    <x v="0"/>
    <x v="1"/>
    <s v="Global Troy Executive Leather Low-Back Tilter"/>
    <n v="801.5680000000001"/>
    <n v="2"/>
    <n v="0.2"/>
    <n v="50.097999999999985"/>
  </r>
  <r>
    <n v="5882"/>
    <s v="CA-2013-133935"/>
    <x v="0"/>
    <x v="31"/>
    <d v="2013-09-23T00:00:00"/>
    <s v="Standard Class"/>
    <s v="JW-15220"/>
    <s v="Jane Waco"/>
    <s v="Corporate"/>
    <s v="United States"/>
    <s v="San Diego"/>
    <x v="1"/>
    <n v="92105"/>
    <x v="1"/>
    <s v="OFF-PA-10000100"/>
    <x v="1"/>
    <x v="10"/>
    <s v="Xerox 1945"/>
    <n v="368.91"/>
    <n v="9"/>
    <n v="0"/>
    <n v="180.76590000000002"/>
  </r>
  <r>
    <n v="5883"/>
    <s v="CA-2013-133935"/>
    <x v="0"/>
    <x v="31"/>
    <d v="2013-09-23T00:00:00"/>
    <s v="Standard Class"/>
    <s v="JW-15220"/>
    <s v="Jane Waco"/>
    <s v="Corporate"/>
    <s v="United States"/>
    <s v="San Diego"/>
    <x v="1"/>
    <n v="92105"/>
    <x v="1"/>
    <s v="FUR-CH-10002880"/>
    <x v="0"/>
    <x v="1"/>
    <s v="Global High-Back Leather Tilter, Burgundy"/>
    <n v="885.52800000000002"/>
    <n v="9"/>
    <n v="0.2"/>
    <n v="-99.621900000000068"/>
  </r>
  <r>
    <n v="5884"/>
    <s v="CA-2013-136301"/>
    <x v="0"/>
    <x v="69"/>
    <d v="2013-03-16T00:00:00"/>
    <s v="Second Class"/>
    <s v="EH-13765"/>
    <s v="Edward Hooks"/>
    <s v="Corporate"/>
    <s v="United States"/>
    <s v="San Francisco"/>
    <x v="1"/>
    <n v="94109"/>
    <x v="1"/>
    <s v="FUR-FU-10004712"/>
    <x v="0"/>
    <x v="5"/>
    <s v="Westinghouse Mesh Shade Clip-On Gooseneck Lamp, Black"/>
    <n v="28.28"/>
    <n v="2"/>
    <n v="0"/>
    <n v="7.352800000000002"/>
  </r>
  <r>
    <n v="5885"/>
    <s v="CA-2013-136301"/>
    <x v="0"/>
    <x v="69"/>
    <d v="2013-03-16T00:00:00"/>
    <s v="Second Class"/>
    <s v="EH-13765"/>
    <s v="Edward Hooks"/>
    <s v="Corporate"/>
    <s v="United States"/>
    <s v="San Francisco"/>
    <x v="1"/>
    <n v="94109"/>
    <x v="1"/>
    <s v="OFF-SU-10000151"/>
    <x v="1"/>
    <x v="14"/>
    <s v="High Speed Automatic Electric Letter Opener"/>
    <n v="4912.59"/>
    <n v="3"/>
    <n v="0"/>
    <n v="196.50359999999978"/>
  </r>
  <r>
    <n v="5886"/>
    <s v="US-2011-109456"/>
    <x v="2"/>
    <x v="1079"/>
    <d v="2011-10-17T00:00:00"/>
    <s v="Same Day"/>
    <s v="LS-17245"/>
    <s v="Lynn Smith"/>
    <s v="Consumer"/>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s v="Consumer"/>
    <s v="United States"/>
    <s v="San Francisco"/>
    <x v="1"/>
    <n v="94110"/>
    <x v="1"/>
    <s v="TEC-AC-10003610"/>
    <x v="2"/>
    <x v="11"/>
    <s v="Logitech Illuminated - Keyboard"/>
    <n v="179.97"/>
    <n v="3"/>
    <n v="0"/>
    <n v="86.385600000000011"/>
  </r>
  <r>
    <n v="5888"/>
    <s v="CA-2014-151596"/>
    <x v="3"/>
    <x v="1048"/>
    <d v="2014-10-12T00:00:00"/>
    <s v="First Class"/>
    <s v="BP-11050"/>
    <s v="Barry Pond"/>
    <s v="Corporate"/>
    <s v="United States"/>
    <s v="Cranston"/>
    <x v="34"/>
    <n v="2920"/>
    <x v="3"/>
    <s v="OFF-ST-10001837"/>
    <x v="1"/>
    <x v="4"/>
    <s v="SAFCO Mobile Desk Side File, Wire Frame"/>
    <n v="42.76"/>
    <n v="1"/>
    <n v="0"/>
    <n v="11.117599999999999"/>
  </r>
  <r>
    <n v="5889"/>
    <s v="CA-2012-147879"/>
    <x v="1"/>
    <x v="820"/>
    <d v="2012-05-12T00:00:00"/>
    <s v="Standard Class"/>
    <s v="CC-12220"/>
    <s v="Chris Cortes"/>
    <s v="Consumer"/>
    <s v="United States"/>
    <s v="Owensboro"/>
    <x v="0"/>
    <n v="42301"/>
    <x v="0"/>
    <s v="OFF-PA-10001952"/>
    <x v="1"/>
    <x v="10"/>
    <s v="Xerox 1902"/>
    <n v="45.68"/>
    <n v="2"/>
    <n v="0"/>
    <n v="21.012799999999999"/>
  </r>
  <r>
    <n v="5890"/>
    <s v="CA-2013-166625"/>
    <x v="0"/>
    <x v="167"/>
    <d v="2013-04-18T00:00:00"/>
    <s v="First Class"/>
    <s v="JM-15580"/>
    <s v="Jill Matthias"/>
    <s v="Consumer"/>
    <s v="United States"/>
    <s v="Baltimore"/>
    <x v="39"/>
    <n v="21215"/>
    <x v="3"/>
    <s v="OFF-BI-10002414"/>
    <x v="1"/>
    <x v="8"/>
    <s v="GBC ProClick Spines for 32-Hole Punch"/>
    <n v="25.06"/>
    <n v="2"/>
    <n v="0"/>
    <n v="11.778199999999998"/>
  </r>
  <r>
    <n v="5891"/>
    <s v="CA-2013-146157"/>
    <x v="0"/>
    <x v="831"/>
    <d v="2013-11-27T00:00:00"/>
    <s v="Standard Class"/>
    <s v="RD-19720"/>
    <s v="Roger Demir"/>
    <s v="Consumer"/>
    <s v="United States"/>
    <s v="Chicago"/>
    <x v="10"/>
    <n v="60610"/>
    <x v="2"/>
    <s v="OFF-PA-10001790"/>
    <x v="1"/>
    <x v="10"/>
    <s v="Xerox 1910"/>
    <n v="38.432000000000002"/>
    <n v="1"/>
    <n v="0.2"/>
    <n v="13.451199999999996"/>
  </r>
  <r>
    <n v="5892"/>
    <s v="CA-2013-146157"/>
    <x v="0"/>
    <x v="831"/>
    <d v="2013-11-27T00:00:00"/>
    <s v="Standard Class"/>
    <s v="RD-19720"/>
    <s v="Roger Demir"/>
    <s v="Consumer"/>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s v="Consumer"/>
    <s v="United States"/>
    <s v="Chicago"/>
    <x v="10"/>
    <n v="60610"/>
    <x v="2"/>
    <s v="TEC-AC-10003657"/>
    <x v="2"/>
    <x v="11"/>
    <s v="Lenovo 17-Key USB Numeric Keypad"/>
    <n v="81.576000000000008"/>
    <n v="3"/>
    <n v="0.2"/>
    <n v="2.0393999999999934"/>
  </r>
  <r>
    <n v="5894"/>
    <s v="CA-2014-159954"/>
    <x v="3"/>
    <x v="18"/>
    <d v="2014-09-15T00:00:00"/>
    <s v="Standard Class"/>
    <s v="SS-20410"/>
    <s v="Shahid Shariari"/>
    <s v="Consumer"/>
    <s v="United States"/>
    <s v="Atlanta"/>
    <x v="32"/>
    <n v="30318"/>
    <x v="0"/>
    <s v="OFF-BI-10004876"/>
    <x v="1"/>
    <x v="8"/>
    <s v="Wilson Jones Suede Grain Vinyl Binders"/>
    <n v="2.78"/>
    <n v="1"/>
    <n v="0"/>
    <n v="1.3621999999999999"/>
  </r>
  <r>
    <n v="5895"/>
    <s v="CA-2014-100825"/>
    <x v="3"/>
    <x v="428"/>
    <d v="2014-09-15T00:00:00"/>
    <s v="Standard Class"/>
    <s v="KD-16495"/>
    <s v="Keith Dawkins"/>
    <s v="Corporate"/>
    <s v="United States"/>
    <s v="Los Angeles"/>
    <x v="1"/>
    <n v="90036"/>
    <x v="1"/>
    <s v="OFF-ST-10003123"/>
    <x v="1"/>
    <x v="4"/>
    <s v="Fellowes Bases and Tops For Staxonsteel/High-Stak Systems"/>
    <n v="99.87"/>
    <n v="3"/>
    <n v="0"/>
    <n v="23.968799999999998"/>
  </r>
  <r>
    <n v="5896"/>
    <s v="CA-2011-168305"/>
    <x v="2"/>
    <x v="301"/>
    <d v="2011-11-08T00:00:00"/>
    <s v="Standard Class"/>
    <s v="PL-18925"/>
    <s v="Paul Lucas"/>
    <s v="Home Office"/>
    <s v="United States"/>
    <s v="Los Angeles"/>
    <x v="1"/>
    <n v="90049"/>
    <x v="1"/>
    <s v="OFF-LA-10003498"/>
    <x v="1"/>
    <x v="2"/>
    <s v="Avery 475"/>
    <n v="44.400000000000006"/>
    <n v="3"/>
    <n v="0"/>
    <n v="22.200000000000003"/>
  </r>
  <r>
    <n v="5897"/>
    <s v="CA-2011-168305"/>
    <x v="2"/>
    <x v="301"/>
    <d v="2011-11-08T00:00:00"/>
    <s v="Standard Class"/>
    <s v="PL-18925"/>
    <s v="Paul Lucas"/>
    <s v="Home Office"/>
    <s v="United States"/>
    <s v="Los Angeles"/>
    <x v="1"/>
    <n v="90049"/>
    <x v="1"/>
    <s v="OFF-PA-10004947"/>
    <x v="1"/>
    <x v="10"/>
    <s v="Staples"/>
    <n v="21.400000000000002"/>
    <n v="5"/>
    <n v="0"/>
    <n v="9.629999999999999"/>
  </r>
  <r>
    <n v="5898"/>
    <s v="CA-2013-167682"/>
    <x v="0"/>
    <x v="1015"/>
    <d v="2013-04-10T00:00:00"/>
    <s v="Standard Class"/>
    <s v="ZD-21925"/>
    <s v="Zuschuss Donatelli"/>
    <s v="Consumer"/>
    <s v="United States"/>
    <s v="Richmond"/>
    <x v="14"/>
    <n v="47374"/>
    <x v="2"/>
    <s v="FUR-FU-10003799"/>
    <x v="0"/>
    <x v="5"/>
    <s v="Seth Thomas 13 1/2&quot; Wall Clock"/>
    <n v="71.12"/>
    <n v="4"/>
    <n v="0"/>
    <n v="22.047199999999997"/>
  </r>
  <r>
    <n v="5899"/>
    <s v="CA-2013-167682"/>
    <x v="0"/>
    <x v="1015"/>
    <d v="2013-04-10T00:00:00"/>
    <s v="Standard Class"/>
    <s v="ZD-21925"/>
    <s v="Zuschuss Donatelli"/>
    <s v="Consumer"/>
    <s v="United States"/>
    <s v="Richmond"/>
    <x v="14"/>
    <n v="47374"/>
    <x v="2"/>
    <s v="TEC-PH-10000673"/>
    <x v="2"/>
    <x v="7"/>
    <s v="Plantronics Voyager Pro HD - Bluetooth Headset"/>
    <n v="259.95999999999998"/>
    <n v="4"/>
    <n v="0"/>
    <n v="124.7808"/>
  </r>
  <r>
    <n v="5900"/>
    <s v="CA-2014-108000"/>
    <x v="3"/>
    <x v="602"/>
    <d v="2014-01-17T00:00:00"/>
    <s v="Standard Class"/>
    <s v="LS-16945"/>
    <s v="Linda Southworth"/>
    <s v="Corporate"/>
    <s v="United States"/>
    <s v="San Francisco"/>
    <x v="1"/>
    <n v="94110"/>
    <x v="1"/>
    <s v="OFF-EN-10002621"/>
    <x v="1"/>
    <x v="12"/>
    <s v="Staples"/>
    <n v="9.7799999999999994"/>
    <n v="1"/>
    <n v="0"/>
    <n v="4.8899999999999997"/>
  </r>
  <r>
    <n v="5901"/>
    <s v="CA-2012-146465"/>
    <x v="1"/>
    <x v="312"/>
    <d v="2012-11-24T00:00:00"/>
    <s v="Standard Class"/>
    <s v="PB-18805"/>
    <s v="Patrick Bzostek"/>
    <s v="Home Office"/>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s v="Corporate"/>
    <s v="United States"/>
    <s v="Westfield"/>
    <x v="30"/>
    <n v="7090"/>
    <x v="3"/>
    <s v="FUR-FU-10001889"/>
    <x v="0"/>
    <x v="5"/>
    <s v="Ultra Door Pull Handle"/>
    <n v="31.56"/>
    <n v="3"/>
    <n v="0"/>
    <n v="10.4148"/>
  </r>
  <r>
    <n v="5903"/>
    <s v="US-2014-153948"/>
    <x v="3"/>
    <x v="44"/>
    <d v="2014-11-07T00:00:00"/>
    <s v="Same Day"/>
    <s v="FM-14290"/>
    <s v="Frank Merwin"/>
    <s v="Home Office"/>
    <s v="United States"/>
    <s v="San Francisco"/>
    <x v="1"/>
    <n v="94122"/>
    <x v="1"/>
    <s v="OFF-PA-10000157"/>
    <x v="1"/>
    <x v="10"/>
    <s v="Xerox 191"/>
    <n v="59.94"/>
    <n v="3"/>
    <n v="0"/>
    <n v="28.171799999999998"/>
  </r>
  <r>
    <n v="5904"/>
    <s v="US-2014-153948"/>
    <x v="3"/>
    <x v="44"/>
    <d v="2014-11-07T00:00:00"/>
    <s v="Same Day"/>
    <s v="FM-14290"/>
    <s v="Frank Merwin"/>
    <s v="Home Office"/>
    <s v="United States"/>
    <s v="San Francisco"/>
    <x v="1"/>
    <n v="94122"/>
    <x v="1"/>
    <s v="OFF-PA-10002764"/>
    <x v="1"/>
    <x v="10"/>
    <s v="Staples"/>
    <n v="45.36"/>
    <n v="4"/>
    <n v="0"/>
    <n v="22.226399999999998"/>
  </r>
  <r>
    <n v="5905"/>
    <s v="US-2014-153948"/>
    <x v="3"/>
    <x v="44"/>
    <d v="2014-11-07T00:00:00"/>
    <s v="Same Day"/>
    <s v="FM-14290"/>
    <s v="Frank Merwin"/>
    <s v="Home Office"/>
    <s v="United States"/>
    <s v="San Francisco"/>
    <x v="1"/>
    <n v="94122"/>
    <x v="1"/>
    <s v="OFF-PA-10000143"/>
    <x v="1"/>
    <x v="10"/>
    <s v="Astroparche Fine Business Paper"/>
    <n v="26.400000000000002"/>
    <n v="5"/>
    <n v="0"/>
    <n v="12.672000000000001"/>
  </r>
  <r>
    <n v="5906"/>
    <s v="US-2014-153948"/>
    <x v="3"/>
    <x v="44"/>
    <d v="2014-11-07T00:00:00"/>
    <s v="Same Day"/>
    <s v="FM-14290"/>
    <s v="Frank Merwin"/>
    <s v="Home Office"/>
    <s v="United States"/>
    <s v="San Francisco"/>
    <x v="1"/>
    <n v="94122"/>
    <x v="1"/>
    <s v="OFF-LA-10000414"/>
    <x v="1"/>
    <x v="2"/>
    <s v="Avery 503"/>
    <n v="41.4"/>
    <n v="4"/>
    <n v="0"/>
    <n v="19.872"/>
  </r>
  <r>
    <n v="5907"/>
    <s v="US-2014-153948"/>
    <x v="3"/>
    <x v="44"/>
    <d v="2014-11-07T00:00:00"/>
    <s v="Same Day"/>
    <s v="FM-14290"/>
    <s v="Frank Merwin"/>
    <s v="Home Office"/>
    <s v="United States"/>
    <s v="San Francisco"/>
    <x v="1"/>
    <n v="94122"/>
    <x v="1"/>
    <s v="TEC-AC-10003441"/>
    <x v="2"/>
    <x v="11"/>
    <s v="Kingston Digital DataTraveler 32GB USB 2.0"/>
    <n v="16.95"/>
    <n v="1"/>
    <n v="0"/>
    <n v="1.0169999999999995"/>
  </r>
  <r>
    <n v="5908"/>
    <s v="US-2013-113985"/>
    <x v="0"/>
    <x v="499"/>
    <d v="2013-12-08T00:00:00"/>
    <s v="Standard Class"/>
    <s v="KD-16495"/>
    <s v="Keith Dawkins"/>
    <s v="Corporate"/>
    <s v="United States"/>
    <s v="San Jose"/>
    <x v="1"/>
    <n v="95123"/>
    <x v="1"/>
    <s v="OFF-BI-10002353"/>
    <x v="1"/>
    <x v="8"/>
    <s v="GBC VeloBind Cover Sets"/>
    <n v="24.704000000000001"/>
    <n v="2"/>
    <n v="0.2"/>
    <n v="9.2639999999999993"/>
  </r>
  <r>
    <n v="5909"/>
    <s v="US-2013-113985"/>
    <x v="0"/>
    <x v="499"/>
    <d v="2013-12-08T00:00:00"/>
    <s v="Standard Class"/>
    <s v="KD-16495"/>
    <s v="Keith Dawkins"/>
    <s v="Corporate"/>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s v="Corporate"/>
    <s v="United States"/>
    <s v="San Jose"/>
    <x v="1"/>
    <n v="95123"/>
    <x v="1"/>
    <s v="FUR-FU-10003026"/>
    <x v="0"/>
    <x v="5"/>
    <s v="Eldon Regeneration Recycled Desk Accessories, Black"/>
    <n v="14.52"/>
    <n v="3"/>
    <n v="0"/>
    <n v="5.6627999999999998"/>
  </r>
  <r>
    <n v="5911"/>
    <s v="US-2013-113985"/>
    <x v="0"/>
    <x v="499"/>
    <d v="2013-12-08T00:00:00"/>
    <s v="Standard Class"/>
    <s v="KD-16495"/>
    <s v="Keith Dawkins"/>
    <s v="Corporate"/>
    <s v="United States"/>
    <s v="San Jose"/>
    <x v="1"/>
    <n v="95123"/>
    <x v="1"/>
    <s v="OFF-BI-10000632"/>
    <x v="1"/>
    <x v="8"/>
    <s v="Satellite Sectional Post Binders"/>
    <n v="104.184"/>
    <n v="3"/>
    <n v="0.2"/>
    <n v="33.8598"/>
  </r>
  <r>
    <n v="5912"/>
    <s v="CA-2013-155383"/>
    <x v="0"/>
    <x v="907"/>
    <d v="2013-12-23T00:00:00"/>
    <s v="Standard Class"/>
    <s v="SC-20680"/>
    <s v="Steve Carroll"/>
    <s v="Home Office"/>
    <s v="United States"/>
    <s v="Seattle"/>
    <x v="4"/>
    <n v="98115"/>
    <x v="1"/>
    <s v="OFF-ST-10001328"/>
    <x v="1"/>
    <x v="4"/>
    <s v="Personal Filing Tote with Lid, Black/Gray"/>
    <n v="46.53"/>
    <n v="3"/>
    <n v="0"/>
    <n v="13.028400000000001"/>
  </r>
  <r>
    <n v="5913"/>
    <s v="CA-2011-120432"/>
    <x v="2"/>
    <x v="829"/>
    <d v="2011-08-26T00:00:00"/>
    <s v="Second Class"/>
    <s v="DW-13585"/>
    <s v="Dorothy Wardle"/>
    <s v="Corporate"/>
    <s v="United States"/>
    <s v="Owensboro"/>
    <x v="0"/>
    <n v="42301"/>
    <x v="0"/>
    <s v="OFF-SU-10004661"/>
    <x v="1"/>
    <x v="14"/>
    <s v="Acme Titanium Bonded Scissors"/>
    <n v="25.5"/>
    <n v="3"/>
    <n v="0"/>
    <n v="6.63"/>
  </r>
  <r>
    <n v="5914"/>
    <s v="US-2012-126977"/>
    <x v="1"/>
    <x v="14"/>
    <d v="2012-09-23T00:00:00"/>
    <s v="Standard Class"/>
    <s v="PF-19120"/>
    <s v="Peter Fuller"/>
    <s v="Consumer"/>
    <s v="United States"/>
    <s v="New York City"/>
    <x v="15"/>
    <n v="10035"/>
    <x v="3"/>
    <s v="OFF-ST-10000617"/>
    <x v="1"/>
    <x v="4"/>
    <s v="Woodgrain Magazine Files by Perma"/>
    <n v="14.9"/>
    <n v="5"/>
    <n v="0"/>
    <n v="1.0429999999999984"/>
  </r>
  <r>
    <n v="5915"/>
    <s v="US-2012-126977"/>
    <x v="1"/>
    <x v="14"/>
    <d v="2012-09-23T00:00:00"/>
    <s v="Standard Class"/>
    <s v="PF-19120"/>
    <s v="Peter Fuller"/>
    <s v="Consumer"/>
    <s v="United States"/>
    <s v="New York City"/>
    <x v="15"/>
    <n v="10035"/>
    <x v="3"/>
    <s v="OFF-LA-10002762"/>
    <x v="1"/>
    <x v="2"/>
    <s v="Avery 485"/>
    <n v="87.71"/>
    <n v="7"/>
    <n v="0"/>
    <n v="41.223699999999994"/>
  </r>
  <r>
    <n v="5916"/>
    <s v="US-2012-126977"/>
    <x v="1"/>
    <x v="14"/>
    <d v="2012-09-23T00:00:00"/>
    <s v="Standard Class"/>
    <s v="PF-19120"/>
    <s v="Peter Fuller"/>
    <s v="Consumer"/>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s v="Consumer"/>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s v="Consumer"/>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s v="Consumer"/>
    <s v="United States"/>
    <s v="New York City"/>
    <x v="15"/>
    <n v="10035"/>
    <x v="3"/>
    <s v="FUR-BO-10002213"/>
    <x v="0"/>
    <x v="0"/>
    <s v="DMI Eclipse Executive Suite Bookcases"/>
    <n v="2003.9200000000003"/>
    <n v="5"/>
    <n v="0.2"/>
    <n v="-25.049000000000149"/>
  </r>
  <r>
    <n v="5920"/>
    <s v="US-2012-126977"/>
    <x v="1"/>
    <x v="14"/>
    <d v="2012-09-23T00:00:00"/>
    <s v="Standard Class"/>
    <s v="PF-19120"/>
    <s v="Peter Fuller"/>
    <s v="Consumer"/>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s v="Consumer"/>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s v="Consumer"/>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s v="Consumer"/>
    <s v="United States"/>
    <s v="New York City"/>
    <x v="15"/>
    <n v="10035"/>
    <x v="3"/>
    <s v="TEC-PH-10000169"/>
    <x v="2"/>
    <x v="7"/>
    <s v="ARKON Windshield Dashboard Air Vent Car Mount Holder"/>
    <n v="67.8"/>
    <n v="4"/>
    <n v="0"/>
    <n v="1.3559999999999945"/>
  </r>
  <r>
    <n v="5924"/>
    <s v="CA-2013-130288"/>
    <x v="0"/>
    <x v="491"/>
    <d v="2013-12-01T00:00:00"/>
    <s v="Second Class"/>
    <s v="DK-13225"/>
    <s v="Dean Katz"/>
    <s v="Corporate"/>
    <s v="United States"/>
    <s v="New York City"/>
    <x v="15"/>
    <n v="10011"/>
    <x v="3"/>
    <s v="FUR-TA-10002958"/>
    <x v="0"/>
    <x v="3"/>
    <s v="Bevis Oval Conference Table, Walnut"/>
    <n v="313.17599999999999"/>
    <n v="2"/>
    <n v="0.4"/>
    <n v="-120.05080000000007"/>
  </r>
  <r>
    <n v="5925"/>
    <s v="CA-2014-146458"/>
    <x v="3"/>
    <x v="123"/>
    <d v="2014-11-23T00:00:00"/>
    <s v="Second Class"/>
    <s v="RB-19435"/>
    <s v="Richard Bierner"/>
    <s v="Consumer"/>
    <s v="United States"/>
    <s v="Springfield"/>
    <x v="17"/>
    <n v="22153"/>
    <x v="0"/>
    <s v="OFF-AR-10001177"/>
    <x v="1"/>
    <x v="6"/>
    <s v="Newell 349"/>
    <n v="22.959999999999997"/>
    <n v="7"/>
    <n v="0"/>
    <n v="6.6583999999999968"/>
  </r>
  <r>
    <n v="5926"/>
    <s v="CA-2014-150420"/>
    <x v="3"/>
    <x v="95"/>
    <d v="2014-06-09T00:00:00"/>
    <s v="Standard Class"/>
    <s v="GD-14590"/>
    <s v="Giulietta Dortch"/>
    <s v="Corporate"/>
    <s v="United States"/>
    <s v="Bellingham"/>
    <x v="4"/>
    <n v="98226"/>
    <x v="1"/>
    <s v="TEC-AC-10004975"/>
    <x v="2"/>
    <x v="11"/>
    <s v="Plantronics Audio 995 Wireless Stereo Headset"/>
    <n v="1099.5"/>
    <n v="10"/>
    <n v="0"/>
    <n v="362.83500000000004"/>
  </r>
  <r>
    <n v="5927"/>
    <s v="US-2011-118997"/>
    <x v="2"/>
    <x v="918"/>
    <d v="2011-04-12T00:00:00"/>
    <s v="Standard Class"/>
    <s v="RA-19885"/>
    <s v="Ruben Ausman"/>
    <s v="Corporate"/>
    <s v="United States"/>
    <s v="Decatur"/>
    <x v="19"/>
    <n v="35601"/>
    <x v="0"/>
    <s v="FUR-TA-10001086"/>
    <x v="0"/>
    <x v="3"/>
    <s v="SAFCO PlanMaster Boards, 60w x 37-1/2d, White Melamine"/>
    <n v="1215.92"/>
    <n v="8"/>
    <n v="0"/>
    <n v="316.13920000000007"/>
  </r>
  <r>
    <n v="5928"/>
    <s v="CA-2011-114314"/>
    <x v="2"/>
    <x v="856"/>
    <d v="2011-10-15T00:00:00"/>
    <s v="Standard Class"/>
    <s v="DB-13555"/>
    <s v="Dorothy Badders"/>
    <s v="Corporate"/>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s v="Corporate"/>
    <s v="United States"/>
    <s v="Fayetteville"/>
    <x v="36"/>
    <n v="72701"/>
    <x v="0"/>
    <s v="FUR-FU-10002107"/>
    <x v="0"/>
    <x v="5"/>
    <s v="Eldon Pizzaz Desk Accessories"/>
    <n v="8.92"/>
    <n v="4"/>
    <n v="0"/>
    <n v="3.9248000000000003"/>
  </r>
  <r>
    <n v="5930"/>
    <s v="US-2014-169551"/>
    <x v="3"/>
    <x v="437"/>
    <d v="2014-07-10T00:00:00"/>
    <s v="First Class"/>
    <s v="RL-19615"/>
    <s v="Rob Lucas"/>
    <s v="Consumer"/>
    <s v="United States"/>
    <s v="Philadelphia"/>
    <x v="9"/>
    <n v="19120"/>
    <x v="3"/>
    <s v="FUR-BO-10001519"/>
    <x v="0"/>
    <x v="0"/>
    <s v="O'Sullivan 3-Shelf Heavy-Duty Bookcases"/>
    <n v="87.210000000000008"/>
    <n v="3"/>
    <n v="0.5"/>
    <n v="-45.349200000000003"/>
  </r>
  <r>
    <n v="5931"/>
    <s v="US-2014-169551"/>
    <x v="3"/>
    <x v="437"/>
    <d v="2014-07-10T00:00:00"/>
    <s v="First Class"/>
    <s v="RL-19615"/>
    <s v="Rob Lucas"/>
    <s v="Consumer"/>
    <s v="United States"/>
    <s v="Philadelphia"/>
    <x v="9"/>
    <n v="19120"/>
    <x v="3"/>
    <s v="OFF-PA-10004100"/>
    <x v="1"/>
    <x v="10"/>
    <s v="Xerox 216"/>
    <n v="15.552000000000003"/>
    <n v="3"/>
    <n v="0.2"/>
    <n v="5.4432"/>
  </r>
  <r>
    <n v="5932"/>
    <s v="US-2014-169551"/>
    <x v="3"/>
    <x v="437"/>
    <d v="2014-07-10T00:00:00"/>
    <s v="First Class"/>
    <s v="RL-19615"/>
    <s v="Rob Lucas"/>
    <s v="Consumer"/>
    <s v="United States"/>
    <s v="Philadelphia"/>
    <x v="9"/>
    <n v="19120"/>
    <x v="3"/>
    <s v="TEC-PH-10001363"/>
    <x v="2"/>
    <x v="7"/>
    <s v="Apple iPhone 5S"/>
    <n v="683.98799999999994"/>
    <n v="2"/>
    <n v="0.4"/>
    <n v="-113.9980000000001"/>
  </r>
  <r>
    <n v="5933"/>
    <s v="US-2014-169551"/>
    <x v="3"/>
    <x v="437"/>
    <d v="2014-07-10T00:00:00"/>
    <s v="First Class"/>
    <s v="RL-19615"/>
    <s v="Rob Lucas"/>
    <s v="Consumer"/>
    <s v="United States"/>
    <s v="Philadelphia"/>
    <x v="9"/>
    <n v="19120"/>
    <x v="3"/>
    <s v="OFF-ST-10004835"/>
    <x v="1"/>
    <x v="4"/>
    <s v="Plastic Stacking Crates &amp; Casters"/>
    <n v="13.392000000000001"/>
    <n v="3"/>
    <n v="0.2"/>
    <n v="1.0044"/>
  </r>
  <r>
    <n v="5934"/>
    <s v="US-2014-169551"/>
    <x v="3"/>
    <x v="437"/>
    <d v="2014-07-10T00:00:00"/>
    <s v="First Class"/>
    <s v="RL-19615"/>
    <s v="Rob Lucas"/>
    <s v="Consumer"/>
    <s v="United States"/>
    <s v="Philadelphia"/>
    <x v="9"/>
    <n v="19120"/>
    <x v="3"/>
    <s v="TEC-AC-10002018"/>
    <x v="2"/>
    <x v="11"/>
    <s v="AmazonBasics 3-Button USB Wired Mouse"/>
    <n v="16.776000000000003"/>
    <n v="3"/>
    <n v="0.2"/>
    <n v="4.8231000000000002"/>
  </r>
  <r>
    <n v="5935"/>
    <s v="US-2014-169551"/>
    <x v="3"/>
    <x v="437"/>
    <d v="2014-07-10T00:00:00"/>
    <s v="First Class"/>
    <s v="RL-19615"/>
    <s v="Rob Lucas"/>
    <s v="Consumer"/>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s v="Home Office"/>
    <s v="United States"/>
    <s v="Seattle"/>
    <x v="4"/>
    <n v="98103"/>
    <x v="1"/>
    <s v="FUR-FU-10000221"/>
    <x v="0"/>
    <x v="5"/>
    <s v="Master Caster Door Stop, Brown"/>
    <n v="25.4"/>
    <n v="5"/>
    <n v="0"/>
    <n v="8.6359999999999992"/>
  </r>
  <r>
    <n v="5937"/>
    <s v="CA-2013-103107"/>
    <x v="0"/>
    <x v="975"/>
    <d v="2013-07-05T00:00:00"/>
    <s v="Same Day"/>
    <s v="RB-19465"/>
    <s v="Rick Bensley"/>
    <s v="Home Office"/>
    <s v="United States"/>
    <s v="Seattle"/>
    <x v="4"/>
    <n v="98103"/>
    <x v="1"/>
    <s v="TEC-PH-10001198"/>
    <x v="2"/>
    <x v="7"/>
    <s v="Avaya 4621SW VoIP phone"/>
    <n v="177.48000000000002"/>
    <n v="3"/>
    <n v="0.2"/>
    <n v="19.966499999999982"/>
  </r>
  <r>
    <n v="5938"/>
    <s v="CA-2013-103107"/>
    <x v="0"/>
    <x v="975"/>
    <d v="2013-07-05T00:00:00"/>
    <s v="Same Day"/>
    <s v="RB-19465"/>
    <s v="Rick Bensley"/>
    <s v="Home Office"/>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s v="Consumer"/>
    <s v="United States"/>
    <s v="Plano"/>
    <x v="5"/>
    <n v="75023"/>
    <x v="2"/>
    <s v="TEC-PH-10003811"/>
    <x v="2"/>
    <x v="7"/>
    <s v="Jabra Supreme Plus Driver Edition Headset"/>
    <n v="95.992000000000004"/>
    <n v="1"/>
    <n v="0.2"/>
    <n v="9.5991999999999997"/>
  </r>
  <r>
    <n v="5940"/>
    <s v="CA-2014-122077"/>
    <x v="3"/>
    <x v="240"/>
    <d v="2014-05-26T00:00:00"/>
    <s v="Standard Class"/>
    <s v="JF-15295"/>
    <s v="Jason Fortune-"/>
    <s v="Consumer"/>
    <s v="United States"/>
    <s v="Plano"/>
    <x v="5"/>
    <n v="75023"/>
    <x v="2"/>
    <s v="OFF-LA-10004178"/>
    <x v="1"/>
    <x v="2"/>
    <s v="Avery 491"/>
    <n v="13.216000000000001"/>
    <n v="4"/>
    <n v="0.2"/>
    <n v="4.2951999999999995"/>
  </r>
  <r>
    <n v="5941"/>
    <s v="CA-2014-112431"/>
    <x v="3"/>
    <x v="386"/>
    <d v="2014-10-15T00:00:00"/>
    <s v="Second Class"/>
    <s v="RW-19690"/>
    <s v="Robert Waldorf"/>
    <s v="Consumer"/>
    <s v="United States"/>
    <s v="Los Angeles"/>
    <x v="1"/>
    <n v="90049"/>
    <x v="1"/>
    <s v="TEC-AC-10001465"/>
    <x v="2"/>
    <x v="11"/>
    <s v="SanDisk Cruzer 64 GB USB Flash Drive"/>
    <n v="435.84000000000003"/>
    <n v="12"/>
    <n v="0"/>
    <n v="130.75199999999995"/>
  </r>
  <r>
    <n v="5942"/>
    <s v="CA-2014-112431"/>
    <x v="3"/>
    <x v="386"/>
    <d v="2014-10-15T00:00:00"/>
    <s v="Second Class"/>
    <s v="RW-19690"/>
    <s v="Robert Waldorf"/>
    <s v="Consumer"/>
    <s v="United States"/>
    <s v="Los Angeles"/>
    <x v="1"/>
    <n v="90049"/>
    <x v="1"/>
    <s v="OFF-AR-10000940"/>
    <x v="1"/>
    <x v="6"/>
    <s v="Newell 343"/>
    <n v="5.88"/>
    <n v="2"/>
    <n v="0"/>
    <n v="1.5876000000000001"/>
  </r>
  <r>
    <n v="5943"/>
    <s v="CA-2013-151092"/>
    <x v="0"/>
    <x v="876"/>
    <d v="2013-08-14T00:00:00"/>
    <s v="Standard Class"/>
    <s v="VG-21790"/>
    <s v="Vivek Gonzalez"/>
    <s v="Consumer"/>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s v="Corporate"/>
    <s v="United States"/>
    <s v="Los Angeles"/>
    <x v="1"/>
    <n v="90036"/>
    <x v="1"/>
    <s v="FUR-FU-10000771"/>
    <x v="0"/>
    <x v="5"/>
    <s v="Eldon 200 Class Desk Accessories, Smoke"/>
    <n v="6.28"/>
    <n v="1"/>
    <n v="0"/>
    <n v="2.6376000000000004"/>
  </r>
  <r>
    <n v="5945"/>
    <s v="CA-2011-104178"/>
    <x v="2"/>
    <x v="55"/>
    <d v="2011-08-29T00:00:00"/>
    <s v="Standard Class"/>
    <s v="JM-15265"/>
    <s v="Janet Molinari"/>
    <s v="Corporate"/>
    <s v="United States"/>
    <s v="Los Angeles"/>
    <x v="1"/>
    <n v="90036"/>
    <x v="1"/>
    <s v="TEC-AC-10002399"/>
    <x v="2"/>
    <x v="11"/>
    <s v="SanDisk Cruzer 32 GB USB Flash Drive"/>
    <n v="95.1"/>
    <n v="5"/>
    <n v="0"/>
    <n v="30.431999999999995"/>
  </r>
  <r>
    <n v="5946"/>
    <s v="CA-2011-104178"/>
    <x v="2"/>
    <x v="55"/>
    <d v="2011-08-29T00:00:00"/>
    <s v="Standard Class"/>
    <s v="JM-15265"/>
    <s v="Janet Molinari"/>
    <s v="Corporate"/>
    <s v="United States"/>
    <s v="Los Angeles"/>
    <x v="1"/>
    <n v="90036"/>
    <x v="1"/>
    <s v="OFF-PA-10004983"/>
    <x v="1"/>
    <x v="10"/>
    <s v="Xerox 23"/>
    <n v="25.92"/>
    <n v="4"/>
    <n v="0"/>
    <n v="12.441600000000001"/>
  </r>
  <r>
    <n v="5947"/>
    <s v="CA-2011-104178"/>
    <x v="2"/>
    <x v="55"/>
    <d v="2011-08-29T00:00:00"/>
    <s v="Standard Class"/>
    <s v="JM-15265"/>
    <s v="Janet Molinari"/>
    <s v="Corporate"/>
    <s v="United States"/>
    <s v="Los Angeles"/>
    <x v="1"/>
    <n v="90036"/>
    <x v="1"/>
    <s v="OFF-ST-10004258"/>
    <x v="1"/>
    <x v="4"/>
    <s v="Portable Personal File Box"/>
    <n v="48.84"/>
    <n v="4"/>
    <n v="0"/>
    <n v="13.186800000000005"/>
  </r>
  <r>
    <n v="5948"/>
    <s v="CA-2012-115924"/>
    <x v="1"/>
    <x v="471"/>
    <d v="2012-09-18T00:00:00"/>
    <s v="Second Class"/>
    <s v="BE-11455"/>
    <s v="Brad Eason"/>
    <s v="Home Office"/>
    <s v="United States"/>
    <s v="Des Moines"/>
    <x v="23"/>
    <n v="50315"/>
    <x v="2"/>
    <s v="OFF-BI-10004040"/>
    <x v="1"/>
    <x v="8"/>
    <s v="Wilson Jones Impact Binders"/>
    <n v="25.9"/>
    <n v="5"/>
    <n v="0"/>
    <n v="12.690999999999999"/>
  </r>
  <r>
    <n v="5949"/>
    <s v="CA-2014-161046"/>
    <x v="3"/>
    <x v="916"/>
    <d v="2014-03-06T00:00:00"/>
    <s v="Same Day"/>
    <s v="CB-12535"/>
    <s v="Claudia Bergmann"/>
    <s v="Corporate"/>
    <s v="United States"/>
    <s v="Southaven"/>
    <x v="35"/>
    <n v="38671"/>
    <x v="0"/>
    <s v="OFF-EN-10003862"/>
    <x v="1"/>
    <x v="12"/>
    <s v="Laser &amp; Ink Jet Business Envelopes"/>
    <n v="42.68"/>
    <n v="4"/>
    <n v="0"/>
    <n v="19.6328"/>
  </r>
  <r>
    <n v="5950"/>
    <s v="CA-2014-161046"/>
    <x v="3"/>
    <x v="916"/>
    <d v="2014-03-06T00:00:00"/>
    <s v="Same Day"/>
    <s v="CB-12535"/>
    <s v="Claudia Bergmann"/>
    <s v="Corporate"/>
    <s v="United States"/>
    <s v="Southaven"/>
    <x v="35"/>
    <n v="38671"/>
    <x v="0"/>
    <s v="TEC-AC-10004571"/>
    <x v="2"/>
    <x v="11"/>
    <s v="Logitech G700s Rechargeable Gaming Mouse"/>
    <n v="299.96999999999997"/>
    <n v="3"/>
    <n v="0"/>
    <n v="125.98740000000001"/>
  </r>
  <r>
    <n v="5951"/>
    <s v="CA-2014-161046"/>
    <x v="3"/>
    <x v="916"/>
    <d v="2014-03-06T00:00:00"/>
    <s v="Same Day"/>
    <s v="CB-12535"/>
    <s v="Claudia Bergmann"/>
    <s v="Corporate"/>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s v="Corporate"/>
    <s v="United States"/>
    <s v="Southaven"/>
    <x v="35"/>
    <n v="38671"/>
    <x v="0"/>
    <s v="OFF-BI-10002026"/>
    <x v="1"/>
    <x v="8"/>
    <s v="Ibico Recycled Linen-Style Covers"/>
    <n v="234.36"/>
    <n v="6"/>
    <n v="0"/>
    <n v="112.49279999999999"/>
  </r>
  <r>
    <n v="5953"/>
    <s v="US-2014-141698"/>
    <x v="3"/>
    <x v="4"/>
    <d v="2014-04-22T00:00:00"/>
    <s v="Standard Class"/>
    <s v="SD-20485"/>
    <s v="Shirley Daniels"/>
    <s v="Home Office"/>
    <s v="United States"/>
    <s v="Houston"/>
    <x v="5"/>
    <n v="77041"/>
    <x v="2"/>
    <s v="OFF-PA-10001826"/>
    <x v="1"/>
    <x v="10"/>
    <s v="Xerox 207"/>
    <n v="20.736000000000004"/>
    <n v="4"/>
    <n v="0.2"/>
    <n v="7.2576000000000001"/>
  </r>
  <r>
    <n v="5954"/>
    <s v="US-2011-105151"/>
    <x v="2"/>
    <x v="809"/>
    <d v="2011-03-31T00:00:00"/>
    <s v="First Class"/>
    <s v="SG-20890"/>
    <s v="Susan Gilcrest"/>
    <s v="Corporate"/>
    <s v="United States"/>
    <s v="New York City"/>
    <x v="15"/>
    <n v="10009"/>
    <x v="3"/>
    <s v="OFF-AR-10001231"/>
    <x v="1"/>
    <x v="6"/>
    <s v="Sanford EarthWrite Recycled Pencils, Medium Soft, #2"/>
    <n v="10.5"/>
    <n v="5"/>
    <n v="0"/>
    <n v="2.9400000000000004"/>
  </r>
  <r>
    <n v="5955"/>
    <s v="CA-2011-155796"/>
    <x v="2"/>
    <x v="7"/>
    <d v="2011-11-15T00:00:00"/>
    <s v="Second Class"/>
    <s v="TS-21430"/>
    <s v="Tom Stivers"/>
    <s v="Corporate"/>
    <s v="United States"/>
    <s v="Reading"/>
    <x v="9"/>
    <n v="19601"/>
    <x v="3"/>
    <s v="FUR-FU-10000409"/>
    <x v="0"/>
    <x v="5"/>
    <s v="GE 4 Foot Flourescent Tube, 40 Watt"/>
    <n v="23.968000000000004"/>
    <n v="2"/>
    <n v="0.2"/>
    <n v="7.7896000000000001"/>
  </r>
  <r>
    <n v="5956"/>
    <s v="CA-2011-155796"/>
    <x v="2"/>
    <x v="7"/>
    <d v="2011-11-15T00:00:00"/>
    <s v="Second Class"/>
    <s v="TS-21430"/>
    <s v="Tom Stivers"/>
    <s v="Corporate"/>
    <s v="United States"/>
    <s v="Reading"/>
    <x v="9"/>
    <n v="19601"/>
    <x v="3"/>
    <s v="FUR-BO-10002545"/>
    <x v="0"/>
    <x v="0"/>
    <s v="Atlantic Metals Mobile 3-Shelf Bookcases, Custom Colors"/>
    <n v="521.96"/>
    <n v="4"/>
    <n v="0.5"/>
    <n v="-250.54079999999999"/>
  </r>
  <r>
    <n v="5957"/>
    <s v="CA-2013-127138"/>
    <x v="0"/>
    <x v="299"/>
    <d v="2013-03-16T00:00:00"/>
    <s v="Second Class"/>
    <s v="DK-13225"/>
    <s v="Dean Katz"/>
    <s v="Corporate"/>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s v="Corporate"/>
    <s v="United States"/>
    <s v="San Francisco"/>
    <x v="1"/>
    <n v="94109"/>
    <x v="1"/>
    <s v="OFF-AP-10003842"/>
    <x v="1"/>
    <x v="9"/>
    <s v="Euro-Pro Shark Turbo Vacuum"/>
    <n v="154.9"/>
    <n v="5"/>
    <n v="0"/>
    <n v="40.274000000000001"/>
  </r>
  <r>
    <n v="5959"/>
    <s v="CA-2013-127138"/>
    <x v="0"/>
    <x v="299"/>
    <d v="2013-03-16T00:00:00"/>
    <s v="Second Class"/>
    <s v="DK-13225"/>
    <s v="Dean Katz"/>
    <s v="Corporate"/>
    <s v="United States"/>
    <s v="San Francisco"/>
    <x v="1"/>
    <n v="94109"/>
    <x v="1"/>
    <s v="OFF-EN-10004459"/>
    <x v="1"/>
    <x v="12"/>
    <s v="Security-Tint Envelopes"/>
    <n v="30.56"/>
    <n v="4"/>
    <n v="0"/>
    <n v="14.974399999999999"/>
  </r>
  <r>
    <n v="5960"/>
    <s v="CA-2013-127138"/>
    <x v="0"/>
    <x v="299"/>
    <d v="2013-03-16T00:00:00"/>
    <s v="Second Class"/>
    <s v="DK-13225"/>
    <s v="Dean Katz"/>
    <s v="Corporate"/>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s v="Corporate"/>
    <s v="United States"/>
    <s v="Los Angeles"/>
    <x v="1"/>
    <n v="90045"/>
    <x v="1"/>
    <s v="FUR-FU-10003142"/>
    <x v="0"/>
    <x v="5"/>
    <s v="Master Big Foot Doorstop, Beige"/>
    <n v="21.12"/>
    <n v="4"/>
    <n v="0"/>
    <n v="6.5471999999999984"/>
  </r>
  <r>
    <n v="5962"/>
    <s v="CA-2011-140732"/>
    <x v="2"/>
    <x v="7"/>
    <d v="2011-11-13T00:00:00"/>
    <s v="Second Class"/>
    <s v="MA-17560"/>
    <s v="Matt Abelman"/>
    <s v="Home Office"/>
    <s v="United States"/>
    <s v="Los Angeles"/>
    <x v="1"/>
    <n v="90004"/>
    <x v="1"/>
    <s v="TEC-PH-10001425"/>
    <x v="2"/>
    <x v="7"/>
    <s v="Mophie Juice Pack Helium for iPhone"/>
    <n v="575.928"/>
    <n v="9"/>
    <n v="0.2"/>
    <n v="57.592799999999983"/>
  </r>
  <r>
    <n v="5963"/>
    <s v="CA-2011-140732"/>
    <x v="2"/>
    <x v="7"/>
    <d v="2011-11-13T00:00:00"/>
    <s v="Second Class"/>
    <s v="MA-17560"/>
    <s v="Matt Abelman"/>
    <s v="Home Office"/>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s v="Home Office"/>
    <s v="United States"/>
    <s v="Los Angeles"/>
    <x v="1"/>
    <n v="90004"/>
    <x v="1"/>
    <s v="OFF-PA-10003625"/>
    <x v="1"/>
    <x v="10"/>
    <s v="Xerox 1979"/>
    <n v="123.92"/>
    <n v="4"/>
    <n v="0"/>
    <n v="55.763999999999996"/>
  </r>
  <r>
    <n v="5965"/>
    <s v="CA-2014-119011"/>
    <x v="3"/>
    <x v="648"/>
    <d v="2014-08-26T00:00:00"/>
    <s v="Standard Class"/>
    <s v="LR-17035"/>
    <s v="Lisa Ryan"/>
    <s v="Corporate"/>
    <s v="United States"/>
    <s v="San Francisco"/>
    <x v="1"/>
    <n v="94109"/>
    <x v="1"/>
    <s v="OFF-SU-10004768"/>
    <x v="1"/>
    <x v="14"/>
    <s v="Acme Kleencut Forged Steel Scissors"/>
    <n v="17.22"/>
    <n v="3"/>
    <n v="0"/>
    <n v="5.1659999999999986"/>
  </r>
  <r>
    <n v="5966"/>
    <s v="CA-2014-119011"/>
    <x v="3"/>
    <x v="648"/>
    <d v="2014-08-26T00:00:00"/>
    <s v="Standard Class"/>
    <s v="LR-17035"/>
    <s v="Lisa Ryan"/>
    <s v="Corporate"/>
    <s v="United States"/>
    <s v="San Francisco"/>
    <x v="1"/>
    <n v="94109"/>
    <x v="1"/>
    <s v="OFF-ST-10000777"/>
    <x v="1"/>
    <x v="4"/>
    <s v="Companion Letter/Legal File, Black"/>
    <n v="226.56"/>
    <n v="6"/>
    <n v="0"/>
    <n v="63.436800000000005"/>
  </r>
  <r>
    <n v="5967"/>
    <s v="CA-2014-119011"/>
    <x v="3"/>
    <x v="648"/>
    <d v="2014-08-26T00:00:00"/>
    <s v="Standard Class"/>
    <s v="LR-17035"/>
    <s v="Lisa Ryan"/>
    <s v="Corporate"/>
    <s v="United States"/>
    <s v="San Francisco"/>
    <x v="1"/>
    <n v="94109"/>
    <x v="1"/>
    <s v="TEC-PH-10003171"/>
    <x v="2"/>
    <x v="7"/>
    <s v="Plantronics Encore H101 Dual Earpieces Headset"/>
    <n v="107.88"/>
    <n v="3"/>
    <n v="0.2"/>
    <n v="10.787999999999997"/>
  </r>
  <r>
    <n v="5968"/>
    <s v="CA-2013-166912"/>
    <x v="0"/>
    <x v="804"/>
    <d v="2013-01-17T00:00:00"/>
    <s v="First Class"/>
    <s v="BE-11335"/>
    <s v="Bill Eplett"/>
    <s v="Home Office"/>
    <s v="United States"/>
    <s v="New York City"/>
    <x v="15"/>
    <n v="10009"/>
    <x v="3"/>
    <s v="OFF-PA-10001033"/>
    <x v="1"/>
    <x v="10"/>
    <s v="Xerox 1893"/>
    <n v="81.98"/>
    <n v="2"/>
    <n v="0"/>
    <n v="40.170200000000001"/>
  </r>
  <r>
    <n v="5969"/>
    <s v="CA-2011-141726"/>
    <x v="2"/>
    <x v="836"/>
    <d v="2011-07-22T00:00:00"/>
    <s v="First Class"/>
    <s v="CC-12145"/>
    <s v="Charles Crestani"/>
    <s v="Consumer"/>
    <s v="United States"/>
    <s v="San Diego"/>
    <x v="1"/>
    <n v="92105"/>
    <x v="1"/>
    <s v="OFF-PA-10000418"/>
    <x v="1"/>
    <x v="10"/>
    <s v="Xerox 189"/>
    <n v="104.85"/>
    <n v="1"/>
    <n v="0"/>
    <n v="50.327999999999996"/>
  </r>
  <r>
    <n v="5970"/>
    <s v="CA-2011-141726"/>
    <x v="2"/>
    <x v="836"/>
    <d v="2011-07-22T00:00:00"/>
    <s v="First Class"/>
    <s v="CC-12145"/>
    <s v="Charles Crestani"/>
    <s v="Consumer"/>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s v="Consumer"/>
    <s v="United States"/>
    <s v="San Diego"/>
    <x v="1"/>
    <n v="92105"/>
    <x v="1"/>
    <s v="OFF-PA-10002230"/>
    <x v="1"/>
    <x v="10"/>
    <s v="Xerox 1897"/>
    <n v="19.920000000000002"/>
    <n v="4"/>
    <n v="0"/>
    <n v="9.7608000000000015"/>
  </r>
  <r>
    <n v="5972"/>
    <s v="CA-2011-141726"/>
    <x v="2"/>
    <x v="836"/>
    <d v="2011-07-22T00:00:00"/>
    <s v="First Class"/>
    <s v="CC-12145"/>
    <s v="Charles Crestani"/>
    <s v="Consumer"/>
    <s v="United States"/>
    <s v="San Diego"/>
    <x v="1"/>
    <n v="92105"/>
    <x v="1"/>
    <s v="FUR-FU-10003577"/>
    <x v="0"/>
    <x v="5"/>
    <s v="Nu-Dell Leatherette Frames"/>
    <n v="43.019999999999996"/>
    <n v="3"/>
    <n v="0"/>
    <n v="15.4872"/>
  </r>
  <r>
    <n v="5973"/>
    <s v="CA-2014-115105"/>
    <x v="3"/>
    <x v="695"/>
    <d v="2014-02-12T00:00:00"/>
    <s v="Standard Class"/>
    <s v="BD-11770"/>
    <s v="Bryan Davis"/>
    <s v="Consumer"/>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s v="Home Office"/>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s v="Consumer"/>
    <s v="United States"/>
    <s v="Charlotte"/>
    <x v="3"/>
    <n v="28205"/>
    <x v="0"/>
    <s v="OFF-ST-10000676"/>
    <x v="1"/>
    <x v="4"/>
    <s v="Fellowes Econo/Stor Drawers"/>
    <n v="387.72"/>
    <n v="5"/>
    <n v="0.2"/>
    <n v="-67.851000000000028"/>
  </r>
  <r>
    <n v="5976"/>
    <s v="CA-2014-102155"/>
    <x v="3"/>
    <x v="1002"/>
    <d v="2014-07-18T00:00:00"/>
    <s v="Standard Class"/>
    <s v="RR-19525"/>
    <s v="Rick Reed"/>
    <s v="Corporate"/>
    <s v="United States"/>
    <s v="Overland Park"/>
    <x v="41"/>
    <n v="66212"/>
    <x v="2"/>
    <s v="OFF-ST-10001496"/>
    <x v="1"/>
    <x v="4"/>
    <s v="Standard Rollaway File with Lock"/>
    <n v="360.38"/>
    <n v="2"/>
    <n v="0"/>
    <n v="93.698800000000006"/>
  </r>
  <r>
    <n v="5977"/>
    <s v="CA-2014-102155"/>
    <x v="3"/>
    <x v="1002"/>
    <d v="2014-07-18T00:00:00"/>
    <s v="Standard Class"/>
    <s v="RR-19525"/>
    <s v="Rick Reed"/>
    <s v="Corporate"/>
    <s v="United States"/>
    <s v="Overland Park"/>
    <x v="41"/>
    <n v="66212"/>
    <x v="2"/>
    <s v="OFF-PA-10003673"/>
    <x v="1"/>
    <x v="10"/>
    <s v="Strathmore Photo Mount Cards"/>
    <n v="13.56"/>
    <n v="2"/>
    <n v="0"/>
    <n v="6.2375999999999996"/>
  </r>
  <r>
    <n v="5978"/>
    <s v="CA-2014-116953"/>
    <x v="3"/>
    <x v="558"/>
    <d v="2014-04-26T00:00:00"/>
    <s v="First Class"/>
    <s v="SV-20935"/>
    <s v="Susan Vittorini"/>
    <s v="Consumer"/>
    <s v="United States"/>
    <s v="Mesa"/>
    <x v="16"/>
    <n v="85204"/>
    <x v="1"/>
    <s v="TEC-PH-10004614"/>
    <x v="2"/>
    <x v="7"/>
    <s v="AT&amp;T 841000 Phone"/>
    <n v="552"/>
    <n v="10"/>
    <n v="0.2"/>
    <n v="34.5"/>
  </r>
  <r>
    <n v="5979"/>
    <s v="CA-2011-117765"/>
    <x v="2"/>
    <x v="557"/>
    <d v="2011-09-13T00:00:00"/>
    <s v="Standard Class"/>
    <s v="RB-19465"/>
    <s v="Rick Bensley"/>
    <s v="Home Office"/>
    <s v="United States"/>
    <s v="Tulsa"/>
    <x v="26"/>
    <n v="74133"/>
    <x v="2"/>
    <s v="FUR-TA-10001039"/>
    <x v="0"/>
    <x v="3"/>
    <s v="KI Adjustable-Height Table"/>
    <n v="429.90000000000003"/>
    <n v="5"/>
    <n v="0"/>
    <n v="111.77400000000003"/>
  </r>
  <r>
    <n v="5980"/>
    <s v="CA-2011-117765"/>
    <x v="2"/>
    <x v="557"/>
    <d v="2011-09-13T00:00:00"/>
    <s v="Standard Class"/>
    <s v="RB-19465"/>
    <s v="Rick Bensley"/>
    <s v="Home Office"/>
    <s v="United States"/>
    <s v="Tulsa"/>
    <x v="26"/>
    <n v="74133"/>
    <x v="2"/>
    <s v="OFF-BI-10000474"/>
    <x v="1"/>
    <x v="8"/>
    <s v="Avery Recycled Flexi-View Covers for Binding Systems"/>
    <n v="32.06"/>
    <n v="2"/>
    <n v="0"/>
    <n v="15.3888"/>
  </r>
  <r>
    <n v="5981"/>
    <s v="CA-2011-117765"/>
    <x v="2"/>
    <x v="557"/>
    <d v="2011-09-13T00:00:00"/>
    <s v="Standard Class"/>
    <s v="RB-19465"/>
    <s v="Rick Bensley"/>
    <s v="Home Office"/>
    <s v="United States"/>
    <s v="Tulsa"/>
    <x v="26"/>
    <n v="74133"/>
    <x v="2"/>
    <s v="FUR-CH-10004698"/>
    <x v="0"/>
    <x v="1"/>
    <s v="Padded Folding Chairs, Black, 4/Carton"/>
    <n v="161.96"/>
    <n v="2"/>
    <n v="0"/>
    <n v="45.348800000000011"/>
  </r>
  <r>
    <n v="5982"/>
    <s v="CA-2011-117765"/>
    <x v="2"/>
    <x v="557"/>
    <d v="2011-09-13T00:00:00"/>
    <s v="Standard Class"/>
    <s v="RB-19465"/>
    <s v="Rick Bensley"/>
    <s v="Home Office"/>
    <s v="United States"/>
    <s v="Tulsa"/>
    <x v="26"/>
    <n v="74133"/>
    <x v="2"/>
    <s v="OFF-ST-10003327"/>
    <x v="1"/>
    <x v="4"/>
    <s v="Akro-Mils 12-Gallon Tote"/>
    <n v="19.86"/>
    <n v="2"/>
    <n v="0"/>
    <n v="5.7593999999999976"/>
  </r>
  <r>
    <n v="5983"/>
    <s v="CA-2013-114895"/>
    <x v="0"/>
    <x v="831"/>
    <d v="2013-11-29T00:00:00"/>
    <s v="Standard Class"/>
    <s v="MV-18190"/>
    <s v="Mike Vittorini"/>
    <s v="Consumer"/>
    <s v="United States"/>
    <s v="New York City"/>
    <x v="15"/>
    <n v="10035"/>
    <x v="3"/>
    <s v="OFF-PA-10000232"/>
    <x v="1"/>
    <x v="10"/>
    <s v="Xerox 1975"/>
    <n v="12.96"/>
    <n v="2"/>
    <n v="0"/>
    <n v="6.3504000000000005"/>
  </r>
  <r>
    <n v="5984"/>
    <s v="CA-2014-112984"/>
    <x v="3"/>
    <x v="118"/>
    <d v="2014-09-19T00:00:00"/>
    <s v="Second Class"/>
    <s v="EH-14185"/>
    <s v="Evan Henry"/>
    <s v="Consumer"/>
    <s v="United States"/>
    <s v="Philadelphia"/>
    <x v="9"/>
    <n v="19143"/>
    <x v="3"/>
    <s v="OFF-PA-10003657"/>
    <x v="1"/>
    <x v="10"/>
    <s v="Xerox 1927"/>
    <n v="20.544000000000004"/>
    <n v="6"/>
    <n v="0.2"/>
    <n v="6.4199999999999964"/>
  </r>
  <r>
    <n v="5985"/>
    <s v="CA-2013-163776"/>
    <x v="0"/>
    <x v="1080"/>
    <d v="2013-07-26T00:00:00"/>
    <s v="Standard Class"/>
    <s v="JS-16030"/>
    <s v="Joy Smith"/>
    <s v="Consumer"/>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s v="Consumer"/>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s v="Consumer"/>
    <s v="United States"/>
    <s v="Hattiesburg"/>
    <x v="35"/>
    <n v="39401"/>
    <x v="0"/>
    <s v="OFF-ST-10002485"/>
    <x v="1"/>
    <x v="4"/>
    <s v="Rogers Deluxe File Chest"/>
    <n v="87.92"/>
    <n v="4"/>
    <n v="0"/>
    <n v="0.87919999999999732"/>
  </r>
  <r>
    <n v="5988"/>
    <s v="CA-2013-163776"/>
    <x v="0"/>
    <x v="1080"/>
    <d v="2013-07-26T00:00:00"/>
    <s v="Standard Class"/>
    <s v="JS-16030"/>
    <s v="Joy Smith"/>
    <s v="Consumer"/>
    <s v="United States"/>
    <s v="Hattiesburg"/>
    <x v="35"/>
    <n v="39401"/>
    <x v="0"/>
    <s v="OFF-PA-10001033"/>
    <x v="1"/>
    <x v="10"/>
    <s v="Xerox 1893"/>
    <n v="245.94"/>
    <n v="6"/>
    <n v="0"/>
    <n v="120.51060000000001"/>
  </r>
  <r>
    <n v="5989"/>
    <s v="CA-2013-163776"/>
    <x v="0"/>
    <x v="1080"/>
    <d v="2013-07-26T00:00:00"/>
    <s v="Standard Class"/>
    <s v="JS-16030"/>
    <s v="Joy Smith"/>
    <s v="Consumer"/>
    <s v="United States"/>
    <s v="Hattiesburg"/>
    <x v="35"/>
    <n v="39401"/>
    <x v="0"/>
    <s v="OFF-BI-10000404"/>
    <x v="1"/>
    <x v="8"/>
    <s v="Avery Printable Repositionable Plastic Tabs"/>
    <n v="8.6"/>
    <n v="1"/>
    <n v="0"/>
    <n v="4.0419999999999998"/>
  </r>
  <r>
    <n v="5990"/>
    <s v="CA-2013-163776"/>
    <x v="0"/>
    <x v="1080"/>
    <d v="2013-07-26T00:00:00"/>
    <s v="Standard Class"/>
    <s v="JS-16030"/>
    <s v="Joy Smith"/>
    <s v="Consumer"/>
    <s v="United States"/>
    <s v="Hattiesburg"/>
    <x v="35"/>
    <n v="39401"/>
    <x v="0"/>
    <s v="FUR-BO-10003546"/>
    <x v="0"/>
    <x v="0"/>
    <s v="Hon 4-Shelf Metal Bookcases"/>
    <n v="504.90000000000003"/>
    <n v="5"/>
    <n v="0"/>
    <n v="126.22500000000002"/>
  </r>
  <r>
    <n v="5991"/>
    <s v="US-2014-163300"/>
    <x v="3"/>
    <x v="175"/>
    <d v="2014-09-22T00:00:00"/>
    <s v="Standard Class"/>
    <s v="ES-14020"/>
    <s v="Erica Smith"/>
    <s v="Consumer"/>
    <s v="United States"/>
    <s v="Los Angeles"/>
    <x v="1"/>
    <n v="90049"/>
    <x v="1"/>
    <s v="OFF-BI-10004390"/>
    <x v="1"/>
    <x v="8"/>
    <s v="GBC DocuBind 200 Manual Binding Machine"/>
    <n v="2357.4880000000003"/>
    <n v="7"/>
    <n v="0.2"/>
    <n v="884.05799999999999"/>
  </r>
  <r>
    <n v="5992"/>
    <s v="US-2014-163300"/>
    <x v="3"/>
    <x v="175"/>
    <d v="2014-09-22T00:00:00"/>
    <s v="Standard Class"/>
    <s v="ES-14020"/>
    <s v="Erica Smith"/>
    <s v="Consumer"/>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s v="Consumer"/>
    <s v="United States"/>
    <s v="Los Angeles"/>
    <x v="1"/>
    <n v="90049"/>
    <x v="1"/>
    <s v="FUR-CH-10003396"/>
    <x v="0"/>
    <x v="1"/>
    <s v="Global Deluxe Steno Chair"/>
    <n v="184.75200000000001"/>
    <n v="3"/>
    <n v="0.2"/>
    <n v="-20.784600000000012"/>
  </r>
  <r>
    <n v="5994"/>
    <s v="CA-2013-162187"/>
    <x v="0"/>
    <x v="25"/>
    <d v="2013-12-12T00:00:00"/>
    <s v="Same Day"/>
    <s v="NS-18640"/>
    <s v="Noel Staavos"/>
    <s v="Corporate"/>
    <s v="United States"/>
    <s v="Columbus"/>
    <x v="24"/>
    <n v="43229"/>
    <x v="3"/>
    <s v="OFF-ST-10001558"/>
    <x v="1"/>
    <x v="4"/>
    <s v="Acco Perma 4000 Stacking Storage Drawers"/>
    <n v="64.959999999999994"/>
    <n v="5"/>
    <n v="0.2"/>
    <n v="-4.0599999999999987"/>
  </r>
  <r>
    <n v="5995"/>
    <s v="CA-2013-162187"/>
    <x v="0"/>
    <x v="25"/>
    <d v="2013-12-12T00:00:00"/>
    <s v="Same Day"/>
    <s v="NS-18640"/>
    <s v="Noel Staavos"/>
    <s v="Corporate"/>
    <s v="United States"/>
    <s v="Columbus"/>
    <x v="24"/>
    <n v="43229"/>
    <x v="3"/>
    <s v="OFF-SU-10004782"/>
    <x v="1"/>
    <x v="14"/>
    <s v="Elite 5&quot; Scissors"/>
    <n v="13.52"/>
    <n v="2"/>
    <n v="0.2"/>
    <n v="1.6899999999999986"/>
  </r>
  <r>
    <n v="5996"/>
    <s v="CA-2013-162187"/>
    <x v="0"/>
    <x v="25"/>
    <d v="2013-12-12T00:00:00"/>
    <s v="Same Day"/>
    <s v="NS-18640"/>
    <s v="Noel Staavos"/>
    <s v="Corporate"/>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s v="Corporate"/>
    <s v="United States"/>
    <s v="Columbus"/>
    <x v="24"/>
    <n v="43229"/>
    <x v="3"/>
    <s v="OFF-AP-10000576"/>
    <x v="1"/>
    <x v="9"/>
    <s v="Belkin 325VA UPS Surge Protector, 6'"/>
    <n v="387.13600000000002"/>
    <n v="4"/>
    <n v="0.2"/>
    <n v="24.196000000000012"/>
  </r>
  <r>
    <n v="5998"/>
    <s v="CA-2013-162187"/>
    <x v="0"/>
    <x v="25"/>
    <d v="2013-12-12T00:00:00"/>
    <s v="Same Day"/>
    <s v="NS-18640"/>
    <s v="Noel Staavos"/>
    <s v="Corporate"/>
    <s v="United States"/>
    <s v="Columbus"/>
    <x v="24"/>
    <n v="43229"/>
    <x v="3"/>
    <s v="FUR-TA-10003008"/>
    <x v="0"/>
    <x v="3"/>
    <s v="Lesro Round Back Collection Coffee Table, End Table"/>
    <n v="328.59000000000003"/>
    <n v="3"/>
    <n v="0.4"/>
    <n v="-147.8655"/>
  </r>
  <r>
    <n v="5999"/>
    <s v="US-2011-112991"/>
    <x v="2"/>
    <x v="325"/>
    <d v="2011-12-14T00:00:00"/>
    <s v="Standard Class"/>
    <s v="SH-19975"/>
    <s v="Sally Hughsby"/>
    <s v="Corporate"/>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s v="Corporate"/>
    <s v="United States"/>
    <s v="Caldwell"/>
    <x v="45"/>
    <n v="83605"/>
    <x v="1"/>
    <s v="OFF-PA-10000019"/>
    <x v="1"/>
    <x v="10"/>
    <s v="Xerox 1931"/>
    <n v="25.92"/>
    <n v="4"/>
    <n v="0"/>
    <n v="12.441600000000001"/>
  </r>
  <r>
    <n v="6001"/>
    <s v="US-2011-112991"/>
    <x v="2"/>
    <x v="325"/>
    <d v="2011-12-14T00:00:00"/>
    <s v="Standard Class"/>
    <s v="SH-19975"/>
    <s v="Sally Hughsby"/>
    <s v="Corporate"/>
    <s v="United States"/>
    <s v="Caldwell"/>
    <x v="45"/>
    <n v="83605"/>
    <x v="1"/>
    <s v="OFF-PA-10002222"/>
    <x v="1"/>
    <x v="10"/>
    <s v="Xerox Color Copier Paper, 11&quot; x 17&quot;, Ream"/>
    <n v="91.36"/>
    <n v="4"/>
    <n v="0"/>
    <n v="42.025599999999997"/>
  </r>
  <r>
    <n v="6002"/>
    <s v="CA-2011-124079"/>
    <x v="2"/>
    <x v="736"/>
    <d v="2011-12-17T00:00:00"/>
    <s v="Standard Class"/>
    <s v="RF-19345"/>
    <s v="Randy Ferguson"/>
    <s v="Corporate"/>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s v="Corporate"/>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s v="Consumer"/>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s v="Consumer"/>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s v="Consumer"/>
    <s v="United States"/>
    <s v="Troy"/>
    <x v="15"/>
    <n v="12180"/>
    <x v="3"/>
    <s v="FUR-CH-10003535"/>
    <x v="0"/>
    <x v="1"/>
    <s v="Global Armless Task Chair, Royal Blue"/>
    <n v="109.764"/>
    <n v="2"/>
    <n v="0.1"/>
    <n v="8.5371999999999968"/>
  </r>
  <r>
    <n v="6007"/>
    <s v="CA-2014-129581"/>
    <x v="3"/>
    <x v="157"/>
    <d v="2014-12-19T00:00:00"/>
    <s v="Standard Class"/>
    <s v="KN-16390"/>
    <s v="Katherine Nockton"/>
    <s v="Corporate"/>
    <s v="United States"/>
    <s v="New Bedford"/>
    <x v="31"/>
    <n v="2740"/>
    <x v="3"/>
    <s v="TEC-PH-10001527"/>
    <x v="2"/>
    <x v="7"/>
    <s v="Plantronics MX500i Earset"/>
    <n v="128.85000000000002"/>
    <n v="3"/>
    <n v="0"/>
    <n v="3.8654999999999973"/>
  </r>
  <r>
    <n v="6008"/>
    <s v="CA-2014-129028"/>
    <x v="3"/>
    <x v="719"/>
    <d v="2014-04-04T00:00:00"/>
    <s v="First Class"/>
    <s v="GB-14530"/>
    <s v="George Bell"/>
    <s v="Corporate"/>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s v="Consumer"/>
    <s v="United States"/>
    <s v="Los Angeles"/>
    <x v="1"/>
    <n v="90049"/>
    <x v="1"/>
    <s v="OFF-PA-10000595"/>
    <x v="1"/>
    <x v="10"/>
    <s v="Xerox 1929"/>
    <n v="68.52"/>
    <n v="3"/>
    <n v="0"/>
    <n v="31.519199999999998"/>
  </r>
  <r>
    <n v="6010"/>
    <s v="CA-2012-135580"/>
    <x v="1"/>
    <x v="1081"/>
    <d v="2013-01-03T00:00:00"/>
    <s v="Standard Class"/>
    <s v="CL-12565"/>
    <s v="Clay Ludtke"/>
    <s v="Consumer"/>
    <s v="United States"/>
    <s v="Los Angeles"/>
    <x v="1"/>
    <n v="90049"/>
    <x v="1"/>
    <s v="OFF-ST-10000798"/>
    <x v="1"/>
    <x v="4"/>
    <s v="2300 Heavy-Duty Transfer File Systems by Perma"/>
    <n v="74.94"/>
    <n v="3"/>
    <n v="0"/>
    <n v="14.238599999999995"/>
  </r>
  <r>
    <n v="6011"/>
    <s v="CA-2012-135580"/>
    <x v="1"/>
    <x v="1081"/>
    <d v="2013-01-03T00:00:00"/>
    <s v="Standard Class"/>
    <s v="CL-12565"/>
    <s v="Clay Ludtke"/>
    <s v="Consumer"/>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s v="Consumer"/>
    <s v="United States"/>
    <s v="Los Angeles"/>
    <x v="1"/>
    <n v="90049"/>
    <x v="1"/>
    <s v="OFF-EN-10003296"/>
    <x v="1"/>
    <x v="12"/>
    <s v="Tyvek Side-Opening Peel &amp; Seel Expanding Envelopes"/>
    <n v="271.44"/>
    <n v="3"/>
    <n v="0"/>
    <n v="122.148"/>
  </r>
  <r>
    <n v="6013"/>
    <s v="CA-2012-135580"/>
    <x v="1"/>
    <x v="1081"/>
    <d v="2013-01-03T00:00:00"/>
    <s v="Standard Class"/>
    <s v="CL-12565"/>
    <s v="Clay Ludtke"/>
    <s v="Consumer"/>
    <s v="United States"/>
    <s v="Los Angeles"/>
    <x v="1"/>
    <n v="90049"/>
    <x v="1"/>
    <s v="TEC-PH-10004345"/>
    <x v="2"/>
    <x v="7"/>
    <s v="Cisco SPA 502G IP Phone"/>
    <n v="287.88"/>
    <n v="3"/>
    <n v="0.2"/>
    <n v="35.984999999999999"/>
  </r>
  <r>
    <n v="6014"/>
    <s v="CA-2013-159016"/>
    <x v="0"/>
    <x v="612"/>
    <d v="2013-03-12T00:00:00"/>
    <s v="First Class"/>
    <s v="KF-16285"/>
    <s v="Karen Ferguson"/>
    <s v="Home Office"/>
    <s v="United States"/>
    <s v="Los Angeles"/>
    <x v="1"/>
    <n v="90008"/>
    <x v="1"/>
    <s v="OFF-PA-10004405"/>
    <x v="1"/>
    <x v="10"/>
    <s v="Rediform Voice Mail Log Books"/>
    <n v="14.9"/>
    <n v="5"/>
    <n v="0"/>
    <n v="7.1519999999999992"/>
  </r>
  <r>
    <n v="6015"/>
    <s v="CA-2013-159016"/>
    <x v="0"/>
    <x v="612"/>
    <d v="2013-03-12T00:00:00"/>
    <s v="First Class"/>
    <s v="KF-16285"/>
    <s v="Karen Ferguson"/>
    <s v="Home Office"/>
    <s v="United States"/>
    <s v="Los Angeles"/>
    <x v="1"/>
    <n v="90008"/>
    <x v="1"/>
    <s v="TEC-PH-10002885"/>
    <x v="2"/>
    <x v="7"/>
    <s v="Apple iPhone 5"/>
    <n v="4158.9120000000003"/>
    <n v="8"/>
    <n v="0.2"/>
    <n v="363.90480000000025"/>
  </r>
  <r>
    <n v="6016"/>
    <s v="CA-2011-102652"/>
    <x v="2"/>
    <x v="322"/>
    <d v="2011-04-12T00:00:00"/>
    <s v="Standard Class"/>
    <s v="AY-10555"/>
    <s v="Andy Yotov"/>
    <s v="Corporate"/>
    <s v="United States"/>
    <s v="Los Angeles"/>
    <x v="1"/>
    <n v="90049"/>
    <x v="1"/>
    <s v="FUR-FU-10000747"/>
    <x v="0"/>
    <x v="5"/>
    <s v="Tenex B1-RE Series Chair Mats for Low Pile Carpets"/>
    <n v="91.96"/>
    <n v="2"/>
    <n v="0"/>
    <n v="15.633199999999988"/>
  </r>
  <r>
    <n v="6017"/>
    <s v="CA-2011-102652"/>
    <x v="2"/>
    <x v="322"/>
    <d v="2011-04-12T00:00:00"/>
    <s v="Standard Class"/>
    <s v="AY-10555"/>
    <s v="Andy Yotov"/>
    <s v="Corporate"/>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s v="Corporate"/>
    <s v="United States"/>
    <s v="Los Angeles"/>
    <x v="1"/>
    <n v="90049"/>
    <x v="1"/>
    <s v="OFF-PA-10003309"/>
    <x v="1"/>
    <x v="10"/>
    <s v="Xerox 211"/>
    <n v="19.440000000000001"/>
    <n v="3"/>
    <n v="0"/>
    <n v="9.3312000000000008"/>
  </r>
  <r>
    <n v="6019"/>
    <s v="CA-2011-102652"/>
    <x v="2"/>
    <x v="322"/>
    <d v="2011-04-12T00:00:00"/>
    <s v="Standard Class"/>
    <s v="AY-10555"/>
    <s v="Andy Yotov"/>
    <s v="Corporate"/>
    <s v="United States"/>
    <s v="Los Angeles"/>
    <x v="1"/>
    <n v="90049"/>
    <x v="1"/>
    <s v="OFF-PA-10001977"/>
    <x v="1"/>
    <x v="10"/>
    <s v="Xerox 194"/>
    <n v="55.48"/>
    <n v="1"/>
    <n v="0"/>
    <n v="26.630399999999998"/>
  </r>
  <r>
    <n v="6020"/>
    <s v="CA-2011-152422"/>
    <x v="2"/>
    <x v="1082"/>
    <d v="2011-10-10T00:00:00"/>
    <s v="Second Class"/>
    <s v="BD-11635"/>
    <s v="Brian Derr"/>
    <s v="Consumer"/>
    <s v="United States"/>
    <s v="Columbus"/>
    <x v="24"/>
    <n v="43229"/>
    <x v="3"/>
    <s v="OFF-AP-10002892"/>
    <x v="1"/>
    <x v="9"/>
    <s v="Belkin F5C206VTEL 6 Outlet Surge"/>
    <n v="91.92"/>
    <n v="5"/>
    <n v="0.2"/>
    <n v="11.489999999999991"/>
  </r>
  <r>
    <n v="6021"/>
    <s v="US-2013-156692"/>
    <x v="0"/>
    <x v="572"/>
    <d v="2013-08-14T00:00:00"/>
    <s v="Same Day"/>
    <s v="HG-15025"/>
    <s v="Hunter Glantz"/>
    <s v="Consumer"/>
    <s v="United States"/>
    <s v="Kenner"/>
    <x v="28"/>
    <n v="70065"/>
    <x v="0"/>
    <s v="OFF-AP-10002222"/>
    <x v="1"/>
    <x v="9"/>
    <s v="Staples"/>
    <n v="17.34"/>
    <n v="2"/>
    <n v="0"/>
    <n v="4.6818000000000008"/>
  </r>
  <r>
    <n v="6022"/>
    <s v="US-2013-156692"/>
    <x v="0"/>
    <x v="572"/>
    <d v="2013-08-14T00:00:00"/>
    <s v="Same Day"/>
    <s v="HG-15025"/>
    <s v="Hunter Glantz"/>
    <s v="Consumer"/>
    <s v="United States"/>
    <s v="Kenner"/>
    <x v="28"/>
    <n v="70065"/>
    <x v="0"/>
    <s v="TEC-AC-10000158"/>
    <x v="2"/>
    <x v="11"/>
    <s v="Sony 64GB Class 10 Micro SDHC R40 Memory Card"/>
    <n v="71.98"/>
    <n v="2"/>
    <n v="0"/>
    <n v="15.1158"/>
  </r>
  <r>
    <n v="6023"/>
    <s v="CA-2011-130869"/>
    <x v="2"/>
    <x v="664"/>
    <d v="2011-11-21T00:00:00"/>
    <s v="Standard Class"/>
    <s v="CB-12025"/>
    <s v="Cassandra Brandow"/>
    <s v="Consumer"/>
    <s v="United States"/>
    <s v="Cedar Hill"/>
    <x v="5"/>
    <n v="75104"/>
    <x v="2"/>
    <s v="OFF-EN-10002600"/>
    <x v="1"/>
    <x v="12"/>
    <s v="Redi-Strip #10 Envelopes, 4 1/8 x 9 1/2"/>
    <n v="7.080000000000001"/>
    <n v="3"/>
    <n v="0.2"/>
    <n v="2.4779999999999989"/>
  </r>
  <r>
    <n v="6024"/>
    <s v="US-2014-128832"/>
    <x v="3"/>
    <x v="558"/>
    <d v="2014-04-28T00:00:00"/>
    <s v="First Class"/>
    <s v="LS-16945"/>
    <s v="Linda Southworth"/>
    <s v="Corporate"/>
    <s v="United States"/>
    <s v="Providence"/>
    <x v="34"/>
    <n v="2908"/>
    <x v="3"/>
    <s v="TEC-AC-10004855"/>
    <x v="2"/>
    <x v="11"/>
    <s v="V7 USB Numeric Keypad"/>
    <n v="69.98"/>
    <n v="2"/>
    <n v="0"/>
    <n v="4.8986000000000018"/>
  </r>
  <r>
    <n v="6025"/>
    <s v="CA-2014-139717"/>
    <x v="3"/>
    <x v="1043"/>
    <d v="2014-08-27T00:00:00"/>
    <s v="Second Class"/>
    <s v="DM-13015"/>
    <s v="Darrin Martin"/>
    <s v="Consumer"/>
    <s v="United States"/>
    <s v="Lancaster"/>
    <x v="24"/>
    <n v="43130"/>
    <x v="3"/>
    <s v="OFF-AP-10000938"/>
    <x v="1"/>
    <x v="9"/>
    <s v="Avanti 1.7 Cu. Ft. Refrigerator"/>
    <n v="646.27200000000005"/>
    <n v="8"/>
    <n v="0.2"/>
    <n v="64.627199999999988"/>
  </r>
  <r>
    <n v="6026"/>
    <s v="CA-2014-139717"/>
    <x v="3"/>
    <x v="1043"/>
    <d v="2014-08-27T00:00:00"/>
    <s v="Second Class"/>
    <s v="DM-13015"/>
    <s v="Darrin Martin"/>
    <s v="Consumer"/>
    <s v="United States"/>
    <s v="Lancaster"/>
    <x v="24"/>
    <n v="43130"/>
    <x v="3"/>
    <s v="OFF-PA-10002195"/>
    <x v="1"/>
    <x v="10"/>
    <s v="Xerox 1966"/>
    <n v="10.368000000000002"/>
    <n v="2"/>
    <n v="0.2"/>
    <n v="3.7584"/>
  </r>
  <r>
    <n v="6027"/>
    <s v="CA-2014-136007"/>
    <x v="3"/>
    <x v="660"/>
    <d v="2014-03-03T00:00:00"/>
    <s v="Standard Class"/>
    <s v="AC-10615"/>
    <s v="Ann Chong"/>
    <s v="Corporate"/>
    <s v="United States"/>
    <s v="Seattle"/>
    <x v="4"/>
    <n v="98115"/>
    <x v="1"/>
    <s v="OFF-FA-10002701"/>
    <x v="1"/>
    <x v="13"/>
    <s v="Alliance Rubber Bands"/>
    <n v="8.4"/>
    <n v="5"/>
    <n v="0"/>
    <n v="0.33599999999999963"/>
  </r>
  <r>
    <n v="6028"/>
    <s v="CA-2014-136007"/>
    <x v="3"/>
    <x v="660"/>
    <d v="2014-03-03T00:00:00"/>
    <s v="Standard Class"/>
    <s v="AC-10615"/>
    <s v="Ann Chong"/>
    <s v="Corporate"/>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s v="Consumer"/>
    <s v="United States"/>
    <s v="Jacksonville"/>
    <x v="3"/>
    <n v="28540"/>
    <x v="0"/>
    <s v="OFF-AR-10003752"/>
    <x v="1"/>
    <x v="6"/>
    <s v="Deluxe Chalkboard Eraser Cleaner"/>
    <n v="18.48"/>
    <n v="2"/>
    <n v="0.2"/>
    <n v="6.0059999999999993"/>
  </r>
  <r>
    <n v="6030"/>
    <s v="US-2013-112970"/>
    <x v="0"/>
    <x v="696"/>
    <d v="2013-11-16T00:00:00"/>
    <s v="First Class"/>
    <s v="TB-21250"/>
    <s v="Tim Brockman"/>
    <s v="Consumer"/>
    <s v="United States"/>
    <s v="Los Angeles"/>
    <x v="1"/>
    <n v="90049"/>
    <x v="1"/>
    <s v="OFF-AR-10003829"/>
    <x v="1"/>
    <x v="6"/>
    <s v="Newell 35"/>
    <n v="9.84"/>
    <n v="3"/>
    <n v="0"/>
    <n v="2.8535999999999988"/>
  </r>
  <r>
    <n v="6031"/>
    <s v="US-2014-152492"/>
    <x v="3"/>
    <x v="91"/>
    <d v="2014-07-07T00:00:00"/>
    <s v="Same Day"/>
    <s v="AH-10585"/>
    <s v="Angele Hood"/>
    <s v="Consumer"/>
    <s v="United States"/>
    <s v="Miami"/>
    <x v="2"/>
    <n v="33142"/>
    <x v="0"/>
    <s v="FUR-CH-10000155"/>
    <x v="0"/>
    <x v="1"/>
    <s v="Global Comet Stacking Armless Chair"/>
    <n v="239.24"/>
    <n v="1"/>
    <n v="0.2"/>
    <n v="23.924000000000007"/>
  </r>
  <r>
    <n v="6032"/>
    <s v="CA-2013-101168"/>
    <x v="0"/>
    <x v="591"/>
    <d v="2014-01-02T00:00:00"/>
    <s v="Standard Class"/>
    <s v="SS-20140"/>
    <s v="Saphhira Shifley"/>
    <s v="Corporate"/>
    <s v="United States"/>
    <s v="Nashua"/>
    <x v="38"/>
    <n v="3060"/>
    <x v="3"/>
    <s v="FUR-FU-10003142"/>
    <x v="0"/>
    <x v="5"/>
    <s v="Master Big Foot Doorstop, Beige"/>
    <n v="21.12"/>
    <n v="4"/>
    <n v="0"/>
    <n v="6.5471999999999984"/>
  </r>
  <r>
    <n v="6033"/>
    <s v="CA-2014-104010"/>
    <x v="3"/>
    <x v="756"/>
    <d v="2014-04-26T00:00:00"/>
    <s v="First Class"/>
    <s v="TD-20995"/>
    <s v="Tamara Dahlen"/>
    <s v="Consumer"/>
    <s v="United States"/>
    <s v="New York City"/>
    <x v="15"/>
    <n v="10011"/>
    <x v="3"/>
    <s v="OFF-SU-10001218"/>
    <x v="1"/>
    <x v="14"/>
    <s v="Fiskars Softgrip Scissors"/>
    <n v="54.900000000000006"/>
    <n v="5"/>
    <n v="0"/>
    <n v="15.372000000000003"/>
  </r>
  <r>
    <n v="6034"/>
    <s v="CA-2012-130253"/>
    <x v="1"/>
    <x v="639"/>
    <d v="2012-12-18T00:00:00"/>
    <s v="Standard Class"/>
    <s v="PP-18955"/>
    <s v="Paul Prost"/>
    <s v="Home Office"/>
    <s v="United States"/>
    <s v="Los Angeles"/>
    <x v="1"/>
    <n v="90036"/>
    <x v="1"/>
    <s v="FUR-FU-10002963"/>
    <x v="0"/>
    <x v="5"/>
    <s v="Master Caster Door Stop, Gray"/>
    <n v="15.24"/>
    <n v="3"/>
    <n v="0"/>
    <n v="5.1815999999999995"/>
  </r>
  <r>
    <n v="6035"/>
    <s v="US-2012-155369"/>
    <x v="1"/>
    <x v="1083"/>
    <d v="2012-04-25T00:00:00"/>
    <s v="Standard Class"/>
    <s v="PG-18820"/>
    <s v="Patrick Gardner"/>
    <s v="Consumer"/>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s v="Consumer"/>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s v="Consumer"/>
    <s v="United States"/>
    <s v="Georgetown"/>
    <x v="0"/>
    <n v="40324"/>
    <x v="0"/>
    <s v="FUR-FU-10003347"/>
    <x v="0"/>
    <x v="5"/>
    <s v="Coloredge Poster Frame"/>
    <n v="42.599999999999994"/>
    <n v="3"/>
    <n v="0"/>
    <n v="16.614000000000001"/>
  </r>
  <r>
    <n v="6038"/>
    <s v="CA-2013-131205"/>
    <x v="0"/>
    <x v="913"/>
    <d v="2013-09-09T00:00:00"/>
    <s v="Standard Class"/>
    <s v="AA-10645"/>
    <s v="Anna Andreadi"/>
    <s v="Consumer"/>
    <s v="United States"/>
    <s v="Georgetown"/>
    <x v="0"/>
    <n v="40324"/>
    <x v="0"/>
    <s v="OFF-BI-10000315"/>
    <x v="1"/>
    <x v="8"/>
    <s v="Poly Designer Cover &amp; Back"/>
    <n v="113.94"/>
    <n v="6"/>
    <n v="0"/>
    <n v="54.691199999999995"/>
  </r>
  <r>
    <n v="6039"/>
    <s v="CA-2013-131205"/>
    <x v="0"/>
    <x v="913"/>
    <d v="2013-09-09T00:00:00"/>
    <s v="Standard Class"/>
    <s v="AA-10645"/>
    <s v="Anna Andreadi"/>
    <s v="Consumer"/>
    <s v="United States"/>
    <s v="Georgetown"/>
    <x v="0"/>
    <n v="40324"/>
    <x v="0"/>
    <s v="OFF-ST-10002583"/>
    <x v="1"/>
    <x v="4"/>
    <s v="Fellowes Neat Ideas Storage Cubes"/>
    <n v="129.91999999999999"/>
    <n v="4"/>
    <n v="0"/>
    <n v="5.1967999999999961"/>
  </r>
  <r>
    <n v="6040"/>
    <s v="CA-2013-131205"/>
    <x v="0"/>
    <x v="913"/>
    <d v="2013-09-09T00:00:00"/>
    <s v="Standard Class"/>
    <s v="AA-10645"/>
    <s v="Anna Andreadi"/>
    <s v="Consumer"/>
    <s v="United States"/>
    <s v="Georgetown"/>
    <x v="0"/>
    <n v="40324"/>
    <x v="0"/>
    <s v="OFF-AR-10003469"/>
    <x v="1"/>
    <x v="6"/>
    <s v="Nontoxic Chalk"/>
    <n v="5.28"/>
    <n v="3"/>
    <n v="0"/>
    <n v="2.5343999999999998"/>
  </r>
  <r>
    <n v="6041"/>
    <s v="CA-2014-122364"/>
    <x v="3"/>
    <x v="241"/>
    <d v="2014-09-30T00:00:00"/>
    <s v="Standard Class"/>
    <s v="FA-14230"/>
    <s v="Frank Atkinson"/>
    <s v="Corporate"/>
    <s v="United States"/>
    <s v="Los Angeles"/>
    <x v="1"/>
    <n v="90008"/>
    <x v="1"/>
    <s v="TEC-PH-10001817"/>
    <x v="2"/>
    <x v="7"/>
    <s v="Wilson Electronics DB Pro Signal Booster"/>
    <n v="859.2"/>
    <n v="3"/>
    <n v="0.2"/>
    <n v="75.180000000000064"/>
  </r>
  <r>
    <n v="6042"/>
    <s v="CA-2014-122364"/>
    <x v="3"/>
    <x v="241"/>
    <d v="2014-09-30T00:00:00"/>
    <s v="Standard Class"/>
    <s v="FA-14230"/>
    <s v="Frank Atkinson"/>
    <s v="Corporate"/>
    <s v="United States"/>
    <s v="Los Angeles"/>
    <x v="1"/>
    <n v="90008"/>
    <x v="1"/>
    <s v="TEC-MA-10001031"/>
    <x v="2"/>
    <x v="15"/>
    <s v="Socket Bluetooth Cordless Hand Scanner (CHS)"/>
    <n v="506.28"/>
    <n v="3"/>
    <n v="0.2"/>
    <n v="177.19799999999998"/>
  </r>
  <r>
    <n v="6043"/>
    <s v="CA-2013-117912"/>
    <x v="0"/>
    <x v="1084"/>
    <d v="2013-02-08T00:00:00"/>
    <s v="Standard Class"/>
    <s v="TB-21520"/>
    <s v="Tracy Blumstein"/>
    <s v="Consumer"/>
    <s v="United States"/>
    <s v="Sierra Vista"/>
    <x v="16"/>
    <n v="85635"/>
    <x v="1"/>
    <s v="FUR-FU-10002088"/>
    <x v="0"/>
    <x v="5"/>
    <s v="Nu-Dell Float Frame 11 x 14 1/2"/>
    <n v="14.368000000000002"/>
    <n v="2"/>
    <n v="0.2"/>
    <n v="3.9512"/>
  </r>
  <r>
    <n v="6044"/>
    <s v="CA-2014-145702"/>
    <x v="3"/>
    <x v="240"/>
    <d v="2014-05-25T00:00:00"/>
    <s v="Second Class"/>
    <s v="AH-10075"/>
    <s v="Adam Hart"/>
    <s v="Corporate"/>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s v="Corporate"/>
    <s v="United States"/>
    <s v="Knoxville"/>
    <x v="18"/>
    <n v="37918"/>
    <x v="0"/>
    <s v="OFF-PA-10001526"/>
    <x v="1"/>
    <x v="10"/>
    <s v="Xerox 1949"/>
    <n v="27.888000000000002"/>
    <n v="7"/>
    <n v="0.2"/>
    <n v="10.109400000000001"/>
  </r>
  <r>
    <n v="6046"/>
    <s v="CA-2012-113215"/>
    <x v="1"/>
    <x v="37"/>
    <d v="2012-09-08T00:00:00"/>
    <s v="Standard Class"/>
    <s v="CP-12085"/>
    <s v="Cathy Prescott"/>
    <s v="Corporate"/>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s v="Home Office"/>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s v="Corporate"/>
    <s v="United States"/>
    <s v="Miami"/>
    <x v="2"/>
    <n v="33142"/>
    <x v="0"/>
    <s v="OFF-BI-10003305"/>
    <x v="1"/>
    <x v="8"/>
    <s v="Avery Hanging File Binders"/>
    <n v="16.146000000000004"/>
    <n v="9"/>
    <n v="0.7"/>
    <n v="-12.916800000000002"/>
  </r>
  <r>
    <n v="6049"/>
    <s v="CA-2012-105571"/>
    <x v="1"/>
    <x v="209"/>
    <d v="2012-11-11T00:00:00"/>
    <s v="Standard Class"/>
    <s v="CP-12340"/>
    <s v="Christine Phan"/>
    <s v="Corporate"/>
    <s v="United States"/>
    <s v="Miami"/>
    <x v="2"/>
    <n v="33142"/>
    <x v="0"/>
    <s v="OFF-BI-10001359"/>
    <x v="1"/>
    <x v="8"/>
    <s v="GBC DocuBind TL300 Electric Binding System"/>
    <n v="1345.4850000000001"/>
    <n v="5"/>
    <n v="0.7"/>
    <n v="-1031.5385000000001"/>
  </r>
  <r>
    <n v="6050"/>
    <s v="CA-2013-152765"/>
    <x v="0"/>
    <x v="1085"/>
    <d v="2013-06-19T00:00:00"/>
    <s v="First Class"/>
    <s v="LS-17245"/>
    <s v="Lynn Smith"/>
    <s v="Consumer"/>
    <s v="United States"/>
    <s v="Houston"/>
    <x v="5"/>
    <n v="77036"/>
    <x v="2"/>
    <s v="OFF-PA-10000483"/>
    <x v="1"/>
    <x v="10"/>
    <s v="Xerox 19"/>
    <n v="173.48800000000003"/>
    <n v="7"/>
    <n v="0.2"/>
    <n v="54.214999999999982"/>
  </r>
  <r>
    <n v="6051"/>
    <s v="CA-2012-153878"/>
    <x v="1"/>
    <x v="334"/>
    <d v="2012-04-30T00:00:00"/>
    <s v="Standard Class"/>
    <s v="TS-21655"/>
    <s v="Trudy Schmidt"/>
    <s v="Consumer"/>
    <s v="United States"/>
    <s v="Milwaukee"/>
    <x v="6"/>
    <n v="53209"/>
    <x v="2"/>
    <s v="OFF-AR-10000658"/>
    <x v="1"/>
    <x v="6"/>
    <s v="Newell 324"/>
    <n v="57.75"/>
    <n v="5"/>
    <n v="0"/>
    <n v="16.170000000000002"/>
  </r>
  <r>
    <n v="6052"/>
    <s v="CA-2012-153878"/>
    <x v="1"/>
    <x v="334"/>
    <d v="2012-04-30T00:00:00"/>
    <s v="Standard Class"/>
    <s v="TS-21655"/>
    <s v="Trudy Schmidt"/>
    <s v="Consumer"/>
    <s v="United States"/>
    <s v="Milwaukee"/>
    <x v="6"/>
    <n v="53209"/>
    <x v="2"/>
    <s v="OFF-AP-10001205"/>
    <x v="1"/>
    <x v="9"/>
    <s v="Belkin 5 Outlet SurgeMaster Power Centers"/>
    <n v="272.39999999999998"/>
    <n v="5"/>
    <n v="0"/>
    <n v="76.27200000000002"/>
  </r>
  <r>
    <n v="6053"/>
    <s v="CA-2013-124016"/>
    <x v="0"/>
    <x v="713"/>
    <d v="2013-09-27T00:00:00"/>
    <s v="Second Class"/>
    <s v="JS-15940"/>
    <s v="Joni Sundaresam"/>
    <s v="Home Office"/>
    <s v="United States"/>
    <s v="Lancaster"/>
    <x v="24"/>
    <n v="43130"/>
    <x v="3"/>
    <s v="OFF-PA-10002586"/>
    <x v="1"/>
    <x v="10"/>
    <s v="Xerox 1970"/>
    <n v="11.952000000000002"/>
    <n v="3"/>
    <n v="0.2"/>
    <n v="4.0338000000000003"/>
  </r>
  <r>
    <n v="6054"/>
    <s v="CA-2013-124016"/>
    <x v="0"/>
    <x v="713"/>
    <d v="2013-09-27T00:00:00"/>
    <s v="Second Class"/>
    <s v="JS-15940"/>
    <s v="Joni Sundaresam"/>
    <s v="Home Office"/>
    <s v="United States"/>
    <s v="Lancaster"/>
    <x v="24"/>
    <n v="43130"/>
    <x v="3"/>
    <s v="FUR-FU-10004963"/>
    <x v="0"/>
    <x v="5"/>
    <s v="Eldon 400 Class Desk Accessories, Black Carbon"/>
    <n v="28"/>
    <n v="4"/>
    <n v="0.2"/>
    <n v="7.7000000000000028"/>
  </r>
  <r>
    <n v="6055"/>
    <s v="CA-2013-124016"/>
    <x v="0"/>
    <x v="713"/>
    <d v="2013-09-27T00:00:00"/>
    <s v="Second Class"/>
    <s v="JS-15940"/>
    <s v="Joni Sundaresam"/>
    <s v="Home Office"/>
    <s v="United States"/>
    <s v="Lancaster"/>
    <x v="24"/>
    <n v="43130"/>
    <x v="3"/>
    <s v="OFF-BI-10002071"/>
    <x v="1"/>
    <x v="8"/>
    <s v="Fellowes Black Plastic Comb Bindings"/>
    <n v="12.201000000000001"/>
    <n v="7"/>
    <n v="0.7"/>
    <n v="-9.7607999999999961"/>
  </r>
  <r>
    <n v="6056"/>
    <s v="CA-2013-113551"/>
    <x v="0"/>
    <x v="298"/>
    <d v="2013-08-21T00:00:00"/>
    <s v="First Class"/>
    <s v="NF-18385"/>
    <s v="Natalie Fritzler"/>
    <s v="Consumer"/>
    <s v="United States"/>
    <s v="Edinburg"/>
    <x v="5"/>
    <n v="78539"/>
    <x v="2"/>
    <s v="OFF-BI-10001617"/>
    <x v="1"/>
    <x v="8"/>
    <s v="GBC Wire Binding Combs"/>
    <n v="2.0679999999999996"/>
    <n v="1"/>
    <n v="0.8"/>
    <n v="-3.4122000000000003"/>
  </r>
  <r>
    <n v="6057"/>
    <s v="CA-2013-113551"/>
    <x v="0"/>
    <x v="298"/>
    <d v="2013-08-21T00:00:00"/>
    <s v="First Class"/>
    <s v="NF-18385"/>
    <s v="Natalie Fritzler"/>
    <s v="Consumer"/>
    <s v="United States"/>
    <s v="Edinburg"/>
    <x v="5"/>
    <n v="78539"/>
    <x v="2"/>
    <s v="OFF-PA-10004665"/>
    <x v="1"/>
    <x v="10"/>
    <s v="Advantus Motivational Note Cards"/>
    <n v="83.84"/>
    <n v="8"/>
    <n v="0.2"/>
    <n v="30.391999999999996"/>
  </r>
  <r>
    <n v="6058"/>
    <s v="CA-2011-107524"/>
    <x v="2"/>
    <x v="1086"/>
    <d v="2011-03-08T00:00:00"/>
    <s v="Standard Class"/>
    <s v="KN-16705"/>
    <s v="Kristina Nunn"/>
    <s v="Home Office"/>
    <s v="United States"/>
    <s v="New York City"/>
    <x v="15"/>
    <n v="10009"/>
    <x v="3"/>
    <s v="OFF-EN-10001990"/>
    <x v="1"/>
    <x v="12"/>
    <s v="Staples"/>
    <n v="11.36"/>
    <n v="2"/>
    <n v="0"/>
    <n v="5.3391999999999991"/>
  </r>
  <r>
    <n v="6059"/>
    <s v="CA-2011-107524"/>
    <x v="2"/>
    <x v="1086"/>
    <d v="2011-03-08T00:00:00"/>
    <s v="Standard Class"/>
    <s v="KN-16705"/>
    <s v="Kristina Nunn"/>
    <s v="Home Office"/>
    <s v="United States"/>
    <s v="New York City"/>
    <x v="15"/>
    <n v="10009"/>
    <x v="3"/>
    <s v="OFF-PA-10000587"/>
    <x v="1"/>
    <x v="10"/>
    <s v="Array Parchment Paper, Assorted Colors"/>
    <n v="36.4"/>
    <n v="5"/>
    <n v="0"/>
    <n v="17.472000000000001"/>
  </r>
  <r>
    <n v="6060"/>
    <s v="CA-2011-138072"/>
    <x v="2"/>
    <x v="125"/>
    <d v="2012-01-03T00:00:00"/>
    <s v="Standard Class"/>
    <s v="GA-14725"/>
    <s v="Guy Armstrong"/>
    <s v="Consumer"/>
    <s v="United States"/>
    <s v="Philadelphia"/>
    <x v="9"/>
    <n v="19120"/>
    <x v="3"/>
    <s v="TEC-AC-10004859"/>
    <x v="2"/>
    <x v="11"/>
    <s v="Maxell Pro 80 Minute CD-R, 10/Pack"/>
    <n v="27.968000000000004"/>
    <n v="2"/>
    <n v="0.2"/>
    <n v="6.9920000000000009"/>
  </r>
  <r>
    <n v="6061"/>
    <s v="CA-2012-134201"/>
    <x v="1"/>
    <x v="889"/>
    <d v="2012-04-16T00:00:00"/>
    <s v="Standard Class"/>
    <s v="EH-14125"/>
    <s v="Eugene Hildebrand"/>
    <s v="Home Office"/>
    <s v="United States"/>
    <s v="Rochester"/>
    <x v="15"/>
    <n v="14609"/>
    <x v="3"/>
    <s v="OFF-ST-10001476"/>
    <x v="1"/>
    <x v="4"/>
    <s v="Steel Personal Filing/Posting Tote"/>
    <n v="142.04"/>
    <n v="4"/>
    <n v="0"/>
    <n v="38.350800000000007"/>
  </r>
  <r>
    <n v="6062"/>
    <s v="CA-2012-134201"/>
    <x v="1"/>
    <x v="889"/>
    <d v="2012-04-16T00:00:00"/>
    <s v="Standard Class"/>
    <s v="EH-14125"/>
    <s v="Eugene Hildebrand"/>
    <s v="Home Office"/>
    <s v="United States"/>
    <s v="Rochester"/>
    <x v="15"/>
    <n v="14609"/>
    <x v="3"/>
    <s v="OFF-AR-10002804"/>
    <x v="1"/>
    <x v="6"/>
    <s v="Faber Castell Col-Erase Pencils"/>
    <n v="14.669999999999998"/>
    <n v="3"/>
    <n v="0"/>
    <n v="6.0147000000000004"/>
  </r>
  <r>
    <n v="6063"/>
    <s v="CA-2012-111780"/>
    <x v="1"/>
    <x v="707"/>
    <d v="2012-12-30T00:00:00"/>
    <s v="Second Class"/>
    <s v="RA-19285"/>
    <s v="Ralph Arnett"/>
    <s v="Consumer"/>
    <s v="United States"/>
    <s v="San Diego"/>
    <x v="1"/>
    <n v="92037"/>
    <x v="1"/>
    <s v="TEC-CO-10004202"/>
    <x v="2"/>
    <x v="16"/>
    <s v="Brother DCP1000 Digital 3 in 1 Multifunction Machine"/>
    <n v="1199.96"/>
    <n v="5"/>
    <n v="0.2"/>
    <n v="224.99249999999995"/>
  </r>
  <r>
    <n v="6064"/>
    <s v="CA-2012-111780"/>
    <x v="1"/>
    <x v="707"/>
    <d v="2012-12-30T00:00:00"/>
    <s v="Second Class"/>
    <s v="RA-19285"/>
    <s v="Ralph Arnett"/>
    <s v="Consumer"/>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s v="Consumer"/>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s v="Consumer"/>
    <s v="United States"/>
    <s v="Philadelphia"/>
    <x v="9"/>
    <n v="19120"/>
    <x v="3"/>
    <s v="OFF-LA-10001569"/>
    <x v="1"/>
    <x v="2"/>
    <s v="Avery 499"/>
    <n v="23.904000000000003"/>
    <n v="6"/>
    <n v="0.2"/>
    <n v="7.7687999999999988"/>
  </r>
  <r>
    <n v="6067"/>
    <s v="CA-2012-151547"/>
    <x v="1"/>
    <x v="184"/>
    <d v="2012-01-23T00:00:00"/>
    <s v="Standard Class"/>
    <s v="AH-10465"/>
    <s v="Amy Hunt"/>
    <s v="Consumer"/>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s v="Home Office"/>
    <s v="United States"/>
    <s v="Lakewood"/>
    <x v="1"/>
    <n v="90712"/>
    <x v="1"/>
    <s v="FUR-CH-10000225"/>
    <x v="0"/>
    <x v="1"/>
    <s v="Global Geo Office Task Chair, Gray"/>
    <n v="518.27200000000005"/>
    <n v="8"/>
    <n v="0.2"/>
    <n v="-97.176000000000073"/>
  </r>
  <r>
    <n v="6069"/>
    <s v="CA-2014-166695"/>
    <x v="3"/>
    <x v="968"/>
    <d v="2014-05-25T00:00:00"/>
    <s v="Standard Class"/>
    <s v="CC-12430"/>
    <s v="Chuck Clark"/>
    <s v="Home Office"/>
    <s v="United States"/>
    <s v="Lakewood"/>
    <x v="1"/>
    <n v="90712"/>
    <x v="1"/>
    <s v="FUR-FU-10002191"/>
    <x v="0"/>
    <x v="5"/>
    <s v="G.E. Halogen Desk Lamp Bulbs"/>
    <n v="6.98"/>
    <n v="1"/>
    <n v="0"/>
    <n v="3.3504"/>
  </r>
  <r>
    <n v="6070"/>
    <s v="CA-2014-166695"/>
    <x v="3"/>
    <x v="968"/>
    <d v="2014-05-25T00:00:00"/>
    <s v="Standard Class"/>
    <s v="CC-12430"/>
    <s v="Chuck Clark"/>
    <s v="Home Office"/>
    <s v="United States"/>
    <s v="Lakewood"/>
    <x v="1"/>
    <n v="90712"/>
    <x v="1"/>
    <s v="TEC-MA-10003176"/>
    <x v="2"/>
    <x v="15"/>
    <s v="Okidata B400 Printer"/>
    <n v="343.20000000000005"/>
    <n v="1"/>
    <n v="0.2"/>
    <n v="38.609999999999957"/>
  </r>
  <r>
    <n v="6071"/>
    <s v="CA-2014-167542"/>
    <x v="3"/>
    <x v="802"/>
    <d v="2014-08-21T00:00:00"/>
    <s v="Standard Class"/>
    <s v="KD-16495"/>
    <s v="Keith Dawkins"/>
    <s v="Corporate"/>
    <s v="United States"/>
    <s v="Philadelphia"/>
    <x v="9"/>
    <n v="19120"/>
    <x v="3"/>
    <s v="OFF-LA-10004093"/>
    <x v="1"/>
    <x v="2"/>
    <s v="Avery 486"/>
    <n v="17.544"/>
    <n v="3"/>
    <n v="0.2"/>
    <n v="5.9210999999999983"/>
  </r>
  <r>
    <n v="6072"/>
    <s v="CA-2012-120901"/>
    <x v="1"/>
    <x v="620"/>
    <d v="2013-01-04T00:00:00"/>
    <s v="Standard Class"/>
    <s v="BG-11035"/>
    <s v="Barry Gonzalez"/>
    <s v="Consumer"/>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s v="Consumer"/>
    <s v="United States"/>
    <s v="Austin"/>
    <x v="5"/>
    <n v="78745"/>
    <x v="2"/>
    <s v="OFF-FA-10001561"/>
    <x v="1"/>
    <x v="13"/>
    <s v="Stockwell Push Pins"/>
    <n v="3.4880000000000004"/>
    <n v="2"/>
    <n v="0.2"/>
    <n v="0.56679999999999997"/>
  </r>
  <r>
    <n v="6074"/>
    <s v="CA-2012-120901"/>
    <x v="1"/>
    <x v="620"/>
    <d v="2013-01-04T00:00:00"/>
    <s v="Standard Class"/>
    <s v="BG-11035"/>
    <s v="Barry Gonzalez"/>
    <s v="Consumer"/>
    <s v="United States"/>
    <s v="Austin"/>
    <x v="5"/>
    <n v="78745"/>
    <x v="2"/>
    <s v="OFF-SU-10001225"/>
    <x v="1"/>
    <x v="14"/>
    <s v="Staples"/>
    <n v="5.8880000000000008"/>
    <n v="2"/>
    <n v="0.2"/>
    <n v="-1.3248000000000004"/>
  </r>
  <r>
    <n v="6075"/>
    <s v="CA-2014-121398"/>
    <x v="3"/>
    <x v="53"/>
    <d v="2014-12-30T00:00:00"/>
    <s v="Standard Class"/>
    <s v="FH-14365"/>
    <s v="Fred Hopkins"/>
    <s v="Corporate"/>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s v="Corporate"/>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s v="Consumer"/>
    <s v="United States"/>
    <s v="New York City"/>
    <x v="15"/>
    <n v="10011"/>
    <x v="3"/>
    <s v="TEC-AC-10001432"/>
    <x v="2"/>
    <x v="11"/>
    <s v="Enermax Aurora Lite Keyboard"/>
    <n v="468.90000000000003"/>
    <n v="6"/>
    <n v="0"/>
    <n v="206.31600000000006"/>
  </r>
  <r>
    <n v="6078"/>
    <s v="CA-2013-151561"/>
    <x v="0"/>
    <x v="142"/>
    <d v="2013-09-08T00:00:00"/>
    <s v="Standard Class"/>
    <s v="PG-18820"/>
    <s v="Patrick Gardner"/>
    <s v="Consumer"/>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s v="Consumer"/>
    <s v="United States"/>
    <s v="New York City"/>
    <x v="15"/>
    <n v="10011"/>
    <x v="3"/>
    <s v="OFF-SU-10001574"/>
    <x v="1"/>
    <x v="14"/>
    <s v="Acme Value Line Scissors"/>
    <n v="10.95"/>
    <n v="3"/>
    <n v="0"/>
    <n v="3.2849999999999993"/>
  </r>
  <r>
    <n v="6080"/>
    <s v="CA-2013-151561"/>
    <x v="0"/>
    <x v="142"/>
    <d v="2013-09-08T00:00:00"/>
    <s v="Standard Class"/>
    <s v="PG-18820"/>
    <s v="Patrick Gardner"/>
    <s v="Consumer"/>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s v="Home Office"/>
    <s v="United States"/>
    <s v="Houston"/>
    <x v="5"/>
    <n v="77070"/>
    <x v="2"/>
    <s v="OFF-ST-10001172"/>
    <x v="1"/>
    <x v="4"/>
    <s v="Tennsco Lockers, Sand"/>
    <n v="151.05600000000001"/>
    <n v="9"/>
    <n v="0.2"/>
    <n v="7.5527999999999977"/>
  </r>
  <r>
    <n v="6082"/>
    <s v="US-2011-165589"/>
    <x v="2"/>
    <x v="1087"/>
    <d v="2011-02-19T00:00:00"/>
    <s v="Same Day"/>
    <s v="TB-21595"/>
    <s v="Troy Blackwell"/>
    <s v="Consumer"/>
    <s v="United States"/>
    <s v="Lubbock"/>
    <x v="5"/>
    <n v="79424"/>
    <x v="2"/>
    <s v="FUR-FU-10002396"/>
    <x v="0"/>
    <x v="5"/>
    <s v="DAX Copper Panel Document Frame, 5 x 7 Size"/>
    <n v="25.16"/>
    <n v="5"/>
    <n v="0.6"/>
    <n v="-11.321999999999999"/>
  </r>
  <r>
    <n v="6083"/>
    <s v="US-2013-132577"/>
    <x v="0"/>
    <x v="441"/>
    <d v="2013-11-28T00:00:00"/>
    <s v="Standard Class"/>
    <s v="JE-15475"/>
    <s v="Jeremy Ellison"/>
    <s v="Consumer"/>
    <s v="United States"/>
    <s v="Houston"/>
    <x v="5"/>
    <n v="77095"/>
    <x v="2"/>
    <s v="OFF-BI-10004040"/>
    <x v="1"/>
    <x v="8"/>
    <s v="Wilson Jones Impact Binders"/>
    <n v="6.2159999999999993"/>
    <n v="6"/>
    <n v="0.8"/>
    <n v="-9.634800000000002"/>
  </r>
  <r>
    <n v="6084"/>
    <s v="US-2013-132577"/>
    <x v="0"/>
    <x v="441"/>
    <d v="2013-11-28T00:00:00"/>
    <s v="Standard Class"/>
    <s v="JE-15475"/>
    <s v="Jeremy Ellison"/>
    <s v="Consumer"/>
    <s v="United States"/>
    <s v="Houston"/>
    <x v="5"/>
    <n v="77095"/>
    <x v="2"/>
    <s v="OFF-AR-10003481"/>
    <x v="1"/>
    <x v="6"/>
    <s v="Newell 348"/>
    <n v="23.616"/>
    <n v="9"/>
    <n v="0.2"/>
    <n v="2.6567999999999969"/>
  </r>
  <r>
    <n v="6085"/>
    <s v="US-2013-132577"/>
    <x v="0"/>
    <x v="441"/>
    <d v="2013-11-28T00:00:00"/>
    <s v="Standard Class"/>
    <s v="JE-15475"/>
    <s v="Jeremy Ellison"/>
    <s v="Consumer"/>
    <s v="United States"/>
    <s v="Houston"/>
    <x v="5"/>
    <n v="77095"/>
    <x v="2"/>
    <s v="TEC-AC-10000387"/>
    <x v="2"/>
    <x v="11"/>
    <s v="KeyTronic KT800P2 - Keyboard - Black"/>
    <n v="24.032"/>
    <n v="2"/>
    <n v="0.2"/>
    <n v="-0.60080000000000044"/>
  </r>
  <r>
    <n v="6086"/>
    <s v="US-2013-132577"/>
    <x v="0"/>
    <x v="441"/>
    <d v="2013-11-28T00:00:00"/>
    <s v="Standard Class"/>
    <s v="JE-15475"/>
    <s v="Jeremy Ellison"/>
    <s v="Consumer"/>
    <s v="United States"/>
    <s v="Houston"/>
    <x v="5"/>
    <n v="77095"/>
    <x v="2"/>
    <s v="OFF-LA-10000262"/>
    <x v="1"/>
    <x v="2"/>
    <s v="Avery 494"/>
    <n v="2.0880000000000001"/>
    <n v="1"/>
    <n v="0.2"/>
    <n v="0.67859999999999987"/>
  </r>
  <r>
    <n v="6087"/>
    <s v="US-2013-132577"/>
    <x v="0"/>
    <x v="441"/>
    <d v="2013-11-28T00:00:00"/>
    <s v="Standard Class"/>
    <s v="JE-15475"/>
    <s v="Jeremy Ellison"/>
    <s v="Consumer"/>
    <s v="United States"/>
    <s v="Houston"/>
    <x v="5"/>
    <n v="77095"/>
    <x v="2"/>
    <s v="OFF-BI-10003196"/>
    <x v="1"/>
    <x v="8"/>
    <s v="Accohide Poly Flexible Ring Binders"/>
    <n v="4.4879999999999995"/>
    <n v="6"/>
    <n v="0.8"/>
    <n v="-6.7320000000000011"/>
  </r>
  <r>
    <n v="6088"/>
    <s v="CA-2012-114048"/>
    <x v="1"/>
    <x v="639"/>
    <d v="2012-12-18T00:00:00"/>
    <s v="Standard Class"/>
    <s v="EH-13945"/>
    <s v="Eric Hoffmann"/>
    <s v="Consumer"/>
    <s v="United States"/>
    <s v="Costa Mesa"/>
    <x v="1"/>
    <n v="92627"/>
    <x v="1"/>
    <s v="FUR-FU-10004351"/>
    <x v="0"/>
    <x v="5"/>
    <s v="Staples"/>
    <n v="29.22"/>
    <n v="3"/>
    <n v="0"/>
    <n v="12.856800000000002"/>
  </r>
  <r>
    <n v="6089"/>
    <s v="CA-2012-137281"/>
    <x v="1"/>
    <x v="385"/>
    <d v="2012-06-17T00:00:00"/>
    <s v="Standard Class"/>
    <s v="BF-10975"/>
    <s v="Barbara Fisher"/>
    <s v="Corporate"/>
    <s v="United States"/>
    <s v="Roswell"/>
    <x v="32"/>
    <n v="30076"/>
    <x v="0"/>
    <s v="OFF-PA-10001870"/>
    <x v="1"/>
    <x v="10"/>
    <s v="Xerox 202"/>
    <n v="6.48"/>
    <n v="1"/>
    <n v="0"/>
    <n v="3.1104000000000003"/>
  </r>
  <r>
    <n v="6090"/>
    <s v="US-2014-162068"/>
    <x v="3"/>
    <x v="116"/>
    <d v="2015-01-01T00:00:00"/>
    <s v="Second Class"/>
    <s v="PC-18745"/>
    <s v="Pamela Coakley"/>
    <s v="Corporate"/>
    <s v="United States"/>
    <s v="Loveland"/>
    <x v="22"/>
    <n v="80538"/>
    <x v="1"/>
    <s v="OFF-BI-10002813"/>
    <x v="1"/>
    <x v="8"/>
    <s v="Avery Reinforcements for Hole-Punch Pages"/>
    <n v="1.1880000000000002"/>
    <n v="2"/>
    <n v="0.7"/>
    <n v="-0.98999999999999977"/>
  </r>
  <r>
    <n v="6091"/>
    <s v="CA-2014-100111"/>
    <x v="3"/>
    <x v="1088"/>
    <d v="2014-09-27T00:00:00"/>
    <s v="Standard Class"/>
    <s v="SV-20365"/>
    <s v="Seth Vernon"/>
    <s v="Consumer"/>
    <s v="United States"/>
    <s v="New York City"/>
    <x v="15"/>
    <n v="10035"/>
    <x v="3"/>
    <s v="FUR-CH-10003846"/>
    <x v="0"/>
    <x v="1"/>
    <s v="Hon Valutask Swivel Chairs"/>
    <n v="272.64600000000002"/>
    <n v="3"/>
    <n v="0.1"/>
    <n v="18.176400000000008"/>
  </r>
  <r>
    <n v="6092"/>
    <s v="CA-2014-100111"/>
    <x v="3"/>
    <x v="1088"/>
    <d v="2014-09-27T00:00:00"/>
    <s v="Standard Class"/>
    <s v="SV-20365"/>
    <s v="Seth Vernon"/>
    <s v="Consumer"/>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s v="Consumer"/>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s v="Consumer"/>
    <s v="United States"/>
    <s v="New York City"/>
    <x v="15"/>
    <n v="10035"/>
    <x v="3"/>
    <s v="TEC-AC-10001465"/>
    <x v="2"/>
    <x v="11"/>
    <s v="SanDisk Cruzer 64 GB USB Flash Drive"/>
    <n v="72.64"/>
    <n v="2"/>
    <n v="0"/>
    <n v="21.791999999999994"/>
  </r>
  <r>
    <n v="6095"/>
    <s v="CA-2014-100111"/>
    <x v="3"/>
    <x v="1088"/>
    <d v="2014-09-27T00:00:00"/>
    <s v="Standard Class"/>
    <s v="SV-20365"/>
    <s v="Seth Vernon"/>
    <s v="Consumer"/>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s v="Consumer"/>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s v="Consumer"/>
    <s v="United States"/>
    <s v="New York City"/>
    <x v="15"/>
    <n v="10035"/>
    <x v="3"/>
    <s v="FUR-CH-10003061"/>
    <x v="0"/>
    <x v="1"/>
    <s v="Global Leather Task Chair, Black"/>
    <n v="80.991"/>
    <n v="1"/>
    <n v="0.1"/>
    <n v="8.0990999999999875"/>
  </r>
  <r>
    <n v="6098"/>
    <s v="CA-2014-100111"/>
    <x v="3"/>
    <x v="1088"/>
    <d v="2014-09-27T00:00:00"/>
    <s v="Standard Class"/>
    <s v="SV-20365"/>
    <s v="Seth Vernon"/>
    <s v="Consumer"/>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s v="Consumer"/>
    <s v="United States"/>
    <s v="New York City"/>
    <x v="15"/>
    <n v="10035"/>
    <x v="3"/>
    <s v="OFF-FA-10000304"/>
    <x v="1"/>
    <x v="13"/>
    <s v="Advantus Push Pins"/>
    <n v="4.3600000000000003"/>
    <n v="2"/>
    <n v="0"/>
    <n v="1.7876000000000003"/>
  </r>
  <r>
    <n v="6100"/>
    <s v="CA-2014-100111"/>
    <x v="3"/>
    <x v="1088"/>
    <d v="2014-09-27T00:00:00"/>
    <s v="Standard Class"/>
    <s v="SV-20365"/>
    <s v="Seth Vernon"/>
    <s v="Consumer"/>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s v="Consumer"/>
    <s v="United States"/>
    <s v="New York City"/>
    <x v="15"/>
    <n v="10035"/>
    <x v="3"/>
    <s v="TEC-PH-10002885"/>
    <x v="2"/>
    <x v="7"/>
    <s v="Apple iPhone 5"/>
    <n v="1299.6600000000001"/>
    <n v="2"/>
    <n v="0"/>
    <n v="350.90820000000008"/>
  </r>
  <r>
    <n v="6102"/>
    <s v="CA-2014-100111"/>
    <x v="3"/>
    <x v="1088"/>
    <d v="2014-09-27T00:00:00"/>
    <s v="Standard Class"/>
    <s v="SV-20365"/>
    <s v="Seth Vernon"/>
    <s v="Consumer"/>
    <s v="United States"/>
    <s v="New York City"/>
    <x v="15"/>
    <n v="10035"/>
    <x v="3"/>
    <s v="FUR-CH-10001215"/>
    <x v="0"/>
    <x v="1"/>
    <s v="Global Troy Executive Leather Low-Back Tilter"/>
    <n v="2254.41"/>
    <n v="5"/>
    <n v="0.1"/>
    <n v="375.73500000000001"/>
  </r>
  <r>
    <n v="6103"/>
    <s v="CA-2014-100111"/>
    <x v="3"/>
    <x v="1088"/>
    <d v="2014-09-27T00:00:00"/>
    <s v="Standard Class"/>
    <s v="SV-20365"/>
    <s v="Seth Vernon"/>
    <s v="Consumer"/>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s v="Consumer"/>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s v="Home Office"/>
    <s v="United States"/>
    <s v="Philadelphia"/>
    <x v="9"/>
    <n v="19143"/>
    <x v="3"/>
    <s v="FUR-TA-10002356"/>
    <x v="0"/>
    <x v="3"/>
    <s v="Bevis Boat-Shaped Conference Table"/>
    <n v="314.53199999999998"/>
    <n v="2"/>
    <n v="0.4"/>
    <n v="-83.875200000000035"/>
  </r>
  <r>
    <n v="6106"/>
    <s v="CA-2012-147011"/>
    <x v="1"/>
    <x v="652"/>
    <d v="2012-06-22T00:00:00"/>
    <s v="Standard Class"/>
    <s v="HR-14830"/>
    <s v="Harold Ryan"/>
    <s v="Corporate"/>
    <s v="United States"/>
    <s v="Miami"/>
    <x v="2"/>
    <n v="33178"/>
    <x v="0"/>
    <s v="OFF-AR-10002399"/>
    <x v="1"/>
    <x v="6"/>
    <s v="Dixon Prang Watercolor Pencils, 10-Color Set with Brush"/>
    <n v="13.632"/>
    <n v="4"/>
    <n v="0.2"/>
    <n v="3.5783999999999998"/>
  </r>
  <r>
    <n v="6107"/>
    <s v="CA-2011-120852"/>
    <x v="2"/>
    <x v="414"/>
    <d v="2011-12-25T00:00:00"/>
    <s v="Standard Class"/>
    <s v="WB-21850"/>
    <s v="William Brown"/>
    <s v="Consumer"/>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s v="Consumer"/>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s v="Consumer"/>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s v="Consumer"/>
    <s v="United States"/>
    <s v="Chicago"/>
    <x v="10"/>
    <n v="60653"/>
    <x v="2"/>
    <s v="OFF-BI-10004141"/>
    <x v="1"/>
    <x v="8"/>
    <s v="Insertable Tab Indexes For Data Binders"/>
    <n v="1.9079999999999997"/>
    <n v="3"/>
    <n v="0.8"/>
    <n v="-3.2436000000000016"/>
  </r>
  <r>
    <n v="6111"/>
    <s v="CA-2013-124590"/>
    <x v="0"/>
    <x v="396"/>
    <d v="2013-11-17T00:00:00"/>
    <s v="Standard Class"/>
    <s v="SP-20920"/>
    <s v="Susan Pistek"/>
    <s v="Consumer"/>
    <s v="United States"/>
    <s v="Parma"/>
    <x v="24"/>
    <n v="44134"/>
    <x v="3"/>
    <s v="FUR-CH-10004495"/>
    <x v="0"/>
    <x v="1"/>
    <s v="Global Leather and Oak Executive Chair, Black"/>
    <n v="1474.8020000000001"/>
    <n v="7"/>
    <n v="0.3"/>
    <n v="-21.068600000000174"/>
  </r>
  <r>
    <n v="6112"/>
    <s v="CA-2013-124590"/>
    <x v="0"/>
    <x v="396"/>
    <d v="2013-11-17T00:00:00"/>
    <s v="Standard Class"/>
    <s v="SP-20920"/>
    <s v="Susan Pistek"/>
    <s v="Consumer"/>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s v="Consumer"/>
    <s v="United States"/>
    <s v="Parma"/>
    <x v="24"/>
    <n v="44134"/>
    <x v="3"/>
    <s v="OFF-FA-10000585"/>
    <x v="1"/>
    <x v="13"/>
    <s v="OIC Bulk Pack Metal Binder Clips"/>
    <n v="16.752000000000002"/>
    <n v="6"/>
    <n v="0.2"/>
    <n v="5.4443999999999999"/>
  </r>
  <r>
    <n v="6114"/>
    <s v="CA-2013-124590"/>
    <x v="0"/>
    <x v="396"/>
    <d v="2013-11-17T00:00:00"/>
    <s v="Standard Class"/>
    <s v="SP-20920"/>
    <s v="Susan Pistek"/>
    <s v="Consumer"/>
    <s v="United States"/>
    <s v="Parma"/>
    <x v="24"/>
    <n v="44134"/>
    <x v="3"/>
    <s v="FUR-CH-10000454"/>
    <x v="0"/>
    <x v="1"/>
    <s v="Hon Deluxe Fabric Upholstered Stacking Chairs, Rounded Back"/>
    <n v="1537.0739999999998"/>
    <n v="9"/>
    <n v="0.3"/>
    <n v="0"/>
  </r>
  <r>
    <n v="6115"/>
    <s v="CA-2013-124590"/>
    <x v="0"/>
    <x v="396"/>
    <d v="2013-11-17T00:00:00"/>
    <s v="Standard Class"/>
    <s v="SP-20920"/>
    <s v="Susan Pistek"/>
    <s v="Consumer"/>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s v="Corporate"/>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s v="Home Office"/>
    <s v="United States"/>
    <s v="New York City"/>
    <x v="15"/>
    <n v="10011"/>
    <x v="3"/>
    <s v="TEC-PH-10002114"/>
    <x v="2"/>
    <x v="7"/>
    <s v="Xiaomi Mi3"/>
    <n v="2279.96"/>
    <n v="4"/>
    <n v="0"/>
    <n v="592.78960000000006"/>
  </r>
  <r>
    <n v="6118"/>
    <s v="US-2013-113677"/>
    <x v="0"/>
    <x v="373"/>
    <d v="2013-11-20T00:00:00"/>
    <s v="Standard Class"/>
    <s v="CM-12655"/>
    <s v="Corinna Mitchell"/>
    <s v="Home Office"/>
    <s v="United States"/>
    <s v="New York City"/>
    <x v="15"/>
    <n v="10011"/>
    <x v="3"/>
    <s v="OFF-LA-10001569"/>
    <x v="1"/>
    <x v="2"/>
    <s v="Avery 499"/>
    <n v="14.940000000000001"/>
    <n v="3"/>
    <n v="0"/>
    <n v="6.8723999999999998"/>
  </r>
  <r>
    <n v="6119"/>
    <s v="CA-2014-143378"/>
    <x v="3"/>
    <x v="20"/>
    <d v="2014-09-26T00:00:00"/>
    <s v="Standard Class"/>
    <s v="JR-16210"/>
    <s v="Justin Ritter"/>
    <s v="Corporate"/>
    <s v="United States"/>
    <s v="Springfield"/>
    <x v="21"/>
    <n v="97477"/>
    <x v="1"/>
    <s v="TEC-PH-10001425"/>
    <x v="2"/>
    <x v="7"/>
    <s v="Mophie Juice Pack Helium for iPhone"/>
    <n v="191.976"/>
    <n v="3"/>
    <n v="0.2"/>
    <n v="19.197599999999994"/>
  </r>
  <r>
    <n v="6120"/>
    <s v="CA-2014-143378"/>
    <x v="3"/>
    <x v="20"/>
    <d v="2014-09-26T00:00:00"/>
    <s v="Standard Class"/>
    <s v="JR-16210"/>
    <s v="Justin Ritter"/>
    <s v="Corporate"/>
    <s v="United States"/>
    <s v="Springfield"/>
    <x v="21"/>
    <n v="97477"/>
    <x v="1"/>
    <s v="OFF-AR-10001915"/>
    <x v="1"/>
    <x v="6"/>
    <s v="Peel-Off China Markers"/>
    <n v="23.832000000000001"/>
    <n v="3"/>
    <n v="0.2"/>
    <n v="6.5538000000000007"/>
  </r>
  <r>
    <n v="6121"/>
    <s v="CA-2014-143378"/>
    <x v="3"/>
    <x v="20"/>
    <d v="2014-09-26T00:00:00"/>
    <s v="Standard Class"/>
    <s v="JR-16210"/>
    <s v="Justin Ritter"/>
    <s v="Corporate"/>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s v="Corporate"/>
    <s v="United States"/>
    <s v="Springfield"/>
    <x v="21"/>
    <n v="97477"/>
    <x v="1"/>
    <s v="FUR-BO-10001972"/>
    <x v="0"/>
    <x v="0"/>
    <s v="O'Sullivan 4-Shelf Bookcase in Odessa Pine"/>
    <n v="72.588000000000008"/>
    <n v="2"/>
    <n v="0.7"/>
    <n v="-128.2388"/>
  </r>
  <r>
    <n v="6123"/>
    <s v="CA-2014-152660"/>
    <x v="3"/>
    <x v="769"/>
    <d v="2014-12-10T00:00:00"/>
    <s v="Standard Class"/>
    <s v="CB-12415"/>
    <s v="Christy Brittain"/>
    <s v="Consumer"/>
    <s v="United States"/>
    <s v="Chicago"/>
    <x v="10"/>
    <n v="60610"/>
    <x v="2"/>
    <s v="OFF-ST-10000532"/>
    <x v="1"/>
    <x v="4"/>
    <s v="Advantus Rolling Drawer Organizers"/>
    <n v="61.567999999999998"/>
    <n v="2"/>
    <n v="0.2"/>
    <n v="4.6175999999999995"/>
  </r>
  <r>
    <n v="6124"/>
    <s v="CA-2012-142139"/>
    <x v="1"/>
    <x v="284"/>
    <d v="2012-09-05T00:00:00"/>
    <s v="Standard Class"/>
    <s v="SD-20485"/>
    <s v="Shirley Daniels"/>
    <s v="Home Office"/>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s v="Corporate"/>
    <s v="United States"/>
    <s v="Los Angeles"/>
    <x v="1"/>
    <n v="90036"/>
    <x v="1"/>
    <s v="TEC-AC-10003038"/>
    <x v="2"/>
    <x v="11"/>
    <s v="Kingston Digital DataTraveler 16GB USB 2.0"/>
    <n v="44.75"/>
    <n v="5"/>
    <n v="0"/>
    <n v="8.5024999999999942"/>
  </r>
  <r>
    <n v="6126"/>
    <s v="CA-2014-145772"/>
    <x v="3"/>
    <x v="95"/>
    <d v="2014-06-08T00:00:00"/>
    <s v="Standard Class"/>
    <s v="SS-20140"/>
    <s v="Saphhira Shifley"/>
    <s v="Corporate"/>
    <s v="United States"/>
    <s v="Los Angeles"/>
    <x v="1"/>
    <n v="90036"/>
    <x v="1"/>
    <s v="OFF-PA-10001593"/>
    <x v="1"/>
    <x v="10"/>
    <s v="Xerox 1947"/>
    <n v="11.96"/>
    <n v="2"/>
    <n v="0"/>
    <n v="5.3819999999999997"/>
  </r>
  <r>
    <n v="6127"/>
    <s v="CA-2014-145772"/>
    <x v="3"/>
    <x v="95"/>
    <d v="2014-06-08T00:00:00"/>
    <s v="Standard Class"/>
    <s v="SS-20140"/>
    <s v="Saphhira Shifley"/>
    <s v="Corporate"/>
    <s v="United States"/>
    <s v="Los Angeles"/>
    <x v="1"/>
    <n v="90036"/>
    <x v="1"/>
    <s v="OFF-BI-10002049"/>
    <x v="1"/>
    <x v="8"/>
    <s v="UniKeep View Case Binders"/>
    <n v="3.9119999999999999"/>
    <n v="1"/>
    <n v="0.2"/>
    <n v="1.2713999999999996"/>
  </r>
  <r>
    <n v="6128"/>
    <s v="CA-2013-124100"/>
    <x v="0"/>
    <x v="1044"/>
    <d v="2013-04-07T00:00:00"/>
    <s v="Standard Class"/>
    <s v="EH-13990"/>
    <s v="Erica Hackney"/>
    <s v="Consumer"/>
    <s v="United States"/>
    <s v="New York City"/>
    <x v="15"/>
    <n v="10009"/>
    <x v="3"/>
    <s v="FUR-CH-10003817"/>
    <x v="0"/>
    <x v="1"/>
    <s v="Global Value Steno Chair, Gray"/>
    <n v="327.99600000000004"/>
    <n v="6"/>
    <n v="0.1"/>
    <n v="54.666000000000011"/>
  </r>
  <r>
    <n v="6129"/>
    <s v="US-2011-158400"/>
    <x v="2"/>
    <x v="1089"/>
    <d v="2011-10-28T00:00:00"/>
    <s v="First Class"/>
    <s v="AH-10030"/>
    <s v="Aaron Hawkins"/>
    <s v="Corporate"/>
    <s v="United States"/>
    <s v="San Francisco"/>
    <x v="1"/>
    <n v="94109"/>
    <x v="1"/>
    <s v="OFF-BI-10002353"/>
    <x v="1"/>
    <x v="8"/>
    <s v="GBC VeloBind Cover Sets"/>
    <n v="49.408000000000001"/>
    <n v="4"/>
    <n v="0.2"/>
    <n v="18.527999999999999"/>
  </r>
  <r>
    <n v="6130"/>
    <s v="CA-2014-162033"/>
    <x v="3"/>
    <x v="606"/>
    <d v="2014-04-03T00:00:00"/>
    <s v="Standard Class"/>
    <s v="EM-14200"/>
    <s v="Evan Minnotte"/>
    <s v="Home Office"/>
    <s v="United States"/>
    <s v="Virginia Beach"/>
    <x v="17"/>
    <n v="23464"/>
    <x v="0"/>
    <s v="TEC-AC-10003116"/>
    <x v="2"/>
    <x v="11"/>
    <s v="Memorex Froggy Flash Drive 8 GB"/>
    <n v="53.25"/>
    <n v="3"/>
    <n v="0"/>
    <n v="20.767499999999998"/>
  </r>
  <r>
    <n v="6131"/>
    <s v="CA-2014-162033"/>
    <x v="3"/>
    <x v="606"/>
    <d v="2014-04-03T00:00:00"/>
    <s v="Standard Class"/>
    <s v="EM-14200"/>
    <s v="Evan Minnotte"/>
    <s v="Home Office"/>
    <s v="United States"/>
    <s v="Virginia Beach"/>
    <x v="17"/>
    <n v="23464"/>
    <x v="0"/>
    <s v="OFF-FA-10003021"/>
    <x v="1"/>
    <x v="13"/>
    <s v="Staples"/>
    <n v="3.76"/>
    <n v="2"/>
    <n v="0"/>
    <n v="1.3159999999999998"/>
  </r>
  <r>
    <n v="6132"/>
    <s v="CA-2011-163447"/>
    <x v="2"/>
    <x v="422"/>
    <d v="2011-12-31T00:00:00"/>
    <s v="Standard Class"/>
    <s v="TB-21190"/>
    <s v="Thomas Brumley"/>
    <s v="Home Office"/>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s v="Consumer"/>
    <s v="United States"/>
    <s v="Lebanon"/>
    <x v="18"/>
    <n v="37087"/>
    <x v="0"/>
    <s v="OFF-PA-10001033"/>
    <x v="1"/>
    <x v="10"/>
    <s v="Xerox 1893"/>
    <n v="163.96"/>
    <n v="5"/>
    <n v="0.2"/>
    <n v="59.435499999999998"/>
  </r>
  <r>
    <n v="6134"/>
    <s v="CA-2013-148096"/>
    <x v="0"/>
    <x v="765"/>
    <d v="2013-08-20T00:00:00"/>
    <s v="First Class"/>
    <s v="AO-10810"/>
    <s v="Anthony O'Donnell"/>
    <s v="Corporate"/>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s v="Consumer"/>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s v="Home Office"/>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s v="Home Office"/>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s v="Consumer"/>
    <s v="United States"/>
    <s v="Hollywood"/>
    <x v="2"/>
    <n v="33021"/>
    <x v="0"/>
    <s v="OFF-PA-10002986"/>
    <x v="1"/>
    <x v="10"/>
    <s v="Xerox 1898"/>
    <n v="32.064"/>
    <n v="6"/>
    <n v="0.2"/>
    <n v="11.222399999999999"/>
  </r>
  <r>
    <n v="6139"/>
    <s v="CA-2011-131247"/>
    <x v="2"/>
    <x v="809"/>
    <d v="2011-04-04T00:00:00"/>
    <s v="Standard Class"/>
    <s v="GA-14725"/>
    <s v="Guy Armstrong"/>
    <s v="Consumer"/>
    <s v="United States"/>
    <s v="San Francisco"/>
    <x v="1"/>
    <n v="94110"/>
    <x v="1"/>
    <s v="FUR-BO-10001337"/>
    <x v="0"/>
    <x v="0"/>
    <s v="O'Sullivan Living Dimensions 2-Shelf Bookcases"/>
    <n v="205.666"/>
    <n v="2"/>
    <n v="0.15"/>
    <n v="-12.097999999999999"/>
  </r>
  <r>
    <n v="6140"/>
    <s v="US-2012-113593"/>
    <x v="1"/>
    <x v="24"/>
    <d v="2012-04-20T00:00:00"/>
    <s v="First Class"/>
    <s v="NC-18415"/>
    <s v="Nathan Cano"/>
    <s v="Consumer"/>
    <s v="United States"/>
    <s v="Santa Maria"/>
    <x v="1"/>
    <n v="93454"/>
    <x v="1"/>
    <s v="OFF-ST-10000532"/>
    <x v="1"/>
    <x v="4"/>
    <s v="Advantus Rolling Drawer Organizers"/>
    <n v="115.44"/>
    <n v="3"/>
    <n v="0"/>
    <n v="30.014399999999998"/>
  </r>
  <r>
    <n v="6141"/>
    <s v="CA-2014-121083"/>
    <x v="3"/>
    <x v="362"/>
    <d v="2014-07-16T00:00:00"/>
    <s v="Standard Class"/>
    <s v="JF-15190"/>
    <s v="Jamie Frazer"/>
    <s v="Consumer"/>
    <s v="United States"/>
    <s v="Manchester"/>
    <x v="29"/>
    <n v="6040"/>
    <x v="3"/>
    <s v="OFF-PA-10001497"/>
    <x v="1"/>
    <x v="10"/>
    <s v="Xerox 1914"/>
    <n v="274.8"/>
    <n v="5"/>
    <n v="0"/>
    <n v="134.65199999999999"/>
  </r>
  <r>
    <n v="6142"/>
    <s v="CA-2014-121083"/>
    <x v="3"/>
    <x v="362"/>
    <d v="2014-07-16T00:00:00"/>
    <s v="Standard Class"/>
    <s v="JF-15190"/>
    <s v="Jamie Frazer"/>
    <s v="Consumer"/>
    <s v="United States"/>
    <s v="Manchester"/>
    <x v="29"/>
    <n v="6040"/>
    <x v="3"/>
    <s v="OFF-ST-10002554"/>
    <x v="1"/>
    <x v="4"/>
    <s v="Tennsco Industrial Shelving"/>
    <n v="195.64"/>
    <n v="4"/>
    <n v="0"/>
    <n v="3.9128000000000043"/>
  </r>
  <r>
    <n v="6143"/>
    <s v="CA-2014-121083"/>
    <x v="3"/>
    <x v="362"/>
    <d v="2014-07-16T00:00:00"/>
    <s v="Standard Class"/>
    <s v="JF-15190"/>
    <s v="Jamie Frazer"/>
    <s v="Consumer"/>
    <s v="United States"/>
    <s v="Manchester"/>
    <x v="29"/>
    <n v="6040"/>
    <x v="3"/>
    <s v="TEC-PH-10001336"/>
    <x v="2"/>
    <x v="7"/>
    <s v="Digium D40 VoIP phone"/>
    <n v="257.98"/>
    <n v="2"/>
    <n v="0"/>
    <n v="74.8142"/>
  </r>
  <r>
    <n v="6144"/>
    <s v="CA-2014-121083"/>
    <x v="3"/>
    <x v="362"/>
    <d v="2014-07-16T00:00:00"/>
    <s v="Standard Class"/>
    <s v="JF-15190"/>
    <s v="Jamie Frazer"/>
    <s v="Consumer"/>
    <s v="United States"/>
    <s v="Manchester"/>
    <x v="29"/>
    <n v="6040"/>
    <x v="3"/>
    <s v="OFF-AR-10002987"/>
    <x v="1"/>
    <x v="6"/>
    <s v="Prismacolor Color Pencil Set"/>
    <n v="119.03999999999999"/>
    <n v="6"/>
    <n v="0"/>
    <n v="48.806400000000011"/>
  </r>
  <r>
    <n v="6145"/>
    <s v="CA-2014-151190"/>
    <x v="3"/>
    <x v="818"/>
    <d v="2014-07-02T00:00:00"/>
    <s v="Standard Class"/>
    <s v="GT-14710"/>
    <s v="Greg Tran"/>
    <s v="Consumer"/>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s v="Consumer"/>
    <s v="United States"/>
    <s v="San Jose"/>
    <x v="1"/>
    <n v="95123"/>
    <x v="1"/>
    <s v="OFF-AR-10003394"/>
    <x v="1"/>
    <x v="6"/>
    <s v="Newell 332"/>
    <n v="11.76"/>
    <n v="4"/>
    <n v="0"/>
    <n v="3.1752000000000002"/>
  </r>
  <r>
    <n v="6147"/>
    <s v="CA-2014-105130"/>
    <x v="3"/>
    <x v="610"/>
    <d v="2014-11-26T00:00:00"/>
    <s v="Standard Class"/>
    <s v="PJ-18835"/>
    <s v="Patrick Jones"/>
    <s v="Corporate"/>
    <s v="United States"/>
    <s v="San Francisco"/>
    <x v="1"/>
    <n v="94122"/>
    <x v="1"/>
    <s v="OFF-AR-10003394"/>
    <x v="1"/>
    <x v="6"/>
    <s v="Newell 332"/>
    <n v="11.76"/>
    <n v="4"/>
    <n v="0"/>
    <n v="3.1752000000000002"/>
  </r>
  <r>
    <n v="6148"/>
    <s v="CA-2014-105130"/>
    <x v="3"/>
    <x v="610"/>
    <d v="2014-11-26T00:00:00"/>
    <s v="Standard Class"/>
    <s v="PJ-18835"/>
    <s v="Patrick Jones"/>
    <s v="Corporate"/>
    <s v="United States"/>
    <s v="San Francisco"/>
    <x v="1"/>
    <n v="94122"/>
    <x v="1"/>
    <s v="OFF-BI-10001191"/>
    <x v="1"/>
    <x v="8"/>
    <s v="Canvas Sectional Post Binders"/>
    <n v="40.736000000000004"/>
    <n v="2"/>
    <n v="0.2"/>
    <n v="14.7668"/>
  </r>
  <r>
    <n v="6149"/>
    <s v="CA-2013-161928"/>
    <x v="0"/>
    <x v="812"/>
    <d v="2013-06-30T00:00:00"/>
    <s v="Second Class"/>
    <s v="AC-10660"/>
    <s v="Anna Chung"/>
    <s v="Consumer"/>
    <s v="United States"/>
    <s v="San Francisco"/>
    <x v="1"/>
    <n v="94109"/>
    <x v="1"/>
    <s v="TEC-PH-10003484"/>
    <x v="2"/>
    <x v="7"/>
    <s v="Ooma Telo VoIP Home Phone System"/>
    <n v="201.584"/>
    <n v="2"/>
    <n v="0.2"/>
    <n v="12.599000000000004"/>
  </r>
  <r>
    <n v="6150"/>
    <s v="CA-2014-101322"/>
    <x v="3"/>
    <x v="116"/>
    <d v="2015-01-01T00:00:00"/>
    <s v="First Class"/>
    <s v="JG-15310"/>
    <s v="Jason Gross"/>
    <s v="Corporate"/>
    <s v="United States"/>
    <s v="Long Beach"/>
    <x v="1"/>
    <n v="90805"/>
    <x v="1"/>
    <s v="FUR-CH-10003968"/>
    <x v="0"/>
    <x v="1"/>
    <s v="Novimex Turbo Task Chair"/>
    <n v="340.70400000000006"/>
    <n v="6"/>
    <n v="0.2"/>
    <n v="-34.070400000000006"/>
  </r>
  <r>
    <n v="6151"/>
    <s v="US-2013-106600"/>
    <x v="0"/>
    <x v="143"/>
    <d v="2013-04-12T00:00:00"/>
    <s v="First Class"/>
    <s v="RM-19375"/>
    <s v="Raymond Messe"/>
    <s v="Consumer"/>
    <s v="United States"/>
    <s v="Columbus"/>
    <x v="32"/>
    <n v="31907"/>
    <x v="0"/>
    <s v="FUR-BO-10001608"/>
    <x v="0"/>
    <x v="0"/>
    <s v="Hon Metal Bookcases, Black"/>
    <n v="354.90000000000003"/>
    <n v="5"/>
    <n v="0"/>
    <n v="88.725000000000023"/>
  </r>
  <r>
    <n v="6152"/>
    <s v="CA-2011-111871"/>
    <x v="2"/>
    <x v="772"/>
    <d v="2011-03-21T00:00:00"/>
    <s v="Second Class"/>
    <s v="EK-13795"/>
    <s v="Eileen Kiefer"/>
    <s v="Home Office"/>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s v="Consumer"/>
    <s v="United States"/>
    <s v="Los Angeles"/>
    <x v="1"/>
    <n v="90004"/>
    <x v="1"/>
    <s v="OFF-ST-10002485"/>
    <x v="1"/>
    <x v="4"/>
    <s v="Rogers Deluxe File Chest"/>
    <n v="87.92"/>
    <n v="4"/>
    <n v="0"/>
    <n v="0.87919999999999732"/>
  </r>
  <r>
    <n v="6154"/>
    <s v="CA-2014-151484"/>
    <x v="3"/>
    <x v="693"/>
    <d v="2014-04-24T00:00:00"/>
    <s v="First Class"/>
    <s v="CV-12805"/>
    <s v="Cynthia Voltz"/>
    <s v="Corporate"/>
    <s v="United States"/>
    <s v="Philadelphia"/>
    <x v="9"/>
    <n v="19120"/>
    <x v="3"/>
    <s v="FUR-FU-10001876"/>
    <x v="0"/>
    <x v="5"/>
    <s v="Computer Room Manger, 14&quot;"/>
    <n v="51.967999999999996"/>
    <n v="2"/>
    <n v="0.2"/>
    <n v="10.393599999999998"/>
  </r>
  <r>
    <n v="6155"/>
    <s v="CA-2014-151484"/>
    <x v="3"/>
    <x v="693"/>
    <d v="2014-04-24T00:00:00"/>
    <s v="First Class"/>
    <s v="CV-12805"/>
    <s v="Cynthia Voltz"/>
    <s v="Corporate"/>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s v="Corporate"/>
    <s v="United States"/>
    <s v="Philadelphia"/>
    <x v="9"/>
    <n v="19120"/>
    <x v="3"/>
    <s v="OFF-ST-10000142"/>
    <x v="1"/>
    <x v="4"/>
    <s v="Deluxe Rollaway Locking File with Drawer"/>
    <n v="332.70400000000001"/>
    <n v="1"/>
    <n v="0.2"/>
    <n v="33.270399999999981"/>
  </r>
  <r>
    <n v="6157"/>
    <s v="CA-2014-151484"/>
    <x v="3"/>
    <x v="693"/>
    <d v="2014-04-24T00:00:00"/>
    <s v="First Class"/>
    <s v="CV-12805"/>
    <s v="Cynthia Voltz"/>
    <s v="Corporate"/>
    <s v="United States"/>
    <s v="Philadelphia"/>
    <x v="9"/>
    <n v="19120"/>
    <x v="3"/>
    <s v="FUR-FU-10004671"/>
    <x v="0"/>
    <x v="5"/>
    <s v="Executive Impressions 12&quot; Wall Clock"/>
    <n v="42.408000000000008"/>
    <n v="3"/>
    <n v="0.2"/>
    <n v="9.5418000000000003"/>
  </r>
  <r>
    <n v="6158"/>
    <s v="CA-2013-104150"/>
    <x v="0"/>
    <x v="1092"/>
    <d v="2013-08-06T00:00:00"/>
    <s v="Second Class"/>
    <s v="AG-10330"/>
    <s v="Alex Grayson"/>
    <s v="Consumer"/>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s v="Consumer"/>
    <s v="United States"/>
    <s v="Tulsa"/>
    <x v="26"/>
    <n v="74133"/>
    <x v="2"/>
    <s v="TEC-AC-10004803"/>
    <x v="2"/>
    <x v="11"/>
    <s v="Sony Micro Vault Click 4 GB USB 2.0 Flash Drive"/>
    <n v="167.28"/>
    <n v="12"/>
    <n v="0"/>
    <n v="23.419200000000011"/>
  </r>
  <r>
    <n v="6160"/>
    <s v="CA-2013-161025"/>
    <x v="0"/>
    <x v="275"/>
    <d v="2013-12-10T00:00:00"/>
    <s v="Standard Class"/>
    <s v="GM-14440"/>
    <s v="Gary McGarr"/>
    <s v="Consumer"/>
    <s v="United States"/>
    <s v="Los Angeles"/>
    <x v="1"/>
    <n v="90049"/>
    <x v="1"/>
    <s v="OFF-ST-10001932"/>
    <x v="1"/>
    <x v="4"/>
    <s v="Fellowes Staxonsteel Drawer Files"/>
    <n v="772.68"/>
    <n v="4"/>
    <n v="0"/>
    <n v="108.17520000000002"/>
  </r>
  <r>
    <n v="6161"/>
    <s v="CA-2011-103989"/>
    <x v="2"/>
    <x v="1093"/>
    <d v="2011-03-21T00:00:00"/>
    <s v="First Class"/>
    <s v="MC-17605"/>
    <s v="Matt Connell"/>
    <s v="Corporate"/>
    <s v="United States"/>
    <s v="Lakeland"/>
    <x v="2"/>
    <n v="33801"/>
    <x v="0"/>
    <s v="TEC-PH-10004667"/>
    <x v="2"/>
    <x v="7"/>
    <s v="Cisco 8x8 Inc. 6753i IP Business Phone System"/>
    <n v="323.97600000000006"/>
    <n v="3"/>
    <n v="0.2"/>
    <n v="28.347899999999981"/>
  </r>
  <r>
    <n v="6162"/>
    <s v="CA-2011-103989"/>
    <x v="2"/>
    <x v="1093"/>
    <d v="2011-03-21T00:00:00"/>
    <s v="First Class"/>
    <s v="MC-17605"/>
    <s v="Matt Connell"/>
    <s v="Corporate"/>
    <s v="United States"/>
    <s v="Lakeland"/>
    <x v="2"/>
    <n v="33801"/>
    <x v="0"/>
    <s v="OFF-LA-10000443"/>
    <x v="1"/>
    <x v="2"/>
    <s v="Avery 501"/>
    <n v="11.808"/>
    <n v="4"/>
    <n v="0.2"/>
    <n v="3.9851999999999999"/>
  </r>
  <r>
    <n v="6163"/>
    <s v="CA-2011-103989"/>
    <x v="2"/>
    <x v="1093"/>
    <d v="2011-03-21T00:00:00"/>
    <s v="First Class"/>
    <s v="MC-17605"/>
    <s v="Matt Connell"/>
    <s v="Corporate"/>
    <s v="United States"/>
    <s v="Lakeland"/>
    <x v="2"/>
    <n v="33801"/>
    <x v="0"/>
    <s v="OFF-ST-10000918"/>
    <x v="1"/>
    <x v="4"/>
    <s v="Crate-A-Files"/>
    <n v="26.160000000000004"/>
    <n v="3"/>
    <n v="0.2"/>
    <n v="1.961999999999998"/>
  </r>
  <r>
    <n v="6164"/>
    <s v="CA-2011-103989"/>
    <x v="2"/>
    <x v="1093"/>
    <d v="2011-03-21T00:00:00"/>
    <s v="First Class"/>
    <s v="MC-17605"/>
    <s v="Matt Connell"/>
    <s v="Corporate"/>
    <s v="United States"/>
    <s v="Lakeland"/>
    <x v="2"/>
    <n v="33801"/>
    <x v="0"/>
    <s v="OFF-BI-10001196"/>
    <x v="1"/>
    <x v="8"/>
    <s v="Avery Flip-Chart Easel Binder, Black"/>
    <n v="33.57"/>
    <n v="5"/>
    <n v="0.7"/>
    <n v="-25.737000000000002"/>
  </r>
  <r>
    <n v="6165"/>
    <s v="CA-2011-103989"/>
    <x v="2"/>
    <x v="1093"/>
    <d v="2011-03-21T00:00:00"/>
    <s v="First Class"/>
    <s v="MC-17605"/>
    <s v="Matt Connell"/>
    <s v="Corporate"/>
    <s v="United States"/>
    <s v="Lakeland"/>
    <x v="2"/>
    <n v="33801"/>
    <x v="0"/>
    <s v="FUR-FU-10003981"/>
    <x v="0"/>
    <x v="5"/>
    <s v="Eldon Wave Desk Accessories"/>
    <n v="4.9920000000000009"/>
    <n v="3"/>
    <n v="0.2"/>
    <n v="1.3728000000000002"/>
  </r>
  <r>
    <n v="6166"/>
    <s v="CA-2011-103989"/>
    <x v="2"/>
    <x v="1093"/>
    <d v="2011-03-21T00:00:00"/>
    <s v="First Class"/>
    <s v="MC-17605"/>
    <s v="Matt Connell"/>
    <s v="Corporate"/>
    <s v="United States"/>
    <s v="Lakeland"/>
    <x v="2"/>
    <n v="33801"/>
    <x v="0"/>
    <s v="FUR-FU-10002508"/>
    <x v="0"/>
    <x v="5"/>
    <s v="Document Clip Frames"/>
    <n v="20.016000000000002"/>
    <n v="3"/>
    <n v="0.2"/>
    <n v="5.5044000000000013"/>
  </r>
  <r>
    <n v="6167"/>
    <s v="CA-2011-103989"/>
    <x v="2"/>
    <x v="1093"/>
    <d v="2011-03-21T00:00:00"/>
    <s v="First Class"/>
    <s v="MC-17605"/>
    <s v="Matt Connell"/>
    <s v="Corporate"/>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s v="Consumer"/>
    <s v="United States"/>
    <s v="Houston"/>
    <x v="5"/>
    <n v="77036"/>
    <x v="2"/>
    <s v="OFF-PA-10002377"/>
    <x v="1"/>
    <x v="10"/>
    <s v="Xerox 1916"/>
    <n v="117.456"/>
    <n v="3"/>
    <n v="0.2"/>
    <n v="44.045999999999992"/>
  </r>
  <r>
    <n v="6169"/>
    <s v="CA-2012-132815"/>
    <x v="1"/>
    <x v="444"/>
    <d v="2012-09-22T00:00:00"/>
    <s v="Second Class"/>
    <s v="RW-19540"/>
    <s v="Rick Wilson"/>
    <s v="Corporate"/>
    <s v="United States"/>
    <s v="Los Angeles"/>
    <x v="1"/>
    <n v="90008"/>
    <x v="1"/>
    <s v="OFF-PA-10004530"/>
    <x v="1"/>
    <x v="10"/>
    <s v="Personal Creations Ink Jet Cards and Labels"/>
    <n v="22.96"/>
    <n v="2"/>
    <n v="0"/>
    <n v="11.250400000000001"/>
  </r>
  <r>
    <n v="6170"/>
    <s v="CA-2011-101266"/>
    <x v="2"/>
    <x v="9"/>
    <d v="2011-08-30T00:00:00"/>
    <s v="Second Class"/>
    <s v="MM-17920"/>
    <s v="Michael Moore"/>
    <s v="Consumer"/>
    <s v="United States"/>
    <s v="Springfield"/>
    <x v="17"/>
    <n v="22153"/>
    <x v="0"/>
    <s v="OFF-PA-10002986"/>
    <x v="1"/>
    <x v="10"/>
    <s v="Xerox 1898"/>
    <n v="13.36"/>
    <n v="2"/>
    <n v="0"/>
    <n v="6.4127999999999998"/>
  </r>
  <r>
    <n v="6171"/>
    <s v="CA-2013-141523"/>
    <x v="0"/>
    <x v="1054"/>
    <d v="2013-12-25T00:00:00"/>
    <s v="Second Class"/>
    <s v="MH-17440"/>
    <s v="Mark Haberlin"/>
    <s v="Corporate"/>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s v="Corporate"/>
    <s v="United States"/>
    <s v="New York City"/>
    <x v="15"/>
    <n v="10035"/>
    <x v="3"/>
    <s v="OFF-AR-10001545"/>
    <x v="1"/>
    <x v="6"/>
    <s v="Newell 326"/>
    <n v="3.52"/>
    <n v="2"/>
    <n v="0"/>
    <n v="1.0207999999999999"/>
  </r>
  <r>
    <n v="6173"/>
    <s v="US-2011-106299"/>
    <x v="2"/>
    <x v="1094"/>
    <d v="2011-08-08T00:00:00"/>
    <s v="Standard Class"/>
    <s v="NZ-18565"/>
    <s v="Nick Zandusky"/>
    <s v="Home Office"/>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s v="Home Office"/>
    <s v="United States"/>
    <s v="Springfield"/>
    <x v="25"/>
    <n v="65807"/>
    <x v="2"/>
    <s v="TEC-AC-10003237"/>
    <x v="2"/>
    <x v="11"/>
    <s v="Memorex Micro Travel Drive 4 GB"/>
    <n v="21.2"/>
    <n v="2"/>
    <n v="0"/>
    <n v="9.1160000000000014"/>
  </r>
  <r>
    <n v="6175"/>
    <s v="US-2011-106299"/>
    <x v="2"/>
    <x v="1094"/>
    <d v="2011-08-08T00:00:00"/>
    <s v="Standard Class"/>
    <s v="NZ-18565"/>
    <s v="Nick Zandusky"/>
    <s v="Home Office"/>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s v="Consumer"/>
    <s v="United States"/>
    <s v="Columbia"/>
    <x v="20"/>
    <n v="29203"/>
    <x v="0"/>
    <s v="FUR-CH-10000309"/>
    <x v="0"/>
    <x v="1"/>
    <s v="Global Comet Stacking Arm Chair"/>
    <n v="1690.04"/>
    <n v="4"/>
    <n v="0"/>
    <n v="422.51"/>
  </r>
  <r>
    <n v="6177"/>
    <s v="CA-2012-158421"/>
    <x v="1"/>
    <x v="481"/>
    <d v="2012-09-26T00:00:00"/>
    <s v="Standard Class"/>
    <s v="GB-14575"/>
    <s v="Giulietta Baptist"/>
    <s v="Consumer"/>
    <s v="United States"/>
    <s v="Columbia"/>
    <x v="20"/>
    <n v="29203"/>
    <x v="0"/>
    <s v="OFF-ST-10002444"/>
    <x v="1"/>
    <x v="4"/>
    <s v="Recycled Eldon Regeneration Jumbo File"/>
    <n v="85.96"/>
    <n v="7"/>
    <n v="0"/>
    <n v="24.068799999999996"/>
  </r>
  <r>
    <n v="6178"/>
    <s v="CA-2012-158421"/>
    <x v="1"/>
    <x v="481"/>
    <d v="2012-09-26T00:00:00"/>
    <s v="Standard Class"/>
    <s v="GB-14575"/>
    <s v="Giulietta Baptist"/>
    <s v="Consumer"/>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s v="Consumer"/>
    <s v="United States"/>
    <s v="Columbia"/>
    <x v="20"/>
    <n v="29203"/>
    <x v="0"/>
    <s v="OFF-PA-10001801"/>
    <x v="1"/>
    <x v="10"/>
    <s v="Xerox 193"/>
    <n v="23.92"/>
    <n v="4"/>
    <n v="0"/>
    <n v="11.720800000000001"/>
  </r>
  <r>
    <n v="6180"/>
    <s v="CA-2012-158421"/>
    <x v="1"/>
    <x v="481"/>
    <d v="2012-09-26T00:00:00"/>
    <s v="Standard Class"/>
    <s v="GB-14575"/>
    <s v="Giulietta Baptist"/>
    <s v="Consumer"/>
    <s v="United States"/>
    <s v="Columbia"/>
    <x v="20"/>
    <n v="29203"/>
    <x v="0"/>
    <s v="OFF-ST-10000563"/>
    <x v="1"/>
    <x v="4"/>
    <s v="Fellowes Bankers Box Stor/Drawer Steel Plus"/>
    <n v="63.96"/>
    <n v="2"/>
    <n v="0"/>
    <n v="6.3960000000000008"/>
  </r>
  <r>
    <n v="6181"/>
    <s v="CA-2012-158421"/>
    <x v="1"/>
    <x v="481"/>
    <d v="2012-09-26T00:00:00"/>
    <s v="Standard Class"/>
    <s v="GB-14575"/>
    <s v="Giulietta Baptist"/>
    <s v="Consumer"/>
    <s v="United States"/>
    <s v="Columbia"/>
    <x v="20"/>
    <n v="29203"/>
    <x v="0"/>
    <s v="TEC-PH-10000369"/>
    <x v="2"/>
    <x v="7"/>
    <s v="HTC One Mini"/>
    <n v="629.94999999999993"/>
    <n v="5"/>
    <n v="0"/>
    <n v="176.38600000000002"/>
  </r>
  <r>
    <n v="6182"/>
    <s v="CA-2012-158421"/>
    <x v="1"/>
    <x v="481"/>
    <d v="2012-09-26T00:00:00"/>
    <s v="Standard Class"/>
    <s v="GB-14575"/>
    <s v="Giulietta Baptist"/>
    <s v="Consumer"/>
    <s v="United States"/>
    <s v="Columbia"/>
    <x v="20"/>
    <n v="29203"/>
    <x v="0"/>
    <s v="TEC-PH-10002538"/>
    <x v="2"/>
    <x v="7"/>
    <s v="Grandstream GXP1160 VoIP phone"/>
    <n v="113.72999999999999"/>
    <n v="3"/>
    <n v="0"/>
    <n v="32.981699999999989"/>
  </r>
  <r>
    <n v="6183"/>
    <s v="CA-2012-158421"/>
    <x v="1"/>
    <x v="481"/>
    <d v="2012-09-26T00:00:00"/>
    <s v="Standard Class"/>
    <s v="GB-14575"/>
    <s v="Giulietta Baptist"/>
    <s v="Consumer"/>
    <s v="United States"/>
    <s v="Columbia"/>
    <x v="20"/>
    <n v="29203"/>
    <x v="0"/>
    <s v="OFF-BI-10000050"/>
    <x v="1"/>
    <x v="8"/>
    <s v="Angle-D Binders with Locking Rings, Label Holders"/>
    <n v="14.6"/>
    <n v="2"/>
    <n v="0"/>
    <n v="6.8619999999999992"/>
  </r>
  <r>
    <n v="6184"/>
    <s v="CA-2012-158421"/>
    <x v="1"/>
    <x v="481"/>
    <d v="2012-09-26T00:00:00"/>
    <s v="Standard Class"/>
    <s v="GB-14575"/>
    <s v="Giulietta Baptist"/>
    <s v="Consumer"/>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s v="Home Office"/>
    <s v="United States"/>
    <s v="Portland"/>
    <x v="21"/>
    <n v="97206"/>
    <x v="1"/>
    <s v="FUR-CH-10004218"/>
    <x v="0"/>
    <x v="1"/>
    <s v="Global Fabric Manager's Chair, Dark Gray"/>
    <n v="403.92"/>
    <n v="5"/>
    <n v="0.2"/>
    <n v="25.245000000000019"/>
  </r>
  <r>
    <n v="6186"/>
    <s v="CA-2012-138331"/>
    <x v="1"/>
    <x v="976"/>
    <d v="2012-08-12T00:00:00"/>
    <s v="Standard Class"/>
    <s v="JK-15625"/>
    <s v="Jim Karlsson"/>
    <s v="Consumer"/>
    <s v="United States"/>
    <s v="Philadelphia"/>
    <x v="9"/>
    <n v="19120"/>
    <x v="3"/>
    <s v="OFF-AR-10002952"/>
    <x v="1"/>
    <x v="6"/>
    <s v="Stanley Contemporary Battery Pencil Sharpeners"/>
    <n v="106.8"/>
    <n v="10"/>
    <n v="0.2"/>
    <n v="10.679999999999996"/>
  </r>
  <r>
    <n v="6187"/>
    <s v="CA-2012-138954"/>
    <x v="1"/>
    <x v="219"/>
    <d v="2012-11-17T00:00:00"/>
    <s v="First Class"/>
    <s v="MH-17785"/>
    <s v="Maya Herman"/>
    <s v="Corporate"/>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s v="Corporate"/>
    <s v="United States"/>
    <s v="New York City"/>
    <x v="15"/>
    <n v="10035"/>
    <x v="3"/>
    <s v="OFF-BI-10003963"/>
    <x v="1"/>
    <x v="8"/>
    <s v="Cardinal Holdit Data Disk Pockets"/>
    <n v="34.944000000000003"/>
    <n v="6"/>
    <n v="0.2"/>
    <n v="11.793599999999998"/>
  </r>
  <r>
    <n v="6189"/>
    <s v="CA-2012-138954"/>
    <x v="1"/>
    <x v="219"/>
    <d v="2012-11-17T00:00:00"/>
    <s v="First Class"/>
    <s v="MH-17785"/>
    <s v="Maya Herman"/>
    <s v="Corporate"/>
    <s v="United States"/>
    <s v="New York City"/>
    <x v="15"/>
    <n v="10035"/>
    <x v="3"/>
    <s v="OFF-AR-10001955"/>
    <x v="1"/>
    <x v="6"/>
    <s v="Newell 319"/>
    <n v="119.03999999999999"/>
    <n v="6"/>
    <n v="0"/>
    <n v="35.711999999999989"/>
  </r>
  <r>
    <n v="6190"/>
    <s v="CA-2014-157903"/>
    <x v="3"/>
    <x v="1095"/>
    <d v="2014-04-09T00:00:00"/>
    <s v="Standard Class"/>
    <s v="AM-10705"/>
    <s v="Anne McFarland"/>
    <s v="Consumer"/>
    <s v="United States"/>
    <s v="Des Plaines"/>
    <x v="10"/>
    <n v="60016"/>
    <x v="2"/>
    <s v="TEC-PH-10004345"/>
    <x v="2"/>
    <x v="7"/>
    <s v="Cisco SPA 502G IP Phone"/>
    <n v="383.84000000000003"/>
    <n v="4"/>
    <n v="0.2"/>
    <n v="47.97999999999999"/>
  </r>
  <r>
    <n v="6191"/>
    <s v="CA-2013-157259"/>
    <x v="0"/>
    <x v="435"/>
    <d v="2013-12-29T00:00:00"/>
    <s v="Standard Class"/>
    <s v="JM-15535"/>
    <s v="Jessica Myrick"/>
    <s v="Consumer"/>
    <s v="United States"/>
    <s v="New York City"/>
    <x v="15"/>
    <n v="10035"/>
    <x v="3"/>
    <s v="FUR-FU-10003192"/>
    <x v="0"/>
    <x v="5"/>
    <s v="Luxo Adjustable Task Clamp Lamp"/>
    <n v="799.56000000000006"/>
    <n v="9"/>
    <n v="0"/>
    <n v="207.88559999999998"/>
  </r>
  <r>
    <n v="6192"/>
    <s v="CA-2014-107986"/>
    <x v="3"/>
    <x v="1096"/>
    <d v="2014-12-14T00:00:00"/>
    <s v="Same Day"/>
    <s v="MW-18220"/>
    <s v="Mitch Webber"/>
    <s v="Consumer"/>
    <s v="United States"/>
    <s v="Seattle"/>
    <x v="4"/>
    <n v="98103"/>
    <x v="1"/>
    <s v="OFF-ST-10001325"/>
    <x v="1"/>
    <x v="4"/>
    <s v="Sterilite Officeware Hinged File Box"/>
    <n v="31.44"/>
    <n v="3"/>
    <n v="0"/>
    <n v="8.4888000000000012"/>
  </r>
  <r>
    <n v="6193"/>
    <s v="CA-2014-104927"/>
    <x v="3"/>
    <x v="66"/>
    <d v="2014-12-27T00:00:00"/>
    <s v="Standard Class"/>
    <s v="AG-10330"/>
    <s v="Alex Grayson"/>
    <s v="Consumer"/>
    <s v="United States"/>
    <s v="Houston"/>
    <x v="5"/>
    <n v="77095"/>
    <x v="2"/>
    <s v="OFF-PA-10000019"/>
    <x v="1"/>
    <x v="10"/>
    <s v="Xerox 1931"/>
    <n v="25.920000000000005"/>
    <n v="5"/>
    <n v="0.2"/>
    <n v="9.0719999999999992"/>
  </r>
  <r>
    <n v="6194"/>
    <s v="CA-2014-104927"/>
    <x v="3"/>
    <x v="66"/>
    <d v="2014-12-27T00:00:00"/>
    <s v="Standard Class"/>
    <s v="AG-10330"/>
    <s v="Alex Grayson"/>
    <s v="Consumer"/>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s v="Consumer"/>
    <s v="United States"/>
    <s v="Houston"/>
    <x v="5"/>
    <n v="77095"/>
    <x v="2"/>
    <s v="OFF-PA-10000176"/>
    <x v="1"/>
    <x v="10"/>
    <s v="Xerox 1887"/>
    <n v="75.88"/>
    <n v="5"/>
    <n v="0.2"/>
    <n v="26.557999999999993"/>
  </r>
  <r>
    <n v="6196"/>
    <s v="CA-2014-113453"/>
    <x v="3"/>
    <x v="208"/>
    <d v="2014-10-29T00:00:00"/>
    <s v="Standard Class"/>
    <s v="CM-12160"/>
    <s v="Charles McCrossin"/>
    <s v="Consumer"/>
    <s v="United States"/>
    <s v="Philadelphia"/>
    <x v="9"/>
    <n v="19143"/>
    <x v="3"/>
    <s v="TEC-PH-10004165"/>
    <x v="2"/>
    <x v="7"/>
    <s v="Mitel MiVoice 5330e IP Phone"/>
    <n v="329.988"/>
    <n v="2"/>
    <n v="0.4"/>
    <n v="-76.997200000000021"/>
  </r>
  <r>
    <n v="6197"/>
    <s v="CA-2014-113453"/>
    <x v="3"/>
    <x v="208"/>
    <d v="2014-10-29T00:00:00"/>
    <s v="Standard Class"/>
    <s v="CM-12160"/>
    <s v="Charles McCrossin"/>
    <s v="Consumer"/>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s v="Consumer"/>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s v="Consumer"/>
    <s v="United States"/>
    <s v="Columbus"/>
    <x v="14"/>
    <n v="47201"/>
    <x v="2"/>
    <s v="TEC-PH-10001536"/>
    <x v="2"/>
    <x v="7"/>
    <s v="Spigen Samsung Galaxy S5 Case Wallet"/>
    <n v="50.97"/>
    <n v="3"/>
    <n v="0"/>
    <n v="13.252199999999997"/>
  </r>
  <r>
    <n v="6200"/>
    <s v="CA-2012-149909"/>
    <x v="1"/>
    <x v="50"/>
    <d v="2012-11-17T00:00:00"/>
    <s v="Standard Class"/>
    <s v="RA-19915"/>
    <s v="Russell Applegate"/>
    <s v="Consumer"/>
    <s v="United States"/>
    <s v="Columbus"/>
    <x v="14"/>
    <n v="47201"/>
    <x v="2"/>
    <s v="OFF-PA-10001790"/>
    <x v="1"/>
    <x v="10"/>
    <s v="Xerox 1910"/>
    <n v="96.08"/>
    <n v="2"/>
    <n v="0"/>
    <n v="46.118399999999994"/>
  </r>
  <r>
    <n v="6201"/>
    <s v="CA-2012-146675"/>
    <x v="1"/>
    <x v="392"/>
    <d v="2012-04-20T00:00:00"/>
    <s v="Standard Class"/>
    <s v="SB-20185"/>
    <s v="Sarah Brown"/>
    <s v="Consumer"/>
    <s v="United States"/>
    <s v="Evanston"/>
    <x v="10"/>
    <n v="60201"/>
    <x v="2"/>
    <s v="TEC-CO-10001766"/>
    <x v="2"/>
    <x v="16"/>
    <s v="Canon PC940 Copier"/>
    <n v="1439.9680000000001"/>
    <n v="4"/>
    <n v="0.2"/>
    <n v="485.98919999999993"/>
  </r>
  <r>
    <n v="6202"/>
    <s v="CA-2012-146675"/>
    <x v="1"/>
    <x v="392"/>
    <d v="2012-04-20T00:00:00"/>
    <s v="Standard Class"/>
    <s v="SB-20185"/>
    <s v="Sarah Brown"/>
    <s v="Consumer"/>
    <s v="United States"/>
    <s v="Evanston"/>
    <x v="10"/>
    <n v="60201"/>
    <x v="2"/>
    <s v="TEC-AC-10004396"/>
    <x v="2"/>
    <x v="11"/>
    <s v="Logitech Keyboard K120"/>
    <n v="43.56"/>
    <n v="3"/>
    <n v="0.2"/>
    <n v="-4.9004999999999974"/>
  </r>
  <r>
    <n v="6203"/>
    <s v="CA-2013-118332"/>
    <x v="0"/>
    <x v="186"/>
    <d v="2013-12-24T00:00:00"/>
    <s v="Standard Class"/>
    <s v="PK-19075"/>
    <s v="Pete Kriz"/>
    <s v="Consumer"/>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s v="Consumer"/>
    <s v="United States"/>
    <s v="Columbus"/>
    <x v="24"/>
    <n v="43229"/>
    <x v="3"/>
    <s v="TEC-PH-10001305"/>
    <x v="2"/>
    <x v="7"/>
    <s v="Panasonic KX TS208W Corded phone"/>
    <n v="235.15199999999999"/>
    <n v="8"/>
    <n v="0.4"/>
    <n v="-47.030399999999986"/>
  </r>
  <r>
    <n v="6205"/>
    <s v="CA-2014-145660"/>
    <x v="3"/>
    <x v="96"/>
    <d v="2014-12-04T00:00:00"/>
    <s v="First Class"/>
    <s v="MG-17650"/>
    <s v="Matthew Grinstein"/>
    <s v="Home Office"/>
    <s v="United States"/>
    <s v="Marion"/>
    <x v="24"/>
    <n v="43302"/>
    <x v="3"/>
    <s v="FUR-FU-10002885"/>
    <x v="0"/>
    <x v="5"/>
    <s v="Magna Visual Magnetic Picture Hangers"/>
    <n v="7.7120000000000006"/>
    <n v="2"/>
    <n v="0.2"/>
    <n v="1.7352000000000005"/>
  </r>
  <r>
    <n v="6206"/>
    <s v="CA-2013-133697"/>
    <x v="0"/>
    <x v="201"/>
    <d v="2013-10-25T00:00:00"/>
    <s v="Second Class"/>
    <s v="CM-12445"/>
    <s v="Chuck Magee"/>
    <s v="Consumer"/>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s v="Consumer"/>
    <s v="United States"/>
    <s v="Houston"/>
    <x v="5"/>
    <n v="77095"/>
    <x v="2"/>
    <s v="OFF-FA-10003112"/>
    <x v="1"/>
    <x v="13"/>
    <s v="Staples"/>
    <n v="25.248000000000001"/>
    <n v="4"/>
    <n v="0.2"/>
    <n v="7.8899999999999979"/>
  </r>
  <r>
    <n v="6208"/>
    <s v="CA-2013-133697"/>
    <x v="0"/>
    <x v="201"/>
    <d v="2013-10-25T00:00:00"/>
    <s v="Second Class"/>
    <s v="CM-12445"/>
    <s v="Chuck Magee"/>
    <s v="Consumer"/>
    <s v="United States"/>
    <s v="Houston"/>
    <x v="5"/>
    <n v="77095"/>
    <x v="2"/>
    <s v="FUR-CH-10002372"/>
    <x v="0"/>
    <x v="1"/>
    <s v="Office Star - Ergonomically Designed Knee Chair"/>
    <n v="56.686"/>
    <n v="1"/>
    <n v="0.3"/>
    <n v="-14.576399999999996"/>
  </r>
  <r>
    <n v="6209"/>
    <s v="CA-2014-148138"/>
    <x v="3"/>
    <x v="365"/>
    <d v="2014-10-04T00:00:00"/>
    <s v="Standard Class"/>
    <s v="ME-18010"/>
    <s v="Michelle Ellison"/>
    <s v="Corporate"/>
    <s v="United States"/>
    <s v="Marion"/>
    <x v="24"/>
    <n v="43302"/>
    <x v="3"/>
    <s v="OFF-ST-10000563"/>
    <x v="1"/>
    <x v="4"/>
    <s v="Fellowes Bankers Box Stor/Drawer Steel Plus"/>
    <n v="51.168000000000006"/>
    <n v="2"/>
    <n v="0.2"/>
    <n v="-6.3960000000000008"/>
  </r>
  <r>
    <n v="6210"/>
    <s v="CA-2014-119809"/>
    <x v="3"/>
    <x v="238"/>
    <d v="2014-08-26T00:00:00"/>
    <s v="Standard Class"/>
    <s v="YS-21880"/>
    <s v="Yana Sorensen"/>
    <s v="Corporate"/>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s v="Corporate"/>
    <s v="United States"/>
    <s v="Seattle"/>
    <x v="4"/>
    <n v="98103"/>
    <x v="1"/>
    <s v="OFF-ST-10003306"/>
    <x v="1"/>
    <x v="4"/>
    <s v="Letter Size Cart"/>
    <n v="1000.0200000000001"/>
    <n v="7"/>
    <n v="0"/>
    <n v="290.00579999999991"/>
  </r>
  <r>
    <n v="6212"/>
    <s v="CA-2014-119809"/>
    <x v="3"/>
    <x v="238"/>
    <d v="2014-08-26T00:00:00"/>
    <s v="Standard Class"/>
    <s v="YS-21880"/>
    <s v="Yana Sorensen"/>
    <s v="Corporate"/>
    <s v="United States"/>
    <s v="Seattle"/>
    <x v="4"/>
    <n v="98103"/>
    <x v="1"/>
    <s v="FUR-FU-10001475"/>
    <x v="0"/>
    <x v="5"/>
    <s v="Contract Clock, 14&quot;, Brown"/>
    <n v="65.94"/>
    <n v="3"/>
    <n v="0"/>
    <n v="22.419600000000003"/>
  </r>
  <r>
    <n v="6213"/>
    <s v="CA-2014-149944"/>
    <x v="3"/>
    <x v="105"/>
    <d v="2014-11-17T00:00:00"/>
    <s v="Second Class"/>
    <s v="MB-17305"/>
    <s v="Maria Bertelson"/>
    <s v="Consumer"/>
    <s v="United States"/>
    <s v="Longview"/>
    <x v="4"/>
    <n v="98632"/>
    <x v="1"/>
    <s v="OFF-FA-10003495"/>
    <x v="1"/>
    <x v="13"/>
    <s v="Staples"/>
    <n v="18.240000000000002"/>
    <n v="3"/>
    <n v="0"/>
    <n v="9.120000000000001"/>
  </r>
  <r>
    <n v="6214"/>
    <s v="CA-2014-149944"/>
    <x v="3"/>
    <x v="105"/>
    <d v="2014-11-17T00:00:00"/>
    <s v="Second Class"/>
    <s v="MB-17305"/>
    <s v="Maria Bertelson"/>
    <s v="Consumer"/>
    <s v="United States"/>
    <s v="Longview"/>
    <x v="4"/>
    <n v="98632"/>
    <x v="1"/>
    <s v="OFF-AP-10004708"/>
    <x v="1"/>
    <x v="9"/>
    <s v="Fellowes Superior 10 Outlet Split Surge Protector"/>
    <n v="76.12"/>
    <n v="2"/>
    <n v="0"/>
    <n v="22.074799999999996"/>
  </r>
  <r>
    <n v="6215"/>
    <s v="CA-2011-128538"/>
    <x v="2"/>
    <x v="856"/>
    <d v="2011-10-15T00:00:00"/>
    <s v="Standard Class"/>
    <s v="AS-10240"/>
    <s v="Alan Shonely"/>
    <s v="Consumer"/>
    <s v="United States"/>
    <s v="Redondo Beach"/>
    <x v="1"/>
    <n v="90278"/>
    <x v="1"/>
    <s v="OFF-EN-10001219"/>
    <x v="1"/>
    <x v="12"/>
    <s v="#10- 4 1/8&quot; x 9 1/2&quot; Security-Tint Envelopes"/>
    <n v="7.64"/>
    <n v="1"/>
    <n v="0"/>
    <n v="3.7435999999999998"/>
  </r>
  <r>
    <n v="6216"/>
    <s v="CA-2012-161711"/>
    <x v="1"/>
    <x v="109"/>
    <d v="2012-12-03T00:00:00"/>
    <s v="Standard Class"/>
    <s v="MC-17425"/>
    <s v="Mark Cousins"/>
    <s v="Corporate"/>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s v="Corporate"/>
    <s v="United States"/>
    <s v="New York City"/>
    <x v="15"/>
    <n v="10035"/>
    <x v="3"/>
    <s v="OFF-EN-10001539"/>
    <x v="1"/>
    <x v="12"/>
    <s v="Staples"/>
    <n v="62.24"/>
    <n v="8"/>
    <n v="0"/>
    <n v="29.252800000000001"/>
  </r>
  <r>
    <n v="6218"/>
    <s v="US-2012-129553"/>
    <x v="1"/>
    <x v="1097"/>
    <d v="2012-08-02T00:00:00"/>
    <s v="Standard Class"/>
    <s v="PG-18820"/>
    <s v="Patrick Gardner"/>
    <s v="Consumer"/>
    <s v="United States"/>
    <s v="Louisville"/>
    <x v="0"/>
    <n v="40214"/>
    <x v="0"/>
    <s v="TEC-PH-10004897"/>
    <x v="2"/>
    <x v="7"/>
    <s v="Mediabridge Sport Armband iPhone 5s"/>
    <n v="29.97"/>
    <n v="3"/>
    <n v="0"/>
    <n v="0.29969999999999963"/>
  </r>
  <r>
    <n v="6219"/>
    <s v="CA-2013-160220"/>
    <x v="0"/>
    <x v="201"/>
    <d v="2013-10-27T00:00:00"/>
    <s v="Standard Class"/>
    <s v="JS-16030"/>
    <s v="Joy Smith"/>
    <s v="Consumer"/>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s v="Consumer"/>
    <s v="United States"/>
    <s v="Trenton"/>
    <x v="12"/>
    <n v="48183"/>
    <x v="2"/>
    <s v="TEC-PH-10001557"/>
    <x v="2"/>
    <x v="7"/>
    <s v="Pyle PMP37LED"/>
    <n v="191.98"/>
    <n v="2"/>
    <n v="0"/>
    <n v="51.834599999999995"/>
  </r>
  <r>
    <n v="6221"/>
    <s v="CA-2013-160220"/>
    <x v="0"/>
    <x v="201"/>
    <d v="2013-10-27T00:00:00"/>
    <s v="Standard Class"/>
    <s v="JS-16030"/>
    <s v="Joy Smith"/>
    <s v="Consumer"/>
    <s v="United States"/>
    <s v="Trenton"/>
    <x v="12"/>
    <n v="48183"/>
    <x v="2"/>
    <s v="OFF-ST-10000617"/>
    <x v="1"/>
    <x v="4"/>
    <s v="Woodgrain Magazine Files by Perma"/>
    <n v="20.86"/>
    <n v="7"/>
    <n v="0"/>
    <n v="1.4601999999999977"/>
  </r>
  <r>
    <n v="6222"/>
    <s v="US-2014-157224"/>
    <x v="3"/>
    <x v="32"/>
    <d v="2014-09-19T00:00:00"/>
    <s v="Second Class"/>
    <s v="JB-16000"/>
    <s v="Joy Bell-"/>
    <s v="Consumer"/>
    <s v="United States"/>
    <s v="Los Angeles"/>
    <x v="1"/>
    <n v="90045"/>
    <x v="1"/>
    <s v="OFF-LA-10000121"/>
    <x v="1"/>
    <x v="2"/>
    <s v="Avery 48"/>
    <n v="56.699999999999996"/>
    <n v="9"/>
    <n v="0"/>
    <n v="26.081999999999997"/>
  </r>
  <r>
    <n v="6223"/>
    <s v="CA-2014-140627"/>
    <x v="3"/>
    <x v="331"/>
    <d v="2014-12-28T00:00:00"/>
    <s v="Standard Class"/>
    <s v="DK-12985"/>
    <s v="Darren Koutras"/>
    <s v="Consumer"/>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s v="Consumer"/>
    <s v="United States"/>
    <s v="Hendersonville"/>
    <x v="18"/>
    <n v="37075"/>
    <x v="0"/>
    <s v="OFF-AR-10000422"/>
    <x v="1"/>
    <x v="6"/>
    <s v="Pencil and Crayon Sharpener"/>
    <n v="12.263999999999999"/>
    <n v="7"/>
    <n v="0.2"/>
    <n v="1.0730999999999993"/>
  </r>
  <r>
    <n v="6225"/>
    <s v="CA-2014-140627"/>
    <x v="3"/>
    <x v="331"/>
    <d v="2014-12-28T00:00:00"/>
    <s v="Standard Class"/>
    <s v="DK-12985"/>
    <s v="Darren Koutras"/>
    <s v="Consumer"/>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s v="Consumer"/>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s v="Consumer"/>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s v="Consumer"/>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s v="Home Office"/>
    <s v="United States"/>
    <s v="Cleveland"/>
    <x v="24"/>
    <n v="44105"/>
    <x v="3"/>
    <s v="TEC-PH-10004093"/>
    <x v="2"/>
    <x v="7"/>
    <s v="Panasonic Kx-TS550"/>
    <n v="110.376"/>
    <n v="4"/>
    <n v="0.4"/>
    <n v="-20.235600000000005"/>
  </r>
  <r>
    <n v="6230"/>
    <s v="CA-2013-148208"/>
    <x v="0"/>
    <x v="115"/>
    <d v="2013-01-27T00:00:00"/>
    <s v="Standard Class"/>
    <s v="BT-11530"/>
    <s v="Bradley Talbott"/>
    <s v="Home Office"/>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s v="Consumer"/>
    <s v="United States"/>
    <s v="Waterloo"/>
    <x v="23"/>
    <n v="50701"/>
    <x v="2"/>
    <s v="OFF-AR-10001166"/>
    <x v="1"/>
    <x v="6"/>
    <s v="Staples"/>
    <n v="30.32"/>
    <n v="4"/>
    <n v="0"/>
    <n v="11.8248"/>
  </r>
  <r>
    <n v="6232"/>
    <s v="US-2014-142188"/>
    <x v="3"/>
    <x v="220"/>
    <d v="2014-09-12T00:00:00"/>
    <s v="Same Day"/>
    <s v="JF-15415"/>
    <s v="Jennifer Ferguson"/>
    <s v="Consumer"/>
    <s v="United States"/>
    <s v="Seattle"/>
    <x v="4"/>
    <n v="98105"/>
    <x v="1"/>
    <s v="FUR-CH-10003199"/>
    <x v="0"/>
    <x v="1"/>
    <s v="Office Star - Contemporary Task Swivel Chair"/>
    <n v="177.56800000000001"/>
    <n v="2"/>
    <n v="0.2"/>
    <n v="8.8783999999999921"/>
  </r>
  <r>
    <n v="6233"/>
    <s v="US-2014-142188"/>
    <x v="3"/>
    <x v="220"/>
    <d v="2014-09-12T00:00:00"/>
    <s v="Same Day"/>
    <s v="JF-15415"/>
    <s v="Jennifer Ferguson"/>
    <s v="Consumer"/>
    <s v="United States"/>
    <s v="Seattle"/>
    <x v="4"/>
    <n v="98105"/>
    <x v="1"/>
    <s v="OFF-PA-10002005"/>
    <x v="1"/>
    <x v="10"/>
    <s v="Xerox 225"/>
    <n v="19.440000000000001"/>
    <n v="3"/>
    <n v="0"/>
    <n v="9.3312000000000008"/>
  </r>
  <r>
    <n v="6234"/>
    <s v="US-2014-142188"/>
    <x v="3"/>
    <x v="220"/>
    <d v="2014-09-12T00:00:00"/>
    <s v="Same Day"/>
    <s v="JF-15415"/>
    <s v="Jennifer Ferguson"/>
    <s v="Consumer"/>
    <s v="United States"/>
    <s v="Seattle"/>
    <x v="4"/>
    <n v="98105"/>
    <x v="1"/>
    <s v="OFF-PA-10004101"/>
    <x v="1"/>
    <x v="10"/>
    <s v="Xerox 1894"/>
    <n v="71.28"/>
    <n v="11"/>
    <n v="0"/>
    <n v="34.214400000000005"/>
  </r>
  <r>
    <n v="6235"/>
    <s v="US-2014-142188"/>
    <x v="3"/>
    <x v="220"/>
    <d v="2014-09-12T00:00:00"/>
    <s v="Same Day"/>
    <s v="JF-15415"/>
    <s v="Jennifer Ferguson"/>
    <s v="Consumer"/>
    <s v="United States"/>
    <s v="Seattle"/>
    <x v="4"/>
    <n v="98105"/>
    <x v="1"/>
    <s v="OFF-BI-10004600"/>
    <x v="1"/>
    <x v="8"/>
    <s v="Ibico Ibimaster 300 Manual Binding System"/>
    <n v="1471.96"/>
    <n v="5"/>
    <n v="0.2"/>
    <n v="459.98749999999995"/>
  </r>
  <r>
    <n v="6236"/>
    <s v="US-2014-142188"/>
    <x v="3"/>
    <x v="220"/>
    <d v="2014-09-12T00:00:00"/>
    <s v="Same Day"/>
    <s v="JF-15415"/>
    <s v="Jennifer Ferguson"/>
    <s v="Consumer"/>
    <s v="United States"/>
    <s v="Seattle"/>
    <x v="4"/>
    <n v="98105"/>
    <x v="1"/>
    <s v="TEC-PH-10000127"/>
    <x v="2"/>
    <x v="7"/>
    <s v="iOttie XL Car Mount"/>
    <n v="79.959999999999994"/>
    <n v="5"/>
    <n v="0.2"/>
    <n v="-17.991000000000003"/>
  </r>
  <r>
    <n v="6237"/>
    <s v="CA-2013-144400"/>
    <x v="0"/>
    <x v="1098"/>
    <d v="2013-02-27T00:00:00"/>
    <s v="Standard Class"/>
    <s v="AC-10420"/>
    <s v="Alyssa Crouse"/>
    <s v="Corporate"/>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s v="Consumer"/>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s v="Consumer"/>
    <s v="United States"/>
    <s v="San Jose"/>
    <x v="1"/>
    <n v="95123"/>
    <x v="1"/>
    <s v="FUR-FU-10004597"/>
    <x v="0"/>
    <x v="5"/>
    <s v="Eldon Cleatmat Chair Mats for Medium Pile Carpets"/>
    <n v="166.5"/>
    <n v="3"/>
    <n v="0"/>
    <n v="21.64500000000001"/>
  </r>
  <r>
    <n v="6240"/>
    <s v="CA-2012-134075"/>
    <x v="1"/>
    <x v="295"/>
    <d v="2012-12-16T00:00:00"/>
    <s v="Standard Class"/>
    <s v="HA-14905"/>
    <s v="Helen Abelman"/>
    <s v="Consumer"/>
    <s v="United States"/>
    <s v="San Jose"/>
    <x v="1"/>
    <n v="95123"/>
    <x v="1"/>
    <s v="OFF-ST-10001496"/>
    <x v="1"/>
    <x v="4"/>
    <s v="Standard Rollaway File with Lock"/>
    <n v="360.38"/>
    <n v="2"/>
    <n v="0"/>
    <n v="93.698800000000006"/>
  </r>
  <r>
    <n v="6241"/>
    <s v="US-2013-131912"/>
    <x v="0"/>
    <x v="517"/>
    <d v="2013-11-02T00:00:00"/>
    <s v="Second Class"/>
    <s v="LH-17155"/>
    <s v="Logan Haushalter"/>
    <s v="Consumer"/>
    <s v="United States"/>
    <s v="Los Angeles"/>
    <x v="1"/>
    <n v="90008"/>
    <x v="1"/>
    <s v="OFF-BI-10004236"/>
    <x v="1"/>
    <x v="8"/>
    <s v="XtraLife ClearVue Slant-D Ring Binder, White, 3&quot;"/>
    <n v="11.744"/>
    <n v="1"/>
    <n v="0.2"/>
    <n v="3.8167999999999997"/>
  </r>
  <r>
    <n v="6242"/>
    <s v="CA-2014-141572"/>
    <x v="3"/>
    <x v="39"/>
    <d v="2014-06-01T00:00:00"/>
    <s v="Second Class"/>
    <s v="LO-17170"/>
    <s v="Lori Olson"/>
    <s v="Corporate"/>
    <s v="United States"/>
    <s v="Concord"/>
    <x v="38"/>
    <n v="3301"/>
    <x v="3"/>
    <s v="FUR-FU-10001185"/>
    <x v="0"/>
    <x v="5"/>
    <s v="Advantus Employee of the Month Certificate Frame, 11 x 13-1/2"/>
    <n v="247.44"/>
    <n v="8"/>
    <n v="0"/>
    <n v="101.4504"/>
  </r>
  <r>
    <n v="6243"/>
    <s v="CA-2011-134621"/>
    <x v="2"/>
    <x v="1059"/>
    <d v="2011-12-28T00:00:00"/>
    <s v="Standard Class"/>
    <s v="DP-13390"/>
    <s v="Dennis Pardue"/>
    <s v="Home Office"/>
    <s v="United States"/>
    <s v="Columbia"/>
    <x v="18"/>
    <n v="38401"/>
    <x v="0"/>
    <s v="OFF-BI-10000977"/>
    <x v="1"/>
    <x v="8"/>
    <s v="Ibico Plastic Spiral Binding Combs"/>
    <n v="18.240000000000002"/>
    <n v="2"/>
    <n v="0.7"/>
    <n v="-14.591999999999999"/>
  </r>
  <r>
    <n v="6244"/>
    <s v="CA-2013-165561"/>
    <x v="0"/>
    <x v="390"/>
    <d v="2013-11-29T00:00:00"/>
    <s v="Standard Class"/>
    <s v="CR-12580"/>
    <s v="Clay Rozendal"/>
    <s v="Home Office"/>
    <s v="United States"/>
    <s v="Bellevue"/>
    <x v="4"/>
    <n v="98006"/>
    <x v="1"/>
    <s v="OFF-SU-10004782"/>
    <x v="1"/>
    <x v="14"/>
    <s v="Elite 5&quot; Scissors"/>
    <n v="25.349999999999998"/>
    <n v="3"/>
    <n v="0"/>
    <n v="7.6049999999999978"/>
  </r>
  <r>
    <n v="6245"/>
    <s v="CA-2012-112305"/>
    <x v="1"/>
    <x v="312"/>
    <d v="2012-11-25T00:00:00"/>
    <s v="Standard Class"/>
    <s v="KB-16405"/>
    <s v="Katrina Bavinger"/>
    <s v="Home Office"/>
    <s v="United States"/>
    <s v="Seattle"/>
    <x v="4"/>
    <n v="98105"/>
    <x v="1"/>
    <s v="OFF-AR-10002067"/>
    <x v="1"/>
    <x v="6"/>
    <s v="Newell 334"/>
    <n v="119.03999999999999"/>
    <n v="6"/>
    <n v="0"/>
    <n v="30.950400000000002"/>
  </r>
  <r>
    <n v="6246"/>
    <s v="CA-2012-112305"/>
    <x v="1"/>
    <x v="312"/>
    <d v="2012-11-25T00:00:00"/>
    <s v="Standard Class"/>
    <s v="KB-16405"/>
    <s v="Katrina Bavinger"/>
    <s v="Home Office"/>
    <s v="United States"/>
    <s v="Seattle"/>
    <x v="4"/>
    <n v="98105"/>
    <x v="1"/>
    <s v="FUR-FU-10002364"/>
    <x v="0"/>
    <x v="5"/>
    <s v="Eldon Expressions Wood Desk Accessories, Oak"/>
    <n v="22.14"/>
    <n v="3"/>
    <n v="0"/>
    <n v="6.4205999999999976"/>
  </r>
  <r>
    <n v="6247"/>
    <s v="CA-2012-112305"/>
    <x v="1"/>
    <x v="312"/>
    <d v="2012-11-25T00:00:00"/>
    <s v="Standard Class"/>
    <s v="KB-16405"/>
    <s v="Katrina Bavinger"/>
    <s v="Home Office"/>
    <s v="United States"/>
    <s v="Seattle"/>
    <x v="4"/>
    <n v="98105"/>
    <x v="1"/>
    <s v="TEC-AC-10002018"/>
    <x v="2"/>
    <x v="11"/>
    <s v="AmazonBasics 3-Button USB Wired Mouse"/>
    <n v="13.98"/>
    <n v="2"/>
    <n v="0"/>
    <n v="6.011400000000001"/>
  </r>
  <r>
    <n v="6248"/>
    <s v="CA-2014-121580"/>
    <x v="3"/>
    <x v="148"/>
    <d v="2014-06-05T00:00:00"/>
    <s v="Standard Class"/>
    <s v="ML-17410"/>
    <s v="Maris LaWare"/>
    <s v="Consumer"/>
    <s v="United States"/>
    <s v="Columbus"/>
    <x v="14"/>
    <n v="47201"/>
    <x v="2"/>
    <s v="OFF-BI-10000632"/>
    <x v="1"/>
    <x v="8"/>
    <s v="Satellite Sectional Post Binders"/>
    <n v="43.41"/>
    <n v="1"/>
    <n v="0"/>
    <n v="19.968599999999999"/>
  </r>
  <r>
    <n v="6249"/>
    <s v="CA-2014-121580"/>
    <x v="3"/>
    <x v="148"/>
    <d v="2014-06-05T00:00:00"/>
    <s v="Standard Class"/>
    <s v="ML-17410"/>
    <s v="Maris LaWare"/>
    <s v="Consumer"/>
    <s v="United States"/>
    <s v="Columbus"/>
    <x v="14"/>
    <n v="47201"/>
    <x v="2"/>
    <s v="FUR-FU-10003981"/>
    <x v="0"/>
    <x v="5"/>
    <s v="Eldon Wave Desk Accessories"/>
    <n v="6.24"/>
    <n v="3"/>
    <n v="0"/>
    <n v="2.6208000000000005"/>
  </r>
  <r>
    <n v="6250"/>
    <s v="CA-2014-121580"/>
    <x v="3"/>
    <x v="148"/>
    <d v="2014-06-05T00:00:00"/>
    <s v="Standard Class"/>
    <s v="ML-17410"/>
    <s v="Maris LaWare"/>
    <s v="Consumer"/>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s v="Consumer"/>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s v="Consumer"/>
    <s v="United States"/>
    <s v="Chicago"/>
    <x v="10"/>
    <n v="60623"/>
    <x v="2"/>
    <s v="OFF-AP-10004249"/>
    <x v="1"/>
    <x v="9"/>
    <s v="Staples"/>
    <n v="2.3939999999999997"/>
    <n v="1"/>
    <n v="0.8"/>
    <n v="-6.344100000000001"/>
  </r>
  <r>
    <n v="6253"/>
    <s v="CA-2011-165806"/>
    <x v="2"/>
    <x v="884"/>
    <d v="2011-04-07T00:00:00"/>
    <s v="Same Day"/>
    <s v="VM-21685"/>
    <s v="Valerie Mitchum"/>
    <s v="Home Office"/>
    <s v="United States"/>
    <s v="Marietta"/>
    <x v="32"/>
    <n v="30062"/>
    <x v="0"/>
    <s v="OFF-PA-10003441"/>
    <x v="1"/>
    <x v="10"/>
    <s v="Xerox 226"/>
    <n v="58.320000000000007"/>
    <n v="9"/>
    <n v="0"/>
    <n v="27.993600000000001"/>
  </r>
  <r>
    <n v="6254"/>
    <s v="CA-2011-165806"/>
    <x v="2"/>
    <x v="884"/>
    <d v="2011-04-07T00:00:00"/>
    <s v="Same Day"/>
    <s v="VM-21685"/>
    <s v="Valerie Mitchum"/>
    <s v="Home Office"/>
    <s v="United States"/>
    <s v="Marietta"/>
    <x v="32"/>
    <n v="30062"/>
    <x v="0"/>
    <s v="TEC-PH-10004922"/>
    <x v="2"/>
    <x v="7"/>
    <s v="RCA Visys Integrated PBX 8-Line Router"/>
    <n v="200.96999999999997"/>
    <n v="3"/>
    <n v="0"/>
    <n v="50.242500000000007"/>
  </r>
  <r>
    <n v="6255"/>
    <s v="CA-2012-151624"/>
    <x v="1"/>
    <x v="1014"/>
    <d v="2012-09-14T00:00:00"/>
    <s v="Standard Class"/>
    <s v="VW-21775"/>
    <s v="Victoria Wilson"/>
    <s v="Corporate"/>
    <s v="United States"/>
    <s v="Montgomery"/>
    <x v="19"/>
    <n v="36116"/>
    <x v="0"/>
    <s v="FUR-FU-10001731"/>
    <x v="0"/>
    <x v="5"/>
    <s v="Acrylic Self-Standing Desk Frames"/>
    <n v="21.36"/>
    <n v="8"/>
    <n v="0"/>
    <n v="8.1167999999999996"/>
  </r>
  <r>
    <n v="6256"/>
    <s v="CA-2014-139444"/>
    <x v="3"/>
    <x v="428"/>
    <d v="2014-09-16T00:00:00"/>
    <s v="Standard Class"/>
    <s v="GK-14620"/>
    <s v="Grace Kelly"/>
    <s v="Corporate"/>
    <s v="United States"/>
    <s v="Plano"/>
    <x v="5"/>
    <n v="75023"/>
    <x v="2"/>
    <s v="OFF-LA-10000134"/>
    <x v="1"/>
    <x v="2"/>
    <s v="Avery 511"/>
    <n v="9.8560000000000016"/>
    <n v="4"/>
    <n v="0.2"/>
    <n v="3.4495999999999993"/>
  </r>
  <r>
    <n v="6257"/>
    <s v="CA-2012-133977"/>
    <x v="1"/>
    <x v="684"/>
    <d v="2012-09-08T00:00:00"/>
    <s v="Second Class"/>
    <s v="AT-10435"/>
    <s v="Alyssa Tate"/>
    <s v="Home Office"/>
    <s v="United States"/>
    <s v="Tamarac"/>
    <x v="2"/>
    <n v="33319"/>
    <x v="0"/>
    <s v="OFF-BI-10003166"/>
    <x v="1"/>
    <x v="8"/>
    <s v="GBC Plasticlear Binding Covers"/>
    <n v="3.4440000000000008"/>
    <n v="1"/>
    <n v="0.7"/>
    <n v="-2.5255999999999998"/>
  </r>
  <r>
    <n v="6258"/>
    <s v="CA-2014-141425"/>
    <x v="3"/>
    <x v="808"/>
    <d v="2014-11-07T00:00:00"/>
    <s v="Second Class"/>
    <s v="AR-10825"/>
    <s v="Anthony Rawles"/>
    <s v="Corporate"/>
    <s v="United States"/>
    <s v="Columbus"/>
    <x v="24"/>
    <n v="43229"/>
    <x v="3"/>
    <s v="OFF-SU-10000646"/>
    <x v="1"/>
    <x v="14"/>
    <s v="Premier Automatic Letter Opener"/>
    <n v="384.59200000000004"/>
    <n v="2"/>
    <n v="0.2"/>
    <n v="-81.725799999999978"/>
  </r>
  <r>
    <n v="6259"/>
    <s v="CA-2012-133536"/>
    <x v="1"/>
    <x v="262"/>
    <d v="2012-03-30T00:00:00"/>
    <s v="Second Class"/>
    <s v="JH-15820"/>
    <s v="John Huston"/>
    <s v="Consumer"/>
    <s v="United States"/>
    <s v="New York City"/>
    <x v="15"/>
    <n v="10009"/>
    <x v="3"/>
    <s v="OFF-EN-10004459"/>
    <x v="1"/>
    <x v="12"/>
    <s v="Security-Tint Envelopes"/>
    <n v="22.919999999999998"/>
    <n v="3"/>
    <n v="0"/>
    <n v="11.230799999999999"/>
  </r>
  <r>
    <n v="6260"/>
    <s v="CA-2012-150441"/>
    <x v="1"/>
    <x v="863"/>
    <d v="2012-08-17T00:00:00"/>
    <s v="Second Class"/>
    <s v="RA-19285"/>
    <s v="Ralph Arnett"/>
    <s v="Consumer"/>
    <s v="United States"/>
    <s v="Richmond"/>
    <x v="14"/>
    <n v="47374"/>
    <x v="2"/>
    <s v="OFF-BI-10003529"/>
    <x v="1"/>
    <x v="8"/>
    <s v="Avery Round Ring Poly Binders"/>
    <n v="11.36"/>
    <n v="4"/>
    <n v="0"/>
    <n v="5.5663999999999998"/>
  </r>
  <r>
    <n v="6261"/>
    <s v="CA-2012-162607"/>
    <x v="1"/>
    <x v="793"/>
    <d v="2012-05-18T00:00:00"/>
    <s v="Standard Class"/>
    <s v="RO-19780"/>
    <s v="Rose O'Brian"/>
    <s v="Consumer"/>
    <s v="United States"/>
    <s v="Seattle"/>
    <x v="4"/>
    <n v="98115"/>
    <x v="1"/>
    <s v="OFF-BI-10002949"/>
    <x v="1"/>
    <x v="8"/>
    <s v="Prestige Round Ring Binders"/>
    <n v="14.592000000000002"/>
    <n v="3"/>
    <n v="0.2"/>
    <n v="4.9247999999999985"/>
  </r>
  <r>
    <n v="6262"/>
    <s v="CA-2014-103506"/>
    <x v="3"/>
    <x v="283"/>
    <d v="2014-07-28T00:00:00"/>
    <s v="Standard Class"/>
    <s v="LR-17035"/>
    <s v="Lisa Ryan"/>
    <s v="Corporate"/>
    <s v="United States"/>
    <s v="Long Beach"/>
    <x v="15"/>
    <n v="11561"/>
    <x v="3"/>
    <s v="OFF-LA-10001158"/>
    <x v="1"/>
    <x v="2"/>
    <s v="Avery Address/Shipping Labels for Typewriters, 4&quot; x 2&quot;"/>
    <n v="41.4"/>
    <n v="4"/>
    <n v="0"/>
    <n v="19.872"/>
  </r>
  <r>
    <n v="6263"/>
    <s v="CA-2013-132479"/>
    <x v="0"/>
    <x v="446"/>
    <d v="2013-09-27T00:00:00"/>
    <s v="First Class"/>
    <s v="MK-17905"/>
    <s v="Michael Kennedy"/>
    <s v="Corporate"/>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s v="Corporate"/>
    <s v="United States"/>
    <s v="Columbus"/>
    <x v="32"/>
    <n v="31907"/>
    <x v="0"/>
    <s v="OFF-BI-10004965"/>
    <x v="1"/>
    <x v="8"/>
    <s v="Ibico Covers for Plastic or Wire Binding Elements"/>
    <n v="34.5"/>
    <n v="3"/>
    <n v="0"/>
    <n v="15.524999999999999"/>
  </r>
  <r>
    <n v="6265"/>
    <s v="US-2013-115952"/>
    <x v="0"/>
    <x v="1099"/>
    <d v="2013-10-07T00:00:00"/>
    <s v="Same Day"/>
    <s v="JH-15910"/>
    <s v="Jonathan Howell"/>
    <s v="Consumer"/>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s v="Consumer"/>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s v="Consumer"/>
    <s v="United States"/>
    <s v="Nashville"/>
    <x v="18"/>
    <n v="37211"/>
    <x v="0"/>
    <s v="OFF-PA-10001019"/>
    <x v="1"/>
    <x v="10"/>
    <s v="Xerox 1884"/>
    <n v="143.85600000000002"/>
    <n v="9"/>
    <n v="0.2"/>
    <n v="48.551399999999994"/>
  </r>
  <r>
    <n v="6268"/>
    <s v="CA-2012-115392"/>
    <x v="1"/>
    <x v="486"/>
    <d v="2012-10-04T00:00:00"/>
    <s v="Second Class"/>
    <s v="RM-19675"/>
    <s v="Robert Marley"/>
    <s v="Home Office"/>
    <s v="United States"/>
    <s v="Cambridge"/>
    <x v="31"/>
    <n v="2138"/>
    <x v="3"/>
    <s v="TEC-PH-10002496"/>
    <x v="2"/>
    <x v="7"/>
    <s v="Cisco SPA301"/>
    <n v="311.98"/>
    <n v="2"/>
    <n v="0"/>
    <n v="93.593999999999994"/>
  </r>
  <r>
    <n v="6269"/>
    <s v="CA-2012-115392"/>
    <x v="1"/>
    <x v="486"/>
    <d v="2012-10-04T00:00:00"/>
    <s v="Second Class"/>
    <s v="RM-19675"/>
    <s v="Robert Marley"/>
    <s v="Home Office"/>
    <s v="United States"/>
    <s v="Cambridge"/>
    <x v="31"/>
    <n v="2138"/>
    <x v="3"/>
    <s v="OFF-BI-10000829"/>
    <x v="1"/>
    <x v="8"/>
    <s v="Avery Non-Stick Binders"/>
    <n v="22.450000000000003"/>
    <n v="5"/>
    <n v="0"/>
    <n v="10.327"/>
  </r>
  <r>
    <n v="6270"/>
    <s v="CA-2014-102379"/>
    <x v="3"/>
    <x v="574"/>
    <d v="2014-12-07T00:00:00"/>
    <s v="Standard Class"/>
    <s v="BB-11545"/>
    <s v="Brenda Bowman"/>
    <s v="Corporate"/>
    <s v="United States"/>
    <s v="Oakland"/>
    <x v="1"/>
    <n v="94601"/>
    <x v="1"/>
    <s v="TEC-PH-10001448"/>
    <x v="2"/>
    <x v="7"/>
    <s v="Anker Astro 15000mAh USB Portable Charger"/>
    <n v="39.992000000000004"/>
    <n v="1"/>
    <n v="0.2"/>
    <n v="-7.9984000000000073"/>
  </r>
  <r>
    <n v="6271"/>
    <s v="CA-2014-102379"/>
    <x v="3"/>
    <x v="574"/>
    <d v="2014-12-07T00:00:00"/>
    <s v="Standard Class"/>
    <s v="BB-11545"/>
    <s v="Brenda Bowman"/>
    <s v="Corporate"/>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s v="Corporate"/>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s v="Corporate"/>
    <s v="United States"/>
    <s v="Palatine"/>
    <x v="10"/>
    <n v="60067"/>
    <x v="2"/>
    <s v="TEC-AC-10001284"/>
    <x v="2"/>
    <x v="11"/>
    <s v="Enermax Briskie RF Wireless Keyboard and Mouse Combo"/>
    <n v="116.312"/>
    <n v="7"/>
    <n v="0.2"/>
    <n v="23.262400000000003"/>
  </r>
  <r>
    <n v="6274"/>
    <s v="US-2013-139087"/>
    <x v="0"/>
    <x v="19"/>
    <d v="2013-07-23T00:00:00"/>
    <s v="Second Class"/>
    <s v="DK-13375"/>
    <s v="Dennis Kane"/>
    <s v="Consumer"/>
    <s v="United States"/>
    <s v="Seattle"/>
    <x v="4"/>
    <n v="98105"/>
    <x v="1"/>
    <s v="FUR-FU-10001847"/>
    <x v="0"/>
    <x v="5"/>
    <s v="Eldon Image Series Black Desk Accessories"/>
    <n v="12.419999999999998"/>
    <n v="3"/>
    <n v="0"/>
    <n v="4.4711999999999996"/>
  </r>
  <r>
    <n v="6275"/>
    <s v="US-2013-139087"/>
    <x v="0"/>
    <x v="19"/>
    <d v="2013-07-23T00:00:00"/>
    <s v="Second Class"/>
    <s v="DK-13375"/>
    <s v="Dennis Kane"/>
    <s v="Consumer"/>
    <s v="United States"/>
    <s v="Seattle"/>
    <x v="4"/>
    <n v="98105"/>
    <x v="1"/>
    <s v="TEC-AC-10004595"/>
    <x v="2"/>
    <x v="11"/>
    <s v="First Data TMFD35 PIN Pad"/>
    <n v="428.40000000000003"/>
    <n v="3"/>
    <n v="0"/>
    <n v="89.963999999999999"/>
  </r>
  <r>
    <n v="6276"/>
    <s v="US-2013-139087"/>
    <x v="0"/>
    <x v="19"/>
    <d v="2013-07-23T00:00:00"/>
    <s v="Second Class"/>
    <s v="DK-13375"/>
    <s v="Dennis Kane"/>
    <s v="Consumer"/>
    <s v="United States"/>
    <s v="Seattle"/>
    <x v="4"/>
    <n v="98105"/>
    <x v="1"/>
    <s v="FUR-FU-10004164"/>
    <x v="0"/>
    <x v="5"/>
    <s v="Eldon 300 Class Desk Accessories, Black"/>
    <n v="24.75"/>
    <n v="5"/>
    <n v="0"/>
    <n v="10.890000000000002"/>
  </r>
  <r>
    <n v="6277"/>
    <s v="US-2013-139087"/>
    <x v="0"/>
    <x v="19"/>
    <d v="2013-07-23T00:00:00"/>
    <s v="Second Class"/>
    <s v="DK-13375"/>
    <s v="Dennis Kane"/>
    <s v="Consumer"/>
    <s v="United States"/>
    <s v="Seattle"/>
    <x v="4"/>
    <n v="98105"/>
    <x v="1"/>
    <s v="OFF-LA-10001074"/>
    <x v="1"/>
    <x v="2"/>
    <s v="Round Specialty Laser Printer Labels"/>
    <n v="87.71"/>
    <n v="7"/>
    <n v="0"/>
    <n v="41.223699999999994"/>
  </r>
  <r>
    <n v="6278"/>
    <s v="US-2013-139087"/>
    <x v="0"/>
    <x v="19"/>
    <d v="2013-07-23T00:00:00"/>
    <s v="Second Class"/>
    <s v="DK-13375"/>
    <s v="Dennis Kane"/>
    <s v="Consumer"/>
    <s v="United States"/>
    <s v="Seattle"/>
    <x v="4"/>
    <n v="98105"/>
    <x v="1"/>
    <s v="OFF-ST-10000604"/>
    <x v="1"/>
    <x v="4"/>
    <s v="Home/Office Personal File Carts"/>
    <n v="69.52"/>
    <n v="2"/>
    <n v="0"/>
    <n v="17.379999999999995"/>
  </r>
  <r>
    <n v="6279"/>
    <s v="US-2013-139087"/>
    <x v="0"/>
    <x v="19"/>
    <d v="2013-07-23T00:00:00"/>
    <s v="Second Class"/>
    <s v="DK-13375"/>
    <s v="Dennis Kane"/>
    <s v="Consumer"/>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s v="Consumer"/>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s v="Consumer"/>
    <s v="United States"/>
    <s v="Cincinnati"/>
    <x v="24"/>
    <n v="45231"/>
    <x v="3"/>
    <s v="OFF-LA-10000443"/>
    <x v="1"/>
    <x v="2"/>
    <s v="Avery 501"/>
    <n v="5.9039999999999999"/>
    <n v="2"/>
    <n v="0.2"/>
    <n v="1.9925999999999999"/>
  </r>
  <r>
    <n v="6282"/>
    <s v="CA-2012-116484"/>
    <x v="1"/>
    <x v="312"/>
    <d v="2012-11-26T00:00:00"/>
    <s v="Standard Class"/>
    <s v="JK-15205"/>
    <s v="Jamie Kunitz"/>
    <s v="Consumer"/>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s v="Consumer"/>
    <s v="United States"/>
    <s v="Marion"/>
    <x v="24"/>
    <n v="43302"/>
    <x v="3"/>
    <s v="OFF-ST-10003994"/>
    <x v="1"/>
    <x v="4"/>
    <s v="Belkin 19&quot; Center-Weighted Shelf, Gray"/>
    <n v="141.55199999999999"/>
    <n v="3"/>
    <n v="0.2"/>
    <n v="-26.541000000000004"/>
  </r>
  <r>
    <n v="6284"/>
    <s v="CA-2013-100944"/>
    <x v="0"/>
    <x v="446"/>
    <d v="2013-09-29T00:00:00"/>
    <s v="Standard Class"/>
    <s v="EH-13765"/>
    <s v="Edward Hooks"/>
    <s v="Corporate"/>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s v="Corporate"/>
    <s v="United States"/>
    <s v="Los Angeles"/>
    <x v="1"/>
    <n v="90049"/>
    <x v="1"/>
    <s v="FUR-CH-10000988"/>
    <x v="0"/>
    <x v="1"/>
    <s v="Hon Olson Stacker Stools"/>
    <n v="563.24"/>
    <n v="5"/>
    <n v="0.2"/>
    <n v="56.324000000000012"/>
  </r>
  <r>
    <n v="6286"/>
    <s v="CA-2013-125080"/>
    <x v="0"/>
    <x v="147"/>
    <d v="2013-10-27T00:00:00"/>
    <s v="Standard Class"/>
    <s v="VW-21775"/>
    <s v="Victoria Wilson"/>
    <s v="Corporate"/>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s v="Home Office"/>
    <s v="United States"/>
    <s v="Lebanon"/>
    <x v="18"/>
    <n v="37087"/>
    <x v="0"/>
    <s v="TEC-PH-10001061"/>
    <x v="2"/>
    <x v="7"/>
    <s v="Apple iPhone 5C"/>
    <n v="239.976"/>
    <n v="3"/>
    <n v="0.2"/>
    <n v="17.998199999999997"/>
  </r>
  <r>
    <n v="6288"/>
    <s v="CA-2011-100090"/>
    <x v="2"/>
    <x v="1001"/>
    <d v="2011-07-12T00:00:00"/>
    <s v="Standard Class"/>
    <s v="EB-13705"/>
    <s v="Ed Braxton"/>
    <s v="Corporate"/>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s v="Corporate"/>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s v="Home Office"/>
    <s v="United States"/>
    <s v="Chico"/>
    <x v="1"/>
    <n v="95928"/>
    <x v="1"/>
    <s v="FUR-CH-10004063"/>
    <x v="0"/>
    <x v="1"/>
    <s v="Global Deluxe High-Back Manager's Chair"/>
    <n v="915.13600000000008"/>
    <n v="4"/>
    <n v="0.2"/>
    <n v="102.95279999999988"/>
  </r>
  <r>
    <n v="6291"/>
    <s v="US-2012-139675"/>
    <x v="1"/>
    <x v="649"/>
    <d v="2012-03-18T00:00:00"/>
    <s v="Second Class"/>
    <s v="NF-18595"/>
    <s v="Nicole Fjeld"/>
    <s v="Home Office"/>
    <s v="United States"/>
    <s v="Chico"/>
    <x v="1"/>
    <n v="95928"/>
    <x v="1"/>
    <s v="FUR-FU-10001979"/>
    <x v="0"/>
    <x v="5"/>
    <s v="Dana Halogen Swing-Arm Architect Lamp"/>
    <n v="327.76"/>
    <n v="8"/>
    <n v="0"/>
    <n v="91.772800000000018"/>
  </r>
  <r>
    <n v="6292"/>
    <s v="CA-2014-143756"/>
    <x v="3"/>
    <x v="574"/>
    <d v="2014-12-06T00:00:00"/>
    <s v="First Class"/>
    <s v="ME-17725"/>
    <s v="Max Engle"/>
    <s v="Consumer"/>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s v="Consumer"/>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s v="Consumer"/>
    <s v="United States"/>
    <s v="Los Angeles"/>
    <x v="1"/>
    <n v="90008"/>
    <x v="1"/>
    <s v="OFF-AR-10004691"/>
    <x v="1"/>
    <x v="6"/>
    <s v="Boston 1730 StandUp Electric Pencil Sharpener"/>
    <n v="64.14"/>
    <n v="3"/>
    <n v="0"/>
    <n v="16.676400000000001"/>
  </r>
  <r>
    <n v="6295"/>
    <s v="CA-2011-141152"/>
    <x v="2"/>
    <x v="1101"/>
    <d v="2011-09-19T00:00:00"/>
    <s v="First Class"/>
    <s v="RF-19345"/>
    <s v="Randy Ferguson"/>
    <s v="Corporate"/>
    <s v="United States"/>
    <s v="New York City"/>
    <x v="15"/>
    <n v="10024"/>
    <x v="3"/>
    <s v="OFF-BI-10002931"/>
    <x v="1"/>
    <x v="8"/>
    <s v="Avery Trapezoid Extra Heavy Duty 4&quot; Binders"/>
    <n v="33.552"/>
    <n v="1"/>
    <n v="0.2"/>
    <n v="12.581999999999999"/>
  </r>
  <r>
    <n v="6296"/>
    <s v="CA-2011-141313"/>
    <x v="2"/>
    <x v="129"/>
    <d v="2012-01-01T00:00:00"/>
    <s v="Standard Class"/>
    <s v="AJ-10780"/>
    <s v="Anthony Jacobs"/>
    <s v="Corporate"/>
    <s v="United States"/>
    <s v="Beverly"/>
    <x v="31"/>
    <n v="1915"/>
    <x v="3"/>
    <s v="OFF-AP-10002651"/>
    <x v="1"/>
    <x v="9"/>
    <s v="Hoover Upright Vacuum With Dirt Cup"/>
    <n v="1737.1799999999998"/>
    <n v="6"/>
    <n v="0"/>
    <n v="503.78219999999976"/>
  </r>
  <r>
    <n v="6297"/>
    <s v="CA-2011-141313"/>
    <x v="2"/>
    <x v="129"/>
    <d v="2012-01-01T00:00:00"/>
    <s v="Standard Class"/>
    <s v="AJ-10780"/>
    <s v="Anthony Jacobs"/>
    <s v="Corporate"/>
    <s v="United States"/>
    <s v="Beverly"/>
    <x v="31"/>
    <n v="1915"/>
    <x v="3"/>
    <s v="OFF-ST-10000689"/>
    <x v="1"/>
    <x v="4"/>
    <s v="Fellowes Strictly Business Drawer File, Letter/Legal Size"/>
    <n v="704.25"/>
    <n v="5"/>
    <n v="0"/>
    <n v="84.51"/>
  </r>
  <r>
    <n v="6298"/>
    <s v="CA-2011-141313"/>
    <x v="2"/>
    <x v="129"/>
    <d v="2012-01-01T00:00:00"/>
    <s v="Standard Class"/>
    <s v="AJ-10780"/>
    <s v="Anthony Jacobs"/>
    <s v="Corporate"/>
    <s v="United States"/>
    <s v="Beverly"/>
    <x v="31"/>
    <n v="1915"/>
    <x v="3"/>
    <s v="OFF-PA-10003302"/>
    <x v="1"/>
    <x v="10"/>
    <s v="Xerox 1906"/>
    <n v="141.76"/>
    <n v="4"/>
    <n v="0"/>
    <n v="66.627199999999988"/>
  </r>
  <r>
    <n v="6299"/>
    <s v="CA-2011-169852"/>
    <x v="2"/>
    <x v="618"/>
    <d v="2011-10-26T00:00:00"/>
    <s v="Standard Class"/>
    <s v="SF-20965"/>
    <s v="Sylvia Foulston"/>
    <s v="Corporate"/>
    <s v="United States"/>
    <s v="San Diego"/>
    <x v="1"/>
    <n v="92024"/>
    <x v="1"/>
    <s v="OFF-BI-10001460"/>
    <x v="1"/>
    <x v="8"/>
    <s v="Plastic Binding Combs"/>
    <n v="36.36"/>
    <n v="3"/>
    <n v="0.2"/>
    <n v="12.2715"/>
  </r>
  <r>
    <n v="6300"/>
    <s v="CA-2014-107314"/>
    <x v="3"/>
    <x v="329"/>
    <d v="2014-12-04T00:00:00"/>
    <s v="First Class"/>
    <s v="MZ-17335"/>
    <s v="Maria Zettner"/>
    <s v="Home Office"/>
    <s v="United States"/>
    <s v="San Francisco"/>
    <x v="1"/>
    <n v="94109"/>
    <x v="1"/>
    <s v="FUR-FU-10003489"/>
    <x v="0"/>
    <x v="5"/>
    <s v="Contemporary Borderless Frame"/>
    <n v="25.83"/>
    <n v="3"/>
    <n v="0"/>
    <n v="9.5570999999999984"/>
  </r>
  <r>
    <n v="6301"/>
    <s v="US-2011-161305"/>
    <x v="2"/>
    <x v="571"/>
    <d v="2011-06-12T00:00:00"/>
    <s v="Standard Class"/>
    <s v="SB-20170"/>
    <s v="Sarah Bern"/>
    <s v="Consumer"/>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s v="Consumer"/>
    <s v="United States"/>
    <s v="Chicago"/>
    <x v="10"/>
    <n v="60623"/>
    <x v="2"/>
    <s v="OFF-EN-10000461"/>
    <x v="1"/>
    <x v="12"/>
    <s v="#10- 4 1/8&quot; x 9 1/2&quot; Recycled Envelopes"/>
    <n v="13.984000000000002"/>
    <n v="2"/>
    <n v="0.2"/>
    <n v="4.7195999999999998"/>
  </r>
  <r>
    <n v="6303"/>
    <s v="CA-2014-166919"/>
    <x v="3"/>
    <x v="51"/>
    <d v="2014-11-28T00:00:00"/>
    <s v="Standard Class"/>
    <s v="AH-10210"/>
    <s v="Alan Hwang"/>
    <s v="Consumer"/>
    <s v="United States"/>
    <s v="Dallas"/>
    <x v="5"/>
    <n v="75220"/>
    <x v="2"/>
    <s v="TEC-PH-10001305"/>
    <x v="2"/>
    <x v="7"/>
    <s v="Panasonic KX TS208W Corded phone"/>
    <n v="195.96000000000004"/>
    <n v="5"/>
    <n v="0.2"/>
    <n v="19.596000000000018"/>
  </r>
  <r>
    <n v="6304"/>
    <s v="CA-2014-162712"/>
    <x v="3"/>
    <x v="978"/>
    <d v="2014-06-21T00:00:00"/>
    <s v="Second Class"/>
    <s v="NK-18490"/>
    <s v="Neil Knudson"/>
    <s v="Home Office"/>
    <s v="United States"/>
    <s v="Corpus Christi"/>
    <x v="5"/>
    <n v="78415"/>
    <x v="2"/>
    <s v="OFF-PA-10000167"/>
    <x v="1"/>
    <x v="10"/>
    <s v="Xerox 1925"/>
    <n v="74.352000000000004"/>
    <n v="3"/>
    <n v="0.2"/>
    <n v="23.234999999999992"/>
  </r>
  <r>
    <n v="6305"/>
    <s v="CA-2014-107552"/>
    <x v="3"/>
    <x v="1024"/>
    <d v="2014-05-06T00:00:00"/>
    <s v="Same Day"/>
    <s v="AI-10855"/>
    <s v="Arianne Irving"/>
    <s v="Consumer"/>
    <s v="United States"/>
    <s v="New York City"/>
    <x v="15"/>
    <n v="10035"/>
    <x v="3"/>
    <s v="OFF-PA-10002947"/>
    <x v="1"/>
    <x v="10"/>
    <s v="Xerox 1923"/>
    <n v="6.68"/>
    <n v="1"/>
    <n v="0"/>
    <n v="3.2063999999999999"/>
  </r>
  <r>
    <n v="6306"/>
    <s v="CA-2013-163328"/>
    <x v="0"/>
    <x v="254"/>
    <d v="2013-11-07T00:00:00"/>
    <s v="Second Class"/>
    <s v="TP-21565"/>
    <s v="Tracy Poddar"/>
    <s v="Corporate"/>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s v="Corporate"/>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s v="Corporate"/>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s v="Corporate"/>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s v="Corporate"/>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s v="Corporate"/>
    <s v="United States"/>
    <s v="Eugene"/>
    <x v="21"/>
    <n v="97405"/>
    <x v="1"/>
    <s v="OFF-PA-10000176"/>
    <x v="1"/>
    <x v="10"/>
    <s v="Xerox 1887"/>
    <n v="15.176"/>
    <n v="1"/>
    <n v="0.2"/>
    <n v="5.3115999999999985"/>
  </r>
  <r>
    <n v="6312"/>
    <s v="CA-2011-112837"/>
    <x v="2"/>
    <x v="1102"/>
    <d v="2011-09-16T00:00:00"/>
    <s v="Standard Class"/>
    <s v="LW-17125"/>
    <s v="Liz Willingham"/>
    <s v="Consumer"/>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s v="Corporate"/>
    <s v="United States"/>
    <s v="Fairfield"/>
    <x v="29"/>
    <n v="6824"/>
    <x v="3"/>
    <s v="OFF-ST-10001932"/>
    <x v="1"/>
    <x v="4"/>
    <s v="Fellowes Staxonsteel Drawer Files"/>
    <n v="579.51"/>
    <n v="3"/>
    <n v="0"/>
    <n v="81.131400000000014"/>
  </r>
  <r>
    <n v="6314"/>
    <s v="CA-2014-120019"/>
    <x v="3"/>
    <x v="911"/>
    <d v="2014-02-22T00:00:00"/>
    <s v="Standard Class"/>
    <s v="NG-18355"/>
    <s v="Nat Gilpin"/>
    <s v="Corporate"/>
    <s v="United States"/>
    <s v="Fairfield"/>
    <x v="29"/>
    <n v="6824"/>
    <x v="3"/>
    <s v="TEC-PH-10000923"/>
    <x v="2"/>
    <x v="7"/>
    <s v="Belkin SportFit Armband For iPhone 5s/5c, Fuchsia"/>
    <n v="14.99"/>
    <n v="1"/>
    <n v="0"/>
    <n v="7.3451000000000004"/>
  </r>
  <r>
    <n v="6315"/>
    <s v="CA-2011-100762"/>
    <x v="2"/>
    <x v="156"/>
    <d v="2011-11-29T00:00:00"/>
    <s v="Standard Class"/>
    <s v="NG-18355"/>
    <s v="Nat Gilpin"/>
    <s v="Corporate"/>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s v="Corporate"/>
    <s v="United States"/>
    <s v="Jackson"/>
    <x v="12"/>
    <n v="49201"/>
    <x v="2"/>
    <s v="OFF-LA-10003930"/>
    <x v="1"/>
    <x v="2"/>
    <s v="Dot Matrix Printer Tape Reel Labels, White, 5000/Box"/>
    <n v="196.62"/>
    <n v="2"/>
    <n v="0"/>
    <n v="96.343800000000002"/>
  </r>
  <r>
    <n v="6317"/>
    <s v="CA-2011-100762"/>
    <x v="2"/>
    <x v="156"/>
    <d v="2011-11-29T00:00:00"/>
    <s v="Standard Class"/>
    <s v="NG-18355"/>
    <s v="Nat Gilpin"/>
    <s v="Corporate"/>
    <s v="United States"/>
    <s v="Jackson"/>
    <x v="12"/>
    <n v="49201"/>
    <x v="2"/>
    <s v="OFF-PA-10001815"/>
    <x v="1"/>
    <x v="10"/>
    <s v="Xerox 1885"/>
    <n v="144.12"/>
    <n v="3"/>
    <n v="0"/>
    <n v="69.177599999999984"/>
  </r>
  <r>
    <n v="6318"/>
    <s v="CA-2011-100762"/>
    <x v="2"/>
    <x v="156"/>
    <d v="2011-11-29T00:00:00"/>
    <s v="Standard Class"/>
    <s v="NG-18355"/>
    <s v="Nat Gilpin"/>
    <s v="Corporate"/>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s v="Corporate"/>
    <s v="United States"/>
    <s v="Laguna Niguel"/>
    <x v="1"/>
    <n v="92677"/>
    <x v="1"/>
    <s v="TEC-PH-10004071"/>
    <x v="2"/>
    <x v="7"/>
    <s v="PayAnywhere Card Reader"/>
    <n v="39.960000000000008"/>
    <n v="5"/>
    <n v="0.2"/>
    <n v="3.4964999999999993"/>
  </r>
  <r>
    <n v="6320"/>
    <s v="CA-2014-161459"/>
    <x v="3"/>
    <x v="920"/>
    <d v="2014-11-30T00:00:00"/>
    <s v="Second Class"/>
    <s v="EB-13750"/>
    <s v="Edward Becker"/>
    <s v="Corporate"/>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s v="Corporate"/>
    <s v="United States"/>
    <s v="Jacksonville"/>
    <x v="2"/>
    <n v="32216"/>
    <x v="0"/>
    <s v="OFF-PA-10001800"/>
    <x v="1"/>
    <x v="10"/>
    <s v="Xerox 220"/>
    <n v="10.368000000000002"/>
    <n v="2"/>
    <n v="0.2"/>
    <n v="3.6288"/>
  </r>
  <r>
    <n v="6322"/>
    <s v="CA-2011-123316"/>
    <x v="2"/>
    <x v="303"/>
    <d v="2011-10-17T00:00:00"/>
    <s v="Standard Class"/>
    <s v="SP-20545"/>
    <s v="Sibella Parks"/>
    <s v="Corporate"/>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s v="Home Office"/>
    <s v="United States"/>
    <s v="Midland"/>
    <x v="12"/>
    <n v="48640"/>
    <x v="2"/>
    <s v="OFF-EN-10004459"/>
    <x v="1"/>
    <x v="12"/>
    <s v="Security-Tint Envelopes"/>
    <n v="15.28"/>
    <n v="2"/>
    <n v="0"/>
    <n v="7.4871999999999996"/>
  </r>
  <r>
    <n v="6324"/>
    <s v="CA-2011-104402"/>
    <x v="2"/>
    <x v="1103"/>
    <d v="2011-06-23T00:00:00"/>
    <s v="Standard Class"/>
    <s v="DB-13660"/>
    <s v="Duane Benoit"/>
    <s v="Consumer"/>
    <s v="United States"/>
    <s v="Newark"/>
    <x v="13"/>
    <n v="19711"/>
    <x v="3"/>
    <s v="TEC-MA-10000423"/>
    <x v="2"/>
    <x v="15"/>
    <s v="Texas Instruments TI-34 Scientific Calculator"/>
    <n v="65.97"/>
    <n v="3"/>
    <n v="0"/>
    <n v="31.005899999999997"/>
  </r>
  <r>
    <n v="6325"/>
    <s v="CA-2012-110289"/>
    <x v="1"/>
    <x v="1104"/>
    <d v="2012-11-02T00:00:00"/>
    <s v="Standard Class"/>
    <s v="NB-18655"/>
    <s v="Nona Balk"/>
    <s v="Corporate"/>
    <s v="United States"/>
    <s v="San Francisco"/>
    <x v="1"/>
    <n v="94109"/>
    <x v="1"/>
    <s v="OFF-PA-10002986"/>
    <x v="1"/>
    <x v="10"/>
    <s v="Xerox 1898"/>
    <n v="33.4"/>
    <n v="5"/>
    <n v="0"/>
    <n v="16.032"/>
  </r>
  <r>
    <n v="6326"/>
    <s v="CA-2012-110289"/>
    <x v="1"/>
    <x v="1104"/>
    <d v="2012-11-02T00:00:00"/>
    <s v="Standard Class"/>
    <s v="NB-18655"/>
    <s v="Nona Balk"/>
    <s v="Corporate"/>
    <s v="United States"/>
    <s v="San Francisco"/>
    <x v="1"/>
    <n v="94109"/>
    <x v="1"/>
    <s v="OFF-EN-10001434"/>
    <x v="1"/>
    <x v="12"/>
    <s v="Strathmore #10 Envelopes, Ultimate White"/>
    <n v="210.84"/>
    <n v="4"/>
    <n v="0"/>
    <n v="103.3116"/>
  </r>
  <r>
    <n v="6327"/>
    <s v="CA-2011-167927"/>
    <x v="2"/>
    <x v="407"/>
    <d v="2011-01-27T00:00:00"/>
    <s v="Standard Class"/>
    <s v="XP-21865"/>
    <s v="Xylona Preis"/>
    <s v="Consumer"/>
    <s v="United States"/>
    <s v="Westland"/>
    <x v="12"/>
    <n v="48185"/>
    <x v="2"/>
    <s v="OFF-ST-10000760"/>
    <x v="1"/>
    <x v="4"/>
    <s v="Eldon Fold 'N Roll Cart System"/>
    <n v="13.98"/>
    <n v="1"/>
    <n v="0"/>
    <n v="4.0541999999999998"/>
  </r>
  <r>
    <n v="6328"/>
    <s v="CA-2011-167927"/>
    <x v="2"/>
    <x v="407"/>
    <d v="2011-01-27T00:00:00"/>
    <s v="Standard Class"/>
    <s v="XP-21865"/>
    <s v="Xylona Preis"/>
    <s v="Consumer"/>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s v="Consumer"/>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s v="Consumer"/>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s v="Consumer"/>
    <s v="United States"/>
    <s v="Westland"/>
    <x v="12"/>
    <n v="48185"/>
    <x v="2"/>
    <s v="OFF-ST-10003123"/>
    <x v="1"/>
    <x v="4"/>
    <s v="Fellowes Bases and Tops For Staxonsteel/High-Stak Systems"/>
    <n v="66.58"/>
    <n v="2"/>
    <n v="0"/>
    <n v="15.979199999999999"/>
  </r>
  <r>
    <n v="6332"/>
    <s v="CA-2011-167927"/>
    <x v="2"/>
    <x v="407"/>
    <d v="2011-01-27T00:00:00"/>
    <s v="Standard Class"/>
    <s v="XP-21865"/>
    <s v="Xylona Preis"/>
    <s v="Consumer"/>
    <s v="United States"/>
    <s v="Westland"/>
    <x v="12"/>
    <n v="48185"/>
    <x v="2"/>
    <s v="OFF-AR-10004456"/>
    <x v="1"/>
    <x v="6"/>
    <s v="Panasonic KP-4ABK Battery-Operated Pencil Sharpener"/>
    <n v="43.92"/>
    <n v="3"/>
    <n v="0"/>
    <n v="12.736799999999999"/>
  </r>
  <r>
    <n v="6333"/>
    <s v="CA-2011-167927"/>
    <x v="2"/>
    <x v="407"/>
    <d v="2011-01-27T00:00:00"/>
    <s v="Standard Class"/>
    <s v="XP-21865"/>
    <s v="Xylona Preis"/>
    <s v="Consumer"/>
    <s v="United States"/>
    <s v="Westland"/>
    <x v="12"/>
    <n v="48185"/>
    <x v="2"/>
    <s v="FUR-FU-10002268"/>
    <x v="0"/>
    <x v="5"/>
    <s v="Ultra Door Push Plate"/>
    <n v="14.73"/>
    <n v="3"/>
    <n v="0"/>
    <n v="4.8608999999999991"/>
  </r>
  <r>
    <n v="6334"/>
    <s v="CA-2011-167927"/>
    <x v="2"/>
    <x v="407"/>
    <d v="2011-01-27T00:00:00"/>
    <s v="Standard Class"/>
    <s v="XP-21865"/>
    <s v="Xylona Preis"/>
    <s v="Consumer"/>
    <s v="United States"/>
    <s v="Westland"/>
    <x v="12"/>
    <n v="48185"/>
    <x v="2"/>
    <s v="OFF-BI-10004364"/>
    <x v="1"/>
    <x v="8"/>
    <s v="Storex Dura Pro Binders"/>
    <n v="29.700000000000003"/>
    <n v="5"/>
    <n v="0"/>
    <n v="13.365"/>
  </r>
  <r>
    <n v="6335"/>
    <s v="CA-2011-133305"/>
    <x v="2"/>
    <x v="384"/>
    <d v="2011-07-15T00:00:00"/>
    <s v="Standard Class"/>
    <s v="MH-17455"/>
    <s v="Mark Hamilton"/>
    <s v="Consumer"/>
    <s v="United States"/>
    <s v="New York City"/>
    <x v="15"/>
    <n v="10011"/>
    <x v="3"/>
    <s v="OFF-PA-10001970"/>
    <x v="1"/>
    <x v="10"/>
    <s v="Xerox 1881"/>
    <n v="49.12"/>
    <n v="4"/>
    <n v="0"/>
    <n v="23.086399999999998"/>
  </r>
  <r>
    <n v="6336"/>
    <s v="CA-2011-133305"/>
    <x v="2"/>
    <x v="384"/>
    <d v="2011-07-15T00:00:00"/>
    <s v="Standard Class"/>
    <s v="MH-17455"/>
    <s v="Mark Hamilton"/>
    <s v="Consumer"/>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s v="Consumer"/>
    <s v="United States"/>
    <s v="Los Angeles"/>
    <x v="1"/>
    <n v="90008"/>
    <x v="1"/>
    <s v="FUR-FU-10000672"/>
    <x v="0"/>
    <x v="5"/>
    <s v="Executive Impressions 10&quot; Spectator Wall Clock"/>
    <n v="47.04"/>
    <n v="4"/>
    <n v="0"/>
    <n v="15.993599999999997"/>
  </r>
  <r>
    <n v="6338"/>
    <s v="CA-2013-165995"/>
    <x v="0"/>
    <x v="133"/>
    <d v="2013-09-07T00:00:00"/>
    <s v="Standard Class"/>
    <s v="BG-11740"/>
    <s v="Bruce Geld"/>
    <s v="Consumer"/>
    <s v="United States"/>
    <s v="Los Angeles"/>
    <x v="1"/>
    <n v="90008"/>
    <x v="1"/>
    <s v="TEC-PH-10004908"/>
    <x v="2"/>
    <x v="7"/>
    <s v="Panasonic KX TS3282W Corded phone"/>
    <n v="339.96000000000004"/>
    <n v="5"/>
    <n v="0.2"/>
    <n v="42.494999999999948"/>
  </r>
  <r>
    <n v="6339"/>
    <s v="CA-2014-143112"/>
    <x v="3"/>
    <x v="361"/>
    <d v="2014-10-10T00:00:00"/>
    <s v="Standard Class"/>
    <s v="TS-21370"/>
    <s v="Todd Sumrall"/>
    <s v="Corporate"/>
    <s v="United States"/>
    <s v="New York City"/>
    <x v="15"/>
    <n v="10035"/>
    <x v="3"/>
    <s v="TEC-PH-10003095"/>
    <x v="2"/>
    <x v="7"/>
    <s v="Samsung HM1900 Bluetooth Headset"/>
    <n v="87.8"/>
    <n v="4"/>
    <n v="0"/>
    <n v="43.9"/>
  </r>
  <r>
    <n v="6340"/>
    <s v="CA-2014-143112"/>
    <x v="3"/>
    <x v="361"/>
    <d v="2014-10-10T00:00:00"/>
    <s v="Standard Class"/>
    <s v="TS-21370"/>
    <s v="Todd Sumrall"/>
    <s v="Corporate"/>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s v="Corporate"/>
    <s v="United States"/>
    <s v="New York City"/>
    <x v="15"/>
    <n v="10035"/>
    <x v="3"/>
    <s v="TEC-MA-10001047"/>
    <x v="2"/>
    <x v="15"/>
    <s v="3D Systems Cube Printer, 2nd Generation, Magenta"/>
    <n v="5199.96"/>
    <n v="4"/>
    <n v="0"/>
    <n v="1351.9895999999999"/>
  </r>
  <r>
    <n v="6342"/>
    <s v="US-2014-105830"/>
    <x v="3"/>
    <x v="413"/>
    <d v="2014-01-03T00:00:00"/>
    <s v="First Class"/>
    <s v="DB-13660"/>
    <s v="Duane Benoit"/>
    <s v="Consumer"/>
    <s v="United States"/>
    <s v="Lancaster"/>
    <x v="24"/>
    <n v="43130"/>
    <x v="3"/>
    <s v="OFF-ST-10002554"/>
    <x v="1"/>
    <x v="4"/>
    <s v="Tennsco Industrial Shelving"/>
    <n v="156.512"/>
    <n v="4"/>
    <n v="0.2"/>
    <n v="-35.215199999999996"/>
  </r>
  <r>
    <n v="6343"/>
    <s v="CA-2012-146255"/>
    <x v="1"/>
    <x v="1105"/>
    <d v="2012-03-10T00:00:00"/>
    <s v="First Class"/>
    <s v="EM-14140"/>
    <s v="Eugene Moren"/>
    <s v="Home Office"/>
    <s v="United States"/>
    <s v="Newark"/>
    <x v="13"/>
    <n v="19711"/>
    <x v="3"/>
    <s v="TEC-AC-10004469"/>
    <x v="2"/>
    <x v="11"/>
    <s v="Microsoft Sculpt Comfort Mouse"/>
    <n v="119.85000000000001"/>
    <n v="3"/>
    <n v="0"/>
    <n v="52.734000000000009"/>
  </r>
  <r>
    <n v="6344"/>
    <s v="CA-2012-146255"/>
    <x v="1"/>
    <x v="1105"/>
    <d v="2012-03-10T00:00:00"/>
    <s v="First Class"/>
    <s v="EM-14140"/>
    <s v="Eugene Moren"/>
    <s v="Home Office"/>
    <s v="United States"/>
    <s v="Newark"/>
    <x v="13"/>
    <n v="19711"/>
    <x v="3"/>
    <s v="OFF-BI-10000309"/>
    <x v="1"/>
    <x v="8"/>
    <s v="GBC Twin Loop Wire Binding Elements, 9/16&quot; Spine, Black"/>
    <n v="30.44"/>
    <n v="2"/>
    <n v="0"/>
    <n v="14.9156"/>
  </r>
  <r>
    <n v="6345"/>
    <s v="CA-2012-146255"/>
    <x v="1"/>
    <x v="1105"/>
    <d v="2012-03-10T00:00:00"/>
    <s v="First Class"/>
    <s v="EM-14140"/>
    <s v="Eugene Moren"/>
    <s v="Home Office"/>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s v="Home Office"/>
    <s v="United States"/>
    <s v="Newark"/>
    <x v="13"/>
    <n v="19711"/>
    <x v="3"/>
    <s v="TEC-PH-10001619"/>
    <x v="2"/>
    <x v="7"/>
    <s v="LG G3"/>
    <n v="587.97"/>
    <n v="3"/>
    <n v="0"/>
    <n v="170.51129999999998"/>
  </r>
  <r>
    <n v="6347"/>
    <s v="CA-2014-104822"/>
    <x v="3"/>
    <x v="179"/>
    <d v="2014-10-21T00:00:00"/>
    <s v="Same Day"/>
    <s v="RB-19465"/>
    <s v="Rick Bensley"/>
    <s v="Home Office"/>
    <s v="United States"/>
    <s v="New York City"/>
    <x v="15"/>
    <n v="10024"/>
    <x v="3"/>
    <s v="OFF-LA-10002034"/>
    <x v="1"/>
    <x v="2"/>
    <s v="Avery 478"/>
    <n v="24.55"/>
    <n v="5"/>
    <n v="0"/>
    <n v="12.029499999999999"/>
  </r>
  <r>
    <n v="6348"/>
    <s v="CA-2012-104486"/>
    <x v="1"/>
    <x v="489"/>
    <d v="2012-05-06T00:00:00"/>
    <s v="Standard Class"/>
    <s v="PO-18850"/>
    <s v="Patrick O'Brill"/>
    <s v="Consumer"/>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s v="Consumer"/>
    <s v="United States"/>
    <s v="San Francisco"/>
    <x v="1"/>
    <n v="94109"/>
    <x v="1"/>
    <s v="OFF-ST-10000876"/>
    <x v="1"/>
    <x v="4"/>
    <s v="Eldon Simplefile Box Office"/>
    <n v="37.32"/>
    <n v="3"/>
    <n v="0"/>
    <n v="10.4496"/>
  </r>
  <r>
    <n v="6350"/>
    <s v="CA-2012-104486"/>
    <x v="1"/>
    <x v="489"/>
    <d v="2012-05-06T00:00:00"/>
    <s v="Standard Class"/>
    <s v="PO-18850"/>
    <s v="Patrick O'Brill"/>
    <s v="Consumer"/>
    <s v="United States"/>
    <s v="San Francisco"/>
    <x v="1"/>
    <n v="94109"/>
    <x v="1"/>
    <s v="OFF-SU-10002573"/>
    <x v="1"/>
    <x v="14"/>
    <s v="Acme 10&quot; Easy Grip Assistive Scissors"/>
    <n v="35.06"/>
    <n v="2"/>
    <n v="0"/>
    <n v="10.517999999999997"/>
  </r>
  <r>
    <n v="6351"/>
    <s v="CA-2014-161557"/>
    <x v="3"/>
    <x v="213"/>
    <d v="2014-09-09T00:00:00"/>
    <s v="Standard Class"/>
    <s v="AG-10900"/>
    <s v="Arthur Gainer"/>
    <s v="Consumer"/>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s v="Corporate"/>
    <s v="United States"/>
    <s v="Miami"/>
    <x v="2"/>
    <n v="33178"/>
    <x v="0"/>
    <s v="TEC-PH-10002549"/>
    <x v="2"/>
    <x v="7"/>
    <s v="Polycom SoundPoint IP 450 VoIP phone"/>
    <n v="361.37600000000003"/>
    <n v="2"/>
    <n v="0.2"/>
    <n v="27.103200000000001"/>
  </r>
  <r>
    <n v="6353"/>
    <s v="US-2012-161347"/>
    <x v="1"/>
    <x v="1023"/>
    <d v="2012-09-19T00:00:00"/>
    <s v="Standard Class"/>
    <s v="HG-14845"/>
    <s v="Harry Greene"/>
    <s v="Consumer"/>
    <s v="United States"/>
    <s v="Philadelphia"/>
    <x v="9"/>
    <n v="19120"/>
    <x v="3"/>
    <s v="OFF-BI-10004209"/>
    <x v="1"/>
    <x v="8"/>
    <s v="Fellowes Twister Kit, Gray/Clear, 3/pkg"/>
    <n v="2.4119999999999999"/>
    <n v="1"/>
    <n v="0.7"/>
    <n v="-2.0099999999999998"/>
  </r>
  <r>
    <n v="6354"/>
    <s v="US-2012-109015"/>
    <x v="1"/>
    <x v="684"/>
    <d v="2012-09-12T00:00:00"/>
    <s v="Standard Class"/>
    <s v="BS-11590"/>
    <s v="Brendan Sweed"/>
    <s v="Corporate"/>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s v="Corporate"/>
    <s v="United States"/>
    <s v="New York City"/>
    <x v="15"/>
    <n v="10011"/>
    <x v="3"/>
    <s v="TEC-PH-10002922"/>
    <x v="2"/>
    <x v="7"/>
    <s v="ShoreTel ShorePhone IP 230 VoIP phone"/>
    <n v="337.98"/>
    <n v="2"/>
    <n v="0"/>
    <n v="101.39399999999998"/>
  </r>
  <r>
    <n v="6356"/>
    <s v="CA-2011-110611"/>
    <x v="2"/>
    <x v="191"/>
    <d v="2011-10-13T00:00:00"/>
    <s v="Standard Class"/>
    <s v="JD-16015"/>
    <s v="Joy Daniels"/>
    <s v="Consumer"/>
    <s v="United States"/>
    <s v="Philadelphia"/>
    <x v="9"/>
    <n v="19120"/>
    <x v="3"/>
    <s v="OFF-ST-10000642"/>
    <x v="1"/>
    <x v="4"/>
    <s v="Tennsco Lockers, Gray"/>
    <n v="83.920000000000016"/>
    <n v="5"/>
    <n v="0.2"/>
    <n v="-13.637000000000011"/>
  </r>
  <r>
    <n v="6357"/>
    <s v="CA-2014-139080"/>
    <x v="3"/>
    <x v="205"/>
    <d v="2014-01-29T00:00:00"/>
    <s v="Standard Class"/>
    <s v="CS-12250"/>
    <s v="Chris Selesnick"/>
    <s v="Corporate"/>
    <s v="United States"/>
    <s v="Seattle"/>
    <x v="4"/>
    <n v="98103"/>
    <x v="1"/>
    <s v="OFF-BI-10001757"/>
    <x v="1"/>
    <x v="8"/>
    <s v="Pressboard Hanging Data Binders for Unburst Sheets"/>
    <n v="19.68"/>
    <n v="5"/>
    <n v="0.2"/>
    <n v="6.8879999999999981"/>
  </r>
  <r>
    <n v="6358"/>
    <s v="CA-2014-139080"/>
    <x v="3"/>
    <x v="205"/>
    <d v="2014-01-29T00:00:00"/>
    <s v="Standard Class"/>
    <s v="CS-12250"/>
    <s v="Chris Selesnick"/>
    <s v="Corporate"/>
    <s v="United States"/>
    <s v="Seattle"/>
    <x v="4"/>
    <n v="98103"/>
    <x v="1"/>
    <s v="OFF-PA-10004621"/>
    <x v="1"/>
    <x v="10"/>
    <s v="Xerox 212"/>
    <n v="25.92"/>
    <n v="4"/>
    <n v="0"/>
    <n v="12.441600000000001"/>
  </r>
  <r>
    <n v="6359"/>
    <s v="CA-2014-139080"/>
    <x v="3"/>
    <x v="205"/>
    <d v="2014-01-29T00:00:00"/>
    <s v="Standard Class"/>
    <s v="CS-12250"/>
    <s v="Chris Selesnick"/>
    <s v="Corporate"/>
    <s v="United States"/>
    <s v="Seattle"/>
    <x v="4"/>
    <n v="98103"/>
    <x v="1"/>
    <s v="OFF-PA-10002262"/>
    <x v="1"/>
    <x v="10"/>
    <s v="Xerox 192"/>
    <n v="6.48"/>
    <n v="1"/>
    <n v="0"/>
    <n v="3.1104000000000003"/>
  </r>
  <r>
    <n v="6360"/>
    <s v="CA-2014-139080"/>
    <x v="3"/>
    <x v="205"/>
    <d v="2014-01-29T00:00:00"/>
    <s v="Standard Class"/>
    <s v="CS-12250"/>
    <s v="Chris Selesnick"/>
    <s v="Corporate"/>
    <s v="United States"/>
    <s v="Seattle"/>
    <x v="4"/>
    <n v="98103"/>
    <x v="1"/>
    <s v="TEC-PH-10004100"/>
    <x v="2"/>
    <x v="7"/>
    <s v="Griffin GC17055 Auxiliary Audio Cable"/>
    <n v="86.352000000000004"/>
    <n v="6"/>
    <n v="0.2"/>
    <n v="8.6352000000000011"/>
  </r>
  <r>
    <n v="6361"/>
    <s v="CA-2012-115693"/>
    <x v="1"/>
    <x v="895"/>
    <d v="2012-12-15T00:00:00"/>
    <s v="Standard Class"/>
    <s v="FC-14245"/>
    <s v="Frank Carlisle"/>
    <s v="Home Office"/>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s v="Consumer"/>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s v="Consumer"/>
    <s v="United States"/>
    <s v="Renton"/>
    <x v="4"/>
    <n v="98059"/>
    <x v="1"/>
    <s v="OFF-BI-10001670"/>
    <x v="1"/>
    <x v="8"/>
    <s v="Vinyl Sectional Post Binders"/>
    <n v="150.80000000000001"/>
    <n v="5"/>
    <n v="0.2"/>
    <n v="56.55"/>
  </r>
  <r>
    <n v="6364"/>
    <s v="CA-2014-110443"/>
    <x v="3"/>
    <x v="610"/>
    <d v="2014-11-26T00:00:00"/>
    <s v="Standard Class"/>
    <s v="CK-12205"/>
    <s v="Chloris Kastensmidt"/>
    <s v="Consumer"/>
    <s v="United States"/>
    <s v="Renton"/>
    <x v="4"/>
    <n v="98059"/>
    <x v="1"/>
    <s v="TEC-MA-10002073"/>
    <x v="2"/>
    <x v="15"/>
    <s v="3D Systems Cube Printer, 2nd Generation, White"/>
    <n v="1039.992"/>
    <n v="1"/>
    <n v="0.2"/>
    <n v="103.99920000000003"/>
  </r>
  <r>
    <n v="6365"/>
    <s v="CA-2014-110443"/>
    <x v="3"/>
    <x v="610"/>
    <d v="2014-11-26T00:00:00"/>
    <s v="Standard Class"/>
    <s v="CK-12205"/>
    <s v="Chloris Kastensmidt"/>
    <s v="Consumer"/>
    <s v="United States"/>
    <s v="Renton"/>
    <x v="4"/>
    <n v="98059"/>
    <x v="1"/>
    <s v="OFF-PA-10003797"/>
    <x v="1"/>
    <x v="10"/>
    <s v="Xerox 209"/>
    <n v="51.84"/>
    <n v="8"/>
    <n v="0"/>
    <n v="24.883200000000002"/>
  </r>
  <r>
    <n v="6366"/>
    <s v="CA-2014-144848"/>
    <x v="3"/>
    <x v="1095"/>
    <d v="2014-04-06T00:00:00"/>
    <s v="First Class"/>
    <s v="DS-13030"/>
    <s v="Darrin Sayre"/>
    <s v="Home Office"/>
    <s v="United States"/>
    <s v="New York City"/>
    <x v="15"/>
    <n v="10009"/>
    <x v="3"/>
    <s v="TEC-PH-10004006"/>
    <x v="2"/>
    <x v="7"/>
    <s v="Panasonic KX - TS880B Telephone"/>
    <n v="41.22"/>
    <n v="1"/>
    <n v="0"/>
    <n v="11.1294"/>
  </r>
  <r>
    <n v="6367"/>
    <s v="CA-2014-144848"/>
    <x v="3"/>
    <x v="1095"/>
    <d v="2014-04-06T00:00:00"/>
    <s v="First Class"/>
    <s v="DS-13030"/>
    <s v="Darrin Sayre"/>
    <s v="Home Office"/>
    <s v="United States"/>
    <s v="New York City"/>
    <x v="15"/>
    <n v="10009"/>
    <x v="3"/>
    <s v="OFF-SU-10000646"/>
    <x v="1"/>
    <x v="14"/>
    <s v="Premier Automatic Letter Opener"/>
    <n v="240.37"/>
    <n v="1"/>
    <n v="0"/>
    <n v="7.2111000000000161"/>
  </r>
  <r>
    <n v="6368"/>
    <s v="CA-2014-144848"/>
    <x v="3"/>
    <x v="1095"/>
    <d v="2014-04-06T00:00:00"/>
    <s v="First Class"/>
    <s v="DS-13030"/>
    <s v="Darrin Sayre"/>
    <s v="Home Office"/>
    <s v="United States"/>
    <s v="New York City"/>
    <x v="15"/>
    <n v="10009"/>
    <x v="3"/>
    <s v="TEC-PH-10002262"/>
    <x v="2"/>
    <x v="7"/>
    <s v="LG Electronics Tone+ HBS-730 Bluetooth Headset"/>
    <n v="119.02"/>
    <n v="2"/>
    <n v="0"/>
    <n v="33.325600000000009"/>
  </r>
  <r>
    <n v="6369"/>
    <s v="US-2014-147998"/>
    <x v="3"/>
    <x v="240"/>
    <d v="2014-05-25T00:00:00"/>
    <s v="Standard Class"/>
    <s v="SA-20830"/>
    <s v="Sue Ann Reed"/>
    <s v="Consumer"/>
    <s v="United States"/>
    <s v="San Jose"/>
    <x v="1"/>
    <n v="95123"/>
    <x v="1"/>
    <s v="OFF-BI-10002082"/>
    <x v="1"/>
    <x v="8"/>
    <s v="GBC Twin Loop Wire Binding Elements"/>
    <n v="133.12"/>
    <n v="5"/>
    <n v="0.2"/>
    <n v="49.92"/>
  </r>
  <r>
    <n v="6370"/>
    <s v="CA-2013-103919"/>
    <x v="0"/>
    <x v="339"/>
    <d v="2013-10-08T00:00:00"/>
    <s v="Standard Class"/>
    <s v="TP-21565"/>
    <s v="Tracy Poddar"/>
    <s v="Corporate"/>
    <s v="United States"/>
    <s v="Grand Prairie"/>
    <x v="5"/>
    <n v="75051"/>
    <x v="2"/>
    <s v="FUR-FU-10001756"/>
    <x v="0"/>
    <x v="5"/>
    <s v="Eldon Expressions Desk Accessory, Wood Photo Frame, Mahogany"/>
    <n v="38.08"/>
    <n v="5"/>
    <n v="0.6"/>
    <n v="-29.512000000000008"/>
  </r>
  <r>
    <n v="6371"/>
    <s v="CA-2013-113425"/>
    <x v="0"/>
    <x v="831"/>
    <d v="2013-11-22T00:00:00"/>
    <s v="Same Day"/>
    <s v="JK-16120"/>
    <s v="Julie Kriz"/>
    <s v="Home Office"/>
    <s v="United States"/>
    <s v="New York City"/>
    <x v="15"/>
    <n v="10009"/>
    <x v="3"/>
    <s v="FUR-BO-10002598"/>
    <x v="0"/>
    <x v="0"/>
    <s v="Hon Metal Bookcases, Putty"/>
    <n v="113.56800000000001"/>
    <n v="2"/>
    <n v="0.2"/>
    <n v="12.776399999999988"/>
  </r>
  <r>
    <n v="6372"/>
    <s v="CA-2014-143035"/>
    <x v="3"/>
    <x v="621"/>
    <d v="2014-10-06T00:00:00"/>
    <s v="Second Class"/>
    <s v="CC-12430"/>
    <s v="Chuck Clark"/>
    <s v="Home Office"/>
    <s v="United States"/>
    <s v="New York City"/>
    <x v="15"/>
    <n v="10009"/>
    <x v="3"/>
    <s v="FUR-FU-10001934"/>
    <x v="0"/>
    <x v="5"/>
    <s v="Magnifier Swing Arm Lamp"/>
    <n v="83.92"/>
    <n v="4"/>
    <n v="0"/>
    <n v="21.819200000000002"/>
  </r>
  <r>
    <n v="6373"/>
    <s v="CA-2014-143035"/>
    <x v="3"/>
    <x v="621"/>
    <d v="2014-10-06T00:00:00"/>
    <s v="Second Class"/>
    <s v="CC-12430"/>
    <s v="Chuck Clark"/>
    <s v="Home Office"/>
    <s v="United States"/>
    <s v="New York City"/>
    <x v="15"/>
    <n v="10009"/>
    <x v="3"/>
    <s v="OFF-AR-10001130"/>
    <x v="1"/>
    <x v="6"/>
    <s v="Quartet Alpha White Chalk, 12/Pack"/>
    <n v="6.63"/>
    <n v="3"/>
    <n v="0"/>
    <n v="3.1160999999999999"/>
  </r>
  <r>
    <n v="6374"/>
    <s v="CA-2014-143035"/>
    <x v="3"/>
    <x v="621"/>
    <d v="2014-10-06T00:00:00"/>
    <s v="Second Class"/>
    <s v="CC-12430"/>
    <s v="Chuck Clark"/>
    <s v="Home Office"/>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s v="Corporate"/>
    <s v="United States"/>
    <s v="Memphis"/>
    <x v="18"/>
    <n v="38109"/>
    <x v="0"/>
    <s v="FUR-CH-10001394"/>
    <x v="0"/>
    <x v="1"/>
    <s v="Global Leather Executive Chair"/>
    <n v="561.58400000000006"/>
    <n v="2"/>
    <n v="0.2"/>
    <n v="70.197999999999922"/>
  </r>
  <r>
    <n v="6376"/>
    <s v="CA-2011-107811"/>
    <x v="2"/>
    <x v="333"/>
    <d v="2011-05-03T00:00:00"/>
    <s v="Standard Class"/>
    <s v="LA-16780"/>
    <s v="Laura Armstrong"/>
    <s v="Corporate"/>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s v="Home Office"/>
    <s v="United States"/>
    <s v="Philadelphia"/>
    <x v="9"/>
    <n v="19143"/>
    <x v="3"/>
    <s v="OFF-LA-10000134"/>
    <x v="1"/>
    <x v="2"/>
    <s v="Avery 511"/>
    <n v="4.9280000000000008"/>
    <n v="2"/>
    <n v="0.2"/>
    <n v="1.7247999999999997"/>
  </r>
  <r>
    <n v="6378"/>
    <s v="US-2013-116442"/>
    <x v="0"/>
    <x v="272"/>
    <d v="2013-12-23T00:00:00"/>
    <s v="Standard Class"/>
    <s v="BP-11230"/>
    <s v="Benjamin Patterson"/>
    <s v="Consumer"/>
    <s v="United States"/>
    <s v="Los Angeles"/>
    <x v="1"/>
    <n v="90004"/>
    <x v="1"/>
    <s v="FUR-FU-10002364"/>
    <x v="0"/>
    <x v="5"/>
    <s v="Eldon Expressions Wood Desk Accessories, Oak"/>
    <n v="14.76"/>
    <n v="2"/>
    <n v="0"/>
    <n v="4.2803999999999984"/>
  </r>
  <r>
    <n v="6379"/>
    <s v="CA-2014-150623"/>
    <x v="3"/>
    <x v="318"/>
    <d v="2014-04-15T00:00:00"/>
    <s v="Standard Class"/>
    <s v="DB-13360"/>
    <s v="Dennis Bolton"/>
    <s v="Home Office"/>
    <s v="United States"/>
    <s v="Waterbury"/>
    <x v="29"/>
    <n v="6708"/>
    <x v="3"/>
    <s v="TEC-AC-10004571"/>
    <x v="2"/>
    <x v="11"/>
    <s v="Logitech G700s Rechargeable Gaming Mouse"/>
    <n v="99.99"/>
    <n v="1"/>
    <n v="0"/>
    <n v="41.995800000000003"/>
  </r>
  <r>
    <n v="6380"/>
    <s v="CA-2014-150623"/>
    <x v="3"/>
    <x v="318"/>
    <d v="2014-04-15T00:00:00"/>
    <s v="Standard Class"/>
    <s v="DB-13360"/>
    <s v="Dennis Bolton"/>
    <s v="Home Office"/>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s v="Home Office"/>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s v="Consumer"/>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s v="Consumer"/>
    <s v="United States"/>
    <s v="Springfield"/>
    <x v="24"/>
    <n v="45503"/>
    <x v="3"/>
    <s v="TEC-PH-10000141"/>
    <x v="2"/>
    <x v="7"/>
    <s v="Clearsounds A400"/>
    <n v="158.37599999999998"/>
    <n v="4"/>
    <n v="0.4"/>
    <n v="-36.954399999999993"/>
  </r>
  <r>
    <n v="6384"/>
    <s v="US-2014-104661"/>
    <x v="3"/>
    <x v="787"/>
    <d v="2014-01-19T00:00:00"/>
    <s v="First Class"/>
    <s v="TB-21250"/>
    <s v="Tim Brockman"/>
    <s v="Consumer"/>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s v="Consumer"/>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s v="Consumer"/>
    <s v="United States"/>
    <s v="Austin"/>
    <x v="5"/>
    <n v="78745"/>
    <x v="2"/>
    <s v="TEC-AC-10002331"/>
    <x v="2"/>
    <x v="11"/>
    <s v="Maxell 74 Minute CDR, 10/Pack"/>
    <n v="62.591999999999999"/>
    <n v="8"/>
    <n v="0.2"/>
    <n v="13.300799999999999"/>
  </r>
  <r>
    <n v="6387"/>
    <s v="US-2014-104661"/>
    <x v="3"/>
    <x v="787"/>
    <d v="2014-01-19T00:00:00"/>
    <s v="First Class"/>
    <s v="TB-21250"/>
    <s v="Tim Brockman"/>
    <s v="Consumer"/>
    <s v="United States"/>
    <s v="Austin"/>
    <x v="5"/>
    <n v="78745"/>
    <x v="2"/>
    <s v="OFF-BI-10001098"/>
    <x v="1"/>
    <x v="8"/>
    <s v="Acco D-Ring Binder w/DublLock"/>
    <n v="4.2759999999999989"/>
    <n v="1"/>
    <n v="0.8"/>
    <n v="-6.6278000000000006"/>
  </r>
  <r>
    <n v="6388"/>
    <s v="CA-2011-134103"/>
    <x v="2"/>
    <x v="1106"/>
    <d v="2011-02-05T00:00:00"/>
    <s v="Standard Class"/>
    <s v="MV-18190"/>
    <s v="Mike Vittorini"/>
    <s v="Consumer"/>
    <s v="United States"/>
    <s v="Detroit"/>
    <x v="12"/>
    <n v="48234"/>
    <x v="2"/>
    <s v="OFF-PA-10001204"/>
    <x v="1"/>
    <x v="10"/>
    <s v="Xerox 1972"/>
    <n v="10.56"/>
    <n v="2"/>
    <n v="0"/>
    <n v="4.7519999999999998"/>
  </r>
  <r>
    <n v="6389"/>
    <s v="CA-2011-134103"/>
    <x v="2"/>
    <x v="1106"/>
    <d v="2011-02-05T00:00:00"/>
    <s v="Standard Class"/>
    <s v="MV-18190"/>
    <s v="Mike Vittorini"/>
    <s v="Consumer"/>
    <s v="United States"/>
    <s v="Detroit"/>
    <x v="12"/>
    <n v="48234"/>
    <x v="2"/>
    <s v="OFF-ST-10000991"/>
    <x v="1"/>
    <x v="4"/>
    <s v="Space Solutions HD Industrial Steel Shelving."/>
    <n v="229.94"/>
    <n v="2"/>
    <n v="0"/>
    <n v="6.8982000000000028"/>
  </r>
  <r>
    <n v="6390"/>
    <s v="CA-2012-147529"/>
    <x v="1"/>
    <x v="1107"/>
    <d v="2012-02-11T00:00:00"/>
    <s v="Standard Class"/>
    <s v="DK-12835"/>
    <s v="Damala Kotsonis"/>
    <s v="Corporate"/>
    <s v="United States"/>
    <s v="Springfield"/>
    <x v="17"/>
    <n v="22153"/>
    <x v="0"/>
    <s v="OFF-EN-10000056"/>
    <x v="1"/>
    <x v="12"/>
    <s v="Cameo Buff Policy Envelopes"/>
    <n v="311.14999999999998"/>
    <n v="5"/>
    <n v="0"/>
    <n v="146.24049999999997"/>
  </r>
  <r>
    <n v="6391"/>
    <s v="CA-2012-147529"/>
    <x v="1"/>
    <x v="1107"/>
    <d v="2012-02-11T00:00:00"/>
    <s v="Standard Class"/>
    <s v="DK-12835"/>
    <s v="Damala Kotsonis"/>
    <s v="Corporate"/>
    <s v="United States"/>
    <s v="Springfield"/>
    <x v="17"/>
    <n v="22153"/>
    <x v="0"/>
    <s v="OFF-PA-10003349"/>
    <x v="1"/>
    <x v="10"/>
    <s v="Xerox 1957"/>
    <n v="12.96"/>
    <n v="2"/>
    <n v="0"/>
    <n v="6.3504000000000005"/>
  </r>
  <r>
    <n v="6392"/>
    <s v="CA-2013-129126"/>
    <x v="0"/>
    <x v="882"/>
    <d v="2013-12-20T00:00:00"/>
    <s v="Standard Class"/>
    <s v="PK-19075"/>
    <s v="Pete Kriz"/>
    <s v="Consumer"/>
    <s v="United States"/>
    <s v="New York City"/>
    <x v="15"/>
    <n v="10011"/>
    <x v="3"/>
    <s v="OFF-PA-10001471"/>
    <x v="1"/>
    <x v="10"/>
    <s v="Strathmore Photo Frame Cards"/>
    <n v="14.62"/>
    <n v="2"/>
    <n v="0"/>
    <n v="6.7251999999999992"/>
  </r>
  <r>
    <n v="6393"/>
    <s v="CA-2013-129126"/>
    <x v="0"/>
    <x v="882"/>
    <d v="2013-12-20T00:00:00"/>
    <s v="Standard Class"/>
    <s v="PK-19075"/>
    <s v="Pete Kriz"/>
    <s v="Consumer"/>
    <s v="United States"/>
    <s v="New York City"/>
    <x v="15"/>
    <n v="10011"/>
    <x v="3"/>
    <s v="OFF-LA-10003190"/>
    <x v="1"/>
    <x v="2"/>
    <s v="Avery 474"/>
    <n v="5.76"/>
    <n v="2"/>
    <n v="0"/>
    <n v="2.8224"/>
  </r>
  <r>
    <n v="6394"/>
    <s v="CA-2013-129126"/>
    <x v="0"/>
    <x v="882"/>
    <d v="2013-12-20T00:00:00"/>
    <s v="Standard Class"/>
    <s v="PK-19075"/>
    <s v="Pete Kriz"/>
    <s v="Consumer"/>
    <s v="United States"/>
    <s v="New York City"/>
    <x v="15"/>
    <n v="10011"/>
    <x v="3"/>
    <s v="OFF-FA-10000621"/>
    <x v="1"/>
    <x v="13"/>
    <s v="OIC Colored Binder Clips, Assorted Sizes"/>
    <n v="21.48"/>
    <n v="6"/>
    <n v="0"/>
    <n v="10.5252"/>
  </r>
  <r>
    <n v="6395"/>
    <s v="CA-2013-129126"/>
    <x v="0"/>
    <x v="882"/>
    <d v="2013-12-20T00:00:00"/>
    <s v="Standard Class"/>
    <s v="PK-19075"/>
    <s v="Pete Kriz"/>
    <s v="Consumer"/>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s v="Consumer"/>
    <s v="United States"/>
    <s v="New York City"/>
    <x v="15"/>
    <n v="10011"/>
    <x v="3"/>
    <s v="OFF-ST-10004507"/>
    <x v="1"/>
    <x v="4"/>
    <s v="Advantus Rolling Storage Box"/>
    <n v="17.149999999999999"/>
    <n v="1"/>
    <n v="0"/>
    <n v="4.6304999999999996"/>
  </r>
  <r>
    <n v="6397"/>
    <s v="CA-2013-129126"/>
    <x v="0"/>
    <x v="882"/>
    <d v="2013-12-20T00:00:00"/>
    <s v="Standard Class"/>
    <s v="PK-19075"/>
    <s v="Pete Kriz"/>
    <s v="Consumer"/>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s v="Home Office"/>
    <s v="United States"/>
    <s v="Dallas"/>
    <x v="5"/>
    <n v="75217"/>
    <x v="2"/>
    <s v="OFF-AR-10003651"/>
    <x v="1"/>
    <x v="6"/>
    <s v="Newell 350"/>
    <n v="5.2480000000000002"/>
    <n v="2"/>
    <n v="0.2"/>
    <n v="0.59039999999999915"/>
  </r>
  <r>
    <n v="6399"/>
    <s v="CA-2014-151981"/>
    <x v="3"/>
    <x v="634"/>
    <d v="2014-08-13T00:00:00"/>
    <s v="Standard Class"/>
    <s v="GM-14455"/>
    <s v="Gary Mitchum"/>
    <s v="Home Office"/>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s v="Home Office"/>
    <s v="United States"/>
    <s v="Concord"/>
    <x v="38"/>
    <n v="3301"/>
    <x v="3"/>
    <s v="OFF-LA-10002195"/>
    <x v="1"/>
    <x v="2"/>
    <s v="Avery 481"/>
    <n v="24.64"/>
    <n v="8"/>
    <n v="0"/>
    <n v="11.827199999999999"/>
  </r>
  <r>
    <n v="6401"/>
    <s v="CA-2014-151981"/>
    <x v="3"/>
    <x v="634"/>
    <d v="2014-08-13T00:00:00"/>
    <s v="Standard Class"/>
    <s v="GM-14455"/>
    <s v="Gary Mitchum"/>
    <s v="Home Office"/>
    <s v="United States"/>
    <s v="Concord"/>
    <x v="38"/>
    <n v="3301"/>
    <x v="3"/>
    <s v="OFF-AR-10000380"/>
    <x v="1"/>
    <x v="6"/>
    <s v="Hunt PowerHouse Electric Pencil Sharpener, Blue"/>
    <n v="227.88"/>
    <n v="6"/>
    <n v="0"/>
    <n v="68.363999999999976"/>
  </r>
  <r>
    <n v="6402"/>
    <s v="CA-2014-125472"/>
    <x v="3"/>
    <x v="1109"/>
    <d v="2014-06-01T00:00:00"/>
    <s v="First Class"/>
    <s v="BD-11725"/>
    <s v="Bruce Degenhardt"/>
    <s v="Consumer"/>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s v="Consumer"/>
    <s v="United States"/>
    <s v="Lafayette"/>
    <x v="28"/>
    <n v="70506"/>
    <x v="0"/>
    <s v="OFF-BI-10000591"/>
    <x v="1"/>
    <x v="8"/>
    <s v="Avery Binder Labels"/>
    <n v="3.89"/>
    <n v="1"/>
    <n v="0"/>
    <n v="1.8672"/>
  </r>
  <r>
    <n v="6404"/>
    <s v="CA-2014-125472"/>
    <x v="3"/>
    <x v="1109"/>
    <d v="2014-06-01T00:00:00"/>
    <s v="First Class"/>
    <s v="BD-11725"/>
    <s v="Bruce Degenhardt"/>
    <s v="Consumer"/>
    <s v="United States"/>
    <s v="Lafayette"/>
    <x v="28"/>
    <n v="70506"/>
    <x v="0"/>
    <s v="FUR-FU-10001731"/>
    <x v="0"/>
    <x v="5"/>
    <s v="Acrylic Self-Standing Desk Frames"/>
    <n v="8.01"/>
    <n v="3"/>
    <n v="0"/>
    <n v="3.0438000000000001"/>
  </r>
  <r>
    <n v="6405"/>
    <s v="CA-2012-156328"/>
    <x v="1"/>
    <x v="672"/>
    <d v="2012-12-05T00:00:00"/>
    <s v="Standard Class"/>
    <s v="RM-19375"/>
    <s v="Raymond Messe"/>
    <s v="Consumer"/>
    <s v="United States"/>
    <s v="Raleigh"/>
    <x v="3"/>
    <n v="27604"/>
    <x v="0"/>
    <s v="TEC-PH-10001198"/>
    <x v="2"/>
    <x v="7"/>
    <s v="Avaya 4621SW VoIP phone"/>
    <n v="177.48000000000002"/>
    <n v="3"/>
    <n v="0.2"/>
    <n v="19.966499999999982"/>
  </r>
  <r>
    <n v="6406"/>
    <s v="CA-2014-154074"/>
    <x v="3"/>
    <x v="515"/>
    <d v="2014-09-03T00:00:00"/>
    <s v="Second Class"/>
    <s v="BW-11110"/>
    <s v="Bart Watters"/>
    <s v="Corporate"/>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s v="Corporate"/>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s v="Consumer"/>
    <s v="United States"/>
    <s v="Houston"/>
    <x v="5"/>
    <n v="77041"/>
    <x v="2"/>
    <s v="FUR-CH-10003981"/>
    <x v="0"/>
    <x v="1"/>
    <s v="Global Commerce Series Low-Back Swivel/Tilt Chairs"/>
    <n v="899.43"/>
    <n v="5"/>
    <n v="0.3"/>
    <n v="-12.84900000000016"/>
  </r>
  <r>
    <n v="6409"/>
    <s v="CA-2014-161774"/>
    <x v="3"/>
    <x v="304"/>
    <d v="2014-05-16T00:00:00"/>
    <s v="First Class"/>
    <s v="GT-14710"/>
    <s v="Greg Tran"/>
    <s v="Consumer"/>
    <s v="United States"/>
    <s v="Houston"/>
    <x v="5"/>
    <n v="77041"/>
    <x v="2"/>
    <s v="OFF-AR-10001446"/>
    <x v="1"/>
    <x v="6"/>
    <s v="Newell 309"/>
    <n v="46.2"/>
    <n v="5"/>
    <n v="0.2"/>
    <n v="5.7749999999999986"/>
  </r>
  <r>
    <n v="6410"/>
    <s v="CA-2014-161774"/>
    <x v="3"/>
    <x v="304"/>
    <d v="2014-05-16T00:00:00"/>
    <s v="First Class"/>
    <s v="GT-14710"/>
    <s v="Greg Tran"/>
    <s v="Consumer"/>
    <s v="United States"/>
    <s v="Houston"/>
    <x v="5"/>
    <n v="77041"/>
    <x v="2"/>
    <s v="OFF-PA-10000300"/>
    <x v="1"/>
    <x v="10"/>
    <s v="Xerox 1936"/>
    <n v="47.952000000000005"/>
    <n v="3"/>
    <n v="0.2"/>
    <n v="16.183799999999998"/>
  </r>
  <r>
    <n v="6411"/>
    <s v="CA-2014-161774"/>
    <x v="3"/>
    <x v="304"/>
    <d v="2014-05-16T00:00:00"/>
    <s v="First Class"/>
    <s v="GT-14710"/>
    <s v="Greg Tran"/>
    <s v="Consumer"/>
    <s v="United States"/>
    <s v="Houston"/>
    <x v="5"/>
    <n v="77041"/>
    <x v="2"/>
    <s v="TEC-PH-10004071"/>
    <x v="2"/>
    <x v="7"/>
    <s v="PayAnywhere Card Reader"/>
    <n v="7.9920000000000009"/>
    <n v="1"/>
    <n v="0.2"/>
    <n v="0.69930000000000003"/>
  </r>
  <r>
    <n v="6412"/>
    <s v="CA-2014-161774"/>
    <x v="3"/>
    <x v="304"/>
    <d v="2014-05-16T00:00:00"/>
    <s v="First Class"/>
    <s v="GT-14710"/>
    <s v="Greg Tran"/>
    <s v="Consumer"/>
    <s v="United States"/>
    <s v="Houston"/>
    <x v="5"/>
    <n v="77041"/>
    <x v="2"/>
    <s v="OFF-PA-10003134"/>
    <x v="1"/>
    <x v="10"/>
    <s v="Xerox 1937"/>
    <n v="76.864000000000004"/>
    <n v="2"/>
    <n v="0.2"/>
    <n v="26.902399999999993"/>
  </r>
  <r>
    <n v="6413"/>
    <s v="CA-2014-151211"/>
    <x v="3"/>
    <x v="629"/>
    <d v="2014-08-24T00:00:00"/>
    <s v="Standard Class"/>
    <s v="AH-10120"/>
    <s v="Adrian Hane"/>
    <s v="Home Office"/>
    <s v="United States"/>
    <s v="Louisville"/>
    <x v="0"/>
    <n v="40214"/>
    <x v="0"/>
    <s v="OFF-BI-10002735"/>
    <x v="1"/>
    <x v="8"/>
    <s v="GBC Prestige Therm-A-Bind Covers"/>
    <n v="102.93"/>
    <n v="3"/>
    <n v="0"/>
    <n v="48.377100000000006"/>
  </r>
  <r>
    <n v="6414"/>
    <s v="CA-2014-151211"/>
    <x v="3"/>
    <x v="629"/>
    <d v="2014-08-24T00:00:00"/>
    <s v="Standard Class"/>
    <s v="AH-10120"/>
    <s v="Adrian Hane"/>
    <s v="Home Office"/>
    <s v="United States"/>
    <s v="Louisville"/>
    <x v="0"/>
    <n v="40214"/>
    <x v="0"/>
    <s v="TEC-AC-10004510"/>
    <x v="2"/>
    <x v="11"/>
    <s v="Logitech Desktop MK120 Mouse and keyboard Combo"/>
    <n v="98.16"/>
    <n v="6"/>
    <n v="0"/>
    <n v="9.8159999999999954"/>
  </r>
  <r>
    <n v="6415"/>
    <s v="CA-2014-142671"/>
    <x v="3"/>
    <x v="468"/>
    <d v="2014-11-15T00:00:00"/>
    <s v="Second Class"/>
    <s v="DR-12940"/>
    <s v="Daniel Raglin"/>
    <s v="Home Office"/>
    <s v="United States"/>
    <s v="Hollywood"/>
    <x v="2"/>
    <n v="33021"/>
    <x v="0"/>
    <s v="OFF-BI-10004099"/>
    <x v="1"/>
    <x v="8"/>
    <s v="GBC VeloBinder Strips"/>
    <n v="11.520000000000001"/>
    <n v="5"/>
    <n v="0.7"/>
    <n v="-7.6799999999999962"/>
  </r>
  <r>
    <n v="6416"/>
    <s v="CA-2014-144750"/>
    <x v="3"/>
    <x v="170"/>
    <d v="2014-08-22T00:00:00"/>
    <s v="Same Day"/>
    <s v="DL-13495"/>
    <s v="Dionis Lloyd"/>
    <s v="Corporate"/>
    <s v="United States"/>
    <s v="Chandler"/>
    <x v="16"/>
    <n v="85224"/>
    <x v="1"/>
    <s v="OFF-PA-10003395"/>
    <x v="1"/>
    <x v="10"/>
    <s v="Xerox 1941"/>
    <n v="83.88"/>
    <n v="1"/>
    <n v="0.2"/>
    <n v="29.357999999999997"/>
  </r>
  <r>
    <n v="6417"/>
    <s v="CA-2013-111976"/>
    <x v="0"/>
    <x v="387"/>
    <d v="2013-03-13T00:00:00"/>
    <s v="Standard Class"/>
    <s v="BD-11620"/>
    <s v="Brian DeCherney"/>
    <s v="Consumer"/>
    <s v="United States"/>
    <s v="Philadelphia"/>
    <x v="9"/>
    <n v="19120"/>
    <x v="3"/>
    <s v="TEC-PH-10002890"/>
    <x v="2"/>
    <x v="7"/>
    <s v="AT&amp;T 17929 Lendline Telephone"/>
    <n v="108.57600000000001"/>
    <n v="4"/>
    <n v="0.4"/>
    <n v="-25.334400000000002"/>
  </r>
  <r>
    <n v="6418"/>
    <s v="CA-2013-111976"/>
    <x v="0"/>
    <x v="387"/>
    <d v="2013-03-13T00:00:00"/>
    <s v="Standard Class"/>
    <s v="BD-11620"/>
    <s v="Brian DeCherney"/>
    <s v="Consumer"/>
    <s v="United States"/>
    <s v="Philadelphia"/>
    <x v="9"/>
    <n v="19120"/>
    <x v="3"/>
    <s v="OFF-FA-10004968"/>
    <x v="1"/>
    <x v="13"/>
    <s v="Rubber Band Ball"/>
    <n v="5.9840000000000009"/>
    <n v="2"/>
    <n v="0.2"/>
    <n v="-1.3463999999999998"/>
  </r>
  <r>
    <n v="6419"/>
    <s v="CA-2013-140130"/>
    <x v="0"/>
    <x v="731"/>
    <d v="2013-11-06T00:00:00"/>
    <s v="Standard Class"/>
    <s v="HW-14935"/>
    <s v="Helen Wasserman"/>
    <s v="Corporate"/>
    <s v="United States"/>
    <s v="Tulsa"/>
    <x v="26"/>
    <n v="74133"/>
    <x v="2"/>
    <s v="OFF-SU-10001218"/>
    <x v="1"/>
    <x v="14"/>
    <s v="Fiskars Softgrip Scissors"/>
    <n v="21.96"/>
    <n v="2"/>
    <n v="0"/>
    <n v="6.1488000000000014"/>
  </r>
  <r>
    <n v="6420"/>
    <s v="CA-2013-140130"/>
    <x v="0"/>
    <x v="731"/>
    <d v="2013-11-06T00:00:00"/>
    <s v="Standard Class"/>
    <s v="HW-14935"/>
    <s v="Helen Wasserman"/>
    <s v="Corporate"/>
    <s v="United States"/>
    <s v="Tulsa"/>
    <x v="26"/>
    <n v="74133"/>
    <x v="2"/>
    <s v="FUR-CH-10002084"/>
    <x v="0"/>
    <x v="1"/>
    <s v="Hon Mobius Operator's Chair"/>
    <n v="368.96999999999997"/>
    <n v="3"/>
    <n v="0"/>
    <n v="81.173400000000001"/>
  </r>
  <r>
    <n v="6421"/>
    <s v="CA-2013-140130"/>
    <x v="0"/>
    <x v="731"/>
    <d v="2013-11-06T00:00:00"/>
    <s v="Standard Class"/>
    <s v="HW-14935"/>
    <s v="Helen Wasserman"/>
    <s v="Corporate"/>
    <s v="United States"/>
    <s v="Tulsa"/>
    <x v="26"/>
    <n v="74133"/>
    <x v="2"/>
    <s v="OFF-AR-10004269"/>
    <x v="1"/>
    <x v="6"/>
    <s v="Newell 31"/>
    <n v="12.39"/>
    <n v="3"/>
    <n v="0"/>
    <n v="3.4692000000000003"/>
  </r>
  <r>
    <n v="6422"/>
    <s v="CA-2013-140130"/>
    <x v="0"/>
    <x v="731"/>
    <d v="2013-11-06T00:00:00"/>
    <s v="Standard Class"/>
    <s v="HW-14935"/>
    <s v="Helen Wasserman"/>
    <s v="Corporate"/>
    <s v="United States"/>
    <s v="Tulsa"/>
    <x v="26"/>
    <n v="74133"/>
    <x v="2"/>
    <s v="OFF-ST-10001128"/>
    <x v="1"/>
    <x v="4"/>
    <s v="Carina Mini System Audio Rack, Model AR050B"/>
    <n v="332.94"/>
    <n v="3"/>
    <n v="0"/>
    <n v="9.9882000000000204"/>
  </r>
  <r>
    <n v="6423"/>
    <s v="CA-2011-159121"/>
    <x v="2"/>
    <x v="711"/>
    <d v="2011-08-01T00:00:00"/>
    <s v="Standard Class"/>
    <s v="JO-15145"/>
    <s v="Jack O'Briant"/>
    <s v="Corporate"/>
    <s v="United States"/>
    <s v="Draper"/>
    <x v="7"/>
    <n v="84020"/>
    <x v="1"/>
    <s v="TEC-AC-10002006"/>
    <x v="2"/>
    <x v="11"/>
    <s v="Memorex Micro Travel Drive 16 GB"/>
    <n v="111.93"/>
    <n v="7"/>
    <n v="0"/>
    <n v="34.698299999999996"/>
  </r>
  <r>
    <n v="6424"/>
    <s v="CA-2012-149650"/>
    <x v="1"/>
    <x v="1040"/>
    <d v="2012-10-27T00:00:00"/>
    <s v="First Class"/>
    <s v="RD-19660"/>
    <s v="Robert Dilbeck"/>
    <s v="Home Office"/>
    <s v="United States"/>
    <s v="Oakland"/>
    <x v="1"/>
    <n v="94601"/>
    <x v="1"/>
    <s v="FUR-CH-10003956"/>
    <x v="0"/>
    <x v="1"/>
    <s v="Novimex High-Tech Fabric Mesh Task Chair"/>
    <n v="454.27200000000005"/>
    <n v="8"/>
    <n v="0.2"/>
    <n v="-73.819200000000052"/>
  </r>
  <r>
    <n v="6425"/>
    <s v="CA-2014-115777"/>
    <x v="3"/>
    <x v="971"/>
    <d v="2014-08-25T00:00:00"/>
    <s v="Standard Class"/>
    <s v="DO-13645"/>
    <s v="Doug O'Connell"/>
    <s v="Consumer"/>
    <s v="United States"/>
    <s v="Lawrence"/>
    <x v="31"/>
    <n v="1841"/>
    <x v="3"/>
    <s v="OFF-PA-10000552"/>
    <x v="1"/>
    <x v="10"/>
    <s v="Xerox 200"/>
    <n v="19.440000000000001"/>
    <n v="3"/>
    <n v="0"/>
    <n v="9.3312000000000008"/>
  </r>
  <r>
    <n v="6426"/>
    <s v="CA-2013-143714"/>
    <x v="0"/>
    <x v="454"/>
    <d v="2013-05-28T00:00:00"/>
    <s v="Standard Class"/>
    <s v="CC-12370"/>
    <s v="Christopher Conant"/>
    <s v="Consumer"/>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s v="Consumer"/>
    <s v="United States"/>
    <s v="Philadelphia"/>
    <x v="9"/>
    <n v="19120"/>
    <x v="3"/>
    <s v="OFF-BI-10004308"/>
    <x v="1"/>
    <x v="8"/>
    <s v="Avery Legal 4-Ring Binder"/>
    <n v="6.2940000000000014"/>
    <n v="1"/>
    <n v="0.7"/>
    <n v="-4.1959999999999997"/>
  </r>
  <r>
    <n v="6428"/>
    <s v="CA-2013-143714"/>
    <x v="0"/>
    <x v="454"/>
    <d v="2013-05-28T00:00:00"/>
    <s v="Standard Class"/>
    <s v="CC-12370"/>
    <s v="Christopher Conant"/>
    <s v="Consumer"/>
    <s v="United States"/>
    <s v="Philadelphia"/>
    <x v="9"/>
    <n v="19120"/>
    <x v="3"/>
    <s v="OFF-PA-10000029"/>
    <x v="1"/>
    <x v="10"/>
    <s v="Xerox 224"/>
    <n v="10.368000000000002"/>
    <n v="2"/>
    <n v="0.2"/>
    <n v="3.6288"/>
  </r>
  <r>
    <n v="6429"/>
    <s v="CA-2013-143714"/>
    <x v="0"/>
    <x v="454"/>
    <d v="2013-05-28T00:00:00"/>
    <s v="Standard Class"/>
    <s v="CC-12370"/>
    <s v="Christopher Conant"/>
    <s v="Consumer"/>
    <s v="United States"/>
    <s v="Philadelphia"/>
    <x v="9"/>
    <n v="19120"/>
    <x v="3"/>
    <s v="TEC-PH-10004080"/>
    <x v="2"/>
    <x v="7"/>
    <s v="Avaya 5410 Digital phone"/>
    <n v="122.38199999999999"/>
    <n v="3"/>
    <n v="0.4"/>
    <n v="-24.476399999999998"/>
  </r>
  <r>
    <n v="6430"/>
    <s v="CA-2011-165764"/>
    <x v="2"/>
    <x v="935"/>
    <d v="2011-11-07T00:00:00"/>
    <s v="Standard Class"/>
    <s v="SH-20395"/>
    <s v="Shahid Hopkins"/>
    <s v="Consumer"/>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s v="Consumer"/>
    <s v="United States"/>
    <s v="Jacksonville"/>
    <x v="3"/>
    <n v="28540"/>
    <x v="0"/>
    <s v="FUR-TA-10001768"/>
    <x v="0"/>
    <x v="3"/>
    <s v="Hon Racetrack Conference Tables"/>
    <n v="945.03600000000006"/>
    <n v="6"/>
    <n v="0.4"/>
    <n v="-299.26140000000009"/>
  </r>
  <r>
    <n v="6432"/>
    <s v="CA-2011-165764"/>
    <x v="2"/>
    <x v="935"/>
    <d v="2011-11-07T00:00:00"/>
    <s v="Standard Class"/>
    <s v="SH-20395"/>
    <s v="Shahid Hopkins"/>
    <s v="Consumer"/>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s v="Consumer"/>
    <s v="United States"/>
    <s v="Jacksonville"/>
    <x v="3"/>
    <n v="28540"/>
    <x v="0"/>
    <s v="FUR-FU-10001468"/>
    <x v="0"/>
    <x v="5"/>
    <s v="Tenex Antistatic Computer Chair Mats"/>
    <n v="410.35199999999998"/>
    <n v="3"/>
    <n v="0.2"/>
    <n v="-51.29400000000004"/>
  </r>
  <r>
    <n v="6434"/>
    <s v="CA-2012-121405"/>
    <x v="1"/>
    <x v="1110"/>
    <d v="2012-04-04T00:00:00"/>
    <s v="Standard Class"/>
    <s v="FC-14335"/>
    <s v="Fred Chung"/>
    <s v="Corporate"/>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s v="Corporate"/>
    <s v="United States"/>
    <s v="Chicago"/>
    <x v="10"/>
    <n v="60610"/>
    <x v="2"/>
    <s v="TEC-PH-10002890"/>
    <x v="2"/>
    <x v="7"/>
    <s v="AT&amp;T 17929 Lendline Telephone"/>
    <n v="180.96"/>
    <n v="5"/>
    <n v="0.2"/>
    <n v="13.571999999999996"/>
  </r>
  <r>
    <n v="6436"/>
    <s v="US-2014-116897"/>
    <x v="3"/>
    <x v="837"/>
    <d v="2014-05-30T00:00:00"/>
    <s v="First Class"/>
    <s v="JG-15160"/>
    <s v="James Galang"/>
    <s v="Consumer"/>
    <s v="United States"/>
    <s v="Pocatello"/>
    <x v="45"/>
    <n v="83201"/>
    <x v="1"/>
    <s v="FUR-FU-10004963"/>
    <x v="0"/>
    <x v="5"/>
    <s v="Eldon 400 Class Desk Accessories, Black Carbon"/>
    <n v="35"/>
    <n v="4"/>
    <n v="0"/>
    <n v="14.700000000000003"/>
  </r>
  <r>
    <n v="6437"/>
    <s v="US-2014-116897"/>
    <x v="3"/>
    <x v="837"/>
    <d v="2014-05-30T00:00:00"/>
    <s v="First Class"/>
    <s v="JG-15160"/>
    <s v="James Galang"/>
    <s v="Consumer"/>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s v="Consumer"/>
    <s v="United States"/>
    <s v="Pocatello"/>
    <x v="45"/>
    <n v="83201"/>
    <x v="1"/>
    <s v="TEC-PH-10004389"/>
    <x v="2"/>
    <x v="7"/>
    <s v="Nokia Lumia 925"/>
    <n v="302.37599999999998"/>
    <n v="3"/>
    <n v="0.2"/>
    <n v="22.678200000000018"/>
  </r>
  <r>
    <n v="6439"/>
    <s v="US-2014-113992"/>
    <x v="3"/>
    <x v="817"/>
    <d v="2014-12-20T00:00:00"/>
    <s v="Standard Class"/>
    <s v="LC-16885"/>
    <s v="Lena Creighton"/>
    <s v="Consumer"/>
    <s v="United States"/>
    <s v="Plano"/>
    <x v="5"/>
    <n v="75023"/>
    <x v="2"/>
    <s v="FUR-TA-10000577"/>
    <x v="0"/>
    <x v="3"/>
    <s v="Bretford CR4500 Series Slim Rectangular Table"/>
    <n v="974.98799999999983"/>
    <n v="4"/>
    <n v="0.3"/>
    <n v="-97.49879999999996"/>
  </r>
  <r>
    <n v="6440"/>
    <s v="CA-2011-166891"/>
    <x v="2"/>
    <x v="777"/>
    <d v="2011-10-06T00:00:00"/>
    <s v="First Class"/>
    <s v="CC-12220"/>
    <s v="Chris Cortes"/>
    <s v="Consumer"/>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s v="Corporate"/>
    <s v="United States"/>
    <s v="New York City"/>
    <x v="15"/>
    <n v="10024"/>
    <x v="3"/>
    <s v="OFF-AR-10001860"/>
    <x v="1"/>
    <x v="6"/>
    <s v="BIC Liqua Brite Liner"/>
    <n v="34.700000000000003"/>
    <n v="5"/>
    <n v="0"/>
    <n v="12.492000000000001"/>
  </r>
  <r>
    <n v="6442"/>
    <s v="CA-2013-101161"/>
    <x v="0"/>
    <x v="63"/>
    <d v="2013-10-21T00:00:00"/>
    <s v="Standard Class"/>
    <s v="BW-11110"/>
    <s v="Bart Watters"/>
    <s v="Corporate"/>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s v="Corporate"/>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s v="Corporate"/>
    <s v="United States"/>
    <s v="New York City"/>
    <x v="15"/>
    <n v="10024"/>
    <x v="3"/>
    <s v="OFF-LA-10000407"/>
    <x v="1"/>
    <x v="2"/>
    <s v="Avery White Multi-Purpose Labels"/>
    <n v="24.900000000000002"/>
    <n v="5"/>
    <n v="0"/>
    <n v="11.454000000000001"/>
  </r>
  <r>
    <n v="6445"/>
    <s v="CA-2013-101161"/>
    <x v="0"/>
    <x v="63"/>
    <d v="2013-10-21T00:00:00"/>
    <s v="Standard Class"/>
    <s v="BW-11110"/>
    <s v="Bart Watters"/>
    <s v="Corporate"/>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s v="Consumer"/>
    <s v="United States"/>
    <s v="Chicago"/>
    <x v="10"/>
    <n v="60623"/>
    <x v="2"/>
    <s v="OFF-FA-10000611"/>
    <x v="1"/>
    <x v="13"/>
    <s v="Binder Clips by OIC"/>
    <n v="7.1039999999999992"/>
    <n v="6"/>
    <n v="0.2"/>
    <n v="2.4863999999999997"/>
  </r>
  <r>
    <n v="6447"/>
    <s v="US-2014-119816"/>
    <x v="3"/>
    <x v="168"/>
    <d v="2014-03-07T00:00:00"/>
    <s v="Second Class"/>
    <s v="TT-21460"/>
    <s v="Tonja Turnell"/>
    <s v="Home Office"/>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s v="Home Office"/>
    <s v="United States"/>
    <s v="Houston"/>
    <x v="5"/>
    <n v="77095"/>
    <x v="2"/>
    <s v="OFF-LA-10002381"/>
    <x v="1"/>
    <x v="2"/>
    <s v="Avery 497"/>
    <n v="2.4640000000000004"/>
    <n v="1"/>
    <n v="0.2"/>
    <n v="0.86239999999999983"/>
  </r>
  <r>
    <n v="6449"/>
    <s v="US-2014-119816"/>
    <x v="3"/>
    <x v="168"/>
    <d v="2014-03-07T00:00:00"/>
    <s v="Second Class"/>
    <s v="TT-21460"/>
    <s v="Tonja Turnell"/>
    <s v="Home Office"/>
    <s v="United States"/>
    <s v="Houston"/>
    <x v="5"/>
    <n v="77095"/>
    <x v="2"/>
    <s v="OFF-ST-10000918"/>
    <x v="1"/>
    <x v="4"/>
    <s v="Crate-A-Files"/>
    <n v="8.7200000000000006"/>
    <n v="1"/>
    <n v="0.2"/>
    <n v="0.65399999999999947"/>
  </r>
  <r>
    <n v="6450"/>
    <s v="CA-2012-156510"/>
    <x v="1"/>
    <x v="12"/>
    <d v="2012-09-29T00:00:00"/>
    <s v="Standard Class"/>
    <s v="EH-13990"/>
    <s v="Erica Hackney"/>
    <s v="Consumer"/>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s v="Consumer"/>
    <s v="United States"/>
    <s v="Meriden"/>
    <x v="29"/>
    <n v="6450"/>
    <x v="3"/>
    <s v="OFF-PA-10002222"/>
    <x v="1"/>
    <x v="10"/>
    <s v="Xerox Color Copier Paper, 11&quot; x 17&quot;, Ream"/>
    <n v="45.68"/>
    <n v="2"/>
    <n v="0"/>
    <n v="21.012799999999999"/>
  </r>
  <r>
    <n v="6452"/>
    <s v="CA-2012-156510"/>
    <x v="1"/>
    <x v="12"/>
    <d v="2012-09-29T00:00:00"/>
    <s v="Standard Class"/>
    <s v="EH-13990"/>
    <s v="Erica Hackney"/>
    <s v="Consumer"/>
    <s v="United States"/>
    <s v="Meriden"/>
    <x v="29"/>
    <n v="6450"/>
    <x v="3"/>
    <s v="OFF-AR-10004930"/>
    <x v="1"/>
    <x v="6"/>
    <s v="Turquoise Lead Holder with Pocket Clip"/>
    <n v="6.7"/>
    <n v="1"/>
    <n v="0"/>
    <n v="2.2109999999999994"/>
  </r>
  <r>
    <n v="6453"/>
    <s v="US-2012-110261"/>
    <x v="1"/>
    <x v="546"/>
    <d v="2012-12-23T00:00:00"/>
    <s v="Second Class"/>
    <s v="PR-18880"/>
    <s v="Patrick Ryan"/>
    <s v="Consumer"/>
    <s v="United States"/>
    <s v="Glenview"/>
    <x v="10"/>
    <n v="60025"/>
    <x v="2"/>
    <s v="TEC-PH-10001750"/>
    <x v="2"/>
    <x v="7"/>
    <s v="Samsung Rugby III"/>
    <n v="158.376"/>
    <n v="3"/>
    <n v="0.2"/>
    <n v="13.857900000000008"/>
  </r>
  <r>
    <n v="6454"/>
    <s v="CA-2012-125710"/>
    <x v="1"/>
    <x v="1049"/>
    <d v="2012-10-13T00:00:00"/>
    <s v="Standard Class"/>
    <s v="BT-11680"/>
    <s v="Brian Thompson"/>
    <s v="Consumer"/>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s v="Consumer"/>
    <s v="United States"/>
    <s v="San Francisco"/>
    <x v="1"/>
    <n v="94110"/>
    <x v="1"/>
    <s v="OFF-ST-10003442"/>
    <x v="1"/>
    <x v="4"/>
    <s v="Eldon Portable Mobile Manager"/>
    <n v="56.56"/>
    <n v="2"/>
    <n v="0"/>
    <n v="15.2712"/>
  </r>
  <r>
    <n v="6456"/>
    <s v="CA-2014-161102"/>
    <x v="3"/>
    <x v="689"/>
    <d v="2014-08-04T00:00:00"/>
    <s v="First Class"/>
    <s v="EC-14050"/>
    <s v="Erin Creighton"/>
    <s v="Consumer"/>
    <s v="United States"/>
    <s v="San Francisco"/>
    <x v="1"/>
    <n v="94110"/>
    <x v="1"/>
    <s v="FUR-FU-10003142"/>
    <x v="0"/>
    <x v="5"/>
    <s v="Master Big Foot Doorstop, Beige"/>
    <n v="36.96"/>
    <n v="7"/>
    <n v="0"/>
    <n v="11.457599999999998"/>
  </r>
  <r>
    <n v="6457"/>
    <s v="CA-2011-110065"/>
    <x v="2"/>
    <x v="79"/>
    <d v="2011-08-11T00:00:00"/>
    <s v="Standard Class"/>
    <s v="SP-20650"/>
    <s v="Stephanie Phelps"/>
    <s v="Corporate"/>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s v="Corporate"/>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s v="Corporate"/>
    <s v="United States"/>
    <s v="Baltimore"/>
    <x v="39"/>
    <n v="21215"/>
    <x v="3"/>
    <s v="OFF-AR-10001919"/>
    <x v="1"/>
    <x v="6"/>
    <s v="OIC #2 Pencils, Medium Soft"/>
    <n v="3.76"/>
    <n v="2"/>
    <n v="0"/>
    <n v="1.0903999999999998"/>
  </r>
  <r>
    <n v="6460"/>
    <s v="US-2014-133361"/>
    <x v="3"/>
    <x v="304"/>
    <d v="2014-05-18T00:00:00"/>
    <s v="First Class"/>
    <s v="AJ-10780"/>
    <s v="Anthony Jacobs"/>
    <s v="Corporate"/>
    <s v="United States"/>
    <s v="Baltimore"/>
    <x v="39"/>
    <n v="21215"/>
    <x v="3"/>
    <s v="OFF-AR-10003045"/>
    <x v="1"/>
    <x v="6"/>
    <s v="Prang Colored Pencils"/>
    <n v="14.7"/>
    <n v="5"/>
    <n v="0"/>
    <n v="6.6150000000000002"/>
  </r>
  <r>
    <n v="6461"/>
    <s v="US-2014-133361"/>
    <x v="3"/>
    <x v="304"/>
    <d v="2014-05-18T00:00:00"/>
    <s v="First Class"/>
    <s v="AJ-10780"/>
    <s v="Anthony Jacobs"/>
    <s v="Corporate"/>
    <s v="United States"/>
    <s v="Baltimore"/>
    <x v="39"/>
    <n v="21215"/>
    <x v="3"/>
    <s v="OFF-AR-10003338"/>
    <x v="1"/>
    <x v="6"/>
    <s v="Eberhard Faber 3 1/2&quot; Golf Pencils"/>
    <n v="37.200000000000003"/>
    <n v="5"/>
    <n v="0"/>
    <n v="9.3000000000000007"/>
  </r>
  <r>
    <n v="6462"/>
    <s v="US-2014-133361"/>
    <x v="3"/>
    <x v="304"/>
    <d v="2014-05-18T00:00:00"/>
    <s v="First Class"/>
    <s v="AJ-10780"/>
    <s v="Anthony Jacobs"/>
    <s v="Corporate"/>
    <s v="United States"/>
    <s v="Baltimore"/>
    <x v="39"/>
    <n v="21215"/>
    <x v="3"/>
    <s v="TEC-AC-10003280"/>
    <x v="2"/>
    <x v="11"/>
    <s v="Belkin F8E887 USB Wired Ergonomic Keyboard"/>
    <n v="89.97"/>
    <n v="3"/>
    <n v="0"/>
    <n v="18.893699999999995"/>
  </r>
  <r>
    <n v="6463"/>
    <s v="US-2014-133361"/>
    <x v="3"/>
    <x v="304"/>
    <d v="2014-05-18T00:00:00"/>
    <s v="First Class"/>
    <s v="AJ-10780"/>
    <s v="Anthony Jacobs"/>
    <s v="Corporate"/>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s v="Corporate"/>
    <s v="United States"/>
    <s v="Baltimore"/>
    <x v="39"/>
    <n v="21215"/>
    <x v="3"/>
    <s v="OFF-LA-10004544"/>
    <x v="1"/>
    <x v="2"/>
    <s v="Avery 505"/>
    <n v="74"/>
    <n v="5"/>
    <n v="0"/>
    <n v="37"/>
  </r>
  <r>
    <n v="6465"/>
    <s v="US-2013-155404"/>
    <x v="0"/>
    <x v="897"/>
    <d v="2013-09-29T00:00:00"/>
    <s v="Standard Class"/>
    <s v="AS-10630"/>
    <s v="Ann Steele"/>
    <s v="Home Office"/>
    <s v="United States"/>
    <s v="Louisville"/>
    <x v="0"/>
    <n v="40214"/>
    <x v="0"/>
    <s v="FUR-FU-10004586"/>
    <x v="0"/>
    <x v="5"/>
    <s v="G.E. Longer-Life Indoor Recessed Floodlight Bulbs"/>
    <n v="13.28"/>
    <n v="2"/>
    <n v="0"/>
    <n v="6.3743999999999996"/>
  </r>
  <r>
    <n v="6466"/>
    <s v="CA-2012-114503"/>
    <x v="1"/>
    <x v="50"/>
    <d v="2012-11-17T00:00:00"/>
    <s v="Standard Class"/>
    <s v="AA-10375"/>
    <s v="Allen Armold"/>
    <s v="Consumer"/>
    <s v="United States"/>
    <s v="Lebanon"/>
    <x v="18"/>
    <n v="37087"/>
    <x v="0"/>
    <s v="OFF-ST-10003572"/>
    <x v="1"/>
    <x v="4"/>
    <s v="Portfile Personal File Boxes"/>
    <n v="84.960000000000008"/>
    <n v="6"/>
    <n v="0.2"/>
    <n v="6.3719999999999999"/>
  </r>
  <r>
    <n v="6467"/>
    <s v="CA-2014-153080"/>
    <x v="3"/>
    <x v="1053"/>
    <d v="2014-05-26T00:00:00"/>
    <s v="Second Class"/>
    <s v="EH-13945"/>
    <s v="Eric Hoffmann"/>
    <s v="Consumer"/>
    <s v="United States"/>
    <s v="Los Angeles"/>
    <x v="1"/>
    <n v="90008"/>
    <x v="1"/>
    <s v="TEC-AC-10002331"/>
    <x v="2"/>
    <x v="11"/>
    <s v="Maxell 74 Minute CDR, 10/Pack"/>
    <n v="68.459999999999994"/>
    <n v="7"/>
    <n v="0"/>
    <n v="25.330199999999998"/>
  </r>
  <r>
    <n v="6468"/>
    <s v="CA-2013-163804"/>
    <x v="0"/>
    <x v="499"/>
    <d v="2013-12-09T00:00:00"/>
    <s v="Standard Class"/>
    <s v="DB-13270"/>
    <s v="Deborah Brumfield"/>
    <s v="Home Office"/>
    <s v="United States"/>
    <s v="Providence"/>
    <x v="34"/>
    <n v="2908"/>
    <x v="3"/>
    <s v="OFF-ST-10000142"/>
    <x v="1"/>
    <x v="4"/>
    <s v="Deluxe Rollaway Locking File with Drawer"/>
    <n v="2079.4"/>
    <n v="5"/>
    <n v="0"/>
    <n v="582.23199999999997"/>
  </r>
  <r>
    <n v="6469"/>
    <s v="CA-2013-163804"/>
    <x v="0"/>
    <x v="499"/>
    <d v="2013-12-09T00:00:00"/>
    <s v="Standard Class"/>
    <s v="DB-13270"/>
    <s v="Deborah Brumfield"/>
    <s v="Home Office"/>
    <s v="United States"/>
    <s v="Providence"/>
    <x v="34"/>
    <n v="2908"/>
    <x v="3"/>
    <s v="TEC-PH-10000441"/>
    <x v="2"/>
    <x v="7"/>
    <s v="VTech DS6151"/>
    <n v="629.94999999999993"/>
    <n v="5"/>
    <n v="0"/>
    <n v="176.38600000000002"/>
  </r>
  <r>
    <n v="6470"/>
    <s v="CA-2013-163804"/>
    <x v="0"/>
    <x v="499"/>
    <d v="2013-12-09T00:00:00"/>
    <s v="Standard Class"/>
    <s v="DB-13270"/>
    <s v="Deborah Brumfield"/>
    <s v="Home Office"/>
    <s v="United States"/>
    <s v="Providence"/>
    <x v="34"/>
    <n v="2908"/>
    <x v="3"/>
    <s v="FUR-FU-10004864"/>
    <x v="0"/>
    <x v="5"/>
    <s v="Eldon 500 Class Desk Accessories"/>
    <n v="72.42"/>
    <n v="6"/>
    <n v="0"/>
    <n v="23.898600000000002"/>
  </r>
  <r>
    <n v="6471"/>
    <s v="CA-2012-108532"/>
    <x v="1"/>
    <x v="1111"/>
    <d v="2012-09-02T00:00:00"/>
    <s v="Standard Class"/>
    <s v="CC-12100"/>
    <s v="Chad Cunningham"/>
    <s v="Home Office"/>
    <s v="United States"/>
    <s v="Detroit"/>
    <x v="12"/>
    <n v="48234"/>
    <x v="2"/>
    <s v="TEC-PH-10001750"/>
    <x v="2"/>
    <x v="7"/>
    <s v="Samsung Rugby III"/>
    <n v="131.97999999999999"/>
    <n v="2"/>
    <n v="0"/>
    <n v="35.634600000000006"/>
  </r>
  <r>
    <n v="6472"/>
    <s v="CA-2012-108532"/>
    <x v="1"/>
    <x v="1111"/>
    <d v="2012-09-02T00:00:00"/>
    <s v="Standard Class"/>
    <s v="CC-12100"/>
    <s v="Chad Cunningham"/>
    <s v="Home Office"/>
    <s v="United States"/>
    <s v="Detroit"/>
    <x v="12"/>
    <n v="48234"/>
    <x v="2"/>
    <s v="TEC-AC-10004510"/>
    <x v="2"/>
    <x v="11"/>
    <s v="Logitech Desktop MK120 Mouse and keyboard Combo"/>
    <n v="114.52"/>
    <n v="7"/>
    <n v="0"/>
    <n v="11.451999999999995"/>
  </r>
  <r>
    <n v="6473"/>
    <s v="CA-2011-151897"/>
    <x v="2"/>
    <x v="571"/>
    <d v="2011-06-10T00:00:00"/>
    <s v="Standard Class"/>
    <s v="VT-21700"/>
    <s v="Valerie Takahito"/>
    <s v="Home Office"/>
    <s v="United States"/>
    <s v="Houston"/>
    <x v="5"/>
    <n v="77070"/>
    <x v="2"/>
    <s v="OFF-LA-10001074"/>
    <x v="1"/>
    <x v="2"/>
    <s v="Round Specialty Laser Printer Labels"/>
    <n v="100.24000000000001"/>
    <n v="10"/>
    <n v="0.2"/>
    <n v="33.830999999999989"/>
  </r>
  <r>
    <n v="6474"/>
    <s v="CA-2013-113292"/>
    <x v="0"/>
    <x v="196"/>
    <d v="2013-03-21T00:00:00"/>
    <s v="Second Class"/>
    <s v="DB-13060"/>
    <s v="Dave Brooks"/>
    <s v="Consumer"/>
    <s v="United States"/>
    <s v="Columbia"/>
    <x v="18"/>
    <n v="38401"/>
    <x v="0"/>
    <s v="OFF-AP-10003590"/>
    <x v="1"/>
    <x v="9"/>
    <s v="Hoover WindTunnel Plus Canister Vacuum"/>
    <n v="871.80000000000007"/>
    <n v="3"/>
    <n v="0.2"/>
    <n v="87.180000000000092"/>
  </r>
  <r>
    <n v="6475"/>
    <s v="CA-2011-149524"/>
    <x v="2"/>
    <x v="1112"/>
    <d v="2011-01-16T00:00:00"/>
    <s v="First Class"/>
    <s v="BS-11590"/>
    <s v="Brendan Sweed"/>
    <s v="Corporate"/>
    <s v="United States"/>
    <s v="Philadelphia"/>
    <x v="9"/>
    <n v="19140"/>
    <x v="3"/>
    <s v="FUR-BO-10003433"/>
    <x v="0"/>
    <x v="0"/>
    <s v="Sauder Cornerstone Collection Library"/>
    <n v="61.96"/>
    <n v="4"/>
    <n v="0.5"/>
    <n v="-53.285600000000009"/>
  </r>
  <r>
    <n v="6476"/>
    <s v="CA-2014-140872"/>
    <x v="3"/>
    <x v="95"/>
    <d v="2014-06-11T00:00:00"/>
    <s v="Standard Class"/>
    <s v="NR-18550"/>
    <s v="Nick Radford"/>
    <s v="Consumer"/>
    <s v="United States"/>
    <s v="Pembroke Pines"/>
    <x v="2"/>
    <n v="33024"/>
    <x v="0"/>
    <s v="OFF-BI-10002432"/>
    <x v="1"/>
    <x v="8"/>
    <s v="Wilson Jones Standard D-Ring Binders"/>
    <n v="4.5540000000000003"/>
    <n v="3"/>
    <n v="0.7"/>
    <n v="-3.4913999999999987"/>
  </r>
  <r>
    <n v="6477"/>
    <s v="CA-2014-140872"/>
    <x v="3"/>
    <x v="95"/>
    <d v="2014-06-11T00:00:00"/>
    <s v="Standard Class"/>
    <s v="NR-18550"/>
    <s v="Nick Radford"/>
    <s v="Consumer"/>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s v="Consumer"/>
    <s v="United States"/>
    <s v="Pembroke Pines"/>
    <x v="2"/>
    <n v="33024"/>
    <x v="0"/>
    <s v="TEC-AC-10003832"/>
    <x v="2"/>
    <x v="11"/>
    <s v="Logitech P710e Mobile Speakerphone"/>
    <n v="205.99200000000002"/>
    <n v="1"/>
    <n v="0.2"/>
    <n v="-2.5749000000000279"/>
  </r>
  <r>
    <n v="6479"/>
    <s v="CA-2014-140872"/>
    <x v="3"/>
    <x v="95"/>
    <d v="2014-06-11T00:00:00"/>
    <s v="Standard Class"/>
    <s v="NR-18550"/>
    <s v="Nick Radford"/>
    <s v="Consumer"/>
    <s v="United States"/>
    <s v="Pembroke Pines"/>
    <x v="2"/>
    <n v="33024"/>
    <x v="0"/>
    <s v="OFF-PA-10000809"/>
    <x v="1"/>
    <x v="10"/>
    <s v="Xerox 206"/>
    <n v="15.552000000000003"/>
    <n v="3"/>
    <n v="0.2"/>
    <n v="5.4432"/>
  </r>
  <r>
    <n v="6480"/>
    <s v="CA-2014-140872"/>
    <x v="3"/>
    <x v="95"/>
    <d v="2014-06-11T00:00:00"/>
    <s v="Standard Class"/>
    <s v="NR-18550"/>
    <s v="Nick Radford"/>
    <s v="Consumer"/>
    <s v="United States"/>
    <s v="Pembroke Pines"/>
    <x v="2"/>
    <n v="33024"/>
    <x v="0"/>
    <s v="TEC-PH-10000441"/>
    <x v="2"/>
    <x v="7"/>
    <s v="VTech DS6151"/>
    <n v="503.96000000000004"/>
    <n v="5"/>
    <n v="0.2"/>
    <n v="50.396000000000015"/>
  </r>
  <r>
    <n v="6481"/>
    <s v="CA-2014-140872"/>
    <x v="3"/>
    <x v="95"/>
    <d v="2014-06-11T00:00:00"/>
    <s v="Standard Class"/>
    <s v="NR-18550"/>
    <s v="Nick Radford"/>
    <s v="Consumer"/>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s v="Consumer"/>
    <s v="United States"/>
    <s v="Pembroke Pines"/>
    <x v="2"/>
    <n v="33024"/>
    <x v="0"/>
    <s v="FUR-BO-10002824"/>
    <x v="0"/>
    <x v="0"/>
    <s v="Bush Mission Pointe Library"/>
    <n v="241.56799999999998"/>
    <n v="2"/>
    <n v="0.2"/>
    <n v="0"/>
  </r>
  <r>
    <n v="6483"/>
    <s v="CA-2014-140872"/>
    <x v="3"/>
    <x v="95"/>
    <d v="2014-06-11T00:00:00"/>
    <s v="Standard Class"/>
    <s v="NR-18550"/>
    <s v="Nick Radford"/>
    <s v="Consumer"/>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s v="Corporate"/>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s v="Corporate"/>
    <s v="United States"/>
    <s v="New York City"/>
    <x v="15"/>
    <n v="10011"/>
    <x v="3"/>
    <s v="TEC-MA-10003173"/>
    <x v="2"/>
    <x v="15"/>
    <s v="Hewlett-Packard 300S Scientific Calculator"/>
    <n v="78.66"/>
    <n v="6"/>
    <n v="0"/>
    <n v="36.183599999999991"/>
  </r>
  <r>
    <n v="6486"/>
    <s v="CA-2014-113908"/>
    <x v="3"/>
    <x v="95"/>
    <d v="2014-06-10T00:00:00"/>
    <s v="Standard Class"/>
    <s v="KN-16390"/>
    <s v="Katherine Nockton"/>
    <s v="Corporate"/>
    <s v="United States"/>
    <s v="New York City"/>
    <x v="15"/>
    <n v="10011"/>
    <x v="3"/>
    <s v="OFF-PA-10004156"/>
    <x v="1"/>
    <x v="10"/>
    <s v="Xerox 188"/>
    <n v="45.36"/>
    <n v="4"/>
    <n v="0"/>
    <n v="22.226399999999998"/>
  </r>
  <r>
    <n v="6487"/>
    <s v="CA-2012-120621"/>
    <x v="1"/>
    <x v="1113"/>
    <d v="2012-03-26T00:00:00"/>
    <s v="Standard Class"/>
    <s v="JW-16075"/>
    <s v="Julia West"/>
    <s v="Consumer"/>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s v="Consumer"/>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s v="Consumer"/>
    <s v="United States"/>
    <s v="Jacksonville"/>
    <x v="3"/>
    <n v="28540"/>
    <x v="0"/>
    <s v="OFF-PA-10002254"/>
    <x v="1"/>
    <x v="10"/>
    <s v="Xerox 1883"/>
    <n v="295.45600000000002"/>
    <n v="14"/>
    <n v="0.2"/>
    <n v="96.023199999999974"/>
  </r>
  <r>
    <n v="6490"/>
    <s v="US-2014-148866"/>
    <x v="3"/>
    <x v="20"/>
    <d v="2014-09-25T00:00:00"/>
    <s v="Standard Class"/>
    <s v="JM-15535"/>
    <s v="Jessica Myrick"/>
    <s v="Consumer"/>
    <s v="United States"/>
    <s v="New York City"/>
    <x v="15"/>
    <n v="10011"/>
    <x v="3"/>
    <s v="OFF-PA-10004782"/>
    <x v="1"/>
    <x v="10"/>
    <s v="Xerox 228"/>
    <n v="32.400000000000006"/>
    <n v="5"/>
    <n v="0"/>
    <n v="15.552000000000001"/>
  </r>
  <r>
    <n v="6491"/>
    <s v="CA-2011-149594"/>
    <x v="2"/>
    <x v="1114"/>
    <d v="2011-09-19T00:00:00"/>
    <s v="Standard Class"/>
    <s v="MF-18250"/>
    <s v="Monica Federle"/>
    <s v="Corporate"/>
    <s v="United States"/>
    <s v="Philadelphia"/>
    <x v="9"/>
    <n v="19120"/>
    <x v="3"/>
    <s v="FUR-FU-10000222"/>
    <x v="0"/>
    <x v="5"/>
    <s v="Seth Thomas 16&quot; Steel Case Clock"/>
    <n v="103.93599999999999"/>
    <n v="4"/>
    <n v="0.2"/>
    <n v="16.889599999999998"/>
  </r>
  <r>
    <n v="6492"/>
    <s v="CA-2013-113845"/>
    <x v="0"/>
    <x v="73"/>
    <d v="2013-11-26T00:00:00"/>
    <s v="Standard Class"/>
    <s v="FA-14230"/>
    <s v="Frank Atkinson"/>
    <s v="Corporate"/>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s v="Corporate"/>
    <s v="United States"/>
    <s v="Orlando"/>
    <x v="2"/>
    <n v="32839"/>
    <x v="0"/>
    <s v="OFF-ST-10003327"/>
    <x v="1"/>
    <x v="4"/>
    <s v="Akro-Mils 12-Gallon Tote"/>
    <n v="39.72"/>
    <n v="5"/>
    <n v="0.2"/>
    <n v="4.4684999999999953"/>
  </r>
  <r>
    <n v="6494"/>
    <s v="CA-2013-113845"/>
    <x v="0"/>
    <x v="73"/>
    <d v="2013-11-26T00:00:00"/>
    <s v="Standard Class"/>
    <s v="FA-14230"/>
    <s v="Frank Atkinson"/>
    <s v="Corporate"/>
    <s v="United States"/>
    <s v="Orlando"/>
    <x v="2"/>
    <n v="32839"/>
    <x v="0"/>
    <s v="TEC-PH-10003357"/>
    <x v="2"/>
    <x v="7"/>
    <s v="Grandstream GXP2100 Mainstream Business Phone"/>
    <n v="244.768"/>
    <n v="4"/>
    <n v="0.2"/>
    <n v="24.476800000000004"/>
  </r>
  <r>
    <n v="6495"/>
    <s v="CA-2014-111262"/>
    <x v="3"/>
    <x v="960"/>
    <d v="2014-11-02T00:00:00"/>
    <s v="Second Class"/>
    <s v="KH-16510"/>
    <s v="Keith Herrera"/>
    <s v="Consumer"/>
    <s v="United States"/>
    <s v="Houston"/>
    <x v="5"/>
    <n v="77095"/>
    <x v="2"/>
    <s v="TEC-AC-10002167"/>
    <x v="2"/>
    <x v="11"/>
    <s v="Imation 8gb Micro Traveldrive Usb 2.0 Flash Drive"/>
    <n v="24"/>
    <n v="2"/>
    <n v="0.2"/>
    <n v="-2.6999999999999993"/>
  </r>
  <r>
    <n v="6496"/>
    <s v="CA-2014-111262"/>
    <x v="3"/>
    <x v="960"/>
    <d v="2014-11-02T00:00:00"/>
    <s v="Second Class"/>
    <s v="KH-16510"/>
    <s v="Keith Herrera"/>
    <s v="Consumer"/>
    <s v="United States"/>
    <s v="Houston"/>
    <x v="5"/>
    <n v="77095"/>
    <x v="2"/>
    <s v="OFF-PA-10001937"/>
    <x v="1"/>
    <x v="10"/>
    <s v="Xerox 21"/>
    <n v="15.552000000000003"/>
    <n v="3"/>
    <n v="0.2"/>
    <n v="5.4432"/>
  </r>
  <r>
    <n v="6497"/>
    <s v="CA-2014-111262"/>
    <x v="3"/>
    <x v="960"/>
    <d v="2014-11-02T00:00:00"/>
    <s v="Second Class"/>
    <s v="KH-16510"/>
    <s v="Keith Herrera"/>
    <s v="Consumer"/>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s v="Home Office"/>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s v="Home Office"/>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s v="Home Office"/>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s v="Home Office"/>
    <s v="United States"/>
    <s v="Louisville"/>
    <x v="0"/>
    <n v="40214"/>
    <x v="0"/>
    <s v="OFF-BI-10000069"/>
    <x v="1"/>
    <x v="8"/>
    <s v="GBC Prepunched Paper, 19-Hole, for Binding Systems, 24-lb"/>
    <n v="90.06"/>
    <n v="6"/>
    <n v="0"/>
    <n v="41.427599999999991"/>
  </r>
  <r>
    <n v="6502"/>
    <s v="CA-2011-129147"/>
    <x v="2"/>
    <x v="981"/>
    <d v="2011-11-06T00:00:00"/>
    <s v="Standard Class"/>
    <s v="LC-17050"/>
    <s v="Liz Carlisle"/>
    <s v="Consumer"/>
    <s v="United States"/>
    <s v="Medina"/>
    <x v="24"/>
    <n v="44256"/>
    <x v="3"/>
    <s v="TEC-PH-10001299"/>
    <x v="2"/>
    <x v="7"/>
    <s v="Polycom CX300 Desktop Phone USB VoIP phone"/>
    <n v="539.96399999999994"/>
    <n v="6"/>
    <n v="0.4"/>
    <n v="-107.99280000000002"/>
  </r>
  <r>
    <n v="6503"/>
    <s v="CA-2011-129147"/>
    <x v="2"/>
    <x v="981"/>
    <d v="2011-11-06T00:00:00"/>
    <s v="Standard Class"/>
    <s v="LC-17050"/>
    <s v="Liz Carlisle"/>
    <s v="Consumer"/>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s v="Consumer"/>
    <s v="United States"/>
    <s v="Medina"/>
    <x v="24"/>
    <n v="44256"/>
    <x v="3"/>
    <s v="OFF-BI-10001098"/>
    <x v="1"/>
    <x v="8"/>
    <s v="Acco D-Ring Binder w/DublLock"/>
    <n v="19.242000000000001"/>
    <n v="3"/>
    <n v="0.7"/>
    <n v="-13.4694"/>
  </r>
  <r>
    <n v="6505"/>
    <s v="CA-2014-128265"/>
    <x v="3"/>
    <x v="701"/>
    <d v="2014-11-23T00:00:00"/>
    <s v="Second Class"/>
    <s v="VW-21775"/>
    <s v="Victoria Wilson"/>
    <s v="Corporate"/>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s v="Corporate"/>
    <s v="United States"/>
    <s v="Chicago"/>
    <x v="10"/>
    <n v="60653"/>
    <x v="2"/>
    <s v="OFF-AR-10001547"/>
    <x v="1"/>
    <x v="6"/>
    <s v="Newell 311"/>
    <n v="5.3040000000000003"/>
    <n v="3"/>
    <n v="0.2"/>
    <n v="0.46409999999999996"/>
  </r>
  <r>
    <n v="6507"/>
    <s v="US-2013-128909"/>
    <x v="0"/>
    <x v="790"/>
    <d v="2013-10-12T00:00:00"/>
    <s v="Second Class"/>
    <s v="SP-20545"/>
    <s v="Sibella Parks"/>
    <s v="Corporate"/>
    <s v="United States"/>
    <s v="Philadelphia"/>
    <x v="9"/>
    <n v="19143"/>
    <x v="3"/>
    <s v="OFF-PA-10001593"/>
    <x v="1"/>
    <x v="10"/>
    <s v="Xerox 1947"/>
    <n v="19.136000000000003"/>
    <n v="4"/>
    <n v="0.2"/>
    <n v="5.9799999999999986"/>
  </r>
  <r>
    <n v="6508"/>
    <s v="US-2013-128909"/>
    <x v="0"/>
    <x v="790"/>
    <d v="2013-10-12T00:00:00"/>
    <s v="Second Class"/>
    <s v="SP-20545"/>
    <s v="Sibella Parks"/>
    <s v="Corporate"/>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s v="Corporate"/>
    <s v="United States"/>
    <s v="New York City"/>
    <x v="15"/>
    <n v="10009"/>
    <x v="3"/>
    <s v="OFF-PA-10001970"/>
    <x v="1"/>
    <x v="10"/>
    <s v="Xerox 1908"/>
    <n v="279.89999999999998"/>
    <n v="5"/>
    <n v="0"/>
    <n v="137.15100000000001"/>
  </r>
  <r>
    <n v="6510"/>
    <s v="CA-2014-102197"/>
    <x v="3"/>
    <x v="698"/>
    <d v="2014-12-27T00:00:00"/>
    <s v="Standard Class"/>
    <s v="DK-13150"/>
    <s v="David Kendrick"/>
    <s v="Corporate"/>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s v="Corporate"/>
    <s v="United States"/>
    <s v="New York City"/>
    <x v="15"/>
    <n v="10009"/>
    <x v="3"/>
    <s v="OFF-PA-10004156"/>
    <x v="1"/>
    <x v="10"/>
    <s v="Xerox 188"/>
    <n v="34.019999999999996"/>
    <n v="3"/>
    <n v="0"/>
    <n v="16.669799999999999"/>
  </r>
  <r>
    <n v="6512"/>
    <s v="CA-2014-167640"/>
    <x v="3"/>
    <x v="904"/>
    <d v="2014-03-11T00:00:00"/>
    <s v="Standard Class"/>
    <s v="FC-14245"/>
    <s v="Frank Carlisle"/>
    <s v="Home Office"/>
    <s v="United States"/>
    <s v="San Francisco"/>
    <x v="1"/>
    <n v="94109"/>
    <x v="1"/>
    <s v="OFF-AR-10003158"/>
    <x v="1"/>
    <x v="6"/>
    <s v="Fluorescent Highlighters by Dixon"/>
    <n v="23.88"/>
    <n v="6"/>
    <n v="0"/>
    <n v="8.1191999999999993"/>
  </r>
  <r>
    <n v="6513"/>
    <s v="CA-2014-167640"/>
    <x v="3"/>
    <x v="904"/>
    <d v="2014-03-11T00:00:00"/>
    <s v="Standard Class"/>
    <s v="FC-14245"/>
    <s v="Frank Carlisle"/>
    <s v="Home Office"/>
    <s v="United States"/>
    <s v="San Francisco"/>
    <x v="1"/>
    <n v="94109"/>
    <x v="1"/>
    <s v="OFF-LA-10004559"/>
    <x v="1"/>
    <x v="2"/>
    <s v="Avery 49"/>
    <n v="11.52"/>
    <n v="4"/>
    <n v="0"/>
    <n v="5.6448"/>
  </r>
  <r>
    <n v="6514"/>
    <s v="CA-2014-167640"/>
    <x v="3"/>
    <x v="904"/>
    <d v="2014-03-11T00:00:00"/>
    <s v="Standard Class"/>
    <s v="FC-14245"/>
    <s v="Frank Carlisle"/>
    <s v="Home Office"/>
    <s v="United States"/>
    <s v="San Francisco"/>
    <x v="1"/>
    <n v="94109"/>
    <x v="1"/>
    <s v="OFF-PA-10001033"/>
    <x v="1"/>
    <x v="10"/>
    <s v="Xerox 1893"/>
    <n v="286.93"/>
    <n v="7"/>
    <n v="0"/>
    <n v="140.59569999999999"/>
  </r>
  <r>
    <n v="6515"/>
    <s v="CA-2014-167640"/>
    <x v="3"/>
    <x v="904"/>
    <d v="2014-03-11T00:00:00"/>
    <s v="Standard Class"/>
    <s v="FC-14245"/>
    <s v="Frank Carlisle"/>
    <s v="Home Office"/>
    <s v="United States"/>
    <s v="San Francisco"/>
    <x v="1"/>
    <n v="94109"/>
    <x v="1"/>
    <s v="TEC-PH-10001336"/>
    <x v="2"/>
    <x v="7"/>
    <s v="Digium D40 VoIP phone"/>
    <n v="206.38400000000001"/>
    <n v="2"/>
    <n v="0.2"/>
    <n v="23.218199999999996"/>
  </r>
  <r>
    <n v="6516"/>
    <s v="US-2014-116652"/>
    <x v="3"/>
    <x v="175"/>
    <d v="2014-09-20T00:00:00"/>
    <s v="Standard Class"/>
    <s v="RD-19480"/>
    <s v="Rick Duston"/>
    <s v="Consumer"/>
    <s v="United States"/>
    <s v="San Francisco"/>
    <x v="1"/>
    <n v="94122"/>
    <x v="1"/>
    <s v="FUR-CH-10002961"/>
    <x v="0"/>
    <x v="1"/>
    <s v="Leather Task Chair, Black"/>
    <n v="218.35200000000003"/>
    <n v="3"/>
    <n v="0.2"/>
    <n v="0"/>
  </r>
  <r>
    <n v="6517"/>
    <s v="US-2014-116652"/>
    <x v="3"/>
    <x v="175"/>
    <d v="2014-09-20T00:00:00"/>
    <s v="Standard Class"/>
    <s v="RD-19480"/>
    <s v="Rick Duston"/>
    <s v="Consumer"/>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s v="Consumer"/>
    <s v="United States"/>
    <s v="San Francisco"/>
    <x v="1"/>
    <n v="94122"/>
    <x v="1"/>
    <s v="OFF-AR-10001915"/>
    <x v="1"/>
    <x v="6"/>
    <s v="Peel-Off China Markers"/>
    <n v="99.3"/>
    <n v="10"/>
    <n v="0"/>
    <n v="41.706000000000003"/>
  </r>
  <r>
    <n v="6519"/>
    <s v="US-2014-116652"/>
    <x v="3"/>
    <x v="175"/>
    <d v="2014-09-20T00:00:00"/>
    <s v="Standard Class"/>
    <s v="RD-19480"/>
    <s v="Rick Duston"/>
    <s v="Consumer"/>
    <s v="United States"/>
    <s v="San Francisco"/>
    <x v="1"/>
    <n v="94122"/>
    <x v="1"/>
    <s v="OFF-AP-10001205"/>
    <x v="1"/>
    <x v="9"/>
    <s v="Belkin 5 Outlet SurgeMaster Power Centers"/>
    <n v="108.96"/>
    <n v="2"/>
    <n v="0"/>
    <n v="30.508800000000008"/>
  </r>
  <r>
    <n v="6520"/>
    <s v="US-2014-116652"/>
    <x v="3"/>
    <x v="175"/>
    <d v="2014-09-20T00:00:00"/>
    <s v="Standard Class"/>
    <s v="RD-19480"/>
    <s v="Rick Duston"/>
    <s v="Consumer"/>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s v="Consumer"/>
    <s v="United States"/>
    <s v="Jackson"/>
    <x v="12"/>
    <n v="49201"/>
    <x v="2"/>
    <s v="OFF-BI-10004995"/>
    <x v="1"/>
    <x v="8"/>
    <s v="GBC DocuBind P400 Electric Binding System"/>
    <n v="5443.96"/>
    <n v="4"/>
    <n v="0"/>
    <n v="2504.2215999999999"/>
  </r>
  <r>
    <n v="6522"/>
    <s v="CA-2014-138289"/>
    <x v="3"/>
    <x v="1034"/>
    <d v="2014-01-19T00:00:00"/>
    <s v="Second Class"/>
    <s v="AR-10540"/>
    <s v="Andy Reiter"/>
    <s v="Consumer"/>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s v="Consumer"/>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s v="Home Office"/>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s v="Home Office"/>
    <s v="United States"/>
    <s v="Philadelphia"/>
    <x v="9"/>
    <n v="19120"/>
    <x v="3"/>
    <s v="TEC-PH-10002310"/>
    <x v="2"/>
    <x v="7"/>
    <s v="Panasonic KX T7731-B Digital phone"/>
    <n v="59.993999999999993"/>
    <n v="1"/>
    <n v="0.4"/>
    <n v="-12.998700000000007"/>
  </r>
  <r>
    <n v="6526"/>
    <s v="CA-2013-129308"/>
    <x v="0"/>
    <x v="274"/>
    <d v="2013-07-14T00:00:00"/>
    <s v="Standard Class"/>
    <s v="CC-12100"/>
    <s v="Chad Cunningham"/>
    <s v="Home Office"/>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s v="Home Office"/>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s v="Corporate"/>
    <s v="United States"/>
    <s v="Warwick"/>
    <x v="34"/>
    <n v="2886"/>
    <x v="3"/>
    <s v="TEC-CO-10002095"/>
    <x v="2"/>
    <x v="16"/>
    <s v="Hewlett Packard 610 Color Digital Copier / Printer"/>
    <n v="1999.96"/>
    <n v="4"/>
    <n v="0"/>
    <n v="899.98199999999997"/>
  </r>
  <r>
    <n v="6529"/>
    <s v="CA-2011-146864"/>
    <x v="2"/>
    <x v="1091"/>
    <d v="2011-12-26T00:00:00"/>
    <s v="Standard Class"/>
    <s v="BT-11530"/>
    <s v="Bradley Talbott"/>
    <s v="Home Office"/>
    <s v="United States"/>
    <s v="New York City"/>
    <x v="15"/>
    <n v="10024"/>
    <x v="3"/>
    <s v="OFF-ST-10004946"/>
    <x v="1"/>
    <x v="4"/>
    <s v="Desktop 3-Pocket Hot File"/>
    <n v="216.4"/>
    <n v="4"/>
    <n v="0"/>
    <n v="56.26400000000001"/>
  </r>
  <r>
    <n v="6530"/>
    <s v="CA-2011-103744"/>
    <x v="2"/>
    <x v="1116"/>
    <d v="2011-02-28T00:00:00"/>
    <s v="Standard Class"/>
    <s v="MG-17875"/>
    <s v="Michael Grace"/>
    <s v="Home Office"/>
    <s v="United States"/>
    <s v="El Paso"/>
    <x v="5"/>
    <n v="79907"/>
    <x v="2"/>
    <s v="OFF-LA-10004425"/>
    <x v="1"/>
    <x v="2"/>
    <s v="Staples"/>
    <n v="6.9360000000000008"/>
    <n v="3"/>
    <n v="0.2"/>
    <n v="2.3409000000000004"/>
  </r>
  <r>
    <n v="6531"/>
    <s v="CA-2011-103744"/>
    <x v="2"/>
    <x v="1116"/>
    <d v="2011-02-28T00:00:00"/>
    <s v="Standard Class"/>
    <s v="MG-17875"/>
    <s v="Michael Grace"/>
    <s v="Home Office"/>
    <s v="United States"/>
    <s v="El Paso"/>
    <x v="5"/>
    <n v="79907"/>
    <x v="2"/>
    <s v="OFF-BI-10000320"/>
    <x v="1"/>
    <x v="8"/>
    <s v="GBC Plastic Binding Combs"/>
    <n v="4.427999999999999"/>
    <n v="3"/>
    <n v="0.8"/>
    <n v="-6.8633999999999986"/>
  </r>
  <r>
    <n v="6532"/>
    <s v="US-2014-107384"/>
    <x v="3"/>
    <x v="769"/>
    <d v="2014-12-09T00:00:00"/>
    <s v="Standard Class"/>
    <s v="TP-21130"/>
    <s v="Theone Pippenger"/>
    <s v="Consumer"/>
    <s v="United States"/>
    <s v="Rochester"/>
    <x v="11"/>
    <n v="55901"/>
    <x v="2"/>
    <s v="OFF-AR-10001315"/>
    <x v="1"/>
    <x v="6"/>
    <s v="Newell 310"/>
    <n v="8.8000000000000007"/>
    <n v="5"/>
    <n v="0"/>
    <n v="2.5519999999999996"/>
  </r>
  <r>
    <n v="6533"/>
    <s v="US-2014-107384"/>
    <x v="3"/>
    <x v="769"/>
    <d v="2014-12-09T00:00:00"/>
    <s v="Standard Class"/>
    <s v="TP-21130"/>
    <s v="Theone Pippenger"/>
    <s v="Consumer"/>
    <s v="United States"/>
    <s v="Rochester"/>
    <x v="11"/>
    <n v="55901"/>
    <x v="2"/>
    <s v="TEC-AC-10004595"/>
    <x v="2"/>
    <x v="11"/>
    <s v="First Data TMFD35 PIN Pad"/>
    <n v="142.80000000000001"/>
    <n v="1"/>
    <n v="0"/>
    <n v="29.988"/>
  </r>
  <r>
    <n v="6534"/>
    <s v="US-2014-107384"/>
    <x v="3"/>
    <x v="769"/>
    <d v="2014-12-09T00:00:00"/>
    <s v="Standard Class"/>
    <s v="TP-21130"/>
    <s v="Theone Pippenger"/>
    <s v="Consumer"/>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s v="Consumer"/>
    <s v="United States"/>
    <s v="Buffalo"/>
    <x v="15"/>
    <n v="14215"/>
    <x v="3"/>
    <s v="OFF-BI-10001359"/>
    <x v="1"/>
    <x v="8"/>
    <s v="GBC DocuBind TL300 Electric Binding System"/>
    <n v="2152.7760000000003"/>
    <n v="3"/>
    <n v="0.2"/>
    <n v="726.56189999999981"/>
  </r>
  <r>
    <n v="6536"/>
    <s v="CA-2011-128209"/>
    <x v="2"/>
    <x v="664"/>
    <d v="2011-11-22T00:00:00"/>
    <s v="Standard Class"/>
    <s v="GT-14710"/>
    <s v="Greg Tran"/>
    <s v="Consumer"/>
    <s v="United States"/>
    <s v="Buffalo"/>
    <x v="15"/>
    <n v="14215"/>
    <x v="3"/>
    <s v="FUR-BO-10002213"/>
    <x v="0"/>
    <x v="0"/>
    <s v="DMI Eclipse Executive Suite Bookcases"/>
    <n v="4007.8400000000006"/>
    <n v="10"/>
    <n v="0.2"/>
    <n v="-50.098000000000297"/>
  </r>
  <r>
    <n v="6537"/>
    <s v="CA-2011-169684"/>
    <x v="2"/>
    <x v="22"/>
    <d v="2011-10-23T00:00:00"/>
    <s v="First Class"/>
    <s v="FH-14365"/>
    <s v="Fred Hopkins"/>
    <s v="Corporate"/>
    <s v="United States"/>
    <s v="Knoxville"/>
    <x v="18"/>
    <n v="37918"/>
    <x v="0"/>
    <s v="FUR-TA-10003008"/>
    <x v="0"/>
    <x v="3"/>
    <s v="Lesro Round Back Collection Coffee Table, End Table"/>
    <n v="328.59000000000003"/>
    <n v="3"/>
    <n v="0.4"/>
    <n v="-147.8655"/>
  </r>
  <r>
    <n v="6538"/>
    <s v="CA-2011-169684"/>
    <x v="2"/>
    <x v="22"/>
    <d v="2011-10-23T00:00:00"/>
    <s v="First Class"/>
    <s v="FH-14365"/>
    <s v="Fred Hopkins"/>
    <s v="Corporate"/>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s v="Corporate"/>
    <s v="United States"/>
    <s v="Newark"/>
    <x v="13"/>
    <n v="19711"/>
    <x v="3"/>
    <s v="TEC-PH-10004042"/>
    <x v="2"/>
    <x v="7"/>
    <s v="ClearOne Communications CHAT 70 OC Speaker Phone"/>
    <n v="158.99"/>
    <n v="1"/>
    <n v="0"/>
    <n v="41.337400000000002"/>
  </r>
  <r>
    <n v="6540"/>
    <s v="CA-2012-109862"/>
    <x v="1"/>
    <x v="969"/>
    <d v="2012-10-30T00:00:00"/>
    <s v="Standard Class"/>
    <s v="HK-14890"/>
    <s v="Heather Kirkland"/>
    <s v="Corporate"/>
    <s v="United States"/>
    <s v="Newark"/>
    <x v="13"/>
    <n v="19711"/>
    <x v="3"/>
    <s v="FUR-CH-10002439"/>
    <x v="0"/>
    <x v="1"/>
    <s v="Iceberg Nesting Folding Chair, 19w x 6d x 43h"/>
    <n v="291.10000000000002"/>
    <n v="5"/>
    <n v="0"/>
    <n v="75.686000000000007"/>
  </r>
  <r>
    <n v="6541"/>
    <s v="US-2014-107888"/>
    <x v="3"/>
    <x v="673"/>
    <d v="2014-11-20T00:00:00"/>
    <s v="First Class"/>
    <s v="CC-12220"/>
    <s v="Chris Cortes"/>
    <s v="Consumer"/>
    <s v="United States"/>
    <s v="Seattle"/>
    <x v="4"/>
    <n v="98103"/>
    <x v="1"/>
    <s v="OFF-PA-10001363"/>
    <x v="1"/>
    <x v="10"/>
    <s v="Xerox 1933"/>
    <n v="73.679999999999993"/>
    <n v="6"/>
    <n v="0"/>
    <n v="34.629599999999996"/>
  </r>
  <r>
    <n v="6542"/>
    <s v="US-2014-107888"/>
    <x v="3"/>
    <x v="673"/>
    <d v="2014-11-20T00:00:00"/>
    <s v="First Class"/>
    <s v="CC-12220"/>
    <s v="Chris Cortes"/>
    <s v="Consumer"/>
    <s v="United States"/>
    <s v="Seattle"/>
    <x v="4"/>
    <n v="98103"/>
    <x v="1"/>
    <s v="FUR-FU-10003394"/>
    <x v="0"/>
    <x v="5"/>
    <s v="Tenex &quot;The Solids&quot; Textured Chair Mats"/>
    <n v="139.91999999999999"/>
    <n v="2"/>
    <n v="0"/>
    <n v="23.786399999999986"/>
  </r>
  <r>
    <n v="6543"/>
    <s v="US-2014-107888"/>
    <x v="3"/>
    <x v="673"/>
    <d v="2014-11-20T00:00:00"/>
    <s v="First Class"/>
    <s v="CC-12220"/>
    <s v="Chris Cortes"/>
    <s v="Consumer"/>
    <s v="United States"/>
    <s v="Seattle"/>
    <x v="4"/>
    <n v="98103"/>
    <x v="1"/>
    <s v="TEC-PH-10003171"/>
    <x v="2"/>
    <x v="7"/>
    <s v="Plantronics Encore H101 Dual Earpieces Headset"/>
    <n v="107.88"/>
    <n v="3"/>
    <n v="0.2"/>
    <n v="10.787999999999997"/>
  </r>
  <r>
    <n v="6544"/>
    <s v="US-2014-107888"/>
    <x v="3"/>
    <x v="673"/>
    <d v="2014-11-20T00:00:00"/>
    <s v="First Class"/>
    <s v="CC-12220"/>
    <s v="Chris Cortes"/>
    <s v="Consumer"/>
    <s v="United States"/>
    <s v="Seattle"/>
    <x v="4"/>
    <n v="98103"/>
    <x v="1"/>
    <s v="OFF-ST-10003123"/>
    <x v="1"/>
    <x v="4"/>
    <s v="Fellowes Bases and Tops For Staxonsteel/High-Stak Systems"/>
    <n v="33.29"/>
    <n v="1"/>
    <n v="0"/>
    <n v="7.9895999999999994"/>
  </r>
  <r>
    <n v="6545"/>
    <s v="US-2014-154872"/>
    <x v="3"/>
    <x v="304"/>
    <d v="2014-05-19T00:00:00"/>
    <s v="Standard Class"/>
    <s v="DP-13000"/>
    <s v="Darren Powers"/>
    <s v="Consumer"/>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s v="Consumer"/>
    <s v="United States"/>
    <s v="Cleveland"/>
    <x v="24"/>
    <n v="44105"/>
    <x v="3"/>
    <s v="OFF-LA-10000973"/>
    <x v="1"/>
    <x v="2"/>
    <s v="Avery 502"/>
    <n v="5.04"/>
    <n v="2"/>
    <n v="0.2"/>
    <n v="1.764"/>
  </r>
  <r>
    <n v="6547"/>
    <s v="US-2014-154872"/>
    <x v="3"/>
    <x v="304"/>
    <d v="2014-05-19T00:00:00"/>
    <s v="Standard Class"/>
    <s v="DP-13000"/>
    <s v="Darren Powers"/>
    <s v="Consumer"/>
    <s v="United States"/>
    <s v="Cleveland"/>
    <x v="24"/>
    <n v="44105"/>
    <x v="3"/>
    <s v="OFF-PA-10000483"/>
    <x v="1"/>
    <x v="10"/>
    <s v="Xerox 19"/>
    <n v="24.784000000000002"/>
    <n v="1"/>
    <n v="0.2"/>
    <n v="7.7449999999999983"/>
  </r>
  <r>
    <n v="6548"/>
    <s v="CA-2011-113880"/>
    <x v="2"/>
    <x v="72"/>
    <d v="2011-03-05T00:00:00"/>
    <s v="Standard Class"/>
    <s v="VF-21715"/>
    <s v="Vicky Freymann"/>
    <s v="Home Office"/>
    <s v="United States"/>
    <s v="Elmhurst"/>
    <x v="10"/>
    <n v="60126"/>
    <x v="2"/>
    <s v="FUR-CH-10000863"/>
    <x v="0"/>
    <x v="1"/>
    <s v="Novimex Swivel Fabric Task Chair"/>
    <n v="634.11599999999999"/>
    <n v="6"/>
    <n v="0.3"/>
    <n v="-172.11720000000003"/>
  </r>
  <r>
    <n v="6549"/>
    <s v="CA-2011-113880"/>
    <x v="2"/>
    <x v="72"/>
    <d v="2011-03-05T00:00:00"/>
    <s v="Standard Class"/>
    <s v="VF-21715"/>
    <s v="Vicky Freymann"/>
    <s v="Home Office"/>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s v="Home Office"/>
    <s v="United States"/>
    <s v="Lakeville"/>
    <x v="11"/>
    <n v="55044"/>
    <x v="2"/>
    <s v="FUR-CH-10002304"/>
    <x v="0"/>
    <x v="1"/>
    <s v="Global Stack Chair without Arms, Black"/>
    <n v="155.88"/>
    <n v="6"/>
    <n v="0"/>
    <n v="38.970000000000006"/>
  </r>
  <r>
    <n v="6551"/>
    <s v="CA-2012-126739"/>
    <x v="1"/>
    <x v="549"/>
    <d v="2012-11-03T00:00:00"/>
    <s v="Second Class"/>
    <s v="JH-16180"/>
    <s v="Justin Hirsh"/>
    <s v="Consumer"/>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s v="Home Office"/>
    <s v="United States"/>
    <s v="Los Angeles"/>
    <x v="1"/>
    <n v="90036"/>
    <x v="1"/>
    <s v="OFF-PA-10002986"/>
    <x v="1"/>
    <x v="10"/>
    <s v="Xerox 1898"/>
    <n v="13.36"/>
    <n v="2"/>
    <n v="0"/>
    <n v="6.4127999999999998"/>
  </r>
  <r>
    <n v="6553"/>
    <s v="CA-2014-161578"/>
    <x v="3"/>
    <x v="819"/>
    <d v="2014-12-22T00:00:00"/>
    <s v="Second Class"/>
    <s v="RB-19465"/>
    <s v="Rick Bensley"/>
    <s v="Home Office"/>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s v="Home Office"/>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s v="Home Office"/>
    <s v="United States"/>
    <s v="Chicago"/>
    <x v="10"/>
    <n v="60653"/>
    <x v="2"/>
    <s v="OFF-ST-10003805"/>
    <x v="1"/>
    <x v="4"/>
    <s v="24 Capacity Maxi Data Binder Racks, Pearl"/>
    <n v="505.32000000000005"/>
    <n v="3"/>
    <n v="0.2"/>
    <n v="31.582499999999953"/>
  </r>
  <r>
    <n v="6556"/>
    <s v="CA-2011-137092"/>
    <x v="2"/>
    <x v="22"/>
    <d v="2011-10-22T00:00:00"/>
    <s v="Second Class"/>
    <s v="LS-16975"/>
    <s v="Lindsay Shagiari"/>
    <s v="Home Office"/>
    <s v="United States"/>
    <s v="Chicago"/>
    <x v="10"/>
    <n v="60653"/>
    <x v="2"/>
    <s v="OFF-PA-10002109"/>
    <x v="1"/>
    <x v="10"/>
    <s v="Wirebound Voice Message Log Book"/>
    <n v="3.8079999999999998"/>
    <n v="1"/>
    <n v="0.2"/>
    <n v="1.2375999999999996"/>
  </r>
  <r>
    <n v="6557"/>
    <s v="CA-2011-137092"/>
    <x v="2"/>
    <x v="22"/>
    <d v="2011-10-22T00:00:00"/>
    <s v="Second Class"/>
    <s v="LS-16975"/>
    <s v="Lindsay Shagiari"/>
    <s v="Home Office"/>
    <s v="United States"/>
    <s v="Chicago"/>
    <x v="10"/>
    <n v="60653"/>
    <x v="2"/>
    <s v="OFF-BI-10000632"/>
    <x v="1"/>
    <x v="8"/>
    <s v="Satellite Sectional Post Binders"/>
    <n v="8.6819999999999968"/>
    <n v="1"/>
    <n v="0.8"/>
    <n v="-14.759400000000003"/>
  </r>
  <r>
    <n v="6558"/>
    <s v="CA-2011-137092"/>
    <x v="2"/>
    <x v="22"/>
    <d v="2011-10-22T00:00:00"/>
    <s v="Second Class"/>
    <s v="LS-16975"/>
    <s v="Lindsay Shagiari"/>
    <s v="Home Office"/>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s v="Corporate"/>
    <s v="United States"/>
    <s v="Buffalo"/>
    <x v="15"/>
    <n v="14215"/>
    <x v="3"/>
    <s v="FUR-CH-10004997"/>
    <x v="0"/>
    <x v="1"/>
    <s v="Hon Every-Day Series Multi-Task Chairs"/>
    <n v="1522.6379999999999"/>
    <n v="9"/>
    <n v="0.1"/>
    <n v="169.18200000000004"/>
  </r>
  <r>
    <n v="6560"/>
    <s v="CA-2013-160941"/>
    <x v="0"/>
    <x v="658"/>
    <d v="2013-07-27T00:00:00"/>
    <s v="Standard Class"/>
    <s v="DK-12835"/>
    <s v="Damala Kotsonis"/>
    <s v="Corporate"/>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s v="Corporate"/>
    <s v="United States"/>
    <s v="Roseville"/>
    <x v="1"/>
    <n v="95661"/>
    <x v="1"/>
    <s v="OFF-LA-10003766"/>
    <x v="1"/>
    <x v="2"/>
    <s v="Self-Adhesive Removable Labels"/>
    <n v="3.15"/>
    <n v="1"/>
    <n v="0"/>
    <n v="1.512"/>
  </r>
  <r>
    <n v="6562"/>
    <s v="CA-2014-144680"/>
    <x v="3"/>
    <x v="185"/>
    <d v="2014-04-03T00:00:00"/>
    <s v="First Class"/>
    <s v="SC-20260"/>
    <s v="Scott Cohen"/>
    <s v="Corporate"/>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s v="Consumer"/>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s v="Consumer"/>
    <s v="United States"/>
    <s v="Lawrence"/>
    <x v="31"/>
    <n v="1841"/>
    <x v="3"/>
    <s v="FUR-TA-10003469"/>
    <x v="0"/>
    <x v="3"/>
    <s v="Balt Split Level Computer Training Table"/>
    <n v="194.25"/>
    <n v="2"/>
    <n v="0.3"/>
    <n v="-38.849999999999994"/>
  </r>
  <r>
    <n v="6565"/>
    <s v="CA-2011-166086"/>
    <x v="2"/>
    <x v="1118"/>
    <d v="2011-05-12T00:00:00"/>
    <s v="Standard Class"/>
    <s v="CT-11995"/>
    <s v="Carol Triggs"/>
    <s v="Consumer"/>
    <s v="United States"/>
    <s v="Lawrence"/>
    <x v="31"/>
    <n v="1841"/>
    <x v="3"/>
    <s v="OFF-AR-10002578"/>
    <x v="1"/>
    <x v="6"/>
    <s v="Newell 335"/>
    <n v="8.64"/>
    <n v="3"/>
    <n v="0"/>
    <n v="2.5055999999999998"/>
  </r>
  <r>
    <n v="6566"/>
    <s v="CA-2011-166086"/>
    <x v="2"/>
    <x v="1118"/>
    <d v="2011-05-12T00:00:00"/>
    <s v="Standard Class"/>
    <s v="CT-11995"/>
    <s v="Carol Triggs"/>
    <s v="Consumer"/>
    <s v="United States"/>
    <s v="Lawrence"/>
    <x v="31"/>
    <n v="1841"/>
    <x v="3"/>
    <s v="FUR-CH-10004675"/>
    <x v="0"/>
    <x v="1"/>
    <s v="Lifetime Advantage Folding Chairs, 4/Carton"/>
    <n v="872.32"/>
    <n v="4"/>
    <n v="0"/>
    <n v="244.24959999999999"/>
  </r>
  <r>
    <n v="6567"/>
    <s v="CA-2014-131282"/>
    <x v="3"/>
    <x v="1119"/>
    <d v="2014-02-09T00:00:00"/>
    <s v="Second Class"/>
    <s v="CB-12025"/>
    <s v="Cassandra Brandow"/>
    <s v="Consumer"/>
    <s v="United States"/>
    <s v="Waco"/>
    <x v="5"/>
    <n v="76706"/>
    <x v="2"/>
    <s v="OFF-BI-10004632"/>
    <x v="1"/>
    <x v="8"/>
    <s v="Ibico Hi-Tech Manual Binding System"/>
    <n v="243.99199999999996"/>
    <n v="4"/>
    <n v="0.8"/>
    <n v="-426.9860000000001"/>
  </r>
  <r>
    <n v="6568"/>
    <s v="CA-2014-131282"/>
    <x v="3"/>
    <x v="1119"/>
    <d v="2014-02-09T00:00:00"/>
    <s v="Second Class"/>
    <s v="CB-12025"/>
    <s v="Cassandra Brandow"/>
    <s v="Consumer"/>
    <s v="United States"/>
    <s v="Waco"/>
    <x v="5"/>
    <n v="76706"/>
    <x v="2"/>
    <s v="OFF-AR-10003087"/>
    <x v="1"/>
    <x v="6"/>
    <s v="Staples"/>
    <n v="7.120000000000001"/>
    <n v="5"/>
    <n v="0.2"/>
    <n v="0.71199999999999974"/>
  </r>
  <r>
    <n v="6569"/>
    <s v="CA-2011-100678"/>
    <x v="2"/>
    <x v="891"/>
    <d v="2011-04-22T00:00:00"/>
    <s v="Standard Class"/>
    <s v="KM-16720"/>
    <s v="Kunst Miller"/>
    <s v="Consumer"/>
    <s v="United States"/>
    <s v="Houston"/>
    <x v="5"/>
    <n v="77095"/>
    <x v="2"/>
    <s v="OFF-AR-10001868"/>
    <x v="1"/>
    <x v="6"/>
    <s v="Prang Dustless Chalk Sticks"/>
    <n v="2.6880000000000002"/>
    <n v="2"/>
    <n v="0.2"/>
    <n v="1.008"/>
  </r>
  <r>
    <n v="6570"/>
    <s v="CA-2011-100678"/>
    <x v="2"/>
    <x v="891"/>
    <d v="2011-04-22T00:00:00"/>
    <s v="Standard Class"/>
    <s v="KM-16720"/>
    <s v="Kunst Miller"/>
    <s v="Consumer"/>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s v="Consumer"/>
    <s v="United States"/>
    <s v="Houston"/>
    <x v="5"/>
    <n v="77095"/>
    <x v="2"/>
    <s v="OFF-EN-10000056"/>
    <x v="1"/>
    <x v="12"/>
    <s v="Cameo Buff Policy Envelopes"/>
    <n v="149.352"/>
    <n v="3"/>
    <n v="0.2"/>
    <n v="50.40629999999998"/>
  </r>
  <r>
    <n v="6572"/>
    <s v="CA-2011-100678"/>
    <x v="2"/>
    <x v="891"/>
    <d v="2011-04-22T00:00:00"/>
    <s v="Standard Class"/>
    <s v="KM-16720"/>
    <s v="Kunst Miller"/>
    <s v="Consumer"/>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s v="Consumer"/>
    <s v="United States"/>
    <s v="Seattle"/>
    <x v="4"/>
    <n v="98105"/>
    <x v="1"/>
    <s v="OFF-PA-10003971"/>
    <x v="1"/>
    <x v="10"/>
    <s v="Xerox 1965"/>
    <n v="11.96"/>
    <n v="2"/>
    <n v="0"/>
    <n v="5.8604000000000003"/>
  </r>
  <r>
    <n v="6574"/>
    <s v="CA-2013-160535"/>
    <x v="0"/>
    <x v="881"/>
    <d v="2013-12-01T00:00:00"/>
    <s v="Standard Class"/>
    <s v="BP-11050"/>
    <s v="Barry Pond"/>
    <s v="Corporate"/>
    <s v="United States"/>
    <s v="Plainfield"/>
    <x v="30"/>
    <n v="7060"/>
    <x v="3"/>
    <s v="OFF-ST-10000689"/>
    <x v="1"/>
    <x v="4"/>
    <s v="Fellowes Strictly Business Drawer File, Letter/Legal Size"/>
    <n v="563.4"/>
    <n v="4"/>
    <n v="0"/>
    <n v="67.608000000000004"/>
  </r>
  <r>
    <n v="6575"/>
    <s v="CA-2013-160535"/>
    <x v="0"/>
    <x v="881"/>
    <d v="2013-12-01T00:00:00"/>
    <s v="Standard Class"/>
    <s v="BP-11050"/>
    <s v="Barry Pond"/>
    <s v="Corporate"/>
    <s v="United States"/>
    <s v="Plainfield"/>
    <x v="30"/>
    <n v="7060"/>
    <x v="3"/>
    <s v="TEC-MA-10004255"/>
    <x v="2"/>
    <x v="15"/>
    <s v="Konica Minolta magicolor 1690MF Multifunction Printer"/>
    <n v="319.92"/>
    <n v="8"/>
    <n v="0"/>
    <n v="118.37040000000002"/>
  </r>
  <r>
    <n v="6576"/>
    <s v="CA-2014-123085"/>
    <x v="3"/>
    <x v="448"/>
    <d v="2014-03-09T00:00:00"/>
    <s v="Standard Class"/>
    <s v="EJ-13720"/>
    <s v="Ed Jacobs"/>
    <s v="Consumer"/>
    <s v="United States"/>
    <s v="Los Angeles"/>
    <x v="1"/>
    <n v="90008"/>
    <x v="1"/>
    <s v="TEC-AC-10000990"/>
    <x v="2"/>
    <x v="11"/>
    <s v="Imation Bio 2GB USB Flash Drive Imation Corp"/>
    <n v="1049.44"/>
    <n v="8"/>
    <n v="0"/>
    <n v="440.76480000000004"/>
  </r>
  <r>
    <n v="6577"/>
    <s v="CA-2014-123085"/>
    <x v="3"/>
    <x v="448"/>
    <d v="2014-03-09T00:00:00"/>
    <s v="Standard Class"/>
    <s v="EJ-13720"/>
    <s v="Ed Jacobs"/>
    <s v="Consumer"/>
    <s v="United States"/>
    <s v="Los Angeles"/>
    <x v="1"/>
    <n v="90008"/>
    <x v="1"/>
    <s v="FUR-CH-10003968"/>
    <x v="0"/>
    <x v="1"/>
    <s v="Novimex Turbo Task Chair"/>
    <n v="170.35200000000003"/>
    <n v="3"/>
    <n v="0.2"/>
    <n v="-17.035200000000003"/>
  </r>
  <r>
    <n v="6578"/>
    <s v="CA-2012-153752"/>
    <x v="1"/>
    <x v="401"/>
    <d v="2012-12-11T00:00:00"/>
    <s v="Second Class"/>
    <s v="RO-19780"/>
    <s v="Rose O'Brian"/>
    <s v="Consumer"/>
    <s v="United States"/>
    <s v="Arlington"/>
    <x v="17"/>
    <n v="22204"/>
    <x v="0"/>
    <s v="TEC-PH-10001615"/>
    <x v="2"/>
    <x v="7"/>
    <s v="AT&amp;T CL82213"/>
    <n v="173.94"/>
    <n v="6"/>
    <n v="0"/>
    <n v="50.442599999999977"/>
  </r>
  <r>
    <n v="6579"/>
    <s v="CA-2011-103660"/>
    <x v="2"/>
    <x v="55"/>
    <d v="2011-08-30T00:00:00"/>
    <s v="Standard Class"/>
    <s v="MW-18220"/>
    <s v="Mitch Webber"/>
    <s v="Consumer"/>
    <s v="United States"/>
    <s v="Seattle"/>
    <x v="4"/>
    <n v="98103"/>
    <x v="1"/>
    <s v="TEC-PH-10000895"/>
    <x v="2"/>
    <x v="7"/>
    <s v="Polycom VVX 310 VoIP phone"/>
    <n v="1007.9440000000002"/>
    <n v="7"/>
    <n v="0.2"/>
    <n v="75.595799999999997"/>
  </r>
  <r>
    <n v="6580"/>
    <s v="CA-2013-169887"/>
    <x v="0"/>
    <x v="332"/>
    <d v="2013-10-23T00:00:00"/>
    <s v="Same Day"/>
    <s v="MS-17530"/>
    <s v="MaryBeth Skach"/>
    <s v="Consumer"/>
    <s v="United States"/>
    <s v="Seattle"/>
    <x v="4"/>
    <n v="98105"/>
    <x v="1"/>
    <s v="OFF-PA-10003001"/>
    <x v="1"/>
    <x v="10"/>
    <s v="Xerox 1986"/>
    <n v="6.68"/>
    <n v="1"/>
    <n v="0"/>
    <n v="3.2063999999999999"/>
  </r>
  <r>
    <n v="6581"/>
    <s v="CA-2013-169887"/>
    <x v="0"/>
    <x v="332"/>
    <d v="2013-10-23T00:00:00"/>
    <s v="Same Day"/>
    <s v="MS-17530"/>
    <s v="MaryBeth Skach"/>
    <s v="Consumer"/>
    <s v="United States"/>
    <s v="Seattle"/>
    <x v="4"/>
    <n v="98105"/>
    <x v="1"/>
    <s v="OFF-AR-10002766"/>
    <x v="1"/>
    <x v="6"/>
    <s v="Prang Drawing Pencil Set"/>
    <n v="8.34"/>
    <n v="3"/>
    <n v="0"/>
    <n v="2.2517999999999998"/>
  </r>
  <r>
    <n v="6582"/>
    <s v="CA-2013-169887"/>
    <x v="0"/>
    <x v="332"/>
    <d v="2013-10-23T00:00:00"/>
    <s v="Same Day"/>
    <s v="MS-17530"/>
    <s v="MaryBeth Skach"/>
    <s v="Consumer"/>
    <s v="United States"/>
    <s v="Seattle"/>
    <x v="4"/>
    <n v="98105"/>
    <x v="1"/>
    <s v="FUR-FU-10003095"/>
    <x v="0"/>
    <x v="5"/>
    <s v="Linden 12&quot; Wall Clock With Oak Frame"/>
    <n v="101.94"/>
    <n v="3"/>
    <n v="0"/>
    <n v="30.581999999999987"/>
  </r>
  <r>
    <n v="6583"/>
    <s v="CA-2013-148516"/>
    <x v="0"/>
    <x v="1121"/>
    <d v="2013-08-12T00:00:00"/>
    <s v="Standard Class"/>
    <s v="DW-13585"/>
    <s v="Dorothy Wardle"/>
    <s v="Corporate"/>
    <s v="United States"/>
    <s v="Edmonds"/>
    <x v="4"/>
    <n v="98026"/>
    <x v="1"/>
    <s v="TEC-AC-10003610"/>
    <x v="2"/>
    <x v="11"/>
    <s v="Logitech Illuminated - Keyboard"/>
    <n v="179.97"/>
    <n v="3"/>
    <n v="0"/>
    <n v="86.385600000000011"/>
  </r>
  <r>
    <n v="6584"/>
    <s v="CA-2014-104731"/>
    <x v="3"/>
    <x v="246"/>
    <d v="2014-07-28T00:00:00"/>
    <s v="Standard Class"/>
    <s v="AM-10705"/>
    <s v="Anne McFarland"/>
    <s v="Consumer"/>
    <s v="United States"/>
    <s v="Salem"/>
    <x v="17"/>
    <n v="24153"/>
    <x v="0"/>
    <s v="OFF-AR-10003727"/>
    <x v="1"/>
    <x v="6"/>
    <s v="Berol Giant Pencil Sharpener"/>
    <n v="101.94"/>
    <n v="6"/>
    <n v="0"/>
    <n v="29.562599999999986"/>
  </r>
  <r>
    <n v="6585"/>
    <s v="CA-2014-104731"/>
    <x v="3"/>
    <x v="246"/>
    <d v="2014-07-28T00:00:00"/>
    <s v="Standard Class"/>
    <s v="AM-10705"/>
    <s v="Anne McFarland"/>
    <s v="Consumer"/>
    <s v="United States"/>
    <s v="Salem"/>
    <x v="17"/>
    <n v="24153"/>
    <x v="0"/>
    <s v="TEC-PH-10002660"/>
    <x v="2"/>
    <x v="7"/>
    <s v="Nortel Networks T7316 E Nt8 B27"/>
    <n v="271.95999999999998"/>
    <n v="4"/>
    <n v="0"/>
    <n v="67.990000000000009"/>
  </r>
  <r>
    <n v="6586"/>
    <s v="CA-2014-104731"/>
    <x v="3"/>
    <x v="246"/>
    <d v="2014-07-28T00:00:00"/>
    <s v="Standard Class"/>
    <s v="AM-10705"/>
    <s v="Anne McFarland"/>
    <s v="Consumer"/>
    <s v="United States"/>
    <s v="Salem"/>
    <x v="17"/>
    <n v="24153"/>
    <x v="0"/>
    <s v="FUR-FU-10003274"/>
    <x v="0"/>
    <x v="5"/>
    <s v="Regeneration Desk Collection"/>
    <n v="8.8000000000000007"/>
    <n v="5"/>
    <n v="0"/>
    <n v="3.8720000000000003"/>
  </r>
  <r>
    <n v="6587"/>
    <s v="CA-2014-104731"/>
    <x v="3"/>
    <x v="246"/>
    <d v="2014-07-28T00:00:00"/>
    <s v="Standard Class"/>
    <s v="AM-10705"/>
    <s v="Anne McFarland"/>
    <s v="Consumer"/>
    <s v="United States"/>
    <s v="Salem"/>
    <x v="17"/>
    <n v="24153"/>
    <x v="0"/>
    <s v="OFF-AR-10003829"/>
    <x v="1"/>
    <x v="6"/>
    <s v="Newell 35"/>
    <n v="19.68"/>
    <n v="6"/>
    <n v="0"/>
    <n v="5.7071999999999976"/>
  </r>
  <r>
    <n v="6588"/>
    <s v="CA-2014-104731"/>
    <x v="3"/>
    <x v="246"/>
    <d v="2014-07-28T00:00:00"/>
    <s v="Standard Class"/>
    <s v="AM-10705"/>
    <s v="Anne McFarland"/>
    <s v="Consumer"/>
    <s v="United States"/>
    <s v="Salem"/>
    <x v="17"/>
    <n v="24153"/>
    <x v="0"/>
    <s v="FUR-BO-10003441"/>
    <x v="0"/>
    <x v="0"/>
    <s v="Bush Westfield Collection Bookcases, Fully Assembled"/>
    <n v="302.94"/>
    <n v="3"/>
    <n v="0"/>
    <n v="69.67619999999998"/>
  </r>
  <r>
    <n v="6589"/>
    <s v="CA-2014-104731"/>
    <x v="3"/>
    <x v="246"/>
    <d v="2014-07-28T00:00:00"/>
    <s v="Standard Class"/>
    <s v="AM-10705"/>
    <s v="Anne McFarland"/>
    <s v="Consumer"/>
    <s v="United States"/>
    <s v="Salem"/>
    <x v="17"/>
    <n v="24153"/>
    <x v="0"/>
    <s v="OFF-BI-10003355"/>
    <x v="1"/>
    <x v="8"/>
    <s v="Cardinal Holdit Business Card Pockets"/>
    <n v="14.940000000000001"/>
    <n v="3"/>
    <n v="0"/>
    <n v="7.1712000000000007"/>
  </r>
  <r>
    <n v="6590"/>
    <s v="CA-2014-104731"/>
    <x v="3"/>
    <x v="246"/>
    <d v="2014-07-28T00:00:00"/>
    <s v="Standard Class"/>
    <s v="AM-10705"/>
    <s v="Anne McFarland"/>
    <s v="Consumer"/>
    <s v="United States"/>
    <s v="Salem"/>
    <x v="17"/>
    <n v="24153"/>
    <x v="0"/>
    <s v="OFF-SU-10003505"/>
    <x v="1"/>
    <x v="14"/>
    <s v="Premier Electric Letter Opener"/>
    <n v="231.72"/>
    <n v="2"/>
    <n v="0"/>
    <n v="11.585999999999984"/>
  </r>
  <r>
    <n v="6591"/>
    <s v="CA-2011-164749"/>
    <x v="2"/>
    <x v="893"/>
    <d v="2011-03-26T00:00:00"/>
    <s v="First Class"/>
    <s v="BG-11740"/>
    <s v="Bruce Geld"/>
    <s v="Consumer"/>
    <s v="United States"/>
    <s v="Delray Beach"/>
    <x v="2"/>
    <n v="33445"/>
    <x v="0"/>
    <s v="OFF-LA-10004484"/>
    <x v="1"/>
    <x v="2"/>
    <s v="Avery 476"/>
    <n v="9.9120000000000008"/>
    <n v="3"/>
    <n v="0.2"/>
    <n v="3.2213999999999996"/>
  </r>
  <r>
    <n v="6592"/>
    <s v="CA-2012-103716"/>
    <x v="1"/>
    <x v="28"/>
    <d v="2012-05-06T00:00:00"/>
    <s v="Standard Class"/>
    <s v="KB-16585"/>
    <s v="Ken Black"/>
    <s v="Corporate"/>
    <s v="United States"/>
    <s v="San Francisco"/>
    <x v="1"/>
    <n v="94110"/>
    <x v="1"/>
    <s v="OFF-AR-10000658"/>
    <x v="1"/>
    <x v="6"/>
    <s v="Newell 324"/>
    <n v="34.650000000000006"/>
    <n v="3"/>
    <n v="0"/>
    <n v="9.702"/>
  </r>
  <r>
    <n v="6593"/>
    <s v="CA-2012-103716"/>
    <x v="1"/>
    <x v="28"/>
    <d v="2012-05-06T00:00:00"/>
    <s v="Standard Class"/>
    <s v="KB-16585"/>
    <s v="Ken Black"/>
    <s v="Corporate"/>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s v="Consumer"/>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s v="Corporate"/>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s v="Corporate"/>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s v="Corporate"/>
    <s v="United States"/>
    <s v="Columbus"/>
    <x v="24"/>
    <n v="43229"/>
    <x v="3"/>
    <s v="OFF-PA-10001804"/>
    <x v="1"/>
    <x v="10"/>
    <s v="Xerox 195"/>
    <n v="5.3440000000000003"/>
    <n v="1"/>
    <n v="0.2"/>
    <n v="1.8703999999999998"/>
  </r>
  <r>
    <n v="6598"/>
    <s v="CA-2011-169257"/>
    <x v="2"/>
    <x v="571"/>
    <d v="2011-06-12T00:00:00"/>
    <s v="Standard Class"/>
    <s v="SV-20785"/>
    <s v="Stewart Visinsky"/>
    <s v="Consumer"/>
    <s v="United States"/>
    <s v="Jacksonville"/>
    <x v="2"/>
    <n v="32216"/>
    <x v="0"/>
    <s v="OFF-BI-10002557"/>
    <x v="1"/>
    <x v="8"/>
    <s v="Presstex Flexible Ring Binders"/>
    <n v="1.3650000000000002"/>
    <n v="1"/>
    <n v="0.7"/>
    <n v="-0.9099999999999997"/>
  </r>
  <r>
    <n v="6599"/>
    <s v="CA-2011-169257"/>
    <x v="2"/>
    <x v="571"/>
    <d v="2011-06-12T00:00:00"/>
    <s v="Standard Class"/>
    <s v="SV-20785"/>
    <s v="Stewart Visinsky"/>
    <s v="Consumer"/>
    <s v="United States"/>
    <s v="Jacksonville"/>
    <x v="2"/>
    <n v="32216"/>
    <x v="0"/>
    <s v="OFF-PA-10002319"/>
    <x v="1"/>
    <x v="10"/>
    <s v="Xerox 1944"/>
    <n v="62.015999999999998"/>
    <n v="2"/>
    <n v="0.2"/>
    <n v="22.480800000000002"/>
  </r>
  <r>
    <n v="6600"/>
    <s v="CA-2011-154095"/>
    <x v="2"/>
    <x v="266"/>
    <d v="2011-12-07T00:00:00"/>
    <s v="Standard Class"/>
    <s v="ON-18715"/>
    <s v="Odella Nelson"/>
    <s v="Corporate"/>
    <s v="United States"/>
    <s v="Clinton"/>
    <x v="39"/>
    <n v="20735"/>
    <x v="3"/>
    <s v="FUR-FU-10003849"/>
    <x v="0"/>
    <x v="5"/>
    <s v="DAX Metal Frame, Desktop, Stepped-Edge"/>
    <n v="60.72"/>
    <n v="3"/>
    <n v="0"/>
    <n v="23.680799999999998"/>
  </r>
  <r>
    <n v="6601"/>
    <s v="CA-2011-154095"/>
    <x v="2"/>
    <x v="266"/>
    <d v="2011-12-07T00:00:00"/>
    <s v="Standard Class"/>
    <s v="ON-18715"/>
    <s v="Odella Nelson"/>
    <s v="Corporate"/>
    <s v="United States"/>
    <s v="Clinton"/>
    <x v="39"/>
    <n v="20735"/>
    <x v="3"/>
    <s v="OFF-PA-10002923"/>
    <x v="1"/>
    <x v="10"/>
    <s v="Xerox 1942"/>
    <n v="146.82"/>
    <n v="3"/>
    <n v="0"/>
    <n v="73.41"/>
  </r>
  <r>
    <n v="6602"/>
    <s v="CA-2011-154095"/>
    <x v="2"/>
    <x v="266"/>
    <d v="2011-12-07T00:00:00"/>
    <s v="Standard Class"/>
    <s v="ON-18715"/>
    <s v="Odella Nelson"/>
    <s v="Corporate"/>
    <s v="United States"/>
    <s v="Clinton"/>
    <x v="39"/>
    <n v="20735"/>
    <x v="3"/>
    <s v="FUR-CH-10004754"/>
    <x v="0"/>
    <x v="1"/>
    <s v="Global Stack Chair with Arms, Black"/>
    <n v="239.84"/>
    <n v="8"/>
    <n v="0"/>
    <n v="64.756799999999998"/>
  </r>
  <r>
    <n v="6603"/>
    <s v="CA-2011-154095"/>
    <x v="2"/>
    <x v="266"/>
    <d v="2011-12-07T00:00:00"/>
    <s v="Standard Class"/>
    <s v="ON-18715"/>
    <s v="Odella Nelson"/>
    <s v="Corporate"/>
    <s v="United States"/>
    <s v="Clinton"/>
    <x v="39"/>
    <n v="20735"/>
    <x v="3"/>
    <s v="OFF-LA-10000634"/>
    <x v="1"/>
    <x v="2"/>
    <s v="Avery 509"/>
    <n v="15.66"/>
    <n v="6"/>
    <n v="0"/>
    <n v="7.2035999999999998"/>
  </r>
  <r>
    <n v="6604"/>
    <s v="CA-2014-146346"/>
    <x v="3"/>
    <x v="46"/>
    <d v="2014-06-21T00:00:00"/>
    <s v="First Class"/>
    <s v="RA-19945"/>
    <s v="Ryan Akin"/>
    <s v="Consumer"/>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s v="Consumer"/>
    <s v="United States"/>
    <s v="Santa Ana"/>
    <x v="1"/>
    <n v="92704"/>
    <x v="1"/>
    <s v="OFF-FA-10003467"/>
    <x v="1"/>
    <x v="13"/>
    <s v="Alliance Big Bands Rubber Bands, 12/Pack"/>
    <n v="5.9399999999999995"/>
    <n v="3"/>
    <n v="0"/>
    <n v="0"/>
  </r>
  <r>
    <n v="6606"/>
    <s v="CA-2013-148852"/>
    <x v="0"/>
    <x v="439"/>
    <d v="2013-06-01T00:00:00"/>
    <s v="Standard Class"/>
    <s v="SV-20785"/>
    <s v="Stewart Visinsky"/>
    <s v="Consumer"/>
    <s v="United States"/>
    <s v="Santa Ana"/>
    <x v="1"/>
    <n v="92704"/>
    <x v="1"/>
    <s v="OFF-PA-10001293"/>
    <x v="1"/>
    <x v="10"/>
    <s v="Xerox 1946"/>
    <n v="45.36"/>
    <n v="7"/>
    <n v="0"/>
    <n v="21.772800000000004"/>
  </r>
  <r>
    <n v="6607"/>
    <s v="CA-2013-148852"/>
    <x v="0"/>
    <x v="439"/>
    <d v="2013-06-01T00:00:00"/>
    <s v="Standard Class"/>
    <s v="SV-20785"/>
    <s v="Stewart Visinsky"/>
    <s v="Consumer"/>
    <s v="United States"/>
    <s v="Santa Ana"/>
    <x v="1"/>
    <n v="92704"/>
    <x v="1"/>
    <s v="TEC-PH-10003885"/>
    <x v="2"/>
    <x v="7"/>
    <s v="Cisco SPA508G"/>
    <n v="211.16800000000001"/>
    <n v="4"/>
    <n v="0.2"/>
    <n v="23.756399999999985"/>
  </r>
  <r>
    <n v="6608"/>
    <s v="CA-2013-148852"/>
    <x v="0"/>
    <x v="439"/>
    <d v="2013-06-01T00:00:00"/>
    <s v="Standard Class"/>
    <s v="SV-20785"/>
    <s v="Stewart Visinsky"/>
    <s v="Consumer"/>
    <s v="United States"/>
    <s v="Santa Ana"/>
    <x v="1"/>
    <n v="92704"/>
    <x v="1"/>
    <s v="FUR-CH-10004860"/>
    <x v="0"/>
    <x v="1"/>
    <s v="Global Low Back Tilter Chair"/>
    <n v="484.70400000000006"/>
    <n v="6"/>
    <n v="0.2"/>
    <n v="-84.823200000000071"/>
  </r>
  <r>
    <n v="6609"/>
    <s v="CA-2013-148852"/>
    <x v="0"/>
    <x v="439"/>
    <d v="2013-06-01T00:00:00"/>
    <s v="Standard Class"/>
    <s v="SV-20785"/>
    <s v="Stewart Visinsky"/>
    <s v="Consumer"/>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s v="Corporate"/>
    <s v="United States"/>
    <s v="Clinton"/>
    <x v="39"/>
    <n v="20735"/>
    <x v="3"/>
    <s v="OFF-ST-10002406"/>
    <x v="1"/>
    <x v="4"/>
    <s v="Pizazz Global Quick File"/>
    <n v="89.820000000000007"/>
    <n v="6"/>
    <n v="0"/>
    <n v="25.149600000000007"/>
  </r>
  <r>
    <n v="6611"/>
    <s v="CA-2013-168921"/>
    <x v="0"/>
    <x v="201"/>
    <d v="2013-10-23T00:00:00"/>
    <s v="First Class"/>
    <s v="AG-10495"/>
    <s v="Andrew Gjertsen"/>
    <s v="Corporate"/>
    <s v="United States"/>
    <s v="Los Angeles"/>
    <x v="1"/>
    <n v="90049"/>
    <x v="1"/>
    <s v="OFF-BI-10004209"/>
    <x v="1"/>
    <x v="8"/>
    <s v="Fellowes Twister Kit, Gray/Clear, 3/pkg"/>
    <n v="19.295999999999999"/>
    <n v="3"/>
    <n v="0.2"/>
    <n v="6.0299999999999994"/>
  </r>
  <r>
    <n v="6612"/>
    <s v="CA-2012-107678"/>
    <x v="1"/>
    <x v="1122"/>
    <d v="2012-04-28T00:00:00"/>
    <s v="Standard Class"/>
    <s v="JK-16090"/>
    <s v="Juliana Krohn"/>
    <s v="Consumer"/>
    <s v="United States"/>
    <s v="Louisville"/>
    <x v="0"/>
    <n v="40214"/>
    <x v="0"/>
    <s v="FUR-CH-10001891"/>
    <x v="0"/>
    <x v="1"/>
    <s v="Global Deluxe Office Fabric Chairs"/>
    <n v="191.96"/>
    <n v="2"/>
    <n v="0"/>
    <n v="51.829200000000014"/>
  </r>
  <r>
    <n v="6613"/>
    <s v="CA-2012-107678"/>
    <x v="1"/>
    <x v="1122"/>
    <d v="2012-04-28T00:00:00"/>
    <s v="Standard Class"/>
    <s v="JK-16090"/>
    <s v="Juliana Krohn"/>
    <s v="Consumer"/>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s v="Consumer"/>
    <s v="United States"/>
    <s v="Louisville"/>
    <x v="0"/>
    <n v="40214"/>
    <x v="0"/>
    <s v="TEC-PH-10002103"/>
    <x v="2"/>
    <x v="7"/>
    <s v="Jabra SPEAK 410"/>
    <n v="469.95"/>
    <n v="5"/>
    <n v="0"/>
    <n v="131.58600000000001"/>
  </r>
  <r>
    <n v="6615"/>
    <s v="CA-2012-107678"/>
    <x v="1"/>
    <x v="1122"/>
    <d v="2012-04-28T00:00:00"/>
    <s v="Standard Class"/>
    <s v="JK-16090"/>
    <s v="Juliana Krohn"/>
    <s v="Consumer"/>
    <s v="United States"/>
    <s v="Louisville"/>
    <x v="0"/>
    <n v="40214"/>
    <x v="0"/>
    <s v="FUR-FU-10003394"/>
    <x v="0"/>
    <x v="5"/>
    <s v="Tenex &quot;The Solids&quot; Textured Chair Mats"/>
    <n v="209.88"/>
    <n v="3"/>
    <n v="0"/>
    <n v="35.679599999999979"/>
  </r>
  <r>
    <n v="6616"/>
    <s v="CA-2013-123512"/>
    <x v="0"/>
    <x v="26"/>
    <d v="2013-06-20T00:00:00"/>
    <s v="First Class"/>
    <s v="MV-18190"/>
    <s v="Mike Vittorini"/>
    <s v="Consumer"/>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s v="Consumer"/>
    <s v="United States"/>
    <s v="Los Angeles"/>
    <x v="1"/>
    <n v="90045"/>
    <x v="1"/>
    <s v="OFF-LA-10000081"/>
    <x v="1"/>
    <x v="2"/>
    <s v="Avery 496"/>
    <n v="22.5"/>
    <n v="6"/>
    <n v="0"/>
    <n v="10.799999999999999"/>
  </r>
  <r>
    <n v="6618"/>
    <s v="CA-2013-123512"/>
    <x v="0"/>
    <x v="26"/>
    <d v="2013-06-20T00:00:00"/>
    <s v="First Class"/>
    <s v="MV-18190"/>
    <s v="Mike Vittorini"/>
    <s v="Consumer"/>
    <s v="United States"/>
    <s v="Los Angeles"/>
    <x v="1"/>
    <n v="90045"/>
    <x v="1"/>
    <s v="OFF-PA-10001497"/>
    <x v="1"/>
    <x v="10"/>
    <s v="Xerox 1914"/>
    <n v="219.84"/>
    <n v="4"/>
    <n v="0"/>
    <n v="107.7216"/>
  </r>
  <r>
    <n v="6619"/>
    <s v="US-2014-167402"/>
    <x v="3"/>
    <x v="1123"/>
    <d v="2014-01-19T00:00:00"/>
    <s v="Second Class"/>
    <s v="CP-12085"/>
    <s v="Cathy Prescott"/>
    <s v="Corporate"/>
    <s v="United States"/>
    <s v="Springfield"/>
    <x v="25"/>
    <n v="65807"/>
    <x v="2"/>
    <s v="OFF-PA-10004983"/>
    <x v="1"/>
    <x v="10"/>
    <s v="Xerox 23"/>
    <n v="32.400000000000006"/>
    <n v="5"/>
    <n v="0"/>
    <n v="15.552000000000001"/>
  </r>
  <r>
    <n v="6620"/>
    <s v="US-2014-167402"/>
    <x v="3"/>
    <x v="1123"/>
    <d v="2014-01-19T00:00:00"/>
    <s v="Second Class"/>
    <s v="CP-12085"/>
    <s v="Cathy Prescott"/>
    <s v="Corporate"/>
    <s v="United States"/>
    <s v="Springfield"/>
    <x v="25"/>
    <n v="65807"/>
    <x v="2"/>
    <s v="OFF-AR-10004010"/>
    <x v="1"/>
    <x v="6"/>
    <s v="Hunt Boston Vacuum Mount KS Pencil Sharpener"/>
    <n v="209.94"/>
    <n v="6"/>
    <n v="0"/>
    <n v="54.584400000000002"/>
  </r>
  <r>
    <n v="6621"/>
    <s v="US-2014-167402"/>
    <x v="3"/>
    <x v="1123"/>
    <d v="2014-01-19T00:00:00"/>
    <s v="Second Class"/>
    <s v="CP-12085"/>
    <s v="Cathy Prescott"/>
    <s v="Corporate"/>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s v="Corporate"/>
    <s v="United States"/>
    <s v="Springfield"/>
    <x v="25"/>
    <n v="65807"/>
    <x v="2"/>
    <s v="FUR-BO-10001608"/>
    <x v="0"/>
    <x v="0"/>
    <s v="Hon Metal Bookcases, Black"/>
    <n v="212.94"/>
    <n v="3"/>
    <n v="0"/>
    <n v="53.235000000000014"/>
  </r>
  <r>
    <n v="6623"/>
    <s v="CA-2011-130449"/>
    <x v="2"/>
    <x v="1124"/>
    <d v="2011-09-09T00:00:00"/>
    <s v="First Class"/>
    <s v="VP-21760"/>
    <s v="Victoria Pisteka"/>
    <s v="Corporate"/>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s v="Corporate"/>
    <s v="United States"/>
    <s v="San Francisco"/>
    <x v="1"/>
    <n v="94109"/>
    <x v="1"/>
    <s v="OFF-LA-10001934"/>
    <x v="1"/>
    <x v="2"/>
    <s v="Avery 516"/>
    <n v="58.48"/>
    <n v="8"/>
    <n v="0"/>
    <n v="27.485599999999998"/>
  </r>
  <r>
    <n v="6625"/>
    <s v="CA-2012-141250"/>
    <x v="1"/>
    <x v="1125"/>
    <d v="2012-01-23T00:00:00"/>
    <s v="Standard Class"/>
    <s v="PM-18940"/>
    <s v="Paul MacIntyre"/>
    <s v="Consumer"/>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s v="Consumer"/>
    <s v="United States"/>
    <s v="Texas City"/>
    <x v="5"/>
    <n v="77590"/>
    <x v="2"/>
    <s v="FUR-CH-10004875"/>
    <x v="0"/>
    <x v="1"/>
    <s v="Harbour Creations 67200 Series Stacking Chairs"/>
    <n v="199.304"/>
    <n v="4"/>
    <n v="0.3"/>
    <n v="-8.5416000000000025"/>
  </r>
  <r>
    <n v="6627"/>
    <s v="CA-2011-145541"/>
    <x v="2"/>
    <x v="637"/>
    <d v="2011-12-21T00:00:00"/>
    <s v="Standard Class"/>
    <s v="TB-21400"/>
    <s v="Tom Boeckenhauer"/>
    <s v="Consumer"/>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s v="Consumer"/>
    <s v="United States"/>
    <s v="Bellevue"/>
    <x v="4"/>
    <n v="98006"/>
    <x v="1"/>
    <s v="OFF-PA-10003177"/>
    <x v="1"/>
    <x v="10"/>
    <s v="Xerox 1999"/>
    <n v="12.96"/>
    <n v="2"/>
    <n v="0"/>
    <n v="6.2208000000000006"/>
  </r>
  <r>
    <n v="6629"/>
    <s v="CA-2012-135489"/>
    <x v="1"/>
    <x v="444"/>
    <d v="2012-09-22T00:00:00"/>
    <s v="Second Class"/>
    <s v="GW-14605"/>
    <s v="Giulietta Weimer"/>
    <s v="Consumer"/>
    <s v="United States"/>
    <s v="New York City"/>
    <x v="15"/>
    <n v="10024"/>
    <x v="3"/>
    <s v="TEC-PH-10000011"/>
    <x v="2"/>
    <x v="7"/>
    <s v="PureGear Roll-On Screen Protector"/>
    <n v="279.85999999999996"/>
    <n v="14"/>
    <n v="0"/>
    <n v="134.33279999999996"/>
  </r>
  <r>
    <n v="6630"/>
    <s v="CA-2012-125696"/>
    <x v="1"/>
    <x v="653"/>
    <d v="2012-10-06T00:00:00"/>
    <s v="Standard Class"/>
    <s v="NP-18685"/>
    <s v="Nora Pelletier"/>
    <s v="Home Office"/>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s v="Consumer"/>
    <s v="United States"/>
    <s v="Seattle"/>
    <x v="4"/>
    <n v="98115"/>
    <x v="1"/>
    <s v="FUR-CH-10000847"/>
    <x v="0"/>
    <x v="1"/>
    <s v="Global Executive Mid-Back Manager's Chair"/>
    <n v="698.35200000000009"/>
    <n v="3"/>
    <n v="0.2"/>
    <n v="52.376399999999961"/>
  </r>
  <r>
    <n v="6632"/>
    <s v="CA-2013-105081"/>
    <x v="0"/>
    <x v="591"/>
    <d v="2013-12-31T00:00:00"/>
    <s v="Standard Class"/>
    <s v="JE-15715"/>
    <s v="Joe Elijah"/>
    <s v="Consumer"/>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s v="Home Office"/>
    <s v="United States"/>
    <s v="Springfield"/>
    <x v="25"/>
    <n v="65807"/>
    <x v="2"/>
    <s v="OFF-AP-10001205"/>
    <x v="1"/>
    <x v="9"/>
    <s v="Belkin 5 Outlet SurgeMaster Power Centers"/>
    <n v="54.48"/>
    <n v="1"/>
    <n v="0"/>
    <n v="15.254400000000004"/>
  </r>
  <r>
    <n v="6634"/>
    <s v="CA-2013-166275"/>
    <x v="0"/>
    <x v="1057"/>
    <d v="2013-10-25T00:00:00"/>
    <s v="Same Day"/>
    <s v="SS-20590"/>
    <s v="Sonia Sunley"/>
    <s v="Consumer"/>
    <s v="United States"/>
    <s v="San Francisco"/>
    <x v="1"/>
    <n v="94109"/>
    <x v="1"/>
    <s v="TEC-AC-10001838"/>
    <x v="2"/>
    <x v="11"/>
    <s v="Razer Tiamat Over Ear 7.1 Surround Sound PC Gaming Headset"/>
    <n v="199.99"/>
    <n v="1"/>
    <n v="0"/>
    <n v="85.995700000000014"/>
  </r>
  <r>
    <n v="6635"/>
    <s v="CA-2014-144498"/>
    <x v="3"/>
    <x v="636"/>
    <d v="2014-05-07T00:00:00"/>
    <s v="Same Day"/>
    <s v="MB-18085"/>
    <s v="Mick Brown"/>
    <s v="Consumer"/>
    <s v="United States"/>
    <s v="Charlotte"/>
    <x v="3"/>
    <n v="28205"/>
    <x v="0"/>
    <s v="OFF-BI-10003982"/>
    <x v="1"/>
    <x v="8"/>
    <s v="Wilson Jones Century Plastic Molded Ring Binders"/>
    <n v="68.541000000000011"/>
    <n v="11"/>
    <n v="0.7"/>
    <n v="-52.548099999999991"/>
  </r>
  <r>
    <n v="6636"/>
    <s v="CA-2014-144498"/>
    <x v="3"/>
    <x v="636"/>
    <d v="2014-05-07T00:00:00"/>
    <s v="Same Day"/>
    <s v="MB-18085"/>
    <s v="Mick Brown"/>
    <s v="Consumer"/>
    <s v="United States"/>
    <s v="Charlotte"/>
    <x v="3"/>
    <n v="28205"/>
    <x v="0"/>
    <s v="TEC-PH-10004977"/>
    <x v="2"/>
    <x v="7"/>
    <s v="GE 30524EE4"/>
    <n v="627.16800000000012"/>
    <n v="4"/>
    <n v="0.2"/>
    <n v="70.55639999999994"/>
  </r>
  <r>
    <n v="6637"/>
    <s v="CA-2014-144498"/>
    <x v="3"/>
    <x v="636"/>
    <d v="2014-05-07T00:00:00"/>
    <s v="Same Day"/>
    <s v="MB-18085"/>
    <s v="Mick Brown"/>
    <s v="Consumer"/>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s v="Consumer"/>
    <s v="United States"/>
    <s v="New York City"/>
    <x v="15"/>
    <n v="10011"/>
    <x v="3"/>
    <s v="OFF-AR-10001573"/>
    <x v="1"/>
    <x v="6"/>
    <s v="American Pencil"/>
    <n v="6.99"/>
    <n v="3"/>
    <n v="0"/>
    <n v="2.027099999999999"/>
  </r>
  <r>
    <n v="6639"/>
    <s v="CA-2014-103352"/>
    <x v="3"/>
    <x v="344"/>
    <d v="2014-12-01T00:00:00"/>
    <s v="Second Class"/>
    <s v="RP-19390"/>
    <s v="Resi Pölking"/>
    <s v="Consumer"/>
    <s v="United States"/>
    <s v="New York City"/>
    <x v="15"/>
    <n v="10011"/>
    <x v="3"/>
    <s v="OFF-BI-10001196"/>
    <x v="1"/>
    <x v="8"/>
    <s v="Avery Flip-Chart Easel Binder, Black"/>
    <n v="107.42400000000001"/>
    <n v="6"/>
    <n v="0.2"/>
    <n v="36.255599999999994"/>
  </r>
  <r>
    <n v="6640"/>
    <s v="CA-2011-108609"/>
    <x v="2"/>
    <x v="656"/>
    <d v="2011-11-02T00:00:00"/>
    <s v="Second Class"/>
    <s v="AJ-10780"/>
    <s v="Anthony Jacobs"/>
    <s v="Corporate"/>
    <s v="United States"/>
    <s v="Lorain"/>
    <x v="24"/>
    <n v="44052"/>
    <x v="3"/>
    <s v="FUR-TA-10003954"/>
    <x v="0"/>
    <x v="3"/>
    <s v="Hon 94000 Series Round Tables"/>
    <n v="1421.664"/>
    <n v="8"/>
    <n v="0.4"/>
    <n v="-734.52639999999997"/>
  </r>
  <r>
    <n v="6641"/>
    <s v="CA-2014-128328"/>
    <x v="3"/>
    <x v="485"/>
    <d v="2014-08-10T00:00:00"/>
    <s v="Standard Class"/>
    <s v="PO-18865"/>
    <s v="Patrick O'Donnell"/>
    <s v="Consumer"/>
    <s v="United States"/>
    <s v="Indianapolis"/>
    <x v="14"/>
    <n v="46203"/>
    <x v="2"/>
    <s v="OFF-BI-10001989"/>
    <x v="1"/>
    <x v="8"/>
    <s v="Premium Transparent Presentation Covers by GBC"/>
    <n v="125.88"/>
    <n v="6"/>
    <n v="0"/>
    <n v="60.422399999999996"/>
  </r>
  <r>
    <n v="6642"/>
    <s v="CA-2014-128328"/>
    <x v="3"/>
    <x v="485"/>
    <d v="2014-08-10T00:00:00"/>
    <s v="Standard Class"/>
    <s v="PO-18865"/>
    <s v="Patrick O'Donnell"/>
    <s v="Consumer"/>
    <s v="United States"/>
    <s v="Indianapolis"/>
    <x v="14"/>
    <n v="46203"/>
    <x v="2"/>
    <s v="TEC-AC-10001714"/>
    <x v="2"/>
    <x v="11"/>
    <s v="Logitech MX Performance Wireless Mouse"/>
    <n v="79.78"/>
    <n v="2"/>
    <n v="0"/>
    <n v="29.518599999999999"/>
  </r>
  <r>
    <n v="6643"/>
    <s v="CA-2014-128328"/>
    <x v="3"/>
    <x v="485"/>
    <d v="2014-08-10T00:00:00"/>
    <s v="Standard Class"/>
    <s v="PO-18865"/>
    <s v="Patrick O'Donnell"/>
    <s v="Consumer"/>
    <s v="United States"/>
    <s v="Indianapolis"/>
    <x v="14"/>
    <n v="46203"/>
    <x v="2"/>
    <s v="OFF-LA-10003498"/>
    <x v="1"/>
    <x v="2"/>
    <s v="Avery 475"/>
    <n v="133.20000000000002"/>
    <n v="9"/>
    <n v="0"/>
    <n v="66.600000000000009"/>
  </r>
  <r>
    <n v="6644"/>
    <s v="US-2012-156496"/>
    <x v="1"/>
    <x v="544"/>
    <d v="2012-08-16T00:00:00"/>
    <s v="Standard Class"/>
    <s v="WB-21850"/>
    <s v="William Brown"/>
    <s v="Consumer"/>
    <s v="United States"/>
    <s v="Redmond"/>
    <x v="21"/>
    <n v="97756"/>
    <x v="1"/>
    <s v="TEC-PH-10000576"/>
    <x v="2"/>
    <x v="7"/>
    <s v="AT&amp;T 1080 Corded phone"/>
    <n v="438.36800000000005"/>
    <n v="4"/>
    <n v="0.2"/>
    <n v="38.357200000000006"/>
  </r>
  <r>
    <n v="6645"/>
    <s v="US-2012-156496"/>
    <x v="1"/>
    <x v="544"/>
    <d v="2012-08-16T00:00:00"/>
    <s v="Standard Class"/>
    <s v="WB-21850"/>
    <s v="William Brown"/>
    <s v="Consumer"/>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s v="Consumer"/>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s v="Home Office"/>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s v="Home Office"/>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s v="Corporate"/>
    <s v="United States"/>
    <s v="Arlington"/>
    <x v="5"/>
    <n v="76017"/>
    <x v="2"/>
    <s v="OFF-BI-10002429"/>
    <x v="1"/>
    <x v="8"/>
    <s v="Premier Elliptical Ring Binder, Black"/>
    <n v="42.615999999999993"/>
    <n v="7"/>
    <n v="0.8"/>
    <n v="-68.185600000000022"/>
  </r>
  <r>
    <n v="6650"/>
    <s v="US-2014-124779"/>
    <x v="3"/>
    <x v="565"/>
    <d v="2014-09-12T00:00:00"/>
    <s v="First Class"/>
    <s v="BF-11020"/>
    <s v="Barry Französisch"/>
    <s v="Corporate"/>
    <s v="United States"/>
    <s v="Arlington"/>
    <x v="5"/>
    <n v="76017"/>
    <x v="2"/>
    <s v="TEC-CO-10001943"/>
    <x v="2"/>
    <x v="16"/>
    <s v="Canon PC-428 Personal Copier"/>
    <n v="319.98400000000004"/>
    <n v="2"/>
    <n v="0.2"/>
    <n v="107.99459999999999"/>
  </r>
  <r>
    <n v="6651"/>
    <s v="US-2014-124779"/>
    <x v="3"/>
    <x v="565"/>
    <d v="2014-09-12T00:00:00"/>
    <s v="First Class"/>
    <s v="BF-11020"/>
    <s v="Barry Französisch"/>
    <s v="Corporate"/>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s v="Corporate"/>
    <s v="United States"/>
    <s v="Arlington"/>
    <x v="5"/>
    <n v="76017"/>
    <x v="2"/>
    <s v="FUR-FU-10001095"/>
    <x v="0"/>
    <x v="5"/>
    <s v="DAX Black Cherry Wood-Tone Poster Frame"/>
    <n v="21.184000000000001"/>
    <n v="2"/>
    <n v="0.6"/>
    <n v="-11.651199999999999"/>
  </r>
  <r>
    <n v="6653"/>
    <s v="US-2014-124779"/>
    <x v="3"/>
    <x v="565"/>
    <d v="2014-09-12T00:00:00"/>
    <s v="First Class"/>
    <s v="BF-11020"/>
    <s v="Barry Französisch"/>
    <s v="Corporate"/>
    <s v="United States"/>
    <s v="Arlington"/>
    <x v="5"/>
    <n v="76017"/>
    <x v="2"/>
    <s v="OFF-PA-10000061"/>
    <x v="1"/>
    <x v="10"/>
    <s v="Xerox 205"/>
    <n v="20.736000000000004"/>
    <n v="4"/>
    <n v="0.2"/>
    <n v="7.2576000000000001"/>
  </r>
  <r>
    <n v="6654"/>
    <s v="US-2014-124779"/>
    <x v="3"/>
    <x v="565"/>
    <d v="2014-09-12T00:00:00"/>
    <s v="First Class"/>
    <s v="BF-11020"/>
    <s v="Barry Französisch"/>
    <s v="Corporate"/>
    <s v="United States"/>
    <s v="Arlington"/>
    <x v="5"/>
    <n v="76017"/>
    <x v="2"/>
    <s v="FUR-CH-10003535"/>
    <x v="0"/>
    <x v="1"/>
    <s v="Global Armless Task Chair, Royal Blue"/>
    <n v="213.42999999999995"/>
    <n v="5"/>
    <n v="0.3"/>
    <n v="-39.636999999999993"/>
  </r>
  <r>
    <n v="6655"/>
    <s v="CA-2014-135937"/>
    <x v="3"/>
    <x v="297"/>
    <d v="2014-02-28T00:00:00"/>
    <s v="Standard Class"/>
    <s v="KM-16375"/>
    <s v="Katherine Murray"/>
    <s v="Home Office"/>
    <s v="United States"/>
    <s v="Gilbert"/>
    <x v="16"/>
    <n v="85234"/>
    <x v="1"/>
    <s v="TEC-PH-10004447"/>
    <x v="2"/>
    <x v="7"/>
    <s v="Toshiba IPT2010-SD IP Telephone"/>
    <n v="333.57600000000002"/>
    <n v="3"/>
    <n v="0.2"/>
    <n v="25.018199999999993"/>
  </r>
  <r>
    <n v="6656"/>
    <s v="CA-2014-135937"/>
    <x v="3"/>
    <x v="297"/>
    <d v="2014-02-28T00:00:00"/>
    <s v="Standard Class"/>
    <s v="KM-16375"/>
    <s v="Katherine Murray"/>
    <s v="Home Office"/>
    <s v="United States"/>
    <s v="Gilbert"/>
    <x v="16"/>
    <n v="85234"/>
    <x v="1"/>
    <s v="TEC-AC-10001114"/>
    <x v="2"/>
    <x v="11"/>
    <s v="Microsoft Wireless Mobile Mouse 4000"/>
    <n v="31.992000000000004"/>
    <n v="1"/>
    <n v="0.2"/>
    <n v="4.7987999999999964"/>
  </r>
  <r>
    <n v="6657"/>
    <s v="CA-2014-135937"/>
    <x v="3"/>
    <x v="297"/>
    <d v="2014-02-28T00:00:00"/>
    <s v="Standard Class"/>
    <s v="KM-16375"/>
    <s v="Katherine Murray"/>
    <s v="Home Office"/>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s v="Home Office"/>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s v="Home Office"/>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s v="Home Office"/>
    <s v="United States"/>
    <s v="Gilbert"/>
    <x v="16"/>
    <n v="85234"/>
    <x v="1"/>
    <s v="FUR-TA-10001039"/>
    <x v="0"/>
    <x v="3"/>
    <s v="KI Adjustable-Height Table"/>
    <n v="386.91"/>
    <n v="9"/>
    <n v="0.5"/>
    <n v="-185.71679999999998"/>
  </r>
  <r>
    <n v="6661"/>
    <s v="CA-2012-129322"/>
    <x v="1"/>
    <x v="816"/>
    <d v="2012-08-10T00:00:00"/>
    <s v="Second Class"/>
    <s v="DB-13405"/>
    <s v="Denny Blanton"/>
    <s v="Consumer"/>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s v="Consumer"/>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s v="Consumer"/>
    <s v="United States"/>
    <s v="Lawrence"/>
    <x v="31"/>
    <n v="1841"/>
    <x v="3"/>
    <s v="OFF-BI-10001718"/>
    <x v="1"/>
    <x v="8"/>
    <s v="GBC DocuBind P50 Personal Binding Machine"/>
    <n v="447.85999999999996"/>
    <n v="7"/>
    <n v="0"/>
    <n v="210.49419999999998"/>
  </r>
  <r>
    <n v="6664"/>
    <s v="CA-2014-162173"/>
    <x v="3"/>
    <x v="40"/>
    <d v="2014-11-02T00:00:00"/>
    <s v="Standard Class"/>
    <s v="OT-18730"/>
    <s v="Olvera Toch"/>
    <s v="Consumer"/>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s v="Consumer"/>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s v="Consumer"/>
    <s v="United States"/>
    <s v="Irving"/>
    <x v="5"/>
    <n v="75061"/>
    <x v="2"/>
    <s v="OFF-PA-10001497"/>
    <x v="1"/>
    <x v="10"/>
    <s v="Xerox 1914"/>
    <n v="219.84000000000003"/>
    <n v="5"/>
    <n v="0.2"/>
    <n v="79.691999999999979"/>
  </r>
  <r>
    <n v="6667"/>
    <s v="CA-2014-122175"/>
    <x v="3"/>
    <x v="605"/>
    <d v="2014-05-15T00:00:00"/>
    <s v="Second Class"/>
    <s v="CA-12775"/>
    <s v="Cynthia Arntzen"/>
    <s v="Consumer"/>
    <s v="United States"/>
    <s v="Vineland"/>
    <x v="30"/>
    <n v="8360"/>
    <x v="3"/>
    <s v="FUR-FU-10000719"/>
    <x v="0"/>
    <x v="5"/>
    <s v="DAX Cubicle Frames, 8-1/2 x 11"/>
    <n v="42.85"/>
    <n v="5"/>
    <n v="0"/>
    <n v="15.426000000000002"/>
  </r>
  <r>
    <n v="6668"/>
    <s v="CA-2014-122175"/>
    <x v="3"/>
    <x v="605"/>
    <d v="2014-05-15T00:00:00"/>
    <s v="Second Class"/>
    <s v="CA-12775"/>
    <s v="Cynthia Arntzen"/>
    <s v="Consumer"/>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s v="Consumer"/>
    <s v="United States"/>
    <s v="Vineland"/>
    <x v="30"/>
    <n v="8360"/>
    <x v="3"/>
    <s v="OFF-SU-10004661"/>
    <x v="1"/>
    <x v="14"/>
    <s v="Acme Titanium Bonded Scissors"/>
    <n v="17"/>
    <n v="2"/>
    <n v="0"/>
    <n v="4.42"/>
  </r>
  <r>
    <n v="6670"/>
    <s v="CA-2014-122175"/>
    <x v="3"/>
    <x v="605"/>
    <d v="2014-05-15T00:00:00"/>
    <s v="Second Class"/>
    <s v="CA-12775"/>
    <s v="Cynthia Arntzen"/>
    <s v="Consumer"/>
    <s v="United States"/>
    <s v="Vineland"/>
    <x v="30"/>
    <n v="8360"/>
    <x v="3"/>
    <s v="TEC-AC-10004859"/>
    <x v="2"/>
    <x v="11"/>
    <s v="Maxell Pro 80 Minute CD-R, 10/Pack"/>
    <n v="87.4"/>
    <n v="5"/>
    <n v="0"/>
    <n v="34.960000000000008"/>
  </r>
  <r>
    <n v="6671"/>
    <s v="CA-2014-161088"/>
    <x v="3"/>
    <x v="1126"/>
    <d v="2014-05-30T00:00:00"/>
    <s v="Standard Class"/>
    <s v="MH-18115"/>
    <s v="Mick Hernandez"/>
    <s v="Home Office"/>
    <s v="United States"/>
    <s v="Columbus"/>
    <x v="32"/>
    <n v="31907"/>
    <x v="0"/>
    <s v="OFF-BI-10002824"/>
    <x v="1"/>
    <x v="8"/>
    <s v="Recycled Easel Ring Binders"/>
    <n v="29.84"/>
    <n v="2"/>
    <n v="0"/>
    <n v="13.427999999999997"/>
  </r>
  <r>
    <n v="6672"/>
    <s v="CA-2011-154837"/>
    <x v="2"/>
    <x v="709"/>
    <d v="2011-08-27T00:00:00"/>
    <s v="Second Class"/>
    <s v="RB-19645"/>
    <s v="Robert Barroso"/>
    <s v="Corporate"/>
    <s v="United States"/>
    <s v="Los Angeles"/>
    <x v="1"/>
    <n v="90032"/>
    <x v="1"/>
    <s v="OFF-BI-10001575"/>
    <x v="1"/>
    <x v="8"/>
    <s v="GBC Linen Binding Covers"/>
    <n v="49.568000000000005"/>
    <n v="2"/>
    <n v="0.2"/>
    <n v="17.348799999999997"/>
  </r>
  <r>
    <n v="6673"/>
    <s v="CA-2012-153794"/>
    <x v="1"/>
    <x v="861"/>
    <d v="2012-09-16T00:00:00"/>
    <s v="Standard Class"/>
    <s v="SB-20290"/>
    <s v="Sean Braxton"/>
    <s v="Corporate"/>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s v="Home Office"/>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s v="Consumer"/>
    <s v="United States"/>
    <s v="Lawrence"/>
    <x v="14"/>
    <n v="46226"/>
    <x v="2"/>
    <s v="OFF-AR-10003759"/>
    <x v="1"/>
    <x v="6"/>
    <s v="Crayola Anti Dust Chalk, 12/Pack"/>
    <n v="10.92"/>
    <n v="6"/>
    <n v="0"/>
    <n v="4.9139999999999997"/>
  </r>
  <r>
    <n v="6676"/>
    <s v="CA-2012-109337"/>
    <x v="1"/>
    <x v="82"/>
    <d v="2012-11-23T00:00:00"/>
    <s v="Second Class"/>
    <s v="DL-13330"/>
    <s v="Denise Leinenbach"/>
    <s v="Consumer"/>
    <s v="United States"/>
    <s v="Lawrence"/>
    <x v="14"/>
    <n v="46226"/>
    <x v="2"/>
    <s v="TEC-MA-10002930"/>
    <x v="2"/>
    <x v="15"/>
    <s v="Ricoh - Ink Collector Unit for GX3000 Series Printers"/>
    <n v="83.9"/>
    <n v="2"/>
    <n v="0"/>
    <n v="22.653000000000006"/>
  </r>
  <r>
    <n v="6677"/>
    <s v="CA-2012-109337"/>
    <x v="1"/>
    <x v="82"/>
    <d v="2012-11-23T00:00:00"/>
    <s v="Second Class"/>
    <s v="DL-13330"/>
    <s v="Denise Leinenbach"/>
    <s v="Consumer"/>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s v="Consumer"/>
    <s v="United States"/>
    <s v="Lawrence"/>
    <x v="14"/>
    <n v="46226"/>
    <x v="2"/>
    <s v="TEC-AC-10000990"/>
    <x v="2"/>
    <x v="11"/>
    <s v="Imation Bio 2GB USB Flash Drive Imation Corp"/>
    <n v="393.54"/>
    <n v="3"/>
    <n v="0"/>
    <n v="165.28680000000003"/>
  </r>
  <r>
    <n v="6679"/>
    <s v="CA-2011-150329"/>
    <x v="2"/>
    <x v="982"/>
    <d v="2011-10-14T00:00:00"/>
    <s v="Standard Class"/>
    <s v="SD-20485"/>
    <s v="Shirley Daniels"/>
    <s v="Home Office"/>
    <s v="United States"/>
    <s v="Phoenix"/>
    <x v="16"/>
    <n v="85023"/>
    <x v="1"/>
    <s v="FUR-FU-10003724"/>
    <x v="0"/>
    <x v="5"/>
    <s v="Westinghouse Clip-On Gooseneck Lamps"/>
    <n v="46.872"/>
    <n v="7"/>
    <n v="0.2"/>
    <n v="3.5153999999999979"/>
  </r>
  <r>
    <n v="6680"/>
    <s v="CA-2014-145037"/>
    <x v="3"/>
    <x v="264"/>
    <d v="2014-09-08T00:00:00"/>
    <s v="Second Class"/>
    <s v="TB-21055"/>
    <s v="Ted Butterfield"/>
    <s v="Consumer"/>
    <s v="United States"/>
    <s v="Meriden"/>
    <x v="29"/>
    <n v="6450"/>
    <x v="3"/>
    <s v="OFF-ST-10000918"/>
    <x v="1"/>
    <x v="4"/>
    <s v="Crate-A-Files"/>
    <n v="10.9"/>
    <n v="1"/>
    <n v="0"/>
    <n v="2.8339999999999996"/>
  </r>
  <r>
    <n v="6681"/>
    <s v="CA-2014-145037"/>
    <x v="3"/>
    <x v="264"/>
    <d v="2014-09-08T00:00:00"/>
    <s v="Second Class"/>
    <s v="TB-21055"/>
    <s v="Ted Butterfield"/>
    <s v="Consumer"/>
    <s v="United States"/>
    <s v="Meriden"/>
    <x v="29"/>
    <n v="6450"/>
    <x v="3"/>
    <s v="OFF-PA-10000157"/>
    <x v="1"/>
    <x v="10"/>
    <s v="Xerox 191"/>
    <n v="79.92"/>
    <n v="4"/>
    <n v="0"/>
    <n v="37.562399999999997"/>
  </r>
  <r>
    <n v="6682"/>
    <s v="CA-2014-145037"/>
    <x v="3"/>
    <x v="264"/>
    <d v="2014-09-08T00:00:00"/>
    <s v="Second Class"/>
    <s v="TB-21055"/>
    <s v="Ted Butterfield"/>
    <s v="Consumer"/>
    <s v="United States"/>
    <s v="Meriden"/>
    <x v="29"/>
    <n v="6450"/>
    <x v="3"/>
    <s v="OFF-PA-10002499"/>
    <x v="1"/>
    <x v="10"/>
    <s v="Xerox 1890"/>
    <n v="146.82"/>
    <n v="3"/>
    <n v="0"/>
    <n v="73.41"/>
  </r>
  <r>
    <n v="6683"/>
    <s v="CA-2014-154466"/>
    <x v="3"/>
    <x v="314"/>
    <d v="2014-01-03T00:00:00"/>
    <s v="First Class"/>
    <s v="DP-13390"/>
    <s v="Dennis Pardue"/>
    <s v="Home Office"/>
    <s v="United States"/>
    <s v="Franklin"/>
    <x v="6"/>
    <n v="53132"/>
    <x v="2"/>
    <s v="OFF-BI-10002012"/>
    <x v="1"/>
    <x v="8"/>
    <s v="Wilson Jones Easy Flow II Sheet Lifters"/>
    <n v="3.6"/>
    <n v="2"/>
    <n v="0"/>
    <n v="1.728"/>
  </r>
  <r>
    <n v="6684"/>
    <s v="CA-2011-109134"/>
    <x v="2"/>
    <x v="1127"/>
    <d v="2011-11-10T00:00:00"/>
    <s v="Standard Class"/>
    <s v="DE-13255"/>
    <s v="Deanra Eno"/>
    <s v="Home Office"/>
    <s v="United States"/>
    <s v="Los Angeles"/>
    <x v="1"/>
    <n v="90008"/>
    <x v="1"/>
    <s v="FUR-FU-10000320"/>
    <x v="0"/>
    <x v="5"/>
    <s v="OIC Stacking Trays"/>
    <n v="20.04"/>
    <n v="6"/>
    <n v="0"/>
    <n v="8.8176000000000023"/>
  </r>
  <r>
    <n v="6685"/>
    <s v="US-2012-129637"/>
    <x v="1"/>
    <x v="997"/>
    <d v="2012-12-22T00:00:00"/>
    <s v="Standard Class"/>
    <s v="MC-18100"/>
    <s v="Mick Crebagga"/>
    <s v="Consumer"/>
    <s v="United States"/>
    <s v="Bloomington"/>
    <x v="10"/>
    <n v="61701"/>
    <x v="2"/>
    <s v="OFF-ST-10003716"/>
    <x v="1"/>
    <x v="4"/>
    <s v="Tennsco Double-Tier Lockers"/>
    <n v="180.01600000000002"/>
    <n v="1"/>
    <n v="0.2"/>
    <n v="-15.751400000000004"/>
  </r>
  <r>
    <n v="6686"/>
    <s v="US-2012-129637"/>
    <x v="1"/>
    <x v="997"/>
    <d v="2012-12-22T00:00:00"/>
    <s v="Standard Class"/>
    <s v="MC-18100"/>
    <s v="Mick Crebagga"/>
    <s v="Consumer"/>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s v="Consumer"/>
    <s v="United States"/>
    <s v="Bloomington"/>
    <x v="10"/>
    <n v="61701"/>
    <x v="2"/>
    <s v="OFF-AR-10003829"/>
    <x v="1"/>
    <x v="6"/>
    <s v="Newell 35"/>
    <n v="13.120000000000001"/>
    <n v="5"/>
    <n v="0.2"/>
    <n v="1.4759999999999982"/>
  </r>
  <r>
    <n v="6688"/>
    <s v="CA-2012-165162"/>
    <x v="1"/>
    <x v="263"/>
    <d v="2012-05-21T00:00:00"/>
    <s v="Standard Class"/>
    <s v="HG-15025"/>
    <s v="Hunter Glantz"/>
    <s v="Consumer"/>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s v="Corporate"/>
    <s v="United States"/>
    <s v="San Francisco"/>
    <x v="1"/>
    <n v="94109"/>
    <x v="1"/>
    <s v="TEC-AC-10004568"/>
    <x v="2"/>
    <x v="11"/>
    <s v="Maxell LTO Ultrium - 800 GB"/>
    <n v="111.96"/>
    <n v="4"/>
    <n v="0"/>
    <n v="21.27239999999999"/>
  </r>
  <r>
    <n v="6690"/>
    <s v="CA-2014-104108"/>
    <x v="3"/>
    <x v="574"/>
    <d v="2014-12-10T00:00:00"/>
    <s v="Standard Class"/>
    <s v="RP-19855"/>
    <s v="Roy Phan"/>
    <s v="Corporate"/>
    <s v="United States"/>
    <s v="Houston"/>
    <x v="5"/>
    <n v="77095"/>
    <x v="2"/>
    <s v="OFF-AR-10000817"/>
    <x v="1"/>
    <x v="6"/>
    <s v="Manco Dry-Lighter Erasable Highlighter"/>
    <n v="12.160000000000002"/>
    <n v="5"/>
    <n v="0.2"/>
    <n v="2.1279999999999988"/>
  </r>
  <r>
    <n v="6691"/>
    <s v="US-2014-165869"/>
    <x v="3"/>
    <x v="689"/>
    <d v="2014-08-06T00:00:00"/>
    <s v="Standard Class"/>
    <s v="LS-17200"/>
    <s v="Luke Schmidt"/>
    <s v="Corporate"/>
    <s v="United States"/>
    <s v="Milwaukee"/>
    <x v="6"/>
    <n v="53209"/>
    <x v="2"/>
    <s v="OFF-BI-10003460"/>
    <x v="1"/>
    <x v="8"/>
    <s v="Acco 3-Hole Punch"/>
    <n v="17.52"/>
    <n v="4"/>
    <n v="0"/>
    <n v="8.4095999999999993"/>
  </r>
  <r>
    <n v="6692"/>
    <s v="US-2014-165869"/>
    <x v="3"/>
    <x v="689"/>
    <d v="2014-08-06T00:00:00"/>
    <s v="Standard Class"/>
    <s v="LS-17200"/>
    <s v="Luke Schmidt"/>
    <s v="Corporate"/>
    <s v="United States"/>
    <s v="Milwaukee"/>
    <x v="6"/>
    <n v="53209"/>
    <x v="2"/>
    <s v="OFF-AP-10002472"/>
    <x v="1"/>
    <x v="9"/>
    <s v="3M Office Air Cleaner"/>
    <n v="155.88"/>
    <n v="6"/>
    <n v="0"/>
    <n v="54.558"/>
  </r>
  <r>
    <n v="6693"/>
    <s v="CA-2014-160899"/>
    <x v="3"/>
    <x v="938"/>
    <d v="2014-08-14T00:00:00"/>
    <s v="Second Class"/>
    <s v="DR-12940"/>
    <s v="Daniel Raglin"/>
    <s v="Home Office"/>
    <s v="United States"/>
    <s v="Lake Charles"/>
    <x v="28"/>
    <n v="70601"/>
    <x v="0"/>
    <s v="OFF-BI-10000632"/>
    <x v="1"/>
    <x v="8"/>
    <s v="Satellite Sectional Post Binders"/>
    <n v="477.51"/>
    <n v="11"/>
    <n v="0"/>
    <n v="219.65459999999999"/>
  </r>
  <r>
    <n v="6694"/>
    <s v="CA-2014-144225"/>
    <x v="3"/>
    <x v="1033"/>
    <d v="2014-10-03T00:00:00"/>
    <s v="Second Class"/>
    <s v="CC-12475"/>
    <s v="Cindy Chapman"/>
    <s v="Consumer"/>
    <s v="United States"/>
    <s v="Baltimore"/>
    <x v="39"/>
    <n v="21215"/>
    <x v="3"/>
    <s v="OFF-PA-10000062"/>
    <x v="1"/>
    <x v="10"/>
    <s v="Green Bar Computer Printout Paper"/>
    <n v="164.88"/>
    <n v="3"/>
    <n v="0"/>
    <n v="80.791200000000003"/>
  </r>
  <r>
    <n v="6695"/>
    <s v="US-2013-163538"/>
    <x v="0"/>
    <x v="370"/>
    <d v="2013-08-31T00:00:00"/>
    <s v="Standard Class"/>
    <s v="SS-20515"/>
    <s v="Shirley Schmidt"/>
    <s v="Home Office"/>
    <s v="United States"/>
    <s v="Franklin"/>
    <x v="6"/>
    <n v="53132"/>
    <x v="2"/>
    <s v="TEC-AC-10002006"/>
    <x v="2"/>
    <x v="11"/>
    <s v="Memorex Micro Travel Drive 16 GB"/>
    <n v="47.97"/>
    <n v="3"/>
    <n v="0"/>
    <n v="14.870699999999998"/>
  </r>
  <r>
    <n v="6696"/>
    <s v="US-2013-155103"/>
    <x v="0"/>
    <x v="499"/>
    <d v="2013-12-08T00:00:00"/>
    <s v="Standard Class"/>
    <s v="JF-15190"/>
    <s v="Jamie Frazer"/>
    <s v="Consumer"/>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s v="Consumer"/>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s v="Consumer"/>
    <s v="United States"/>
    <s v="New York City"/>
    <x v="15"/>
    <n v="10024"/>
    <x v="3"/>
    <s v="OFF-PA-10000062"/>
    <x v="1"/>
    <x v="10"/>
    <s v="Green Bar Computer Printout Paper"/>
    <n v="54.96"/>
    <n v="1"/>
    <n v="0"/>
    <n v="26.930399999999999"/>
  </r>
  <r>
    <n v="6699"/>
    <s v="CA-2014-145429"/>
    <x v="3"/>
    <x v="246"/>
    <d v="2014-07-26T00:00:00"/>
    <s v="Standard Class"/>
    <s v="SW-20455"/>
    <s v="Shaun Weien"/>
    <s v="Consumer"/>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s v="Consumer"/>
    <s v="United States"/>
    <s v="San Diego"/>
    <x v="1"/>
    <n v="92024"/>
    <x v="1"/>
    <s v="FUR-CH-10000988"/>
    <x v="0"/>
    <x v="1"/>
    <s v="Hon Olson Stacker Stools"/>
    <n v="225.29600000000002"/>
    <n v="2"/>
    <n v="0.2"/>
    <n v="22.529599999999995"/>
  </r>
  <r>
    <n v="6701"/>
    <s v="CA-2014-145429"/>
    <x v="3"/>
    <x v="246"/>
    <d v="2014-07-26T00:00:00"/>
    <s v="Standard Class"/>
    <s v="SW-20455"/>
    <s v="Shaun Weien"/>
    <s v="Consumer"/>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s v="Consumer"/>
    <s v="United States"/>
    <s v="Wilson"/>
    <x v="3"/>
    <n v="27893"/>
    <x v="0"/>
    <s v="FUR-FU-10001986"/>
    <x v="0"/>
    <x v="5"/>
    <s v="Dana Fluorescent Magnifying Lamp, White, 36&quot;"/>
    <n v="163.136"/>
    <n v="4"/>
    <n v="0.2"/>
    <n v="20.391999999999989"/>
  </r>
  <r>
    <n v="6703"/>
    <s v="CA-2012-153535"/>
    <x v="1"/>
    <x v="1128"/>
    <d v="2012-05-24T00:00:00"/>
    <s v="Standard Class"/>
    <s v="SG-20470"/>
    <s v="Sheri Gordon"/>
    <s v="Consumer"/>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s v="Consumer"/>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s v="Consumer"/>
    <s v="United States"/>
    <s v="Long Beach"/>
    <x v="1"/>
    <n v="90805"/>
    <x v="1"/>
    <s v="OFF-FA-10003059"/>
    <x v="1"/>
    <x v="13"/>
    <s v="Assorted Color Push Pins"/>
    <n v="5.43"/>
    <n v="3"/>
    <n v="0"/>
    <n v="1.7918999999999998"/>
  </r>
  <r>
    <n v="6706"/>
    <s v="CA-2012-139164"/>
    <x v="1"/>
    <x v="537"/>
    <d v="2012-06-28T00:00:00"/>
    <s v="Standard Class"/>
    <s v="CS-12355"/>
    <s v="Christine Sundaresam"/>
    <s v="Consumer"/>
    <s v="United States"/>
    <s v="Long Beach"/>
    <x v="1"/>
    <n v="90805"/>
    <x v="1"/>
    <s v="TEC-PH-10003931"/>
    <x v="2"/>
    <x v="7"/>
    <s v="JBL Micro Wireless Portable Bluetooth Speaker"/>
    <n v="143.976"/>
    <n v="3"/>
    <n v="0.2"/>
    <n v="8.998500000000007"/>
  </r>
  <r>
    <n v="6707"/>
    <s v="CA-2013-112277"/>
    <x v="0"/>
    <x v="545"/>
    <d v="2013-09-16T00:00:00"/>
    <s v="Standard Class"/>
    <s v="SC-20695"/>
    <s v="Steve Chapman"/>
    <s v="Corporate"/>
    <s v="United States"/>
    <s v="Fort Lauderdale"/>
    <x v="2"/>
    <n v="33311"/>
    <x v="0"/>
    <s v="TEC-PH-10003505"/>
    <x v="2"/>
    <x v="7"/>
    <s v="Geemarc AmpliPOWER60"/>
    <n v="519.67999999999995"/>
    <n v="7"/>
    <n v="0.2"/>
    <n v="58.46399999999997"/>
  </r>
  <r>
    <n v="6708"/>
    <s v="CA-2011-167724"/>
    <x v="2"/>
    <x v="138"/>
    <d v="2011-04-18T00:00:00"/>
    <s v="Standard Class"/>
    <s v="BF-11170"/>
    <s v="Ben Ferrer"/>
    <s v="Home Office"/>
    <s v="United States"/>
    <s v="Baltimore"/>
    <x v="39"/>
    <n v="21215"/>
    <x v="3"/>
    <s v="OFF-LA-10002368"/>
    <x v="1"/>
    <x v="2"/>
    <s v="Avery 479"/>
    <n v="7.83"/>
    <n v="3"/>
    <n v="0"/>
    <n v="3.6017999999999999"/>
  </r>
  <r>
    <n v="6709"/>
    <s v="CA-2012-123141"/>
    <x v="1"/>
    <x v="717"/>
    <d v="2012-11-19T00:00:00"/>
    <s v="Standard Class"/>
    <s v="GZ-14470"/>
    <s v="Gary Zandusky"/>
    <s v="Consumer"/>
    <s v="United States"/>
    <s v="Rio Rancho"/>
    <x v="27"/>
    <n v="87124"/>
    <x v="1"/>
    <s v="FUR-CH-10004287"/>
    <x v="0"/>
    <x v="1"/>
    <s v="SAFCO Arco Folding Chair"/>
    <n v="883.84"/>
    <n v="4"/>
    <n v="0.2"/>
    <n v="99.431999999999931"/>
  </r>
  <r>
    <n v="6710"/>
    <s v="CA-2012-123141"/>
    <x v="1"/>
    <x v="717"/>
    <d v="2012-11-19T00:00:00"/>
    <s v="Standard Class"/>
    <s v="GZ-14470"/>
    <s v="Gary Zandusky"/>
    <s v="Consumer"/>
    <s v="United States"/>
    <s v="Rio Rancho"/>
    <x v="27"/>
    <n v="87124"/>
    <x v="1"/>
    <s v="FUR-CH-10001891"/>
    <x v="0"/>
    <x v="1"/>
    <s v="Global Deluxe Office Fabric Chairs"/>
    <n v="230.35200000000003"/>
    <n v="3"/>
    <n v="0.2"/>
    <n v="20.155800000000013"/>
  </r>
  <r>
    <n v="6711"/>
    <s v="CA-2013-149503"/>
    <x v="0"/>
    <x v="10"/>
    <d v="2013-12-13T00:00:00"/>
    <s v="First Class"/>
    <s v="SP-20650"/>
    <s v="Stephanie Phelps"/>
    <s v="Corporate"/>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s v="Consumer"/>
    <s v="United States"/>
    <s v="Columbus"/>
    <x v="24"/>
    <n v="43229"/>
    <x v="3"/>
    <s v="OFF-AR-10001419"/>
    <x v="1"/>
    <x v="6"/>
    <s v="Newell 325"/>
    <n v="9.9120000000000008"/>
    <n v="3"/>
    <n v="0.2"/>
    <n v="1.2389999999999994"/>
  </r>
  <r>
    <n v="6713"/>
    <s v="CA-2014-107629"/>
    <x v="3"/>
    <x v="817"/>
    <d v="2014-12-15T00:00:00"/>
    <s v="Same Day"/>
    <s v="DB-13060"/>
    <s v="Dave Brooks"/>
    <s v="Consumer"/>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s v="Consumer"/>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s v="Consumer"/>
    <s v="United States"/>
    <s v="Skokie"/>
    <x v="10"/>
    <n v="60076"/>
    <x v="2"/>
    <s v="TEC-AC-10004510"/>
    <x v="2"/>
    <x v="11"/>
    <s v="Logitech Desktop MK120 Mouse and keyboard Combo"/>
    <n v="39.264000000000003"/>
    <n v="3"/>
    <n v="0.2"/>
    <n v="-4.908000000000003"/>
  </r>
  <r>
    <n v="6716"/>
    <s v="CA-2014-107629"/>
    <x v="3"/>
    <x v="817"/>
    <d v="2014-12-15T00:00:00"/>
    <s v="Same Day"/>
    <s v="DB-13060"/>
    <s v="Dave Brooks"/>
    <s v="Consumer"/>
    <s v="United States"/>
    <s v="Skokie"/>
    <x v="10"/>
    <n v="60076"/>
    <x v="2"/>
    <s v="OFF-AR-10002987"/>
    <x v="1"/>
    <x v="6"/>
    <s v="Prismacolor Color Pencil Set"/>
    <n v="95.231999999999999"/>
    <n v="6"/>
    <n v="0.2"/>
    <n v="24.998400000000011"/>
  </r>
  <r>
    <n v="6717"/>
    <s v="CA-2013-134789"/>
    <x v="0"/>
    <x v="143"/>
    <d v="2013-04-16T00:00:00"/>
    <s v="Standard Class"/>
    <s v="CK-12325"/>
    <s v="Christine Kargatis"/>
    <s v="Home Office"/>
    <s v="United States"/>
    <s v="Hot Springs"/>
    <x v="36"/>
    <n v="71901"/>
    <x v="0"/>
    <s v="OFF-FA-10002280"/>
    <x v="1"/>
    <x v="13"/>
    <s v="Advantus Plastic Paper Clips"/>
    <n v="30"/>
    <n v="6"/>
    <n v="0"/>
    <n v="14.399999999999999"/>
  </r>
  <r>
    <n v="6718"/>
    <s v="CA-2013-134789"/>
    <x v="0"/>
    <x v="143"/>
    <d v="2013-04-16T00:00:00"/>
    <s v="Standard Class"/>
    <s v="CK-12325"/>
    <s v="Christine Kargatis"/>
    <s v="Home Office"/>
    <s v="United States"/>
    <s v="Hot Springs"/>
    <x v="36"/>
    <n v="71901"/>
    <x v="0"/>
    <s v="OFF-PA-10001934"/>
    <x v="1"/>
    <x v="10"/>
    <s v="Xerox 1993"/>
    <n v="25.92"/>
    <n v="4"/>
    <n v="0"/>
    <n v="12.700800000000001"/>
  </r>
  <r>
    <n v="6719"/>
    <s v="CA-2013-134789"/>
    <x v="0"/>
    <x v="143"/>
    <d v="2013-04-16T00:00:00"/>
    <s v="Standard Class"/>
    <s v="CK-12325"/>
    <s v="Christine Kargatis"/>
    <s v="Home Office"/>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s v="Consumer"/>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s v="Corporate"/>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s v="Corporate"/>
    <s v="United States"/>
    <s v="Los Angeles"/>
    <x v="1"/>
    <n v="90032"/>
    <x v="1"/>
    <s v="OFF-AR-10000914"/>
    <x v="1"/>
    <x v="6"/>
    <s v="Boston 16765 Mini Stand Up Battery Pencil Sharpener"/>
    <n v="23.32"/>
    <n v="2"/>
    <n v="0"/>
    <n v="6.0632000000000019"/>
  </r>
  <r>
    <n v="6723"/>
    <s v="CA-2014-102974"/>
    <x v="3"/>
    <x v="20"/>
    <d v="2014-09-25T00:00:00"/>
    <s v="Standard Class"/>
    <s v="DP-13105"/>
    <s v="Dave Poirier"/>
    <s v="Corporate"/>
    <s v="United States"/>
    <s v="Los Angeles"/>
    <x v="1"/>
    <n v="90032"/>
    <x v="1"/>
    <s v="OFF-AR-10004956"/>
    <x v="1"/>
    <x v="6"/>
    <s v="Newell 33"/>
    <n v="16.740000000000002"/>
    <n v="3"/>
    <n v="0"/>
    <n v="4.8545999999999978"/>
  </r>
  <r>
    <n v="6724"/>
    <s v="US-2014-166394"/>
    <x v="3"/>
    <x v="507"/>
    <d v="2014-09-07T00:00:00"/>
    <s v="Second Class"/>
    <s v="VM-21835"/>
    <s v="Vivian Mathis"/>
    <s v="Consumer"/>
    <s v="United States"/>
    <s v="Nashua"/>
    <x v="38"/>
    <n v="3060"/>
    <x v="3"/>
    <s v="OFF-FA-10001843"/>
    <x v="1"/>
    <x v="13"/>
    <s v="Staples"/>
    <n v="14.82"/>
    <n v="6"/>
    <n v="0"/>
    <n v="6.9654000000000007"/>
  </r>
  <r>
    <n v="6725"/>
    <s v="CA-2013-128811"/>
    <x v="0"/>
    <x v="126"/>
    <d v="2013-09-17T00:00:00"/>
    <s v="Standard Class"/>
    <s v="SF-20200"/>
    <s v="Sarah Foster"/>
    <s v="Consumer"/>
    <s v="United States"/>
    <s v="Seattle"/>
    <x v="4"/>
    <n v="98103"/>
    <x v="1"/>
    <s v="OFF-FA-10000585"/>
    <x v="1"/>
    <x v="13"/>
    <s v="OIC Bulk Pack Metal Binder Clips"/>
    <n v="10.47"/>
    <n v="3"/>
    <n v="0"/>
    <n v="4.8162000000000003"/>
  </r>
  <r>
    <n v="6726"/>
    <s v="CA-2013-128811"/>
    <x v="0"/>
    <x v="126"/>
    <d v="2013-09-17T00:00:00"/>
    <s v="Standard Class"/>
    <s v="SF-20200"/>
    <s v="Sarah Foster"/>
    <s v="Consumer"/>
    <s v="United States"/>
    <s v="Seattle"/>
    <x v="4"/>
    <n v="98103"/>
    <x v="1"/>
    <s v="OFF-LA-10003720"/>
    <x v="1"/>
    <x v="2"/>
    <s v="Avery 487"/>
    <n v="11.07"/>
    <n v="3"/>
    <n v="0"/>
    <n v="5.2028999999999996"/>
  </r>
  <r>
    <n v="6727"/>
    <s v="CA-2013-128811"/>
    <x v="0"/>
    <x v="126"/>
    <d v="2013-09-17T00:00:00"/>
    <s v="Standard Class"/>
    <s v="SF-20200"/>
    <s v="Sarah Foster"/>
    <s v="Consumer"/>
    <s v="United States"/>
    <s v="Seattle"/>
    <x v="4"/>
    <n v="98103"/>
    <x v="1"/>
    <s v="OFF-BI-10000301"/>
    <x v="1"/>
    <x v="8"/>
    <s v="GBC Instant Report Kit"/>
    <n v="20.704000000000001"/>
    <n v="4"/>
    <n v="0.2"/>
    <n v="7.7639999999999993"/>
  </r>
  <r>
    <n v="6728"/>
    <s v="CA-2014-145443"/>
    <x v="3"/>
    <x v="682"/>
    <d v="2014-08-16T00:00:00"/>
    <s v="Second Class"/>
    <s v="SC-20695"/>
    <s v="Steve Chapman"/>
    <s v="Corporate"/>
    <s v="United States"/>
    <s v="Richmond"/>
    <x v="14"/>
    <n v="47374"/>
    <x v="2"/>
    <s v="OFF-PA-10003302"/>
    <x v="1"/>
    <x v="10"/>
    <s v="Xerox 1906"/>
    <n v="177.2"/>
    <n v="5"/>
    <n v="0"/>
    <n v="83.283999999999992"/>
  </r>
  <r>
    <n v="6729"/>
    <s v="CA-2013-165827"/>
    <x v="0"/>
    <x v="254"/>
    <d v="2013-11-10T00:00:00"/>
    <s v="Standard Class"/>
    <s v="MF-17665"/>
    <s v="Maureen Fritzler"/>
    <s v="Corporate"/>
    <s v="United States"/>
    <s v="Miami"/>
    <x v="2"/>
    <n v="33180"/>
    <x v="0"/>
    <s v="FUR-FU-10001889"/>
    <x v="0"/>
    <x v="5"/>
    <s v="Ultra Door Pull Handle"/>
    <n v="50.496000000000002"/>
    <n v="6"/>
    <n v="0.2"/>
    <n v="8.2055999999999987"/>
  </r>
  <r>
    <n v="6730"/>
    <s v="CA-2012-156734"/>
    <x v="1"/>
    <x v="652"/>
    <d v="2012-06-20T00:00:00"/>
    <s v="First Class"/>
    <s v="BV-11245"/>
    <s v="Benjamin Venier"/>
    <s v="Corporate"/>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s v="Corporate"/>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s v="Corporate"/>
    <s v="United States"/>
    <s v="Smyrna"/>
    <x v="18"/>
    <n v="37167"/>
    <x v="0"/>
    <s v="OFF-PA-10001937"/>
    <x v="1"/>
    <x v="10"/>
    <s v="Xerox 21"/>
    <n v="20.736000000000004"/>
    <n v="4"/>
    <n v="0.2"/>
    <n v="7.2576000000000001"/>
  </r>
  <r>
    <n v="6733"/>
    <s v="CA-2011-120096"/>
    <x v="2"/>
    <x v="1129"/>
    <d v="2011-07-07T00:00:00"/>
    <s v="First Class"/>
    <s v="KE-16420"/>
    <s v="Katrina Edelman"/>
    <s v="Corporate"/>
    <s v="United States"/>
    <s v="Aurora"/>
    <x v="22"/>
    <n v="80013"/>
    <x v="1"/>
    <s v="OFF-PA-10001977"/>
    <x v="1"/>
    <x v="10"/>
    <s v="Xerox 194"/>
    <n v="177.536"/>
    <n v="4"/>
    <n v="0.2"/>
    <n v="62.137599999999992"/>
  </r>
  <r>
    <n v="6734"/>
    <s v="CA-2011-120096"/>
    <x v="2"/>
    <x v="1129"/>
    <d v="2011-07-07T00:00:00"/>
    <s v="First Class"/>
    <s v="KE-16420"/>
    <s v="Katrina Edelman"/>
    <s v="Corporate"/>
    <s v="United States"/>
    <s v="Aurora"/>
    <x v="22"/>
    <n v="80013"/>
    <x v="1"/>
    <s v="OFF-AP-10000692"/>
    <x v="1"/>
    <x v="9"/>
    <s v="Fellowes Mighty 8 Compact Surge Protector"/>
    <n v="32.432000000000002"/>
    <n v="2"/>
    <n v="0.2"/>
    <n v="3.2432000000000016"/>
  </r>
  <r>
    <n v="6735"/>
    <s v="CA-2012-141754"/>
    <x v="1"/>
    <x v="139"/>
    <d v="2012-12-25T00:00:00"/>
    <s v="Standard Class"/>
    <s v="EM-14200"/>
    <s v="Evan Minnotte"/>
    <s v="Home Office"/>
    <s v="United States"/>
    <s v="Miami"/>
    <x v="2"/>
    <n v="33142"/>
    <x v="0"/>
    <s v="OFF-LA-10004093"/>
    <x v="1"/>
    <x v="2"/>
    <s v="Avery 486"/>
    <n v="11.696"/>
    <n v="2"/>
    <n v="0.2"/>
    <n v="3.9473999999999996"/>
  </r>
  <r>
    <n v="6736"/>
    <s v="CA-2013-123358"/>
    <x v="0"/>
    <x v="342"/>
    <d v="2013-04-18T00:00:00"/>
    <s v="Standard Class"/>
    <s v="BT-11680"/>
    <s v="Brian Thompson"/>
    <s v="Consumer"/>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s v="Consumer"/>
    <s v="United States"/>
    <s v="San Francisco"/>
    <x v="1"/>
    <n v="94122"/>
    <x v="1"/>
    <s v="OFF-ST-10001932"/>
    <x v="1"/>
    <x v="4"/>
    <s v="Fellowes Staxonsteel Drawer Files"/>
    <n v="579.51"/>
    <n v="3"/>
    <n v="0"/>
    <n v="81.131400000000014"/>
  </r>
  <r>
    <n v="6738"/>
    <s v="CA-2013-123358"/>
    <x v="0"/>
    <x v="342"/>
    <d v="2013-04-18T00:00:00"/>
    <s v="Standard Class"/>
    <s v="BT-11680"/>
    <s v="Brian Thompson"/>
    <s v="Consumer"/>
    <s v="United States"/>
    <s v="San Francisco"/>
    <x v="1"/>
    <n v="94122"/>
    <x v="1"/>
    <s v="OFF-ST-10000636"/>
    <x v="1"/>
    <x v="4"/>
    <s v="Rogers Profile Extra Capacity Storage Tub"/>
    <n v="150.66"/>
    <n v="9"/>
    <n v="0"/>
    <n v="6.0263999999999918"/>
  </r>
  <r>
    <n v="6739"/>
    <s v="CA-2013-123358"/>
    <x v="0"/>
    <x v="342"/>
    <d v="2013-04-18T00:00:00"/>
    <s v="Standard Class"/>
    <s v="BT-11680"/>
    <s v="Brian Thompson"/>
    <s v="Consumer"/>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s v="Consumer"/>
    <s v="United States"/>
    <s v="Chicago"/>
    <x v="10"/>
    <n v="60623"/>
    <x v="2"/>
    <s v="OFF-ST-10001837"/>
    <x v="1"/>
    <x v="4"/>
    <s v="SAFCO Mobile Desk Side File, Wire Frame"/>
    <n v="102.624"/>
    <n v="3"/>
    <n v="0.2"/>
    <n v="7.6968000000000032"/>
  </r>
  <r>
    <n v="6741"/>
    <s v="CA-2011-144029"/>
    <x v="2"/>
    <x v="542"/>
    <d v="2011-05-31T00:00:00"/>
    <s v="Standard Class"/>
    <s v="MM-18055"/>
    <s v="Michelle Moray"/>
    <s v="Consumer"/>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s v="Consumer"/>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s v="Consumer"/>
    <s v="United States"/>
    <s v="Los Angeles"/>
    <x v="1"/>
    <n v="90008"/>
    <x v="1"/>
    <s v="FUR-CH-10001146"/>
    <x v="0"/>
    <x v="1"/>
    <s v="Global Task Chair, Black"/>
    <n v="122.13600000000001"/>
    <n v="3"/>
    <n v="0.2"/>
    <n v="-13.740299999999994"/>
  </r>
  <r>
    <n v="6744"/>
    <s v="CA-2012-156923"/>
    <x v="1"/>
    <x v="1130"/>
    <d v="2012-02-20T00:00:00"/>
    <s v="Standard Class"/>
    <s v="SP-20860"/>
    <s v="Sung Pak"/>
    <s v="Corporate"/>
    <s v="United States"/>
    <s v="Dover"/>
    <x v="38"/>
    <n v="3820"/>
    <x v="3"/>
    <s v="OFF-PA-10002751"/>
    <x v="1"/>
    <x v="10"/>
    <s v="Xerox 1920"/>
    <n v="35.880000000000003"/>
    <n v="6"/>
    <n v="0"/>
    <n v="16.146000000000001"/>
  </r>
  <r>
    <n v="6745"/>
    <s v="CA-2014-111269"/>
    <x v="3"/>
    <x v="114"/>
    <d v="2014-06-19T00:00:00"/>
    <s v="Second Class"/>
    <s v="CS-12355"/>
    <s v="Christine Sundaresam"/>
    <s v="Consumer"/>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s v="Consumer"/>
    <s v="United States"/>
    <s v="Dublin"/>
    <x v="24"/>
    <n v="43017"/>
    <x v="3"/>
    <s v="OFF-AR-10001427"/>
    <x v="1"/>
    <x v="6"/>
    <s v="Newell 330"/>
    <n v="23.92"/>
    <n v="5"/>
    <n v="0.2"/>
    <n v="1.7940000000000005"/>
  </r>
  <r>
    <n v="6747"/>
    <s v="CA-2014-159156"/>
    <x v="3"/>
    <x v="38"/>
    <d v="2014-11-17T00:00:00"/>
    <s v="First Class"/>
    <s v="KB-16600"/>
    <s v="Ken Brennan"/>
    <s v="Corporate"/>
    <s v="United States"/>
    <s v="New York City"/>
    <x v="15"/>
    <n v="10009"/>
    <x v="3"/>
    <s v="TEC-PH-10004389"/>
    <x v="2"/>
    <x v="7"/>
    <s v="Nokia Lumia 925"/>
    <n v="629.94999999999993"/>
    <n v="5"/>
    <n v="0"/>
    <n v="163.78700000000003"/>
  </r>
  <r>
    <n v="6748"/>
    <s v="CA-2014-100230"/>
    <x v="3"/>
    <x v="157"/>
    <d v="2014-12-16T00:00:00"/>
    <s v="Standard Class"/>
    <s v="AA-10375"/>
    <s v="Allen Armold"/>
    <s v="Consumer"/>
    <s v="United States"/>
    <s v="New York City"/>
    <x v="15"/>
    <n v="10035"/>
    <x v="3"/>
    <s v="OFF-BI-10002498"/>
    <x v="1"/>
    <x v="8"/>
    <s v="Clear Mylar Reinforcing Strips"/>
    <n v="14.952000000000002"/>
    <n v="1"/>
    <n v="0.2"/>
    <n v="5.0462999999999996"/>
  </r>
  <r>
    <n v="6749"/>
    <s v="CA-2014-100230"/>
    <x v="3"/>
    <x v="157"/>
    <d v="2014-12-16T00:00:00"/>
    <s v="Standard Class"/>
    <s v="AA-10375"/>
    <s v="Allen Armold"/>
    <s v="Consumer"/>
    <s v="United States"/>
    <s v="New York City"/>
    <x v="15"/>
    <n v="10035"/>
    <x v="3"/>
    <s v="OFF-PA-10002245"/>
    <x v="1"/>
    <x v="10"/>
    <s v="Xerox 1895"/>
    <n v="17.940000000000001"/>
    <n v="3"/>
    <n v="0"/>
    <n v="8.0730000000000004"/>
  </r>
  <r>
    <n v="6750"/>
    <s v="CA-2014-100230"/>
    <x v="3"/>
    <x v="157"/>
    <d v="2014-12-16T00:00:00"/>
    <s v="Standard Class"/>
    <s v="AA-10375"/>
    <s v="Allen Armold"/>
    <s v="Consumer"/>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s v="Consumer"/>
    <s v="United States"/>
    <s v="Paterson"/>
    <x v="30"/>
    <n v="7501"/>
    <x v="3"/>
    <s v="FUR-CH-10003535"/>
    <x v="0"/>
    <x v="1"/>
    <s v="Global Armless Task Chair, Royal Blue"/>
    <n v="121.96"/>
    <n v="2"/>
    <n v="0"/>
    <n v="20.733199999999997"/>
  </r>
  <r>
    <n v="6752"/>
    <s v="CA-2013-154767"/>
    <x v="0"/>
    <x v="931"/>
    <d v="2013-07-01T00:00:00"/>
    <s v="Second Class"/>
    <s v="BP-11155"/>
    <s v="Becky Pak"/>
    <s v="Consumer"/>
    <s v="United States"/>
    <s v="Paterson"/>
    <x v="30"/>
    <n v="7501"/>
    <x v="3"/>
    <s v="OFF-AP-10000595"/>
    <x v="1"/>
    <x v="9"/>
    <s v="Disposable Triple-Filter Dust Bags"/>
    <n v="8.74"/>
    <n v="2"/>
    <n v="0"/>
    <n v="2.2724000000000002"/>
  </r>
  <r>
    <n v="6753"/>
    <s v="CA-2013-154767"/>
    <x v="0"/>
    <x v="931"/>
    <d v="2013-07-01T00:00:00"/>
    <s v="Second Class"/>
    <s v="BP-11155"/>
    <s v="Becky Pak"/>
    <s v="Consumer"/>
    <s v="United States"/>
    <s v="Paterson"/>
    <x v="30"/>
    <n v="7501"/>
    <x v="3"/>
    <s v="OFF-PA-10003039"/>
    <x v="1"/>
    <x v="10"/>
    <s v="Xerox 1960"/>
    <n v="61.96"/>
    <n v="2"/>
    <n v="0"/>
    <n v="27.881999999999998"/>
  </r>
  <r>
    <n v="6754"/>
    <s v="CA-2013-154767"/>
    <x v="0"/>
    <x v="931"/>
    <d v="2013-07-01T00:00:00"/>
    <s v="Second Class"/>
    <s v="BP-11155"/>
    <s v="Becky Pak"/>
    <s v="Consumer"/>
    <s v="United States"/>
    <s v="Paterson"/>
    <x v="30"/>
    <n v="7501"/>
    <x v="3"/>
    <s v="OFF-BI-10002003"/>
    <x v="1"/>
    <x v="8"/>
    <s v="Ibico Presentation Index for Binding Systems"/>
    <n v="7.96"/>
    <n v="2"/>
    <n v="0"/>
    <n v="3.7412000000000001"/>
  </r>
  <r>
    <n v="6755"/>
    <s v="CA-2013-154767"/>
    <x v="0"/>
    <x v="931"/>
    <d v="2013-07-01T00:00:00"/>
    <s v="Second Class"/>
    <s v="BP-11155"/>
    <s v="Becky Pak"/>
    <s v="Consumer"/>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s v="Corporate"/>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s v="Corporate"/>
    <s v="United States"/>
    <s v="Lakewood"/>
    <x v="30"/>
    <n v="8701"/>
    <x v="3"/>
    <s v="FUR-CH-10003606"/>
    <x v="0"/>
    <x v="1"/>
    <s v="SAFCO Folding Chair Trolley"/>
    <n v="512.96"/>
    <n v="4"/>
    <n v="0"/>
    <n v="143.62880000000001"/>
  </r>
  <r>
    <n v="6758"/>
    <s v="CA-2014-124205"/>
    <x v="3"/>
    <x v="175"/>
    <d v="2014-09-20T00:00:00"/>
    <s v="Standard Class"/>
    <s v="TC-21145"/>
    <s v="Theresa Coyne"/>
    <s v="Corporate"/>
    <s v="United States"/>
    <s v="Lakewood"/>
    <x v="30"/>
    <n v="8701"/>
    <x v="3"/>
    <s v="TEC-PH-10002115"/>
    <x v="2"/>
    <x v="7"/>
    <s v="Plantronics 81402"/>
    <n v="395.93999999999994"/>
    <n v="6"/>
    <n v="0"/>
    <n v="102.94440000000002"/>
  </r>
  <r>
    <n v="6759"/>
    <s v="CA-2014-124205"/>
    <x v="3"/>
    <x v="175"/>
    <d v="2014-09-20T00:00:00"/>
    <s v="Standard Class"/>
    <s v="TC-21145"/>
    <s v="Theresa Coyne"/>
    <s v="Corporate"/>
    <s v="United States"/>
    <s v="Lakewood"/>
    <x v="30"/>
    <n v="8701"/>
    <x v="3"/>
    <s v="OFF-ST-10000934"/>
    <x v="1"/>
    <x v="4"/>
    <s v="Contico 72&quot;H Heavy-Duty Storage System"/>
    <n v="81.96"/>
    <n v="2"/>
    <n v="0"/>
    <n v="0"/>
  </r>
  <r>
    <n v="6760"/>
    <s v="CA-2014-165715"/>
    <x v="3"/>
    <x v="574"/>
    <d v="2014-12-09T00:00:00"/>
    <s v="Standard Class"/>
    <s v="BG-11035"/>
    <s v="Barry Gonzalez"/>
    <s v="Consumer"/>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s v="Consumer"/>
    <s v="United States"/>
    <s v="New York City"/>
    <x v="15"/>
    <n v="10035"/>
    <x v="3"/>
    <s v="OFF-ST-10004123"/>
    <x v="1"/>
    <x v="4"/>
    <s v="Safco Industrial Wire Shelving System"/>
    <n v="272.94"/>
    <n v="3"/>
    <n v="0"/>
    <n v="0"/>
  </r>
  <r>
    <n v="6762"/>
    <s v="CA-2013-162943"/>
    <x v="0"/>
    <x v="1131"/>
    <d v="2013-07-27T00:00:00"/>
    <s v="Second Class"/>
    <s v="DB-12970"/>
    <s v="Darren Budd"/>
    <s v="Corporate"/>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s v="Consumer"/>
    <s v="United States"/>
    <s v="Chicago"/>
    <x v="10"/>
    <n v="60623"/>
    <x v="2"/>
    <s v="OFF-LA-10000240"/>
    <x v="1"/>
    <x v="2"/>
    <s v="Self-Adhesive Address Labels for Typewriters by Universal"/>
    <n v="29.24"/>
    <n v="5"/>
    <n v="0.2"/>
    <n v="9.8685000000000009"/>
  </r>
  <r>
    <n v="6764"/>
    <s v="CA-2013-144764"/>
    <x v="0"/>
    <x v="476"/>
    <d v="2013-09-09T00:00:00"/>
    <s v="Standard Class"/>
    <s v="RL-19615"/>
    <s v="Rob Lucas"/>
    <s v="Consumer"/>
    <s v="United States"/>
    <s v="Chicago"/>
    <x v="10"/>
    <n v="60623"/>
    <x v="2"/>
    <s v="OFF-ST-10002485"/>
    <x v="1"/>
    <x v="4"/>
    <s v="Rogers Deluxe File Chest"/>
    <n v="35.167999999999999"/>
    <n v="2"/>
    <n v="0.2"/>
    <n v="-8.3524000000000012"/>
  </r>
  <r>
    <n v="6765"/>
    <s v="CA-2013-144764"/>
    <x v="0"/>
    <x v="476"/>
    <d v="2013-09-09T00:00:00"/>
    <s v="Standard Class"/>
    <s v="RL-19615"/>
    <s v="Rob Lucas"/>
    <s v="Consumer"/>
    <s v="United States"/>
    <s v="Chicago"/>
    <x v="10"/>
    <n v="60623"/>
    <x v="2"/>
    <s v="TEC-MA-10003230"/>
    <x v="2"/>
    <x v="15"/>
    <s v="Okidata C610n Printer"/>
    <n v="1362.8999999999999"/>
    <n v="3"/>
    <n v="0.3"/>
    <n v="-19.470000000000141"/>
  </r>
  <r>
    <n v="6766"/>
    <s v="CA-2014-100615"/>
    <x v="3"/>
    <x v="693"/>
    <d v="2014-04-25T00:00:00"/>
    <s v="Standard Class"/>
    <s v="SJ-20215"/>
    <s v="Sarah Jordon"/>
    <s v="Consumer"/>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s v="Consumer"/>
    <s v="United States"/>
    <s v="Chicago"/>
    <x v="10"/>
    <n v="60653"/>
    <x v="2"/>
    <s v="OFF-AR-10001683"/>
    <x v="1"/>
    <x v="6"/>
    <s v="Lumber Crayons"/>
    <n v="15.76"/>
    <n v="2"/>
    <n v="0.2"/>
    <n v="3.5460000000000007"/>
  </r>
  <r>
    <n v="6768"/>
    <s v="CA-2014-100615"/>
    <x v="3"/>
    <x v="693"/>
    <d v="2014-04-25T00:00:00"/>
    <s v="Standard Class"/>
    <s v="SJ-20215"/>
    <s v="Sarah Jordon"/>
    <s v="Consumer"/>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s v="Corporate"/>
    <s v="United States"/>
    <s v="Lakewood"/>
    <x v="30"/>
    <n v="8701"/>
    <x v="3"/>
    <s v="OFF-BI-10002854"/>
    <x v="1"/>
    <x v="8"/>
    <s v="Performers Binder/Pad Holder, Black"/>
    <n v="196.21"/>
    <n v="7"/>
    <n v="0"/>
    <n v="98.105000000000004"/>
  </r>
  <r>
    <n v="6770"/>
    <s v="CA-2014-139787"/>
    <x v="3"/>
    <x v="20"/>
    <d v="2014-09-24T00:00:00"/>
    <s v="Standard Class"/>
    <s v="JP-16135"/>
    <s v="Julie Prescott"/>
    <s v="Home Office"/>
    <s v="United States"/>
    <s v="Columbus"/>
    <x v="32"/>
    <n v="31907"/>
    <x v="0"/>
    <s v="OFF-AR-10002445"/>
    <x v="1"/>
    <x v="6"/>
    <s v="SANFORD Major Accent Highlighters"/>
    <n v="35.4"/>
    <n v="5"/>
    <n v="0"/>
    <n v="13.452000000000002"/>
  </r>
  <r>
    <n v="6771"/>
    <s v="CA-2014-139402"/>
    <x v="3"/>
    <x v="34"/>
    <d v="2014-12-14T00:00:00"/>
    <s v="Standard Class"/>
    <s v="NC-18535"/>
    <s v="Nick Crebassa"/>
    <s v="Corporate"/>
    <s v="United States"/>
    <s v="Phoenix"/>
    <x v="16"/>
    <n v="85023"/>
    <x v="1"/>
    <s v="OFF-PA-10004359"/>
    <x v="1"/>
    <x v="10"/>
    <s v="Multicolor Computer Printout Paper"/>
    <n v="419.4"/>
    <n v="5"/>
    <n v="0.2"/>
    <n v="146.79"/>
  </r>
  <r>
    <n v="6772"/>
    <s v="CA-2014-139402"/>
    <x v="3"/>
    <x v="34"/>
    <d v="2014-12-14T00:00:00"/>
    <s v="Standard Class"/>
    <s v="NC-18535"/>
    <s v="Nick Crebassa"/>
    <s v="Corporate"/>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s v="Home Office"/>
    <s v="United States"/>
    <s v="Los Angeles"/>
    <x v="1"/>
    <n v="90004"/>
    <x v="1"/>
    <s v="OFF-BI-10003314"/>
    <x v="1"/>
    <x v="8"/>
    <s v="Tuff Stuff Recycled Round Ring Binders"/>
    <n v="7.7120000000000006"/>
    <n v="2"/>
    <n v="0.2"/>
    <n v="2.7956000000000003"/>
  </r>
  <r>
    <n v="6774"/>
    <s v="CA-2013-119018"/>
    <x v="0"/>
    <x v="254"/>
    <d v="2013-11-09T00:00:00"/>
    <s v="Standard Class"/>
    <s v="CW-11905"/>
    <s v="Carl Weiss"/>
    <s v="Home Office"/>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s v="Home Office"/>
    <s v="United States"/>
    <s v="Los Angeles"/>
    <x v="1"/>
    <n v="90004"/>
    <x v="1"/>
    <s v="OFF-PA-10000295"/>
    <x v="1"/>
    <x v="10"/>
    <s v="Xerox 229"/>
    <n v="38.880000000000003"/>
    <n v="6"/>
    <n v="0"/>
    <n v="18.662400000000002"/>
  </r>
  <r>
    <n v="6776"/>
    <s v="CA-2012-105361"/>
    <x v="1"/>
    <x v="368"/>
    <d v="2012-04-04T00:00:00"/>
    <s v="Standard Class"/>
    <s v="CM-12115"/>
    <s v="Chad McGuire"/>
    <s v="Consumer"/>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s v="Consumer"/>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s v="Home Office"/>
    <s v="United States"/>
    <s v="New York City"/>
    <x v="15"/>
    <n v="10009"/>
    <x v="3"/>
    <s v="TEC-AC-10002800"/>
    <x v="2"/>
    <x v="11"/>
    <s v="Plantronics Audio 478 Stereo USB Headset"/>
    <n v="449.91"/>
    <n v="9"/>
    <n v="0"/>
    <n v="157.46849999999998"/>
  </r>
  <r>
    <n v="6779"/>
    <s v="US-2013-147711"/>
    <x v="0"/>
    <x v="323"/>
    <d v="2013-09-09T00:00:00"/>
    <s v="Second Class"/>
    <s v="HF-14995"/>
    <s v="Herbert Flentye"/>
    <s v="Consumer"/>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s v="Consumer"/>
    <s v="United States"/>
    <s v="Baltimore"/>
    <x v="39"/>
    <n v="21215"/>
    <x v="3"/>
    <s v="FUR-FU-10002364"/>
    <x v="0"/>
    <x v="5"/>
    <s v="Eldon Expressions Wood Desk Accessories, Oak"/>
    <n v="14.76"/>
    <n v="2"/>
    <n v="0"/>
    <n v="4.2803999999999984"/>
  </r>
  <r>
    <n v="6781"/>
    <s v="US-2013-147711"/>
    <x v="0"/>
    <x v="323"/>
    <d v="2013-09-09T00:00:00"/>
    <s v="Second Class"/>
    <s v="HF-14995"/>
    <s v="Herbert Flentye"/>
    <s v="Consumer"/>
    <s v="United States"/>
    <s v="Baltimore"/>
    <x v="39"/>
    <n v="21215"/>
    <x v="3"/>
    <s v="OFF-BI-10003350"/>
    <x v="1"/>
    <x v="8"/>
    <s v="Acco Expandable Hanging Binders"/>
    <n v="12.76"/>
    <n v="2"/>
    <n v="0"/>
    <n v="5.8695999999999993"/>
  </r>
  <r>
    <n v="6782"/>
    <s v="US-2013-147711"/>
    <x v="0"/>
    <x v="323"/>
    <d v="2013-09-09T00:00:00"/>
    <s v="Second Class"/>
    <s v="HF-14995"/>
    <s v="Herbert Flentye"/>
    <s v="Consumer"/>
    <s v="United States"/>
    <s v="Baltimore"/>
    <x v="39"/>
    <n v="21215"/>
    <x v="3"/>
    <s v="OFF-LA-10004093"/>
    <x v="1"/>
    <x v="2"/>
    <s v="Avery 486"/>
    <n v="58.48"/>
    <n v="8"/>
    <n v="0"/>
    <n v="27.485599999999998"/>
  </r>
  <r>
    <n v="6783"/>
    <s v="CA-2014-121293"/>
    <x v="3"/>
    <x v="800"/>
    <d v="2014-07-29T00:00:00"/>
    <s v="Second Class"/>
    <s v="JC-15775"/>
    <s v="John Castell"/>
    <s v="Consumer"/>
    <s v="United States"/>
    <s v="Philadelphia"/>
    <x v="9"/>
    <n v="19143"/>
    <x v="3"/>
    <s v="FUR-FU-10000732"/>
    <x v="0"/>
    <x v="5"/>
    <s v="Eldon 200 Class Desk Accessories"/>
    <n v="20.096000000000004"/>
    <n v="4"/>
    <n v="0.2"/>
    <n v="3.0143999999999984"/>
  </r>
  <r>
    <n v="6784"/>
    <s v="CA-2014-121293"/>
    <x v="3"/>
    <x v="800"/>
    <d v="2014-07-29T00:00:00"/>
    <s v="Second Class"/>
    <s v="JC-15775"/>
    <s v="John Castell"/>
    <s v="Consumer"/>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s v="Consumer"/>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s v="Consumer"/>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s v="Consumer"/>
    <s v="United States"/>
    <s v="Philadelphia"/>
    <x v="9"/>
    <n v="19143"/>
    <x v="3"/>
    <s v="OFF-PA-10004100"/>
    <x v="1"/>
    <x v="10"/>
    <s v="Xerox 216"/>
    <n v="20.736000000000004"/>
    <n v="4"/>
    <n v="0.2"/>
    <n v="7.2576000000000001"/>
  </r>
  <r>
    <n v="6788"/>
    <s v="CA-2012-118843"/>
    <x v="1"/>
    <x v="1023"/>
    <d v="2012-09-20T00:00:00"/>
    <s v="Standard Class"/>
    <s v="JH-15910"/>
    <s v="Jonathan Howell"/>
    <s v="Consumer"/>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s v="Consumer"/>
    <s v="United States"/>
    <s v="Atlanta"/>
    <x v="32"/>
    <n v="30318"/>
    <x v="0"/>
    <s v="OFF-PA-10001712"/>
    <x v="1"/>
    <x v="10"/>
    <s v="Xerox 1948"/>
    <n v="69.930000000000007"/>
    <n v="7"/>
    <n v="0"/>
    <n v="31.468499999999999"/>
  </r>
  <r>
    <n v="6790"/>
    <s v="CA-2012-161445"/>
    <x v="1"/>
    <x v="67"/>
    <d v="2012-09-09T00:00:00"/>
    <s v="Second Class"/>
    <s v="CC-12610"/>
    <s v="Corey Catlett"/>
    <s v="Corporate"/>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s v="Consumer"/>
    <s v="United States"/>
    <s v="Roseville"/>
    <x v="1"/>
    <n v="95661"/>
    <x v="1"/>
    <s v="OFF-BI-10004967"/>
    <x v="1"/>
    <x v="8"/>
    <s v="Round Ring Binders"/>
    <n v="8.32"/>
    <n v="5"/>
    <n v="0.2"/>
    <n v="2.8079999999999998"/>
  </r>
  <r>
    <n v="6792"/>
    <s v="CA-2013-162348"/>
    <x v="0"/>
    <x v="338"/>
    <d v="2013-11-16T00:00:00"/>
    <s v="Standard Class"/>
    <s v="BF-11170"/>
    <s v="Ben Ferrer"/>
    <s v="Home Office"/>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s v="Consumer"/>
    <s v="United States"/>
    <s v="Fairfield"/>
    <x v="29"/>
    <n v="6824"/>
    <x v="3"/>
    <s v="OFF-BI-10001989"/>
    <x v="1"/>
    <x v="8"/>
    <s v="Premium Transparent Presentation Covers by GBC"/>
    <n v="62.94"/>
    <n v="3"/>
    <n v="0"/>
    <n v="30.211199999999998"/>
  </r>
  <r>
    <n v="6794"/>
    <s v="CA-2012-145394"/>
    <x v="1"/>
    <x v="547"/>
    <d v="2012-11-20T00:00:00"/>
    <s v="Standard Class"/>
    <s v="MC-17605"/>
    <s v="Matt Connell"/>
    <s v="Corporate"/>
    <s v="United States"/>
    <s v="Chicago"/>
    <x v="10"/>
    <n v="60610"/>
    <x v="2"/>
    <s v="OFF-ST-10000344"/>
    <x v="1"/>
    <x v="4"/>
    <s v="Neat Ideas Personal Hanging Folder Files, Black"/>
    <n v="21.488"/>
    <n v="2"/>
    <n v="0.2"/>
    <n v="1.6115999999999993"/>
  </r>
  <r>
    <n v="6795"/>
    <s v="CA-2012-145394"/>
    <x v="1"/>
    <x v="547"/>
    <d v="2012-11-20T00:00:00"/>
    <s v="Standard Class"/>
    <s v="MC-17605"/>
    <s v="Matt Connell"/>
    <s v="Corporate"/>
    <s v="United States"/>
    <s v="Chicago"/>
    <x v="10"/>
    <n v="60610"/>
    <x v="2"/>
    <s v="TEC-PH-10001051"/>
    <x v="2"/>
    <x v="7"/>
    <s v="HTC One"/>
    <n v="239.976"/>
    <n v="3"/>
    <n v="0.2"/>
    <n v="26.997299999999967"/>
  </r>
  <r>
    <n v="6796"/>
    <s v="CA-2012-145394"/>
    <x v="1"/>
    <x v="547"/>
    <d v="2012-11-20T00:00:00"/>
    <s v="Standard Class"/>
    <s v="MC-17605"/>
    <s v="Matt Connell"/>
    <s v="Corporate"/>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s v="Consumer"/>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s v="Consumer"/>
    <s v="United States"/>
    <s v="Houston"/>
    <x v="5"/>
    <n v="77041"/>
    <x v="2"/>
    <s v="OFF-BI-10000315"/>
    <x v="1"/>
    <x v="8"/>
    <s v="Poly Designer Cover &amp; Back"/>
    <n v="3.7979999999999987"/>
    <n v="1"/>
    <n v="0.8"/>
    <n v="-6.0768000000000004"/>
  </r>
  <r>
    <n v="6799"/>
    <s v="CA-2012-168809"/>
    <x v="1"/>
    <x v="767"/>
    <d v="2012-08-25T00:00:00"/>
    <s v="Same Day"/>
    <s v="MC-18100"/>
    <s v="Mick Crebagga"/>
    <s v="Consumer"/>
    <s v="United States"/>
    <s v="Houston"/>
    <x v="5"/>
    <n v="77041"/>
    <x v="2"/>
    <s v="FUR-FU-10002240"/>
    <x v="0"/>
    <x v="5"/>
    <s v="Nu-Dell EZ-Mount Plastic Wall Frames"/>
    <n v="7.8800000000000008"/>
    <n v="5"/>
    <n v="0.6"/>
    <n v="-3.9399999999999995"/>
  </r>
  <r>
    <n v="6800"/>
    <s v="CA-2013-109827"/>
    <x v="0"/>
    <x v="591"/>
    <d v="2014-01-02T00:00:00"/>
    <s v="Standard Class"/>
    <s v="LW-16825"/>
    <s v="Laurel Workman"/>
    <s v="Corporate"/>
    <s v="United States"/>
    <s v="Phoenix"/>
    <x v="16"/>
    <n v="85023"/>
    <x v="1"/>
    <s v="FUR-TA-10002607"/>
    <x v="0"/>
    <x v="3"/>
    <s v="KI Conference Tables"/>
    <n v="35.445"/>
    <n v="1"/>
    <n v="0.5"/>
    <n v="-24.102599999999995"/>
  </r>
  <r>
    <n v="6801"/>
    <s v="CA-2013-109827"/>
    <x v="0"/>
    <x v="591"/>
    <d v="2014-01-02T00:00:00"/>
    <s v="Standard Class"/>
    <s v="LW-16825"/>
    <s v="Laurel Workman"/>
    <s v="Corporate"/>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s v="Corporate"/>
    <s v="United States"/>
    <s v="Phoenix"/>
    <x v="16"/>
    <n v="85023"/>
    <x v="1"/>
    <s v="TEC-AC-10002217"/>
    <x v="2"/>
    <x v="11"/>
    <s v="Imation Clip USB flash drive - 8 GB"/>
    <n v="45.120000000000005"/>
    <n v="3"/>
    <n v="0.2"/>
    <n v="-7.8960000000000008"/>
  </r>
  <r>
    <n v="6803"/>
    <s v="CA-2013-109827"/>
    <x v="0"/>
    <x v="591"/>
    <d v="2014-01-02T00:00:00"/>
    <s v="Standard Class"/>
    <s v="LW-16825"/>
    <s v="Laurel Workman"/>
    <s v="Corporate"/>
    <s v="United States"/>
    <s v="Phoenix"/>
    <x v="16"/>
    <n v="85023"/>
    <x v="1"/>
    <s v="TEC-AC-10004353"/>
    <x v="2"/>
    <x v="11"/>
    <s v="Hypercom P1300 Pinpad"/>
    <n v="100.80000000000001"/>
    <n v="2"/>
    <n v="0.2"/>
    <n v="21.42"/>
  </r>
  <r>
    <n v="6804"/>
    <s v="CA-2013-109827"/>
    <x v="0"/>
    <x v="591"/>
    <d v="2014-01-02T00:00:00"/>
    <s v="Standard Class"/>
    <s v="LW-16825"/>
    <s v="Laurel Workman"/>
    <s v="Corporate"/>
    <s v="United States"/>
    <s v="Phoenix"/>
    <x v="16"/>
    <n v="85023"/>
    <x v="1"/>
    <s v="FUR-CH-10004754"/>
    <x v="0"/>
    <x v="1"/>
    <s v="Global Stack Chair with Arms, Black"/>
    <n v="47.968000000000004"/>
    <n v="2"/>
    <n v="0.2"/>
    <n v="4.1971999999999987"/>
  </r>
  <r>
    <n v="6805"/>
    <s v="CA-2011-152233"/>
    <x v="2"/>
    <x v="1082"/>
    <d v="2011-10-06T00:00:00"/>
    <s v="First Class"/>
    <s v="KH-16510"/>
    <s v="Keith Herrera"/>
    <s v="Consumer"/>
    <s v="United States"/>
    <s v="Pomona"/>
    <x v="1"/>
    <n v="91767"/>
    <x v="1"/>
    <s v="TEC-AC-10002800"/>
    <x v="2"/>
    <x v="11"/>
    <s v="Plantronics Audio 478 Stereo USB Headset"/>
    <n v="99.98"/>
    <n v="2"/>
    <n v="0"/>
    <n v="34.992999999999995"/>
  </r>
  <r>
    <n v="6806"/>
    <s v="CA-2011-125682"/>
    <x v="2"/>
    <x v="754"/>
    <d v="2011-11-25T00:00:00"/>
    <s v="First Class"/>
    <s v="RB-19645"/>
    <s v="Robert Barroso"/>
    <s v="Corporate"/>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s v="Corporate"/>
    <s v="United States"/>
    <s v="Everett"/>
    <x v="4"/>
    <n v="98208"/>
    <x v="1"/>
    <s v="OFF-BI-10003314"/>
    <x v="1"/>
    <x v="8"/>
    <s v="Tuff Stuff Recycled Round Ring Binders"/>
    <n v="3.8560000000000003"/>
    <n v="1"/>
    <n v="0.2"/>
    <n v="1.3978000000000002"/>
  </r>
  <r>
    <n v="6808"/>
    <s v="CA-2012-128125"/>
    <x v="1"/>
    <x v="1052"/>
    <d v="2012-04-05T00:00:00"/>
    <s v="Standard Class"/>
    <s v="EB-13705"/>
    <s v="Ed Braxton"/>
    <s v="Corporate"/>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s v="Corporate"/>
    <s v="United States"/>
    <s v="Houston"/>
    <x v="5"/>
    <n v="77095"/>
    <x v="2"/>
    <s v="FUR-FU-10001085"/>
    <x v="0"/>
    <x v="5"/>
    <s v="3M Polarizing Light Filter Sleeves"/>
    <n v="22.38"/>
    <n v="3"/>
    <n v="0.6"/>
    <n v="-7.8330000000000055"/>
  </r>
  <r>
    <n v="6810"/>
    <s v="CA-2014-156237"/>
    <x v="3"/>
    <x v="32"/>
    <d v="2014-09-16T00:00:00"/>
    <s v="First Class"/>
    <s v="PS-18760"/>
    <s v="Pamela Stobb"/>
    <s v="Consumer"/>
    <s v="United States"/>
    <s v="Philadelphia"/>
    <x v="9"/>
    <n v="19140"/>
    <x v="3"/>
    <s v="OFF-BI-10000301"/>
    <x v="1"/>
    <x v="8"/>
    <s v="GBC Instant Report Kit"/>
    <n v="3.8820000000000006"/>
    <n v="2"/>
    <n v="0.7"/>
    <n v="-2.5880000000000001"/>
  </r>
  <r>
    <n v="6811"/>
    <s v="CA-2014-156237"/>
    <x v="3"/>
    <x v="32"/>
    <d v="2014-09-16T00:00:00"/>
    <s v="First Class"/>
    <s v="PS-18760"/>
    <s v="Pamela Stobb"/>
    <s v="Consumer"/>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s v="Consumer"/>
    <s v="United States"/>
    <s v="Philadelphia"/>
    <x v="9"/>
    <n v="19140"/>
    <x v="3"/>
    <s v="FUR-CH-10002372"/>
    <x v="0"/>
    <x v="1"/>
    <s v="Office Star - Ergonomically Designed Knee Chair"/>
    <n v="113.372"/>
    <n v="2"/>
    <n v="0.3"/>
    <n v="-29.152799999999992"/>
  </r>
  <r>
    <n v="6813"/>
    <s v="CA-2014-156237"/>
    <x v="3"/>
    <x v="32"/>
    <d v="2014-09-16T00:00:00"/>
    <s v="First Class"/>
    <s v="PS-18760"/>
    <s v="Pamela Stobb"/>
    <s v="Consumer"/>
    <s v="United States"/>
    <s v="Philadelphia"/>
    <x v="9"/>
    <n v="19140"/>
    <x v="3"/>
    <s v="OFF-BI-10003707"/>
    <x v="1"/>
    <x v="8"/>
    <s v="Aluminum Screw Posts"/>
    <n v="18.312000000000001"/>
    <n v="4"/>
    <n v="0.7"/>
    <n v="-12.207999999999995"/>
  </r>
  <r>
    <n v="6814"/>
    <s v="CA-2014-156237"/>
    <x v="3"/>
    <x v="32"/>
    <d v="2014-09-16T00:00:00"/>
    <s v="First Class"/>
    <s v="PS-18760"/>
    <s v="Pamela Stobb"/>
    <s v="Consumer"/>
    <s v="United States"/>
    <s v="Philadelphia"/>
    <x v="9"/>
    <n v="19140"/>
    <x v="3"/>
    <s v="FUR-FU-10001057"/>
    <x v="0"/>
    <x v="5"/>
    <s v="Tensor Track Tree Floor Lamp"/>
    <n v="127.93599999999999"/>
    <n v="8"/>
    <n v="0.2"/>
    <n v="4.7975999999999992"/>
  </r>
  <r>
    <n v="6815"/>
    <s v="CA-2014-156237"/>
    <x v="3"/>
    <x v="32"/>
    <d v="2014-09-16T00:00:00"/>
    <s v="First Class"/>
    <s v="PS-18760"/>
    <s v="Pamela Stobb"/>
    <s v="Consumer"/>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s v="Consumer"/>
    <s v="United States"/>
    <s v="Seattle"/>
    <x v="4"/>
    <n v="98105"/>
    <x v="1"/>
    <s v="FUR-FU-10003981"/>
    <x v="0"/>
    <x v="5"/>
    <s v="Eldon Wave Desk Accessories"/>
    <n v="6.24"/>
    <n v="3"/>
    <n v="0"/>
    <n v="2.6208000000000005"/>
  </r>
  <r>
    <n v="6817"/>
    <s v="CA-2011-144414"/>
    <x v="2"/>
    <x v="1103"/>
    <d v="2011-06-21T00:00:00"/>
    <s v="Standard Class"/>
    <s v="GH-14425"/>
    <s v="Gary Hwang"/>
    <s v="Consumer"/>
    <s v="United States"/>
    <s v="Seattle"/>
    <x v="4"/>
    <n v="98105"/>
    <x v="1"/>
    <s v="OFF-FA-10000624"/>
    <x v="1"/>
    <x v="13"/>
    <s v="OIC Binder Clips"/>
    <n v="17.899999999999999"/>
    <n v="5"/>
    <n v="0"/>
    <n v="8.9499999999999993"/>
  </r>
  <r>
    <n v="6818"/>
    <s v="CA-2011-144414"/>
    <x v="2"/>
    <x v="1103"/>
    <d v="2011-06-21T00:00:00"/>
    <s v="Standard Class"/>
    <s v="GH-14425"/>
    <s v="Gary Hwang"/>
    <s v="Consumer"/>
    <s v="United States"/>
    <s v="Seattle"/>
    <x v="4"/>
    <n v="98105"/>
    <x v="1"/>
    <s v="OFF-BI-10004995"/>
    <x v="1"/>
    <x v="8"/>
    <s v="GBC DocuBind P400 Electric Binding System"/>
    <n v="3266.3760000000002"/>
    <n v="3"/>
    <n v="0.2"/>
    <n v="1061.5721999999998"/>
  </r>
  <r>
    <n v="6819"/>
    <s v="CA-2014-163860"/>
    <x v="3"/>
    <x v="116"/>
    <d v="2015-01-02T00:00:00"/>
    <s v="Standard Class"/>
    <s v="LO-17170"/>
    <s v="Lori Olson"/>
    <s v="Corporate"/>
    <s v="United States"/>
    <s v="Peoria"/>
    <x v="10"/>
    <n v="61604"/>
    <x v="2"/>
    <s v="OFF-BI-10003784"/>
    <x v="1"/>
    <x v="8"/>
    <s v="Computer Printout Index Tabs"/>
    <n v="1.6799999999999995"/>
    <n v="5"/>
    <n v="0.8"/>
    <n v="-2.6880000000000015"/>
  </r>
  <r>
    <n v="6820"/>
    <s v="CA-2014-163860"/>
    <x v="3"/>
    <x v="116"/>
    <d v="2015-01-02T00:00:00"/>
    <s v="Standard Class"/>
    <s v="LO-17170"/>
    <s v="Lori Olson"/>
    <s v="Corporate"/>
    <s v="United States"/>
    <s v="Peoria"/>
    <x v="10"/>
    <n v="61604"/>
    <x v="2"/>
    <s v="FUR-FU-10004586"/>
    <x v="0"/>
    <x v="5"/>
    <s v="G.E. Longer-Life Indoor Recessed Floodlight Bulbs"/>
    <n v="7.968"/>
    <n v="3"/>
    <n v="0.6"/>
    <n v="-2.3903999999999996"/>
  </r>
  <r>
    <n v="6821"/>
    <s v="CA-2014-163860"/>
    <x v="3"/>
    <x v="116"/>
    <d v="2015-01-02T00:00:00"/>
    <s v="Standard Class"/>
    <s v="LO-17170"/>
    <s v="Lori Olson"/>
    <s v="Corporate"/>
    <s v="United States"/>
    <s v="Peoria"/>
    <x v="10"/>
    <n v="61604"/>
    <x v="2"/>
    <s v="FUR-CH-10004698"/>
    <x v="0"/>
    <x v="1"/>
    <s v="Padded Folding Chairs, Black, 4/Carton"/>
    <n v="113.372"/>
    <n v="2"/>
    <n v="0.3"/>
    <n v="-3.2391999999999896"/>
  </r>
  <r>
    <n v="6822"/>
    <s v="CA-2014-163860"/>
    <x v="3"/>
    <x v="116"/>
    <d v="2015-01-02T00:00:00"/>
    <s v="Standard Class"/>
    <s v="LO-17170"/>
    <s v="Lori Olson"/>
    <s v="Corporate"/>
    <s v="United States"/>
    <s v="Peoria"/>
    <x v="10"/>
    <n v="61604"/>
    <x v="2"/>
    <s v="FUR-FU-10001935"/>
    <x v="0"/>
    <x v="5"/>
    <s v="3M Hangers With Command Adhesive"/>
    <n v="2.9600000000000004"/>
    <n v="2"/>
    <n v="0.6"/>
    <n v="-1.4059999999999997"/>
  </r>
  <r>
    <n v="6823"/>
    <s v="US-2014-115609"/>
    <x v="3"/>
    <x v="808"/>
    <d v="2014-11-08T00:00:00"/>
    <s v="Standard Class"/>
    <s v="CS-12505"/>
    <s v="Cindy Stewart"/>
    <s v="Consumer"/>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s v="Corporate"/>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s v="Corporate"/>
    <s v="United States"/>
    <s v="Montgomery"/>
    <x v="19"/>
    <n v="36116"/>
    <x v="0"/>
    <s v="FUR-TA-10002041"/>
    <x v="0"/>
    <x v="3"/>
    <s v="Bevis Round Conference Table Top, X-Base"/>
    <n v="358.58"/>
    <n v="2"/>
    <n v="0"/>
    <n v="39.44380000000001"/>
  </r>
  <r>
    <n v="6826"/>
    <s v="CA-2013-118689"/>
    <x v="0"/>
    <x v="824"/>
    <d v="2013-10-10T00:00:00"/>
    <s v="Standard Class"/>
    <s v="TC-20980"/>
    <s v="Tamara Chand"/>
    <s v="Corporate"/>
    <s v="United States"/>
    <s v="Lafayette"/>
    <x v="14"/>
    <n v="47905"/>
    <x v="2"/>
    <s v="OFF-ST-10001558"/>
    <x v="1"/>
    <x v="4"/>
    <s v="Acco Perma 4000 Stacking Storage Drawers"/>
    <n v="32.479999999999997"/>
    <n v="2"/>
    <n v="0"/>
    <n v="4.8719999999999999"/>
  </r>
  <r>
    <n v="6827"/>
    <s v="CA-2013-118689"/>
    <x v="0"/>
    <x v="824"/>
    <d v="2013-10-10T00:00:00"/>
    <s v="Standard Class"/>
    <s v="TC-20980"/>
    <s v="Tamara Chand"/>
    <s v="Corporate"/>
    <s v="United States"/>
    <s v="Lafayette"/>
    <x v="14"/>
    <n v="47905"/>
    <x v="2"/>
    <s v="TEC-CO-10004722"/>
    <x v="2"/>
    <x v="16"/>
    <s v="Canon imageCLASS 2200 Advanced Copier"/>
    <n v="17499.949999999997"/>
    <n v="5"/>
    <n v="0"/>
    <n v="8399.9759999999987"/>
  </r>
  <r>
    <n v="6828"/>
    <s v="CA-2013-118689"/>
    <x v="0"/>
    <x v="824"/>
    <d v="2013-10-10T00:00:00"/>
    <s v="Standard Class"/>
    <s v="TC-20980"/>
    <s v="Tamara Chand"/>
    <s v="Corporate"/>
    <s v="United States"/>
    <s v="Lafayette"/>
    <x v="14"/>
    <n v="47905"/>
    <x v="2"/>
    <s v="OFF-BI-10004600"/>
    <x v="1"/>
    <x v="8"/>
    <s v="Ibico Ibimaster 300 Manual Binding System"/>
    <n v="735.98"/>
    <n v="2"/>
    <n v="0"/>
    <n v="331.19099999999997"/>
  </r>
  <r>
    <n v="6829"/>
    <s v="CA-2013-118689"/>
    <x v="0"/>
    <x v="824"/>
    <d v="2013-10-10T00:00:00"/>
    <s v="Standard Class"/>
    <s v="TC-20980"/>
    <s v="Tamara Chand"/>
    <s v="Corporate"/>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s v="Corporate"/>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s v="Corporate"/>
    <s v="United States"/>
    <s v="New York City"/>
    <x v="15"/>
    <n v="10009"/>
    <x v="3"/>
    <s v="TEC-PH-10001750"/>
    <x v="2"/>
    <x v="7"/>
    <s v="Samsung Rugby III"/>
    <n v="197.96999999999997"/>
    <n v="3"/>
    <n v="0"/>
    <n v="53.451900000000009"/>
  </r>
  <r>
    <n v="6832"/>
    <s v="US-2014-123204"/>
    <x v="3"/>
    <x v="246"/>
    <d v="2014-07-28T00:00:00"/>
    <s v="Standard Class"/>
    <s v="CS-11860"/>
    <s v="Cari Schnelling"/>
    <s v="Consumer"/>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s v="Consumer"/>
    <s v="United States"/>
    <s v="Chicago"/>
    <x v="10"/>
    <n v="60610"/>
    <x v="2"/>
    <s v="OFF-AR-10003183"/>
    <x v="1"/>
    <x v="6"/>
    <s v="Avery Fluorescent Highlighter Four-Color Set"/>
    <n v="8.016"/>
    <n v="3"/>
    <n v="0.2"/>
    <n v="1.0019999999999993"/>
  </r>
  <r>
    <n v="6834"/>
    <s v="CA-2013-153101"/>
    <x v="0"/>
    <x v="162"/>
    <d v="2013-09-09T00:00:00"/>
    <s v="Same Day"/>
    <s v="PJ-19015"/>
    <s v="Pauline Johnson"/>
    <s v="Consumer"/>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s v="Corporate"/>
    <s v="United States"/>
    <s v="Montebello"/>
    <x v="1"/>
    <n v="90640"/>
    <x v="1"/>
    <s v="TEC-AC-10004803"/>
    <x v="2"/>
    <x v="11"/>
    <s v="Sony Micro Vault Click 4 GB USB 2.0 Flash Drive"/>
    <n v="27.88"/>
    <n v="2"/>
    <n v="0"/>
    <n v="3.9032000000000018"/>
  </r>
  <r>
    <n v="6836"/>
    <s v="CA-2014-142643"/>
    <x v="3"/>
    <x v="453"/>
    <d v="2014-10-21T00:00:00"/>
    <s v="Standard Class"/>
    <s v="DL-13495"/>
    <s v="Dionis Lloyd"/>
    <s v="Corporate"/>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s v="Corporate"/>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s v="Corporate"/>
    <s v="United States"/>
    <s v="Vineland"/>
    <x v="30"/>
    <n v="8360"/>
    <x v="3"/>
    <s v="OFF-AR-10003732"/>
    <x v="1"/>
    <x v="6"/>
    <s v="Newell 333"/>
    <n v="11.12"/>
    <n v="4"/>
    <n v="0"/>
    <n v="2.8911999999999995"/>
  </r>
  <r>
    <n v="6839"/>
    <s v="CA-2014-107517"/>
    <x v="3"/>
    <x v="1119"/>
    <d v="2014-02-10T00:00:00"/>
    <s v="Standard Class"/>
    <s v="FC-14335"/>
    <s v="Fred Chung"/>
    <s v="Corporate"/>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s v="Corporate"/>
    <s v="United States"/>
    <s v="Torrance"/>
    <x v="1"/>
    <n v="90503"/>
    <x v="1"/>
    <s v="TEC-PH-10003505"/>
    <x v="2"/>
    <x v="7"/>
    <s v="Geemarc AmpliPOWER60"/>
    <n v="371.2"/>
    <n v="5"/>
    <n v="0.2"/>
    <n v="41.759999999999948"/>
  </r>
  <r>
    <n v="6841"/>
    <s v="CA-2012-166338"/>
    <x v="1"/>
    <x v="401"/>
    <d v="2012-12-07T00:00:00"/>
    <s v="First Class"/>
    <s v="MP-18175"/>
    <s v="Mike Pelletier"/>
    <s v="Home Office"/>
    <s v="United States"/>
    <s v="Troy"/>
    <x v="24"/>
    <n v="45373"/>
    <x v="3"/>
    <s v="OFF-BI-10002852"/>
    <x v="1"/>
    <x v="8"/>
    <s v="Ibico Standard Transparent Covers"/>
    <n v="14.832000000000003"/>
    <n v="3"/>
    <n v="0.7"/>
    <n v="-10.382399999999997"/>
  </r>
  <r>
    <n v="6842"/>
    <s v="CA-2013-123946"/>
    <x v="0"/>
    <x v="126"/>
    <d v="2013-09-18T00:00:00"/>
    <s v="Standard Class"/>
    <s v="AJ-10795"/>
    <s v="Anthony Johnson"/>
    <s v="Corporate"/>
    <s v="United States"/>
    <s v="Springfield"/>
    <x v="17"/>
    <n v="22153"/>
    <x v="0"/>
    <s v="TEC-AC-10004877"/>
    <x v="2"/>
    <x v="11"/>
    <s v="Imation 30456 USB Flash Drive 8GB"/>
    <n v="20.700000000000003"/>
    <n v="3"/>
    <n v="0"/>
    <n v="1.6559999999999988"/>
  </r>
  <r>
    <n v="6843"/>
    <s v="CA-2013-123946"/>
    <x v="0"/>
    <x v="126"/>
    <d v="2013-09-18T00:00:00"/>
    <s v="Standard Class"/>
    <s v="AJ-10795"/>
    <s v="Anthony Johnson"/>
    <s v="Corporate"/>
    <s v="United States"/>
    <s v="Springfield"/>
    <x v="17"/>
    <n v="22153"/>
    <x v="0"/>
    <s v="OFF-FA-10002975"/>
    <x v="1"/>
    <x v="13"/>
    <s v="Staples"/>
    <n v="11.34"/>
    <n v="3"/>
    <n v="0"/>
    <n v="5.2164000000000001"/>
  </r>
  <r>
    <n v="6844"/>
    <s v="CA-2013-123946"/>
    <x v="0"/>
    <x v="126"/>
    <d v="2013-09-18T00:00:00"/>
    <s v="Standard Class"/>
    <s v="AJ-10795"/>
    <s v="Anthony Johnson"/>
    <s v="Corporate"/>
    <s v="United States"/>
    <s v="Springfield"/>
    <x v="17"/>
    <n v="22153"/>
    <x v="0"/>
    <s v="OFF-ST-10000419"/>
    <x v="1"/>
    <x v="4"/>
    <s v="Rogers Jumbo File, Granite"/>
    <n v="67.900000000000006"/>
    <n v="5"/>
    <n v="0"/>
    <n v="0.67899999999999849"/>
  </r>
  <r>
    <n v="6845"/>
    <s v="CA-2013-123946"/>
    <x v="0"/>
    <x v="126"/>
    <d v="2013-09-18T00:00:00"/>
    <s v="Standard Class"/>
    <s v="AJ-10795"/>
    <s v="Anthony Johnson"/>
    <s v="Corporate"/>
    <s v="United States"/>
    <s v="Springfield"/>
    <x v="17"/>
    <n v="22153"/>
    <x v="0"/>
    <s v="FUR-CH-10002073"/>
    <x v="0"/>
    <x v="1"/>
    <s v="Hon Olson Stacker Chairs"/>
    <n v="1059.1199999999999"/>
    <n v="4"/>
    <n v="0"/>
    <n v="307.14479999999992"/>
  </r>
  <r>
    <n v="6846"/>
    <s v="CA-2011-147543"/>
    <x v="2"/>
    <x v="522"/>
    <d v="2011-07-12T00:00:00"/>
    <s v="Standard Class"/>
    <s v="BC-11125"/>
    <s v="Becky Castell"/>
    <s v="Home Office"/>
    <s v="United States"/>
    <s v="El Cajon"/>
    <x v="1"/>
    <n v="92020"/>
    <x v="1"/>
    <s v="FUR-CH-10000155"/>
    <x v="0"/>
    <x v="1"/>
    <s v="Global Comet Stacking Armless Chair"/>
    <n v="478.48"/>
    <n v="2"/>
    <n v="0.2"/>
    <n v="47.848000000000013"/>
  </r>
  <r>
    <n v="6847"/>
    <s v="US-2013-159093"/>
    <x v="0"/>
    <x v="195"/>
    <d v="2013-05-15T00:00:00"/>
    <s v="Standard Class"/>
    <s v="RS-19420"/>
    <s v="Ricardo Sperren"/>
    <s v="Corporate"/>
    <s v="United States"/>
    <s v="Los Angeles"/>
    <x v="1"/>
    <n v="90036"/>
    <x v="1"/>
    <s v="OFF-PA-10001260"/>
    <x v="1"/>
    <x v="10"/>
    <s v="TOPS Money Receipt Book, Consecutively Numbered in Red,"/>
    <n v="32.04"/>
    <n v="4"/>
    <n v="0"/>
    <n v="14.417999999999999"/>
  </r>
  <r>
    <n v="6848"/>
    <s v="CA-2013-162110"/>
    <x v="0"/>
    <x v="427"/>
    <d v="2013-07-23T00:00:00"/>
    <s v="Standard Class"/>
    <s v="NP-18670"/>
    <s v="Nora Paige"/>
    <s v="Consumer"/>
    <s v="United States"/>
    <s v="Phoenix"/>
    <x v="16"/>
    <n v="85023"/>
    <x v="1"/>
    <s v="TEC-PH-10001924"/>
    <x v="2"/>
    <x v="7"/>
    <s v="iHome FM Clock Radio with Lightning Dock"/>
    <n v="55.991999999999997"/>
    <n v="1"/>
    <n v="0.2"/>
    <n v="3.4995000000000029"/>
  </r>
  <r>
    <n v="6849"/>
    <s v="US-2013-163461"/>
    <x v="0"/>
    <x v="1133"/>
    <d v="2013-06-22T00:00:00"/>
    <s v="First Class"/>
    <s v="BT-11440"/>
    <s v="Bobby Trafton"/>
    <s v="Consumer"/>
    <s v="United States"/>
    <s v="Frankfort"/>
    <x v="10"/>
    <n v="60423"/>
    <x v="2"/>
    <s v="OFF-PA-10003134"/>
    <x v="1"/>
    <x v="10"/>
    <s v="Xerox 1937"/>
    <n v="76.864000000000004"/>
    <n v="2"/>
    <n v="0.2"/>
    <n v="26.902399999999993"/>
  </r>
  <r>
    <n v="6850"/>
    <s v="CA-2011-101462"/>
    <x v="2"/>
    <x v="1017"/>
    <d v="2011-04-25T00:00:00"/>
    <s v="Standard Class"/>
    <s v="BP-11230"/>
    <s v="Benjamin Patterson"/>
    <s v="Consumer"/>
    <s v="United States"/>
    <s v="Los Angeles"/>
    <x v="1"/>
    <n v="90045"/>
    <x v="1"/>
    <s v="FUR-FU-10000409"/>
    <x v="0"/>
    <x v="5"/>
    <s v="GE 4 Foot Flourescent Tube, 40 Watt"/>
    <n v="59.92"/>
    <n v="4"/>
    <n v="0"/>
    <n v="27.563200000000002"/>
  </r>
  <r>
    <n v="6851"/>
    <s v="US-2013-100461"/>
    <x v="0"/>
    <x v="1134"/>
    <d v="2013-01-12T00:00:00"/>
    <s v="Standard Class"/>
    <s v="JO-15145"/>
    <s v="Jack O'Briant"/>
    <s v="Corporate"/>
    <s v="United States"/>
    <s v="Franklin"/>
    <x v="6"/>
    <n v="53132"/>
    <x v="2"/>
    <s v="FUR-BO-10002545"/>
    <x v="0"/>
    <x v="0"/>
    <s v="Atlantic Metals Mobile 3-Shelf Bookcases, Custom Colors"/>
    <n v="1565.88"/>
    <n v="6"/>
    <n v="0"/>
    <n v="407.12880000000007"/>
  </r>
  <r>
    <n v="6852"/>
    <s v="US-2013-100461"/>
    <x v="0"/>
    <x v="1134"/>
    <d v="2013-01-12T00:00:00"/>
    <s v="Standard Class"/>
    <s v="JO-15145"/>
    <s v="Jack O'Briant"/>
    <s v="Corporate"/>
    <s v="United States"/>
    <s v="Franklin"/>
    <x v="6"/>
    <n v="53132"/>
    <x v="2"/>
    <s v="OFF-BI-10001460"/>
    <x v="1"/>
    <x v="8"/>
    <s v="Plastic Binding Combs"/>
    <n v="106.05"/>
    <n v="7"/>
    <n v="0"/>
    <n v="49.843499999999999"/>
  </r>
  <r>
    <n v="6853"/>
    <s v="US-2014-162670"/>
    <x v="3"/>
    <x v="331"/>
    <d v="2014-12-29T00:00:00"/>
    <s v="Second Class"/>
    <s v="MF-18250"/>
    <s v="Monica Federle"/>
    <s v="Corporate"/>
    <s v="United States"/>
    <s v="Little Rock"/>
    <x v="36"/>
    <n v="72209"/>
    <x v="0"/>
    <s v="OFF-ST-10001328"/>
    <x v="1"/>
    <x v="4"/>
    <s v="Personal Filing Tote with Lid, Black/Gray"/>
    <n v="62.04"/>
    <n v="4"/>
    <n v="0"/>
    <n v="17.371200000000002"/>
  </r>
  <r>
    <n v="6854"/>
    <s v="US-2014-162670"/>
    <x v="3"/>
    <x v="331"/>
    <d v="2014-12-29T00:00:00"/>
    <s v="Second Class"/>
    <s v="MF-18250"/>
    <s v="Monica Federle"/>
    <s v="Corporate"/>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s v="Corporate"/>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s v="Corporate"/>
    <s v="United States"/>
    <s v="Little Rock"/>
    <x v="36"/>
    <n v="72209"/>
    <x v="0"/>
    <s v="OFF-PA-10001994"/>
    <x v="1"/>
    <x v="10"/>
    <s v="Ink Jet Note and Greeting Cards, 8-1/2&quot; x 5-1/2&quot; Card Size"/>
    <n v="44.96"/>
    <n v="2"/>
    <n v="0"/>
    <n v="20.6816"/>
  </r>
  <r>
    <n v="6857"/>
    <s v="US-2014-162670"/>
    <x v="3"/>
    <x v="331"/>
    <d v="2014-12-29T00:00:00"/>
    <s v="Second Class"/>
    <s v="MF-18250"/>
    <s v="Monica Federle"/>
    <s v="Corporate"/>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s v="Consumer"/>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s v="Consumer"/>
    <s v="United States"/>
    <s v="Los Angeles"/>
    <x v="1"/>
    <n v="90008"/>
    <x v="1"/>
    <s v="OFF-LA-10001404"/>
    <x v="1"/>
    <x v="2"/>
    <s v="Avery 517"/>
    <n v="7.38"/>
    <n v="2"/>
    <n v="0"/>
    <n v="3.4685999999999999"/>
  </r>
  <r>
    <n v="6860"/>
    <s v="CA-2014-128965"/>
    <x v="3"/>
    <x v="827"/>
    <d v="2014-04-23T00:00:00"/>
    <s v="Standard Class"/>
    <s v="PS-18760"/>
    <s v="Pamela Stobb"/>
    <s v="Consumer"/>
    <s v="United States"/>
    <s v="Los Angeles"/>
    <x v="1"/>
    <n v="90008"/>
    <x v="1"/>
    <s v="OFF-FA-10001561"/>
    <x v="1"/>
    <x v="13"/>
    <s v="Stockwell Push Pins"/>
    <n v="10.9"/>
    <n v="5"/>
    <n v="0"/>
    <n v="3.5970000000000004"/>
  </r>
  <r>
    <n v="6861"/>
    <s v="CA-2014-128965"/>
    <x v="3"/>
    <x v="827"/>
    <d v="2014-04-23T00:00:00"/>
    <s v="Standard Class"/>
    <s v="PS-18760"/>
    <s v="Pamela Stobb"/>
    <s v="Consumer"/>
    <s v="United States"/>
    <s v="Los Angeles"/>
    <x v="1"/>
    <n v="90008"/>
    <x v="1"/>
    <s v="TEC-AC-10001383"/>
    <x v="2"/>
    <x v="11"/>
    <s v="Logitech Wireless Touch Keyboard K400"/>
    <n v="274.89"/>
    <n v="11"/>
    <n v="0"/>
    <n v="46.731299999999962"/>
  </r>
  <r>
    <n v="6862"/>
    <s v="CA-2014-128965"/>
    <x v="3"/>
    <x v="827"/>
    <d v="2014-04-23T00:00:00"/>
    <s v="Standard Class"/>
    <s v="PS-18760"/>
    <s v="Pamela Stobb"/>
    <s v="Consumer"/>
    <s v="United States"/>
    <s v="Los Angeles"/>
    <x v="1"/>
    <n v="90008"/>
    <x v="1"/>
    <s v="OFF-LA-10003190"/>
    <x v="1"/>
    <x v="2"/>
    <s v="Avery 474"/>
    <n v="23.04"/>
    <n v="8"/>
    <n v="0"/>
    <n v="11.2896"/>
  </r>
  <r>
    <n v="6863"/>
    <s v="CA-2014-128965"/>
    <x v="3"/>
    <x v="827"/>
    <d v="2014-04-23T00:00:00"/>
    <s v="Standard Class"/>
    <s v="PS-18760"/>
    <s v="Pamela Stobb"/>
    <s v="Consumer"/>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s v="Corporate"/>
    <s v="United States"/>
    <s v="San Antonio"/>
    <x v="5"/>
    <n v="78207"/>
    <x v="2"/>
    <s v="OFF-PA-10000520"/>
    <x v="1"/>
    <x v="10"/>
    <s v="Xerox 201"/>
    <n v="10.368000000000002"/>
    <n v="2"/>
    <n v="0.2"/>
    <n v="3.6288"/>
  </r>
  <r>
    <n v="6865"/>
    <s v="US-2013-126452"/>
    <x v="0"/>
    <x v="1036"/>
    <d v="2013-08-29T00:00:00"/>
    <s v="Standard Class"/>
    <s v="SC-20230"/>
    <s v="Scot Coram"/>
    <s v="Corporate"/>
    <s v="United States"/>
    <s v="Los Angeles"/>
    <x v="1"/>
    <n v="90004"/>
    <x v="1"/>
    <s v="OFF-BI-10004465"/>
    <x v="1"/>
    <x v="8"/>
    <s v="Avery Durable Slant Ring Binders"/>
    <n v="12.672000000000001"/>
    <n v="2"/>
    <n v="0.2"/>
    <n v="4.7519999999999998"/>
  </r>
  <r>
    <n v="6866"/>
    <s v="US-2013-126452"/>
    <x v="0"/>
    <x v="1036"/>
    <d v="2013-08-29T00:00:00"/>
    <s v="Standard Class"/>
    <s v="SC-20230"/>
    <s v="Scot Coram"/>
    <s v="Corporate"/>
    <s v="United States"/>
    <s v="Los Angeles"/>
    <x v="1"/>
    <n v="90004"/>
    <x v="1"/>
    <s v="TEC-PH-10003555"/>
    <x v="2"/>
    <x v="7"/>
    <s v="Motorola HK250 Universal Bluetooth Headset"/>
    <n v="91.96"/>
    <n v="5"/>
    <n v="0.2"/>
    <n v="-20.690999999999992"/>
  </r>
  <r>
    <n v="6867"/>
    <s v="US-2013-126452"/>
    <x v="0"/>
    <x v="1036"/>
    <d v="2013-08-29T00:00:00"/>
    <s v="Standard Class"/>
    <s v="SC-20230"/>
    <s v="Scot Coram"/>
    <s v="Corporate"/>
    <s v="United States"/>
    <s v="Los Angeles"/>
    <x v="1"/>
    <n v="90004"/>
    <x v="1"/>
    <s v="TEC-AC-10000844"/>
    <x v="2"/>
    <x v="11"/>
    <s v="Logitech Gaming G510s - Keyboard"/>
    <n v="254.96999999999997"/>
    <n v="3"/>
    <n v="0"/>
    <n v="91.789199999999994"/>
  </r>
  <r>
    <n v="6868"/>
    <s v="US-2013-126452"/>
    <x v="0"/>
    <x v="1036"/>
    <d v="2013-08-29T00:00:00"/>
    <s v="Standard Class"/>
    <s v="SC-20230"/>
    <s v="Scot Coram"/>
    <s v="Corporate"/>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s v="Corporate"/>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s v="Corporate"/>
    <s v="United States"/>
    <s v="Los Angeles"/>
    <x v="1"/>
    <n v="90004"/>
    <x v="1"/>
    <s v="OFF-PA-10003848"/>
    <x v="1"/>
    <x v="10"/>
    <s v="Xerox 1997"/>
    <n v="12.96"/>
    <n v="2"/>
    <n v="0"/>
    <n v="6.2208000000000006"/>
  </r>
  <r>
    <n v="6871"/>
    <s v="US-2013-126452"/>
    <x v="0"/>
    <x v="1036"/>
    <d v="2013-08-29T00:00:00"/>
    <s v="Standard Class"/>
    <s v="SC-20230"/>
    <s v="Scot Coram"/>
    <s v="Corporate"/>
    <s v="United States"/>
    <s v="Los Angeles"/>
    <x v="1"/>
    <n v="90004"/>
    <x v="1"/>
    <s v="OFF-PA-10002606"/>
    <x v="1"/>
    <x v="10"/>
    <s v="Xerox 1928"/>
    <n v="47.52"/>
    <n v="9"/>
    <n v="0"/>
    <n v="21.384"/>
  </r>
  <r>
    <n v="6872"/>
    <s v="CA-2013-145009"/>
    <x v="0"/>
    <x v="5"/>
    <d v="2013-12-09T00:00:00"/>
    <s v="Second Class"/>
    <s v="RF-19345"/>
    <s v="Randy Ferguson"/>
    <s v="Corporate"/>
    <s v="United States"/>
    <s v="Chicago"/>
    <x v="10"/>
    <n v="60610"/>
    <x v="2"/>
    <s v="OFF-LA-10004853"/>
    <x v="1"/>
    <x v="2"/>
    <s v="Avery 483"/>
    <n v="11.952000000000002"/>
    <n v="3"/>
    <n v="0.2"/>
    <n v="3.8843999999999994"/>
  </r>
  <r>
    <n v="6873"/>
    <s v="CA-2012-162544"/>
    <x v="1"/>
    <x v="1135"/>
    <d v="2012-12-19T00:00:00"/>
    <s v="First Class"/>
    <s v="SG-20080"/>
    <s v="Sandra Glassco"/>
    <s v="Consumer"/>
    <s v="United States"/>
    <s v="Seattle"/>
    <x v="4"/>
    <n v="98105"/>
    <x v="1"/>
    <s v="OFF-PA-10004948"/>
    <x v="1"/>
    <x v="10"/>
    <s v="Xerox 190"/>
    <n v="4.9800000000000004"/>
    <n v="1"/>
    <n v="0"/>
    <n v="2.3406000000000002"/>
  </r>
  <r>
    <n v="6874"/>
    <s v="CA-2011-124394"/>
    <x v="2"/>
    <x v="1136"/>
    <d v="2011-10-22T00:00:00"/>
    <s v="Second Class"/>
    <s v="TB-21520"/>
    <s v="Tracy Blumstein"/>
    <s v="Consumer"/>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s v="Consumer"/>
    <s v="United States"/>
    <s v="Beaumont"/>
    <x v="5"/>
    <n v="77705"/>
    <x v="2"/>
    <s v="TEC-AC-10001314"/>
    <x v="2"/>
    <x v="11"/>
    <s v="Case Logic 2.4GHz Wireless Keyboard"/>
    <n v="119.97600000000001"/>
    <n v="3"/>
    <n v="0.2"/>
    <n v="-17.996400000000019"/>
  </r>
  <r>
    <n v="6876"/>
    <s v="US-2013-121013"/>
    <x v="0"/>
    <x v="64"/>
    <d v="2013-09-11T00:00:00"/>
    <s v="Standard Class"/>
    <s v="MM-17920"/>
    <s v="Michael Moore"/>
    <s v="Consumer"/>
    <s v="United States"/>
    <s v="Chesapeake"/>
    <x v="17"/>
    <n v="23320"/>
    <x v="0"/>
    <s v="OFF-LA-10004545"/>
    <x v="1"/>
    <x v="2"/>
    <s v="Avery 50"/>
    <n v="25.06"/>
    <n v="2"/>
    <n v="0"/>
    <n v="11.778199999999998"/>
  </r>
  <r>
    <n v="6877"/>
    <s v="US-2013-121013"/>
    <x v="0"/>
    <x v="64"/>
    <d v="2013-09-11T00:00:00"/>
    <s v="Standard Class"/>
    <s v="MM-17920"/>
    <s v="Michael Moore"/>
    <s v="Consumer"/>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s v="Consumer"/>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s v="Consumer"/>
    <s v="United States"/>
    <s v="Dallas"/>
    <x v="5"/>
    <n v="75217"/>
    <x v="2"/>
    <s v="OFF-PA-10003001"/>
    <x v="1"/>
    <x v="10"/>
    <s v="Xerox 1986"/>
    <n v="5.3440000000000003"/>
    <n v="1"/>
    <n v="0.2"/>
    <n v="1.8703999999999998"/>
  </r>
  <r>
    <n v="6880"/>
    <s v="CA-2012-137113"/>
    <x v="1"/>
    <x v="494"/>
    <d v="2012-12-05T00:00:00"/>
    <s v="Second Class"/>
    <s v="TW-21025"/>
    <s v="Tamara Willingham"/>
    <s v="Home Office"/>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s v="Home Office"/>
    <s v="United States"/>
    <s v="Seattle"/>
    <x v="4"/>
    <n v="98105"/>
    <x v="1"/>
    <s v="OFF-PA-10004255"/>
    <x v="1"/>
    <x v="10"/>
    <s v="Xerox 219"/>
    <n v="32.400000000000006"/>
    <n v="5"/>
    <n v="0"/>
    <n v="15.552000000000001"/>
  </r>
  <r>
    <n v="6882"/>
    <s v="CA-2012-137113"/>
    <x v="1"/>
    <x v="494"/>
    <d v="2012-12-05T00:00:00"/>
    <s v="Second Class"/>
    <s v="TW-21025"/>
    <s v="Tamara Willingham"/>
    <s v="Home Office"/>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s v="Home Office"/>
    <s v="United States"/>
    <s v="Seattle"/>
    <x v="4"/>
    <n v="98105"/>
    <x v="1"/>
    <s v="OFF-ST-10002554"/>
    <x v="1"/>
    <x v="4"/>
    <s v="Tennsco Industrial Shelving"/>
    <n v="146.72999999999999"/>
    <n v="3"/>
    <n v="0"/>
    <n v="2.9346000000000032"/>
  </r>
  <r>
    <n v="6884"/>
    <s v="CA-2012-137113"/>
    <x v="1"/>
    <x v="494"/>
    <d v="2012-12-05T00:00:00"/>
    <s v="Second Class"/>
    <s v="TW-21025"/>
    <s v="Tamara Willingham"/>
    <s v="Home Office"/>
    <s v="United States"/>
    <s v="Seattle"/>
    <x v="4"/>
    <n v="98105"/>
    <x v="1"/>
    <s v="OFF-PA-10002222"/>
    <x v="1"/>
    <x v="10"/>
    <s v="Xerox Color Copier Paper, 11&quot; x 17&quot;, Ream"/>
    <n v="114.2"/>
    <n v="5"/>
    <n v="0"/>
    <n v="52.531999999999996"/>
  </r>
  <r>
    <n v="6885"/>
    <s v="CA-2012-120677"/>
    <x v="1"/>
    <x v="70"/>
    <d v="2012-06-04T00:00:00"/>
    <s v="Standard Class"/>
    <s v="BD-11320"/>
    <s v="Bill Donatelli"/>
    <s v="Consumer"/>
    <s v="United States"/>
    <s v="Minneapolis"/>
    <x v="11"/>
    <n v="55407"/>
    <x v="2"/>
    <s v="FUR-CH-10002320"/>
    <x v="0"/>
    <x v="1"/>
    <s v="Hon Pagoda Stacking Chairs"/>
    <n v="2567.84"/>
    <n v="8"/>
    <n v="0"/>
    <n v="770.35199999999986"/>
  </r>
  <r>
    <n v="6886"/>
    <s v="CA-2014-123036"/>
    <x v="3"/>
    <x v="18"/>
    <d v="2014-09-18T00:00:00"/>
    <s v="Standard Class"/>
    <s v="HA-14905"/>
    <s v="Helen Abelman"/>
    <s v="Consumer"/>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s v="Consumer"/>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s v="Consumer"/>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s v="Consumer"/>
    <s v="United States"/>
    <s v="Los Angeles"/>
    <x v="1"/>
    <n v="90032"/>
    <x v="1"/>
    <s v="OFF-BI-10000666"/>
    <x v="1"/>
    <x v="8"/>
    <s v="Surelock Post Binders"/>
    <n v="73.343999999999994"/>
    <n v="3"/>
    <n v="0.2"/>
    <n v="27.503999999999998"/>
  </r>
  <r>
    <n v="6890"/>
    <s v="CA-2014-164756"/>
    <x v="3"/>
    <x v="65"/>
    <d v="2014-09-23T00:00:00"/>
    <s v="Standard Class"/>
    <s v="SS-20140"/>
    <s v="Saphhira Shifley"/>
    <s v="Corporate"/>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s v="Corporate"/>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s v="Corporate"/>
    <s v="United States"/>
    <s v="Columbus"/>
    <x v="32"/>
    <n v="31907"/>
    <x v="0"/>
    <s v="OFF-AR-10000380"/>
    <x v="1"/>
    <x v="6"/>
    <s v="Hunt PowerHouse Electric Pencil Sharpener, Blue"/>
    <n v="113.94"/>
    <n v="3"/>
    <n v="0"/>
    <n v="34.181999999999988"/>
  </r>
  <r>
    <n v="6893"/>
    <s v="CA-2014-164756"/>
    <x v="3"/>
    <x v="65"/>
    <d v="2014-09-23T00:00:00"/>
    <s v="Standard Class"/>
    <s v="SS-20140"/>
    <s v="Saphhira Shifley"/>
    <s v="Corporate"/>
    <s v="United States"/>
    <s v="Columbus"/>
    <x v="32"/>
    <n v="31907"/>
    <x v="0"/>
    <s v="OFF-PA-10003848"/>
    <x v="1"/>
    <x v="10"/>
    <s v="Xerox 1997"/>
    <n v="25.92"/>
    <n v="4"/>
    <n v="0"/>
    <n v="12.441600000000001"/>
  </r>
  <r>
    <n v="6894"/>
    <s v="CA-2014-164756"/>
    <x v="3"/>
    <x v="65"/>
    <d v="2014-09-23T00:00:00"/>
    <s v="Standard Class"/>
    <s v="SS-20140"/>
    <s v="Saphhira Shifley"/>
    <s v="Corporate"/>
    <s v="United States"/>
    <s v="Columbus"/>
    <x v="32"/>
    <n v="31907"/>
    <x v="0"/>
    <s v="FUR-FU-10002963"/>
    <x v="0"/>
    <x v="5"/>
    <s v="Master Caster Door Stop, Gray"/>
    <n v="20.32"/>
    <n v="4"/>
    <n v="0"/>
    <n v="6.9087999999999994"/>
  </r>
  <r>
    <n v="6895"/>
    <s v="CA-2014-164756"/>
    <x v="3"/>
    <x v="65"/>
    <d v="2014-09-23T00:00:00"/>
    <s v="Standard Class"/>
    <s v="SS-20140"/>
    <s v="Saphhira Shifley"/>
    <s v="Corporate"/>
    <s v="United States"/>
    <s v="Columbus"/>
    <x v="32"/>
    <n v="31907"/>
    <x v="0"/>
    <s v="TEC-PH-10002447"/>
    <x v="2"/>
    <x v="7"/>
    <s v="AT&amp;T CL83451 4-Handset Telephone"/>
    <n v="411.98"/>
    <n v="2"/>
    <n v="0"/>
    <n v="119.4742"/>
  </r>
  <r>
    <n v="6896"/>
    <s v="CA-2014-164756"/>
    <x v="3"/>
    <x v="65"/>
    <d v="2014-09-23T00:00:00"/>
    <s v="Standard Class"/>
    <s v="SS-20140"/>
    <s v="Saphhira Shifley"/>
    <s v="Corporate"/>
    <s v="United States"/>
    <s v="Columbus"/>
    <x v="32"/>
    <n v="31907"/>
    <x v="0"/>
    <s v="OFF-SU-10004261"/>
    <x v="1"/>
    <x v="14"/>
    <s v="Fiskars 8&quot; Scissors, 2/Pack"/>
    <n v="34.479999999999997"/>
    <n v="2"/>
    <n v="0"/>
    <n v="9.9991999999999948"/>
  </r>
  <r>
    <n v="6897"/>
    <s v="CA-2014-164756"/>
    <x v="3"/>
    <x v="65"/>
    <d v="2014-09-23T00:00:00"/>
    <s v="Standard Class"/>
    <s v="SS-20140"/>
    <s v="Saphhira Shifley"/>
    <s v="Corporate"/>
    <s v="United States"/>
    <s v="Columbus"/>
    <x v="32"/>
    <n v="31907"/>
    <x v="0"/>
    <s v="OFF-PA-10003228"/>
    <x v="1"/>
    <x v="10"/>
    <s v="Xerox 1917"/>
    <n v="244.54999999999998"/>
    <n v="5"/>
    <n v="0"/>
    <n v="114.93849999999998"/>
  </r>
  <r>
    <n v="6898"/>
    <s v="CA-2014-122028"/>
    <x v="3"/>
    <x v="238"/>
    <d v="2014-08-26T00:00:00"/>
    <s v="Standard Class"/>
    <s v="CK-12205"/>
    <s v="Chloris Kastensmidt"/>
    <s v="Consumer"/>
    <s v="United States"/>
    <s v="Lakewood"/>
    <x v="24"/>
    <n v="44107"/>
    <x v="3"/>
    <s v="OFF-BI-10004817"/>
    <x v="1"/>
    <x v="8"/>
    <s v="GBC Personal VeloBind Strips"/>
    <n v="10.782000000000002"/>
    <n v="3"/>
    <n v="0.7"/>
    <n v="-7.9067999999999969"/>
  </r>
  <r>
    <n v="6899"/>
    <s v="US-2012-165512"/>
    <x v="1"/>
    <x v="1137"/>
    <d v="2012-05-26T00:00:00"/>
    <s v="Second Class"/>
    <s v="VS-21820"/>
    <s v="Vivek Sundaresam"/>
    <s v="Consumer"/>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s v="Consumer"/>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s v="Home Office"/>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s v="Corporate"/>
    <s v="United States"/>
    <s v="Huntington Beach"/>
    <x v="1"/>
    <n v="92646"/>
    <x v="1"/>
    <s v="TEC-CO-10001449"/>
    <x v="2"/>
    <x v="16"/>
    <s v="Hewlett Packard LaserJet 3310 Copier"/>
    <n v="2399.96"/>
    <n v="5"/>
    <n v="0.2"/>
    <n v="839.9860000000001"/>
  </r>
  <r>
    <n v="6903"/>
    <s v="CA-2014-111220"/>
    <x v="3"/>
    <x v="264"/>
    <d v="2014-09-09T00:00:00"/>
    <s v="Standard Class"/>
    <s v="JS-15595"/>
    <s v="Jill Stevenson"/>
    <s v="Corporate"/>
    <s v="United States"/>
    <s v="Chicago"/>
    <x v="10"/>
    <n v="60653"/>
    <x v="2"/>
    <s v="OFF-FA-10002280"/>
    <x v="1"/>
    <x v="13"/>
    <s v="Advantus Plastic Paper Clips"/>
    <n v="16"/>
    <n v="4"/>
    <n v="0.2"/>
    <n v="5.6"/>
  </r>
  <r>
    <n v="6904"/>
    <s v="CA-2014-111220"/>
    <x v="3"/>
    <x v="264"/>
    <d v="2014-09-09T00:00:00"/>
    <s v="Standard Class"/>
    <s v="JS-15595"/>
    <s v="Jill Stevenson"/>
    <s v="Corporate"/>
    <s v="United States"/>
    <s v="Chicago"/>
    <x v="10"/>
    <n v="60653"/>
    <x v="2"/>
    <s v="OFF-AP-10003278"/>
    <x v="1"/>
    <x v="9"/>
    <s v="Belkin 7-Outlet SurgeMaster Home Series"/>
    <n v="5.5879999999999992"/>
    <n v="2"/>
    <n v="0.8"/>
    <n v="-15.087600000000002"/>
  </r>
  <r>
    <n v="6905"/>
    <s v="CA-2014-111220"/>
    <x v="3"/>
    <x v="264"/>
    <d v="2014-09-09T00:00:00"/>
    <s v="Standard Class"/>
    <s v="JS-15595"/>
    <s v="Jill Stevenson"/>
    <s v="Corporate"/>
    <s v="United States"/>
    <s v="Chicago"/>
    <x v="10"/>
    <n v="60653"/>
    <x v="2"/>
    <s v="OFF-ST-10003994"/>
    <x v="1"/>
    <x v="4"/>
    <s v="Belkin 19&quot; Center-Weighted Shelf, Gray"/>
    <n v="235.92"/>
    <n v="5"/>
    <n v="0.2"/>
    <n v="-44.235000000000007"/>
  </r>
  <r>
    <n v="6906"/>
    <s v="US-2014-149006"/>
    <x v="3"/>
    <x v="1139"/>
    <d v="2014-12-09T00:00:00"/>
    <s v="Second Class"/>
    <s v="BN-11470"/>
    <s v="Brad Norvell"/>
    <s v="Corporate"/>
    <s v="United States"/>
    <s v="Brentwood"/>
    <x v="1"/>
    <n v="94513"/>
    <x v="1"/>
    <s v="OFF-ST-10003221"/>
    <x v="1"/>
    <x v="4"/>
    <s v="Staples"/>
    <n v="10.68"/>
    <n v="1"/>
    <n v="0"/>
    <n v="2.8836000000000004"/>
  </r>
  <r>
    <n v="6907"/>
    <s v="CA-2014-149468"/>
    <x v="3"/>
    <x v="968"/>
    <d v="2014-05-21T00:00:00"/>
    <s v="Same Day"/>
    <s v="AR-10405"/>
    <s v="Allen Rosenblatt"/>
    <s v="Corporate"/>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s v="Consumer"/>
    <s v="United States"/>
    <s v="Seattle"/>
    <x v="4"/>
    <n v="98103"/>
    <x v="1"/>
    <s v="TEC-PH-10002584"/>
    <x v="2"/>
    <x v="7"/>
    <s v="Samsung Galaxy S4"/>
    <n v="1001.5840000000001"/>
    <n v="2"/>
    <n v="0.2"/>
    <n v="125.19799999999992"/>
  </r>
  <r>
    <n v="6909"/>
    <s v="US-2014-135503"/>
    <x v="3"/>
    <x v="389"/>
    <d v="2014-12-16T00:00:00"/>
    <s v="Standard Class"/>
    <s v="JE-16165"/>
    <s v="Justin Ellison"/>
    <s v="Corporate"/>
    <s v="United States"/>
    <s v="North Charleston"/>
    <x v="20"/>
    <n v="29406"/>
    <x v="0"/>
    <s v="FUR-FU-10002364"/>
    <x v="0"/>
    <x v="5"/>
    <s v="Eldon Expressions Wood Desk Accessories, Oak"/>
    <n v="14.76"/>
    <n v="2"/>
    <n v="0"/>
    <n v="4.2803999999999984"/>
  </r>
  <r>
    <n v="6910"/>
    <s v="CA-2011-126277"/>
    <x v="2"/>
    <x v="103"/>
    <d v="2011-09-18T00:00:00"/>
    <s v="Second Class"/>
    <s v="LH-16900"/>
    <s v="Lena Hernandez"/>
    <s v="Consumer"/>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s v="Consumer"/>
    <s v="United States"/>
    <s v="Seattle"/>
    <x v="4"/>
    <n v="98103"/>
    <x v="1"/>
    <s v="FUR-BO-10004709"/>
    <x v="0"/>
    <x v="0"/>
    <s v="Bush Westfield Collection Bookcases, Medium Cherry Finish"/>
    <n v="115.96"/>
    <n v="2"/>
    <n v="0"/>
    <n v="25.511200000000002"/>
  </r>
  <r>
    <n v="6912"/>
    <s v="CA-2014-168942"/>
    <x v="3"/>
    <x v="378"/>
    <d v="2014-08-06T00:00:00"/>
    <s v="Second Class"/>
    <s v="EM-13960"/>
    <s v="Eric Murdock"/>
    <s v="Consumer"/>
    <s v="United States"/>
    <s v="San Francisco"/>
    <x v="1"/>
    <n v="94109"/>
    <x v="1"/>
    <s v="OFF-ST-10004340"/>
    <x v="1"/>
    <x v="4"/>
    <s v="Fellowes Mobile File Cart, Black"/>
    <n v="186.54"/>
    <n v="3"/>
    <n v="0"/>
    <n v="50.365800000000007"/>
  </r>
  <r>
    <n v="6913"/>
    <s v="US-2014-128398"/>
    <x v="3"/>
    <x v="743"/>
    <d v="2014-05-06T00:00:00"/>
    <s v="Second Class"/>
    <s v="EM-13825"/>
    <s v="Elizabeth Moffitt"/>
    <s v="Corporate"/>
    <s v="United States"/>
    <s v="Los Angeles"/>
    <x v="1"/>
    <n v="90049"/>
    <x v="1"/>
    <s v="TEC-AC-10001714"/>
    <x v="2"/>
    <x v="11"/>
    <s v="Logitech MX Performance Wireless Mouse"/>
    <n v="159.56"/>
    <n v="4"/>
    <n v="0"/>
    <n v="59.037199999999999"/>
  </r>
  <r>
    <n v="6914"/>
    <s v="CA-2012-104115"/>
    <x v="1"/>
    <x v="821"/>
    <d v="2012-06-16T00:00:00"/>
    <s v="Standard Class"/>
    <s v="JH-15910"/>
    <s v="Jonathan Howell"/>
    <s v="Consumer"/>
    <s v="United States"/>
    <s v="West Palm Beach"/>
    <x v="2"/>
    <n v="33407"/>
    <x v="0"/>
    <s v="TEC-PH-10002844"/>
    <x v="2"/>
    <x v="7"/>
    <s v="Speck Products Candyshell Flip Case"/>
    <n v="55.984000000000009"/>
    <n v="2"/>
    <n v="0.2"/>
    <n v="4.1987999999999985"/>
  </r>
  <r>
    <n v="6915"/>
    <s v="CA-2011-142510"/>
    <x v="2"/>
    <x v="1091"/>
    <d v="2011-12-29T00:00:00"/>
    <s v="Standard Class"/>
    <s v="NP-18700"/>
    <s v="Nora Preis"/>
    <s v="Consumer"/>
    <s v="United States"/>
    <s v="Chicago"/>
    <x v="10"/>
    <n v="60623"/>
    <x v="2"/>
    <s v="OFF-ST-10000585"/>
    <x v="1"/>
    <x v="4"/>
    <s v="Economy Rollaway Files"/>
    <n v="132.16"/>
    <n v="1"/>
    <n v="0.2"/>
    <n v="9.911999999999999"/>
  </r>
  <r>
    <n v="6916"/>
    <s v="CA-2011-142510"/>
    <x v="2"/>
    <x v="1091"/>
    <d v="2011-12-29T00:00:00"/>
    <s v="Standard Class"/>
    <s v="NP-18700"/>
    <s v="Nora Preis"/>
    <s v="Consumer"/>
    <s v="United States"/>
    <s v="Chicago"/>
    <x v="10"/>
    <n v="60623"/>
    <x v="2"/>
    <s v="OFF-BI-10002824"/>
    <x v="1"/>
    <x v="8"/>
    <s v="Recycled Easel Ring Binders"/>
    <n v="17.903999999999996"/>
    <n v="6"/>
    <n v="0.8"/>
    <n v="-31.332000000000008"/>
  </r>
  <r>
    <n v="6917"/>
    <s v="CA-2011-142510"/>
    <x v="2"/>
    <x v="1091"/>
    <d v="2011-12-29T00:00:00"/>
    <s v="Standard Class"/>
    <s v="NP-18700"/>
    <s v="Nora Preis"/>
    <s v="Consumer"/>
    <s v="United States"/>
    <s v="Chicago"/>
    <x v="10"/>
    <n v="60623"/>
    <x v="2"/>
    <s v="OFF-PA-10001289"/>
    <x v="1"/>
    <x v="10"/>
    <s v="White Computer Printout Paper by Universal"/>
    <n v="124.032"/>
    <n v="4"/>
    <n v="0.2"/>
    <n v="44.961600000000004"/>
  </r>
  <r>
    <n v="6918"/>
    <s v="CA-2011-124247"/>
    <x v="2"/>
    <x v="757"/>
    <d v="2011-12-21T00:00:00"/>
    <s v="Standard Class"/>
    <s v="SH-20635"/>
    <s v="Stefanie Holloman"/>
    <s v="Corporate"/>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s v="Consumer"/>
    <s v="United States"/>
    <s v="Seattle"/>
    <x v="4"/>
    <n v="98115"/>
    <x v="1"/>
    <s v="OFF-SU-10003567"/>
    <x v="1"/>
    <x v="14"/>
    <s v="Stiletto Hand Letter Openers"/>
    <n v="28.799999999999997"/>
    <n v="3"/>
    <n v="0"/>
    <n v="0.86400000000000077"/>
  </r>
  <r>
    <n v="6920"/>
    <s v="CA-2012-102806"/>
    <x v="1"/>
    <x v="1031"/>
    <d v="2012-05-28T00:00:00"/>
    <s v="Standard Class"/>
    <s v="HG-14965"/>
    <s v="Henry Goldwyn"/>
    <s v="Corporate"/>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s v="Consumer"/>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s v="Home Office"/>
    <s v="United States"/>
    <s v="New York City"/>
    <x v="15"/>
    <n v="10011"/>
    <x v="3"/>
    <s v="OFF-EN-10001532"/>
    <x v="1"/>
    <x v="12"/>
    <s v="Brown Kraft Recycled Envelopes"/>
    <n v="16.98"/>
    <n v="1"/>
    <n v="0"/>
    <n v="8.49"/>
  </r>
  <r>
    <n v="6923"/>
    <s v="CA-2012-134257"/>
    <x v="1"/>
    <x v="199"/>
    <d v="2012-03-19T00:00:00"/>
    <s v="Second Class"/>
    <s v="MS-17710"/>
    <s v="Maurice Satty"/>
    <s v="Consumer"/>
    <s v="United States"/>
    <s v="Auburn"/>
    <x v="19"/>
    <n v="36830"/>
    <x v="0"/>
    <s v="OFF-LA-10003930"/>
    <x v="1"/>
    <x v="2"/>
    <s v="Dot Matrix Printer Tape Reel Labels, White, 5000/Box"/>
    <n v="491.55"/>
    <n v="5"/>
    <n v="0"/>
    <n v="240.8595"/>
  </r>
  <r>
    <n v="6924"/>
    <s v="CA-2012-134257"/>
    <x v="1"/>
    <x v="199"/>
    <d v="2012-03-19T00:00:00"/>
    <s v="Second Class"/>
    <s v="MS-17710"/>
    <s v="Maurice Satty"/>
    <s v="Consumer"/>
    <s v="United States"/>
    <s v="Auburn"/>
    <x v="19"/>
    <n v="36830"/>
    <x v="0"/>
    <s v="OFF-EN-10003845"/>
    <x v="1"/>
    <x v="12"/>
    <s v="Colored Envelopes"/>
    <n v="7.38"/>
    <n v="2"/>
    <n v="0"/>
    <n v="3.3947999999999996"/>
  </r>
  <r>
    <n v="6925"/>
    <s v="CA-2012-137925"/>
    <x v="1"/>
    <x v="672"/>
    <d v="2012-12-04T00:00:00"/>
    <s v="Standard Class"/>
    <s v="JL-15235"/>
    <s v="Janet Lee"/>
    <s v="Consumer"/>
    <s v="United States"/>
    <s v="New York City"/>
    <x v="15"/>
    <n v="10035"/>
    <x v="3"/>
    <s v="OFF-PA-10002659"/>
    <x v="1"/>
    <x v="10"/>
    <s v="Avoid Verbal Orders Carbonless Minifold Book"/>
    <n v="23.66"/>
    <n v="7"/>
    <n v="0"/>
    <n v="10.883599999999998"/>
  </r>
  <r>
    <n v="6926"/>
    <s v="CA-2012-137925"/>
    <x v="1"/>
    <x v="672"/>
    <d v="2012-12-04T00:00:00"/>
    <s v="Standard Class"/>
    <s v="JL-15235"/>
    <s v="Janet Lee"/>
    <s v="Consumer"/>
    <s v="United States"/>
    <s v="New York City"/>
    <x v="15"/>
    <n v="10035"/>
    <x v="3"/>
    <s v="FUR-BO-10001608"/>
    <x v="0"/>
    <x v="0"/>
    <s v="Hon Metal Bookcases, Black"/>
    <n v="681.40800000000013"/>
    <n v="12"/>
    <n v="0.2"/>
    <n v="42.588000000000022"/>
  </r>
  <r>
    <n v="6927"/>
    <s v="CA-2013-140046"/>
    <x v="0"/>
    <x v="1062"/>
    <d v="2013-08-04T00:00:00"/>
    <s v="Standard Class"/>
    <s v="KM-16660"/>
    <s v="Khloe Miller"/>
    <s v="Consumer"/>
    <s v="United States"/>
    <s v="Los Angeles"/>
    <x v="1"/>
    <n v="90032"/>
    <x v="1"/>
    <s v="OFF-LA-10000305"/>
    <x v="1"/>
    <x v="2"/>
    <s v="Avery 495"/>
    <n v="18.899999999999999"/>
    <n v="3"/>
    <n v="0"/>
    <n v="8.6939999999999991"/>
  </r>
  <r>
    <n v="6928"/>
    <s v="CA-2013-140382"/>
    <x v="0"/>
    <x v="661"/>
    <d v="2013-06-26T00:00:00"/>
    <s v="Second Class"/>
    <s v="RD-19900"/>
    <s v="Ruben Dartt"/>
    <s v="Consumer"/>
    <s v="United States"/>
    <s v="San Francisco"/>
    <x v="1"/>
    <n v="94109"/>
    <x v="1"/>
    <s v="OFF-ST-10003638"/>
    <x v="1"/>
    <x v="4"/>
    <s v="Mobile Personal File Cube"/>
    <n v="93.68"/>
    <n v="4"/>
    <n v="0"/>
    <n v="25.293599999999998"/>
  </r>
  <r>
    <n v="6929"/>
    <s v="CA-2013-140382"/>
    <x v="0"/>
    <x v="661"/>
    <d v="2013-06-26T00:00:00"/>
    <s v="Second Class"/>
    <s v="RD-19900"/>
    <s v="Ruben Dartt"/>
    <s v="Consumer"/>
    <s v="United States"/>
    <s v="San Francisco"/>
    <x v="1"/>
    <n v="94109"/>
    <x v="1"/>
    <s v="OFF-LA-10001934"/>
    <x v="1"/>
    <x v="2"/>
    <s v="Avery 516"/>
    <n v="21.93"/>
    <n v="3"/>
    <n v="0"/>
    <n v="10.307099999999998"/>
  </r>
  <r>
    <n v="6930"/>
    <s v="CA-2013-140382"/>
    <x v="0"/>
    <x v="661"/>
    <d v="2013-06-26T00:00:00"/>
    <s v="Second Class"/>
    <s v="RD-19900"/>
    <s v="Ruben Dartt"/>
    <s v="Consumer"/>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s v="Consumer"/>
    <s v="United States"/>
    <s v="San Francisco"/>
    <x v="1"/>
    <n v="94109"/>
    <x v="1"/>
    <s v="OFF-PA-10001019"/>
    <x v="1"/>
    <x v="10"/>
    <s v="Xerox 1884"/>
    <n v="19.98"/>
    <n v="1"/>
    <n v="0"/>
    <n v="9.3905999999999992"/>
  </r>
  <r>
    <n v="6932"/>
    <s v="CA-2011-164182"/>
    <x v="2"/>
    <x v="686"/>
    <d v="2011-07-18T00:00:00"/>
    <s v="Standard Class"/>
    <s v="ST-20530"/>
    <s v="Shui Tom"/>
    <s v="Consumer"/>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s v="Consumer"/>
    <s v="United States"/>
    <s v="Philadelphia"/>
    <x v="9"/>
    <n v="19140"/>
    <x v="3"/>
    <s v="TEC-PH-10002583"/>
    <x v="2"/>
    <x v="7"/>
    <s v="iOttie HLCRIO102 Car Mount"/>
    <n v="23.987999999999996"/>
    <n v="2"/>
    <n v="0.4"/>
    <n v="-13.993000000000004"/>
  </r>
  <r>
    <n v="6934"/>
    <s v="CA-2011-164182"/>
    <x v="2"/>
    <x v="686"/>
    <d v="2011-07-18T00:00:00"/>
    <s v="Standard Class"/>
    <s v="ST-20530"/>
    <s v="Shui Tom"/>
    <s v="Consumer"/>
    <s v="United States"/>
    <s v="Philadelphia"/>
    <x v="9"/>
    <n v="19140"/>
    <x v="3"/>
    <s v="FUR-FU-10001057"/>
    <x v="0"/>
    <x v="5"/>
    <s v="Tensor Track Tree Floor Lamp"/>
    <n v="31.983999999999998"/>
    <n v="2"/>
    <n v="0.2"/>
    <n v="1.1993999999999998"/>
  </r>
  <r>
    <n v="6935"/>
    <s v="CA-2011-164182"/>
    <x v="2"/>
    <x v="686"/>
    <d v="2011-07-18T00:00:00"/>
    <s v="Standard Class"/>
    <s v="ST-20530"/>
    <s v="Shui Tom"/>
    <s v="Consumer"/>
    <s v="United States"/>
    <s v="Philadelphia"/>
    <x v="9"/>
    <n v="19140"/>
    <x v="3"/>
    <s v="OFF-AR-10001044"/>
    <x v="1"/>
    <x v="6"/>
    <s v="BOSTON Ranger #55 Pencil Sharpener, Black"/>
    <n v="41.584000000000003"/>
    <n v="2"/>
    <n v="0.2"/>
    <n v="4.6781999999999968"/>
  </r>
  <r>
    <n v="6936"/>
    <s v="CA-2014-137365"/>
    <x v="3"/>
    <x v="329"/>
    <d v="2014-12-04T00:00:00"/>
    <s v="Second Class"/>
    <s v="BP-11095"/>
    <s v="Bart Pistole"/>
    <s v="Corporate"/>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s v="Home Office"/>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s v="Consumer"/>
    <s v="United States"/>
    <s v="El Paso"/>
    <x v="5"/>
    <n v="79907"/>
    <x v="2"/>
    <s v="OFF-PA-10001952"/>
    <x v="1"/>
    <x v="10"/>
    <s v="Xerox 1902"/>
    <n v="36.544000000000004"/>
    <n v="2"/>
    <n v="0.2"/>
    <n v="11.876799999999998"/>
  </r>
  <r>
    <n v="6939"/>
    <s v="CA-2013-125094"/>
    <x v="0"/>
    <x v="732"/>
    <d v="2013-11-10T00:00:00"/>
    <s v="Standard Class"/>
    <s v="NP-18700"/>
    <s v="Nora Preis"/>
    <s v="Consumer"/>
    <s v="United States"/>
    <s v="Seattle"/>
    <x v="4"/>
    <n v="98105"/>
    <x v="1"/>
    <s v="TEC-AC-10004420"/>
    <x v="2"/>
    <x v="11"/>
    <s v="Cherry 142-key Programmable Keyboard"/>
    <n v="479.72"/>
    <n v="4"/>
    <n v="0"/>
    <n v="52.769200000000012"/>
  </r>
  <r>
    <n v="6940"/>
    <s v="CA-2014-107132"/>
    <x v="3"/>
    <x v="335"/>
    <d v="2014-07-01T00:00:00"/>
    <s v="Standard Class"/>
    <s v="SC-20260"/>
    <s v="Scott Cohen"/>
    <s v="Corporate"/>
    <s v="United States"/>
    <s v="New York City"/>
    <x v="15"/>
    <n v="10009"/>
    <x v="3"/>
    <s v="OFF-BI-10001071"/>
    <x v="1"/>
    <x v="8"/>
    <s v="GBC ProClick Punch Binding System"/>
    <n v="102.36799999999999"/>
    <n v="2"/>
    <n v="0.2"/>
    <n v="37.108400000000003"/>
  </r>
  <r>
    <n v="6941"/>
    <s v="CA-2014-107132"/>
    <x v="3"/>
    <x v="335"/>
    <d v="2014-07-01T00:00:00"/>
    <s v="Standard Class"/>
    <s v="SC-20260"/>
    <s v="Scott Cohen"/>
    <s v="Corporate"/>
    <s v="United States"/>
    <s v="New York City"/>
    <x v="15"/>
    <n v="10009"/>
    <x v="3"/>
    <s v="OFF-SU-10002503"/>
    <x v="1"/>
    <x v="14"/>
    <s v="Acme Preferred Stainless Steel Scissors"/>
    <n v="28.4"/>
    <n v="5"/>
    <n v="0"/>
    <n v="8.2359999999999989"/>
  </r>
  <r>
    <n v="6942"/>
    <s v="CA-2014-107132"/>
    <x v="3"/>
    <x v="335"/>
    <d v="2014-07-01T00:00:00"/>
    <s v="Standard Class"/>
    <s v="SC-20260"/>
    <s v="Scott Cohen"/>
    <s v="Corporate"/>
    <s v="United States"/>
    <s v="New York City"/>
    <x v="15"/>
    <n v="10009"/>
    <x v="3"/>
    <s v="OFF-ST-10001490"/>
    <x v="1"/>
    <x v="4"/>
    <s v="Hot File 7-Pocket, Floor Stand"/>
    <n v="713.88"/>
    <n v="4"/>
    <n v="0"/>
    <n v="214.16399999999993"/>
  </r>
  <r>
    <n v="6943"/>
    <s v="CA-2014-107132"/>
    <x v="3"/>
    <x v="335"/>
    <d v="2014-07-01T00:00:00"/>
    <s v="Standard Class"/>
    <s v="SC-20260"/>
    <s v="Scott Cohen"/>
    <s v="Corporate"/>
    <s v="United States"/>
    <s v="New York City"/>
    <x v="15"/>
    <n v="10009"/>
    <x v="3"/>
    <s v="OFF-PA-10003790"/>
    <x v="1"/>
    <x v="10"/>
    <s v="Xerox 1991"/>
    <n v="68.52"/>
    <n v="3"/>
    <n v="0"/>
    <n v="31.519199999999998"/>
  </r>
  <r>
    <n v="6944"/>
    <s v="CA-2012-139248"/>
    <x v="1"/>
    <x v="395"/>
    <d v="2012-07-30T00:00:00"/>
    <s v="Standard Class"/>
    <s v="RD-19930"/>
    <s v="Russell D'Ascenzo"/>
    <s v="Consumer"/>
    <s v="United States"/>
    <s v="Los Angeles"/>
    <x v="1"/>
    <n v="90032"/>
    <x v="1"/>
    <s v="TEC-PH-10004094"/>
    <x v="2"/>
    <x v="7"/>
    <s v="Motorola L703CM"/>
    <n v="623.96"/>
    <n v="5"/>
    <n v="0.2"/>
    <n v="38.997500000000002"/>
  </r>
  <r>
    <n v="6945"/>
    <s v="CA-2011-148369"/>
    <x v="2"/>
    <x v="865"/>
    <d v="2011-09-27T00:00:00"/>
    <s v="Standard Class"/>
    <s v="TH-21115"/>
    <s v="Thea Hudgings"/>
    <s v="Corporate"/>
    <s v="United States"/>
    <s v="Newark"/>
    <x v="13"/>
    <n v="19711"/>
    <x v="3"/>
    <s v="OFF-BI-10004876"/>
    <x v="1"/>
    <x v="8"/>
    <s v="Wilson Jones Suede Grain Vinyl Binders"/>
    <n v="11.12"/>
    <n v="4"/>
    <n v="0"/>
    <n v="5.4487999999999994"/>
  </r>
  <r>
    <n v="6946"/>
    <s v="CA-2013-106243"/>
    <x v="0"/>
    <x v="955"/>
    <d v="2013-10-05T00:00:00"/>
    <s v="Standard Class"/>
    <s v="GM-14680"/>
    <s v="Greg Matthias"/>
    <s v="Consumer"/>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s v="Home Office"/>
    <s v="United States"/>
    <s v="Roseville"/>
    <x v="1"/>
    <n v="95661"/>
    <x v="1"/>
    <s v="OFF-FA-10000490"/>
    <x v="1"/>
    <x v="13"/>
    <s v="OIC Binder Clips, Mini, 1/4&quot; Capacity, Black"/>
    <n v="2.48"/>
    <n v="2"/>
    <n v="0"/>
    <n v="1.1656"/>
  </r>
  <r>
    <n v="6948"/>
    <s v="CA-2012-130365"/>
    <x v="1"/>
    <x v="334"/>
    <d v="2012-04-29T00:00:00"/>
    <s v="Standard Class"/>
    <s v="ZC-21910"/>
    <s v="Zuschuss Carroll"/>
    <s v="Consumer"/>
    <s v="United States"/>
    <s v="Aurora"/>
    <x v="10"/>
    <n v="60505"/>
    <x v="2"/>
    <s v="OFF-ST-10002574"/>
    <x v="1"/>
    <x v="4"/>
    <s v="SAFCO Commercial Wire Shelving, Black"/>
    <n v="221.024"/>
    <n v="2"/>
    <n v="0.2"/>
    <n v="-55.256"/>
  </r>
  <r>
    <n v="6949"/>
    <s v="CA-2012-130365"/>
    <x v="1"/>
    <x v="334"/>
    <d v="2012-04-29T00:00:00"/>
    <s v="Standard Class"/>
    <s v="ZC-21910"/>
    <s v="Zuschuss Carroll"/>
    <s v="Consumer"/>
    <s v="United States"/>
    <s v="Aurora"/>
    <x v="10"/>
    <n v="60505"/>
    <x v="2"/>
    <s v="FUR-CH-10003535"/>
    <x v="0"/>
    <x v="1"/>
    <s v="Global Armless Task Chair, Royal Blue"/>
    <n v="128.05799999999999"/>
    <n v="3"/>
    <n v="0.3"/>
    <n v="-23.782199999999996"/>
  </r>
  <r>
    <n v="6950"/>
    <s v="CA-2014-143021"/>
    <x v="3"/>
    <x v="123"/>
    <d v="2014-11-20T00:00:00"/>
    <s v="Same Day"/>
    <s v="AP-10720"/>
    <s v="Anne Pryor"/>
    <s v="Home Office"/>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s v="Home Office"/>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s v="Corporate"/>
    <s v="United States"/>
    <s v="Dallas"/>
    <x v="5"/>
    <n v="75217"/>
    <x v="2"/>
    <s v="TEC-MA-10002790"/>
    <x v="2"/>
    <x v="15"/>
    <s v="NeatDesk Desktop Scanner &amp; Digital Filing System"/>
    <n v="479.988"/>
    <n v="2"/>
    <n v="0.4"/>
    <n v="55.998599999999954"/>
  </r>
  <r>
    <n v="6953"/>
    <s v="CA-2012-129917"/>
    <x v="1"/>
    <x v="653"/>
    <d v="2012-10-03T00:00:00"/>
    <s v="First Class"/>
    <s v="HM-14980"/>
    <s v="Henry MacAllister"/>
    <s v="Consumer"/>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s v="Consumer"/>
    <s v="United States"/>
    <s v="Los Angeles"/>
    <x v="1"/>
    <n v="90008"/>
    <x v="1"/>
    <s v="OFF-BI-10004828"/>
    <x v="1"/>
    <x v="8"/>
    <s v="GBC Poly Designer Binding Covers"/>
    <n v="53.567999999999998"/>
    <n v="4"/>
    <n v="0.2"/>
    <n v="19.418399999999995"/>
  </r>
  <r>
    <n v="6955"/>
    <s v="CA-2012-129917"/>
    <x v="1"/>
    <x v="653"/>
    <d v="2012-10-03T00:00:00"/>
    <s v="First Class"/>
    <s v="HM-14980"/>
    <s v="Henry MacAllister"/>
    <s v="Consumer"/>
    <s v="United States"/>
    <s v="Los Angeles"/>
    <x v="1"/>
    <n v="90008"/>
    <x v="1"/>
    <s v="TEC-PH-10000369"/>
    <x v="2"/>
    <x v="7"/>
    <s v="HTC One Mini"/>
    <n v="503.96000000000004"/>
    <n v="5"/>
    <n v="0.2"/>
    <n v="50.396000000000015"/>
  </r>
  <r>
    <n v="6956"/>
    <s v="CA-2012-115420"/>
    <x v="1"/>
    <x v="334"/>
    <d v="2012-05-02T00:00:00"/>
    <s v="Standard Class"/>
    <s v="LS-16945"/>
    <s v="Linda Southworth"/>
    <s v="Corporate"/>
    <s v="United States"/>
    <s v="Los Angeles"/>
    <x v="1"/>
    <n v="90004"/>
    <x v="1"/>
    <s v="OFF-EN-10003862"/>
    <x v="1"/>
    <x v="12"/>
    <s v="Laser &amp; Ink Jet Business Envelopes"/>
    <n v="21.34"/>
    <n v="2"/>
    <n v="0"/>
    <n v="9.8163999999999998"/>
  </r>
  <r>
    <n v="6957"/>
    <s v="CA-2013-157588"/>
    <x v="0"/>
    <x v="216"/>
    <d v="2013-07-20T00:00:00"/>
    <s v="Standard Class"/>
    <s v="AR-10570"/>
    <s v="Anemone Ratner"/>
    <s v="Consumer"/>
    <s v="United States"/>
    <s v="Columbus"/>
    <x v="32"/>
    <n v="31907"/>
    <x v="0"/>
    <s v="OFF-BI-10003963"/>
    <x v="1"/>
    <x v="8"/>
    <s v="Cardinal Holdit Data Disk Pockets"/>
    <n v="36.4"/>
    <n v="5"/>
    <n v="0"/>
    <n v="17.107999999999997"/>
  </r>
  <r>
    <n v="6958"/>
    <s v="CA-2013-157588"/>
    <x v="0"/>
    <x v="216"/>
    <d v="2013-07-20T00:00:00"/>
    <s v="Standard Class"/>
    <s v="AR-10570"/>
    <s v="Anemone Ratner"/>
    <s v="Consumer"/>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s v="Home Office"/>
    <s v="United States"/>
    <s v="San Francisco"/>
    <x v="1"/>
    <n v="94110"/>
    <x v="1"/>
    <s v="OFF-ST-10001328"/>
    <x v="1"/>
    <x v="4"/>
    <s v="Personal Filing Tote with Lid, Black/Gray"/>
    <n v="15.51"/>
    <n v="1"/>
    <n v="0"/>
    <n v="4.3428000000000004"/>
  </r>
  <r>
    <n v="6960"/>
    <s v="CA-2012-167255"/>
    <x v="1"/>
    <x v="874"/>
    <d v="2012-09-29T00:00:00"/>
    <s v="Second Class"/>
    <s v="RH-19510"/>
    <s v="Rick Huthwaite"/>
    <s v="Home Office"/>
    <s v="United States"/>
    <s v="San Francisco"/>
    <x v="1"/>
    <n v="94110"/>
    <x v="1"/>
    <s v="OFF-PA-10002377"/>
    <x v="1"/>
    <x v="10"/>
    <s v="Xerox 1916"/>
    <n v="146.82"/>
    <n v="3"/>
    <n v="0"/>
    <n v="73.41"/>
  </r>
  <r>
    <n v="6961"/>
    <s v="CA-2012-167255"/>
    <x v="1"/>
    <x v="874"/>
    <d v="2012-09-29T00:00:00"/>
    <s v="Second Class"/>
    <s v="RH-19510"/>
    <s v="Rick Huthwaite"/>
    <s v="Home Office"/>
    <s v="United States"/>
    <s v="San Francisco"/>
    <x v="1"/>
    <n v="94110"/>
    <x v="1"/>
    <s v="OFF-PA-10003441"/>
    <x v="1"/>
    <x v="10"/>
    <s v="Xerox 226"/>
    <n v="12.96"/>
    <n v="2"/>
    <n v="0"/>
    <n v="6.2208000000000006"/>
  </r>
  <r>
    <n v="6962"/>
    <s v="CA-2014-162096"/>
    <x v="3"/>
    <x v="468"/>
    <d v="2014-11-11T00:00:00"/>
    <s v="Same Day"/>
    <s v="TB-21190"/>
    <s v="Thomas Brumley"/>
    <s v="Home Office"/>
    <s v="United States"/>
    <s v="Riverside"/>
    <x v="1"/>
    <n v="92503"/>
    <x v="1"/>
    <s v="OFF-AR-10002221"/>
    <x v="1"/>
    <x v="6"/>
    <s v="12 Colored Short Pencils"/>
    <n v="7.8000000000000007"/>
    <n v="3"/>
    <n v="0"/>
    <n v="2.1060000000000008"/>
  </r>
  <r>
    <n v="6963"/>
    <s v="CA-2013-157161"/>
    <x v="0"/>
    <x v="87"/>
    <d v="2013-07-21T00:00:00"/>
    <s v="Second Class"/>
    <s v="JD-15895"/>
    <s v="Jonathan Doherty"/>
    <s v="Corporate"/>
    <s v="United States"/>
    <s v="Columbia"/>
    <x v="20"/>
    <n v="29203"/>
    <x v="0"/>
    <s v="OFF-EN-10001509"/>
    <x v="1"/>
    <x v="12"/>
    <s v="Poly String Tie Envelopes"/>
    <n v="10.199999999999999"/>
    <n v="5"/>
    <n v="0"/>
    <n v="4.7939999999999996"/>
  </r>
  <r>
    <n v="6964"/>
    <s v="CA-2013-157161"/>
    <x v="0"/>
    <x v="87"/>
    <d v="2013-07-21T00:00:00"/>
    <s v="Second Class"/>
    <s v="JD-15895"/>
    <s v="Jonathan Doherty"/>
    <s v="Corporate"/>
    <s v="United States"/>
    <s v="Columbia"/>
    <x v="20"/>
    <n v="29203"/>
    <x v="0"/>
    <s v="OFF-AR-10003338"/>
    <x v="1"/>
    <x v="6"/>
    <s v="Eberhard Faber 3 1/2&quot; Golf Pencils"/>
    <n v="22.32"/>
    <n v="3"/>
    <n v="0"/>
    <n v="5.580000000000001"/>
  </r>
  <r>
    <n v="6965"/>
    <s v="CA-2013-157161"/>
    <x v="0"/>
    <x v="87"/>
    <d v="2013-07-21T00:00:00"/>
    <s v="Second Class"/>
    <s v="JD-15895"/>
    <s v="Jonathan Doherty"/>
    <s v="Corporate"/>
    <s v="United States"/>
    <s v="Columbia"/>
    <x v="20"/>
    <n v="29203"/>
    <x v="0"/>
    <s v="OFF-BI-10004728"/>
    <x v="1"/>
    <x v="8"/>
    <s v="Wilson Jones Turn Tabs Binder Tool for Ring Binders"/>
    <n v="24.1"/>
    <n v="5"/>
    <n v="0"/>
    <n v="11.086"/>
  </r>
  <r>
    <n v="6966"/>
    <s v="CA-2013-157161"/>
    <x v="0"/>
    <x v="87"/>
    <d v="2013-07-21T00:00:00"/>
    <s v="Second Class"/>
    <s v="JD-15895"/>
    <s v="Jonathan Doherty"/>
    <s v="Corporate"/>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s v="Corporate"/>
    <s v="United States"/>
    <s v="Columbia"/>
    <x v="20"/>
    <n v="29203"/>
    <x v="0"/>
    <s v="OFF-BI-10002764"/>
    <x v="1"/>
    <x v="8"/>
    <s v="Recycled Pressboard Report Cover with Reinforced Top Hinge"/>
    <n v="6.46"/>
    <n v="2"/>
    <n v="0"/>
    <n v="3.1654"/>
  </r>
  <r>
    <n v="6968"/>
    <s v="CA-2013-157161"/>
    <x v="0"/>
    <x v="87"/>
    <d v="2013-07-21T00:00:00"/>
    <s v="Second Class"/>
    <s v="JD-15895"/>
    <s v="Jonathan Doherty"/>
    <s v="Corporate"/>
    <s v="United States"/>
    <s v="Columbia"/>
    <x v="20"/>
    <n v="29203"/>
    <x v="0"/>
    <s v="OFF-PA-10001461"/>
    <x v="1"/>
    <x v="10"/>
    <s v="HP Office Paper (20Lb. and 87 Bright)"/>
    <n v="60.12"/>
    <n v="9"/>
    <n v="0"/>
    <n v="28.857599999999998"/>
  </r>
  <r>
    <n v="6969"/>
    <s v="CA-2012-110765"/>
    <x v="1"/>
    <x v="1140"/>
    <d v="2012-10-20T00:00:00"/>
    <s v="Second Class"/>
    <s v="MP-17965"/>
    <s v="Michael Paige"/>
    <s v="Corporate"/>
    <s v="United States"/>
    <s v="New York City"/>
    <x v="15"/>
    <n v="10011"/>
    <x v="3"/>
    <s v="TEC-PH-10004165"/>
    <x v="2"/>
    <x v="7"/>
    <s v="Mitel MiVoice 5330e IP Phone"/>
    <n v="824.97"/>
    <n v="3"/>
    <n v="0"/>
    <n v="214.4922"/>
  </r>
  <r>
    <n v="6970"/>
    <s v="CA-2013-163937"/>
    <x v="0"/>
    <x v="994"/>
    <d v="2013-01-13T00:00:00"/>
    <s v="Second Class"/>
    <s v="JB-16000"/>
    <s v="Joy Bell-"/>
    <s v="Consumer"/>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s v="Consumer"/>
    <s v="United States"/>
    <s v="Phoenix"/>
    <x v="16"/>
    <n v="85023"/>
    <x v="1"/>
    <s v="OFF-ST-10000321"/>
    <x v="1"/>
    <x v="4"/>
    <s v="Akro Stacking Bins"/>
    <n v="12.624000000000001"/>
    <n v="2"/>
    <n v="0.2"/>
    <n v="-2.5248000000000022"/>
  </r>
  <r>
    <n v="6972"/>
    <s v="CA-2014-153822"/>
    <x v="3"/>
    <x v="20"/>
    <d v="2014-09-26T00:00:00"/>
    <s v="Standard Class"/>
    <s v="AB-10105"/>
    <s v="Adrian Barton"/>
    <s v="Consumer"/>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s v="Consumer"/>
    <s v="United States"/>
    <s v="Phoenix"/>
    <x v="16"/>
    <n v="85023"/>
    <x v="1"/>
    <s v="TEC-PH-10002415"/>
    <x v="2"/>
    <x v="7"/>
    <s v="Polycom VoiceStation 500 Conference phone"/>
    <n v="471.92"/>
    <n v="2"/>
    <n v="0.2"/>
    <n v="29.495000000000019"/>
  </r>
  <r>
    <n v="6974"/>
    <s v="CA-2014-153822"/>
    <x v="3"/>
    <x v="20"/>
    <d v="2014-09-26T00:00:00"/>
    <s v="Standard Class"/>
    <s v="AB-10105"/>
    <s v="Adrian Barton"/>
    <s v="Consumer"/>
    <s v="United States"/>
    <s v="Phoenix"/>
    <x v="16"/>
    <n v="85023"/>
    <x v="1"/>
    <s v="OFF-BI-10001460"/>
    <x v="1"/>
    <x v="8"/>
    <s v="Plastic Binding Combs"/>
    <n v="18.180000000000003"/>
    <n v="4"/>
    <n v="0.7"/>
    <n v="-13.938000000000002"/>
  </r>
  <r>
    <n v="6975"/>
    <s v="CA-2014-146185"/>
    <x v="3"/>
    <x v="175"/>
    <d v="2014-09-20T00:00:00"/>
    <s v="Standard Class"/>
    <s v="CC-12145"/>
    <s v="Charles Crestani"/>
    <s v="Consumer"/>
    <s v="United States"/>
    <s v="Houston"/>
    <x v="5"/>
    <n v="77095"/>
    <x v="2"/>
    <s v="OFF-AR-10002987"/>
    <x v="1"/>
    <x v="6"/>
    <s v="Prismacolor Color Pencil Set"/>
    <n v="31.744"/>
    <n v="2"/>
    <n v="0.2"/>
    <n v="8.3328000000000024"/>
  </r>
  <r>
    <n v="6976"/>
    <s v="CA-2012-112144"/>
    <x v="1"/>
    <x v="1141"/>
    <d v="2012-07-02T00:00:00"/>
    <s v="Standard Class"/>
    <s v="CY-12745"/>
    <s v="Craig Yedwab"/>
    <s v="Corporate"/>
    <s v="United States"/>
    <s v="Gilbert"/>
    <x v="16"/>
    <n v="85234"/>
    <x v="1"/>
    <s v="OFF-LA-10000443"/>
    <x v="1"/>
    <x v="2"/>
    <s v="Avery 501"/>
    <n v="5.9039999999999999"/>
    <n v="2"/>
    <n v="0.2"/>
    <n v="1.9925999999999999"/>
  </r>
  <r>
    <n v="6977"/>
    <s v="CA-2012-112144"/>
    <x v="1"/>
    <x v="1141"/>
    <d v="2012-07-02T00:00:00"/>
    <s v="Standard Class"/>
    <s v="CY-12745"/>
    <s v="Craig Yedwab"/>
    <s v="Corporate"/>
    <s v="United States"/>
    <s v="Gilbert"/>
    <x v="16"/>
    <n v="85234"/>
    <x v="1"/>
    <s v="FUR-FU-10004306"/>
    <x v="0"/>
    <x v="5"/>
    <s v="Electrix Halogen Magnifier Lamp"/>
    <n v="621.7600000000001"/>
    <n v="4"/>
    <n v="0.2"/>
    <n v="46.631999999999977"/>
  </r>
  <r>
    <n v="6978"/>
    <s v="US-2013-119298"/>
    <x v="0"/>
    <x v="881"/>
    <d v="2013-11-29T00:00:00"/>
    <s v="First Class"/>
    <s v="EP-13915"/>
    <s v="Emily Phan"/>
    <s v="Consumer"/>
    <s v="United States"/>
    <s v="Jonesboro"/>
    <x v="36"/>
    <n v="72401"/>
    <x v="0"/>
    <s v="TEC-PH-10002564"/>
    <x v="2"/>
    <x v="7"/>
    <s v="OtterBox Defender Series Case - Samsung Galaxy S4"/>
    <n v="59.98"/>
    <n v="2"/>
    <n v="0"/>
    <n v="17.993999999999993"/>
  </r>
  <r>
    <n v="6979"/>
    <s v="CA-2014-155159"/>
    <x v="3"/>
    <x v="920"/>
    <d v="2014-11-30T00:00:00"/>
    <s v="Second Class"/>
    <s v="DL-13315"/>
    <s v="Delfina Latchford"/>
    <s v="Consumer"/>
    <s v="United States"/>
    <s v="Atlanta"/>
    <x v="32"/>
    <n v="30318"/>
    <x v="0"/>
    <s v="OFF-PA-10003724"/>
    <x v="1"/>
    <x v="10"/>
    <s v="Wirebound Message Book, 4 per Page"/>
    <n v="48.87"/>
    <n v="9"/>
    <n v="0"/>
    <n v="23.946299999999997"/>
  </r>
  <r>
    <n v="6980"/>
    <s v="CA-2014-149076"/>
    <x v="3"/>
    <x v="424"/>
    <d v="2014-01-20T00:00:00"/>
    <s v="Standard Class"/>
    <s v="SO-20335"/>
    <s v="Sean O'Donnell"/>
    <s v="Consumer"/>
    <s v="United States"/>
    <s v="Los Angeles"/>
    <x v="1"/>
    <n v="90036"/>
    <x v="1"/>
    <s v="OFF-PA-10000483"/>
    <x v="1"/>
    <x v="10"/>
    <s v="Xerox 19"/>
    <n v="154.9"/>
    <n v="5"/>
    <n v="0"/>
    <n v="69.704999999999998"/>
  </r>
  <r>
    <n v="6981"/>
    <s v="CA-2011-146990"/>
    <x v="2"/>
    <x v="845"/>
    <d v="2011-11-08T00:00:00"/>
    <s v="First Class"/>
    <s v="BP-11095"/>
    <s v="Bart Pistole"/>
    <s v="Corporate"/>
    <s v="United States"/>
    <s v="New York City"/>
    <x v="15"/>
    <n v="10024"/>
    <x v="3"/>
    <s v="OFF-FA-10000611"/>
    <x v="1"/>
    <x v="13"/>
    <s v="Binder Clips by OIC"/>
    <n v="5.92"/>
    <n v="4"/>
    <n v="0"/>
    <n v="2.8415999999999997"/>
  </r>
  <r>
    <n v="6982"/>
    <s v="CA-2011-146990"/>
    <x v="2"/>
    <x v="845"/>
    <d v="2011-11-08T00:00:00"/>
    <s v="First Class"/>
    <s v="BP-11095"/>
    <s v="Bart Pistole"/>
    <s v="Corporate"/>
    <s v="United States"/>
    <s v="New York City"/>
    <x v="15"/>
    <n v="10024"/>
    <x v="3"/>
    <s v="OFF-PA-10000246"/>
    <x v="1"/>
    <x v="10"/>
    <s v="Riverleaf Stik-Withit Designer Note Cubes"/>
    <n v="30.18"/>
    <n v="3"/>
    <n v="0"/>
    <n v="13.8828"/>
  </r>
  <r>
    <n v="6983"/>
    <s v="CA-2013-116526"/>
    <x v="0"/>
    <x v="142"/>
    <d v="2013-09-06T00:00:00"/>
    <s v="Standard Class"/>
    <s v="JA-15970"/>
    <s v="Joseph Airdo"/>
    <s v="Consumer"/>
    <s v="United States"/>
    <s v="Detroit"/>
    <x v="12"/>
    <n v="48227"/>
    <x v="2"/>
    <s v="OFF-BI-10004728"/>
    <x v="1"/>
    <x v="8"/>
    <s v="Wilson Jones Turn Tabs Binder Tool for Ring Binders"/>
    <n v="24.1"/>
    <n v="5"/>
    <n v="0"/>
    <n v="11.086"/>
  </r>
  <r>
    <n v="6984"/>
    <s v="CA-2013-116526"/>
    <x v="0"/>
    <x v="142"/>
    <d v="2013-09-06T00:00:00"/>
    <s v="Standard Class"/>
    <s v="JA-15970"/>
    <s v="Joseph Airdo"/>
    <s v="Consumer"/>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s v="Consumer"/>
    <s v="United States"/>
    <s v="Detroit"/>
    <x v="12"/>
    <n v="48227"/>
    <x v="2"/>
    <s v="OFF-AP-10002457"/>
    <x v="1"/>
    <x v="9"/>
    <s v="Eureka The Boss Plus 12-Amp Hard Box Upright Vacuum, Red"/>
    <n v="376.74"/>
    <n v="4"/>
    <n v="0.1"/>
    <n v="71.161999999999978"/>
  </r>
  <r>
    <n v="6986"/>
    <s v="CA-2013-116526"/>
    <x v="0"/>
    <x v="142"/>
    <d v="2013-09-06T00:00:00"/>
    <s v="Standard Class"/>
    <s v="JA-15970"/>
    <s v="Joseph Airdo"/>
    <s v="Consumer"/>
    <s v="United States"/>
    <s v="Detroit"/>
    <x v="12"/>
    <n v="48227"/>
    <x v="2"/>
    <s v="OFF-BI-10000320"/>
    <x v="1"/>
    <x v="8"/>
    <s v="GBC Plastic Binding Combs"/>
    <n v="29.52"/>
    <n v="4"/>
    <n v="0"/>
    <n v="14.4648"/>
  </r>
  <r>
    <n v="6987"/>
    <s v="CA-2013-116526"/>
    <x v="0"/>
    <x v="142"/>
    <d v="2013-09-06T00:00:00"/>
    <s v="Standard Class"/>
    <s v="JA-15970"/>
    <s v="Joseph Airdo"/>
    <s v="Consumer"/>
    <s v="United States"/>
    <s v="Detroit"/>
    <x v="12"/>
    <n v="48227"/>
    <x v="2"/>
    <s v="OFF-AR-10004999"/>
    <x v="1"/>
    <x v="6"/>
    <s v="Newell 315"/>
    <n v="11.96"/>
    <n v="2"/>
    <n v="0"/>
    <n v="2.99"/>
  </r>
  <r>
    <n v="6988"/>
    <s v="CA-2013-116526"/>
    <x v="0"/>
    <x v="142"/>
    <d v="2013-09-06T00:00:00"/>
    <s v="Standard Class"/>
    <s v="JA-15970"/>
    <s v="Joseph Airdo"/>
    <s v="Consumer"/>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s v="Corporate"/>
    <s v="United States"/>
    <s v="Fort Lauderdale"/>
    <x v="2"/>
    <n v="33311"/>
    <x v="0"/>
    <s v="OFF-AP-10002651"/>
    <x v="1"/>
    <x v="9"/>
    <s v="Hoover Upright Vacuum With Dirt Cup"/>
    <n v="1158.1199999999999"/>
    <n v="5"/>
    <n v="0.2"/>
    <n v="130.28849999999983"/>
  </r>
  <r>
    <n v="6990"/>
    <s v="CA-2014-165099"/>
    <x v="3"/>
    <x v="157"/>
    <d v="2014-12-14T00:00:00"/>
    <s v="First Class"/>
    <s v="DK-13375"/>
    <s v="Dennis Kane"/>
    <s v="Consumer"/>
    <s v="United States"/>
    <s v="Abilene"/>
    <x v="5"/>
    <n v="79605"/>
    <x v="2"/>
    <s v="OFF-AP-10001634"/>
    <x v="1"/>
    <x v="9"/>
    <s v="Hoover Commercial Lightweight Upright Vacuum"/>
    <n v="1.3919999999999997"/>
    <n v="2"/>
    <n v="0.8"/>
    <n v="-3.7584000000000009"/>
  </r>
  <r>
    <n v="6991"/>
    <s v="CA-2012-109386"/>
    <x v="1"/>
    <x v="627"/>
    <d v="2012-11-13T00:00:00"/>
    <s v="Second Class"/>
    <s v="RH-19600"/>
    <s v="Rob Haberlin"/>
    <s v="Consumer"/>
    <s v="United States"/>
    <s v="Hampton"/>
    <x v="17"/>
    <n v="23666"/>
    <x v="0"/>
    <s v="OFF-AP-10003266"/>
    <x v="1"/>
    <x v="9"/>
    <s v="Holmes Replacement Filter for HEPA Air Cleaner, Large Room"/>
    <n v="44.43"/>
    <n v="3"/>
    <n v="0"/>
    <n v="18.660600000000002"/>
  </r>
  <r>
    <n v="6992"/>
    <s v="CA-2012-109386"/>
    <x v="1"/>
    <x v="627"/>
    <d v="2012-11-13T00:00:00"/>
    <s v="Second Class"/>
    <s v="RH-19600"/>
    <s v="Rob Haberlin"/>
    <s v="Consumer"/>
    <s v="United States"/>
    <s v="Hampton"/>
    <x v="17"/>
    <n v="23666"/>
    <x v="0"/>
    <s v="TEC-PH-10002890"/>
    <x v="2"/>
    <x v="7"/>
    <s v="AT&amp;T 17929 Lendline Telephone"/>
    <n v="226.20000000000002"/>
    <n v="5"/>
    <n v="0"/>
    <n v="58.811999999999998"/>
  </r>
  <r>
    <n v="6993"/>
    <s v="CA-2012-109386"/>
    <x v="1"/>
    <x v="627"/>
    <d v="2012-11-13T00:00:00"/>
    <s v="Second Class"/>
    <s v="RH-19600"/>
    <s v="Rob Haberlin"/>
    <s v="Consumer"/>
    <s v="United States"/>
    <s v="Hampton"/>
    <x v="17"/>
    <n v="23666"/>
    <x v="0"/>
    <s v="FUR-FU-10000308"/>
    <x v="0"/>
    <x v="5"/>
    <s v="Deflect-o Glass Clear Studded Chair Mats"/>
    <n v="186.54"/>
    <n v="3"/>
    <n v="0"/>
    <n v="41.038800000000002"/>
  </r>
  <r>
    <n v="6994"/>
    <s v="CA-2012-109386"/>
    <x v="1"/>
    <x v="627"/>
    <d v="2012-11-13T00:00:00"/>
    <s v="Second Class"/>
    <s v="RH-19600"/>
    <s v="Rob Haberlin"/>
    <s v="Consumer"/>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s v="Consumer"/>
    <s v="United States"/>
    <s v="Hampton"/>
    <x v="17"/>
    <n v="23666"/>
    <x v="0"/>
    <s v="OFF-AR-10000122"/>
    <x v="1"/>
    <x v="6"/>
    <s v="Newell 314"/>
    <n v="27.9"/>
    <n v="5"/>
    <n v="0"/>
    <n v="6.9749999999999979"/>
  </r>
  <r>
    <n v="6996"/>
    <s v="CA-2012-166800"/>
    <x v="1"/>
    <x v="902"/>
    <d v="2012-11-26T00:00:00"/>
    <s v="Standard Class"/>
    <s v="AG-10300"/>
    <s v="Aleksandra Gannaway"/>
    <s v="Corporate"/>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s v="Corporate"/>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s v="Corporate"/>
    <s v="United States"/>
    <s v="Rockford"/>
    <x v="10"/>
    <n v="61107"/>
    <x v="2"/>
    <s v="OFF-PA-10004475"/>
    <x v="1"/>
    <x v="10"/>
    <s v="Xerox 1940"/>
    <n v="175.87200000000001"/>
    <n v="4"/>
    <n v="0.2"/>
    <n v="63.753599999999992"/>
  </r>
  <r>
    <n v="6999"/>
    <s v="US-2013-134369"/>
    <x v="0"/>
    <x v="1142"/>
    <d v="2013-09-23T00:00:00"/>
    <s v="Standard Class"/>
    <s v="BC-11125"/>
    <s v="Becky Castell"/>
    <s v="Home Office"/>
    <s v="United States"/>
    <s v="Laguna Niguel"/>
    <x v="1"/>
    <n v="92677"/>
    <x v="1"/>
    <s v="OFF-PA-10002195"/>
    <x v="1"/>
    <x v="10"/>
    <s v="Xerox 1966"/>
    <n v="12.96"/>
    <n v="2"/>
    <n v="0"/>
    <n v="6.3504000000000005"/>
  </r>
  <r>
    <n v="7000"/>
    <s v="CA-2014-123687"/>
    <x v="3"/>
    <x v="1143"/>
    <d v="2014-05-30T00:00:00"/>
    <s v="First Class"/>
    <s v="KC-16675"/>
    <s v="Kimberly Carter"/>
    <s v="Corporate"/>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s v="Corporate"/>
    <s v="United States"/>
    <s v="Louisville"/>
    <x v="0"/>
    <n v="40214"/>
    <x v="0"/>
    <s v="OFF-SU-10004498"/>
    <x v="1"/>
    <x v="14"/>
    <s v="Martin-Yale Premier Letter Opener"/>
    <n v="25.76"/>
    <n v="2"/>
    <n v="0"/>
    <n v="0.77280000000000015"/>
  </r>
  <r>
    <n v="7002"/>
    <s v="CA-2012-104871"/>
    <x v="1"/>
    <x v="1110"/>
    <d v="2012-04-03T00:00:00"/>
    <s v="Standard Class"/>
    <s v="DR-12940"/>
    <s v="Daniel Raglin"/>
    <s v="Home Office"/>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s v="Corporate"/>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s v="Corporate"/>
    <s v="United States"/>
    <s v="Los Angeles"/>
    <x v="1"/>
    <n v="90045"/>
    <x v="1"/>
    <s v="OFF-BI-10000632"/>
    <x v="1"/>
    <x v="8"/>
    <s v="Satellite Sectional Post Binders"/>
    <n v="69.456000000000003"/>
    <n v="2"/>
    <n v="0.2"/>
    <n v="22.573199999999996"/>
  </r>
  <r>
    <n v="7005"/>
    <s v="CA-2011-126333"/>
    <x v="2"/>
    <x v="851"/>
    <d v="2011-12-28T00:00:00"/>
    <s v="Standard Class"/>
    <s v="ME-18010"/>
    <s v="Michelle Ellison"/>
    <s v="Corporate"/>
    <s v="United States"/>
    <s v="Port Arthur"/>
    <x v="5"/>
    <n v="77642"/>
    <x v="2"/>
    <s v="OFF-PA-10000223"/>
    <x v="1"/>
    <x v="10"/>
    <s v="Xerox 2000"/>
    <n v="5.1840000000000011"/>
    <n v="1"/>
    <n v="0.2"/>
    <n v="1.8144"/>
  </r>
  <r>
    <n v="7006"/>
    <s v="CA-2012-141740"/>
    <x v="1"/>
    <x v="549"/>
    <d v="2012-11-05T00:00:00"/>
    <s v="Standard Class"/>
    <s v="JF-15490"/>
    <s v="Jeremy Farry"/>
    <s v="Consumer"/>
    <s v="United States"/>
    <s v="New York City"/>
    <x v="15"/>
    <n v="10009"/>
    <x v="3"/>
    <s v="FUR-CH-10001545"/>
    <x v="0"/>
    <x v="1"/>
    <s v="Hon Comfortask Task/Swivel Chairs"/>
    <n v="205.16400000000002"/>
    <n v="2"/>
    <n v="0.1"/>
    <n v="13.677600000000002"/>
  </r>
  <r>
    <n v="7007"/>
    <s v="CA-2011-119466"/>
    <x v="2"/>
    <x v="534"/>
    <d v="2011-12-21T00:00:00"/>
    <s v="Standard Class"/>
    <s v="SP-20860"/>
    <s v="Sung Pak"/>
    <s v="Corporate"/>
    <s v="United States"/>
    <s v="Chicago"/>
    <x v="10"/>
    <n v="60623"/>
    <x v="2"/>
    <s v="FUR-FU-10001546"/>
    <x v="0"/>
    <x v="5"/>
    <s v="Dana Swing-Arm Lamps"/>
    <n v="8.5440000000000005"/>
    <n v="2"/>
    <n v="0.6"/>
    <n v="-7.4759999999999991"/>
  </r>
  <r>
    <n v="7008"/>
    <s v="CA-2012-154823"/>
    <x v="1"/>
    <x v="291"/>
    <d v="2012-08-25T00:00:00"/>
    <s v="Standard Class"/>
    <s v="KN-16390"/>
    <s v="Katherine Nockton"/>
    <s v="Corporate"/>
    <s v="United States"/>
    <s v="Springfield"/>
    <x v="24"/>
    <n v="45503"/>
    <x v="3"/>
    <s v="OFF-BI-10001098"/>
    <x v="1"/>
    <x v="8"/>
    <s v="Acco D-Ring Binder w/DublLock"/>
    <n v="12.828000000000001"/>
    <n v="2"/>
    <n v="0.7"/>
    <n v="-8.9795999999999978"/>
  </r>
  <r>
    <n v="7009"/>
    <s v="CA-2012-154823"/>
    <x v="1"/>
    <x v="291"/>
    <d v="2012-08-25T00:00:00"/>
    <s v="Standard Class"/>
    <s v="KN-16390"/>
    <s v="Katherine Nockton"/>
    <s v="Corporate"/>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s v="Corporate"/>
    <s v="United States"/>
    <s v="Springfield"/>
    <x v="24"/>
    <n v="45503"/>
    <x v="3"/>
    <s v="FUR-FU-10000193"/>
    <x v="0"/>
    <x v="5"/>
    <s v="Tenex Chairmats For Use with Hard Floors"/>
    <n v="25.983999999999998"/>
    <n v="1"/>
    <n v="0.2"/>
    <n v="-3.8976000000000015"/>
  </r>
  <r>
    <n v="7011"/>
    <s v="US-2011-135881"/>
    <x v="2"/>
    <x v="235"/>
    <d v="2011-05-27T00:00:00"/>
    <s v="Standard Class"/>
    <s v="GT-14710"/>
    <s v="Greg Tran"/>
    <s v="Consumer"/>
    <s v="United States"/>
    <s v="New York City"/>
    <x v="15"/>
    <n v="10035"/>
    <x v="3"/>
    <s v="OFF-BI-10000829"/>
    <x v="1"/>
    <x v="8"/>
    <s v="Avery Non-Stick Binders"/>
    <n v="17.96"/>
    <n v="5"/>
    <n v="0.2"/>
    <n v="5.8369999999999997"/>
  </r>
  <r>
    <n v="7012"/>
    <s v="US-2011-135881"/>
    <x v="2"/>
    <x v="235"/>
    <d v="2011-05-27T00:00:00"/>
    <s v="Standard Class"/>
    <s v="GT-14710"/>
    <s v="Greg Tran"/>
    <s v="Consumer"/>
    <s v="United States"/>
    <s v="New York City"/>
    <x v="15"/>
    <n v="10035"/>
    <x v="3"/>
    <s v="OFF-SU-10003002"/>
    <x v="1"/>
    <x v="14"/>
    <s v="Letter Slitter"/>
    <n v="5.04"/>
    <n v="2"/>
    <n v="0"/>
    <n v="0.15120000000000022"/>
  </r>
  <r>
    <n v="7013"/>
    <s v="US-2011-135881"/>
    <x v="2"/>
    <x v="235"/>
    <d v="2011-05-27T00:00:00"/>
    <s v="Standard Class"/>
    <s v="GT-14710"/>
    <s v="Greg Tran"/>
    <s v="Consumer"/>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s v="Home Office"/>
    <s v="United States"/>
    <s v="Salinas"/>
    <x v="1"/>
    <n v="93905"/>
    <x v="1"/>
    <s v="FUR-BO-10001519"/>
    <x v="0"/>
    <x v="0"/>
    <s v="O'Sullivan 3-Shelf Heavy-Duty Bookcases"/>
    <n v="148.25700000000001"/>
    <n v="3"/>
    <n v="0.15"/>
    <n v="15.697800000000004"/>
  </r>
  <r>
    <n v="7015"/>
    <s v="CA-2011-114790"/>
    <x v="2"/>
    <x v="518"/>
    <d v="2011-03-13T00:00:00"/>
    <s v="Second Class"/>
    <s v="FM-14215"/>
    <s v="Filia McAdams"/>
    <s v="Corporate"/>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s v="Corporate"/>
    <s v="United States"/>
    <s v="Richmond"/>
    <x v="0"/>
    <n v="40475"/>
    <x v="0"/>
    <s v="TEC-AC-10000710"/>
    <x v="2"/>
    <x v="11"/>
    <s v="Maxell DVD-RAM Discs"/>
    <n v="32.96"/>
    <n v="2"/>
    <n v="0"/>
    <n v="14.172800000000002"/>
  </r>
  <r>
    <n v="7017"/>
    <s v="CA-2011-114790"/>
    <x v="2"/>
    <x v="518"/>
    <d v="2011-03-13T00:00:00"/>
    <s v="Second Class"/>
    <s v="FM-14215"/>
    <s v="Filia McAdams"/>
    <s v="Corporate"/>
    <s v="United States"/>
    <s v="Richmond"/>
    <x v="0"/>
    <n v="40475"/>
    <x v="0"/>
    <s v="TEC-PH-10000984"/>
    <x v="2"/>
    <x v="7"/>
    <s v="Panasonic KX-TG9471B"/>
    <n v="587.97"/>
    <n v="3"/>
    <n v="0"/>
    <n v="164.63160000000005"/>
  </r>
  <r>
    <n v="7018"/>
    <s v="CA-2011-114790"/>
    <x v="2"/>
    <x v="518"/>
    <d v="2011-03-13T00:00:00"/>
    <s v="Second Class"/>
    <s v="FM-14215"/>
    <s v="Filia McAdams"/>
    <s v="Corporate"/>
    <s v="United States"/>
    <s v="Richmond"/>
    <x v="0"/>
    <n v="40475"/>
    <x v="0"/>
    <s v="OFF-PA-10000213"/>
    <x v="1"/>
    <x v="10"/>
    <s v="Xerox 198"/>
    <n v="14.940000000000001"/>
    <n v="3"/>
    <n v="0"/>
    <n v="7.0218000000000007"/>
  </r>
  <r>
    <n v="7019"/>
    <s v="US-2013-154256"/>
    <x v="0"/>
    <x v="661"/>
    <d v="2013-06-28T00:00:00"/>
    <s v="Second Class"/>
    <s v="SM-20005"/>
    <s v="Sally Matthias"/>
    <s v="Consumer"/>
    <s v="United States"/>
    <s v="New York City"/>
    <x v="15"/>
    <n v="10035"/>
    <x v="3"/>
    <s v="OFF-LA-10003720"/>
    <x v="1"/>
    <x v="2"/>
    <s v="Avery 487"/>
    <n v="25.83"/>
    <n v="7"/>
    <n v="0"/>
    <n v="12.1401"/>
  </r>
  <r>
    <n v="7020"/>
    <s v="CA-2011-124737"/>
    <x v="2"/>
    <x v="709"/>
    <d v="2011-08-27T00:00:00"/>
    <s v="Standard Class"/>
    <s v="AP-10915"/>
    <s v="Arthur Prichep"/>
    <s v="Consumer"/>
    <s v="United States"/>
    <s v="Denver"/>
    <x v="22"/>
    <n v="80219"/>
    <x v="1"/>
    <s v="OFF-PA-10001837"/>
    <x v="1"/>
    <x v="10"/>
    <s v="Xerox 1976"/>
    <n v="15.552000000000003"/>
    <n v="3"/>
    <n v="0.2"/>
    <n v="5.4432"/>
  </r>
  <r>
    <n v="7021"/>
    <s v="CA-2011-124737"/>
    <x v="2"/>
    <x v="709"/>
    <d v="2011-08-27T00:00:00"/>
    <s v="Standard Class"/>
    <s v="AP-10915"/>
    <s v="Arthur Prichep"/>
    <s v="Consumer"/>
    <s v="United States"/>
    <s v="Denver"/>
    <x v="22"/>
    <n v="80219"/>
    <x v="1"/>
    <s v="OFF-SU-10004661"/>
    <x v="1"/>
    <x v="14"/>
    <s v="Acme Titanium Bonded Scissors"/>
    <n v="6.8000000000000007"/>
    <n v="1"/>
    <n v="0.2"/>
    <n v="0.50999999999999979"/>
  </r>
  <r>
    <n v="7022"/>
    <s v="CA-2011-124737"/>
    <x v="2"/>
    <x v="709"/>
    <d v="2011-08-27T00:00:00"/>
    <s v="Standard Class"/>
    <s v="AP-10915"/>
    <s v="Arthur Prichep"/>
    <s v="Consumer"/>
    <s v="United States"/>
    <s v="Denver"/>
    <x v="22"/>
    <n v="80219"/>
    <x v="1"/>
    <s v="FUR-FU-10003274"/>
    <x v="0"/>
    <x v="5"/>
    <s v="Regeneration Desk Collection"/>
    <n v="4.2240000000000002"/>
    <n v="3"/>
    <n v="0.2"/>
    <n v="1.2672000000000003"/>
  </r>
  <r>
    <n v="7023"/>
    <s v="CA-2011-124737"/>
    <x v="2"/>
    <x v="709"/>
    <d v="2011-08-27T00:00:00"/>
    <s v="Standard Class"/>
    <s v="AP-10915"/>
    <s v="Arthur Prichep"/>
    <s v="Consumer"/>
    <s v="United States"/>
    <s v="Denver"/>
    <x v="22"/>
    <n v="80219"/>
    <x v="1"/>
    <s v="TEC-PH-10000149"/>
    <x v="2"/>
    <x v="7"/>
    <s v="Cisco SPA525G2 IP Phone - Wireless"/>
    <n v="143.64000000000001"/>
    <n v="9"/>
    <n v="0.2"/>
    <n v="10.772999999999989"/>
  </r>
  <r>
    <n v="7024"/>
    <s v="CA-2011-124737"/>
    <x v="2"/>
    <x v="709"/>
    <d v="2011-08-27T00:00:00"/>
    <s v="Standard Class"/>
    <s v="AP-10915"/>
    <s v="Arthur Prichep"/>
    <s v="Consumer"/>
    <s v="United States"/>
    <s v="Denver"/>
    <x v="22"/>
    <n v="80219"/>
    <x v="1"/>
    <s v="OFF-PA-10000019"/>
    <x v="1"/>
    <x v="10"/>
    <s v="Xerox 1931"/>
    <n v="31.104000000000006"/>
    <n v="6"/>
    <n v="0.2"/>
    <n v="10.8864"/>
  </r>
  <r>
    <n v="7025"/>
    <s v="CA-2011-124737"/>
    <x v="2"/>
    <x v="709"/>
    <d v="2011-08-27T00:00:00"/>
    <s v="Standard Class"/>
    <s v="AP-10915"/>
    <s v="Arthur Prichep"/>
    <s v="Consumer"/>
    <s v="United States"/>
    <s v="Denver"/>
    <x v="22"/>
    <n v="80219"/>
    <x v="1"/>
    <s v="OFF-PA-10001125"/>
    <x v="1"/>
    <x v="10"/>
    <s v="Xerox 1988"/>
    <n v="223.05600000000001"/>
    <n v="9"/>
    <n v="0.2"/>
    <n v="69.704999999999984"/>
  </r>
  <r>
    <n v="7026"/>
    <s v="US-2014-101840"/>
    <x v="3"/>
    <x v="695"/>
    <d v="2014-02-13T00:00:00"/>
    <s v="Standard Class"/>
    <s v="SP-20545"/>
    <s v="Sibella Parks"/>
    <s v="Corporate"/>
    <s v="United States"/>
    <s v="New York City"/>
    <x v="15"/>
    <n v="10024"/>
    <x v="3"/>
    <s v="TEC-PH-10002538"/>
    <x v="2"/>
    <x v="7"/>
    <s v="Grandstream GXP1160 VoIP phone"/>
    <n v="227.45999999999998"/>
    <n v="6"/>
    <n v="0"/>
    <n v="65.963399999999979"/>
  </r>
  <r>
    <n v="7027"/>
    <s v="US-2014-101840"/>
    <x v="3"/>
    <x v="695"/>
    <d v="2014-02-13T00:00:00"/>
    <s v="Standard Class"/>
    <s v="SP-20545"/>
    <s v="Sibella Parks"/>
    <s v="Corporate"/>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s v="Consumer"/>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s v="Consumer"/>
    <s v="United States"/>
    <s v="Fremont"/>
    <x v="8"/>
    <n v="68025"/>
    <x v="2"/>
    <s v="OFF-PA-10003673"/>
    <x v="1"/>
    <x v="10"/>
    <s v="Strathmore Photo Mount Cards"/>
    <n v="33.9"/>
    <n v="5"/>
    <n v="0"/>
    <n v="15.593999999999999"/>
  </r>
  <r>
    <n v="7030"/>
    <s v="CA-2013-145548"/>
    <x v="0"/>
    <x v="583"/>
    <d v="2013-11-17T00:00:00"/>
    <s v="Standard Class"/>
    <s v="EB-13750"/>
    <s v="Edward Becker"/>
    <s v="Corporate"/>
    <s v="United States"/>
    <s v="New York City"/>
    <x v="15"/>
    <n v="10011"/>
    <x v="3"/>
    <s v="OFF-ST-10002562"/>
    <x v="1"/>
    <x v="4"/>
    <s v="Staples"/>
    <n v="28.14"/>
    <n v="3"/>
    <n v="0"/>
    <n v="7.8792000000000009"/>
  </r>
  <r>
    <n v="7031"/>
    <s v="CA-2013-145548"/>
    <x v="0"/>
    <x v="583"/>
    <d v="2013-11-17T00:00:00"/>
    <s v="Standard Class"/>
    <s v="EB-13750"/>
    <s v="Edward Becker"/>
    <s v="Corporate"/>
    <s v="United States"/>
    <s v="New York City"/>
    <x v="15"/>
    <n v="10011"/>
    <x v="3"/>
    <s v="TEC-AC-10002305"/>
    <x v="2"/>
    <x v="11"/>
    <s v="KeyTronic E03601U1 - Keyboard - Beige"/>
    <n v="36"/>
    <n v="2"/>
    <n v="0"/>
    <n v="6.4799999999999969"/>
  </r>
  <r>
    <n v="7032"/>
    <s v="CA-2013-145548"/>
    <x v="0"/>
    <x v="583"/>
    <d v="2013-11-17T00:00:00"/>
    <s v="Standard Class"/>
    <s v="EB-13750"/>
    <s v="Edward Becker"/>
    <s v="Corporate"/>
    <s v="United States"/>
    <s v="New York City"/>
    <x v="15"/>
    <n v="10011"/>
    <x v="3"/>
    <s v="OFF-AR-10003373"/>
    <x v="1"/>
    <x v="6"/>
    <s v="Boston School Pro Electric Pencil Sharpener, 1670"/>
    <n v="92.94"/>
    <n v="3"/>
    <n v="0"/>
    <n v="25.093799999999998"/>
  </r>
  <r>
    <n v="7033"/>
    <s v="CA-2013-145548"/>
    <x v="0"/>
    <x v="583"/>
    <d v="2013-11-17T00:00:00"/>
    <s v="Standard Class"/>
    <s v="EB-13750"/>
    <s v="Edward Becker"/>
    <s v="Corporate"/>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s v="Corporate"/>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s v="Corporate"/>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s v="Corporate"/>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s v="Consumer"/>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s v="Consumer"/>
    <s v="United States"/>
    <s v="Smyrna"/>
    <x v="32"/>
    <n v="30080"/>
    <x v="0"/>
    <s v="OFF-PA-10004255"/>
    <x v="1"/>
    <x v="10"/>
    <s v="Xerox 219"/>
    <n v="12.96"/>
    <n v="2"/>
    <n v="0"/>
    <n v="6.2208000000000006"/>
  </r>
  <r>
    <n v="7039"/>
    <s v="CA-2014-161970"/>
    <x v="3"/>
    <x v="585"/>
    <d v="2014-09-28T00:00:00"/>
    <s v="Standard Class"/>
    <s v="PB-19105"/>
    <s v="Peter Bühler"/>
    <s v="Consumer"/>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s v="Consumer"/>
    <s v="United States"/>
    <s v="New York City"/>
    <x v="15"/>
    <n v="10009"/>
    <x v="3"/>
    <s v="OFF-ST-10002276"/>
    <x v="1"/>
    <x v="4"/>
    <s v="Safco Steel Mobile File Cart"/>
    <n v="166.72"/>
    <n v="2"/>
    <n v="0"/>
    <n v="41.680000000000007"/>
  </r>
  <r>
    <n v="7041"/>
    <s v="CA-2014-103443"/>
    <x v="3"/>
    <x v="94"/>
    <d v="2014-12-24T00:00:00"/>
    <s v="Standard Class"/>
    <s v="AT-10735"/>
    <s v="Annie Thurman"/>
    <s v="Consumer"/>
    <s v="United States"/>
    <s v="New York City"/>
    <x v="15"/>
    <n v="10009"/>
    <x v="3"/>
    <s v="OFF-BI-10001617"/>
    <x v="1"/>
    <x v="8"/>
    <s v="GBC Wire Binding Combs"/>
    <n v="24.816000000000003"/>
    <n v="3"/>
    <n v="0.2"/>
    <n v="8.3753999999999991"/>
  </r>
  <r>
    <n v="7042"/>
    <s v="CA-2014-103443"/>
    <x v="3"/>
    <x v="94"/>
    <d v="2014-12-24T00:00:00"/>
    <s v="Standard Class"/>
    <s v="AT-10735"/>
    <s v="Annie Thurman"/>
    <s v="Consumer"/>
    <s v="United States"/>
    <s v="New York City"/>
    <x v="15"/>
    <n v="10009"/>
    <x v="3"/>
    <s v="FUR-FU-10000308"/>
    <x v="0"/>
    <x v="5"/>
    <s v="Deflect-o Glass Clear Studded Chair Mats"/>
    <n v="124.36"/>
    <n v="2"/>
    <n v="0"/>
    <n v="27.359200000000001"/>
  </r>
  <r>
    <n v="7043"/>
    <s v="US-2014-165358"/>
    <x v="3"/>
    <x v="930"/>
    <d v="2014-07-24T00:00:00"/>
    <s v="Standard Class"/>
    <s v="SV-20365"/>
    <s v="Seth Vernon"/>
    <s v="Consumer"/>
    <s v="United States"/>
    <s v="Philadelphia"/>
    <x v="9"/>
    <n v="19134"/>
    <x v="3"/>
    <s v="TEC-CO-10001943"/>
    <x v="2"/>
    <x v="16"/>
    <s v="Canon PC-428 Personal Copier"/>
    <n v="599.97"/>
    <n v="5"/>
    <n v="0.4"/>
    <n v="69.996499999999969"/>
  </r>
  <r>
    <n v="7044"/>
    <s v="US-2014-165358"/>
    <x v="3"/>
    <x v="930"/>
    <d v="2014-07-24T00:00:00"/>
    <s v="Standard Class"/>
    <s v="SV-20365"/>
    <s v="Seth Vernon"/>
    <s v="Consumer"/>
    <s v="United States"/>
    <s v="Philadelphia"/>
    <x v="9"/>
    <n v="19134"/>
    <x v="3"/>
    <s v="FUR-CH-10002647"/>
    <x v="0"/>
    <x v="1"/>
    <s v="Situations Contoured Folding Chairs, 4/Set"/>
    <n v="198.744"/>
    <n v="4"/>
    <n v="0.3"/>
    <n v="-14.195999999999984"/>
  </r>
  <r>
    <n v="7045"/>
    <s v="US-2014-165358"/>
    <x v="3"/>
    <x v="930"/>
    <d v="2014-07-24T00:00:00"/>
    <s v="Standard Class"/>
    <s v="SV-20365"/>
    <s v="Seth Vernon"/>
    <s v="Consumer"/>
    <s v="United States"/>
    <s v="Philadelphia"/>
    <x v="9"/>
    <n v="19134"/>
    <x v="3"/>
    <s v="OFF-SU-10004768"/>
    <x v="1"/>
    <x v="14"/>
    <s v="Acme Kleencut Forged Steel Scissors"/>
    <n v="9.1840000000000011"/>
    <n v="2"/>
    <n v="0.2"/>
    <n v="1.1479999999999988"/>
  </r>
  <r>
    <n v="7046"/>
    <s v="CA-2013-160136"/>
    <x v="0"/>
    <x v="54"/>
    <d v="2013-11-10T00:00:00"/>
    <s v="Standard Class"/>
    <s v="PJ-18835"/>
    <s v="Patrick Jones"/>
    <s v="Corporate"/>
    <s v="United States"/>
    <s v="Dallas"/>
    <x v="5"/>
    <n v="75217"/>
    <x v="2"/>
    <s v="OFF-PA-10002160"/>
    <x v="1"/>
    <x v="10"/>
    <s v="Xerox 1978"/>
    <n v="9.2480000000000011"/>
    <n v="2"/>
    <n v="0.2"/>
    <n v="3.3524000000000003"/>
  </r>
  <r>
    <n v="7047"/>
    <s v="CA-2011-150581"/>
    <x v="2"/>
    <x v="918"/>
    <d v="2011-04-12T00:00:00"/>
    <s v="Standard Class"/>
    <s v="NM-18445"/>
    <s v="Nathan Mautz"/>
    <s v="Home Office"/>
    <s v="United States"/>
    <s v="Concord"/>
    <x v="1"/>
    <n v="94521"/>
    <x v="1"/>
    <s v="FUR-TA-10003748"/>
    <x v="0"/>
    <x v="3"/>
    <s v="Bevis 36 x 72 Conference Tables"/>
    <n v="99.591999999999999"/>
    <n v="1"/>
    <n v="0.2"/>
    <n v="2.4897999999999989"/>
  </r>
  <r>
    <n v="7048"/>
    <s v="CA-2011-150581"/>
    <x v="2"/>
    <x v="918"/>
    <d v="2011-04-12T00:00:00"/>
    <s v="Standard Class"/>
    <s v="NM-18445"/>
    <s v="Nathan Mautz"/>
    <s v="Home Office"/>
    <s v="United States"/>
    <s v="Concord"/>
    <x v="1"/>
    <n v="94521"/>
    <x v="1"/>
    <s v="TEC-AC-10001908"/>
    <x v="2"/>
    <x v="11"/>
    <s v="Logitech Wireless Headset h800"/>
    <n v="399.96"/>
    <n v="4"/>
    <n v="0"/>
    <n v="139.98599999999999"/>
  </r>
  <r>
    <n v="7049"/>
    <s v="CA-2013-119515"/>
    <x v="0"/>
    <x v="1041"/>
    <d v="2013-08-17T00:00:00"/>
    <s v="First Class"/>
    <s v="TR-21325"/>
    <s v="Toby Ritter"/>
    <s v="Consumer"/>
    <s v="United States"/>
    <s v="Nashville"/>
    <x v="18"/>
    <n v="37211"/>
    <x v="0"/>
    <s v="OFF-PA-10000552"/>
    <x v="1"/>
    <x v="10"/>
    <s v="Xerox 200"/>
    <n v="15.552000000000003"/>
    <n v="3"/>
    <n v="0.2"/>
    <n v="5.4432"/>
  </r>
  <r>
    <n v="7050"/>
    <s v="CA-2011-141355"/>
    <x v="2"/>
    <x v="794"/>
    <d v="2011-09-30T00:00:00"/>
    <s v="Standard Class"/>
    <s v="BF-11005"/>
    <s v="Barry Franz"/>
    <s v="Home Office"/>
    <s v="United States"/>
    <s v="Aurora"/>
    <x v="22"/>
    <n v="80013"/>
    <x v="1"/>
    <s v="OFF-AR-10003179"/>
    <x v="1"/>
    <x v="6"/>
    <s v="Dixon Ticonderoga Core-Lock Colored Pencils"/>
    <n v="14.576000000000001"/>
    <n v="2"/>
    <n v="0.2"/>
    <n v="2.3685999999999989"/>
  </r>
  <r>
    <n v="7051"/>
    <s v="CA-2013-165330"/>
    <x v="0"/>
    <x v="25"/>
    <d v="2013-12-12T00:00:00"/>
    <s v="Same Day"/>
    <s v="WB-21850"/>
    <s v="William Brown"/>
    <s v="Consumer"/>
    <s v="United States"/>
    <s v="Anaheim"/>
    <x v="1"/>
    <n v="92804"/>
    <x v="1"/>
    <s v="OFF-BI-10004593"/>
    <x v="1"/>
    <x v="8"/>
    <s v="Ibico Laser Imprintable Binding System Covers"/>
    <n v="209.60000000000002"/>
    <n v="5"/>
    <n v="0.2"/>
    <n v="68.11999999999999"/>
  </r>
  <r>
    <n v="7052"/>
    <s v="CA-2013-165330"/>
    <x v="0"/>
    <x v="25"/>
    <d v="2013-12-12T00:00:00"/>
    <s v="Same Day"/>
    <s v="WB-21850"/>
    <s v="William Brown"/>
    <s v="Consumer"/>
    <s v="United States"/>
    <s v="Anaheim"/>
    <x v="1"/>
    <n v="92804"/>
    <x v="1"/>
    <s v="OFF-AR-10000914"/>
    <x v="1"/>
    <x v="6"/>
    <s v="Boston 16765 Mini Stand Up Battery Pencil Sharpener"/>
    <n v="23.32"/>
    <n v="2"/>
    <n v="0"/>
    <n v="6.0632000000000019"/>
  </r>
  <r>
    <n v="7053"/>
    <s v="CA-2013-165330"/>
    <x v="0"/>
    <x v="25"/>
    <d v="2013-12-12T00:00:00"/>
    <s v="Same Day"/>
    <s v="WB-21850"/>
    <s v="William Brown"/>
    <s v="Consumer"/>
    <s v="United States"/>
    <s v="Anaheim"/>
    <x v="1"/>
    <n v="92804"/>
    <x v="1"/>
    <s v="OFF-PA-10000241"/>
    <x v="1"/>
    <x v="10"/>
    <s v="IBM Multi-Purpose Copy Paper, 8 1/2 x 11&quot;, Case"/>
    <n v="30.98"/>
    <n v="1"/>
    <n v="0"/>
    <n v="13.940999999999999"/>
  </r>
  <r>
    <n v="7054"/>
    <s v="CA-2013-165330"/>
    <x v="0"/>
    <x v="25"/>
    <d v="2013-12-12T00:00:00"/>
    <s v="Same Day"/>
    <s v="WB-21850"/>
    <s v="William Brown"/>
    <s v="Consumer"/>
    <s v="United States"/>
    <s v="Anaheim"/>
    <x v="1"/>
    <n v="92804"/>
    <x v="1"/>
    <s v="TEC-AC-10000057"/>
    <x v="2"/>
    <x v="11"/>
    <s v="Microsoft Natural Ergonomic Keyboard 4000"/>
    <n v="119.96"/>
    <n v="4"/>
    <n v="0"/>
    <n v="25.191599999999994"/>
  </r>
  <r>
    <n v="7055"/>
    <s v="CA-2013-165330"/>
    <x v="0"/>
    <x v="25"/>
    <d v="2013-12-12T00:00:00"/>
    <s v="Same Day"/>
    <s v="WB-21850"/>
    <s v="William Brown"/>
    <s v="Consumer"/>
    <s v="United States"/>
    <s v="Anaheim"/>
    <x v="1"/>
    <n v="92804"/>
    <x v="1"/>
    <s v="FUR-CH-10003774"/>
    <x v="0"/>
    <x v="1"/>
    <s v="Global Wood Trimmed Manager's Task Chair, Khaki"/>
    <n v="363.92"/>
    <n v="5"/>
    <n v="0.2"/>
    <n v="-31.843000000000018"/>
  </r>
  <r>
    <n v="7056"/>
    <s v="CA-2013-165330"/>
    <x v="0"/>
    <x v="25"/>
    <d v="2013-12-12T00:00:00"/>
    <s v="Same Day"/>
    <s v="WB-21850"/>
    <s v="William Brown"/>
    <s v="Consumer"/>
    <s v="United States"/>
    <s v="Anaheim"/>
    <x v="1"/>
    <n v="92804"/>
    <x v="1"/>
    <s v="OFF-BI-10002824"/>
    <x v="1"/>
    <x v="8"/>
    <s v="Recycled Easel Ring Binders"/>
    <n v="35.808"/>
    <n v="3"/>
    <n v="0.2"/>
    <n v="11.189999999999996"/>
  </r>
  <r>
    <n v="7057"/>
    <s v="CA-2013-165330"/>
    <x v="0"/>
    <x v="25"/>
    <d v="2013-12-12T00:00:00"/>
    <s v="Same Day"/>
    <s v="WB-21850"/>
    <s v="William Brown"/>
    <s v="Consumer"/>
    <s v="United States"/>
    <s v="Anaheim"/>
    <x v="1"/>
    <n v="92804"/>
    <x v="1"/>
    <s v="OFF-BI-10004001"/>
    <x v="1"/>
    <x v="8"/>
    <s v="GBC Recycled VeloBinder Covers"/>
    <n v="122.688"/>
    <n v="9"/>
    <n v="0.2"/>
    <n v="39.873599999999982"/>
  </r>
  <r>
    <n v="7058"/>
    <s v="CA-2013-165330"/>
    <x v="0"/>
    <x v="25"/>
    <d v="2013-12-12T00:00:00"/>
    <s v="Same Day"/>
    <s v="WB-21850"/>
    <s v="William Brown"/>
    <s v="Consumer"/>
    <s v="United States"/>
    <s v="Anaheim"/>
    <x v="1"/>
    <n v="92804"/>
    <x v="1"/>
    <s v="FUR-TA-10004619"/>
    <x v="0"/>
    <x v="3"/>
    <s v="Hon Non-Folding Utility Tables"/>
    <n v="892.13600000000008"/>
    <n v="7"/>
    <n v="0.2"/>
    <n v="111.51699999999991"/>
  </r>
  <r>
    <n v="7059"/>
    <s v="CA-2013-165330"/>
    <x v="0"/>
    <x v="25"/>
    <d v="2013-12-12T00:00:00"/>
    <s v="Same Day"/>
    <s v="WB-21850"/>
    <s v="William Brown"/>
    <s v="Consumer"/>
    <s v="United States"/>
    <s v="Anaheim"/>
    <x v="1"/>
    <n v="92804"/>
    <x v="1"/>
    <s v="OFF-ST-10000636"/>
    <x v="1"/>
    <x v="4"/>
    <s v="Rogers Profile Extra Capacity Storage Tub"/>
    <n v="50.22"/>
    <n v="3"/>
    <n v="0"/>
    <n v="2.0087999999999973"/>
  </r>
  <r>
    <n v="7060"/>
    <s v="CA-2013-165330"/>
    <x v="0"/>
    <x v="25"/>
    <d v="2013-12-12T00:00:00"/>
    <s v="Same Day"/>
    <s v="WB-21850"/>
    <s v="William Brown"/>
    <s v="Consumer"/>
    <s v="United States"/>
    <s v="Anaheim"/>
    <x v="1"/>
    <n v="92804"/>
    <x v="1"/>
    <s v="OFF-AP-10001469"/>
    <x v="1"/>
    <x v="9"/>
    <s v="Fellowes 8 Outlet Superior Workstation Surge Protector"/>
    <n v="83.42"/>
    <n v="2"/>
    <n v="0"/>
    <n v="24.191799999999994"/>
  </r>
  <r>
    <n v="7061"/>
    <s v="CA-2013-165330"/>
    <x v="0"/>
    <x v="25"/>
    <d v="2013-12-12T00:00:00"/>
    <s v="Same Day"/>
    <s v="WB-21850"/>
    <s v="William Brown"/>
    <s v="Consumer"/>
    <s v="United States"/>
    <s v="Anaheim"/>
    <x v="1"/>
    <n v="92804"/>
    <x v="1"/>
    <s v="OFF-BI-10002897"/>
    <x v="1"/>
    <x v="8"/>
    <s v="Black Avery Memo-Size 3-Ring Binder, 5 1/2&quot; x 8 1/2&quot;"/>
    <n v="5.8719999999999999"/>
    <n v="2"/>
    <n v="0.2"/>
    <n v="2.1286"/>
  </r>
  <r>
    <n v="7062"/>
    <s v="CA-2012-132633"/>
    <x v="1"/>
    <x v="302"/>
    <d v="2012-02-05T00:00:00"/>
    <s v="Second Class"/>
    <s v="KH-16630"/>
    <s v="Ken Heidel"/>
    <s v="Corporate"/>
    <s v="United States"/>
    <s v="Pleasant Grove"/>
    <x v="7"/>
    <n v="84062"/>
    <x v="1"/>
    <s v="OFF-BI-10002432"/>
    <x v="1"/>
    <x v="8"/>
    <s v="Wilson Jones Standard D-Ring Binders"/>
    <n v="12.144"/>
    <n v="3"/>
    <n v="0.2"/>
    <n v="4.0985999999999994"/>
  </r>
  <r>
    <n v="7063"/>
    <s v="CA-2013-157742"/>
    <x v="0"/>
    <x v="723"/>
    <d v="2014-01-01T00:00:00"/>
    <s v="Second Class"/>
    <s v="KL-16645"/>
    <s v="Ken Lonsdale"/>
    <s v="Consumer"/>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s v="Home Office"/>
    <s v="United States"/>
    <s v="Salem"/>
    <x v="21"/>
    <n v="97301"/>
    <x v="1"/>
    <s v="OFF-SU-10002522"/>
    <x v="1"/>
    <x v="14"/>
    <s v="Acme Kleen Earth Office Shears"/>
    <n v="6.2080000000000002"/>
    <n v="2"/>
    <n v="0.2"/>
    <n v="0.69839999999999902"/>
  </r>
  <r>
    <n v="7065"/>
    <s v="CA-2014-169474"/>
    <x v="3"/>
    <x v="1144"/>
    <d v="2014-02-10T00:00:00"/>
    <s v="Standard Class"/>
    <s v="JF-15355"/>
    <s v="Jay Fein"/>
    <s v="Consumer"/>
    <s v="United States"/>
    <s v="Rochester"/>
    <x v="15"/>
    <n v="14609"/>
    <x v="3"/>
    <s v="OFF-AP-10003971"/>
    <x v="1"/>
    <x v="9"/>
    <s v="Belkin 6 Outlet Metallic Surge Strip"/>
    <n v="32.67"/>
    <n v="3"/>
    <n v="0"/>
    <n v="8.4942000000000011"/>
  </r>
  <r>
    <n v="7066"/>
    <s v="CA-2011-106726"/>
    <x v="2"/>
    <x v="776"/>
    <d v="2011-12-08T00:00:00"/>
    <s v="First Class"/>
    <s v="RS-19765"/>
    <s v="Roland Schwarz"/>
    <s v="Corporate"/>
    <s v="United States"/>
    <s v="Los Angeles"/>
    <x v="1"/>
    <n v="90008"/>
    <x v="1"/>
    <s v="OFF-ST-10001496"/>
    <x v="1"/>
    <x v="4"/>
    <s v="Standard Rollaway File with Lock"/>
    <n v="1261.33"/>
    <n v="7"/>
    <n v="0"/>
    <n v="327.94580000000002"/>
  </r>
  <r>
    <n v="7067"/>
    <s v="CA-2013-147473"/>
    <x v="0"/>
    <x v="198"/>
    <d v="2013-06-04T00:00:00"/>
    <s v="Standard Class"/>
    <s v="NL-18310"/>
    <s v="Nancy Lomonaco"/>
    <s v="Home Office"/>
    <s v="United States"/>
    <s v="Los Angeles"/>
    <x v="1"/>
    <n v="90049"/>
    <x v="1"/>
    <s v="OFF-PA-10004782"/>
    <x v="1"/>
    <x v="10"/>
    <s v="Xerox 228"/>
    <n v="38.880000000000003"/>
    <n v="6"/>
    <n v="0"/>
    <n v="18.662400000000002"/>
  </r>
  <r>
    <n v="7068"/>
    <s v="CA-2013-114209"/>
    <x v="0"/>
    <x v="206"/>
    <d v="2013-05-27T00:00:00"/>
    <s v="Standard Class"/>
    <s v="AS-10285"/>
    <s v="Alejandro Savely"/>
    <s v="Corporate"/>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s v="Corporate"/>
    <s v="United States"/>
    <s v="Dallas"/>
    <x v="5"/>
    <n v="75081"/>
    <x v="2"/>
    <s v="OFF-PA-10003591"/>
    <x v="1"/>
    <x v="10"/>
    <s v="Southworth 100% Cotton The Best Paper"/>
    <n v="82.656000000000006"/>
    <n v="9"/>
    <n v="0.2"/>
    <n v="30.996000000000002"/>
  </r>
  <r>
    <n v="7070"/>
    <s v="CA-2011-141901"/>
    <x v="2"/>
    <x v="128"/>
    <d v="2011-08-14T00:00:00"/>
    <s v="Standard Class"/>
    <s v="GM-14500"/>
    <s v="Gene McClure"/>
    <s v="Consumer"/>
    <s v="United States"/>
    <s v="Fresno"/>
    <x v="1"/>
    <n v="93727"/>
    <x v="1"/>
    <s v="OFF-PA-10001667"/>
    <x v="1"/>
    <x v="10"/>
    <s v="Great White Multi-Use Recycled Paper (20Lb. and 84 Bright)"/>
    <n v="5.98"/>
    <n v="1"/>
    <n v="0"/>
    <n v="2.6909999999999998"/>
  </r>
  <r>
    <n v="7071"/>
    <s v="CA-2013-164490"/>
    <x v="0"/>
    <x v="64"/>
    <d v="2013-09-11T00:00:00"/>
    <s v="Second Class"/>
    <s v="SU-20665"/>
    <s v="Stephanie Ulpright"/>
    <s v="Home Office"/>
    <s v="United States"/>
    <s v="Chicago"/>
    <x v="10"/>
    <n v="60653"/>
    <x v="2"/>
    <s v="OFF-PA-10004971"/>
    <x v="1"/>
    <x v="10"/>
    <s v="Xerox 196"/>
    <n v="9.2480000000000011"/>
    <n v="2"/>
    <n v="0.2"/>
    <n v="3.3524000000000003"/>
  </r>
  <r>
    <n v="7072"/>
    <s v="CA-2013-112256"/>
    <x v="0"/>
    <x v="310"/>
    <d v="2013-07-29T00:00:00"/>
    <s v="Standard Class"/>
    <s v="CK-12205"/>
    <s v="Chloris Kastensmidt"/>
    <s v="Consumer"/>
    <s v="United States"/>
    <s v="Mcallen"/>
    <x v="5"/>
    <n v="78501"/>
    <x v="2"/>
    <s v="OFF-AR-10001216"/>
    <x v="1"/>
    <x v="6"/>
    <s v="Newell 339"/>
    <n v="4.4479999999999995"/>
    <n v="2"/>
    <n v="0.2"/>
    <n v="0.3335999999999999"/>
  </r>
  <r>
    <n v="7073"/>
    <s v="CA-2013-112256"/>
    <x v="0"/>
    <x v="310"/>
    <d v="2013-07-29T00:00:00"/>
    <s v="Standard Class"/>
    <s v="CK-12205"/>
    <s v="Chloris Kastensmidt"/>
    <s v="Consumer"/>
    <s v="United States"/>
    <s v="Mcallen"/>
    <x v="5"/>
    <n v="78501"/>
    <x v="2"/>
    <s v="OFF-PA-10004355"/>
    <x v="1"/>
    <x v="10"/>
    <s v="Xerox 231"/>
    <n v="5.1840000000000011"/>
    <n v="1"/>
    <n v="0.2"/>
    <n v="1.8144"/>
  </r>
  <r>
    <n v="7074"/>
    <s v="CA-2013-112256"/>
    <x v="0"/>
    <x v="310"/>
    <d v="2013-07-29T00:00:00"/>
    <s v="Standard Class"/>
    <s v="CK-12205"/>
    <s v="Chloris Kastensmidt"/>
    <s v="Consumer"/>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s v="Consumer"/>
    <s v="United States"/>
    <s v="Mcallen"/>
    <x v="5"/>
    <n v="78501"/>
    <x v="2"/>
    <s v="OFF-BI-10004364"/>
    <x v="1"/>
    <x v="8"/>
    <s v="Storex Dura Pro Binders"/>
    <n v="4.7519999999999989"/>
    <n v="4"/>
    <n v="0.8"/>
    <n v="-8.3160000000000025"/>
  </r>
  <r>
    <n v="7076"/>
    <s v="CA-2013-112256"/>
    <x v="0"/>
    <x v="310"/>
    <d v="2013-07-29T00:00:00"/>
    <s v="Standard Class"/>
    <s v="CK-12205"/>
    <s v="Chloris Kastensmidt"/>
    <s v="Consumer"/>
    <s v="United States"/>
    <s v="Mcallen"/>
    <x v="5"/>
    <n v="78501"/>
    <x v="2"/>
    <s v="OFF-SU-10001165"/>
    <x v="1"/>
    <x v="14"/>
    <s v="Acme Elite Stainless Steel Scissors"/>
    <n v="13.344000000000001"/>
    <n v="2"/>
    <n v="0.2"/>
    <n v="1.0007999999999999"/>
  </r>
  <r>
    <n v="7077"/>
    <s v="CA-2013-167416"/>
    <x v="0"/>
    <x v="536"/>
    <d v="2013-05-18T00:00:00"/>
    <s v="Standard Class"/>
    <s v="JM-15580"/>
    <s v="Jill Matthias"/>
    <s v="Consumer"/>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s v="Consumer"/>
    <s v="United States"/>
    <s v="Charlotte"/>
    <x v="3"/>
    <n v="28205"/>
    <x v="0"/>
    <s v="OFF-BI-10000014"/>
    <x v="1"/>
    <x v="8"/>
    <s v="Heavy-Duty E-Z-D Binders"/>
    <n v="22.911000000000005"/>
    <n v="7"/>
    <n v="0.7"/>
    <n v="-17.565099999999994"/>
  </r>
  <r>
    <n v="7079"/>
    <s v="CA-2013-106950"/>
    <x v="0"/>
    <x v="476"/>
    <d v="2013-09-07T00:00:00"/>
    <s v="Standard Class"/>
    <s v="JE-15715"/>
    <s v="Joe Elijah"/>
    <s v="Consumer"/>
    <s v="United States"/>
    <s v="Charlotte"/>
    <x v="3"/>
    <n v="28205"/>
    <x v="0"/>
    <s v="OFF-AP-10000159"/>
    <x v="1"/>
    <x v="9"/>
    <s v="Belkin F9M820V08 8 Outlet Surge"/>
    <n v="309.45600000000002"/>
    <n v="9"/>
    <n v="0.2"/>
    <n v="34.813799999999944"/>
  </r>
  <r>
    <n v="7080"/>
    <s v="CA-2013-106950"/>
    <x v="0"/>
    <x v="476"/>
    <d v="2013-09-07T00:00:00"/>
    <s v="Standard Class"/>
    <s v="JE-15715"/>
    <s v="Joe Elijah"/>
    <s v="Consumer"/>
    <s v="United States"/>
    <s v="Charlotte"/>
    <x v="3"/>
    <n v="28205"/>
    <x v="0"/>
    <s v="OFF-AR-10003560"/>
    <x v="1"/>
    <x v="6"/>
    <s v="Zebra Zazzle Fluorescent Highlighters"/>
    <n v="19.456000000000003"/>
    <n v="4"/>
    <n v="0.2"/>
    <n v="3.4047999999999981"/>
  </r>
  <r>
    <n v="7081"/>
    <s v="CA-2013-106950"/>
    <x v="0"/>
    <x v="476"/>
    <d v="2013-09-07T00:00:00"/>
    <s v="Standard Class"/>
    <s v="JE-15715"/>
    <s v="Joe Elijah"/>
    <s v="Consumer"/>
    <s v="United States"/>
    <s v="Charlotte"/>
    <x v="3"/>
    <n v="28205"/>
    <x v="0"/>
    <s v="FUR-TA-10001768"/>
    <x v="0"/>
    <x v="3"/>
    <s v="Hon Racetrack Conference Tables"/>
    <n v="472.51800000000003"/>
    <n v="3"/>
    <n v="0.4"/>
    <n v="-149.63070000000005"/>
  </r>
  <r>
    <n v="7082"/>
    <s v="CA-2013-106950"/>
    <x v="0"/>
    <x v="476"/>
    <d v="2013-09-07T00:00:00"/>
    <s v="Standard Class"/>
    <s v="JE-15715"/>
    <s v="Joe Elijah"/>
    <s v="Consumer"/>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s v="Consumer"/>
    <s v="United States"/>
    <s v="Charlotte"/>
    <x v="3"/>
    <n v="28205"/>
    <x v="0"/>
    <s v="OFF-BI-10003166"/>
    <x v="1"/>
    <x v="8"/>
    <s v="GBC Plasticlear Binding Covers"/>
    <n v="17.220000000000006"/>
    <n v="5"/>
    <n v="0.7"/>
    <n v="-12.628"/>
  </r>
  <r>
    <n v="7084"/>
    <s v="CA-2014-118724"/>
    <x v="3"/>
    <x v="246"/>
    <d v="2014-07-26T00:00:00"/>
    <s v="Second Class"/>
    <s v="AR-10825"/>
    <s v="Anthony Rawles"/>
    <s v="Corporate"/>
    <s v="United States"/>
    <s v="Concord"/>
    <x v="1"/>
    <n v="94521"/>
    <x v="1"/>
    <s v="OFF-AR-10003469"/>
    <x v="1"/>
    <x v="6"/>
    <s v="Nontoxic Chalk"/>
    <n v="3.52"/>
    <n v="2"/>
    <n v="0"/>
    <n v="1.6896"/>
  </r>
  <r>
    <n v="7085"/>
    <s v="CA-2014-118724"/>
    <x v="3"/>
    <x v="246"/>
    <d v="2014-07-26T00:00:00"/>
    <s v="Second Class"/>
    <s v="AR-10825"/>
    <s v="Anthony Rawles"/>
    <s v="Corporate"/>
    <s v="United States"/>
    <s v="Concord"/>
    <x v="1"/>
    <n v="94521"/>
    <x v="1"/>
    <s v="TEC-PH-10002549"/>
    <x v="2"/>
    <x v="7"/>
    <s v="Polycom SoundPoint IP 450 VoIP phone"/>
    <n v="1626.1920000000002"/>
    <n v="9"/>
    <n v="0.2"/>
    <n v="121.96440000000001"/>
  </r>
  <r>
    <n v="7086"/>
    <s v="CA-2014-112004"/>
    <x v="3"/>
    <x v="145"/>
    <d v="2014-09-29T00:00:00"/>
    <s v="First Class"/>
    <s v="AH-10075"/>
    <s v="Adam Hart"/>
    <s v="Corporate"/>
    <s v="United States"/>
    <s v="Chester"/>
    <x v="9"/>
    <n v="19013"/>
    <x v="3"/>
    <s v="OFF-BI-10003476"/>
    <x v="1"/>
    <x v="8"/>
    <s v="Avery Metallic Poly Binders"/>
    <n v="8.5950000000000024"/>
    <n v="5"/>
    <n v="0.7"/>
    <n v="-6.3030000000000008"/>
  </r>
  <r>
    <n v="7087"/>
    <s v="CA-2014-112004"/>
    <x v="3"/>
    <x v="145"/>
    <d v="2014-09-29T00:00:00"/>
    <s v="First Class"/>
    <s v="AH-10075"/>
    <s v="Adam Hart"/>
    <s v="Corporate"/>
    <s v="United States"/>
    <s v="Chester"/>
    <x v="9"/>
    <n v="19013"/>
    <x v="3"/>
    <s v="OFF-SU-10000157"/>
    <x v="1"/>
    <x v="14"/>
    <s v="Compact Automatic Electric Letter Opener"/>
    <n v="190.89600000000002"/>
    <n v="2"/>
    <n v="0.2"/>
    <n v="-42.951599999999999"/>
  </r>
  <r>
    <n v="7088"/>
    <s v="US-2014-143175"/>
    <x v="3"/>
    <x v="646"/>
    <d v="2014-08-07T00:00:00"/>
    <s v="Second Class"/>
    <s v="GA-14515"/>
    <s v="George Ashbrook"/>
    <s v="Consumer"/>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s v="Consumer"/>
    <s v="United States"/>
    <s v="Sparks"/>
    <x v="33"/>
    <n v="89431"/>
    <x v="1"/>
    <s v="OFF-AR-10001955"/>
    <x v="1"/>
    <x v="6"/>
    <s v="Newell 319"/>
    <n v="79.36"/>
    <n v="4"/>
    <n v="0"/>
    <n v="23.807999999999993"/>
  </r>
  <r>
    <n v="7090"/>
    <s v="CA-2014-118864"/>
    <x v="3"/>
    <x v="140"/>
    <d v="2014-06-20T00:00:00"/>
    <s v="Second Class"/>
    <s v="KH-16690"/>
    <s v="Kristen Hastings"/>
    <s v="Corporate"/>
    <s v="United States"/>
    <s v="Los Angeles"/>
    <x v="1"/>
    <n v="90032"/>
    <x v="1"/>
    <s v="TEC-PH-10001809"/>
    <x v="2"/>
    <x v="7"/>
    <s v="Panasonic KX T7736-B Digital phone"/>
    <n v="119.96"/>
    <n v="1"/>
    <n v="0.2"/>
    <n v="7.4974999999999987"/>
  </r>
  <r>
    <n v="7091"/>
    <s v="CA-2012-119480"/>
    <x v="1"/>
    <x v="1145"/>
    <d v="2012-01-13T00:00:00"/>
    <s v="Standard Class"/>
    <s v="CC-12685"/>
    <s v="Craig Carroll"/>
    <s v="Consumer"/>
    <s v="United States"/>
    <s v="Henderson"/>
    <x v="0"/>
    <n v="42420"/>
    <x v="0"/>
    <s v="OFF-PA-10000474"/>
    <x v="1"/>
    <x v="10"/>
    <s v="Staples"/>
    <n v="106.32"/>
    <n v="3"/>
    <n v="0"/>
    <n v="49.970399999999991"/>
  </r>
  <r>
    <n v="7092"/>
    <s v="CA-2012-119480"/>
    <x v="1"/>
    <x v="1145"/>
    <d v="2012-01-13T00:00:00"/>
    <s v="Standard Class"/>
    <s v="CC-12685"/>
    <s v="Craig Carroll"/>
    <s v="Consumer"/>
    <s v="United States"/>
    <s v="Henderson"/>
    <x v="0"/>
    <n v="42420"/>
    <x v="0"/>
    <s v="OFF-AP-10001205"/>
    <x v="1"/>
    <x v="9"/>
    <s v="Belkin 5 Outlet SurgeMaster Power Centers"/>
    <n v="163.44"/>
    <n v="3"/>
    <n v="0"/>
    <n v="45.763200000000012"/>
  </r>
  <r>
    <n v="7093"/>
    <s v="CA-2012-119480"/>
    <x v="1"/>
    <x v="1145"/>
    <d v="2012-01-13T00:00:00"/>
    <s v="Standard Class"/>
    <s v="CC-12685"/>
    <s v="Craig Carroll"/>
    <s v="Consumer"/>
    <s v="United States"/>
    <s v="Henderson"/>
    <x v="0"/>
    <n v="42420"/>
    <x v="0"/>
    <s v="OFF-AR-10004691"/>
    <x v="1"/>
    <x v="6"/>
    <s v="Boston 1730 StandUp Electric Pencil Sharpener"/>
    <n v="42.76"/>
    <n v="2"/>
    <n v="0"/>
    <n v="11.117599999999999"/>
  </r>
  <r>
    <n v="7094"/>
    <s v="CA-2012-119480"/>
    <x v="1"/>
    <x v="1145"/>
    <d v="2012-01-13T00:00:00"/>
    <s v="Standard Class"/>
    <s v="CC-12685"/>
    <s v="Craig Carroll"/>
    <s v="Consumer"/>
    <s v="United States"/>
    <s v="Henderson"/>
    <x v="0"/>
    <n v="42420"/>
    <x v="0"/>
    <s v="OFF-PA-10004996"/>
    <x v="1"/>
    <x v="10"/>
    <s v="Speediset Carbonless Redi-Letter 7&quot; x 8 1/2&quot;"/>
    <n v="51.550000000000004"/>
    <n v="5"/>
    <n v="0"/>
    <n v="24.2285"/>
  </r>
  <r>
    <n v="7095"/>
    <s v="US-2012-153374"/>
    <x v="1"/>
    <x v="97"/>
    <d v="2012-02-13T00:00:00"/>
    <s v="Second Class"/>
    <s v="JF-15565"/>
    <s v="Jill Fjeld"/>
    <s v="Consumer"/>
    <s v="United States"/>
    <s v="Decatur"/>
    <x v="10"/>
    <n v="62521"/>
    <x v="2"/>
    <s v="TEC-AC-10001908"/>
    <x v="2"/>
    <x v="11"/>
    <s v="Logitech Wireless Headset h800"/>
    <n v="479.952"/>
    <n v="6"/>
    <n v="0.2"/>
    <n v="89.990999999999985"/>
  </r>
  <r>
    <n v="7096"/>
    <s v="CA-2013-101980"/>
    <x v="0"/>
    <x v="1146"/>
    <d v="2013-08-21T00:00:00"/>
    <s v="First Class"/>
    <s v="RP-19390"/>
    <s v="Resi Pölking"/>
    <s v="Consumer"/>
    <s v="United States"/>
    <s v="New York City"/>
    <x v="15"/>
    <n v="10009"/>
    <x v="3"/>
    <s v="OFF-BI-10000666"/>
    <x v="1"/>
    <x v="8"/>
    <s v="Surelock Post Binders"/>
    <n v="146.68799999999999"/>
    <n v="6"/>
    <n v="0.2"/>
    <n v="55.007999999999996"/>
  </r>
  <r>
    <n v="7097"/>
    <s v="CA-2013-101980"/>
    <x v="0"/>
    <x v="1146"/>
    <d v="2013-08-21T00:00:00"/>
    <s v="First Class"/>
    <s v="RP-19390"/>
    <s v="Resi Pölking"/>
    <s v="Consumer"/>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s v="Consumer"/>
    <s v="United States"/>
    <s v="New York City"/>
    <x v="15"/>
    <n v="10009"/>
    <x v="3"/>
    <s v="OFF-BI-10003429"/>
    <x v="1"/>
    <x v="8"/>
    <s v="Cardinal HOLDit! Binder Insert Strips,Extra Strips"/>
    <n v="25.32"/>
    <n v="5"/>
    <n v="0.2"/>
    <n v="9.1785000000000014"/>
  </r>
  <r>
    <n v="7099"/>
    <s v="CA-2014-144596"/>
    <x v="3"/>
    <x v="44"/>
    <d v="2014-11-11T00:00:00"/>
    <s v="Standard Class"/>
    <s v="CD-11980"/>
    <s v="Carol Darley"/>
    <s v="Consumer"/>
    <s v="United States"/>
    <s v="New York City"/>
    <x v="15"/>
    <n v="10011"/>
    <x v="3"/>
    <s v="OFF-PA-10003302"/>
    <x v="1"/>
    <x v="10"/>
    <s v="Xerox 1906"/>
    <n v="318.95999999999998"/>
    <n v="9"/>
    <n v="0"/>
    <n v="149.91119999999998"/>
  </r>
  <r>
    <n v="7100"/>
    <s v="CA-2012-124933"/>
    <x v="1"/>
    <x v="207"/>
    <d v="2012-12-30T00:00:00"/>
    <s v="Second Class"/>
    <s v="DF-13135"/>
    <s v="David Flashing"/>
    <s v="Consumer"/>
    <s v="United States"/>
    <s v="New York City"/>
    <x v="15"/>
    <n v="10009"/>
    <x v="3"/>
    <s v="OFF-PA-10003302"/>
    <x v="1"/>
    <x v="10"/>
    <s v="Xerox 1906"/>
    <n v="212.64"/>
    <n v="6"/>
    <n v="0"/>
    <n v="99.940799999999982"/>
  </r>
  <r>
    <n v="7101"/>
    <s v="CA-2011-159625"/>
    <x v="2"/>
    <x v="533"/>
    <d v="2011-11-28T00:00:00"/>
    <s v="Standard Class"/>
    <s v="SM-20005"/>
    <s v="Sally Matthias"/>
    <s v="Consumer"/>
    <s v="United States"/>
    <s v="Scottsdale"/>
    <x v="16"/>
    <n v="85254"/>
    <x v="1"/>
    <s v="OFF-EN-10002621"/>
    <x v="1"/>
    <x v="12"/>
    <s v="Staples"/>
    <n v="23.472000000000001"/>
    <n v="3"/>
    <n v="0.2"/>
    <n v="8.8019999999999978"/>
  </r>
  <r>
    <n v="7102"/>
    <s v="CA-2013-144337"/>
    <x v="0"/>
    <x v="1147"/>
    <d v="2013-08-06T00:00:00"/>
    <s v="Second Class"/>
    <s v="SG-20890"/>
    <s v="Susan Gilcrest"/>
    <s v="Corporate"/>
    <s v="United States"/>
    <s v="Amarillo"/>
    <x v="5"/>
    <n v="79109"/>
    <x v="2"/>
    <s v="OFF-PA-10000249"/>
    <x v="1"/>
    <x v="10"/>
    <s v="Staples"/>
    <n v="19.648"/>
    <n v="2"/>
    <n v="0.2"/>
    <n v="6.6311999999999989"/>
  </r>
  <r>
    <n v="7103"/>
    <s v="CA-2011-117478"/>
    <x v="2"/>
    <x v="158"/>
    <d v="2011-09-24T00:00:00"/>
    <s v="First Class"/>
    <s v="LH-16750"/>
    <s v="Larry Hughes"/>
    <s v="Consumer"/>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s v="Consumer"/>
    <s v="United States"/>
    <s v="Santa Ana"/>
    <x v="1"/>
    <n v="92704"/>
    <x v="1"/>
    <s v="OFF-ST-10003805"/>
    <x v="1"/>
    <x v="4"/>
    <s v="24 Capacity Maxi Data Binder Racks, Pearl"/>
    <n v="421.1"/>
    <n v="2"/>
    <n v="0"/>
    <n v="105.27499999999998"/>
  </r>
  <r>
    <n v="7105"/>
    <s v="CA-2014-128944"/>
    <x v="3"/>
    <x v="249"/>
    <d v="2014-06-22T00:00:00"/>
    <s v="Second Class"/>
    <s v="KH-16330"/>
    <s v="Katharine Harms"/>
    <s v="Corporate"/>
    <s v="United States"/>
    <s v="Newark"/>
    <x v="24"/>
    <n v="43055"/>
    <x v="3"/>
    <s v="FUR-CH-10000785"/>
    <x v="0"/>
    <x v="1"/>
    <s v="Global Ergonomic Managers Chair"/>
    <n v="760.11599999999987"/>
    <n v="6"/>
    <n v="0.3"/>
    <n v="-43.435200000000009"/>
  </r>
  <r>
    <n v="7106"/>
    <s v="CA-2014-128944"/>
    <x v="3"/>
    <x v="249"/>
    <d v="2014-06-22T00:00:00"/>
    <s v="Second Class"/>
    <s v="KH-16330"/>
    <s v="Katharine Harms"/>
    <s v="Corporate"/>
    <s v="United States"/>
    <s v="Newark"/>
    <x v="24"/>
    <n v="43055"/>
    <x v="3"/>
    <s v="FUR-FU-10004909"/>
    <x v="0"/>
    <x v="5"/>
    <s v="Contemporary Wood/Metal Frame"/>
    <n v="38.784000000000006"/>
    <n v="3"/>
    <n v="0.2"/>
    <n v="7.2719999999999949"/>
  </r>
  <r>
    <n v="7107"/>
    <s v="CA-2014-128944"/>
    <x v="3"/>
    <x v="249"/>
    <d v="2014-06-22T00:00:00"/>
    <s v="Second Class"/>
    <s v="KH-16330"/>
    <s v="Katharine Harms"/>
    <s v="Corporate"/>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s v="Consumer"/>
    <s v="United States"/>
    <s v="New York City"/>
    <x v="15"/>
    <n v="10035"/>
    <x v="3"/>
    <s v="TEC-PH-10004774"/>
    <x v="2"/>
    <x v="7"/>
    <s v="Gear Head AU3700S Headset"/>
    <n v="25.98"/>
    <n v="2"/>
    <n v="0"/>
    <n v="0.77939999999999898"/>
  </r>
  <r>
    <n v="7109"/>
    <s v="CA-2013-109666"/>
    <x v="0"/>
    <x v="475"/>
    <d v="2013-04-27T00:00:00"/>
    <s v="Standard Class"/>
    <s v="KM-16720"/>
    <s v="Kunst Miller"/>
    <s v="Consumer"/>
    <s v="United States"/>
    <s v="New York City"/>
    <x v="15"/>
    <n v="10035"/>
    <x v="3"/>
    <s v="OFF-AR-10004582"/>
    <x v="1"/>
    <x v="6"/>
    <s v="BIC Brite Liner Grip Highlighters"/>
    <n v="3.28"/>
    <n v="2"/>
    <n v="0"/>
    <n v="1.4759999999999998"/>
  </r>
  <r>
    <n v="7110"/>
    <s v="CA-2013-109666"/>
    <x v="0"/>
    <x v="475"/>
    <d v="2013-04-27T00:00:00"/>
    <s v="Standard Class"/>
    <s v="KM-16720"/>
    <s v="Kunst Miller"/>
    <s v="Consumer"/>
    <s v="United States"/>
    <s v="New York City"/>
    <x v="15"/>
    <n v="10035"/>
    <x v="3"/>
    <s v="OFF-ST-10000991"/>
    <x v="1"/>
    <x v="4"/>
    <s v="Space Solutions HD Industrial Steel Shelving."/>
    <n v="459.88"/>
    <n v="4"/>
    <n v="0"/>
    <n v="13.796400000000006"/>
  </r>
  <r>
    <n v="7111"/>
    <s v="CA-2013-109666"/>
    <x v="0"/>
    <x v="475"/>
    <d v="2013-04-27T00:00:00"/>
    <s v="Standard Class"/>
    <s v="KM-16720"/>
    <s v="Kunst Miller"/>
    <s v="Consumer"/>
    <s v="United States"/>
    <s v="New York City"/>
    <x v="15"/>
    <n v="10035"/>
    <x v="3"/>
    <s v="OFF-SU-10002522"/>
    <x v="1"/>
    <x v="14"/>
    <s v="Acme Kleen Earth Office Shears"/>
    <n v="7.76"/>
    <n v="2"/>
    <n v="0"/>
    <n v="2.2503999999999991"/>
  </r>
  <r>
    <n v="7112"/>
    <s v="CA-2013-109666"/>
    <x v="0"/>
    <x v="475"/>
    <d v="2013-04-27T00:00:00"/>
    <s v="Standard Class"/>
    <s v="KM-16720"/>
    <s v="Kunst Miller"/>
    <s v="Consumer"/>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s v="Consumer"/>
    <s v="United States"/>
    <s v="New York City"/>
    <x v="15"/>
    <n v="10035"/>
    <x v="3"/>
    <s v="OFF-SU-10001218"/>
    <x v="1"/>
    <x v="14"/>
    <s v="Fiskars Softgrip Scissors"/>
    <n v="54.900000000000006"/>
    <n v="5"/>
    <n v="0"/>
    <n v="15.372000000000003"/>
  </r>
  <r>
    <n v="7114"/>
    <s v="CA-2013-109666"/>
    <x v="0"/>
    <x v="475"/>
    <d v="2013-04-27T00:00:00"/>
    <s v="Standard Class"/>
    <s v="KM-16720"/>
    <s v="Kunst Miller"/>
    <s v="Consumer"/>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s v="Corporate"/>
    <s v="United States"/>
    <s v="Henderson"/>
    <x v="33"/>
    <n v="89015"/>
    <x v="1"/>
    <s v="FUR-TA-10003392"/>
    <x v="0"/>
    <x v="3"/>
    <s v="Global Adaptabilities Conference Tables"/>
    <n v="1685.88"/>
    <n v="6"/>
    <n v="0"/>
    <n v="320.31720000000001"/>
  </r>
  <r>
    <n v="7116"/>
    <s v="US-2013-102239"/>
    <x v="0"/>
    <x v="465"/>
    <d v="2013-05-07T00:00:00"/>
    <s v="First Class"/>
    <s v="LW-16990"/>
    <s v="Lindsay Williams"/>
    <s v="Corporate"/>
    <s v="United States"/>
    <s v="Henderson"/>
    <x v="33"/>
    <n v="89015"/>
    <x v="1"/>
    <s v="OFF-BI-10001890"/>
    <x v="1"/>
    <x v="8"/>
    <s v="Avery Poly Binder Pockets"/>
    <n v="5.7280000000000006"/>
    <n v="2"/>
    <n v="0.2"/>
    <n v="2.0047999999999995"/>
  </r>
  <r>
    <n v="7117"/>
    <s v="CA-2011-143168"/>
    <x v="2"/>
    <x v="638"/>
    <d v="2011-10-23T00:00:00"/>
    <s v="Second Class"/>
    <s v="IG-15085"/>
    <s v="Ivan Gibson"/>
    <s v="Consumer"/>
    <s v="United States"/>
    <s v="Seattle"/>
    <x v="4"/>
    <n v="98103"/>
    <x v="1"/>
    <s v="OFF-PA-10000167"/>
    <x v="1"/>
    <x v="10"/>
    <s v="Xerox 1925"/>
    <n v="61.96"/>
    <n v="2"/>
    <n v="0"/>
    <n v="27.881999999999998"/>
  </r>
  <r>
    <n v="7118"/>
    <s v="CA-2011-143168"/>
    <x v="2"/>
    <x v="638"/>
    <d v="2011-10-23T00:00:00"/>
    <s v="Second Class"/>
    <s v="IG-15085"/>
    <s v="Ivan Gibson"/>
    <s v="Consumer"/>
    <s v="United States"/>
    <s v="Seattle"/>
    <x v="4"/>
    <n v="98103"/>
    <x v="1"/>
    <s v="OFF-BI-10003784"/>
    <x v="1"/>
    <x v="8"/>
    <s v="Computer Printout Index Tabs"/>
    <n v="1.3440000000000001"/>
    <n v="1"/>
    <n v="0.2"/>
    <n v="0.47039999999999987"/>
  </r>
  <r>
    <n v="7119"/>
    <s v="CA-2014-104906"/>
    <x v="3"/>
    <x v="778"/>
    <d v="2014-02-18T00:00:00"/>
    <s v="Standard Class"/>
    <s v="JP-15460"/>
    <s v="Jennifer Patt"/>
    <s v="Corporate"/>
    <s v="United States"/>
    <s v="New York City"/>
    <x v="15"/>
    <n v="10009"/>
    <x v="3"/>
    <s v="OFF-PA-10001184"/>
    <x v="1"/>
    <x v="10"/>
    <s v="Xerox 1903"/>
    <n v="17.940000000000001"/>
    <n v="3"/>
    <n v="0"/>
    <n v="8.7906000000000013"/>
  </r>
  <r>
    <n v="7120"/>
    <s v="CA-2014-118122"/>
    <x v="3"/>
    <x v="701"/>
    <d v="2014-11-25T00:00:00"/>
    <s v="Standard Class"/>
    <s v="GG-14650"/>
    <s v="Greg Guthrie"/>
    <s v="Corporate"/>
    <s v="United States"/>
    <s v="Seattle"/>
    <x v="4"/>
    <n v="98103"/>
    <x v="1"/>
    <s v="OFF-BI-10002103"/>
    <x v="1"/>
    <x v="8"/>
    <s v="Cardinal Slant-D Ring Binder, Heavy Gauge Vinyl"/>
    <n v="13.904"/>
    <n v="2"/>
    <n v="0.2"/>
    <n v="4.5187999999999997"/>
  </r>
  <r>
    <n v="7121"/>
    <s v="US-2011-147774"/>
    <x v="2"/>
    <x v="407"/>
    <d v="2011-01-27T00:00:00"/>
    <s v="Standard Class"/>
    <s v="MM-18280"/>
    <s v="Muhammed MacIntyre"/>
    <s v="Corporate"/>
    <s v="United States"/>
    <s v="Smyrna"/>
    <x v="18"/>
    <n v="37167"/>
    <x v="0"/>
    <s v="OFF-BI-10003091"/>
    <x v="1"/>
    <x v="8"/>
    <s v="GBC DocuBind TL200 Manual Binding Machine"/>
    <n v="67.194000000000003"/>
    <n v="1"/>
    <n v="0.7"/>
    <n v="-51.515399999999985"/>
  </r>
  <r>
    <n v="7122"/>
    <s v="CA-2014-166926"/>
    <x v="3"/>
    <x v="96"/>
    <d v="2014-12-09T00:00:00"/>
    <s v="Standard Class"/>
    <s v="SO-20335"/>
    <s v="Sean O'Donnell"/>
    <s v="Consumer"/>
    <s v="United States"/>
    <s v="Seattle"/>
    <x v="4"/>
    <n v="98105"/>
    <x v="1"/>
    <s v="OFF-PA-10001593"/>
    <x v="1"/>
    <x v="10"/>
    <s v="Xerox 1947"/>
    <n v="41.86"/>
    <n v="7"/>
    <n v="0"/>
    <n v="18.837"/>
  </r>
  <r>
    <n v="7123"/>
    <s v="CA-2014-166926"/>
    <x v="3"/>
    <x v="96"/>
    <d v="2014-12-09T00:00:00"/>
    <s v="Standard Class"/>
    <s v="SO-20335"/>
    <s v="Sean O'Donnell"/>
    <s v="Consumer"/>
    <s v="United States"/>
    <s v="Seattle"/>
    <x v="4"/>
    <n v="98105"/>
    <x v="1"/>
    <s v="FUR-BO-10002598"/>
    <x v="0"/>
    <x v="0"/>
    <s v="Hon Metal Bookcases, Putty"/>
    <n v="141.96"/>
    <n v="2"/>
    <n v="0"/>
    <n v="41.168399999999991"/>
  </r>
  <r>
    <n v="7124"/>
    <s v="CA-2012-128013"/>
    <x v="1"/>
    <x v="101"/>
    <d v="2012-08-16T00:00:00"/>
    <s v="Standard Class"/>
    <s v="MF-18250"/>
    <s v="Monica Federle"/>
    <s v="Corporate"/>
    <s v="United States"/>
    <s v="New York City"/>
    <x v="15"/>
    <n v="10035"/>
    <x v="3"/>
    <s v="FUR-FU-10000320"/>
    <x v="0"/>
    <x v="5"/>
    <s v="OIC Stacking Trays"/>
    <n v="10.02"/>
    <n v="3"/>
    <n v="0"/>
    <n v="4.4088000000000012"/>
  </r>
  <r>
    <n v="7125"/>
    <s v="CA-2012-128013"/>
    <x v="1"/>
    <x v="101"/>
    <d v="2012-08-16T00:00:00"/>
    <s v="Standard Class"/>
    <s v="MF-18250"/>
    <s v="Monica Federle"/>
    <s v="Corporate"/>
    <s v="United States"/>
    <s v="New York City"/>
    <x v="15"/>
    <n v="10035"/>
    <x v="3"/>
    <s v="OFF-PA-10001815"/>
    <x v="1"/>
    <x v="10"/>
    <s v="Xerox 1885"/>
    <n v="144.12"/>
    <n v="3"/>
    <n v="0"/>
    <n v="69.177599999999984"/>
  </r>
  <r>
    <n v="7126"/>
    <s v="CA-2013-123176"/>
    <x v="0"/>
    <x v="720"/>
    <d v="2013-09-30T00:00:00"/>
    <s v="Second Class"/>
    <s v="JG-15160"/>
    <s v="James Galang"/>
    <s v="Consumer"/>
    <s v="United States"/>
    <s v="Atlanta"/>
    <x v="32"/>
    <n v="30318"/>
    <x v="0"/>
    <s v="OFF-PA-10003971"/>
    <x v="1"/>
    <x v="10"/>
    <s v="Xerox 1965"/>
    <n v="17.940000000000001"/>
    <n v="3"/>
    <n v="0"/>
    <n v="8.7906000000000013"/>
  </r>
  <r>
    <n v="7127"/>
    <s v="CA-2013-123176"/>
    <x v="0"/>
    <x v="720"/>
    <d v="2013-09-30T00:00:00"/>
    <s v="Second Class"/>
    <s v="JG-15160"/>
    <s v="James Galang"/>
    <s v="Consumer"/>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s v="Consumer"/>
    <s v="United States"/>
    <s v="Newark"/>
    <x v="13"/>
    <n v="19711"/>
    <x v="3"/>
    <s v="OFF-PA-10001609"/>
    <x v="1"/>
    <x v="10"/>
    <s v="Tops Wirebound Message Log Books"/>
    <n v="16.45"/>
    <n v="5"/>
    <n v="0"/>
    <n v="7.5669999999999993"/>
  </r>
  <r>
    <n v="7129"/>
    <s v="US-2013-117541"/>
    <x v="0"/>
    <x v="696"/>
    <d v="2013-11-21T00:00:00"/>
    <s v="Standard Class"/>
    <s v="JM-16195"/>
    <s v="Justin MacKendrick"/>
    <s v="Consumer"/>
    <s v="United States"/>
    <s v="Newark"/>
    <x v="13"/>
    <n v="19711"/>
    <x v="3"/>
    <s v="FUR-FU-10000550"/>
    <x v="0"/>
    <x v="5"/>
    <s v="Stacking Trays by OIC"/>
    <n v="19.920000000000002"/>
    <n v="4"/>
    <n v="0"/>
    <n v="6.573599999999999"/>
  </r>
  <r>
    <n v="7130"/>
    <s v="CA-2013-166282"/>
    <x v="0"/>
    <x v="947"/>
    <d v="2013-04-23T00:00:00"/>
    <s v="Standard Class"/>
    <s v="PK-19075"/>
    <s v="Pete Kriz"/>
    <s v="Consumer"/>
    <s v="United States"/>
    <s v="Nashville"/>
    <x v="18"/>
    <n v="37211"/>
    <x v="0"/>
    <s v="TEC-AC-10004209"/>
    <x v="2"/>
    <x v="11"/>
    <s v="Memorex Froggy Flash Drive 4 GB"/>
    <n v="35.167999999999999"/>
    <n v="4"/>
    <n v="0.2"/>
    <n v="8.3524000000000012"/>
  </r>
  <r>
    <n v="7131"/>
    <s v="CA-2013-166282"/>
    <x v="0"/>
    <x v="947"/>
    <d v="2013-04-23T00:00:00"/>
    <s v="Standard Class"/>
    <s v="PK-19075"/>
    <s v="Pete Kriz"/>
    <s v="Consumer"/>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s v="Home Office"/>
    <s v="United States"/>
    <s v="Richmond"/>
    <x v="14"/>
    <n v="47374"/>
    <x v="2"/>
    <s v="FUR-TA-10001039"/>
    <x v="0"/>
    <x v="3"/>
    <s v="KI Adjustable-Height Table"/>
    <n v="257.94"/>
    <n v="3"/>
    <n v="0"/>
    <n v="67.064400000000006"/>
  </r>
  <r>
    <n v="7133"/>
    <s v="CA-2014-141439"/>
    <x v="3"/>
    <x v="200"/>
    <d v="2014-12-02T00:00:00"/>
    <s v="Standard Class"/>
    <s v="TT-21460"/>
    <s v="Tonja Turnell"/>
    <s v="Home Office"/>
    <s v="United States"/>
    <s v="Richmond"/>
    <x v="14"/>
    <n v="47374"/>
    <x v="2"/>
    <s v="TEC-PH-10002624"/>
    <x v="2"/>
    <x v="7"/>
    <s v="Samsung Galaxy S4 Mini"/>
    <n v="1879.96"/>
    <n v="4"/>
    <n v="0"/>
    <n v="545.18839999999977"/>
  </r>
  <r>
    <n v="7134"/>
    <s v="CA-2014-141439"/>
    <x v="3"/>
    <x v="200"/>
    <d v="2014-12-02T00:00:00"/>
    <s v="Standard Class"/>
    <s v="TT-21460"/>
    <s v="Tonja Turnell"/>
    <s v="Home Office"/>
    <s v="United States"/>
    <s v="Richmond"/>
    <x v="14"/>
    <n v="47374"/>
    <x v="2"/>
    <s v="FUR-FU-10001473"/>
    <x v="0"/>
    <x v="5"/>
    <s v="DAX Wood Document Frame"/>
    <n v="27.46"/>
    <n v="2"/>
    <n v="0"/>
    <n v="9.8856000000000002"/>
  </r>
  <r>
    <n v="7135"/>
    <s v="CA-2014-141439"/>
    <x v="3"/>
    <x v="200"/>
    <d v="2014-12-02T00:00:00"/>
    <s v="Standard Class"/>
    <s v="TT-21460"/>
    <s v="Tonja Turnell"/>
    <s v="Home Office"/>
    <s v="United States"/>
    <s v="Richmond"/>
    <x v="14"/>
    <n v="47374"/>
    <x v="2"/>
    <s v="TEC-PH-10001819"/>
    <x v="2"/>
    <x v="7"/>
    <s v="Innergie mMini Combo Duo USB Travel Charging Kit"/>
    <n v="89.98"/>
    <n v="2"/>
    <n v="0"/>
    <n v="43.190399999999997"/>
  </r>
  <r>
    <n v="7136"/>
    <s v="CA-2014-141439"/>
    <x v="3"/>
    <x v="200"/>
    <d v="2014-12-02T00:00:00"/>
    <s v="Standard Class"/>
    <s v="TT-21460"/>
    <s v="Tonja Turnell"/>
    <s v="Home Office"/>
    <s v="United States"/>
    <s v="Richmond"/>
    <x v="14"/>
    <n v="47374"/>
    <x v="2"/>
    <s v="FUR-CH-10004287"/>
    <x v="0"/>
    <x v="1"/>
    <s v="SAFCO Arco Folding Chair"/>
    <n v="828.59999999999991"/>
    <n v="3"/>
    <n v="0"/>
    <n v="240.29399999999995"/>
  </r>
  <r>
    <n v="7137"/>
    <s v="CA-2012-163965"/>
    <x v="1"/>
    <x v="312"/>
    <d v="2012-11-27T00:00:00"/>
    <s v="Standard Class"/>
    <s v="SS-20875"/>
    <s v="Sung Shariari"/>
    <s v="Consumer"/>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s v="Consumer"/>
    <s v="United States"/>
    <s v="Miami"/>
    <x v="2"/>
    <n v="33180"/>
    <x v="0"/>
    <s v="OFF-ST-10000918"/>
    <x v="1"/>
    <x v="4"/>
    <s v="Crate-A-Files"/>
    <n v="17.440000000000001"/>
    <n v="2"/>
    <n v="0.2"/>
    <n v="1.3079999999999989"/>
  </r>
  <r>
    <n v="7139"/>
    <s v="CA-2012-163965"/>
    <x v="1"/>
    <x v="312"/>
    <d v="2012-11-27T00:00:00"/>
    <s v="Standard Class"/>
    <s v="SS-20875"/>
    <s v="Sung Shariari"/>
    <s v="Consumer"/>
    <s v="United States"/>
    <s v="Miami"/>
    <x v="2"/>
    <n v="33180"/>
    <x v="0"/>
    <s v="OFF-BI-10004593"/>
    <x v="1"/>
    <x v="8"/>
    <s v="Ibico Laser Imprintable Binding System Covers"/>
    <n v="62.88000000000001"/>
    <n v="4"/>
    <n v="0.7"/>
    <n v="-50.304000000000002"/>
  </r>
  <r>
    <n v="7140"/>
    <s v="CA-2012-163965"/>
    <x v="1"/>
    <x v="312"/>
    <d v="2012-11-27T00:00:00"/>
    <s v="Standard Class"/>
    <s v="SS-20875"/>
    <s v="Sung Shariari"/>
    <s v="Consumer"/>
    <s v="United States"/>
    <s v="Miami"/>
    <x v="2"/>
    <n v="33180"/>
    <x v="0"/>
    <s v="FUR-BO-10001337"/>
    <x v="0"/>
    <x v="0"/>
    <s v="O'Sullivan Living Dimensions 2-Shelf Bookcases"/>
    <n v="290.35200000000003"/>
    <n v="3"/>
    <n v="0.2"/>
    <n v="-36.294000000000011"/>
  </r>
  <r>
    <n v="7141"/>
    <s v="CA-2014-128783"/>
    <x v="3"/>
    <x v="210"/>
    <d v="2014-09-08T00:00:00"/>
    <s v="Same Day"/>
    <s v="TG-21640"/>
    <s v="Trudy Glocke"/>
    <s v="Consumer"/>
    <s v="United States"/>
    <s v="Saint Charles"/>
    <x v="25"/>
    <n v="63301"/>
    <x v="2"/>
    <s v="TEC-AC-10002473"/>
    <x v="2"/>
    <x v="11"/>
    <s v="Maxell 4.7GB DVD-R"/>
    <n v="113.52"/>
    <n v="4"/>
    <n v="0"/>
    <n v="46.543199999999999"/>
  </r>
  <r>
    <n v="7142"/>
    <s v="CA-2014-128783"/>
    <x v="3"/>
    <x v="210"/>
    <d v="2014-09-08T00:00:00"/>
    <s v="Same Day"/>
    <s v="TG-21640"/>
    <s v="Trudy Glocke"/>
    <s v="Consumer"/>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s v="Home Office"/>
    <s v="United States"/>
    <s v="Virginia Beach"/>
    <x v="17"/>
    <n v="23464"/>
    <x v="0"/>
    <s v="FUR-FU-10002045"/>
    <x v="0"/>
    <x v="5"/>
    <s v="Executive Impressions 14&quot;"/>
    <n v="111.15"/>
    <n v="5"/>
    <n v="0"/>
    <n v="48.906000000000006"/>
  </r>
  <r>
    <n v="7144"/>
    <s v="US-2014-141558"/>
    <x v="3"/>
    <x v="825"/>
    <d v="2014-03-17T00:00:00"/>
    <s v="Standard Class"/>
    <s v="MH-17290"/>
    <s v="Marc Harrigan"/>
    <s v="Home Office"/>
    <s v="United States"/>
    <s v="Philadelphia"/>
    <x v="9"/>
    <n v="19140"/>
    <x v="3"/>
    <s v="TEC-PH-10002555"/>
    <x v="2"/>
    <x v="7"/>
    <s v="Nortel Meridian M5316 Digital phone"/>
    <n v="776.84999999999991"/>
    <n v="5"/>
    <n v="0.4"/>
    <n v="-181.26499999999999"/>
  </r>
  <r>
    <n v="7145"/>
    <s v="US-2014-141558"/>
    <x v="3"/>
    <x v="825"/>
    <d v="2014-03-17T00:00:00"/>
    <s v="Standard Class"/>
    <s v="MH-17290"/>
    <s v="Marc Harrigan"/>
    <s v="Home Office"/>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s v="Home Office"/>
    <s v="United States"/>
    <s v="Philadelphia"/>
    <x v="9"/>
    <n v="19140"/>
    <x v="3"/>
    <s v="FUR-TA-10004086"/>
    <x v="0"/>
    <x v="3"/>
    <s v="KI Adjustable-Height Table"/>
    <n v="154.76400000000001"/>
    <n v="3"/>
    <n v="0.4"/>
    <n v="-46.429200000000023"/>
  </r>
  <r>
    <n v="7147"/>
    <s v="US-2014-141558"/>
    <x v="3"/>
    <x v="825"/>
    <d v="2014-03-17T00:00:00"/>
    <s v="Standard Class"/>
    <s v="MH-17290"/>
    <s v="Marc Harrigan"/>
    <s v="Home Office"/>
    <s v="United States"/>
    <s v="Philadelphia"/>
    <x v="9"/>
    <n v="19140"/>
    <x v="3"/>
    <s v="OFF-ST-10004946"/>
    <x v="1"/>
    <x v="4"/>
    <s v="Desktop 3-Pocket Hot File"/>
    <n v="43.28"/>
    <n v="1"/>
    <n v="0.2"/>
    <n v="3.2460000000000022"/>
  </r>
  <r>
    <n v="7148"/>
    <s v="CA-2013-139941"/>
    <x v="0"/>
    <x v="1"/>
    <d v="2013-06-18T00:00:00"/>
    <s v="Standard Class"/>
    <s v="CB-12415"/>
    <s v="Christy Brittain"/>
    <s v="Consumer"/>
    <s v="United States"/>
    <s v="Long Beach"/>
    <x v="15"/>
    <n v="11561"/>
    <x v="3"/>
    <s v="OFF-PA-10000241"/>
    <x v="1"/>
    <x v="10"/>
    <s v="IBM Multi-Purpose Copy Paper, 8 1/2 x 11&quot;, Case"/>
    <n v="92.94"/>
    <n v="3"/>
    <n v="0"/>
    <n v="41.822999999999993"/>
  </r>
  <r>
    <n v="7149"/>
    <s v="CA-2013-139941"/>
    <x v="0"/>
    <x v="1"/>
    <d v="2013-06-18T00:00:00"/>
    <s v="Standard Class"/>
    <s v="CB-12415"/>
    <s v="Christy Brittain"/>
    <s v="Consumer"/>
    <s v="United States"/>
    <s v="Long Beach"/>
    <x v="15"/>
    <n v="11561"/>
    <x v="3"/>
    <s v="OFF-AP-10004036"/>
    <x v="1"/>
    <x v="9"/>
    <s v="Bionaire 99.97% HEPA Air Cleaner"/>
    <n v="52.56"/>
    <n v="3"/>
    <n v="0"/>
    <n v="18.396000000000001"/>
  </r>
  <r>
    <n v="7150"/>
    <s v="CA-2012-166583"/>
    <x v="1"/>
    <x v="153"/>
    <d v="2012-06-30T00:00:00"/>
    <s v="Standard Class"/>
    <s v="VD-21670"/>
    <s v="Valerie Dominguez"/>
    <s v="Consumer"/>
    <s v="United States"/>
    <s v="Houston"/>
    <x v="5"/>
    <n v="77070"/>
    <x v="2"/>
    <s v="TEC-PH-10001578"/>
    <x v="2"/>
    <x v="7"/>
    <s v="Polycom SoundStation2 EX Conference phone"/>
    <n v="971.88000000000011"/>
    <n v="3"/>
    <n v="0.2"/>
    <n v="109.33649999999994"/>
  </r>
  <r>
    <n v="7151"/>
    <s v="CA-2014-100412"/>
    <x v="3"/>
    <x v="66"/>
    <d v="2014-12-27T00:00:00"/>
    <s v="Standard Class"/>
    <s v="SR-20425"/>
    <s v="Sharelle Roach"/>
    <s v="Home Office"/>
    <s v="United States"/>
    <s v="Tuscaloosa"/>
    <x v="19"/>
    <n v="35401"/>
    <x v="0"/>
    <s v="FUR-CH-10002647"/>
    <x v="0"/>
    <x v="1"/>
    <s v="Situations Contoured Folding Chairs, 4/Set"/>
    <n v="141.96"/>
    <n v="2"/>
    <n v="0"/>
    <n v="35.490000000000009"/>
  </r>
  <r>
    <n v="7152"/>
    <s v="CA-2014-142909"/>
    <x v="3"/>
    <x v="66"/>
    <d v="2014-12-26T00:00:00"/>
    <s v="Second Class"/>
    <s v="AG-10330"/>
    <s v="Alex Grayson"/>
    <s v="Consumer"/>
    <s v="United States"/>
    <s v="Mesa"/>
    <x v="16"/>
    <n v="85204"/>
    <x v="1"/>
    <s v="FUR-TA-10003008"/>
    <x v="0"/>
    <x v="3"/>
    <s v="Lesro Round Back Collection Coffee Table, End Table"/>
    <n v="182.55"/>
    <n v="2"/>
    <n v="0.5"/>
    <n v="-135.08699999999999"/>
  </r>
  <r>
    <n v="7153"/>
    <s v="CA-2011-137911"/>
    <x v="2"/>
    <x v="1148"/>
    <d v="2011-10-15T00:00:00"/>
    <s v="Standard Class"/>
    <s v="BP-11095"/>
    <s v="Bart Pistole"/>
    <s v="Corporate"/>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s v="Consumer"/>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s v="Consumer"/>
    <s v="United States"/>
    <s v="Columbus"/>
    <x v="32"/>
    <n v="31907"/>
    <x v="0"/>
    <s v="FUR-FU-10000747"/>
    <x v="0"/>
    <x v="5"/>
    <s v="Tenex B1-RE Series Chair Mats for Low Pile Carpets"/>
    <n v="275.88"/>
    <n v="6"/>
    <n v="0"/>
    <n v="46.899599999999964"/>
  </r>
  <r>
    <n v="7156"/>
    <s v="US-2012-136749"/>
    <x v="1"/>
    <x v="707"/>
    <d v="2012-12-27T00:00:00"/>
    <s v="Second Class"/>
    <s v="LH-16900"/>
    <s v="Lena Hernandez"/>
    <s v="Consumer"/>
    <s v="United States"/>
    <s v="Columbus"/>
    <x v="32"/>
    <n v="31907"/>
    <x v="0"/>
    <s v="OFF-BI-10004492"/>
    <x v="1"/>
    <x v="8"/>
    <s v="Tuf-Vin Binders"/>
    <n v="157.89999999999998"/>
    <n v="5"/>
    <n v="0"/>
    <n v="74.212999999999994"/>
  </r>
  <r>
    <n v="7157"/>
    <s v="CA-2014-126718"/>
    <x v="3"/>
    <x v="568"/>
    <d v="2014-05-05T00:00:00"/>
    <s v="Standard Class"/>
    <s v="KT-16480"/>
    <s v="Kean Thornton"/>
    <s v="Consumer"/>
    <s v="United States"/>
    <s v="Orange"/>
    <x v="30"/>
    <n v="7050"/>
    <x v="3"/>
    <s v="OFF-LA-10004055"/>
    <x v="1"/>
    <x v="2"/>
    <s v="Color-Coded Legal Exhibit Labels"/>
    <n v="4.91"/>
    <n v="1"/>
    <n v="0"/>
    <n v="2.4058999999999999"/>
  </r>
  <r>
    <n v="7158"/>
    <s v="CA-2013-131380"/>
    <x v="0"/>
    <x v="463"/>
    <d v="2013-04-01T00:00:00"/>
    <s v="Second Class"/>
    <s v="CC-12220"/>
    <s v="Chris Cortes"/>
    <s v="Consumer"/>
    <s v="United States"/>
    <s v="Los Angeles"/>
    <x v="1"/>
    <n v="90032"/>
    <x v="1"/>
    <s v="OFF-ST-10002485"/>
    <x v="1"/>
    <x v="4"/>
    <s v="Rogers Deluxe File Chest"/>
    <n v="87.92"/>
    <n v="4"/>
    <n v="0"/>
    <n v="0.87919999999999732"/>
  </r>
  <r>
    <n v="7159"/>
    <s v="CA-2013-131380"/>
    <x v="0"/>
    <x v="463"/>
    <d v="2013-04-01T00:00:00"/>
    <s v="Second Class"/>
    <s v="CC-12220"/>
    <s v="Chris Cortes"/>
    <s v="Consumer"/>
    <s v="United States"/>
    <s v="Los Angeles"/>
    <x v="1"/>
    <n v="90032"/>
    <x v="1"/>
    <s v="OFF-PA-10001243"/>
    <x v="1"/>
    <x v="10"/>
    <s v="Xerox 1983"/>
    <n v="5.98"/>
    <n v="1"/>
    <n v="0"/>
    <n v="2.9302000000000001"/>
  </r>
  <r>
    <n v="7160"/>
    <s v="CA-2012-145835"/>
    <x v="1"/>
    <x v="1149"/>
    <d v="2012-05-18T00:00:00"/>
    <s v="Second Class"/>
    <s v="BF-11170"/>
    <s v="Ben Ferrer"/>
    <s v="Home Office"/>
    <s v="United States"/>
    <s v="Chicago"/>
    <x v="10"/>
    <n v="60623"/>
    <x v="2"/>
    <s v="TEC-PH-10004447"/>
    <x v="2"/>
    <x v="7"/>
    <s v="Toshiba IPT2010-SD IP Telephone"/>
    <n v="222.38400000000001"/>
    <n v="2"/>
    <n v="0.2"/>
    <n v="16.678799999999995"/>
  </r>
  <r>
    <n v="7161"/>
    <s v="CA-2012-145835"/>
    <x v="1"/>
    <x v="1149"/>
    <d v="2012-05-18T00:00:00"/>
    <s v="Second Class"/>
    <s v="BF-11170"/>
    <s v="Ben Ferrer"/>
    <s v="Home Office"/>
    <s v="United States"/>
    <s v="Chicago"/>
    <x v="10"/>
    <n v="60623"/>
    <x v="2"/>
    <s v="OFF-FA-10002280"/>
    <x v="1"/>
    <x v="13"/>
    <s v="Advantus Plastic Paper Clips"/>
    <n v="16"/>
    <n v="4"/>
    <n v="0.2"/>
    <n v="5.6"/>
  </r>
  <r>
    <n v="7162"/>
    <s v="CA-2011-138709"/>
    <x v="2"/>
    <x v="1129"/>
    <d v="2011-07-09T00:00:00"/>
    <s v="Standard Class"/>
    <s v="MS-17770"/>
    <s v="Maxwell Schwartz"/>
    <s v="Consumer"/>
    <s v="United States"/>
    <s v="Richmond"/>
    <x v="17"/>
    <n v="23223"/>
    <x v="0"/>
    <s v="OFF-PA-10004734"/>
    <x v="1"/>
    <x v="10"/>
    <s v="Southworth Structures Collection"/>
    <n v="21.84"/>
    <n v="3"/>
    <n v="0"/>
    <n v="10.92"/>
  </r>
  <r>
    <n v="7163"/>
    <s v="CA-2011-138709"/>
    <x v="2"/>
    <x v="1129"/>
    <d v="2011-07-09T00:00:00"/>
    <s v="Standard Class"/>
    <s v="MS-17770"/>
    <s v="Maxwell Schwartz"/>
    <s v="Consumer"/>
    <s v="United States"/>
    <s v="Richmond"/>
    <x v="17"/>
    <n v="23223"/>
    <x v="0"/>
    <s v="OFF-BI-10000145"/>
    <x v="1"/>
    <x v="8"/>
    <s v="Zipper Ring Binder Pockets"/>
    <n v="15.600000000000001"/>
    <n v="5"/>
    <n v="0"/>
    <n v="7.6440000000000001"/>
  </r>
  <r>
    <n v="7164"/>
    <s v="CA-2011-122070"/>
    <x v="2"/>
    <x v="1150"/>
    <d v="2011-04-24T00:00:00"/>
    <s v="Second Class"/>
    <s v="AH-10030"/>
    <s v="Aaron Hawkins"/>
    <s v="Corporate"/>
    <s v="United States"/>
    <s v="Troy"/>
    <x v="15"/>
    <n v="12180"/>
    <x v="3"/>
    <s v="OFF-EN-10004773"/>
    <x v="1"/>
    <x v="12"/>
    <s v="Staples"/>
    <n v="247.84"/>
    <n v="8"/>
    <n v="0"/>
    <n v="121.44159999999999"/>
  </r>
  <r>
    <n v="7165"/>
    <s v="CA-2011-122070"/>
    <x v="2"/>
    <x v="1150"/>
    <d v="2011-04-24T00:00:00"/>
    <s v="Second Class"/>
    <s v="AH-10030"/>
    <s v="Aaron Hawkins"/>
    <s v="Corporate"/>
    <s v="United States"/>
    <s v="Troy"/>
    <x v="15"/>
    <n v="12180"/>
    <x v="3"/>
    <s v="OFF-BI-10004970"/>
    <x v="1"/>
    <x v="8"/>
    <s v="ACCOHIDE 3-Ring Binder, Blue, 1&quot;"/>
    <n v="9.9120000000000008"/>
    <n v="3"/>
    <n v="0.2"/>
    <n v="3.3452999999999995"/>
  </r>
  <r>
    <n v="7166"/>
    <s v="CA-2013-158610"/>
    <x v="0"/>
    <x v="251"/>
    <d v="2013-09-23T00:00:00"/>
    <s v="First Class"/>
    <s v="CK-12595"/>
    <s v="Clytie Kelty"/>
    <s v="Consumer"/>
    <s v="United States"/>
    <s v="Providence"/>
    <x v="34"/>
    <n v="2908"/>
    <x v="3"/>
    <s v="OFF-ST-10000604"/>
    <x v="1"/>
    <x v="4"/>
    <s v="Home/Office Personal File Carts"/>
    <n v="69.52"/>
    <n v="2"/>
    <n v="0"/>
    <n v="17.379999999999995"/>
  </r>
  <r>
    <n v="7167"/>
    <s v="CA-2011-117464"/>
    <x v="2"/>
    <x v="192"/>
    <d v="2011-07-24T00:00:00"/>
    <s v="Second Class"/>
    <s v="NP-18325"/>
    <s v="Naresj Patel"/>
    <s v="Consumer"/>
    <s v="United States"/>
    <s v="San Francisco"/>
    <x v="1"/>
    <n v="94122"/>
    <x v="1"/>
    <s v="OFF-AR-10003190"/>
    <x v="1"/>
    <x v="6"/>
    <s v="Newell 32"/>
    <n v="11.52"/>
    <n v="4"/>
    <n v="0"/>
    <n v="3.2256"/>
  </r>
  <r>
    <n v="7168"/>
    <s v="CA-2011-117464"/>
    <x v="2"/>
    <x v="192"/>
    <d v="2011-07-24T00:00:00"/>
    <s v="Second Class"/>
    <s v="NP-18325"/>
    <s v="Naresj Patel"/>
    <s v="Consumer"/>
    <s v="United States"/>
    <s v="San Francisco"/>
    <x v="1"/>
    <n v="94122"/>
    <x v="1"/>
    <s v="FUR-CH-10000155"/>
    <x v="0"/>
    <x v="1"/>
    <s v="Global Comet Stacking Armless Chair"/>
    <n v="717.72"/>
    <n v="3"/>
    <n v="0.2"/>
    <n v="71.77200000000002"/>
  </r>
  <r>
    <n v="7169"/>
    <s v="CA-2011-117464"/>
    <x v="2"/>
    <x v="192"/>
    <d v="2011-07-24T00:00:00"/>
    <s v="Second Class"/>
    <s v="NP-18325"/>
    <s v="Naresj Patel"/>
    <s v="Consumer"/>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s v="Consumer"/>
    <s v="United States"/>
    <s v="San Francisco"/>
    <x v="1"/>
    <n v="94122"/>
    <x v="1"/>
    <s v="FUR-TA-10004767"/>
    <x v="0"/>
    <x v="3"/>
    <s v="Safco Drafting Table"/>
    <n v="170.35200000000003"/>
    <n v="3"/>
    <n v="0.2"/>
    <n v="19.164599999999979"/>
  </r>
  <r>
    <n v="7171"/>
    <s v="US-2014-168613"/>
    <x v="3"/>
    <x v="1048"/>
    <d v="2014-10-15T00:00:00"/>
    <s v="Standard Class"/>
    <s v="GM-14440"/>
    <s v="Gary McGarr"/>
    <s v="Consumer"/>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s v="Consumer"/>
    <s v="United States"/>
    <s v="San Francisco"/>
    <x v="1"/>
    <n v="94109"/>
    <x v="1"/>
    <s v="TEC-AC-10000158"/>
    <x v="2"/>
    <x v="11"/>
    <s v="Sony 64GB Class 10 Micro SDHC R40 Memory Card"/>
    <n v="107.97"/>
    <n v="3"/>
    <n v="0"/>
    <n v="22.6737"/>
  </r>
  <r>
    <n v="7173"/>
    <s v="US-2014-141677"/>
    <x v="3"/>
    <x v="606"/>
    <d v="2014-03-31T00:00:00"/>
    <s v="Standard Class"/>
    <s v="HK-14890"/>
    <s v="Heather Kirkland"/>
    <s v="Corporate"/>
    <s v="United States"/>
    <s v="Houston"/>
    <x v="5"/>
    <n v="77070"/>
    <x v="2"/>
    <s v="TEC-AC-10000158"/>
    <x v="2"/>
    <x v="11"/>
    <s v="Sony 64GB Class 10 Micro SDHC R40 Memory Card"/>
    <n v="143.96"/>
    <n v="5"/>
    <n v="0.2"/>
    <n v="1.7995000000000019"/>
  </r>
  <r>
    <n v="7174"/>
    <s v="US-2014-141677"/>
    <x v="3"/>
    <x v="606"/>
    <d v="2014-03-31T00:00:00"/>
    <s v="Standard Class"/>
    <s v="HK-14890"/>
    <s v="Heather Kirkland"/>
    <s v="Corporate"/>
    <s v="United States"/>
    <s v="Houston"/>
    <x v="5"/>
    <n v="77070"/>
    <x v="2"/>
    <s v="TEC-CO-10002313"/>
    <x v="2"/>
    <x v="16"/>
    <s v="Canon PC1080F Personal Copier"/>
    <n v="2399.96"/>
    <n v="5"/>
    <n v="0.2"/>
    <n v="569.99050000000011"/>
  </r>
  <r>
    <n v="7175"/>
    <s v="US-2014-141677"/>
    <x v="3"/>
    <x v="606"/>
    <d v="2014-03-31T00:00:00"/>
    <s v="Standard Class"/>
    <s v="HK-14890"/>
    <s v="Heather Kirkland"/>
    <s v="Corporate"/>
    <s v="United States"/>
    <s v="Houston"/>
    <x v="5"/>
    <n v="77070"/>
    <x v="2"/>
    <s v="OFF-PA-10002581"/>
    <x v="1"/>
    <x v="10"/>
    <s v="Xerox 1951"/>
    <n v="74.352000000000004"/>
    <n v="3"/>
    <n v="0.2"/>
    <n v="23.234999999999992"/>
  </r>
  <r>
    <n v="7176"/>
    <s v="US-2014-141677"/>
    <x v="3"/>
    <x v="606"/>
    <d v="2014-03-31T00:00:00"/>
    <s v="Standard Class"/>
    <s v="HK-14890"/>
    <s v="Heather Kirkland"/>
    <s v="Corporate"/>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s v="Corporate"/>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s v="Corporate"/>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s v="Corporate"/>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s v="Consumer"/>
    <s v="United States"/>
    <s v="Baltimore"/>
    <x v="39"/>
    <n v="21215"/>
    <x v="3"/>
    <s v="TEC-PH-10001644"/>
    <x v="2"/>
    <x v="7"/>
    <s v="BlueLounge Milo Smartphone Stand, White/Metallic"/>
    <n v="89.97"/>
    <n v="3"/>
    <n v="0"/>
    <n v="25.191600000000005"/>
  </r>
  <r>
    <n v="7181"/>
    <s v="CA-2011-106054"/>
    <x v="2"/>
    <x v="1037"/>
    <d v="2011-01-08T00:00:00"/>
    <s v="First Class"/>
    <s v="JO-15145"/>
    <s v="Jack O'Briant"/>
    <s v="Corporate"/>
    <s v="United States"/>
    <s v="Athens"/>
    <x v="32"/>
    <n v="30605"/>
    <x v="0"/>
    <s v="OFF-AR-10002399"/>
    <x v="1"/>
    <x v="6"/>
    <s v="Dixon Prang Watercolor Pencils, 10-Color Set with Brush"/>
    <n v="12.78"/>
    <n v="3"/>
    <n v="0"/>
    <n v="5.2397999999999998"/>
  </r>
  <r>
    <n v="7182"/>
    <s v="CA-2013-138667"/>
    <x v="0"/>
    <x v="797"/>
    <d v="2013-12-31T00:00:00"/>
    <s v="Second Class"/>
    <s v="MW-18220"/>
    <s v="Mitch Webber"/>
    <s v="Consumer"/>
    <s v="United States"/>
    <s v="Lancaster"/>
    <x v="24"/>
    <n v="43130"/>
    <x v="3"/>
    <s v="TEC-AC-10003063"/>
    <x v="2"/>
    <x v="11"/>
    <s v="Micro Innovations USB RF Wireless Keyboard with Mouse"/>
    <n v="40"/>
    <n v="2"/>
    <n v="0.2"/>
    <n v="0.5"/>
  </r>
  <r>
    <n v="7183"/>
    <s v="CA-2014-150609"/>
    <x v="3"/>
    <x v="504"/>
    <d v="2014-05-05T00:00:00"/>
    <s v="Standard Class"/>
    <s v="NZ-18565"/>
    <s v="Nick Zandusky"/>
    <s v="Home Office"/>
    <s v="United States"/>
    <s v="Los Angeles"/>
    <x v="1"/>
    <n v="90032"/>
    <x v="1"/>
    <s v="OFF-BI-10002071"/>
    <x v="1"/>
    <x v="8"/>
    <s v="Fellowes Black Plastic Comb Bindings"/>
    <n v="23.24"/>
    <n v="5"/>
    <n v="0.2"/>
    <n v="7.5529999999999982"/>
  </r>
  <r>
    <n v="7184"/>
    <s v="CA-2014-128853"/>
    <x v="3"/>
    <x v="81"/>
    <d v="2014-04-24T00:00:00"/>
    <s v="First Class"/>
    <s v="JM-15250"/>
    <s v="Janet Martin"/>
    <s v="Consumer"/>
    <s v="United States"/>
    <s v="Baltimore"/>
    <x v="39"/>
    <n v="21215"/>
    <x v="3"/>
    <s v="FUR-CH-10004218"/>
    <x v="0"/>
    <x v="1"/>
    <s v="Global Fabric Manager's Chair, Dark Gray"/>
    <n v="908.82"/>
    <n v="9"/>
    <n v="0"/>
    <n v="227.20500000000004"/>
  </r>
  <r>
    <n v="7185"/>
    <s v="CA-2014-133102"/>
    <x v="3"/>
    <x v="629"/>
    <d v="2014-08-25T00:00:00"/>
    <s v="Standard Class"/>
    <s v="ED-13885"/>
    <s v="Emily Ducich"/>
    <s v="Home Office"/>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s v="Home Office"/>
    <s v="United States"/>
    <s v="Houston"/>
    <x v="5"/>
    <n v="77095"/>
    <x v="2"/>
    <s v="OFF-AR-10003183"/>
    <x v="1"/>
    <x v="6"/>
    <s v="Avery Fluorescent Highlighter Four-Color Set"/>
    <n v="8.016"/>
    <n v="3"/>
    <n v="0.2"/>
    <n v="1.0019999999999993"/>
  </r>
  <r>
    <n v="7187"/>
    <s v="CA-2014-133102"/>
    <x v="3"/>
    <x v="629"/>
    <d v="2014-08-25T00:00:00"/>
    <s v="Standard Class"/>
    <s v="ED-13885"/>
    <s v="Emily Ducich"/>
    <s v="Home Office"/>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s v="Home Office"/>
    <s v="United States"/>
    <s v="Houston"/>
    <x v="5"/>
    <n v="77095"/>
    <x v="2"/>
    <s v="FUR-FU-10003247"/>
    <x v="0"/>
    <x v="5"/>
    <s v="36X48 HARDFLOOR CHAIRMAT"/>
    <n v="16.784000000000002"/>
    <n v="2"/>
    <n v="0.6"/>
    <n v="-22.238800000000001"/>
  </r>
  <r>
    <n v="7189"/>
    <s v="CA-2014-133102"/>
    <x v="3"/>
    <x v="629"/>
    <d v="2014-08-25T00:00:00"/>
    <s v="Standard Class"/>
    <s v="ED-13885"/>
    <s v="Emily Ducich"/>
    <s v="Home Office"/>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s v="Home Office"/>
    <s v="United States"/>
    <s v="San Diego"/>
    <x v="1"/>
    <n v="92024"/>
    <x v="1"/>
    <s v="TEC-PH-10004908"/>
    <x v="2"/>
    <x v="7"/>
    <s v="Panasonic KX TS3282W Corded phone"/>
    <n v="203.976"/>
    <n v="3"/>
    <n v="0.2"/>
    <n v="25.496999999999986"/>
  </r>
  <r>
    <n v="7191"/>
    <s v="CA-2013-164399"/>
    <x v="0"/>
    <x v="396"/>
    <d v="2013-11-16T00:00:00"/>
    <s v="First Class"/>
    <s v="DW-13480"/>
    <s v="Dianna Wilson"/>
    <s v="Home Office"/>
    <s v="United States"/>
    <s v="San Diego"/>
    <x v="1"/>
    <n v="92024"/>
    <x v="1"/>
    <s v="FUR-TA-10003392"/>
    <x v="0"/>
    <x v="3"/>
    <s v="Global Adaptabilities Conference Tables"/>
    <n v="674.35200000000009"/>
    <n v="3"/>
    <n v="0.2"/>
    <n v="-8.4294000000000153"/>
  </r>
  <r>
    <n v="7192"/>
    <s v="CA-2013-116918"/>
    <x v="0"/>
    <x v="393"/>
    <d v="2013-10-07T00:00:00"/>
    <s v="Second Class"/>
    <s v="JK-15205"/>
    <s v="Jamie Kunitz"/>
    <s v="Consumer"/>
    <s v="United States"/>
    <s v="Hialeah"/>
    <x v="2"/>
    <n v="33012"/>
    <x v="0"/>
    <s v="OFF-BI-10004140"/>
    <x v="1"/>
    <x v="8"/>
    <s v="Avery Non-Stick Binders"/>
    <n v="5.3880000000000008"/>
    <n v="4"/>
    <n v="0.7"/>
    <n v="-4.49"/>
  </r>
  <r>
    <n v="7193"/>
    <s v="CA-2013-116918"/>
    <x v="0"/>
    <x v="393"/>
    <d v="2013-10-07T00:00:00"/>
    <s v="Second Class"/>
    <s v="JK-15205"/>
    <s v="Jamie Kunitz"/>
    <s v="Consumer"/>
    <s v="United States"/>
    <s v="Hialeah"/>
    <x v="2"/>
    <n v="33012"/>
    <x v="0"/>
    <s v="OFF-AR-10003631"/>
    <x v="1"/>
    <x v="6"/>
    <s v="Staples"/>
    <n v="30.975999999999999"/>
    <n v="8"/>
    <n v="0.2"/>
    <n v="5.0335999999999999"/>
  </r>
  <r>
    <n v="7194"/>
    <s v="CA-2013-110492"/>
    <x v="0"/>
    <x v="1151"/>
    <d v="2013-02-14T00:00:00"/>
    <s v="First Class"/>
    <s v="JS-15880"/>
    <s v="John Stevenson"/>
    <s v="Consumer"/>
    <s v="United States"/>
    <s v="Atlanta"/>
    <x v="32"/>
    <n v="30318"/>
    <x v="0"/>
    <s v="OFF-ST-10003716"/>
    <x v="1"/>
    <x v="4"/>
    <s v="Tennsco Double-Tier Lockers"/>
    <n v="1350.1200000000001"/>
    <n v="6"/>
    <n v="0"/>
    <n v="175.51560000000001"/>
  </r>
  <r>
    <n v="7195"/>
    <s v="CA-2013-110492"/>
    <x v="0"/>
    <x v="1151"/>
    <d v="2013-02-14T00:00:00"/>
    <s v="First Class"/>
    <s v="JS-15880"/>
    <s v="John Stevenson"/>
    <s v="Consumer"/>
    <s v="United States"/>
    <s v="Atlanta"/>
    <x v="32"/>
    <n v="30318"/>
    <x v="0"/>
    <s v="OFF-BI-10003274"/>
    <x v="1"/>
    <x v="8"/>
    <s v="Avery Durable Slant Ring Binders, No Labels"/>
    <n v="15.92"/>
    <n v="4"/>
    <n v="0"/>
    <n v="7.4824000000000002"/>
  </r>
  <r>
    <n v="7196"/>
    <s v="CA-2013-147683"/>
    <x v="0"/>
    <x v="373"/>
    <d v="2013-11-18T00:00:00"/>
    <s v="Standard Class"/>
    <s v="PO-19180"/>
    <s v="Philisse Overcash"/>
    <s v="Home Office"/>
    <s v="United States"/>
    <s v="Seattle"/>
    <x v="4"/>
    <n v="98103"/>
    <x v="1"/>
    <s v="FUR-FU-10004848"/>
    <x v="0"/>
    <x v="5"/>
    <s v="DAX Solid Wood Frames"/>
    <n v="19.54"/>
    <n v="2"/>
    <n v="0"/>
    <n v="7.2297999999999991"/>
  </r>
  <r>
    <n v="7197"/>
    <s v="CA-2011-116785"/>
    <x v="2"/>
    <x v="759"/>
    <d v="2011-04-30T00:00:00"/>
    <s v="Standard Class"/>
    <s v="MH-17290"/>
    <s v="Marc Harrigan"/>
    <s v="Home Office"/>
    <s v="United States"/>
    <s v="Los Angeles"/>
    <x v="1"/>
    <n v="90036"/>
    <x v="1"/>
    <s v="OFF-AR-10003504"/>
    <x v="1"/>
    <x v="6"/>
    <s v="Newell 347"/>
    <n v="21.400000000000002"/>
    <n v="5"/>
    <n v="0"/>
    <n v="6.2059999999999977"/>
  </r>
  <r>
    <n v="7198"/>
    <s v="CA-2011-116785"/>
    <x v="2"/>
    <x v="759"/>
    <d v="2011-04-30T00:00:00"/>
    <s v="Standard Class"/>
    <s v="MH-17290"/>
    <s v="Marc Harrigan"/>
    <s v="Home Office"/>
    <s v="United States"/>
    <s v="Los Angeles"/>
    <x v="1"/>
    <n v="90036"/>
    <x v="1"/>
    <s v="OFF-LA-10000305"/>
    <x v="1"/>
    <x v="2"/>
    <s v="Avery 495"/>
    <n v="12.6"/>
    <n v="2"/>
    <n v="0"/>
    <n v="5.7959999999999994"/>
  </r>
  <r>
    <n v="7199"/>
    <s v="US-2012-156797"/>
    <x v="1"/>
    <x v="1067"/>
    <d v="2012-08-15T00:00:00"/>
    <s v="Standard Class"/>
    <s v="PO-19180"/>
    <s v="Philisse Overcash"/>
    <s v="Home Office"/>
    <s v="United States"/>
    <s v="New York City"/>
    <x v="15"/>
    <n v="10035"/>
    <x v="3"/>
    <s v="OFF-AR-10001427"/>
    <x v="1"/>
    <x v="6"/>
    <s v="Newell 330"/>
    <n v="11.96"/>
    <n v="2"/>
    <n v="0"/>
    <n v="3.1096000000000004"/>
  </r>
  <r>
    <n v="7200"/>
    <s v="US-2012-156797"/>
    <x v="1"/>
    <x v="1067"/>
    <d v="2012-08-15T00:00:00"/>
    <s v="Standard Class"/>
    <s v="PO-19180"/>
    <s v="Philisse Overcash"/>
    <s v="Home Office"/>
    <s v="United States"/>
    <s v="New York City"/>
    <x v="15"/>
    <n v="10035"/>
    <x v="3"/>
    <s v="TEC-PH-10004614"/>
    <x v="2"/>
    <x v="7"/>
    <s v="AT&amp;T 841000 Phone"/>
    <n v="138"/>
    <n v="2"/>
    <n v="0"/>
    <n v="34.5"/>
  </r>
  <r>
    <n v="7201"/>
    <s v="CA-2013-104276"/>
    <x v="0"/>
    <x v="581"/>
    <d v="2013-12-04T00:00:00"/>
    <s v="Standard Class"/>
    <s v="HF-14995"/>
    <s v="Herbert Flentye"/>
    <s v="Consumer"/>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s v="Consumer"/>
    <s v="United States"/>
    <s v="Fort Lauderdale"/>
    <x v="2"/>
    <n v="33311"/>
    <x v="0"/>
    <s v="FUR-TA-10001039"/>
    <x v="0"/>
    <x v="3"/>
    <s v="KI Adjustable-Height Table"/>
    <n v="331.02300000000008"/>
    <n v="7"/>
    <n v="0.45"/>
    <n v="-114.35339999999997"/>
  </r>
  <r>
    <n v="7203"/>
    <s v="CA-2013-120369"/>
    <x v="0"/>
    <x v="99"/>
    <d v="2013-10-29T00:00:00"/>
    <s v="Same Day"/>
    <s v="VB-21745"/>
    <s v="Victoria Brennan"/>
    <s v="Corporate"/>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s v="Home Office"/>
    <s v="United States"/>
    <s v="Saint Charles"/>
    <x v="10"/>
    <n v="60174"/>
    <x v="2"/>
    <s v="FUR-FU-10002111"/>
    <x v="0"/>
    <x v="5"/>
    <s v="Master Caster Door Stop, Large Brown"/>
    <n v="8.7360000000000007"/>
    <n v="3"/>
    <n v="0.6"/>
    <n v="-4.804800000000002"/>
  </r>
  <r>
    <n v="7205"/>
    <s v="CA-2012-136658"/>
    <x v="1"/>
    <x v="229"/>
    <d v="2012-09-17T00:00:00"/>
    <s v="Standard Class"/>
    <s v="BO-11425"/>
    <s v="Bobby Odegard"/>
    <s v="Consumer"/>
    <s v="United States"/>
    <s v="New York City"/>
    <x v="15"/>
    <n v="10024"/>
    <x v="3"/>
    <s v="OFF-AR-10000817"/>
    <x v="1"/>
    <x v="6"/>
    <s v="Manco Dry-Lighter Erasable Highlighter"/>
    <n v="6.08"/>
    <n v="2"/>
    <n v="0"/>
    <n v="2.0671999999999997"/>
  </r>
  <r>
    <n v="7206"/>
    <s v="CA-2014-137414"/>
    <x v="3"/>
    <x v="280"/>
    <d v="2014-10-07T00:00:00"/>
    <s v="Standard Class"/>
    <s v="CM-12115"/>
    <s v="Chad McGuire"/>
    <s v="Consumer"/>
    <s v="United States"/>
    <s v="San Francisco"/>
    <x v="1"/>
    <n v="94109"/>
    <x v="1"/>
    <s v="FUR-FU-10001424"/>
    <x v="0"/>
    <x v="5"/>
    <s v="Dax Clear Box Frame"/>
    <n v="17.46"/>
    <n v="2"/>
    <n v="0"/>
    <n v="5.936399999999999"/>
  </r>
  <r>
    <n v="7207"/>
    <s v="CA-2014-137414"/>
    <x v="3"/>
    <x v="280"/>
    <d v="2014-10-07T00:00:00"/>
    <s v="Standard Class"/>
    <s v="CM-12115"/>
    <s v="Chad McGuire"/>
    <s v="Consumer"/>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s v="Corporate"/>
    <s v="United States"/>
    <s v="Phoenix"/>
    <x v="16"/>
    <n v="85023"/>
    <x v="1"/>
    <s v="OFF-AR-10003759"/>
    <x v="1"/>
    <x v="6"/>
    <s v="Crayola Anti Dust Chalk, 12/Pack"/>
    <n v="2.9120000000000004"/>
    <n v="2"/>
    <n v="0.2"/>
    <n v="0.90999999999999981"/>
  </r>
  <r>
    <n v="7209"/>
    <s v="CA-2013-143476"/>
    <x v="0"/>
    <x v="108"/>
    <d v="2013-09-14T00:00:00"/>
    <s v="First Class"/>
    <s v="LC-16930"/>
    <s v="Linda Cazamias"/>
    <s v="Corporate"/>
    <s v="United States"/>
    <s v="Phoenix"/>
    <x v="16"/>
    <n v="85023"/>
    <x v="1"/>
    <s v="OFF-PA-10001837"/>
    <x v="1"/>
    <x v="10"/>
    <s v="Xerox 1976"/>
    <n v="20.736000000000004"/>
    <n v="4"/>
    <n v="0.2"/>
    <n v="7.2576000000000001"/>
  </r>
  <r>
    <n v="7210"/>
    <s v="CA-2013-143476"/>
    <x v="0"/>
    <x v="108"/>
    <d v="2013-09-14T00:00:00"/>
    <s v="First Class"/>
    <s v="LC-16930"/>
    <s v="Linda Cazamias"/>
    <s v="Corporate"/>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s v="Corporate"/>
    <s v="United States"/>
    <s v="Seattle"/>
    <x v="4"/>
    <n v="98115"/>
    <x v="1"/>
    <s v="OFF-PA-10000246"/>
    <x v="1"/>
    <x v="10"/>
    <s v="Riverleaf Stik-Withit Designer Note Cubes"/>
    <n v="30.18"/>
    <n v="3"/>
    <n v="0"/>
    <n v="13.8828"/>
  </r>
  <r>
    <n v="7212"/>
    <s v="US-2013-119046"/>
    <x v="0"/>
    <x v="799"/>
    <d v="2013-06-07T00:00:00"/>
    <s v="Standard Class"/>
    <s v="EH-13765"/>
    <s v="Edward Hooks"/>
    <s v="Corporate"/>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s v="Corporate"/>
    <s v="United States"/>
    <s v="Seattle"/>
    <x v="4"/>
    <n v="98115"/>
    <x v="1"/>
    <s v="OFF-BI-10000138"/>
    <x v="1"/>
    <x v="8"/>
    <s v="Acco Translucent Poly Ring Binders"/>
    <n v="11.231999999999999"/>
    <n v="3"/>
    <n v="0.2"/>
    <n v="3.9312000000000005"/>
  </r>
  <r>
    <n v="7214"/>
    <s v="CA-2014-154949"/>
    <x v="3"/>
    <x v="453"/>
    <d v="2014-10-20T00:00:00"/>
    <s v="Standard Class"/>
    <s v="MC-17275"/>
    <s v="Marc Crier"/>
    <s v="Consumer"/>
    <s v="United States"/>
    <s v="Camarillo"/>
    <x v="1"/>
    <n v="93010"/>
    <x v="1"/>
    <s v="OFF-LA-10002034"/>
    <x v="1"/>
    <x v="2"/>
    <s v="Avery 478"/>
    <n v="14.73"/>
    <n v="3"/>
    <n v="0"/>
    <n v="7.2176999999999998"/>
  </r>
  <r>
    <n v="7215"/>
    <s v="CA-2012-103072"/>
    <x v="1"/>
    <x v="874"/>
    <d v="2012-09-30T00:00:00"/>
    <s v="Second Class"/>
    <s v="HW-14935"/>
    <s v="Helen Wasserman"/>
    <s v="Corporate"/>
    <s v="United States"/>
    <s v="Detroit"/>
    <x v="12"/>
    <n v="48205"/>
    <x v="2"/>
    <s v="OFF-AR-10000127"/>
    <x v="1"/>
    <x v="6"/>
    <s v="Newell 321"/>
    <n v="16.399999999999999"/>
    <n v="5"/>
    <n v="0"/>
    <n v="4.7559999999999985"/>
  </r>
  <r>
    <n v="7216"/>
    <s v="CA-2012-103072"/>
    <x v="1"/>
    <x v="874"/>
    <d v="2012-09-30T00:00:00"/>
    <s v="Second Class"/>
    <s v="HW-14935"/>
    <s v="Helen Wasserman"/>
    <s v="Corporate"/>
    <s v="United States"/>
    <s v="Detroit"/>
    <x v="12"/>
    <n v="48205"/>
    <x v="2"/>
    <s v="OFF-PA-10003172"/>
    <x v="1"/>
    <x v="10"/>
    <s v="Xerox 1996"/>
    <n v="25.92"/>
    <n v="4"/>
    <n v="0"/>
    <n v="12.441600000000001"/>
  </r>
  <r>
    <n v="7217"/>
    <s v="CA-2012-150770"/>
    <x v="1"/>
    <x v="910"/>
    <d v="2012-05-06T00:00:00"/>
    <s v="First Class"/>
    <s v="LC-16870"/>
    <s v="Lena Cacioppo"/>
    <s v="Consumer"/>
    <s v="United States"/>
    <s v="San Francisco"/>
    <x v="1"/>
    <n v="94109"/>
    <x v="1"/>
    <s v="OFF-AR-10001246"/>
    <x v="1"/>
    <x v="6"/>
    <s v="Newell 317"/>
    <n v="8.82"/>
    <n v="3"/>
    <n v="0"/>
    <n v="2.5577999999999994"/>
  </r>
  <r>
    <n v="7218"/>
    <s v="CA-2012-150770"/>
    <x v="1"/>
    <x v="910"/>
    <d v="2012-05-06T00:00:00"/>
    <s v="First Class"/>
    <s v="LC-16870"/>
    <s v="Lena Cacioppo"/>
    <s v="Consumer"/>
    <s v="United States"/>
    <s v="San Francisco"/>
    <x v="1"/>
    <n v="94109"/>
    <x v="1"/>
    <s v="OFF-BI-10002026"/>
    <x v="1"/>
    <x v="8"/>
    <s v="Ibico Recycled Linen-Style Covers"/>
    <n v="62.496000000000009"/>
    <n v="2"/>
    <n v="0.2"/>
    <n v="21.873599999999996"/>
  </r>
  <r>
    <n v="7219"/>
    <s v="CA-2012-150770"/>
    <x v="1"/>
    <x v="910"/>
    <d v="2012-05-06T00:00:00"/>
    <s v="First Class"/>
    <s v="LC-16870"/>
    <s v="Lena Cacioppo"/>
    <s v="Consumer"/>
    <s v="United States"/>
    <s v="San Francisco"/>
    <x v="1"/>
    <n v="94109"/>
    <x v="1"/>
    <s v="TEC-AC-10000844"/>
    <x v="2"/>
    <x v="11"/>
    <s v="Logitech Gaming G510s - Keyboard"/>
    <n v="339.96"/>
    <n v="4"/>
    <n v="0"/>
    <n v="122.38559999999998"/>
  </r>
  <r>
    <n v="7220"/>
    <s v="CA-2012-150770"/>
    <x v="1"/>
    <x v="910"/>
    <d v="2012-05-06T00:00:00"/>
    <s v="First Class"/>
    <s v="LC-16870"/>
    <s v="Lena Cacioppo"/>
    <s v="Consumer"/>
    <s v="United States"/>
    <s v="San Francisco"/>
    <x v="1"/>
    <n v="94109"/>
    <x v="1"/>
    <s v="OFF-BI-10001575"/>
    <x v="1"/>
    <x v="8"/>
    <s v="GBC Linen Binding Covers"/>
    <n v="49.568000000000005"/>
    <n v="2"/>
    <n v="0.2"/>
    <n v="17.348799999999997"/>
  </r>
  <r>
    <n v="7221"/>
    <s v="CA-2014-154760"/>
    <x v="3"/>
    <x v="1152"/>
    <d v="2014-01-14T00:00:00"/>
    <s v="Standard Class"/>
    <s v="BP-11290"/>
    <s v="Beth Paige"/>
    <s v="Consumer"/>
    <s v="United States"/>
    <s v="Philadelphia"/>
    <x v="9"/>
    <n v="19140"/>
    <x v="3"/>
    <s v="OFF-BI-10004632"/>
    <x v="1"/>
    <x v="8"/>
    <s v="Ibico Hi-Tech Manual Binding System"/>
    <n v="274.49100000000004"/>
    <n v="3"/>
    <n v="0.7"/>
    <n v="-228.74250000000006"/>
  </r>
  <r>
    <n v="7222"/>
    <s v="US-2014-104437"/>
    <x v="3"/>
    <x v="678"/>
    <d v="2014-02-01T00:00:00"/>
    <s v="Standard Class"/>
    <s v="TG-21310"/>
    <s v="Toby Gnade"/>
    <s v="Consumer"/>
    <s v="United States"/>
    <s v="New York City"/>
    <x v="15"/>
    <n v="10035"/>
    <x v="3"/>
    <s v="TEC-PH-10000193"/>
    <x v="2"/>
    <x v="7"/>
    <s v="Jensen SMPS-640 - speaker phone"/>
    <n v="137.94"/>
    <n v="3"/>
    <n v="0"/>
    <n v="35.864399999999996"/>
  </r>
  <r>
    <n v="7223"/>
    <s v="CA-2014-113075"/>
    <x v="3"/>
    <x v="264"/>
    <d v="2014-09-07T00:00:00"/>
    <s v="Standard Class"/>
    <s v="MC-18100"/>
    <s v="Mick Crebagga"/>
    <s v="Consumer"/>
    <s v="United States"/>
    <s v="Chicago"/>
    <x v="10"/>
    <n v="60623"/>
    <x v="2"/>
    <s v="TEC-AC-10003441"/>
    <x v="2"/>
    <x v="11"/>
    <s v="Kingston Digital DataTraveler 32GB USB 2.0"/>
    <n v="40.68"/>
    <n v="3"/>
    <n v="0.2"/>
    <n v="-7.1190000000000015"/>
  </r>
  <r>
    <n v="7224"/>
    <s v="CA-2013-109953"/>
    <x v="0"/>
    <x v="216"/>
    <d v="2013-07-19T00:00:00"/>
    <s v="Standard Class"/>
    <s v="RB-19360"/>
    <s v="Raymond Buch"/>
    <s v="Consumer"/>
    <s v="United States"/>
    <s v="San Francisco"/>
    <x v="1"/>
    <n v="94122"/>
    <x v="1"/>
    <s v="TEC-PH-10004093"/>
    <x v="2"/>
    <x v="7"/>
    <s v="Panasonic Kx-TS550"/>
    <n v="110.376"/>
    <n v="3"/>
    <n v="0.2"/>
    <n v="12.417299999999997"/>
  </r>
  <r>
    <n v="7225"/>
    <s v="CA-2013-109953"/>
    <x v="0"/>
    <x v="216"/>
    <d v="2013-07-19T00:00:00"/>
    <s v="Standard Class"/>
    <s v="RB-19360"/>
    <s v="Raymond Buch"/>
    <s v="Consumer"/>
    <s v="United States"/>
    <s v="San Francisco"/>
    <x v="1"/>
    <n v="94122"/>
    <x v="1"/>
    <s v="OFF-AP-10002998"/>
    <x v="1"/>
    <x v="9"/>
    <s v="Holmes 99% HEPA Air Purifier"/>
    <n v="151.62"/>
    <n v="7"/>
    <n v="0"/>
    <n v="50.03459999999999"/>
  </r>
  <r>
    <n v="7226"/>
    <s v="CA-2013-109953"/>
    <x v="0"/>
    <x v="216"/>
    <d v="2013-07-19T00:00:00"/>
    <s v="Standard Class"/>
    <s v="RB-19360"/>
    <s v="Raymond Buch"/>
    <s v="Consumer"/>
    <s v="United States"/>
    <s v="San Francisco"/>
    <x v="1"/>
    <n v="94122"/>
    <x v="1"/>
    <s v="FUR-FU-10000073"/>
    <x v="0"/>
    <x v="5"/>
    <s v="Deflect-O Glasstique Clear Desk Accessories"/>
    <n v="30.8"/>
    <n v="4"/>
    <n v="0"/>
    <n v="10.163999999999998"/>
  </r>
  <r>
    <n v="7227"/>
    <s v="CA-2014-127397"/>
    <x v="3"/>
    <x v="642"/>
    <d v="2014-03-01T00:00:00"/>
    <s v="Standard Class"/>
    <s v="ES-14080"/>
    <s v="Erin Smith"/>
    <s v="Corporate"/>
    <s v="United States"/>
    <s v="Philadelphia"/>
    <x v="9"/>
    <n v="19134"/>
    <x v="3"/>
    <s v="OFF-PA-10001125"/>
    <x v="1"/>
    <x v="10"/>
    <s v="Xerox 1988"/>
    <n v="123.92000000000002"/>
    <n v="5"/>
    <n v="0.2"/>
    <n v="38.724999999999994"/>
  </r>
  <r>
    <n v="7228"/>
    <s v="CA-2014-127397"/>
    <x v="3"/>
    <x v="642"/>
    <d v="2014-03-01T00:00:00"/>
    <s v="Standard Class"/>
    <s v="ES-14080"/>
    <s v="Erin Smith"/>
    <s v="Corporate"/>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s v="Consumer"/>
    <s v="United States"/>
    <s v="San Francisco"/>
    <x v="1"/>
    <n v="94122"/>
    <x v="1"/>
    <s v="OFF-BI-10002498"/>
    <x v="1"/>
    <x v="8"/>
    <s v="Clear Mylar Reinforcing Strips"/>
    <n v="89.712000000000018"/>
    <n v="6"/>
    <n v="0.2"/>
    <n v="30.277799999999992"/>
  </r>
  <r>
    <n v="7230"/>
    <s v="CA-2011-157546"/>
    <x v="2"/>
    <x v="836"/>
    <d v="2011-07-22T00:00:00"/>
    <s v="First Class"/>
    <s v="RD-19720"/>
    <s v="Roger Demir"/>
    <s v="Consumer"/>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s v="Consumer"/>
    <s v="United States"/>
    <s v="Fairfield"/>
    <x v="29"/>
    <n v="6824"/>
    <x v="3"/>
    <s v="OFF-BI-10002353"/>
    <x v="1"/>
    <x v="8"/>
    <s v="GBC VeloBind Cover Sets"/>
    <n v="30.88"/>
    <n v="2"/>
    <n v="0"/>
    <n v="15.44"/>
  </r>
  <r>
    <n v="7232"/>
    <s v="CA-2014-153843"/>
    <x v="3"/>
    <x v="677"/>
    <d v="2014-03-16T00:00:00"/>
    <s v="First Class"/>
    <s v="SC-20380"/>
    <s v="Shahid Collister"/>
    <s v="Consumer"/>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s v="Consumer"/>
    <s v="United States"/>
    <s v="Fairfield"/>
    <x v="29"/>
    <n v="6824"/>
    <x v="3"/>
    <s v="OFF-PA-10003673"/>
    <x v="1"/>
    <x v="10"/>
    <s v="Strathmore Photo Mount Cards"/>
    <n v="27.12"/>
    <n v="4"/>
    <n v="0"/>
    <n v="12.475199999999999"/>
  </r>
  <r>
    <n v="7234"/>
    <s v="CA-2013-137337"/>
    <x v="0"/>
    <x v="387"/>
    <d v="2013-03-13T00:00:00"/>
    <s v="Standard Class"/>
    <s v="GB-14575"/>
    <s v="Giulietta Baptist"/>
    <s v="Consumer"/>
    <s v="United States"/>
    <s v="New York City"/>
    <x v="15"/>
    <n v="10011"/>
    <x v="3"/>
    <s v="FUR-FU-10003347"/>
    <x v="0"/>
    <x v="5"/>
    <s v="Coloredge Poster Frame"/>
    <n v="113.6"/>
    <n v="8"/>
    <n v="0"/>
    <n v="44.304000000000002"/>
  </r>
  <r>
    <n v="7235"/>
    <s v="CA-2013-137337"/>
    <x v="0"/>
    <x v="387"/>
    <d v="2013-03-13T00:00:00"/>
    <s v="Standard Class"/>
    <s v="GB-14575"/>
    <s v="Giulietta Baptist"/>
    <s v="Consumer"/>
    <s v="United States"/>
    <s v="New York City"/>
    <x v="15"/>
    <n v="10011"/>
    <x v="3"/>
    <s v="OFF-PA-10001934"/>
    <x v="1"/>
    <x v="10"/>
    <s v="Xerox 1993"/>
    <n v="12.96"/>
    <n v="2"/>
    <n v="0"/>
    <n v="6.3504000000000005"/>
  </r>
  <r>
    <n v="7236"/>
    <s v="CA-2013-137337"/>
    <x v="0"/>
    <x v="387"/>
    <d v="2013-03-13T00:00:00"/>
    <s v="Standard Class"/>
    <s v="GB-14575"/>
    <s v="Giulietta Baptist"/>
    <s v="Consumer"/>
    <s v="United States"/>
    <s v="New York City"/>
    <x v="15"/>
    <n v="10011"/>
    <x v="3"/>
    <s v="OFF-BI-10000632"/>
    <x v="1"/>
    <x v="8"/>
    <s v="Satellite Sectional Post Binders"/>
    <n v="69.456000000000003"/>
    <n v="2"/>
    <n v="0.2"/>
    <n v="22.573199999999996"/>
  </r>
  <r>
    <n v="7237"/>
    <s v="CA-2011-138737"/>
    <x v="2"/>
    <x v="1035"/>
    <d v="2011-12-10T00:00:00"/>
    <s v="First Class"/>
    <s v="FP-14320"/>
    <s v="Frank Preis"/>
    <s v="Consumer"/>
    <s v="United States"/>
    <s v="Los Angeles"/>
    <x v="1"/>
    <n v="90049"/>
    <x v="1"/>
    <s v="OFF-AR-10003190"/>
    <x v="1"/>
    <x v="6"/>
    <s v="Newell 32"/>
    <n v="8.64"/>
    <n v="3"/>
    <n v="0"/>
    <n v="2.4192"/>
  </r>
  <r>
    <n v="7238"/>
    <s v="CA-2013-164924"/>
    <x v="0"/>
    <x v="212"/>
    <d v="2013-07-11T00:00:00"/>
    <s v="Same Day"/>
    <s v="EA-14035"/>
    <s v="Erin Ashbrook"/>
    <s v="Corporate"/>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s v="Consumer"/>
    <s v="United States"/>
    <s v="San Jose"/>
    <x v="1"/>
    <n v="95123"/>
    <x v="1"/>
    <s v="FUR-FU-10000771"/>
    <x v="0"/>
    <x v="5"/>
    <s v="Eldon 200 Class Desk Accessories, Smoke"/>
    <n v="43.96"/>
    <n v="7"/>
    <n v="0"/>
    <n v="18.463200000000004"/>
  </r>
  <r>
    <n v="7240"/>
    <s v="CA-2013-101651"/>
    <x v="0"/>
    <x v="435"/>
    <d v="2013-12-31T00:00:00"/>
    <s v="Standard Class"/>
    <s v="SC-20305"/>
    <s v="Sean Christensen"/>
    <s v="Consumer"/>
    <s v="United States"/>
    <s v="San Jose"/>
    <x v="1"/>
    <n v="95123"/>
    <x v="1"/>
    <s v="OFF-EN-10001990"/>
    <x v="1"/>
    <x v="12"/>
    <s v="Staples"/>
    <n v="39.76"/>
    <n v="7"/>
    <n v="0"/>
    <n v="18.687199999999997"/>
  </r>
  <r>
    <n v="7241"/>
    <s v="CA-2014-136651"/>
    <x v="3"/>
    <x v="756"/>
    <d v="2014-04-26T00:00:00"/>
    <s v="Second Class"/>
    <s v="JF-15355"/>
    <s v="Jay Fein"/>
    <s v="Consumer"/>
    <s v="United States"/>
    <s v="Pasadena"/>
    <x v="1"/>
    <n v="91104"/>
    <x v="1"/>
    <s v="FUR-FU-10002445"/>
    <x v="0"/>
    <x v="5"/>
    <s v="DAX Two-Tone Rosewood/Black Document Frame, Desktop, 5 x 7"/>
    <n v="66.36"/>
    <n v="7"/>
    <n v="0"/>
    <n v="26.544000000000004"/>
  </r>
  <r>
    <n v="7242"/>
    <s v="CA-2014-136651"/>
    <x v="3"/>
    <x v="756"/>
    <d v="2014-04-26T00:00:00"/>
    <s v="Second Class"/>
    <s v="JF-15355"/>
    <s v="Jay Fein"/>
    <s v="Consumer"/>
    <s v="United States"/>
    <s v="Pasadena"/>
    <x v="1"/>
    <n v="91104"/>
    <x v="1"/>
    <s v="OFF-BI-10003638"/>
    <x v="1"/>
    <x v="8"/>
    <s v="GBC Durable Plastic Covers"/>
    <n v="92.88000000000001"/>
    <n v="6"/>
    <n v="0.2"/>
    <n v="30.185999999999996"/>
  </r>
  <r>
    <n v="7243"/>
    <s v="CA-2014-136651"/>
    <x v="3"/>
    <x v="756"/>
    <d v="2014-04-26T00:00:00"/>
    <s v="Second Class"/>
    <s v="JF-15355"/>
    <s v="Jay Fein"/>
    <s v="Consumer"/>
    <s v="United States"/>
    <s v="Pasadena"/>
    <x v="1"/>
    <n v="91104"/>
    <x v="1"/>
    <s v="FUR-FU-10004864"/>
    <x v="0"/>
    <x v="5"/>
    <s v="Eldon 500 Class Desk Accessories"/>
    <n v="24.14"/>
    <n v="2"/>
    <n v="0"/>
    <n v="7.9662000000000006"/>
  </r>
  <r>
    <n v="7244"/>
    <s v="CA-2014-118892"/>
    <x v="3"/>
    <x v="629"/>
    <d v="2014-08-23T00:00:00"/>
    <s v="Second Class"/>
    <s v="TP-21415"/>
    <s v="Tom Prescott"/>
    <s v="Consumer"/>
    <s v="United States"/>
    <s v="Philadelphia"/>
    <x v="9"/>
    <n v="19134"/>
    <x v="3"/>
    <s v="FUR-CH-10002024"/>
    <x v="0"/>
    <x v="1"/>
    <s v="HON 5400 Series Task Chairs for Big and Tall"/>
    <n v="4416.174"/>
    <n v="9"/>
    <n v="0.3"/>
    <n v="-630.88200000000006"/>
  </r>
  <r>
    <n v="7245"/>
    <s v="US-2014-151127"/>
    <x v="3"/>
    <x v="1053"/>
    <d v="2014-05-26T00:00:00"/>
    <s v="First Class"/>
    <s v="RL-19615"/>
    <s v="Rob Lucas"/>
    <s v="Consumer"/>
    <s v="United States"/>
    <s v="Los Angeles"/>
    <x v="1"/>
    <n v="90049"/>
    <x v="1"/>
    <s v="OFF-AR-10002445"/>
    <x v="1"/>
    <x v="6"/>
    <s v="SANFORD Major Accent Highlighters"/>
    <n v="49.56"/>
    <n v="7"/>
    <n v="0"/>
    <n v="18.832800000000002"/>
  </r>
  <r>
    <n v="7246"/>
    <s v="CA-2014-145807"/>
    <x v="3"/>
    <x v="839"/>
    <d v="2014-02-14T00:00:00"/>
    <s v="Standard Class"/>
    <s v="SB-20170"/>
    <s v="Sarah Bern"/>
    <s v="Consumer"/>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s v="Corporate"/>
    <s v="United States"/>
    <s v="Columbus"/>
    <x v="24"/>
    <n v="43229"/>
    <x v="3"/>
    <s v="OFF-LA-10000305"/>
    <x v="1"/>
    <x v="2"/>
    <s v="Avery 495"/>
    <n v="15.120000000000001"/>
    <n v="3"/>
    <n v="0.2"/>
    <n v="4.9139999999999988"/>
  </r>
  <r>
    <n v="7248"/>
    <s v="US-2011-127978"/>
    <x v="2"/>
    <x v="223"/>
    <d v="2011-03-08T00:00:00"/>
    <s v="Standard Class"/>
    <s v="JS-15595"/>
    <s v="Jill Stevenson"/>
    <s v="Corporate"/>
    <s v="United States"/>
    <s v="Columbus"/>
    <x v="24"/>
    <n v="43229"/>
    <x v="3"/>
    <s v="FUR-BO-10001972"/>
    <x v="0"/>
    <x v="0"/>
    <s v="O'Sullivan 4-Shelf Bookcase in Odessa Pine"/>
    <n v="302.45"/>
    <n v="5"/>
    <n v="0.5"/>
    <n v="-199.61700000000002"/>
  </r>
  <r>
    <n v="7249"/>
    <s v="US-2011-127978"/>
    <x v="2"/>
    <x v="223"/>
    <d v="2011-03-08T00:00:00"/>
    <s v="Standard Class"/>
    <s v="JS-15595"/>
    <s v="Jill Stevenson"/>
    <s v="Corporate"/>
    <s v="United States"/>
    <s v="Columbus"/>
    <x v="24"/>
    <n v="43229"/>
    <x v="3"/>
    <s v="OFF-ST-10002486"/>
    <x v="1"/>
    <x v="4"/>
    <s v="Eldon Shelf Savers Cubes and Bins"/>
    <n v="44.672000000000004"/>
    <n v="8"/>
    <n v="0.2"/>
    <n v="-10.051200000000003"/>
  </r>
  <r>
    <n v="7250"/>
    <s v="CA-2012-158491"/>
    <x v="1"/>
    <x v="593"/>
    <d v="2012-06-09T00:00:00"/>
    <s v="Second Class"/>
    <s v="BP-11155"/>
    <s v="Becky Pak"/>
    <s v="Consumer"/>
    <s v="United States"/>
    <s v="Los Angeles"/>
    <x v="1"/>
    <n v="90008"/>
    <x v="1"/>
    <s v="TEC-AC-10001874"/>
    <x v="2"/>
    <x v="11"/>
    <s v="Logitech Wireless Anywhere Mouse MX for PC and Mac"/>
    <n v="119.98"/>
    <n v="2"/>
    <n v="0"/>
    <n v="35.994"/>
  </r>
  <r>
    <n v="7251"/>
    <s v="CA-2012-158491"/>
    <x v="1"/>
    <x v="593"/>
    <d v="2012-06-09T00:00:00"/>
    <s v="Second Class"/>
    <s v="BP-11155"/>
    <s v="Becky Pak"/>
    <s v="Consumer"/>
    <s v="United States"/>
    <s v="Los Angeles"/>
    <x v="1"/>
    <n v="90008"/>
    <x v="1"/>
    <s v="TEC-AC-10003870"/>
    <x v="2"/>
    <x v="11"/>
    <s v="Logitech Z-906 Speaker sys - home theater - 5.1-CH"/>
    <n v="989.97"/>
    <n v="3"/>
    <n v="0"/>
    <n v="395.98800000000006"/>
  </r>
  <r>
    <n v="7252"/>
    <s v="CA-2013-116764"/>
    <x v="0"/>
    <x v="278"/>
    <d v="2013-09-03T00:00:00"/>
    <s v="Standard Class"/>
    <s v="EM-13825"/>
    <s v="Elizabeth Moffitt"/>
    <s v="Corporate"/>
    <s v="United States"/>
    <s v="Hollywood"/>
    <x v="2"/>
    <n v="33021"/>
    <x v="0"/>
    <s v="OFF-LA-10002473"/>
    <x v="1"/>
    <x v="2"/>
    <s v="Avery 484"/>
    <n v="9.2159999999999993"/>
    <n v="4"/>
    <n v="0.2"/>
    <n v="3.3408000000000002"/>
  </r>
  <r>
    <n v="7253"/>
    <s v="CA-2013-152457"/>
    <x v="0"/>
    <x v="126"/>
    <d v="2013-09-19T00:00:00"/>
    <s v="Standard Class"/>
    <s v="SC-20695"/>
    <s v="Steve Chapman"/>
    <s v="Corporate"/>
    <s v="United States"/>
    <s v="Roseville"/>
    <x v="12"/>
    <n v="48066"/>
    <x v="2"/>
    <s v="OFF-PA-10003790"/>
    <x v="1"/>
    <x v="10"/>
    <s v="Xerox 1991"/>
    <n v="68.52"/>
    <n v="3"/>
    <n v="0"/>
    <n v="31.519199999999998"/>
  </r>
  <r>
    <n v="7254"/>
    <s v="CA-2013-152730"/>
    <x v="0"/>
    <x v="198"/>
    <d v="2013-06-05T00:00:00"/>
    <s v="Standard Class"/>
    <s v="EM-14140"/>
    <s v="Eugene Moren"/>
    <s v="Home Office"/>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s v="Home Office"/>
    <s v="United States"/>
    <s v="Superior"/>
    <x v="6"/>
    <n v="54880"/>
    <x v="2"/>
    <s v="FUR-FU-10001037"/>
    <x v="0"/>
    <x v="5"/>
    <s v="DAX Charcoal/Nickel-Tone Document Frame, 5 x 7"/>
    <n v="47.400000000000006"/>
    <n v="5"/>
    <n v="0"/>
    <n v="21.33"/>
  </r>
  <r>
    <n v="7256"/>
    <s v="CA-2013-152730"/>
    <x v="0"/>
    <x v="198"/>
    <d v="2013-06-05T00:00:00"/>
    <s v="Standard Class"/>
    <s v="EM-14140"/>
    <s v="Eugene Moren"/>
    <s v="Home Office"/>
    <s v="United States"/>
    <s v="Superior"/>
    <x v="6"/>
    <n v="54880"/>
    <x v="2"/>
    <s v="OFF-ST-10000876"/>
    <x v="1"/>
    <x v="4"/>
    <s v="Eldon Simplefile Box Office"/>
    <n v="49.76"/>
    <n v="4"/>
    <n v="0"/>
    <n v="13.9328"/>
  </r>
  <r>
    <n v="7257"/>
    <s v="CA-2013-152730"/>
    <x v="0"/>
    <x v="198"/>
    <d v="2013-06-05T00:00:00"/>
    <s v="Standard Class"/>
    <s v="EM-14140"/>
    <s v="Eugene Moren"/>
    <s v="Home Office"/>
    <s v="United States"/>
    <s v="Superior"/>
    <x v="6"/>
    <n v="54880"/>
    <x v="2"/>
    <s v="OFF-AR-10003732"/>
    <x v="1"/>
    <x v="6"/>
    <s v="Newell 333"/>
    <n v="5.56"/>
    <n v="2"/>
    <n v="0"/>
    <n v="1.4455999999999998"/>
  </r>
  <r>
    <n v="7258"/>
    <s v="CA-2013-152730"/>
    <x v="0"/>
    <x v="198"/>
    <d v="2013-06-05T00:00:00"/>
    <s v="Standard Class"/>
    <s v="EM-14140"/>
    <s v="Eugene Moren"/>
    <s v="Home Office"/>
    <s v="United States"/>
    <s v="Superior"/>
    <x v="6"/>
    <n v="54880"/>
    <x v="2"/>
    <s v="OFF-PA-10000994"/>
    <x v="1"/>
    <x v="10"/>
    <s v="Xerox 1915"/>
    <n v="629.09999999999991"/>
    <n v="6"/>
    <n v="0"/>
    <n v="301.96799999999996"/>
  </r>
  <r>
    <n v="7259"/>
    <s v="CA-2013-152730"/>
    <x v="0"/>
    <x v="198"/>
    <d v="2013-06-05T00:00:00"/>
    <s v="Standard Class"/>
    <s v="EM-14140"/>
    <s v="Eugene Moren"/>
    <s v="Home Office"/>
    <s v="United States"/>
    <s v="Superior"/>
    <x v="6"/>
    <n v="54880"/>
    <x v="2"/>
    <s v="OFF-AR-10000940"/>
    <x v="1"/>
    <x v="6"/>
    <s v="Newell 343"/>
    <n v="14.7"/>
    <n v="5"/>
    <n v="0"/>
    <n v="3.9690000000000003"/>
  </r>
  <r>
    <n v="7260"/>
    <s v="CA-2013-152730"/>
    <x v="0"/>
    <x v="198"/>
    <d v="2013-06-05T00:00:00"/>
    <s v="Standard Class"/>
    <s v="EM-14140"/>
    <s v="Eugene Moren"/>
    <s v="Home Office"/>
    <s v="United States"/>
    <s v="Superior"/>
    <x v="6"/>
    <n v="54880"/>
    <x v="2"/>
    <s v="OFF-PA-10004888"/>
    <x v="1"/>
    <x v="10"/>
    <s v="Xerox 217"/>
    <n v="45.36"/>
    <n v="7"/>
    <n v="0"/>
    <n v="21.772800000000004"/>
  </r>
  <r>
    <n v="7261"/>
    <s v="CA-2013-152730"/>
    <x v="0"/>
    <x v="198"/>
    <d v="2013-06-05T00:00:00"/>
    <s v="Standard Class"/>
    <s v="EM-14140"/>
    <s v="Eugene Moren"/>
    <s v="Home Office"/>
    <s v="United States"/>
    <s v="Superior"/>
    <x v="6"/>
    <n v="54880"/>
    <x v="2"/>
    <s v="TEC-PH-10000441"/>
    <x v="2"/>
    <x v="7"/>
    <s v="VTech DS6151"/>
    <n v="125.99"/>
    <n v="1"/>
    <n v="0"/>
    <n v="35.277200000000008"/>
  </r>
  <r>
    <n v="7262"/>
    <s v="CA-2014-137001"/>
    <x v="3"/>
    <x v="193"/>
    <d v="2014-06-14T00:00:00"/>
    <s v="Second Class"/>
    <s v="GZ-14545"/>
    <s v="George Zrebassa"/>
    <s v="Corporate"/>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s v="Corporate"/>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s v="Corporate"/>
    <s v="United States"/>
    <s v="Philadelphia"/>
    <x v="9"/>
    <n v="19134"/>
    <x v="3"/>
    <s v="OFF-EN-10003068"/>
    <x v="1"/>
    <x v="12"/>
    <s v="#6 3/4 Gummed Flap White Envelopes"/>
    <n v="31.680000000000003"/>
    <n v="4"/>
    <n v="0.2"/>
    <n v="11.087999999999997"/>
  </r>
  <r>
    <n v="7265"/>
    <s v="CA-2014-122056"/>
    <x v="3"/>
    <x v="487"/>
    <d v="2014-06-18T00:00:00"/>
    <s v="Standard Class"/>
    <s v="PG-18895"/>
    <s v="Paul Gonzalez"/>
    <s v="Consumer"/>
    <s v="United States"/>
    <s v="Springfield"/>
    <x v="17"/>
    <n v="22153"/>
    <x v="0"/>
    <s v="OFF-AR-10004260"/>
    <x v="1"/>
    <x v="6"/>
    <s v="Boston 1799 Powerhouse Electric Pencil Sharpener"/>
    <n v="181.86"/>
    <n v="7"/>
    <n v="0"/>
    <n v="50.9208"/>
  </r>
  <r>
    <n v="7266"/>
    <s v="US-2011-143721"/>
    <x v="2"/>
    <x v="533"/>
    <d v="2011-11-26T00:00:00"/>
    <s v="Second Class"/>
    <s v="DK-12835"/>
    <s v="Damala Kotsonis"/>
    <s v="Corporate"/>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s v="Consumer"/>
    <s v="United States"/>
    <s v="Columbia"/>
    <x v="18"/>
    <n v="38401"/>
    <x v="0"/>
    <s v="OFF-BI-10002824"/>
    <x v="1"/>
    <x v="8"/>
    <s v="Recycled Easel Ring Binders"/>
    <n v="13.428000000000003"/>
    <n v="3"/>
    <n v="0.7"/>
    <n v="-11.190000000000001"/>
  </r>
  <r>
    <n v="7268"/>
    <s v="CA-2014-122987"/>
    <x v="3"/>
    <x v="1153"/>
    <d v="2014-08-17T00:00:00"/>
    <s v="Same Day"/>
    <s v="SJ-20215"/>
    <s v="Sarah Jordon"/>
    <s v="Consumer"/>
    <s v="United States"/>
    <s v="Columbia"/>
    <x v="18"/>
    <n v="38401"/>
    <x v="0"/>
    <s v="OFF-ST-10004950"/>
    <x v="1"/>
    <x v="4"/>
    <s v="Acco Perma 3000 Stacking Storage Drawers"/>
    <n v="67.13600000000001"/>
    <n v="4"/>
    <n v="0.2"/>
    <n v="-0.83920000000000172"/>
  </r>
  <r>
    <n v="7269"/>
    <s v="CA-2013-133368"/>
    <x v="0"/>
    <x v="1154"/>
    <d v="2013-01-20T00:00:00"/>
    <s v="Standard Class"/>
    <s v="AG-10675"/>
    <s v="Anna Gayman"/>
    <s v="Consumer"/>
    <s v="United States"/>
    <s v="Concord"/>
    <x v="3"/>
    <n v="28027"/>
    <x v="0"/>
    <s v="OFF-PA-10004039"/>
    <x v="1"/>
    <x v="10"/>
    <s v="Xerox 1882"/>
    <n v="89.567999999999998"/>
    <n v="2"/>
    <n v="0.2"/>
    <n v="32.468400000000003"/>
  </r>
  <r>
    <n v="7270"/>
    <s v="CA-2013-133368"/>
    <x v="0"/>
    <x v="1154"/>
    <d v="2013-01-20T00:00:00"/>
    <s v="Standard Class"/>
    <s v="AG-10675"/>
    <s v="Anna Gayman"/>
    <s v="Consumer"/>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s v="Corporate"/>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s v="Corporate"/>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s v="Corporate"/>
    <s v="United States"/>
    <s v="Greensboro"/>
    <x v="3"/>
    <n v="27405"/>
    <x v="0"/>
    <s v="OFF-SU-10004498"/>
    <x v="1"/>
    <x v="14"/>
    <s v="Martin-Yale Premier Letter Opener"/>
    <n v="20.608000000000004"/>
    <n v="2"/>
    <n v="0.2"/>
    <n v="-4.3792000000000009"/>
  </r>
  <r>
    <n v="7274"/>
    <s v="US-2013-150357"/>
    <x v="0"/>
    <x v="1155"/>
    <d v="2013-10-15T00:00:00"/>
    <s v="Standard Class"/>
    <s v="EB-13975"/>
    <s v="Erica Bern"/>
    <s v="Corporate"/>
    <s v="United States"/>
    <s v="Greensboro"/>
    <x v="3"/>
    <n v="27405"/>
    <x v="0"/>
    <s v="OFF-BI-10002557"/>
    <x v="1"/>
    <x v="8"/>
    <s v="Presstex Flexible Ring Binders"/>
    <n v="4.0950000000000006"/>
    <n v="3"/>
    <n v="0.7"/>
    <n v="-2.7300000000000004"/>
  </r>
  <r>
    <n v="7275"/>
    <s v="CA-2012-144519"/>
    <x v="1"/>
    <x v="50"/>
    <d v="2012-11-17T00:00:00"/>
    <s v="Standard Class"/>
    <s v="AW-10930"/>
    <s v="Arthur Wiediger"/>
    <s v="Home Office"/>
    <s v="United States"/>
    <s v="Helena"/>
    <x v="37"/>
    <n v="59601"/>
    <x v="1"/>
    <s v="TEC-PH-10004908"/>
    <x v="2"/>
    <x v="7"/>
    <s v="Panasonic KX TS3282W Corded phone"/>
    <n v="339.96000000000004"/>
    <n v="5"/>
    <n v="0.2"/>
    <n v="42.494999999999948"/>
  </r>
  <r>
    <n v="7276"/>
    <s v="CA-2012-144519"/>
    <x v="1"/>
    <x v="50"/>
    <d v="2012-11-17T00:00:00"/>
    <s v="Standard Class"/>
    <s v="AW-10930"/>
    <s v="Arthur Wiediger"/>
    <s v="Home Office"/>
    <s v="United States"/>
    <s v="Helena"/>
    <x v="37"/>
    <n v="59601"/>
    <x v="1"/>
    <s v="FUR-FU-10000794"/>
    <x v="0"/>
    <x v="5"/>
    <s v="Eldon Stackable Tray, Side-Load, Legal, Smoke"/>
    <n v="63.980000000000004"/>
    <n v="7"/>
    <n v="0"/>
    <n v="21.7532"/>
  </r>
  <r>
    <n v="7277"/>
    <s v="CA-2011-120670"/>
    <x v="2"/>
    <x v="981"/>
    <d v="2011-11-06T00:00:00"/>
    <s v="Standard Class"/>
    <s v="JK-16120"/>
    <s v="Julie Kriz"/>
    <s v="Home Office"/>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s v="Home Office"/>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s v="Home Office"/>
    <s v="United States"/>
    <s v="San Francisco"/>
    <x v="1"/>
    <n v="94110"/>
    <x v="1"/>
    <s v="TEC-AC-10003095"/>
    <x v="2"/>
    <x v="11"/>
    <s v="Logitech G35 7.1-Channel Surround Sound Headset"/>
    <n v="389.97"/>
    <n v="3"/>
    <n v="0"/>
    <n v="132.58980000000003"/>
  </r>
  <r>
    <n v="7280"/>
    <s v="CA-2013-108224"/>
    <x v="0"/>
    <x v="675"/>
    <d v="2013-05-15T00:00:00"/>
    <s v="Same Day"/>
    <s v="TH-21235"/>
    <s v="Tiffany House"/>
    <s v="Corporate"/>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s v="Consumer"/>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s v="Home Office"/>
    <s v="United States"/>
    <s v="Yuma"/>
    <x v="16"/>
    <n v="85364"/>
    <x v="1"/>
    <s v="TEC-MA-10001148"/>
    <x v="2"/>
    <x v="15"/>
    <s v="Swingline SM12-08 MicroCut Jam Free Shredder"/>
    <n v="599.98500000000013"/>
    <n v="5"/>
    <n v="0.7"/>
    <n v="-479.98799999999994"/>
  </r>
  <r>
    <n v="7283"/>
    <s v="CA-2014-155936"/>
    <x v="3"/>
    <x v="738"/>
    <d v="2014-06-30T00:00:00"/>
    <s v="Standard Class"/>
    <s v="JK-15730"/>
    <s v="Joe Kamberova"/>
    <s v="Consumer"/>
    <s v="United States"/>
    <s v="Chicago"/>
    <x v="10"/>
    <n v="60653"/>
    <x v="2"/>
    <s v="OFF-BI-10002432"/>
    <x v="1"/>
    <x v="8"/>
    <s v="Wilson Jones Standard D-Ring Binders"/>
    <n v="3.0359999999999996"/>
    <n v="3"/>
    <n v="0.8"/>
    <n v="-5.0094000000000012"/>
  </r>
  <r>
    <n v="7284"/>
    <s v="CA-2014-169439"/>
    <x v="3"/>
    <x v="428"/>
    <d v="2014-09-14T00:00:00"/>
    <s v="Standard Class"/>
    <s v="LC-17140"/>
    <s v="Logan Currie"/>
    <s v="Consumer"/>
    <s v="United States"/>
    <s v="Cleveland"/>
    <x v="24"/>
    <n v="44105"/>
    <x v="3"/>
    <s v="OFF-AR-10001374"/>
    <x v="1"/>
    <x v="6"/>
    <s v="BIC Brite Liner Highlighters, Chisel Tip"/>
    <n v="25.920000000000005"/>
    <n v="5"/>
    <n v="0.2"/>
    <n v="3.8879999999999972"/>
  </r>
  <r>
    <n v="7285"/>
    <s v="CA-2014-169439"/>
    <x v="3"/>
    <x v="428"/>
    <d v="2014-09-14T00:00:00"/>
    <s v="Standard Class"/>
    <s v="LC-17140"/>
    <s v="Logan Currie"/>
    <s v="Consumer"/>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s v="Consumer"/>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s v="Corporate"/>
    <s v="United States"/>
    <s v="Oklahoma City"/>
    <x v="26"/>
    <n v="73120"/>
    <x v="2"/>
    <s v="TEC-AC-10004877"/>
    <x v="2"/>
    <x v="11"/>
    <s v="Imation 30456 USB Flash Drive 8GB"/>
    <n v="6.9"/>
    <n v="1"/>
    <n v="0"/>
    <n v="0.5519999999999996"/>
  </r>
  <r>
    <n v="7288"/>
    <s v="CA-2013-149965"/>
    <x v="0"/>
    <x v="23"/>
    <d v="2013-06-26T00:00:00"/>
    <s v="Standard Class"/>
    <s v="BS-11365"/>
    <s v="Bill Shonely"/>
    <s v="Corporate"/>
    <s v="United States"/>
    <s v="Oklahoma City"/>
    <x v="26"/>
    <n v="73120"/>
    <x v="2"/>
    <s v="FUR-FU-10004270"/>
    <x v="0"/>
    <x v="5"/>
    <s v="Executive Impressions 13&quot; Clairmont Wall Clock"/>
    <n v="57.69"/>
    <n v="3"/>
    <n v="0"/>
    <n v="23.652900000000002"/>
  </r>
  <r>
    <n v="7289"/>
    <s v="CA-2011-158281"/>
    <x v="2"/>
    <x v="814"/>
    <d v="2011-09-07T00:00:00"/>
    <s v="Standard Class"/>
    <s v="AG-10525"/>
    <s v="Andy Gerbode"/>
    <s v="Corporate"/>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s v="Consumer"/>
    <s v="United States"/>
    <s v="San Francisco"/>
    <x v="1"/>
    <n v="94122"/>
    <x v="1"/>
    <s v="OFF-ST-10000675"/>
    <x v="1"/>
    <x v="4"/>
    <s v="File Shuttle II and Handi-File, Black"/>
    <n v="305.01"/>
    <n v="9"/>
    <n v="0"/>
    <n v="76.252499999999998"/>
  </r>
  <r>
    <n v="7291"/>
    <s v="CA-2013-153661"/>
    <x v="0"/>
    <x v="806"/>
    <d v="2013-01-31T00:00:00"/>
    <s v="First Class"/>
    <s v="SC-20725"/>
    <s v="Steven Cartwright"/>
    <s v="Consumer"/>
    <s v="United States"/>
    <s v="San Francisco"/>
    <x v="1"/>
    <n v="94122"/>
    <x v="1"/>
    <s v="OFF-BI-10004781"/>
    <x v="1"/>
    <x v="8"/>
    <s v="GBC Wire Binding Strips"/>
    <n v="50.783999999999999"/>
    <n v="2"/>
    <n v="0.2"/>
    <n v="17.7744"/>
  </r>
  <r>
    <n v="7292"/>
    <s v="CA-2013-153661"/>
    <x v="0"/>
    <x v="806"/>
    <d v="2013-01-31T00:00:00"/>
    <s v="First Class"/>
    <s v="SC-20725"/>
    <s v="Steven Cartwright"/>
    <s v="Consumer"/>
    <s v="United States"/>
    <s v="San Francisco"/>
    <x v="1"/>
    <n v="94122"/>
    <x v="1"/>
    <s v="OFF-LA-10004689"/>
    <x v="1"/>
    <x v="2"/>
    <s v="Avery 512"/>
    <n v="26.01"/>
    <n v="9"/>
    <n v="0"/>
    <n v="12.2247"/>
  </r>
  <r>
    <n v="7293"/>
    <s v="CA-2014-109183"/>
    <x v="3"/>
    <x v="769"/>
    <d v="2014-12-10T00:00:00"/>
    <s v="Standard Class"/>
    <s v="LR-16915"/>
    <s v="Lena Radford"/>
    <s v="Consumer"/>
    <s v="United States"/>
    <s v="Nashville"/>
    <x v="18"/>
    <n v="37211"/>
    <x v="0"/>
    <s v="TEC-MA-10001856"/>
    <x v="2"/>
    <x v="15"/>
    <s v="Okidata C610n Printer"/>
    <n v="649"/>
    <n v="2"/>
    <n v="0.5"/>
    <n v="-272.58000000000015"/>
  </r>
  <r>
    <n v="7294"/>
    <s v="CA-2013-113656"/>
    <x v="0"/>
    <x v="1156"/>
    <d v="2013-01-29T00:00:00"/>
    <s v="Standard Class"/>
    <s v="CB-12415"/>
    <s v="Christy Brittain"/>
    <s v="Consumer"/>
    <s v="United States"/>
    <s v="Los Angeles"/>
    <x v="1"/>
    <n v="90036"/>
    <x v="1"/>
    <s v="FUR-FU-10000719"/>
    <x v="0"/>
    <x v="5"/>
    <s v="DAX Cubicle Frames, 8-1/2 x 11"/>
    <n v="59.99"/>
    <n v="7"/>
    <n v="0"/>
    <n v="21.596400000000003"/>
  </r>
  <r>
    <n v="7295"/>
    <s v="CA-2012-148964"/>
    <x v="1"/>
    <x v="989"/>
    <d v="2012-05-31T00:00:00"/>
    <s v="Standard Class"/>
    <s v="RD-19900"/>
    <s v="Ruben Dartt"/>
    <s v="Consumer"/>
    <s v="United States"/>
    <s v="Bellevue"/>
    <x v="4"/>
    <n v="98006"/>
    <x v="1"/>
    <s v="FUR-FU-10003849"/>
    <x v="0"/>
    <x v="5"/>
    <s v="DAX Metal Frame, Desktop, Stepped-Edge"/>
    <n v="20.239999999999998"/>
    <n v="1"/>
    <n v="0"/>
    <n v="7.8935999999999993"/>
  </r>
  <r>
    <n v="7296"/>
    <s v="CA-2011-111899"/>
    <x v="2"/>
    <x v="417"/>
    <d v="2011-05-05T00:00:00"/>
    <s v="First Class"/>
    <s v="NC-18340"/>
    <s v="Nat Carroll"/>
    <s v="Consumer"/>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s v="Consumer"/>
    <s v="United States"/>
    <s v="Houston"/>
    <x v="5"/>
    <n v="77036"/>
    <x v="2"/>
    <s v="OFF-FA-10000840"/>
    <x v="1"/>
    <x v="13"/>
    <s v="OIC Thumb-Tacks"/>
    <n v="5.4719999999999995"/>
    <n v="6"/>
    <n v="0.2"/>
    <n v="1.8467999999999996"/>
  </r>
  <r>
    <n v="7298"/>
    <s v="CA-2012-101126"/>
    <x v="1"/>
    <x v="1157"/>
    <d v="2012-02-14T00:00:00"/>
    <s v="Second Class"/>
    <s v="NB-18655"/>
    <s v="Nona Balk"/>
    <s v="Corporate"/>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s v="Consumer"/>
    <s v="United States"/>
    <s v="Des Plaines"/>
    <x v="10"/>
    <n v="60016"/>
    <x v="2"/>
    <s v="FUR-TA-10002533"/>
    <x v="0"/>
    <x v="3"/>
    <s v="BPI Conference Tables"/>
    <n v="292.10000000000002"/>
    <n v="4"/>
    <n v="0.5"/>
    <n v="-175.26000000000005"/>
  </r>
  <r>
    <n v="7300"/>
    <s v="CA-2011-163468"/>
    <x v="2"/>
    <x v="728"/>
    <d v="2011-11-21T00:00:00"/>
    <s v="First Class"/>
    <s v="JK-15730"/>
    <s v="Joe Kamberova"/>
    <s v="Consumer"/>
    <s v="United States"/>
    <s v="Des Plaines"/>
    <x v="10"/>
    <n v="60016"/>
    <x v="2"/>
    <s v="FUR-FU-10001546"/>
    <x v="0"/>
    <x v="5"/>
    <s v="Dana Swing-Arm Lamps"/>
    <n v="8.5440000000000005"/>
    <n v="2"/>
    <n v="0.6"/>
    <n v="-7.4759999999999991"/>
  </r>
  <r>
    <n v="7301"/>
    <s v="CA-2011-163468"/>
    <x v="2"/>
    <x v="728"/>
    <d v="2011-11-21T00:00:00"/>
    <s v="First Class"/>
    <s v="JK-15730"/>
    <s v="Joe Kamberova"/>
    <s v="Consumer"/>
    <s v="United States"/>
    <s v="Des Plaines"/>
    <x v="10"/>
    <n v="60016"/>
    <x v="2"/>
    <s v="FUR-BO-10003546"/>
    <x v="0"/>
    <x v="0"/>
    <s v="Hon 4-Shelf Metal Bookcases"/>
    <n v="424.11599999999999"/>
    <n v="6"/>
    <n v="0.3"/>
    <n v="-30.293999999999983"/>
  </r>
  <r>
    <n v="7302"/>
    <s v="CA-2011-163468"/>
    <x v="2"/>
    <x v="728"/>
    <d v="2011-11-21T00:00:00"/>
    <s v="First Class"/>
    <s v="JK-15730"/>
    <s v="Joe Kamberova"/>
    <s v="Consumer"/>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s v="Consumer"/>
    <s v="United States"/>
    <s v="Des Plaines"/>
    <x v="10"/>
    <n v="60016"/>
    <x v="2"/>
    <s v="OFF-ST-10000025"/>
    <x v="1"/>
    <x v="4"/>
    <s v="Fellowes Stor/Drawer Steel Plus Storage Drawers"/>
    <n v="381.72"/>
    <n v="5"/>
    <n v="0.2"/>
    <n v="-66.801000000000045"/>
  </r>
  <r>
    <n v="7304"/>
    <s v="US-2014-117450"/>
    <x v="3"/>
    <x v="507"/>
    <d v="2014-09-09T00:00:00"/>
    <s v="Standard Class"/>
    <s v="DO-13645"/>
    <s v="Doug O'Connell"/>
    <s v="Consumer"/>
    <s v="United States"/>
    <s v="Boynton Beach"/>
    <x v="2"/>
    <n v="33437"/>
    <x v="0"/>
    <s v="FUR-CH-10003817"/>
    <x v="0"/>
    <x v="1"/>
    <s v="Global Value Steno Chair, Gray"/>
    <n v="97.184000000000012"/>
    <n v="2"/>
    <n v="0.2"/>
    <n v="6.0740000000000016"/>
  </r>
  <r>
    <n v="7305"/>
    <s v="US-2014-117450"/>
    <x v="3"/>
    <x v="507"/>
    <d v="2014-09-09T00:00:00"/>
    <s v="Standard Class"/>
    <s v="DO-13645"/>
    <s v="Doug O'Connell"/>
    <s v="Consumer"/>
    <s v="United States"/>
    <s v="Boynton Beach"/>
    <x v="2"/>
    <n v="33437"/>
    <x v="0"/>
    <s v="OFF-PA-10000289"/>
    <x v="1"/>
    <x v="10"/>
    <s v="Xerox 213"/>
    <n v="10.368000000000002"/>
    <n v="2"/>
    <n v="0.2"/>
    <n v="3.6288"/>
  </r>
  <r>
    <n v="7306"/>
    <s v="CA-2011-137274"/>
    <x v="2"/>
    <x v="1158"/>
    <d v="2011-04-02T00:00:00"/>
    <s v="Standard Class"/>
    <s v="MG-18145"/>
    <s v="Mike Gockenbach"/>
    <s v="Consumer"/>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s v="Consumer"/>
    <s v="United States"/>
    <s v="San Jose"/>
    <x v="1"/>
    <n v="95123"/>
    <x v="1"/>
    <s v="TEC-AC-10002305"/>
    <x v="2"/>
    <x v="11"/>
    <s v="KeyTronic E03601U1 - Keyboard - Beige"/>
    <n v="72"/>
    <n v="4"/>
    <n v="0"/>
    <n v="12.959999999999994"/>
  </r>
  <r>
    <n v="7308"/>
    <s v="CA-2013-144092"/>
    <x v="0"/>
    <x v="732"/>
    <d v="2013-11-08T00:00:00"/>
    <s v="Second Class"/>
    <s v="LH-17155"/>
    <s v="Logan Haushalter"/>
    <s v="Consumer"/>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s v="Consumer"/>
    <s v="United States"/>
    <s v="San Jose"/>
    <x v="1"/>
    <n v="95123"/>
    <x v="1"/>
    <s v="OFF-EN-10001434"/>
    <x v="1"/>
    <x v="12"/>
    <s v="Strathmore #10 Envelopes, Ultimate White"/>
    <n v="158.13"/>
    <n v="3"/>
    <n v="0"/>
    <n v="77.483699999999999"/>
  </r>
  <r>
    <n v="7310"/>
    <s v="CA-2014-112172"/>
    <x v="3"/>
    <x v="193"/>
    <d v="2014-06-15T00:00:00"/>
    <s v="Second Class"/>
    <s v="MM-18280"/>
    <s v="Muhammed MacIntyre"/>
    <s v="Corporate"/>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s v="Consumer"/>
    <s v="United States"/>
    <s v="Detroit"/>
    <x v="12"/>
    <n v="48227"/>
    <x v="2"/>
    <s v="OFF-BI-10004632"/>
    <x v="1"/>
    <x v="8"/>
    <s v="GBC Binding covers"/>
    <n v="64.75"/>
    <n v="5"/>
    <n v="0"/>
    <n v="29.137499999999996"/>
  </r>
  <r>
    <n v="7312"/>
    <s v="CA-2012-162761"/>
    <x v="1"/>
    <x v="330"/>
    <d v="2012-10-13T00:00:00"/>
    <s v="Standard Class"/>
    <s v="SC-20575"/>
    <s v="Sonia Cooley"/>
    <s v="Consumer"/>
    <s v="United States"/>
    <s v="Miami"/>
    <x v="2"/>
    <n v="33178"/>
    <x v="0"/>
    <s v="OFF-BI-10000145"/>
    <x v="1"/>
    <x v="8"/>
    <s v="Zipper Ring Binder Pockets"/>
    <n v="1.8720000000000003"/>
    <n v="2"/>
    <n v="0.7"/>
    <n v="-1.3103999999999996"/>
  </r>
  <r>
    <n v="7313"/>
    <s v="CA-2012-162761"/>
    <x v="1"/>
    <x v="330"/>
    <d v="2012-10-13T00:00:00"/>
    <s v="Standard Class"/>
    <s v="SC-20575"/>
    <s v="Sonia Cooley"/>
    <s v="Consumer"/>
    <s v="United States"/>
    <s v="Miami"/>
    <x v="2"/>
    <n v="33178"/>
    <x v="0"/>
    <s v="OFF-BI-10002498"/>
    <x v="1"/>
    <x v="8"/>
    <s v="Clear Mylar Reinforcing Strips"/>
    <n v="11.214000000000002"/>
    <n v="2"/>
    <n v="0.7"/>
    <n v="-8.5974000000000004"/>
  </r>
  <r>
    <n v="7314"/>
    <s v="CA-2012-162761"/>
    <x v="1"/>
    <x v="330"/>
    <d v="2012-10-13T00:00:00"/>
    <s v="Standard Class"/>
    <s v="SC-20575"/>
    <s v="Sonia Cooley"/>
    <s v="Consumer"/>
    <s v="United States"/>
    <s v="Miami"/>
    <x v="2"/>
    <n v="33178"/>
    <x v="0"/>
    <s v="OFF-AR-10001761"/>
    <x v="1"/>
    <x v="6"/>
    <s v="Avery Hi-Liter Smear-Safe Highlighters"/>
    <n v="37.375999999999998"/>
    <n v="8"/>
    <n v="0.2"/>
    <n v="7.4751999999999992"/>
  </r>
  <r>
    <n v="7315"/>
    <s v="CA-2013-121377"/>
    <x v="0"/>
    <x v="316"/>
    <d v="2013-06-03T00:00:00"/>
    <s v="Standard Class"/>
    <s v="TN-21040"/>
    <s v="Tanja Norvell"/>
    <s v="Home Office"/>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s v="Consumer"/>
    <s v="United States"/>
    <s v="New York City"/>
    <x v="15"/>
    <n v="10024"/>
    <x v="3"/>
    <s v="OFF-AR-10004456"/>
    <x v="1"/>
    <x v="6"/>
    <s v="Panasonic KP-4ABK Battery-Operated Pencil Sharpener"/>
    <n v="43.92"/>
    <n v="3"/>
    <n v="0"/>
    <n v="12.736799999999999"/>
  </r>
  <r>
    <n v="7317"/>
    <s v="CA-2013-132066"/>
    <x v="0"/>
    <x v="1159"/>
    <d v="2013-10-21T00:00:00"/>
    <s v="Standard Class"/>
    <s v="NB-18655"/>
    <s v="Nona Balk"/>
    <s v="Corporate"/>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s v="Corporate"/>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s v="Corporate"/>
    <s v="United States"/>
    <s v="Hillsboro"/>
    <x v="21"/>
    <n v="97123"/>
    <x v="1"/>
    <s v="OFF-BI-10002813"/>
    <x v="1"/>
    <x v="8"/>
    <s v="Avery Reinforcements for Hole-Punch Pages"/>
    <n v="4.1580000000000004"/>
    <n v="7"/>
    <n v="0.7"/>
    <n v="-3.4649999999999999"/>
  </r>
  <r>
    <n v="7320"/>
    <s v="CA-2014-100097"/>
    <x v="3"/>
    <x v="200"/>
    <d v="2014-11-30T00:00:00"/>
    <s v="Second Class"/>
    <s v="MN-17935"/>
    <s v="Michael Nguyen"/>
    <s v="Consumer"/>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s v="Consumer"/>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s v="Corporate"/>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s v="Corporate"/>
    <s v="United States"/>
    <s v="Chicago"/>
    <x v="10"/>
    <n v="60623"/>
    <x v="2"/>
    <s v="TEC-AC-10004353"/>
    <x v="2"/>
    <x v="11"/>
    <s v="Hypercom P1300 Pinpad"/>
    <n v="100.80000000000001"/>
    <n v="2"/>
    <n v="0.2"/>
    <n v="21.42"/>
  </r>
  <r>
    <n v="7324"/>
    <s v="US-2014-126053"/>
    <x v="3"/>
    <x v="256"/>
    <d v="2014-12-09T00:00:00"/>
    <s v="First Class"/>
    <s v="CS-11950"/>
    <s v="Carlos Soltero"/>
    <s v="Consumer"/>
    <s v="United States"/>
    <s v="New York City"/>
    <x v="15"/>
    <n v="10024"/>
    <x v="3"/>
    <s v="FUR-FU-10001934"/>
    <x v="0"/>
    <x v="5"/>
    <s v="Magnifier Swing Arm Lamp"/>
    <n v="41.96"/>
    <n v="2"/>
    <n v="0"/>
    <n v="10.909600000000001"/>
  </r>
  <r>
    <n v="7325"/>
    <s v="US-2014-126053"/>
    <x v="3"/>
    <x v="256"/>
    <d v="2014-12-09T00:00:00"/>
    <s v="First Class"/>
    <s v="CS-11950"/>
    <s v="Carlos Soltero"/>
    <s v="Consumer"/>
    <s v="United States"/>
    <s v="New York City"/>
    <x v="15"/>
    <n v="10024"/>
    <x v="3"/>
    <s v="OFF-LA-10003766"/>
    <x v="1"/>
    <x v="2"/>
    <s v="Self-Adhesive Removable Labels"/>
    <n v="9.4499999999999993"/>
    <n v="3"/>
    <n v="0"/>
    <n v="4.5359999999999996"/>
  </r>
  <r>
    <n v="7326"/>
    <s v="US-2014-128447"/>
    <x v="3"/>
    <x v="468"/>
    <d v="2014-11-18T00:00:00"/>
    <s v="Standard Class"/>
    <s v="MC-17845"/>
    <s v="Michael Chen"/>
    <s v="Consumer"/>
    <s v="United States"/>
    <s v="Pasco"/>
    <x v="4"/>
    <n v="99301"/>
    <x v="1"/>
    <s v="OFF-AP-10004540"/>
    <x v="1"/>
    <x v="9"/>
    <s v="Eureka The Boss Lite 10-Amp Upright Vacuum, Blue"/>
    <n v="400.79999999999995"/>
    <n v="5"/>
    <n v="0"/>
    <n v="112.224"/>
  </r>
  <r>
    <n v="7327"/>
    <s v="US-2014-128447"/>
    <x v="3"/>
    <x v="468"/>
    <d v="2014-11-18T00:00:00"/>
    <s v="Standard Class"/>
    <s v="MC-17845"/>
    <s v="Michael Chen"/>
    <s v="Consumer"/>
    <s v="United States"/>
    <s v="Pasco"/>
    <x v="4"/>
    <n v="99301"/>
    <x v="1"/>
    <s v="OFF-BI-10001543"/>
    <x v="1"/>
    <x v="8"/>
    <s v="GBC VeloBinder Manual Binding System"/>
    <n v="28.792000000000002"/>
    <n v="1"/>
    <n v="0.2"/>
    <n v="10.077200000000001"/>
  </r>
  <r>
    <n v="7328"/>
    <s v="US-2011-131275"/>
    <x v="2"/>
    <x v="772"/>
    <d v="2011-03-24T00:00:00"/>
    <s v="Standard Class"/>
    <s v="SC-20050"/>
    <s v="Sample Company A"/>
    <s v="Home Office"/>
    <s v="United States"/>
    <s v="Burbank"/>
    <x v="1"/>
    <n v="91505"/>
    <x v="1"/>
    <s v="FUR-FU-10004597"/>
    <x v="0"/>
    <x v="5"/>
    <s v="Eldon Cleatmat Chair Mats for Medium Pile Carpets"/>
    <n v="111"/>
    <n v="2"/>
    <n v="0"/>
    <n v="14.430000000000007"/>
  </r>
  <r>
    <n v="7329"/>
    <s v="US-2011-131275"/>
    <x v="2"/>
    <x v="772"/>
    <d v="2011-03-24T00:00:00"/>
    <s v="Standard Class"/>
    <s v="SC-20050"/>
    <s v="Sample Company A"/>
    <s v="Home Office"/>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s v="Home Office"/>
    <s v="United States"/>
    <s v="Burbank"/>
    <x v="1"/>
    <n v="91505"/>
    <x v="1"/>
    <s v="OFF-ST-10000078"/>
    <x v="1"/>
    <x v="4"/>
    <s v="Tennsco 6- and 18-Compartment Lockers"/>
    <n v="1856.19"/>
    <n v="7"/>
    <n v="0"/>
    <n v="334.11419999999987"/>
  </r>
  <r>
    <n v="7331"/>
    <s v="CA-2013-149349"/>
    <x v="0"/>
    <x v="396"/>
    <d v="2013-11-14T00:00:00"/>
    <s v="First Class"/>
    <s v="SP-20650"/>
    <s v="Stephanie Phelps"/>
    <s v="Corporate"/>
    <s v="United States"/>
    <s v="Chicago"/>
    <x v="10"/>
    <n v="60623"/>
    <x v="2"/>
    <s v="FUR-FU-10001037"/>
    <x v="0"/>
    <x v="5"/>
    <s v="DAX Charcoal/Nickel-Tone Document Frame, 5 x 7"/>
    <n v="22.752000000000002"/>
    <n v="6"/>
    <n v="0.6"/>
    <n v="-8.532"/>
  </r>
  <r>
    <n v="7332"/>
    <s v="CA-2014-115119"/>
    <x v="3"/>
    <x v="40"/>
    <d v="2014-10-31T00:00:00"/>
    <s v="Standard Class"/>
    <s v="SC-20440"/>
    <s v="Shaun Chance"/>
    <s v="Corporate"/>
    <s v="United States"/>
    <s v="Lancaster"/>
    <x v="9"/>
    <n v="17602"/>
    <x v="3"/>
    <s v="TEC-PH-10001433"/>
    <x v="2"/>
    <x v="7"/>
    <s v="Cisco Small Business SPA 502G VoIP phone"/>
    <n v="61.541999999999994"/>
    <n v="1"/>
    <n v="0.4"/>
    <n v="-13.334099999999999"/>
  </r>
  <r>
    <n v="7333"/>
    <s v="CA-2014-115119"/>
    <x v="3"/>
    <x v="40"/>
    <d v="2014-10-31T00:00:00"/>
    <s v="Standard Class"/>
    <s v="SC-20440"/>
    <s v="Shaun Chance"/>
    <s v="Corporate"/>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s v="Consumer"/>
    <s v="United States"/>
    <s v="Tampa"/>
    <x v="2"/>
    <n v="33614"/>
    <x v="0"/>
    <s v="FUR-FU-10001290"/>
    <x v="0"/>
    <x v="5"/>
    <s v="Executive Impressions Supervisor Wall Clock"/>
    <n v="67.36"/>
    <n v="2"/>
    <n v="0.2"/>
    <n v="10.103999999999996"/>
  </r>
  <r>
    <n v="7335"/>
    <s v="CA-2012-125563"/>
    <x v="1"/>
    <x v="347"/>
    <d v="2012-04-17T00:00:00"/>
    <s v="Standard Class"/>
    <s v="PR-18880"/>
    <s v="Patrick Ryan"/>
    <s v="Consumer"/>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s v="Consumer"/>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s v="Consumer"/>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s v="Corporate"/>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s v="Corporate"/>
    <s v="United States"/>
    <s v="New York City"/>
    <x v="15"/>
    <n v="10035"/>
    <x v="3"/>
    <s v="FUR-CH-10004875"/>
    <x v="0"/>
    <x v="1"/>
    <s v="Harbour Creations 67200 Series Stacking Chairs"/>
    <n v="192.18600000000004"/>
    <n v="3"/>
    <n v="0.1"/>
    <n v="36.3018"/>
  </r>
  <r>
    <n v="7340"/>
    <s v="CA-2012-159590"/>
    <x v="1"/>
    <x v="1074"/>
    <d v="2012-07-21T00:00:00"/>
    <s v="First Class"/>
    <s v="KC-16255"/>
    <s v="Karen Carlisle"/>
    <s v="Corporate"/>
    <s v="United States"/>
    <s v="New York City"/>
    <x v="15"/>
    <n v="10009"/>
    <x v="3"/>
    <s v="OFF-AR-10003190"/>
    <x v="1"/>
    <x v="6"/>
    <s v="Newell 32"/>
    <n v="5.76"/>
    <n v="2"/>
    <n v="0"/>
    <n v="1.6128"/>
  </r>
  <r>
    <n v="7341"/>
    <s v="CA-2011-116190"/>
    <x v="2"/>
    <x v="711"/>
    <d v="2011-08-01T00:00:00"/>
    <s v="Standard Class"/>
    <s v="SG-20470"/>
    <s v="Sheri Gordon"/>
    <s v="Consumer"/>
    <s v="United States"/>
    <s v="Atlanta"/>
    <x v="32"/>
    <n v="30318"/>
    <x v="0"/>
    <s v="FUR-CH-10000553"/>
    <x v="0"/>
    <x v="1"/>
    <s v="Metal Folding Chairs, Beige, 4/Carton"/>
    <n v="67.88"/>
    <n v="2"/>
    <n v="0"/>
    <n v="18.327599999999997"/>
  </r>
  <r>
    <n v="7342"/>
    <s v="CA-2011-116190"/>
    <x v="2"/>
    <x v="711"/>
    <d v="2011-08-01T00:00:00"/>
    <s v="Standard Class"/>
    <s v="SG-20470"/>
    <s v="Sheri Gordon"/>
    <s v="Consumer"/>
    <s v="United States"/>
    <s v="Atlanta"/>
    <x v="32"/>
    <n v="30318"/>
    <x v="0"/>
    <s v="OFF-LA-10002762"/>
    <x v="1"/>
    <x v="2"/>
    <s v="Avery 485"/>
    <n v="162.88999999999999"/>
    <n v="13"/>
    <n v="0"/>
    <n v="76.558299999999988"/>
  </r>
  <r>
    <n v="7343"/>
    <s v="CA-2011-116190"/>
    <x v="2"/>
    <x v="711"/>
    <d v="2011-08-01T00:00:00"/>
    <s v="Standard Class"/>
    <s v="SG-20470"/>
    <s v="Sheri Gordon"/>
    <s v="Consumer"/>
    <s v="United States"/>
    <s v="Atlanta"/>
    <x v="32"/>
    <n v="30318"/>
    <x v="0"/>
    <s v="FUR-FU-10000719"/>
    <x v="0"/>
    <x v="5"/>
    <s v="DAX Cubicle Frames, 8-1/2 x 11"/>
    <n v="25.71"/>
    <n v="3"/>
    <n v="0"/>
    <n v="9.2556000000000012"/>
  </r>
  <r>
    <n v="7344"/>
    <s v="CA-2011-168473"/>
    <x v="2"/>
    <x v="58"/>
    <d v="2012-01-01T00:00:00"/>
    <s v="Standard Class"/>
    <s v="TB-21520"/>
    <s v="Tracy Blumstein"/>
    <s v="Consumer"/>
    <s v="United States"/>
    <s v="New York City"/>
    <x v="15"/>
    <n v="10009"/>
    <x v="3"/>
    <s v="OFF-ST-10000563"/>
    <x v="1"/>
    <x v="4"/>
    <s v="Fellowes Bankers Box Stor/Drawer Steel Plus"/>
    <n v="191.88"/>
    <n v="6"/>
    <n v="0"/>
    <n v="19.188000000000002"/>
  </r>
  <r>
    <n v="7345"/>
    <s v="CA-2014-168389"/>
    <x v="3"/>
    <x v="157"/>
    <d v="2014-12-18T00:00:00"/>
    <s v="Standard Class"/>
    <s v="DV-13045"/>
    <s v="Darrin Van Huff"/>
    <s v="Corporate"/>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s v="Corporate"/>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s v="Corporate"/>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s v="Corporate"/>
    <s v="United States"/>
    <s v="Jacksonville"/>
    <x v="2"/>
    <n v="32216"/>
    <x v="0"/>
    <s v="FUR-CH-10000225"/>
    <x v="0"/>
    <x v="1"/>
    <s v="Global Geo Office Task Chair, Gray"/>
    <n v="64.784000000000006"/>
    <n v="1"/>
    <n v="0.2"/>
    <n v="-12.147000000000009"/>
  </r>
  <r>
    <n v="7349"/>
    <s v="CA-2011-130421"/>
    <x v="2"/>
    <x v="223"/>
    <d v="2011-03-07T00:00:00"/>
    <s v="Standard Class"/>
    <s v="SC-20020"/>
    <s v="Sam Craven"/>
    <s v="Consumer"/>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s v="Corporate"/>
    <s v="United States"/>
    <s v="Milwaukee"/>
    <x v="6"/>
    <n v="53209"/>
    <x v="2"/>
    <s v="OFF-BI-10000301"/>
    <x v="1"/>
    <x v="8"/>
    <s v="GBC Instant Report Kit"/>
    <n v="38.82"/>
    <n v="6"/>
    <n v="0"/>
    <n v="19.41"/>
  </r>
  <r>
    <n v="7351"/>
    <s v="CA-2014-142125"/>
    <x v="3"/>
    <x v="208"/>
    <d v="2014-10-28T00:00:00"/>
    <s v="Standard Class"/>
    <s v="JB-15400"/>
    <s v="Jennifer Braxton"/>
    <s v="Corporate"/>
    <s v="United States"/>
    <s v="Milwaukee"/>
    <x v="6"/>
    <n v="53209"/>
    <x v="2"/>
    <s v="OFF-BI-10003460"/>
    <x v="1"/>
    <x v="8"/>
    <s v="Acco 3-Hole Punch"/>
    <n v="21.9"/>
    <n v="5"/>
    <n v="0"/>
    <n v="10.511999999999999"/>
  </r>
  <r>
    <n v="7352"/>
    <s v="CA-2014-141138"/>
    <x v="3"/>
    <x v="468"/>
    <d v="2014-11-17T00:00:00"/>
    <s v="Standard Class"/>
    <s v="GH-14425"/>
    <s v="Gary Hwang"/>
    <s v="Consumer"/>
    <s v="United States"/>
    <s v="Modesto"/>
    <x v="1"/>
    <n v="95351"/>
    <x v="1"/>
    <s v="TEC-AC-10001772"/>
    <x v="2"/>
    <x v="11"/>
    <s v="Memorex Mini Travel Drive 16 GB USB 2.0 Flash Drive"/>
    <n v="111.79"/>
    <n v="7"/>
    <n v="0"/>
    <n v="43.598100000000002"/>
  </r>
  <r>
    <n v="7353"/>
    <s v="CA-2014-152135"/>
    <x v="3"/>
    <x v="633"/>
    <d v="2014-03-19T00:00:00"/>
    <s v="Second Class"/>
    <s v="MG-17650"/>
    <s v="Matthew Grinstein"/>
    <s v="Home Office"/>
    <s v="United States"/>
    <s v="Lakewood"/>
    <x v="24"/>
    <n v="44107"/>
    <x v="3"/>
    <s v="TEC-PH-10003505"/>
    <x v="2"/>
    <x v="7"/>
    <s v="Geemarc AmpliPOWER60"/>
    <n v="445.44"/>
    <n v="8"/>
    <n v="0.4"/>
    <n v="-81.664000000000044"/>
  </r>
  <r>
    <n v="7354"/>
    <s v="CA-2013-151974"/>
    <x v="0"/>
    <x v="897"/>
    <d v="2013-09-30T00:00:00"/>
    <s v="Standard Class"/>
    <s v="RD-19660"/>
    <s v="Robert Dilbeck"/>
    <s v="Home Office"/>
    <s v="United States"/>
    <s v="Philadelphia"/>
    <x v="9"/>
    <n v="19134"/>
    <x v="3"/>
    <s v="OFF-LA-10004484"/>
    <x v="1"/>
    <x v="2"/>
    <s v="Avery 476"/>
    <n v="16.520000000000003"/>
    <n v="5"/>
    <n v="0.2"/>
    <n v="5.368999999999998"/>
  </r>
  <r>
    <n v="7355"/>
    <s v="CA-2014-154102"/>
    <x v="3"/>
    <x v="695"/>
    <d v="2014-02-14T00:00:00"/>
    <s v="Standard Class"/>
    <s v="SN-20560"/>
    <s v="Skye Norling"/>
    <s v="Home Office"/>
    <s v="United States"/>
    <s v="San Francisco"/>
    <x v="1"/>
    <n v="94109"/>
    <x v="1"/>
    <s v="OFF-PA-10001593"/>
    <x v="1"/>
    <x v="10"/>
    <s v="Xerox 1947"/>
    <n v="29.900000000000002"/>
    <n v="5"/>
    <n v="0"/>
    <n v="13.454999999999998"/>
  </r>
  <r>
    <n v="7356"/>
    <s v="CA-2012-139780"/>
    <x v="1"/>
    <x v="620"/>
    <d v="2013-01-02T00:00:00"/>
    <s v="Second Class"/>
    <s v="AH-10690"/>
    <s v="Anna Häberlin"/>
    <s v="Corporate"/>
    <s v="United States"/>
    <s v="Detroit"/>
    <x v="12"/>
    <n v="48205"/>
    <x v="2"/>
    <s v="OFF-BI-10004139"/>
    <x v="1"/>
    <x v="8"/>
    <s v="Fellowes Presentation Covers for Comb Binding Machines"/>
    <n v="116.4"/>
    <n v="8"/>
    <n v="0"/>
    <n v="52.379999999999995"/>
  </r>
  <r>
    <n v="7357"/>
    <s v="CA-2013-114748"/>
    <x v="0"/>
    <x v="790"/>
    <d v="2013-10-15T00:00:00"/>
    <s v="Standard Class"/>
    <s v="MZ-17335"/>
    <s v="Maria Zettner"/>
    <s v="Home Office"/>
    <s v="United States"/>
    <s v="Phoenix"/>
    <x v="16"/>
    <n v="85023"/>
    <x v="1"/>
    <s v="OFF-AR-10001315"/>
    <x v="1"/>
    <x v="6"/>
    <s v="Newell 310"/>
    <n v="1.4080000000000001"/>
    <n v="1"/>
    <n v="0.2"/>
    <n v="0.15839999999999993"/>
  </r>
  <r>
    <n v="7358"/>
    <s v="CA-2013-114748"/>
    <x v="0"/>
    <x v="790"/>
    <d v="2013-10-15T00:00:00"/>
    <s v="Standard Class"/>
    <s v="MZ-17335"/>
    <s v="Maria Zettner"/>
    <s v="Home Office"/>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s v="Corporate"/>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s v="Corporate"/>
    <s v="United States"/>
    <s v="Philadelphia"/>
    <x v="9"/>
    <n v="19143"/>
    <x v="3"/>
    <s v="FUR-TA-10004575"/>
    <x v="0"/>
    <x v="3"/>
    <s v="Hon 5100 Series Wood Tables"/>
    <n v="523.76400000000001"/>
    <n v="3"/>
    <n v="0.4"/>
    <n v="-192.04680000000008"/>
  </r>
  <r>
    <n v="7361"/>
    <s v="CA-2013-163594"/>
    <x v="0"/>
    <x v="408"/>
    <d v="2013-04-15T00:00:00"/>
    <s v="First Class"/>
    <s v="JF-15295"/>
    <s v="Jason Fortune-"/>
    <s v="Consumer"/>
    <s v="United States"/>
    <s v="Los Angeles"/>
    <x v="1"/>
    <n v="90036"/>
    <x v="1"/>
    <s v="OFF-PA-10000809"/>
    <x v="1"/>
    <x v="10"/>
    <s v="Xerox 206"/>
    <n v="19.440000000000001"/>
    <n v="3"/>
    <n v="0"/>
    <n v="9.3312000000000008"/>
  </r>
  <r>
    <n v="7362"/>
    <s v="CA-2013-163594"/>
    <x v="0"/>
    <x v="408"/>
    <d v="2013-04-15T00:00:00"/>
    <s v="First Class"/>
    <s v="JF-15295"/>
    <s v="Jason Fortune-"/>
    <s v="Consumer"/>
    <s v="United States"/>
    <s v="Los Angeles"/>
    <x v="1"/>
    <n v="90036"/>
    <x v="1"/>
    <s v="FUR-CH-10000225"/>
    <x v="0"/>
    <x v="1"/>
    <s v="Global Geo Office Task Chair, Gray"/>
    <n v="194.35200000000003"/>
    <n v="3"/>
    <n v="0.2"/>
    <n v="-36.441000000000031"/>
  </r>
  <r>
    <n v="7363"/>
    <s v="CA-2013-163594"/>
    <x v="0"/>
    <x v="408"/>
    <d v="2013-04-15T00:00:00"/>
    <s v="First Class"/>
    <s v="JF-15295"/>
    <s v="Jason Fortune-"/>
    <s v="Consumer"/>
    <s v="United States"/>
    <s v="Los Angeles"/>
    <x v="1"/>
    <n v="90036"/>
    <x v="1"/>
    <s v="OFF-BI-10003707"/>
    <x v="1"/>
    <x v="8"/>
    <s v="Aluminum Screw Posts"/>
    <n v="36.624000000000002"/>
    <n v="3"/>
    <n v="0.2"/>
    <n v="13.734"/>
  </r>
  <r>
    <n v="7364"/>
    <s v="CA-2013-127243"/>
    <x v="0"/>
    <x v="85"/>
    <d v="2013-12-05T00:00:00"/>
    <s v="Standard Class"/>
    <s v="DS-13180"/>
    <s v="David Smith"/>
    <s v="Corporate"/>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s v="Corporate"/>
    <s v="United States"/>
    <s v="Philadelphia"/>
    <x v="9"/>
    <n v="19140"/>
    <x v="3"/>
    <s v="OFF-FA-10004076"/>
    <x v="1"/>
    <x v="13"/>
    <s v="Translucent Push Pins by OIC"/>
    <n v="12.672000000000001"/>
    <n v="8"/>
    <n v="0.2"/>
    <n v="2.6927999999999992"/>
  </r>
  <r>
    <n v="7366"/>
    <s v="CA-2013-127243"/>
    <x v="0"/>
    <x v="85"/>
    <d v="2013-12-05T00:00:00"/>
    <s v="Standard Class"/>
    <s v="DS-13180"/>
    <s v="David Smith"/>
    <s v="Corporate"/>
    <s v="United States"/>
    <s v="Philadelphia"/>
    <x v="9"/>
    <n v="19140"/>
    <x v="3"/>
    <s v="OFF-BI-10003166"/>
    <x v="1"/>
    <x v="8"/>
    <s v="GBC Plasticlear Binding Covers"/>
    <n v="6.8880000000000017"/>
    <n v="2"/>
    <n v="0.7"/>
    <n v="-5.0511999999999997"/>
  </r>
  <r>
    <n v="7367"/>
    <s v="CA-2013-127243"/>
    <x v="0"/>
    <x v="85"/>
    <d v="2013-12-05T00:00:00"/>
    <s v="Standard Class"/>
    <s v="DS-13180"/>
    <s v="David Smith"/>
    <s v="Corporate"/>
    <s v="United States"/>
    <s v="Philadelphia"/>
    <x v="9"/>
    <n v="19140"/>
    <x v="3"/>
    <s v="OFF-ST-10002301"/>
    <x v="1"/>
    <x v="4"/>
    <s v="Tennsco Commercial Shelving"/>
    <n v="32.544000000000004"/>
    <n v="2"/>
    <n v="0.2"/>
    <n v="-7.7292000000000041"/>
  </r>
  <r>
    <n v="7368"/>
    <s v="CA-2013-127243"/>
    <x v="0"/>
    <x v="85"/>
    <d v="2013-12-05T00:00:00"/>
    <s v="Standard Class"/>
    <s v="DS-13180"/>
    <s v="David Smith"/>
    <s v="Corporate"/>
    <s v="United States"/>
    <s v="Philadelphia"/>
    <x v="9"/>
    <n v="19140"/>
    <x v="3"/>
    <s v="FUR-CH-10002647"/>
    <x v="0"/>
    <x v="1"/>
    <s v="Situations Contoured Folding Chairs, 4/Set"/>
    <n v="347.80200000000002"/>
    <n v="7"/>
    <n v="0.3"/>
    <n v="-24.842999999999961"/>
  </r>
  <r>
    <n v="7369"/>
    <s v="CA-2014-161851"/>
    <x v="3"/>
    <x v="4"/>
    <d v="2014-04-18T00:00:00"/>
    <s v="First Class"/>
    <s v="BP-11095"/>
    <s v="Bart Pistole"/>
    <s v="Corporate"/>
    <s v="United States"/>
    <s v="Miami"/>
    <x v="2"/>
    <n v="33180"/>
    <x v="0"/>
    <s v="OFF-BI-10004654"/>
    <x v="1"/>
    <x v="8"/>
    <s v="VariCap6 Expandable Binder"/>
    <n v="15.570000000000004"/>
    <n v="3"/>
    <n v="0.7"/>
    <n v="-11.936999999999998"/>
  </r>
  <r>
    <n v="7370"/>
    <s v="CA-2012-110345"/>
    <x v="1"/>
    <x v="1000"/>
    <d v="2012-03-11T00:00:00"/>
    <s v="Second Class"/>
    <s v="TG-21310"/>
    <s v="Toby Gnade"/>
    <s v="Consumer"/>
    <s v="United States"/>
    <s v="Raleigh"/>
    <x v="3"/>
    <n v="27604"/>
    <x v="0"/>
    <s v="OFF-LA-10001175"/>
    <x v="1"/>
    <x v="2"/>
    <s v="Avery 514"/>
    <n v="4.6079999999999997"/>
    <n v="2"/>
    <n v="0.2"/>
    <n v="1.6704000000000001"/>
  </r>
  <r>
    <n v="7371"/>
    <s v="CA-2011-107769"/>
    <x v="2"/>
    <x v="919"/>
    <d v="2011-11-01T00:00:00"/>
    <s v="Standard Class"/>
    <s v="BT-11395"/>
    <s v="Bill Tyler"/>
    <s v="Corporate"/>
    <s v="United States"/>
    <s v="Garden City"/>
    <x v="41"/>
    <n v="67846"/>
    <x v="2"/>
    <s v="TEC-PH-10001336"/>
    <x v="2"/>
    <x v="7"/>
    <s v="Digium D40 VoIP phone"/>
    <n v="257.98"/>
    <n v="2"/>
    <n v="0"/>
    <n v="74.8142"/>
  </r>
  <r>
    <n v="7372"/>
    <s v="US-2014-123862"/>
    <x v="3"/>
    <x v="363"/>
    <d v="2014-01-10T00:00:00"/>
    <s v="Second Class"/>
    <s v="JF-15190"/>
    <s v="Jamie Frazer"/>
    <s v="Consumer"/>
    <s v="United States"/>
    <s v="Long Beach"/>
    <x v="1"/>
    <n v="90805"/>
    <x v="1"/>
    <s v="OFF-ST-10000760"/>
    <x v="1"/>
    <x v="4"/>
    <s v="Eldon Fold 'N Roll Cart System"/>
    <n v="153.78"/>
    <n v="11"/>
    <n v="0"/>
    <n v="44.596199999999996"/>
  </r>
  <r>
    <n v="7373"/>
    <s v="US-2014-123862"/>
    <x v="3"/>
    <x v="363"/>
    <d v="2014-01-10T00:00:00"/>
    <s v="Second Class"/>
    <s v="JF-15190"/>
    <s v="Jamie Frazer"/>
    <s v="Consumer"/>
    <s v="United States"/>
    <s v="Long Beach"/>
    <x v="1"/>
    <n v="90805"/>
    <x v="1"/>
    <s v="OFF-ST-10002301"/>
    <x v="1"/>
    <x v="4"/>
    <s v="Tennsco Commercial Shelving"/>
    <n v="61.019999999999996"/>
    <n v="3"/>
    <n v="0"/>
    <n v="0.61019999999999541"/>
  </r>
  <r>
    <n v="7374"/>
    <s v="US-2014-123862"/>
    <x v="3"/>
    <x v="363"/>
    <d v="2014-01-10T00:00:00"/>
    <s v="Second Class"/>
    <s v="JF-15190"/>
    <s v="Jamie Frazer"/>
    <s v="Consumer"/>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s v="Consumer"/>
    <s v="United States"/>
    <s v="Long Beach"/>
    <x v="1"/>
    <n v="90805"/>
    <x v="1"/>
    <s v="OFF-FA-10003112"/>
    <x v="1"/>
    <x v="13"/>
    <s v="Staples"/>
    <n v="7.89"/>
    <n v="1"/>
    <n v="0"/>
    <n v="3.5504999999999995"/>
  </r>
  <r>
    <n v="7376"/>
    <s v="CA-2014-100580"/>
    <x v="3"/>
    <x v="802"/>
    <d v="2014-08-21T00:00:00"/>
    <s v="Standard Class"/>
    <s v="MK-17905"/>
    <s v="Michael Kennedy"/>
    <s v="Corporate"/>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s v="Corporate"/>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s v="Corporate"/>
    <s v="United States"/>
    <s v="Seattle"/>
    <x v="4"/>
    <n v="98115"/>
    <x v="1"/>
    <s v="OFF-ST-10001321"/>
    <x v="1"/>
    <x v="4"/>
    <s v="Decoflex Hanging Personal Folder File, Blue"/>
    <n v="92.52"/>
    <n v="6"/>
    <n v="0"/>
    <n v="24.980400000000007"/>
  </r>
  <r>
    <n v="7379"/>
    <s v="CA-2012-136224"/>
    <x v="1"/>
    <x v="70"/>
    <d v="2012-05-31T00:00:00"/>
    <s v="Same Day"/>
    <s v="ML-18265"/>
    <s v="Muhammed Lee"/>
    <s v="Consumer"/>
    <s v="United States"/>
    <s v="Fayetteville"/>
    <x v="3"/>
    <n v="28314"/>
    <x v="0"/>
    <s v="OFF-AR-10003504"/>
    <x v="1"/>
    <x v="6"/>
    <s v="Newell 347"/>
    <n v="10.272000000000002"/>
    <n v="3"/>
    <n v="0.2"/>
    <n v="1.1555999999999984"/>
  </r>
  <r>
    <n v="7380"/>
    <s v="CA-2013-105732"/>
    <x v="0"/>
    <x v="1160"/>
    <d v="2013-09-19T00:00:00"/>
    <s v="Standard Class"/>
    <s v="AG-10270"/>
    <s v="Alejandro Grove"/>
    <s v="Consumer"/>
    <s v="United States"/>
    <s v="Omaha"/>
    <x v="8"/>
    <n v="68104"/>
    <x v="2"/>
    <s v="OFF-ST-10000419"/>
    <x v="1"/>
    <x v="4"/>
    <s v="Rogers Jumbo File, Granite"/>
    <n v="40.74"/>
    <n v="3"/>
    <n v="0"/>
    <n v="0.4073999999999991"/>
  </r>
  <r>
    <n v="7381"/>
    <s v="CA-2013-105732"/>
    <x v="0"/>
    <x v="1160"/>
    <d v="2013-09-19T00:00:00"/>
    <s v="Standard Class"/>
    <s v="AG-10270"/>
    <s v="Alejandro Grove"/>
    <s v="Consumer"/>
    <s v="United States"/>
    <s v="Omaha"/>
    <x v="8"/>
    <n v="68104"/>
    <x v="2"/>
    <s v="OFF-LA-10004559"/>
    <x v="1"/>
    <x v="2"/>
    <s v="Avery 49"/>
    <n v="14.399999999999999"/>
    <n v="5"/>
    <n v="0"/>
    <n v="7.056"/>
  </r>
  <r>
    <n v="7382"/>
    <s v="CA-2013-105732"/>
    <x v="0"/>
    <x v="1160"/>
    <d v="2013-09-19T00:00:00"/>
    <s v="Standard Class"/>
    <s v="AG-10270"/>
    <s v="Alejandro Grove"/>
    <s v="Consumer"/>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s v="Consumer"/>
    <s v="United States"/>
    <s v="Omaha"/>
    <x v="8"/>
    <n v="68104"/>
    <x v="2"/>
    <s v="OFF-SU-10004782"/>
    <x v="1"/>
    <x v="14"/>
    <s v="Elite 5&quot; Scissors"/>
    <n v="16.899999999999999"/>
    <n v="2"/>
    <n v="0"/>
    <n v="5.0699999999999985"/>
  </r>
  <r>
    <n v="7384"/>
    <s v="CA-2013-105732"/>
    <x v="0"/>
    <x v="1160"/>
    <d v="2013-09-19T00:00:00"/>
    <s v="Standard Class"/>
    <s v="AG-10270"/>
    <s v="Alejandro Grove"/>
    <s v="Consumer"/>
    <s v="United States"/>
    <s v="Omaha"/>
    <x v="8"/>
    <n v="68104"/>
    <x v="2"/>
    <s v="OFF-PA-10002250"/>
    <x v="1"/>
    <x v="10"/>
    <s v="Things To Do Today Pad"/>
    <n v="17.61"/>
    <n v="3"/>
    <n v="0"/>
    <n v="8.4527999999999999"/>
  </r>
  <r>
    <n v="7385"/>
    <s v="CA-2013-105732"/>
    <x v="0"/>
    <x v="1160"/>
    <d v="2013-09-19T00:00:00"/>
    <s v="Standard Class"/>
    <s v="AG-10270"/>
    <s v="Alejandro Grove"/>
    <s v="Consumer"/>
    <s v="United States"/>
    <s v="Omaha"/>
    <x v="8"/>
    <n v="68104"/>
    <x v="2"/>
    <s v="OFF-AP-10001394"/>
    <x v="1"/>
    <x v="9"/>
    <s v="Harmony Air Purifier"/>
    <n v="378"/>
    <n v="2"/>
    <n v="0"/>
    <n v="136.07999999999998"/>
  </r>
  <r>
    <n v="7386"/>
    <s v="CA-2013-105732"/>
    <x v="0"/>
    <x v="1160"/>
    <d v="2013-09-19T00:00:00"/>
    <s v="Standard Class"/>
    <s v="AG-10270"/>
    <s v="Alejandro Grove"/>
    <s v="Consumer"/>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s v="Consumer"/>
    <s v="United States"/>
    <s v="Omaha"/>
    <x v="8"/>
    <n v="68104"/>
    <x v="2"/>
    <s v="OFF-ST-10004340"/>
    <x v="1"/>
    <x v="4"/>
    <s v="Fellowes Mobile File Cart, Black"/>
    <n v="373.08"/>
    <n v="6"/>
    <n v="0"/>
    <n v="100.73160000000001"/>
  </r>
  <r>
    <n v="7388"/>
    <s v="CA-2013-105732"/>
    <x v="0"/>
    <x v="1160"/>
    <d v="2013-09-19T00:00:00"/>
    <s v="Standard Class"/>
    <s v="AG-10270"/>
    <s v="Alejandro Grove"/>
    <s v="Consumer"/>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s v="Consumer"/>
    <s v="United States"/>
    <s v="Omaha"/>
    <x v="8"/>
    <n v="68104"/>
    <x v="2"/>
    <s v="TEC-PH-10004897"/>
    <x v="2"/>
    <x v="7"/>
    <s v="Mediabridge Sport Armband iPhone 5s"/>
    <n v="29.97"/>
    <n v="3"/>
    <n v="0"/>
    <n v="0.29969999999999963"/>
  </r>
  <r>
    <n v="7390"/>
    <s v="CA-2014-108035"/>
    <x v="3"/>
    <x v="1161"/>
    <d v="2014-12-04T00:00:00"/>
    <s v="Standard Class"/>
    <s v="TT-21070"/>
    <s v="Ted Trevino"/>
    <s v="Consumer"/>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s v="Consumer"/>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s v="Consumer"/>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s v="Consumer"/>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s v="Consumer"/>
    <s v="United States"/>
    <s v="Los Angeles"/>
    <x v="1"/>
    <n v="90049"/>
    <x v="1"/>
    <s v="OFF-AR-10001615"/>
    <x v="1"/>
    <x v="6"/>
    <s v="Newell 34"/>
    <n v="59.519999999999996"/>
    <n v="3"/>
    <n v="0"/>
    <n v="15.475200000000001"/>
  </r>
  <r>
    <n v="7395"/>
    <s v="CA-2014-147844"/>
    <x v="3"/>
    <x v="743"/>
    <d v="2014-05-07T00:00:00"/>
    <s v="Standard Class"/>
    <s v="DD-13570"/>
    <s v="Dorothy Dickinson"/>
    <s v="Consumer"/>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s v="Corporate"/>
    <s v="United States"/>
    <s v="New York City"/>
    <x v="15"/>
    <n v="10024"/>
    <x v="3"/>
    <s v="FUR-TA-10002958"/>
    <x v="0"/>
    <x v="3"/>
    <s v="Bevis Oval Conference Table, Walnut"/>
    <n v="313.17599999999999"/>
    <n v="2"/>
    <n v="0.4"/>
    <n v="-120.05080000000007"/>
  </r>
  <r>
    <n v="7397"/>
    <s v="CA-2013-110975"/>
    <x v="0"/>
    <x v="591"/>
    <d v="2013-12-31T00:00:00"/>
    <s v="Standard Class"/>
    <s v="DB-12970"/>
    <s v="Darren Budd"/>
    <s v="Corporate"/>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s v="Corporate"/>
    <s v="United States"/>
    <s v="Fairfield"/>
    <x v="24"/>
    <n v="45014"/>
    <x v="3"/>
    <s v="OFF-AP-10003217"/>
    <x v="1"/>
    <x v="9"/>
    <s v="Eureka Sanitaire  Commercial Upright"/>
    <n v="795.40800000000013"/>
    <n v="6"/>
    <n v="0.2"/>
    <n v="59.655599999999993"/>
  </r>
  <r>
    <n v="7399"/>
    <s v="CA-2011-124807"/>
    <x v="2"/>
    <x v="136"/>
    <d v="2011-07-15T00:00:00"/>
    <s v="Second Class"/>
    <s v="ME-17725"/>
    <s v="Max Engle"/>
    <s v="Consumer"/>
    <s v="United States"/>
    <s v="Chicago"/>
    <x v="10"/>
    <n v="60610"/>
    <x v="2"/>
    <s v="OFF-PA-10001526"/>
    <x v="1"/>
    <x v="10"/>
    <s v="Xerox 1949"/>
    <n v="35.856000000000002"/>
    <n v="9"/>
    <n v="0.2"/>
    <n v="12.997800000000003"/>
  </r>
  <r>
    <n v="7400"/>
    <s v="CA-2011-124807"/>
    <x v="2"/>
    <x v="136"/>
    <d v="2011-07-15T00:00:00"/>
    <s v="Second Class"/>
    <s v="ME-17725"/>
    <s v="Max Engle"/>
    <s v="Consumer"/>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s v="Consumer"/>
    <s v="United States"/>
    <s v="Seattle"/>
    <x v="4"/>
    <n v="98103"/>
    <x v="1"/>
    <s v="FUR-FU-10003039"/>
    <x v="0"/>
    <x v="5"/>
    <s v="Howard Miller 11-1/2&quot; Diameter Grantwood Wall Clock"/>
    <n v="43.13"/>
    <n v="1"/>
    <n v="0"/>
    <n v="14.664200000000001"/>
  </r>
  <r>
    <n v="7402"/>
    <s v="CA-2013-110009"/>
    <x v="0"/>
    <x v="162"/>
    <d v="2013-09-14T00:00:00"/>
    <s v="Standard Class"/>
    <s v="TR-21325"/>
    <s v="Toby Ritter"/>
    <s v="Consumer"/>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s v="Consumer"/>
    <s v="United States"/>
    <s v="New York City"/>
    <x v="15"/>
    <n v="10011"/>
    <x v="3"/>
    <s v="OFF-SU-10002573"/>
    <x v="1"/>
    <x v="14"/>
    <s v="Acme 10&quot; Easy Grip Assistive Scissors"/>
    <n v="70.12"/>
    <n v="4"/>
    <n v="0"/>
    <n v="21.035999999999994"/>
  </r>
  <r>
    <n v="7404"/>
    <s v="CA-2012-100146"/>
    <x v="1"/>
    <x v="263"/>
    <d v="2012-05-19T00:00:00"/>
    <s v="Standard Class"/>
    <s v="CB-12535"/>
    <s v="Claudia Bergmann"/>
    <s v="Corporate"/>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s v="Corporate"/>
    <s v="United States"/>
    <s v="Camarillo"/>
    <x v="1"/>
    <n v="93010"/>
    <x v="1"/>
    <s v="FUR-FU-10001979"/>
    <x v="0"/>
    <x v="5"/>
    <s v="Dana Halogen Swing-Arm Architect Lamp"/>
    <n v="122.91"/>
    <n v="3"/>
    <n v="0"/>
    <n v="34.414800000000007"/>
  </r>
  <r>
    <n v="7406"/>
    <s v="CA-2012-100146"/>
    <x v="1"/>
    <x v="263"/>
    <d v="2012-05-19T00:00:00"/>
    <s v="Standard Class"/>
    <s v="CB-12535"/>
    <s v="Claudia Bergmann"/>
    <s v="Corporate"/>
    <s v="United States"/>
    <s v="Camarillo"/>
    <x v="1"/>
    <n v="93010"/>
    <x v="1"/>
    <s v="FUR-CH-10003833"/>
    <x v="0"/>
    <x v="1"/>
    <s v="Novimex Fabric Task Chair"/>
    <n v="97.567999999999998"/>
    <n v="2"/>
    <n v="0.2"/>
    <n v="-6.0980000000000025"/>
  </r>
  <r>
    <n v="7407"/>
    <s v="CA-2012-100146"/>
    <x v="1"/>
    <x v="263"/>
    <d v="2012-05-19T00:00:00"/>
    <s v="Standard Class"/>
    <s v="CB-12535"/>
    <s v="Claudia Bergmann"/>
    <s v="Corporate"/>
    <s v="United States"/>
    <s v="Camarillo"/>
    <x v="1"/>
    <n v="93010"/>
    <x v="1"/>
    <s v="FUR-CH-10004495"/>
    <x v="0"/>
    <x v="1"/>
    <s v="Global Leather and Oak Executive Chair, Black"/>
    <n v="722.35200000000009"/>
    <n v="3"/>
    <n v="0.2"/>
    <n v="81.264599999999916"/>
  </r>
  <r>
    <n v="7408"/>
    <s v="CA-2014-152079"/>
    <x v="3"/>
    <x v="176"/>
    <d v="2014-01-22T00:00:00"/>
    <s v="First Class"/>
    <s v="ML-17410"/>
    <s v="Maris LaWare"/>
    <s v="Consumer"/>
    <s v="United States"/>
    <s v="Chicago"/>
    <x v="10"/>
    <n v="60653"/>
    <x v="2"/>
    <s v="OFF-LA-10001613"/>
    <x v="1"/>
    <x v="2"/>
    <s v="Avery File Folder Labels"/>
    <n v="11.52"/>
    <n v="5"/>
    <n v="0.2"/>
    <n v="4.1760000000000002"/>
  </r>
  <r>
    <n v="7409"/>
    <s v="CA-2013-129728"/>
    <x v="0"/>
    <x v="198"/>
    <d v="2013-06-07T00:00:00"/>
    <s v="Standard Class"/>
    <s v="JG-15310"/>
    <s v="Jason Gross"/>
    <s v="Corporate"/>
    <s v="United States"/>
    <s v="Los Angeles"/>
    <x v="1"/>
    <n v="90032"/>
    <x v="1"/>
    <s v="FUR-FU-10003247"/>
    <x v="0"/>
    <x v="5"/>
    <s v="36X48 HARDFLOOR CHAIRMAT"/>
    <n v="167.84"/>
    <n v="8"/>
    <n v="0"/>
    <n v="11.748799999999989"/>
  </r>
  <r>
    <n v="7410"/>
    <s v="CA-2011-121769"/>
    <x v="2"/>
    <x v="918"/>
    <d v="2011-04-12T00:00:00"/>
    <s v="Standard Class"/>
    <s v="JS-15880"/>
    <s v="John Stevenson"/>
    <s v="Consumer"/>
    <s v="United States"/>
    <s v="Toledo"/>
    <x v="24"/>
    <n v="43615"/>
    <x v="3"/>
    <s v="FUR-TA-10004442"/>
    <x v="0"/>
    <x v="3"/>
    <s v="Riverside Furniture Stanwyck Manor Table Series"/>
    <n v="172.11"/>
    <n v="1"/>
    <n v="0.4"/>
    <n v="-94.660500000000013"/>
  </r>
  <r>
    <n v="7411"/>
    <s v="CA-2011-103058"/>
    <x v="2"/>
    <x v="149"/>
    <d v="2011-07-24T00:00:00"/>
    <s v="First Class"/>
    <s v="AG-10270"/>
    <s v="Alejandro Grove"/>
    <s v="Consumer"/>
    <s v="United States"/>
    <s v="New York City"/>
    <x v="15"/>
    <n v="10011"/>
    <x v="3"/>
    <s v="TEC-AC-10001314"/>
    <x v="2"/>
    <x v="11"/>
    <s v="Case Logic 2.4GHz Wireless Keyboard"/>
    <n v="99.98"/>
    <n v="2"/>
    <n v="0"/>
    <n v="7.9983999999999895"/>
  </r>
  <r>
    <n v="7412"/>
    <s v="CA-2014-121125"/>
    <x v="3"/>
    <x v="1109"/>
    <d v="2014-06-04T00:00:00"/>
    <s v="Standard Class"/>
    <s v="MG-17890"/>
    <s v="Michael Granlund"/>
    <s v="Home Office"/>
    <s v="United States"/>
    <s v="Tigard"/>
    <x v="21"/>
    <n v="97224"/>
    <x v="1"/>
    <s v="TEC-PH-10001619"/>
    <x v="2"/>
    <x v="7"/>
    <s v="LG G3"/>
    <n v="156.79200000000003"/>
    <n v="1"/>
    <n v="0.2"/>
    <n v="17.639099999999985"/>
  </r>
  <r>
    <n v="7413"/>
    <s v="CA-2014-121125"/>
    <x v="3"/>
    <x v="1109"/>
    <d v="2014-06-04T00:00:00"/>
    <s v="Standard Class"/>
    <s v="MG-17890"/>
    <s v="Michael Granlund"/>
    <s v="Home Office"/>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s v="Home Office"/>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s v="Corporate"/>
    <s v="United States"/>
    <s v="Philadelphia"/>
    <x v="9"/>
    <n v="19134"/>
    <x v="3"/>
    <s v="FUR-CH-10004287"/>
    <x v="0"/>
    <x v="1"/>
    <s v="SAFCO Arco Folding Chair"/>
    <n v="386.67999999999995"/>
    <n v="2"/>
    <n v="0.3"/>
    <n v="-5.5240000000000293"/>
  </r>
  <r>
    <n v="7416"/>
    <s v="US-2013-114013"/>
    <x v="0"/>
    <x v="69"/>
    <d v="2013-03-16T00:00:00"/>
    <s v="Second Class"/>
    <s v="SC-20770"/>
    <s v="Stewart Carmichael"/>
    <s v="Corporate"/>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s v="Corporate"/>
    <s v="United States"/>
    <s v="Philadelphia"/>
    <x v="9"/>
    <n v="19134"/>
    <x v="3"/>
    <s v="TEC-PH-10001494"/>
    <x v="2"/>
    <x v="7"/>
    <s v="Polycom CX600 IP Phone VoIP phone"/>
    <n v="539.91"/>
    <n v="3"/>
    <n v="0.4"/>
    <n v="-116.98049999999998"/>
  </r>
  <r>
    <n v="7418"/>
    <s v="US-2013-114013"/>
    <x v="0"/>
    <x v="69"/>
    <d v="2013-03-16T00:00:00"/>
    <s v="Second Class"/>
    <s v="SC-20770"/>
    <s v="Stewart Carmichael"/>
    <s v="Corporate"/>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s v="Corporate"/>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s v="Corporate"/>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s v="Corporate"/>
    <s v="United States"/>
    <s v="Philadelphia"/>
    <x v="9"/>
    <n v="19134"/>
    <x v="3"/>
    <s v="OFF-BI-10002353"/>
    <x v="1"/>
    <x v="8"/>
    <s v="GBC VeloBind Cover Sets"/>
    <n v="23.160000000000004"/>
    <n v="5"/>
    <n v="0.7"/>
    <n v="-15.439999999999998"/>
  </r>
  <r>
    <n v="7422"/>
    <s v="US-2013-114013"/>
    <x v="0"/>
    <x v="69"/>
    <d v="2013-03-16T00:00:00"/>
    <s v="Second Class"/>
    <s v="SC-20770"/>
    <s v="Stewart Carmichael"/>
    <s v="Corporate"/>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s v="Corporate"/>
    <s v="United States"/>
    <s v="Philadelphia"/>
    <x v="9"/>
    <n v="19134"/>
    <x v="3"/>
    <s v="TEC-MA-10001148"/>
    <x v="2"/>
    <x v="15"/>
    <s v="Okidata MB491 Multifunction Printer"/>
    <n v="449.1"/>
    <n v="3"/>
    <n v="0.7"/>
    <n v="-643.70999999999981"/>
  </r>
  <r>
    <n v="7424"/>
    <s v="CA-2014-135069"/>
    <x v="3"/>
    <x v="318"/>
    <d v="2014-04-15T00:00:00"/>
    <s v="Standard Class"/>
    <s v="BS-11755"/>
    <s v="Bruce Stewart"/>
    <s v="Consumer"/>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s v="Consumer"/>
    <s v="United States"/>
    <s v="Philadelphia"/>
    <x v="9"/>
    <n v="19143"/>
    <x v="3"/>
    <s v="FUR-FU-10003878"/>
    <x v="0"/>
    <x v="5"/>
    <s v="Linden 10&quot; Round Wall Clock, Black"/>
    <n v="36.671999999999997"/>
    <n v="3"/>
    <n v="0.2"/>
    <n v="6.4176000000000002"/>
  </r>
  <r>
    <n v="7426"/>
    <s v="CA-2013-101693"/>
    <x v="0"/>
    <x v="674"/>
    <d v="2013-06-28T00:00:00"/>
    <s v="Second Class"/>
    <s v="LC-17140"/>
    <s v="Logan Currie"/>
    <s v="Consumer"/>
    <s v="United States"/>
    <s v="Houston"/>
    <x v="5"/>
    <n v="77070"/>
    <x v="2"/>
    <s v="FUR-CH-10001146"/>
    <x v="0"/>
    <x v="1"/>
    <s v="Global Value Mid-Back Manager's Chair, Gray"/>
    <n v="85.245999999999995"/>
    <n v="2"/>
    <n v="0.3"/>
    <n v="-6.0890000000000057"/>
  </r>
  <r>
    <n v="7427"/>
    <s v="CA-2013-101693"/>
    <x v="0"/>
    <x v="674"/>
    <d v="2013-06-28T00:00:00"/>
    <s v="Second Class"/>
    <s v="LC-17140"/>
    <s v="Logan Currie"/>
    <s v="Consumer"/>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s v="Corporate"/>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s v="Corporate"/>
    <s v="United States"/>
    <s v="Jackson"/>
    <x v="35"/>
    <n v="39212"/>
    <x v="0"/>
    <s v="OFF-BI-10000309"/>
    <x v="1"/>
    <x v="8"/>
    <s v="GBC Twin Loop Wire Binding Elements, 9/16&quot; Spine, Black"/>
    <n v="30.44"/>
    <n v="2"/>
    <n v="0"/>
    <n v="14.9156"/>
  </r>
  <r>
    <n v="7430"/>
    <s v="US-2011-164763"/>
    <x v="2"/>
    <x v="461"/>
    <d v="2011-03-21T00:00:00"/>
    <s v="Standard Class"/>
    <s v="MH-17440"/>
    <s v="Mark Haberlin"/>
    <s v="Corporate"/>
    <s v="United States"/>
    <s v="Jackson"/>
    <x v="35"/>
    <n v="39212"/>
    <x v="0"/>
    <s v="OFF-PA-10003349"/>
    <x v="1"/>
    <x v="10"/>
    <s v="Xerox 1957"/>
    <n v="12.96"/>
    <n v="2"/>
    <n v="0"/>
    <n v="6.3504000000000005"/>
  </r>
  <r>
    <n v="7431"/>
    <s v="US-2011-164763"/>
    <x v="2"/>
    <x v="461"/>
    <d v="2011-03-21T00:00:00"/>
    <s v="Standard Class"/>
    <s v="MH-17440"/>
    <s v="Mark Haberlin"/>
    <s v="Corporate"/>
    <s v="United States"/>
    <s v="Jackson"/>
    <x v="35"/>
    <n v="39212"/>
    <x v="0"/>
    <s v="OFF-PA-10003063"/>
    <x v="1"/>
    <x v="10"/>
    <s v="EcoTones Memo Sheets"/>
    <n v="16"/>
    <n v="4"/>
    <n v="0"/>
    <n v="7.68"/>
  </r>
  <r>
    <n v="7432"/>
    <s v="US-2011-164763"/>
    <x v="2"/>
    <x v="461"/>
    <d v="2011-03-21T00:00:00"/>
    <s v="Standard Class"/>
    <s v="MH-17440"/>
    <s v="Mark Haberlin"/>
    <s v="Corporate"/>
    <s v="United States"/>
    <s v="Jackson"/>
    <x v="35"/>
    <n v="39212"/>
    <x v="0"/>
    <s v="OFF-AP-10003971"/>
    <x v="1"/>
    <x v="9"/>
    <s v="Belkin 6 Outlet Metallic Surge Strip"/>
    <n v="32.67"/>
    <n v="3"/>
    <n v="0"/>
    <n v="8.4942000000000011"/>
  </r>
  <r>
    <n v="7433"/>
    <s v="CA-2011-161249"/>
    <x v="2"/>
    <x v="128"/>
    <d v="2011-08-13T00:00:00"/>
    <s v="Standard Class"/>
    <s v="RD-19720"/>
    <s v="Roger Demir"/>
    <s v="Consumer"/>
    <s v="United States"/>
    <s v="Phoenix"/>
    <x v="16"/>
    <n v="85023"/>
    <x v="1"/>
    <s v="OFF-FA-10004838"/>
    <x v="1"/>
    <x v="13"/>
    <s v="Super Bands, 12/Pack"/>
    <n v="4.4640000000000004"/>
    <n v="3"/>
    <n v="0.2"/>
    <n v="-0.94859999999999989"/>
  </r>
  <r>
    <n v="7434"/>
    <s v="CA-2011-161249"/>
    <x v="2"/>
    <x v="128"/>
    <d v="2011-08-13T00:00:00"/>
    <s v="Standard Class"/>
    <s v="RD-19720"/>
    <s v="Roger Demir"/>
    <s v="Consumer"/>
    <s v="United States"/>
    <s v="Phoenix"/>
    <x v="16"/>
    <n v="85023"/>
    <x v="1"/>
    <s v="OFF-BI-10001097"/>
    <x v="1"/>
    <x v="8"/>
    <s v="Avery Hole Reinforcements"/>
    <n v="9.3450000000000024"/>
    <n v="5"/>
    <n v="0.7"/>
    <n v="-6.5414999999999992"/>
  </r>
  <r>
    <n v="7435"/>
    <s v="CA-2012-148180"/>
    <x v="1"/>
    <x v="353"/>
    <d v="2012-07-31T00:00:00"/>
    <s v="Standard Class"/>
    <s v="BP-11095"/>
    <s v="Bart Pistole"/>
    <s v="Corporate"/>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s v="Corporate"/>
    <s v="United States"/>
    <s v="Oxnard"/>
    <x v="1"/>
    <n v="93030"/>
    <x v="1"/>
    <s v="OFF-BI-10003314"/>
    <x v="1"/>
    <x v="8"/>
    <s v="Tuff Stuff Recycled Round Ring Binders"/>
    <n v="23.136000000000003"/>
    <n v="6"/>
    <n v="0.2"/>
    <n v="8.3867999999999991"/>
  </r>
  <r>
    <n v="7437"/>
    <s v="CA-2012-148180"/>
    <x v="1"/>
    <x v="353"/>
    <d v="2012-07-31T00:00:00"/>
    <s v="Standard Class"/>
    <s v="BP-11095"/>
    <s v="Bart Pistole"/>
    <s v="Corporate"/>
    <s v="United States"/>
    <s v="Oxnard"/>
    <x v="1"/>
    <n v="93030"/>
    <x v="1"/>
    <s v="OFF-AR-10002067"/>
    <x v="1"/>
    <x v="6"/>
    <s v="Newell 334"/>
    <n v="99.2"/>
    <n v="5"/>
    <n v="0"/>
    <n v="25.792000000000002"/>
  </r>
  <r>
    <n v="7438"/>
    <s v="CA-2011-165568"/>
    <x v="2"/>
    <x v="1162"/>
    <d v="2011-02-20T00:00:00"/>
    <s v="Standard Class"/>
    <s v="BF-11020"/>
    <s v="Barry Französisch"/>
    <s v="Corporate"/>
    <s v="United States"/>
    <s v="Seattle"/>
    <x v="4"/>
    <n v="98105"/>
    <x v="1"/>
    <s v="OFF-BI-10001031"/>
    <x v="1"/>
    <x v="8"/>
    <s v="Pressboard Data Binders by Wilson Jones"/>
    <n v="21.36"/>
    <n v="5"/>
    <n v="0.2"/>
    <n v="7.2089999999999996"/>
  </r>
  <r>
    <n v="7439"/>
    <s v="CA-2012-145457"/>
    <x v="1"/>
    <x v="539"/>
    <d v="2012-03-27T00:00:00"/>
    <s v="Second Class"/>
    <s v="CP-12085"/>
    <s v="Cathy Prescott"/>
    <s v="Corporate"/>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s v="Consumer"/>
    <s v="United States"/>
    <s v="Los Angeles"/>
    <x v="1"/>
    <n v="90049"/>
    <x v="1"/>
    <s v="OFF-BI-10000138"/>
    <x v="1"/>
    <x v="8"/>
    <s v="Acco Translucent Poly Ring Binders"/>
    <n v="18.72"/>
    <n v="5"/>
    <n v="0.2"/>
    <n v="6.5519999999999996"/>
  </r>
  <r>
    <n v="7441"/>
    <s v="US-2014-163657"/>
    <x v="3"/>
    <x v="264"/>
    <d v="2014-09-07T00:00:00"/>
    <s v="Standard Class"/>
    <s v="JL-15235"/>
    <s v="Janet Lee"/>
    <s v="Consumer"/>
    <s v="United States"/>
    <s v="Los Angeles"/>
    <x v="1"/>
    <n v="90049"/>
    <x v="1"/>
    <s v="FUR-TA-10004607"/>
    <x v="0"/>
    <x v="3"/>
    <s v="Hon 2111 Invitation Series Straight Table"/>
    <n v="236.52800000000002"/>
    <n v="2"/>
    <n v="0.2"/>
    <n v="-2.9566000000000088"/>
  </r>
  <r>
    <n v="7442"/>
    <s v="CA-2012-120446"/>
    <x v="1"/>
    <x v="547"/>
    <d v="2012-11-18T00:00:00"/>
    <s v="First Class"/>
    <s v="JG-15805"/>
    <s v="John Grady"/>
    <s v="Corporate"/>
    <s v="United States"/>
    <s v="San Diego"/>
    <x v="1"/>
    <n v="92105"/>
    <x v="1"/>
    <s v="OFF-LA-10003148"/>
    <x v="1"/>
    <x v="2"/>
    <s v="Avery 51"/>
    <n v="18.899999999999999"/>
    <n v="3"/>
    <n v="0"/>
    <n v="8.6939999999999991"/>
  </r>
  <r>
    <n v="7443"/>
    <s v="CA-2011-109932"/>
    <x v="2"/>
    <x v="337"/>
    <d v="2011-12-11T00:00:00"/>
    <s v="First Class"/>
    <s v="VP-21760"/>
    <s v="Victoria Pisteka"/>
    <s v="Corporate"/>
    <s v="United States"/>
    <s v="Brownsville"/>
    <x v="5"/>
    <n v="78521"/>
    <x v="2"/>
    <s v="OFF-PA-10001804"/>
    <x v="1"/>
    <x v="10"/>
    <s v="Xerox 195"/>
    <n v="10.688000000000001"/>
    <n v="2"/>
    <n v="0.2"/>
    <n v="3.7407999999999997"/>
  </r>
  <r>
    <n v="7444"/>
    <s v="CA-2011-109932"/>
    <x v="2"/>
    <x v="337"/>
    <d v="2011-12-11T00:00:00"/>
    <s v="First Class"/>
    <s v="VP-21760"/>
    <s v="Victoria Pisteka"/>
    <s v="Corporate"/>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s v="Home Office"/>
    <s v="United States"/>
    <s v="Chicago"/>
    <x v="10"/>
    <n v="60610"/>
    <x v="2"/>
    <s v="OFF-PA-10001166"/>
    <x v="1"/>
    <x v="10"/>
    <s v="Xerox 2"/>
    <n v="5.1840000000000011"/>
    <n v="1"/>
    <n v="0.2"/>
    <n v="1.8144"/>
  </r>
  <r>
    <n v="7446"/>
    <s v="CA-2014-127474"/>
    <x v="3"/>
    <x v="447"/>
    <d v="2014-02-08T00:00:00"/>
    <s v="Second Class"/>
    <s v="RD-19810"/>
    <s v="Ross DeVincentis"/>
    <s v="Home Office"/>
    <s v="United States"/>
    <s v="Chicago"/>
    <x v="10"/>
    <n v="60610"/>
    <x v="2"/>
    <s v="OFF-PA-10001033"/>
    <x v="1"/>
    <x v="10"/>
    <s v="Xerox 1893"/>
    <n v="65.584000000000003"/>
    <n v="2"/>
    <n v="0.2"/>
    <n v="23.7742"/>
  </r>
  <r>
    <n v="7447"/>
    <s v="CA-2014-127474"/>
    <x v="3"/>
    <x v="447"/>
    <d v="2014-02-08T00:00:00"/>
    <s v="Second Class"/>
    <s v="RD-19810"/>
    <s v="Ross DeVincentis"/>
    <s v="Home Office"/>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s v="Home Office"/>
    <s v="United States"/>
    <s v="Chicago"/>
    <x v="10"/>
    <n v="60610"/>
    <x v="2"/>
    <s v="OFF-PA-10000418"/>
    <x v="1"/>
    <x v="10"/>
    <s v="Xerox 189"/>
    <n v="419.4"/>
    <n v="5"/>
    <n v="0.2"/>
    <n v="146.79"/>
  </r>
  <r>
    <n v="7449"/>
    <s v="CA-2014-115448"/>
    <x v="3"/>
    <x v="343"/>
    <d v="2014-11-15T00:00:00"/>
    <s v="First Class"/>
    <s v="MH-18025"/>
    <s v="Michelle Huthwaite"/>
    <s v="Consumer"/>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s v="Home Office"/>
    <s v="United States"/>
    <s v="Houston"/>
    <x v="5"/>
    <n v="77036"/>
    <x v="2"/>
    <s v="OFF-AR-10000390"/>
    <x v="1"/>
    <x v="6"/>
    <s v="Newell Chalk Holder"/>
    <n v="9.9120000000000008"/>
    <n v="3"/>
    <n v="0.2"/>
    <n v="3.2213999999999996"/>
  </r>
  <r>
    <n v="7451"/>
    <s v="CA-2014-105669"/>
    <x v="3"/>
    <x v="697"/>
    <d v="2014-09-23T00:00:00"/>
    <s v="Second Class"/>
    <s v="SJ-20125"/>
    <s v="Sanjit Jacobs"/>
    <s v="Home Office"/>
    <s v="United States"/>
    <s v="Houston"/>
    <x v="5"/>
    <n v="77036"/>
    <x v="2"/>
    <s v="FUR-CH-10003774"/>
    <x v="0"/>
    <x v="1"/>
    <s v="Global Wood Trimmed Manager's Task Chair, Khaki"/>
    <n v="318.43"/>
    <n v="5"/>
    <n v="0.3"/>
    <n v="-77.333000000000013"/>
  </r>
  <r>
    <n v="7452"/>
    <s v="CA-2014-105669"/>
    <x v="3"/>
    <x v="697"/>
    <d v="2014-09-23T00:00:00"/>
    <s v="Second Class"/>
    <s v="SJ-20125"/>
    <s v="Sanjit Jacobs"/>
    <s v="Home Office"/>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s v="Home Office"/>
    <s v="United States"/>
    <s v="Houston"/>
    <x v="5"/>
    <n v="77036"/>
    <x v="2"/>
    <s v="TEC-PH-10002415"/>
    <x v="2"/>
    <x v="7"/>
    <s v="Polycom VoiceStation 500 Conference phone"/>
    <n v="1415.76"/>
    <n v="6"/>
    <n v="0.2"/>
    <n v="88.48500000000007"/>
  </r>
  <r>
    <n v="7454"/>
    <s v="CA-2014-134796"/>
    <x v="3"/>
    <x v="643"/>
    <d v="2014-07-02T00:00:00"/>
    <s v="Standard Class"/>
    <s v="FM-14380"/>
    <s v="Fred McMath"/>
    <s v="Consumer"/>
    <s v="United States"/>
    <s v="Bolingbrook"/>
    <x v="10"/>
    <n v="60440"/>
    <x v="2"/>
    <s v="TEC-PH-10003505"/>
    <x v="2"/>
    <x v="7"/>
    <s v="Geemarc AmpliPOWER60"/>
    <n v="148.47999999999999"/>
    <n v="2"/>
    <n v="0.2"/>
    <n v="16.703999999999986"/>
  </r>
  <r>
    <n v="7455"/>
    <s v="CA-2013-137743"/>
    <x v="0"/>
    <x v="679"/>
    <d v="2013-08-05T00:00:00"/>
    <s v="Standard Class"/>
    <s v="KH-16360"/>
    <s v="Katherine Hughes"/>
    <s v="Consumer"/>
    <s v="United States"/>
    <s v="Chicago"/>
    <x v="10"/>
    <n v="60623"/>
    <x v="2"/>
    <s v="OFF-LA-10003663"/>
    <x v="1"/>
    <x v="2"/>
    <s v="Avery 498"/>
    <n v="9.2480000000000011"/>
    <n v="4"/>
    <n v="0.2"/>
    <n v="3.1212"/>
  </r>
  <r>
    <n v="7456"/>
    <s v="CA-2013-137743"/>
    <x v="0"/>
    <x v="679"/>
    <d v="2013-08-05T00:00:00"/>
    <s v="Standard Class"/>
    <s v="KH-16360"/>
    <s v="Katherine Hughes"/>
    <s v="Consumer"/>
    <s v="United States"/>
    <s v="Chicago"/>
    <x v="10"/>
    <n v="60623"/>
    <x v="2"/>
    <s v="OFF-ST-10001780"/>
    <x v="1"/>
    <x v="4"/>
    <s v="Tennsco 16-Compartment Lockers with Coat Rack"/>
    <n v="1036.624"/>
    <n v="2"/>
    <n v="0.2"/>
    <n v="51.831200000000024"/>
  </r>
  <r>
    <n v="7457"/>
    <s v="CA-2012-137974"/>
    <x v="1"/>
    <x v="392"/>
    <d v="2012-04-18T00:00:00"/>
    <s v="First Class"/>
    <s v="LL-16840"/>
    <s v="Lauren Leatherbury"/>
    <s v="Consumer"/>
    <s v="United States"/>
    <s v="Waynesboro"/>
    <x v="17"/>
    <n v="22980"/>
    <x v="0"/>
    <s v="TEC-PH-10002033"/>
    <x v="2"/>
    <x v="7"/>
    <s v="Konftel 250 Conference phone - Charcoal black"/>
    <n v="569.64"/>
    <n v="2"/>
    <n v="0"/>
    <n v="148.10640000000001"/>
  </r>
  <r>
    <n v="7458"/>
    <s v="CA-2012-137974"/>
    <x v="1"/>
    <x v="392"/>
    <d v="2012-04-18T00:00:00"/>
    <s v="First Class"/>
    <s v="LL-16840"/>
    <s v="Lauren Leatherbury"/>
    <s v="Consumer"/>
    <s v="United States"/>
    <s v="Waynesboro"/>
    <x v="17"/>
    <n v="22980"/>
    <x v="0"/>
    <s v="OFF-BI-10001036"/>
    <x v="1"/>
    <x v="8"/>
    <s v="Cardinal EasyOpen D-Ring Binders"/>
    <n v="9.14"/>
    <n v="1"/>
    <n v="0"/>
    <n v="4.57"/>
  </r>
  <r>
    <n v="7459"/>
    <s v="CA-2012-137974"/>
    <x v="1"/>
    <x v="392"/>
    <d v="2012-04-18T00:00:00"/>
    <s v="First Class"/>
    <s v="LL-16840"/>
    <s v="Lauren Leatherbury"/>
    <s v="Consumer"/>
    <s v="United States"/>
    <s v="Waynesboro"/>
    <x v="17"/>
    <n v="22980"/>
    <x v="0"/>
    <s v="FUR-FU-10001468"/>
    <x v="0"/>
    <x v="5"/>
    <s v="Tenex Antistatic Computer Chair Mats"/>
    <n v="1196.8599999999999"/>
    <n v="7"/>
    <n v="0"/>
    <n v="119.68599999999989"/>
  </r>
  <r>
    <n v="7460"/>
    <s v="CA-2012-137974"/>
    <x v="1"/>
    <x v="392"/>
    <d v="2012-04-18T00:00:00"/>
    <s v="First Class"/>
    <s v="LL-16840"/>
    <s v="Lauren Leatherbury"/>
    <s v="Consumer"/>
    <s v="United States"/>
    <s v="Waynesboro"/>
    <x v="17"/>
    <n v="22980"/>
    <x v="0"/>
    <s v="FUR-BO-10001519"/>
    <x v="0"/>
    <x v="0"/>
    <s v="O'Sullivan 3-Shelf Heavy-Duty Bookcases"/>
    <n v="523.26"/>
    <n v="9"/>
    <n v="0"/>
    <n v="125.58240000000001"/>
  </r>
  <r>
    <n v="7461"/>
    <s v="US-2012-136987"/>
    <x v="1"/>
    <x v="347"/>
    <d v="2012-04-14T00:00:00"/>
    <s v="Second Class"/>
    <s v="AR-10540"/>
    <s v="Andy Reiter"/>
    <s v="Consumer"/>
    <s v="United States"/>
    <s v="Los Angeles"/>
    <x v="1"/>
    <n v="90004"/>
    <x v="1"/>
    <s v="TEC-CO-10001943"/>
    <x v="2"/>
    <x v="16"/>
    <s v="Canon PC-428 Personal Copier"/>
    <n v="639.96800000000007"/>
    <n v="4"/>
    <n v="0.2"/>
    <n v="215.98919999999998"/>
  </r>
  <r>
    <n v="7462"/>
    <s v="US-2012-136987"/>
    <x v="1"/>
    <x v="347"/>
    <d v="2012-04-14T00:00:00"/>
    <s v="Second Class"/>
    <s v="AR-10540"/>
    <s v="Andy Reiter"/>
    <s v="Consumer"/>
    <s v="United States"/>
    <s v="Los Angeles"/>
    <x v="1"/>
    <n v="90004"/>
    <x v="1"/>
    <s v="OFF-PA-10003127"/>
    <x v="1"/>
    <x v="10"/>
    <s v="Staples"/>
    <n v="52.76"/>
    <n v="2"/>
    <n v="0"/>
    <n v="24.269599999999997"/>
  </r>
  <r>
    <n v="7463"/>
    <s v="CA-2012-138485"/>
    <x v="1"/>
    <x v="914"/>
    <d v="2012-03-01T00:00:00"/>
    <s v="Second Class"/>
    <s v="NP-18670"/>
    <s v="Nora Paige"/>
    <s v="Consumer"/>
    <s v="United States"/>
    <s v="Seattle"/>
    <x v="4"/>
    <n v="98105"/>
    <x v="1"/>
    <s v="TEC-AC-10002076"/>
    <x v="2"/>
    <x v="11"/>
    <s v="Microsoft Natural Keyboard Elite"/>
    <n v="538.92000000000007"/>
    <n v="9"/>
    <n v="0"/>
    <n v="80.837999999999994"/>
  </r>
  <r>
    <n v="7464"/>
    <s v="CA-2013-103709"/>
    <x v="0"/>
    <x v="162"/>
    <d v="2013-09-16T00:00:00"/>
    <s v="Standard Class"/>
    <s v="LP-17095"/>
    <s v="Liz Preis"/>
    <s v="Consumer"/>
    <s v="United States"/>
    <s v="Visalia"/>
    <x v="1"/>
    <n v="93277"/>
    <x v="1"/>
    <s v="OFF-AR-10003338"/>
    <x v="1"/>
    <x v="6"/>
    <s v="Eberhard Faber 3 1/2&quot; Golf Pencils"/>
    <n v="14.88"/>
    <n v="2"/>
    <n v="0"/>
    <n v="3.7200000000000006"/>
  </r>
  <r>
    <n v="7465"/>
    <s v="CA-2013-103709"/>
    <x v="0"/>
    <x v="162"/>
    <d v="2013-09-16T00:00:00"/>
    <s v="Standard Class"/>
    <s v="LP-17095"/>
    <s v="Liz Preis"/>
    <s v="Consumer"/>
    <s v="United States"/>
    <s v="Visalia"/>
    <x v="1"/>
    <n v="93277"/>
    <x v="1"/>
    <s v="OFF-PA-10004610"/>
    <x v="1"/>
    <x v="10"/>
    <s v="Xerox 1900"/>
    <n v="34.24"/>
    <n v="8"/>
    <n v="0"/>
    <n v="15.407999999999998"/>
  </r>
  <r>
    <n v="7466"/>
    <s v="CA-2013-103709"/>
    <x v="0"/>
    <x v="162"/>
    <d v="2013-09-16T00:00:00"/>
    <s v="Standard Class"/>
    <s v="LP-17095"/>
    <s v="Liz Preis"/>
    <s v="Consumer"/>
    <s v="United States"/>
    <s v="Visalia"/>
    <x v="1"/>
    <n v="93277"/>
    <x v="1"/>
    <s v="OFF-ST-10001272"/>
    <x v="1"/>
    <x v="4"/>
    <s v="Mini 13-1/2 Capacity Data Binder Rack, Pearl"/>
    <n v="261.74"/>
    <n v="2"/>
    <n v="0"/>
    <n v="65.435000000000002"/>
  </r>
  <r>
    <n v="7467"/>
    <s v="CA-2013-138282"/>
    <x v="0"/>
    <x v="288"/>
    <d v="2013-05-24T00:00:00"/>
    <s v="Standard Class"/>
    <s v="AH-10690"/>
    <s v="Anna Häberlin"/>
    <s v="Corporate"/>
    <s v="United States"/>
    <s v="Los Angeles"/>
    <x v="1"/>
    <n v="90008"/>
    <x v="1"/>
    <s v="OFF-AP-10001366"/>
    <x v="1"/>
    <x v="9"/>
    <s v="Staples"/>
    <n v="87.84"/>
    <n v="8"/>
    <n v="0"/>
    <n v="23.716800000000006"/>
  </r>
  <r>
    <n v="7468"/>
    <s v="CA-2014-148985"/>
    <x v="3"/>
    <x v="343"/>
    <d v="2014-11-16T00:00:00"/>
    <s v="Second Class"/>
    <s v="TB-21190"/>
    <s v="Thomas Brumley"/>
    <s v="Home Office"/>
    <s v="United States"/>
    <s v="Los Angeles"/>
    <x v="1"/>
    <n v="90045"/>
    <x v="1"/>
    <s v="FUR-FU-10001424"/>
    <x v="0"/>
    <x v="5"/>
    <s v="Dax Clear Box Frame"/>
    <n v="34.92"/>
    <n v="4"/>
    <n v="0"/>
    <n v="11.872799999999998"/>
  </r>
  <r>
    <n v="7469"/>
    <s v="CA-2011-138100"/>
    <x v="2"/>
    <x v="1114"/>
    <d v="2011-09-20T00:00:00"/>
    <s v="Standard Class"/>
    <s v="AA-10315"/>
    <s v="Alex Avila"/>
    <s v="Consumer"/>
    <s v="United States"/>
    <s v="New York City"/>
    <x v="15"/>
    <n v="10011"/>
    <x v="3"/>
    <s v="OFF-PA-10000349"/>
    <x v="1"/>
    <x v="10"/>
    <s v="Staples"/>
    <n v="14.940000000000001"/>
    <n v="3"/>
    <n v="0"/>
    <n v="7.0218000000000007"/>
  </r>
  <r>
    <n v="7470"/>
    <s v="CA-2011-138100"/>
    <x v="2"/>
    <x v="1114"/>
    <d v="2011-09-20T00:00:00"/>
    <s v="Standard Class"/>
    <s v="AA-10315"/>
    <s v="Alex Avila"/>
    <s v="Consumer"/>
    <s v="United States"/>
    <s v="New York City"/>
    <x v="15"/>
    <n v="10011"/>
    <x v="3"/>
    <s v="FUR-FU-10002456"/>
    <x v="0"/>
    <x v="5"/>
    <s v="Master Caster Door Stop, Large Neon Orange"/>
    <n v="14.56"/>
    <n v="2"/>
    <n v="0"/>
    <n v="6.2608000000000015"/>
  </r>
  <r>
    <n v="7471"/>
    <s v="CA-2012-100734"/>
    <x v="1"/>
    <x v="426"/>
    <d v="2012-09-20T00:00:00"/>
    <s v="Standard Class"/>
    <s v="AC-10615"/>
    <s v="Ann Chong"/>
    <s v="Corporate"/>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s v="Corporate"/>
    <s v="United States"/>
    <s v="Philadelphia"/>
    <x v="9"/>
    <n v="19143"/>
    <x v="3"/>
    <s v="OFF-ST-10001522"/>
    <x v="1"/>
    <x v="4"/>
    <s v="Gould Plastics 18-Pocket Panel Bin, 34w x 5-1/4d x 20-1/2h"/>
    <n v="147.184"/>
    <n v="2"/>
    <n v="0.2"/>
    <n v="-29.436800000000012"/>
  </r>
  <r>
    <n v="7473"/>
    <s v="CA-2013-139997"/>
    <x v="0"/>
    <x v="949"/>
    <d v="2013-07-04T00:00:00"/>
    <s v="First Class"/>
    <s v="EM-14140"/>
    <s v="Eugene Moren"/>
    <s v="Home Office"/>
    <s v="United States"/>
    <s v="Lehi"/>
    <x v="7"/>
    <n v="84043"/>
    <x v="1"/>
    <s v="TEC-CO-10000971"/>
    <x v="2"/>
    <x v="16"/>
    <s v="Hewlett Packard 310 Color Digital Copier"/>
    <n v="1499.95"/>
    <n v="5"/>
    <n v="0"/>
    <n v="449.9849999999999"/>
  </r>
  <r>
    <n v="7474"/>
    <s v="CA-2013-109652"/>
    <x v="0"/>
    <x v="342"/>
    <d v="2013-04-16T00:00:00"/>
    <s v="Standard Class"/>
    <s v="QJ-19255"/>
    <s v="Quincy Jones"/>
    <s v="Corporate"/>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s v="Home Office"/>
    <s v="United States"/>
    <s v="Henderson"/>
    <x v="0"/>
    <n v="42420"/>
    <x v="0"/>
    <s v="FUR-CH-10004063"/>
    <x v="0"/>
    <x v="1"/>
    <s v="Global Deluxe High-Back Manager's Chair"/>
    <n v="2573.8200000000002"/>
    <n v="9"/>
    <n v="0"/>
    <n v="746.40779999999972"/>
  </r>
  <r>
    <n v="7476"/>
    <s v="CA-2011-167199"/>
    <x v="2"/>
    <x v="1037"/>
    <d v="2011-01-11T00:00:00"/>
    <s v="Standard Class"/>
    <s v="ME-17320"/>
    <s v="Maria Etezadi"/>
    <s v="Home Office"/>
    <s v="United States"/>
    <s v="Henderson"/>
    <x v="0"/>
    <n v="42420"/>
    <x v="0"/>
    <s v="OFF-BI-10004632"/>
    <x v="1"/>
    <x v="8"/>
    <s v="Ibico Hi-Tech Manual Binding System"/>
    <n v="609.98"/>
    <n v="2"/>
    <n v="0"/>
    <n v="274.49099999999999"/>
  </r>
  <r>
    <n v="7477"/>
    <s v="CA-2011-167199"/>
    <x v="2"/>
    <x v="1037"/>
    <d v="2011-01-11T00:00:00"/>
    <s v="Standard Class"/>
    <s v="ME-17320"/>
    <s v="Maria Etezadi"/>
    <s v="Home Office"/>
    <s v="United States"/>
    <s v="Henderson"/>
    <x v="0"/>
    <n v="42420"/>
    <x v="0"/>
    <s v="OFF-AR-10001662"/>
    <x v="1"/>
    <x v="6"/>
    <s v="Rogers Handheld Barrel Pencil Sharpener"/>
    <n v="5.48"/>
    <n v="2"/>
    <n v="0"/>
    <n v="1.4796000000000005"/>
  </r>
  <r>
    <n v="7478"/>
    <s v="CA-2011-167199"/>
    <x v="2"/>
    <x v="1037"/>
    <d v="2011-01-11T00:00:00"/>
    <s v="Standard Class"/>
    <s v="ME-17320"/>
    <s v="Maria Etezadi"/>
    <s v="Home Office"/>
    <s v="United States"/>
    <s v="Henderson"/>
    <x v="0"/>
    <n v="42420"/>
    <x v="0"/>
    <s v="TEC-PH-10004977"/>
    <x v="2"/>
    <x v="7"/>
    <s v="GE 30524EE4"/>
    <n v="391.98"/>
    <n v="2"/>
    <n v="0"/>
    <n v="113.67419999999998"/>
  </r>
  <r>
    <n v="7479"/>
    <s v="CA-2011-167199"/>
    <x v="2"/>
    <x v="1037"/>
    <d v="2011-01-11T00:00:00"/>
    <s v="Standard Class"/>
    <s v="ME-17320"/>
    <s v="Maria Etezadi"/>
    <s v="Home Office"/>
    <s v="United States"/>
    <s v="Henderson"/>
    <x v="0"/>
    <n v="42420"/>
    <x v="0"/>
    <s v="TEC-PH-10004539"/>
    <x v="2"/>
    <x v="7"/>
    <s v="Wireless Extenders zBoost YX545 SOHO Signal Booster"/>
    <n v="755.96"/>
    <n v="4"/>
    <n v="0"/>
    <n v="204.10919999999999"/>
  </r>
  <r>
    <n v="7480"/>
    <s v="CA-2011-167199"/>
    <x v="2"/>
    <x v="1037"/>
    <d v="2011-01-11T00:00:00"/>
    <s v="Standard Class"/>
    <s v="ME-17320"/>
    <s v="Maria Etezadi"/>
    <s v="Home Office"/>
    <s v="United States"/>
    <s v="Henderson"/>
    <x v="0"/>
    <n v="42420"/>
    <x v="0"/>
    <s v="OFF-FA-10001883"/>
    <x v="1"/>
    <x v="13"/>
    <s v="Alliance Super-Size Bands, Assorted Sizes"/>
    <n v="31.12"/>
    <n v="4"/>
    <n v="0"/>
    <n v="0.31119999999999948"/>
  </r>
  <r>
    <n v="7481"/>
    <s v="CA-2011-167199"/>
    <x v="2"/>
    <x v="1037"/>
    <d v="2011-01-11T00:00:00"/>
    <s v="Standard Class"/>
    <s v="ME-17320"/>
    <s v="Maria Etezadi"/>
    <s v="Home Office"/>
    <s v="United States"/>
    <s v="Henderson"/>
    <x v="0"/>
    <n v="42420"/>
    <x v="0"/>
    <s v="OFF-PA-10000955"/>
    <x v="1"/>
    <x v="10"/>
    <s v="Southworth 25% Cotton Granite Paper &amp; Envelopes"/>
    <n v="6.54"/>
    <n v="1"/>
    <n v="0"/>
    <n v="3.0084"/>
  </r>
  <r>
    <n v="7482"/>
    <s v="CA-2013-124583"/>
    <x v="0"/>
    <x v="142"/>
    <d v="2013-09-04T00:00:00"/>
    <s v="Second Class"/>
    <s v="LB-16795"/>
    <s v="Laurel Beltran"/>
    <s v="Home Office"/>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s v="Home Office"/>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s v="Corporate"/>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s v="Home Office"/>
    <s v="United States"/>
    <s v="Fargo"/>
    <x v="46"/>
    <n v="58103"/>
    <x v="2"/>
    <s v="OFF-AR-10004707"/>
    <x v="1"/>
    <x v="6"/>
    <s v="Staples"/>
    <n v="2.48"/>
    <n v="1"/>
    <n v="0"/>
    <n v="0.86799999999999988"/>
  </r>
  <r>
    <n v="7486"/>
    <s v="CA-2014-135111"/>
    <x v="3"/>
    <x v="116"/>
    <d v="2015-01-03T00:00:00"/>
    <s v="Standard Class"/>
    <s v="CS-12400"/>
    <s v="Christopher Schild"/>
    <s v="Home Office"/>
    <s v="United States"/>
    <s v="Fargo"/>
    <x v="46"/>
    <n v="58103"/>
    <x v="2"/>
    <s v="OFF-BI-10004040"/>
    <x v="1"/>
    <x v="8"/>
    <s v="Wilson Jones Impact Binders"/>
    <n v="25.9"/>
    <n v="5"/>
    <n v="0"/>
    <n v="12.690999999999999"/>
  </r>
  <r>
    <n v="7487"/>
    <s v="US-2012-134558"/>
    <x v="1"/>
    <x v="546"/>
    <d v="2012-12-24T00:00:00"/>
    <s v="Second Class"/>
    <s v="PM-19135"/>
    <s v="Peter McVee"/>
    <s v="Home Office"/>
    <s v="United States"/>
    <s v="Dover"/>
    <x v="38"/>
    <n v="3820"/>
    <x v="3"/>
    <s v="OFF-PA-10001184"/>
    <x v="1"/>
    <x v="10"/>
    <s v="Xerox 1903"/>
    <n v="29.900000000000002"/>
    <n v="5"/>
    <n v="0"/>
    <n v="14.651"/>
  </r>
  <r>
    <n v="7488"/>
    <s v="US-2012-134558"/>
    <x v="1"/>
    <x v="546"/>
    <d v="2012-12-24T00:00:00"/>
    <s v="Second Class"/>
    <s v="PM-19135"/>
    <s v="Peter McVee"/>
    <s v="Home Office"/>
    <s v="United States"/>
    <s v="Dover"/>
    <x v="38"/>
    <n v="3820"/>
    <x v="3"/>
    <s v="TEC-AC-10004145"/>
    <x v="2"/>
    <x v="11"/>
    <s v="Logitech diNovo Edge Keyboard"/>
    <n v="2249.91"/>
    <n v="9"/>
    <n v="0"/>
    <n v="517.47930000000008"/>
  </r>
  <r>
    <n v="7489"/>
    <s v="US-2012-134558"/>
    <x v="1"/>
    <x v="546"/>
    <d v="2012-12-24T00:00:00"/>
    <s v="Second Class"/>
    <s v="PM-19135"/>
    <s v="Peter McVee"/>
    <s v="Home Office"/>
    <s v="United States"/>
    <s v="Dover"/>
    <x v="38"/>
    <n v="3820"/>
    <x v="3"/>
    <s v="FUR-TA-10003473"/>
    <x v="0"/>
    <x v="3"/>
    <s v="Bretford Rectangular Conference Table Tops"/>
    <n v="1053.164"/>
    <n v="4"/>
    <n v="0.3"/>
    <n v="-105.31639999999993"/>
  </r>
  <r>
    <n v="7490"/>
    <s v="CA-2014-157196"/>
    <x v="3"/>
    <x v="60"/>
    <d v="2014-11-10T00:00:00"/>
    <s v="Standard Class"/>
    <s v="AA-10645"/>
    <s v="Anna Andreadi"/>
    <s v="Consumer"/>
    <s v="United States"/>
    <s v="San Diego"/>
    <x v="1"/>
    <n v="92105"/>
    <x v="1"/>
    <s v="OFF-PA-10003172"/>
    <x v="1"/>
    <x v="10"/>
    <s v="Xerox 1996"/>
    <n v="12.96"/>
    <n v="2"/>
    <n v="0"/>
    <n v="6.2208000000000006"/>
  </r>
  <r>
    <n v="7491"/>
    <s v="CA-2012-108672"/>
    <x v="1"/>
    <x v="229"/>
    <d v="2012-09-16T00:00:00"/>
    <s v="Standard Class"/>
    <s v="FA-14230"/>
    <s v="Frank Atkinson"/>
    <s v="Corporate"/>
    <s v="United States"/>
    <s v="Los Angeles"/>
    <x v="1"/>
    <n v="90032"/>
    <x v="1"/>
    <s v="FUR-FU-10003799"/>
    <x v="0"/>
    <x v="5"/>
    <s v="Seth Thomas 13 1/2&quot; Wall Clock"/>
    <n v="106.68"/>
    <n v="6"/>
    <n v="0"/>
    <n v="33.070799999999991"/>
  </r>
  <r>
    <n v="7492"/>
    <s v="US-2014-118598"/>
    <x v="3"/>
    <x v="673"/>
    <d v="2014-11-17T00:00:00"/>
    <s v="Same Day"/>
    <s v="CM-12190"/>
    <s v="Charlotte Melton"/>
    <s v="Consumer"/>
    <s v="United States"/>
    <s v="Utica"/>
    <x v="15"/>
    <n v="13501"/>
    <x v="3"/>
    <s v="TEC-PH-10002583"/>
    <x v="2"/>
    <x v="7"/>
    <s v="iOttie HLCRIO102 Car Mount"/>
    <n v="119.94"/>
    <n v="6"/>
    <n v="0"/>
    <n v="5.9969999999999857"/>
  </r>
  <r>
    <n v="7493"/>
    <s v="US-2014-160836"/>
    <x v="3"/>
    <x v="220"/>
    <d v="2014-09-17T00:00:00"/>
    <s v="Standard Class"/>
    <s v="CC-12475"/>
    <s v="Cindy Chapman"/>
    <s v="Consumer"/>
    <s v="United States"/>
    <s v="Houston"/>
    <x v="5"/>
    <n v="77070"/>
    <x v="2"/>
    <s v="OFF-PA-10004239"/>
    <x v="1"/>
    <x v="10"/>
    <s v="Xerox 1953"/>
    <n v="10.272000000000002"/>
    <n v="3"/>
    <n v="0.2"/>
    <n v="3.2099999999999982"/>
  </r>
  <r>
    <n v="7494"/>
    <s v="US-2014-160836"/>
    <x v="3"/>
    <x v="220"/>
    <d v="2014-09-17T00:00:00"/>
    <s v="Standard Class"/>
    <s v="CC-12475"/>
    <s v="Cindy Chapman"/>
    <s v="Consumer"/>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s v="Consumer"/>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s v="Consumer"/>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s v="Consumer"/>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s v="Consumer"/>
    <s v="United States"/>
    <s v="Westminster"/>
    <x v="1"/>
    <n v="92683"/>
    <x v="1"/>
    <s v="OFF-FA-10000490"/>
    <x v="1"/>
    <x v="13"/>
    <s v="OIC Binder Clips, Mini, 1/4&quot; Capacity, Black"/>
    <n v="4.96"/>
    <n v="4"/>
    <n v="0"/>
    <n v="2.3311999999999999"/>
  </r>
  <r>
    <n v="7499"/>
    <s v="CA-2014-121048"/>
    <x v="3"/>
    <x v="1163"/>
    <d v="2014-07-19T00:00:00"/>
    <s v="Standard Class"/>
    <s v="TC-21295"/>
    <s v="Toby Carlisle"/>
    <s v="Consumer"/>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s v="Consumer"/>
    <s v="United States"/>
    <s v="Westminster"/>
    <x v="1"/>
    <n v="92683"/>
    <x v="1"/>
    <s v="FUR-FU-10002960"/>
    <x v="0"/>
    <x v="5"/>
    <s v="Eldon 200 Class Desk Accessories, Burgundy"/>
    <n v="18.84"/>
    <n v="3"/>
    <n v="0"/>
    <n v="7.9128000000000007"/>
  </r>
  <r>
    <n v="7501"/>
    <s v="CA-2014-121048"/>
    <x v="3"/>
    <x v="1163"/>
    <d v="2014-07-19T00:00:00"/>
    <s v="Standard Class"/>
    <s v="TC-21295"/>
    <s v="Toby Carlisle"/>
    <s v="Consumer"/>
    <s v="United States"/>
    <s v="Westminster"/>
    <x v="1"/>
    <n v="92683"/>
    <x v="1"/>
    <s v="TEC-AC-10000991"/>
    <x v="2"/>
    <x v="11"/>
    <s v="Sony Micro Vault Click 8 GB USB 2.0 Flash Drive"/>
    <n v="140.97"/>
    <n v="3"/>
    <n v="0"/>
    <n v="19.735800000000005"/>
  </r>
  <r>
    <n v="7502"/>
    <s v="CA-2014-121048"/>
    <x v="3"/>
    <x v="1163"/>
    <d v="2014-07-19T00:00:00"/>
    <s v="Standard Class"/>
    <s v="TC-21295"/>
    <s v="Toby Carlisle"/>
    <s v="Consumer"/>
    <s v="United States"/>
    <s v="Westminster"/>
    <x v="1"/>
    <n v="92683"/>
    <x v="1"/>
    <s v="TEC-PH-10004977"/>
    <x v="2"/>
    <x v="7"/>
    <s v="GE 30524EE4"/>
    <n v="470.37600000000009"/>
    <n v="3"/>
    <n v="0.2"/>
    <n v="52.917299999999955"/>
  </r>
  <r>
    <n v="7503"/>
    <s v="US-2014-120117"/>
    <x v="3"/>
    <x v="983"/>
    <d v="2014-03-31T00:00:00"/>
    <s v="Same Day"/>
    <s v="TB-21400"/>
    <s v="Tom Boeckenhauer"/>
    <s v="Consumer"/>
    <s v="United States"/>
    <s v="Los Angeles"/>
    <x v="1"/>
    <n v="90036"/>
    <x v="1"/>
    <s v="OFF-AR-10000817"/>
    <x v="1"/>
    <x v="6"/>
    <s v="Manco Dry-Lighter Erasable Highlighter"/>
    <n v="6.08"/>
    <n v="2"/>
    <n v="0"/>
    <n v="2.0671999999999997"/>
  </r>
  <r>
    <n v="7504"/>
    <s v="US-2014-120117"/>
    <x v="3"/>
    <x v="983"/>
    <d v="2014-03-31T00:00:00"/>
    <s v="Same Day"/>
    <s v="TB-21400"/>
    <s v="Tom Boeckenhauer"/>
    <s v="Consumer"/>
    <s v="United States"/>
    <s v="Los Angeles"/>
    <x v="1"/>
    <n v="90036"/>
    <x v="1"/>
    <s v="TEC-PH-10002447"/>
    <x v="2"/>
    <x v="7"/>
    <s v="AT&amp;T CL83451 4-Handset Telephone"/>
    <n v="164.79200000000003"/>
    <n v="1"/>
    <n v="0.2"/>
    <n v="18.539099999999991"/>
  </r>
  <r>
    <n v="7505"/>
    <s v="CA-2013-158043"/>
    <x v="0"/>
    <x v="1011"/>
    <d v="2013-02-04T00:00:00"/>
    <s v="Second Class"/>
    <s v="JK-15325"/>
    <s v="Jason Klamczynski"/>
    <s v="Corporate"/>
    <s v="United States"/>
    <s v="Atlantic City"/>
    <x v="30"/>
    <n v="8401"/>
    <x v="3"/>
    <s v="OFF-EN-10003134"/>
    <x v="1"/>
    <x v="12"/>
    <s v="Staples"/>
    <n v="23.36"/>
    <n v="2"/>
    <n v="0"/>
    <n v="11.68"/>
  </r>
  <r>
    <n v="7506"/>
    <s v="US-2014-106579"/>
    <x v="3"/>
    <x v="110"/>
    <d v="2014-06-14T00:00:00"/>
    <s v="Standard Class"/>
    <s v="BW-11200"/>
    <s v="Ben Wallace"/>
    <s v="Consumer"/>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s v="Consumer"/>
    <s v="United States"/>
    <s v="San Francisco"/>
    <x v="1"/>
    <n v="94122"/>
    <x v="1"/>
    <s v="TEC-PH-10001615"/>
    <x v="2"/>
    <x v="7"/>
    <s v="AT&amp;T CL82213"/>
    <n v="46.384"/>
    <n v="2"/>
    <n v="0.2"/>
    <n v="5.2181999999999924"/>
  </r>
  <r>
    <n v="7508"/>
    <s v="CA-2011-115889"/>
    <x v="2"/>
    <x v="981"/>
    <d v="2011-11-06T00:00:00"/>
    <s v="Standard Class"/>
    <s v="SH-20395"/>
    <s v="Shahid Hopkins"/>
    <s v="Consumer"/>
    <s v="United States"/>
    <s v="San Francisco"/>
    <x v="1"/>
    <n v="94122"/>
    <x v="1"/>
    <s v="OFF-ST-10003208"/>
    <x v="1"/>
    <x v="4"/>
    <s v="Adjustable Depth Letter/Legal Cart"/>
    <n v="362.92"/>
    <n v="2"/>
    <n v="0"/>
    <n v="105.24679999999995"/>
  </r>
  <r>
    <n v="7509"/>
    <s v="US-2014-161935"/>
    <x v="3"/>
    <x v="1163"/>
    <d v="2014-07-19T00:00:00"/>
    <s v="Standard Class"/>
    <s v="JL-15835"/>
    <s v="John Lee"/>
    <s v="Consumer"/>
    <s v="United States"/>
    <s v="Columbus"/>
    <x v="24"/>
    <n v="43229"/>
    <x v="3"/>
    <s v="OFF-PA-10000605"/>
    <x v="1"/>
    <x v="10"/>
    <s v="Xerox 1950"/>
    <n v="9.2480000000000011"/>
    <n v="2"/>
    <n v="0.2"/>
    <n v="3.3524000000000003"/>
  </r>
  <r>
    <n v="7510"/>
    <s v="US-2014-161935"/>
    <x v="3"/>
    <x v="1163"/>
    <d v="2014-07-19T00:00:00"/>
    <s v="Standard Class"/>
    <s v="JL-15835"/>
    <s v="John Lee"/>
    <s v="Consumer"/>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s v="Consumer"/>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s v="Consumer"/>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s v="Consumer"/>
    <s v="United States"/>
    <s v="Columbus"/>
    <x v="24"/>
    <n v="43229"/>
    <x v="3"/>
    <s v="OFF-ST-10001837"/>
    <x v="1"/>
    <x v="4"/>
    <s v="SAFCO Mobile Desk Side File, Wire Frame"/>
    <n v="239.45599999999999"/>
    <n v="7"/>
    <n v="0.2"/>
    <n v="17.959200000000003"/>
  </r>
  <r>
    <n v="7514"/>
    <s v="US-2014-161935"/>
    <x v="3"/>
    <x v="1163"/>
    <d v="2014-07-19T00:00:00"/>
    <s v="Standard Class"/>
    <s v="JL-15835"/>
    <s v="John Lee"/>
    <s v="Consumer"/>
    <s v="United States"/>
    <s v="Columbus"/>
    <x v="24"/>
    <n v="43229"/>
    <x v="3"/>
    <s v="OFF-AR-10004757"/>
    <x v="1"/>
    <x v="6"/>
    <s v="Crayola Colored Pencils"/>
    <n v="13.120000000000001"/>
    <n v="5"/>
    <n v="0.2"/>
    <n v="2.1319999999999988"/>
  </r>
  <r>
    <n v="7515"/>
    <s v="US-2014-167920"/>
    <x v="3"/>
    <x v="34"/>
    <d v="2014-12-13T00:00:00"/>
    <s v="Second Class"/>
    <s v="JL-15835"/>
    <s v="John Lee"/>
    <s v="Consumer"/>
    <s v="United States"/>
    <s v="Richmond"/>
    <x v="0"/>
    <n v="40475"/>
    <x v="0"/>
    <s v="OFF-BI-10004236"/>
    <x v="1"/>
    <x v="8"/>
    <s v="XtraLife ClearVue Slant-D Ring Binder, White, 3&quot;"/>
    <n v="29.36"/>
    <n v="2"/>
    <n v="0"/>
    <n v="13.505599999999999"/>
  </r>
  <r>
    <n v="7516"/>
    <s v="US-2014-167920"/>
    <x v="3"/>
    <x v="34"/>
    <d v="2014-12-13T00:00:00"/>
    <s v="Second Class"/>
    <s v="JL-15835"/>
    <s v="John Lee"/>
    <s v="Consumer"/>
    <s v="United States"/>
    <s v="Richmond"/>
    <x v="0"/>
    <n v="40475"/>
    <x v="0"/>
    <s v="OFF-AP-10000159"/>
    <x v="1"/>
    <x v="9"/>
    <s v="Belkin F9M820V08 8 Outlet Surge"/>
    <n v="214.89999999999998"/>
    <n v="5"/>
    <n v="0"/>
    <n v="62.32099999999997"/>
  </r>
  <r>
    <n v="7517"/>
    <s v="US-2014-167920"/>
    <x v="3"/>
    <x v="34"/>
    <d v="2014-12-13T00:00:00"/>
    <s v="Second Class"/>
    <s v="JL-15835"/>
    <s v="John Lee"/>
    <s v="Consumer"/>
    <s v="United States"/>
    <s v="Richmond"/>
    <x v="0"/>
    <n v="40475"/>
    <x v="0"/>
    <s v="OFF-BI-10003274"/>
    <x v="1"/>
    <x v="8"/>
    <s v="Avery Durable Slant Ring Binders, No Labels"/>
    <n v="15.92"/>
    <n v="4"/>
    <n v="0"/>
    <n v="7.4824000000000002"/>
  </r>
  <r>
    <n v="7518"/>
    <s v="US-2014-167920"/>
    <x v="3"/>
    <x v="34"/>
    <d v="2014-12-13T00:00:00"/>
    <s v="Second Class"/>
    <s v="JL-15835"/>
    <s v="John Lee"/>
    <s v="Consumer"/>
    <s v="United States"/>
    <s v="Richmond"/>
    <x v="0"/>
    <n v="40475"/>
    <x v="0"/>
    <s v="TEC-AC-10001013"/>
    <x v="2"/>
    <x v="11"/>
    <s v="Logitech ClearChat Comfort/USB Headset H390"/>
    <n v="146.44999999999999"/>
    <n v="5"/>
    <n v="0"/>
    <n v="48.328499999999991"/>
  </r>
  <r>
    <n v="7519"/>
    <s v="US-2014-167920"/>
    <x v="3"/>
    <x v="34"/>
    <d v="2014-12-13T00:00:00"/>
    <s v="Second Class"/>
    <s v="JL-15835"/>
    <s v="John Lee"/>
    <s v="Consumer"/>
    <s v="United States"/>
    <s v="Richmond"/>
    <x v="0"/>
    <n v="40475"/>
    <x v="0"/>
    <s v="OFF-ST-10004963"/>
    <x v="1"/>
    <x v="4"/>
    <s v="Eldon Gobal File Keepers"/>
    <n v="15.14"/>
    <n v="1"/>
    <n v="0"/>
    <n v="0.60559999999999903"/>
  </r>
  <r>
    <n v="7520"/>
    <s v="US-2014-167920"/>
    <x v="3"/>
    <x v="34"/>
    <d v="2014-12-13T00:00:00"/>
    <s v="Second Class"/>
    <s v="JL-15835"/>
    <s v="John Lee"/>
    <s v="Consumer"/>
    <s v="United States"/>
    <s v="Richmond"/>
    <x v="0"/>
    <n v="40475"/>
    <x v="0"/>
    <s v="OFF-LA-10004409"/>
    <x v="1"/>
    <x v="2"/>
    <s v="Avery 492"/>
    <n v="5.76"/>
    <n v="2"/>
    <n v="0"/>
    <n v="2.6495999999999995"/>
  </r>
  <r>
    <n v="7521"/>
    <s v="US-2014-167920"/>
    <x v="3"/>
    <x v="34"/>
    <d v="2014-12-13T00:00:00"/>
    <s v="Second Class"/>
    <s v="JL-15835"/>
    <s v="John Lee"/>
    <s v="Consumer"/>
    <s v="United States"/>
    <s v="Richmond"/>
    <x v="0"/>
    <n v="40475"/>
    <x v="0"/>
    <s v="TEC-CO-10001046"/>
    <x v="2"/>
    <x v="16"/>
    <s v="Canon Imageclass D680 Copier / Fax"/>
    <n v="1399.98"/>
    <n v="2"/>
    <n v="0"/>
    <n v="629.99099999999999"/>
  </r>
  <r>
    <n v="7522"/>
    <s v="CA-2013-162383"/>
    <x v="0"/>
    <x v="64"/>
    <d v="2013-09-12T00:00:00"/>
    <s v="Standard Class"/>
    <s v="MD-17350"/>
    <s v="Maribeth Dona"/>
    <s v="Consumer"/>
    <s v="United States"/>
    <s v="Lancaster"/>
    <x v="24"/>
    <n v="43130"/>
    <x v="3"/>
    <s v="OFF-BI-10002824"/>
    <x v="1"/>
    <x v="8"/>
    <s v="Recycled Easel Ring Binders"/>
    <n v="8.9520000000000017"/>
    <n v="2"/>
    <n v="0.7"/>
    <n v="-7.4600000000000009"/>
  </r>
  <r>
    <n v="7523"/>
    <s v="CA-2013-162383"/>
    <x v="0"/>
    <x v="64"/>
    <d v="2013-09-12T00:00:00"/>
    <s v="Standard Class"/>
    <s v="MD-17350"/>
    <s v="Maribeth Dona"/>
    <s v="Consumer"/>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s v="Consumer"/>
    <s v="United States"/>
    <s v="Lancaster"/>
    <x v="24"/>
    <n v="43130"/>
    <x v="3"/>
    <s v="FUR-CH-10004477"/>
    <x v="0"/>
    <x v="1"/>
    <s v="Global Push Button Manager's Chair, Indigo"/>
    <n v="85.245999999999995"/>
    <n v="2"/>
    <n v="0.3"/>
    <n v="-1.217800000000004"/>
  </r>
  <r>
    <n v="7525"/>
    <s v="CA-2011-125731"/>
    <x v="2"/>
    <x v="1076"/>
    <d v="2011-09-16T00:00:00"/>
    <s v="Standard Class"/>
    <s v="CL-12565"/>
    <s v="Clay Ludtke"/>
    <s v="Consumer"/>
    <s v="United States"/>
    <s v="Gresham"/>
    <x v="21"/>
    <n v="97030"/>
    <x v="1"/>
    <s v="OFF-EN-10003072"/>
    <x v="1"/>
    <x v="12"/>
    <s v="Peel &amp; Seel Envelopes"/>
    <n v="21.728000000000002"/>
    <n v="7"/>
    <n v="0.2"/>
    <n v="7.6047999999999991"/>
  </r>
  <r>
    <n v="7526"/>
    <s v="CA-2011-125731"/>
    <x v="2"/>
    <x v="1076"/>
    <d v="2011-09-16T00:00:00"/>
    <s v="Standard Class"/>
    <s v="CL-12565"/>
    <s v="Clay Ludtke"/>
    <s v="Consumer"/>
    <s v="United States"/>
    <s v="Gresham"/>
    <x v="21"/>
    <n v="97030"/>
    <x v="1"/>
    <s v="FUR-CH-10003973"/>
    <x v="0"/>
    <x v="1"/>
    <s v="GuestStacker Chair with Chrome Finish Legs"/>
    <n v="1487.04"/>
    <n v="5"/>
    <n v="0.2"/>
    <n v="148.70400000000006"/>
  </r>
  <r>
    <n v="7527"/>
    <s v="US-2014-106145"/>
    <x v="3"/>
    <x v="986"/>
    <d v="2014-09-27T00:00:00"/>
    <s v="Same Day"/>
    <s v="RA-19885"/>
    <s v="Ruben Ausman"/>
    <s v="Corporate"/>
    <s v="United States"/>
    <s v="San Francisco"/>
    <x v="1"/>
    <n v="94109"/>
    <x v="1"/>
    <s v="OFF-EN-10001028"/>
    <x v="1"/>
    <x v="12"/>
    <s v="Staples"/>
    <n v="71.88"/>
    <n v="6"/>
    <n v="0"/>
    <n v="33.064799999999998"/>
  </r>
  <r>
    <n v="7528"/>
    <s v="US-2014-106145"/>
    <x v="3"/>
    <x v="986"/>
    <d v="2014-09-27T00:00:00"/>
    <s v="Same Day"/>
    <s v="RA-19885"/>
    <s v="Ruben Ausman"/>
    <s v="Corporate"/>
    <s v="United States"/>
    <s v="San Francisco"/>
    <x v="1"/>
    <n v="94109"/>
    <x v="1"/>
    <s v="FUR-FU-10003829"/>
    <x v="0"/>
    <x v="5"/>
    <s v="Stackable Trays"/>
    <n v="9.24"/>
    <n v="3"/>
    <n v="0"/>
    <n v="2.9567999999999994"/>
  </r>
  <r>
    <n v="7529"/>
    <s v="US-2014-106145"/>
    <x v="3"/>
    <x v="986"/>
    <d v="2014-09-27T00:00:00"/>
    <s v="Same Day"/>
    <s v="RA-19885"/>
    <s v="Ruben Ausman"/>
    <s v="Corporate"/>
    <s v="United States"/>
    <s v="San Francisco"/>
    <x v="1"/>
    <n v="94109"/>
    <x v="1"/>
    <s v="OFF-PA-10002245"/>
    <x v="1"/>
    <x v="10"/>
    <s v="Xerox 1895"/>
    <n v="35.880000000000003"/>
    <n v="6"/>
    <n v="0"/>
    <n v="16.146000000000001"/>
  </r>
  <r>
    <n v="7530"/>
    <s v="US-2014-106145"/>
    <x v="3"/>
    <x v="986"/>
    <d v="2014-09-27T00:00:00"/>
    <s v="Same Day"/>
    <s v="RA-19885"/>
    <s v="Ruben Ausman"/>
    <s v="Corporate"/>
    <s v="United States"/>
    <s v="San Francisco"/>
    <x v="1"/>
    <n v="94109"/>
    <x v="1"/>
    <s v="OFF-BI-10002215"/>
    <x v="1"/>
    <x v="8"/>
    <s v="Wilson Jones Hanging View Binder, White, 1&quot;"/>
    <n v="17.04"/>
    <n v="3"/>
    <n v="0.2"/>
    <n v="5.5379999999999985"/>
  </r>
  <r>
    <n v="7531"/>
    <s v="US-2014-106145"/>
    <x v="3"/>
    <x v="986"/>
    <d v="2014-09-27T00:00:00"/>
    <s v="Same Day"/>
    <s v="RA-19885"/>
    <s v="Ruben Ausman"/>
    <s v="Corporate"/>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s v="Consumer"/>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s v="Consumer"/>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s v="Consumer"/>
    <s v="United States"/>
    <s v="Greenville"/>
    <x v="3"/>
    <n v="27834"/>
    <x v="0"/>
    <s v="FUR-CH-10002880"/>
    <x v="0"/>
    <x v="1"/>
    <s v="Global High-Back Leather Tilter, Burgundy"/>
    <n v="196.78399999999999"/>
    <n v="2"/>
    <n v="0.2"/>
    <n v="-22.138200000000012"/>
  </r>
  <r>
    <n v="7535"/>
    <s v="US-2014-134642"/>
    <x v="3"/>
    <x v="906"/>
    <d v="2014-03-02T00:00:00"/>
    <s v="Standard Class"/>
    <s v="SW-20245"/>
    <s v="Scot Wooten"/>
    <s v="Consumer"/>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s v="Corporate"/>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s v="Consumer"/>
    <s v="United States"/>
    <s v="Houston"/>
    <x v="5"/>
    <n v="77041"/>
    <x v="2"/>
    <s v="FUR-FU-10000820"/>
    <x v="0"/>
    <x v="5"/>
    <s v="Tensor Brushed Steel Torchiere Floor Lamp"/>
    <n v="13.591999999999999"/>
    <n v="2"/>
    <n v="0.6"/>
    <n v="-14.271599999999999"/>
  </r>
  <r>
    <n v="7538"/>
    <s v="CA-2013-106460"/>
    <x v="0"/>
    <x v="317"/>
    <d v="2013-02-22T00:00:00"/>
    <s v="Second Class"/>
    <s v="GT-14710"/>
    <s v="Greg Tran"/>
    <s v="Consumer"/>
    <s v="United States"/>
    <s v="San Francisco"/>
    <x v="1"/>
    <n v="94109"/>
    <x v="1"/>
    <s v="OFF-PA-10001736"/>
    <x v="1"/>
    <x v="10"/>
    <s v="Xerox 1880"/>
    <n v="70.88"/>
    <n v="2"/>
    <n v="0"/>
    <n v="33.313599999999994"/>
  </r>
  <r>
    <n v="7539"/>
    <s v="US-2014-112347"/>
    <x v="3"/>
    <x v="574"/>
    <d v="2014-12-07T00:00:00"/>
    <s v="Standard Class"/>
    <s v="BS-11380"/>
    <s v="Bill Stewart"/>
    <s v="Corporate"/>
    <s v="United States"/>
    <s v="Denver"/>
    <x v="22"/>
    <n v="80219"/>
    <x v="1"/>
    <s v="OFF-ST-10003306"/>
    <x v="1"/>
    <x v="4"/>
    <s v="Letter Size Cart"/>
    <n v="114.28800000000001"/>
    <n v="1"/>
    <n v="0.2"/>
    <n v="12.857399999999984"/>
  </r>
  <r>
    <n v="7540"/>
    <s v="US-2014-112347"/>
    <x v="3"/>
    <x v="574"/>
    <d v="2014-12-07T00:00:00"/>
    <s v="Standard Class"/>
    <s v="BS-11380"/>
    <s v="Bill Stewart"/>
    <s v="Corporate"/>
    <s v="United States"/>
    <s v="Denver"/>
    <x v="22"/>
    <n v="80219"/>
    <x v="1"/>
    <s v="OFF-BI-10003707"/>
    <x v="1"/>
    <x v="8"/>
    <s v="Aluminum Screw Posts"/>
    <n v="36.624000000000002"/>
    <n v="8"/>
    <n v="0.7"/>
    <n v="-24.41599999999999"/>
  </r>
  <r>
    <n v="7541"/>
    <s v="US-2014-112347"/>
    <x v="3"/>
    <x v="574"/>
    <d v="2014-12-07T00:00:00"/>
    <s v="Standard Class"/>
    <s v="BS-11380"/>
    <s v="Bill Stewart"/>
    <s v="Corporate"/>
    <s v="United States"/>
    <s v="Denver"/>
    <x v="22"/>
    <n v="80219"/>
    <x v="1"/>
    <s v="FUR-BO-10003546"/>
    <x v="0"/>
    <x v="0"/>
    <s v="Hon 4-Shelf Metal Bookcases"/>
    <n v="242.35200000000003"/>
    <n v="8"/>
    <n v="0.7"/>
    <n v="-363.52799999999991"/>
  </r>
  <r>
    <n v="7542"/>
    <s v="US-2014-112347"/>
    <x v="3"/>
    <x v="574"/>
    <d v="2014-12-07T00:00:00"/>
    <s v="Standard Class"/>
    <s v="BS-11380"/>
    <s v="Bill Stewart"/>
    <s v="Corporate"/>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s v="Corporate"/>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s v="Corporate"/>
    <s v="United States"/>
    <s v="Denver"/>
    <x v="22"/>
    <n v="80219"/>
    <x v="1"/>
    <s v="TEC-PH-10004833"/>
    <x v="2"/>
    <x v="7"/>
    <s v="Macally Suction Cup Mount"/>
    <n v="57.36"/>
    <n v="6"/>
    <n v="0.2"/>
    <n v="-14.34"/>
  </r>
  <r>
    <n v="7545"/>
    <s v="US-2014-112347"/>
    <x v="3"/>
    <x v="574"/>
    <d v="2014-12-07T00:00:00"/>
    <s v="Standard Class"/>
    <s v="BS-11380"/>
    <s v="Bill Stewart"/>
    <s v="Corporate"/>
    <s v="United States"/>
    <s v="Denver"/>
    <x v="22"/>
    <n v="80219"/>
    <x v="1"/>
    <s v="FUR-CH-10002335"/>
    <x v="0"/>
    <x v="1"/>
    <s v="Hon GuestStacker Chair"/>
    <n v="906.68000000000006"/>
    <n v="5"/>
    <n v="0.2"/>
    <n v="68.001000000000033"/>
  </r>
  <r>
    <n v="7546"/>
    <s v="CA-2011-103492"/>
    <x v="2"/>
    <x v="982"/>
    <d v="2011-10-15T00:00:00"/>
    <s v="Standard Class"/>
    <s v="CM-12715"/>
    <s v="Craig Molinari"/>
    <s v="Corporate"/>
    <s v="United States"/>
    <s v="Huntsville"/>
    <x v="5"/>
    <n v="77340"/>
    <x v="2"/>
    <s v="TEC-PH-10001128"/>
    <x v="2"/>
    <x v="7"/>
    <s v="Motorola Droid Maxx"/>
    <n v="719.95200000000011"/>
    <n v="6"/>
    <n v="0.2"/>
    <n v="71.995200000000011"/>
  </r>
  <r>
    <n v="7547"/>
    <s v="CA-2011-103492"/>
    <x v="2"/>
    <x v="982"/>
    <d v="2011-10-15T00:00:00"/>
    <s v="Standard Class"/>
    <s v="CM-12715"/>
    <s v="Craig Molinari"/>
    <s v="Corporate"/>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s v="Corporate"/>
    <s v="United States"/>
    <s v="Huntsville"/>
    <x v="5"/>
    <n v="77340"/>
    <x v="2"/>
    <s v="OFF-BI-10004817"/>
    <x v="1"/>
    <x v="8"/>
    <s v="GBC Personal VeloBind Strips"/>
    <n v="11.979999999999997"/>
    <n v="5"/>
    <n v="0.8"/>
    <n v="-19.16800000000001"/>
  </r>
  <r>
    <n v="7549"/>
    <s v="CA-2011-103492"/>
    <x v="2"/>
    <x v="982"/>
    <d v="2011-10-15T00:00:00"/>
    <s v="Standard Class"/>
    <s v="CM-12715"/>
    <s v="Craig Molinari"/>
    <s v="Corporate"/>
    <s v="United States"/>
    <s v="Huntsville"/>
    <x v="5"/>
    <n v="77340"/>
    <x v="2"/>
    <s v="OFF-BI-10004140"/>
    <x v="1"/>
    <x v="8"/>
    <s v="Avery Non-Stick Binders"/>
    <n v="0.8979999999999998"/>
    <n v="1"/>
    <n v="0.8"/>
    <n v="-1.5715000000000008"/>
  </r>
  <r>
    <n v="7550"/>
    <s v="CA-2013-136595"/>
    <x v="0"/>
    <x v="64"/>
    <d v="2013-09-08T00:00:00"/>
    <s v="First Class"/>
    <s v="EM-13825"/>
    <s v="Elizabeth Moffitt"/>
    <s v="Corporate"/>
    <s v="United States"/>
    <s v="Houston"/>
    <x v="5"/>
    <n v="77036"/>
    <x v="2"/>
    <s v="FUR-FU-10004671"/>
    <x v="0"/>
    <x v="5"/>
    <s v="Executive Impressions 12&quot; Wall Clock"/>
    <n v="21.204000000000004"/>
    <n v="3"/>
    <n v="0.6"/>
    <n v="-11.662199999999999"/>
  </r>
  <r>
    <n v="7551"/>
    <s v="CA-2011-140396"/>
    <x v="2"/>
    <x v="1164"/>
    <d v="2011-11-25T00:00:00"/>
    <s v="Standard Class"/>
    <s v="KH-16330"/>
    <s v="Katharine Harms"/>
    <s v="Corporate"/>
    <s v="United States"/>
    <s v="New York City"/>
    <x v="15"/>
    <n v="10024"/>
    <x v="3"/>
    <s v="OFF-EN-10002592"/>
    <x v="1"/>
    <x v="12"/>
    <s v="Peel &amp; Seel Recycled Catalog Envelopes, Brown"/>
    <n v="34.74"/>
    <n v="3"/>
    <n v="0"/>
    <n v="17.37"/>
  </r>
  <r>
    <n v="7552"/>
    <s v="CA-2011-140396"/>
    <x v="2"/>
    <x v="1164"/>
    <d v="2011-11-25T00:00:00"/>
    <s v="Standard Class"/>
    <s v="KH-16330"/>
    <s v="Katharine Harms"/>
    <s v="Corporate"/>
    <s v="United States"/>
    <s v="New York City"/>
    <x v="15"/>
    <n v="10024"/>
    <x v="3"/>
    <s v="TEC-PH-10004447"/>
    <x v="2"/>
    <x v="7"/>
    <s v="Toshiba IPT2010-SD IP Telephone"/>
    <n v="833.94"/>
    <n v="6"/>
    <n v="0"/>
    <n v="216.8244"/>
  </r>
  <r>
    <n v="7553"/>
    <s v="CA-2011-140396"/>
    <x v="2"/>
    <x v="1164"/>
    <d v="2011-11-25T00:00:00"/>
    <s v="Standard Class"/>
    <s v="KH-16330"/>
    <s v="Katharine Harms"/>
    <s v="Corporate"/>
    <s v="United States"/>
    <s v="New York City"/>
    <x v="15"/>
    <n v="10024"/>
    <x v="3"/>
    <s v="OFF-BI-10003669"/>
    <x v="1"/>
    <x v="8"/>
    <s v="3M Organizer Strips"/>
    <n v="12.96"/>
    <n v="3"/>
    <n v="0.2"/>
    <n v="4.5359999999999996"/>
  </r>
  <r>
    <n v="7554"/>
    <s v="CA-2011-140396"/>
    <x v="2"/>
    <x v="1164"/>
    <d v="2011-11-25T00:00:00"/>
    <s v="Standard Class"/>
    <s v="KH-16330"/>
    <s v="Katharine Harms"/>
    <s v="Corporate"/>
    <s v="United States"/>
    <s v="New York City"/>
    <x v="15"/>
    <n v="10024"/>
    <x v="3"/>
    <s v="OFF-PA-10000223"/>
    <x v="1"/>
    <x v="10"/>
    <s v="Xerox 2000"/>
    <n v="25.92"/>
    <n v="4"/>
    <n v="0"/>
    <n v="12.441600000000001"/>
  </r>
  <r>
    <n v="7555"/>
    <s v="CA-2011-114181"/>
    <x v="2"/>
    <x v="1025"/>
    <d v="2011-05-14T00:00:00"/>
    <s v="Second Class"/>
    <s v="AF-10885"/>
    <s v="Art Foster"/>
    <s v="Consumer"/>
    <s v="United States"/>
    <s v="Philadelphia"/>
    <x v="9"/>
    <n v="19134"/>
    <x v="3"/>
    <s v="FUR-BO-10004467"/>
    <x v="0"/>
    <x v="0"/>
    <s v="Bestar Classic Bookcase"/>
    <n v="349.96499999999997"/>
    <n v="7"/>
    <n v="0.5"/>
    <n v="-216.97830000000002"/>
  </r>
  <r>
    <n v="7556"/>
    <s v="CA-2011-114181"/>
    <x v="2"/>
    <x v="1025"/>
    <d v="2011-05-14T00:00:00"/>
    <s v="Second Class"/>
    <s v="AF-10885"/>
    <s v="Art Foster"/>
    <s v="Consumer"/>
    <s v="United States"/>
    <s v="Philadelphia"/>
    <x v="9"/>
    <n v="19134"/>
    <x v="3"/>
    <s v="OFF-AR-10000716"/>
    <x v="1"/>
    <x v="6"/>
    <s v="DIXON Ticonderoga Erasable Checking Pencils"/>
    <n v="22.32"/>
    <n v="5"/>
    <n v="0.2"/>
    <n v="5.3010000000000002"/>
  </r>
  <r>
    <n v="7557"/>
    <s v="CA-2014-159506"/>
    <x v="3"/>
    <x v="344"/>
    <d v="2014-12-03T00:00:00"/>
    <s v="Standard Class"/>
    <s v="JR-16210"/>
    <s v="Justin Ritter"/>
    <s v="Corporate"/>
    <s v="United States"/>
    <s v="Columbus"/>
    <x v="14"/>
    <n v="47201"/>
    <x v="2"/>
    <s v="OFF-PA-10003641"/>
    <x v="1"/>
    <x v="10"/>
    <s v="Xerox 1909"/>
    <n v="158.28"/>
    <n v="6"/>
    <n v="0"/>
    <n v="72.808799999999991"/>
  </r>
  <r>
    <n v="7558"/>
    <s v="CA-2014-159506"/>
    <x v="3"/>
    <x v="344"/>
    <d v="2014-12-03T00:00:00"/>
    <s v="Standard Class"/>
    <s v="JR-16210"/>
    <s v="Justin Ritter"/>
    <s v="Corporate"/>
    <s v="United States"/>
    <s v="Columbus"/>
    <x v="14"/>
    <n v="47201"/>
    <x v="2"/>
    <s v="OFF-BI-10004519"/>
    <x v="1"/>
    <x v="8"/>
    <s v="GBC DocuBind P100 Manual Binding Machine"/>
    <n v="497.93999999999994"/>
    <n v="3"/>
    <n v="0"/>
    <n v="224.07299999999998"/>
  </r>
  <r>
    <n v="7559"/>
    <s v="US-2011-137155"/>
    <x v="2"/>
    <x v="301"/>
    <d v="2011-11-05T00:00:00"/>
    <s v="Standard Class"/>
    <s v="DL-12925"/>
    <s v="Daniel Lacy"/>
    <s v="Consumer"/>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s v="Consumer"/>
    <s v="United States"/>
    <s v="Long Beach"/>
    <x v="15"/>
    <n v="11561"/>
    <x v="3"/>
    <s v="OFF-PA-10000806"/>
    <x v="1"/>
    <x v="10"/>
    <s v="Xerox 1934"/>
    <n v="167.94"/>
    <n v="3"/>
    <n v="0"/>
    <n v="82.290599999999998"/>
  </r>
  <r>
    <n v="7561"/>
    <s v="US-2011-137155"/>
    <x v="2"/>
    <x v="301"/>
    <d v="2011-11-05T00:00:00"/>
    <s v="Standard Class"/>
    <s v="DL-12925"/>
    <s v="Daniel Lacy"/>
    <s v="Consumer"/>
    <s v="United States"/>
    <s v="Long Beach"/>
    <x v="15"/>
    <n v="11561"/>
    <x v="3"/>
    <s v="FUR-FU-10003142"/>
    <x v="0"/>
    <x v="5"/>
    <s v="Master Big Foot Doorstop, Beige"/>
    <n v="31.68"/>
    <n v="6"/>
    <n v="0"/>
    <n v="9.8207999999999984"/>
  </r>
  <r>
    <n v="7562"/>
    <s v="CA-2013-105746"/>
    <x v="0"/>
    <x v="945"/>
    <d v="2014-01-02T00:00:00"/>
    <s v="First Class"/>
    <s v="BD-11605"/>
    <s v="Brian Dahlen"/>
    <s v="Consumer"/>
    <s v="United States"/>
    <s v="Lancaster"/>
    <x v="9"/>
    <n v="17602"/>
    <x v="3"/>
    <s v="FUR-CH-10000454"/>
    <x v="0"/>
    <x v="1"/>
    <s v="Hon Deluxe Fabric Upholstered Stacking Chairs, Rounded Back"/>
    <n v="170.78599999999997"/>
    <n v="1"/>
    <n v="0.3"/>
    <n v="0"/>
  </r>
  <r>
    <n v="7563"/>
    <s v="US-2013-104815"/>
    <x v="0"/>
    <x v="323"/>
    <d v="2013-09-08T00:00:00"/>
    <s v="Standard Class"/>
    <s v="RB-19570"/>
    <s v="Rob Beeghly"/>
    <s v="Consumer"/>
    <s v="United States"/>
    <s v="Chicago"/>
    <x v="10"/>
    <n v="60610"/>
    <x v="2"/>
    <s v="FUR-BO-10003894"/>
    <x v="0"/>
    <x v="0"/>
    <s v="Safco Value Mate Steel Bookcase, Baked Enamel Finish on Steel, Black"/>
    <n v="198.744"/>
    <n v="4"/>
    <n v="0.3"/>
    <n v="0"/>
  </r>
  <r>
    <n v="7564"/>
    <s v="CA-2014-157672"/>
    <x v="3"/>
    <x v="361"/>
    <d v="2014-10-08T00:00:00"/>
    <s v="First Class"/>
    <s v="RB-19795"/>
    <s v="Ross Baird"/>
    <s v="Home Office"/>
    <s v="United States"/>
    <s v="Denver"/>
    <x v="22"/>
    <n v="80219"/>
    <x v="1"/>
    <s v="TEC-AC-10001714"/>
    <x v="2"/>
    <x v="11"/>
    <s v="Logitech MX Performance Wireless Mouse"/>
    <n v="63.824000000000005"/>
    <n v="2"/>
    <n v="0.2"/>
    <n v="13.562599999999998"/>
  </r>
  <r>
    <n v="7565"/>
    <s v="US-2013-166660"/>
    <x v="0"/>
    <x v="806"/>
    <d v="2013-02-01T00:00:00"/>
    <s v="Second Class"/>
    <s v="TB-21250"/>
    <s v="Tim Brockman"/>
    <s v="Consumer"/>
    <s v="United States"/>
    <s v="Seattle"/>
    <x v="4"/>
    <n v="98103"/>
    <x v="1"/>
    <s v="FUR-CH-10001190"/>
    <x v="0"/>
    <x v="1"/>
    <s v="Global Deluxe High-Back Office Chair in Storm"/>
    <n v="435.16800000000006"/>
    <n v="4"/>
    <n v="0.2"/>
    <n v="-59.835600000000042"/>
  </r>
  <r>
    <n v="7566"/>
    <s v="US-2013-166660"/>
    <x v="0"/>
    <x v="806"/>
    <d v="2013-02-01T00:00:00"/>
    <s v="Second Class"/>
    <s v="TB-21250"/>
    <s v="Tim Brockman"/>
    <s v="Consumer"/>
    <s v="United States"/>
    <s v="Seattle"/>
    <x v="4"/>
    <n v="98103"/>
    <x v="1"/>
    <s v="FUR-BO-10000468"/>
    <x v="0"/>
    <x v="0"/>
    <s v="O'Sullivan 2-Shelf Heavy-Duty Bookcases"/>
    <n v="48.58"/>
    <n v="1"/>
    <n v="0"/>
    <n v="7.7728000000000037"/>
  </r>
  <r>
    <n v="7567"/>
    <s v="CA-2014-140802"/>
    <x v="3"/>
    <x v="81"/>
    <d v="2014-04-24T00:00:00"/>
    <s v="First Class"/>
    <s v="KN-16390"/>
    <s v="Katherine Nockton"/>
    <s v="Corporate"/>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s v="Corporate"/>
    <s v="United States"/>
    <s v="Houston"/>
    <x v="5"/>
    <n v="77070"/>
    <x v="2"/>
    <s v="OFF-PA-10001534"/>
    <x v="1"/>
    <x v="10"/>
    <s v="Xerox 230"/>
    <n v="20.736000000000004"/>
    <n v="4"/>
    <n v="0.2"/>
    <n v="7.2576000000000001"/>
  </r>
  <r>
    <n v="7569"/>
    <s v="CA-2011-133830"/>
    <x v="2"/>
    <x v="29"/>
    <d v="2011-12-10T00:00:00"/>
    <s v="Standard Class"/>
    <s v="RL-19615"/>
    <s v="Rob Lucas"/>
    <s v="Consumer"/>
    <s v="United States"/>
    <s v="Los Angeles"/>
    <x v="1"/>
    <n v="90045"/>
    <x v="1"/>
    <s v="OFF-AR-10003045"/>
    <x v="1"/>
    <x v="6"/>
    <s v="Prang Colored Pencils"/>
    <n v="26.46"/>
    <n v="9"/>
    <n v="0"/>
    <n v="11.907"/>
  </r>
  <r>
    <n v="7570"/>
    <s v="CA-2011-133830"/>
    <x v="2"/>
    <x v="29"/>
    <d v="2011-12-10T00:00:00"/>
    <s v="Standard Class"/>
    <s v="RL-19615"/>
    <s v="Rob Lucas"/>
    <s v="Consumer"/>
    <s v="United States"/>
    <s v="Los Angeles"/>
    <x v="1"/>
    <n v="90045"/>
    <x v="1"/>
    <s v="OFF-PA-10001363"/>
    <x v="1"/>
    <x v="10"/>
    <s v="Xerox 1933"/>
    <n v="49.12"/>
    <n v="4"/>
    <n v="0"/>
    <n v="23.086399999999998"/>
  </r>
  <r>
    <n v="7571"/>
    <s v="CA-2011-133830"/>
    <x v="2"/>
    <x v="29"/>
    <d v="2011-12-10T00:00:00"/>
    <s v="Standard Class"/>
    <s v="RL-19615"/>
    <s v="Rob Lucas"/>
    <s v="Consumer"/>
    <s v="United States"/>
    <s v="Los Angeles"/>
    <x v="1"/>
    <n v="90045"/>
    <x v="1"/>
    <s v="OFF-FA-10002280"/>
    <x v="1"/>
    <x v="13"/>
    <s v="Advantus Plastic Paper Clips"/>
    <n v="15"/>
    <n v="3"/>
    <n v="0"/>
    <n v="7.1999999999999993"/>
  </r>
  <r>
    <n v="7572"/>
    <s v="CA-2011-100916"/>
    <x v="2"/>
    <x v="618"/>
    <d v="2011-10-26T00:00:00"/>
    <s v="Standard Class"/>
    <s v="FH-14275"/>
    <s v="Frank Hawley"/>
    <s v="Corporate"/>
    <s v="United States"/>
    <s v="Newport News"/>
    <x v="17"/>
    <n v="23602"/>
    <x v="0"/>
    <s v="OFF-ST-10003479"/>
    <x v="1"/>
    <x v="4"/>
    <s v="Eldon Base for stackable storage shelf, platinum"/>
    <n v="194.7"/>
    <n v="5"/>
    <n v="0"/>
    <n v="9.7349999999999781"/>
  </r>
  <r>
    <n v="7573"/>
    <s v="CA-2011-100916"/>
    <x v="2"/>
    <x v="618"/>
    <d v="2011-10-26T00:00:00"/>
    <s v="Standard Class"/>
    <s v="FH-14275"/>
    <s v="Frank Hawley"/>
    <s v="Corporate"/>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s v="Corporate"/>
    <s v="United States"/>
    <s v="Newport News"/>
    <x v="17"/>
    <n v="23602"/>
    <x v="0"/>
    <s v="OFF-AR-10001022"/>
    <x v="1"/>
    <x v="6"/>
    <s v="SANFORD Liquid Accent Tank-Style Highlighters"/>
    <n v="2.84"/>
    <n v="1"/>
    <n v="0"/>
    <n v="0.88039999999999985"/>
  </r>
  <r>
    <n v="7575"/>
    <s v="CA-2012-129532"/>
    <x v="1"/>
    <x v="575"/>
    <d v="2012-12-12T00:00:00"/>
    <s v="Standard Class"/>
    <s v="YS-21880"/>
    <s v="Yana Sorensen"/>
    <s v="Corporate"/>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s v="Corporate"/>
    <s v="United States"/>
    <s v="Los Angeles"/>
    <x v="1"/>
    <n v="90036"/>
    <x v="1"/>
    <s v="TEC-AC-10000865"/>
    <x v="2"/>
    <x v="11"/>
    <s v="WD My Passport Ultra 500GB Portable External Hard Drive"/>
    <n v="236"/>
    <n v="4"/>
    <n v="0"/>
    <n v="40.119999999999976"/>
  </r>
  <r>
    <n v="7577"/>
    <s v="CA-2011-134726"/>
    <x v="2"/>
    <x v="981"/>
    <d v="2011-11-07T00:00:00"/>
    <s v="Second Class"/>
    <s v="SW-20755"/>
    <s v="Steven Ward"/>
    <s v="Corporate"/>
    <s v="United States"/>
    <s v="Seattle"/>
    <x v="4"/>
    <n v="98115"/>
    <x v="1"/>
    <s v="TEC-AC-10000023"/>
    <x v="2"/>
    <x v="11"/>
    <s v="Maxell 74 Minute CD-R Spindle, 50/Pack"/>
    <n v="41.94"/>
    <n v="2"/>
    <n v="0"/>
    <n v="15.098399999999998"/>
  </r>
  <r>
    <n v="7578"/>
    <s v="CA-2011-134726"/>
    <x v="2"/>
    <x v="981"/>
    <d v="2011-11-07T00:00:00"/>
    <s v="Second Class"/>
    <s v="SW-20755"/>
    <s v="Steven Ward"/>
    <s v="Corporate"/>
    <s v="United States"/>
    <s v="Seattle"/>
    <x v="4"/>
    <n v="98115"/>
    <x v="1"/>
    <s v="TEC-PH-10001750"/>
    <x v="2"/>
    <x v="7"/>
    <s v="Samsung Rugby III"/>
    <n v="52.792000000000002"/>
    <n v="1"/>
    <n v="0.2"/>
    <n v="4.6193000000000026"/>
  </r>
  <r>
    <n v="7579"/>
    <s v="CA-2013-138597"/>
    <x v="0"/>
    <x v="122"/>
    <d v="2013-12-22T00:00:00"/>
    <s v="First Class"/>
    <s v="PN-18775"/>
    <s v="Parhena Norris"/>
    <s v="Home Office"/>
    <s v="United States"/>
    <s v="Omaha"/>
    <x v="8"/>
    <n v="68104"/>
    <x v="2"/>
    <s v="FUR-CH-10004997"/>
    <x v="0"/>
    <x v="1"/>
    <s v="Hon Every-Day Series Multi-Task Chairs"/>
    <n v="563.93999999999994"/>
    <n v="3"/>
    <n v="0"/>
    <n v="112.78800000000001"/>
  </r>
  <r>
    <n v="7580"/>
    <s v="CA-2012-123113"/>
    <x v="1"/>
    <x v="521"/>
    <d v="2012-11-27T00:00:00"/>
    <s v="Second Class"/>
    <s v="AT-10735"/>
    <s v="Annie Thurman"/>
    <s v="Consumer"/>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s v="Consumer"/>
    <s v="United States"/>
    <s v="Morristown"/>
    <x v="30"/>
    <n v="7960"/>
    <x v="3"/>
    <s v="OFF-AR-10004999"/>
    <x v="1"/>
    <x v="6"/>
    <s v="Newell 315"/>
    <n v="17.940000000000001"/>
    <n v="3"/>
    <n v="0"/>
    <n v="4.4850000000000003"/>
  </r>
  <r>
    <n v="7582"/>
    <s v="CA-2012-169656"/>
    <x v="1"/>
    <x v="863"/>
    <d v="2012-08-16T00:00:00"/>
    <s v="First Class"/>
    <s v="EJ-13720"/>
    <s v="Ed Jacobs"/>
    <s v="Consumer"/>
    <s v="United States"/>
    <s v="Philadelphia"/>
    <x v="9"/>
    <n v="19143"/>
    <x v="3"/>
    <s v="OFF-ST-10003816"/>
    <x v="1"/>
    <x v="4"/>
    <s v="Fellowes High-Stak Drawer Files"/>
    <n v="422.85599999999999"/>
    <n v="3"/>
    <n v="0.2"/>
    <n v="15.857099999999974"/>
  </r>
  <r>
    <n v="7583"/>
    <s v="CA-2012-142734"/>
    <x v="1"/>
    <x v="392"/>
    <d v="2012-04-21T00:00:00"/>
    <s v="Standard Class"/>
    <s v="DM-13345"/>
    <s v="Denise Monton"/>
    <s v="Corporate"/>
    <s v="United States"/>
    <s v="New York City"/>
    <x v="15"/>
    <n v="10024"/>
    <x v="3"/>
    <s v="FUR-CH-10003968"/>
    <x v="0"/>
    <x v="1"/>
    <s v="Novimex Turbo Task Chair"/>
    <n v="127.76400000000001"/>
    <n v="2"/>
    <n v="0.1"/>
    <n v="2.8392000000000017"/>
  </r>
  <r>
    <n v="7584"/>
    <s v="CA-2011-163223"/>
    <x v="2"/>
    <x v="90"/>
    <d v="2011-03-25T00:00:00"/>
    <s v="Standard Class"/>
    <s v="KH-16690"/>
    <s v="Kristen Hastings"/>
    <s v="Corporate"/>
    <s v="United States"/>
    <s v="Springfield"/>
    <x v="17"/>
    <n v="22153"/>
    <x v="0"/>
    <s v="TEC-PH-10000730"/>
    <x v="2"/>
    <x v="7"/>
    <s v="Samsung Galaxy S4 Active"/>
    <n v="3499.9300000000003"/>
    <n v="7"/>
    <n v="0"/>
    <n v="909.98180000000025"/>
  </r>
  <r>
    <n v="7585"/>
    <s v="CA-2011-163223"/>
    <x v="2"/>
    <x v="90"/>
    <d v="2011-03-25T00:00:00"/>
    <s v="Standard Class"/>
    <s v="KH-16690"/>
    <s v="Kristen Hastings"/>
    <s v="Corporate"/>
    <s v="United States"/>
    <s v="Springfield"/>
    <x v="17"/>
    <n v="22153"/>
    <x v="0"/>
    <s v="OFF-LA-10004409"/>
    <x v="1"/>
    <x v="2"/>
    <s v="Avery 492"/>
    <n v="14.399999999999999"/>
    <n v="5"/>
    <n v="0"/>
    <n v="6.6239999999999988"/>
  </r>
  <r>
    <n v="7586"/>
    <s v="CA-2011-163223"/>
    <x v="2"/>
    <x v="90"/>
    <d v="2011-03-25T00:00:00"/>
    <s v="Standard Class"/>
    <s v="KH-16690"/>
    <s v="Kristen Hastings"/>
    <s v="Corporate"/>
    <s v="United States"/>
    <s v="Springfield"/>
    <x v="17"/>
    <n v="22153"/>
    <x v="0"/>
    <s v="OFF-PA-10000675"/>
    <x v="1"/>
    <x v="10"/>
    <s v="Xerox 1919"/>
    <n v="122.97"/>
    <n v="3"/>
    <n v="0"/>
    <n v="60.255300000000005"/>
  </r>
  <r>
    <n v="7587"/>
    <s v="CA-2011-163223"/>
    <x v="2"/>
    <x v="90"/>
    <d v="2011-03-25T00:00:00"/>
    <s v="Standard Class"/>
    <s v="KH-16690"/>
    <s v="Kristen Hastings"/>
    <s v="Corporate"/>
    <s v="United States"/>
    <s v="Springfield"/>
    <x v="17"/>
    <n v="22153"/>
    <x v="0"/>
    <s v="OFF-AR-10001573"/>
    <x v="1"/>
    <x v="6"/>
    <s v="American Pencil"/>
    <n v="9.32"/>
    <n v="4"/>
    <n v="0"/>
    <n v="2.702799999999999"/>
  </r>
  <r>
    <n v="7588"/>
    <s v="CA-2011-163223"/>
    <x v="2"/>
    <x v="90"/>
    <d v="2011-03-25T00:00:00"/>
    <s v="Standard Class"/>
    <s v="KH-16690"/>
    <s v="Kristen Hastings"/>
    <s v="Corporate"/>
    <s v="United States"/>
    <s v="Springfield"/>
    <x v="17"/>
    <n v="22153"/>
    <x v="0"/>
    <s v="OFF-BI-10001597"/>
    <x v="1"/>
    <x v="8"/>
    <s v="Wilson Jones Ledger-Size, Piano-Hinge Binder, 2&quot;, Blue"/>
    <n v="122.94"/>
    <n v="3"/>
    <n v="0"/>
    <n v="59.011199999999988"/>
  </r>
  <r>
    <n v="7589"/>
    <s v="CA-2014-122945"/>
    <x v="3"/>
    <x v="673"/>
    <d v="2014-11-23T00:00:00"/>
    <s v="Standard Class"/>
    <s v="MB-18085"/>
    <s v="Mick Brown"/>
    <s v="Consumer"/>
    <s v="United States"/>
    <s v="Roseville"/>
    <x v="1"/>
    <n v="95661"/>
    <x v="1"/>
    <s v="FUR-FU-10001196"/>
    <x v="0"/>
    <x v="5"/>
    <s v="DAX Cubicle Frames - 8x10"/>
    <n v="17.309999999999999"/>
    <n v="3"/>
    <n v="0"/>
    <n v="5.1929999999999996"/>
  </r>
  <r>
    <n v="7590"/>
    <s v="CA-2012-139738"/>
    <x v="1"/>
    <x v="12"/>
    <d v="2012-09-29T00:00:00"/>
    <s v="Standard Class"/>
    <s v="DK-12895"/>
    <s v="Dana Kaydos"/>
    <s v="Consumer"/>
    <s v="United States"/>
    <s v="Rockford"/>
    <x v="10"/>
    <n v="61107"/>
    <x v="2"/>
    <s v="OFF-AR-10004602"/>
    <x v="1"/>
    <x v="6"/>
    <s v="Boston KS Multi-Size Manual Pencil Sharpener"/>
    <n v="128.744"/>
    <n v="7"/>
    <n v="0.2"/>
    <n v="12.874400000000001"/>
  </r>
  <r>
    <n v="7591"/>
    <s v="CA-2013-158778"/>
    <x v="0"/>
    <x v="64"/>
    <d v="2013-09-10T00:00:00"/>
    <s v="Standard Class"/>
    <s v="DB-13210"/>
    <s v="Dean Braden"/>
    <s v="Consumer"/>
    <s v="United States"/>
    <s v="Philadelphia"/>
    <x v="9"/>
    <n v="19134"/>
    <x v="3"/>
    <s v="FUR-FU-10000260"/>
    <x v="0"/>
    <x v="5"/>
    <s v="6&quot; Cubicle Wall Clock, Black"/>
    <n v="58.248000000000005"/>
    <n v="9"/>
    <n v="0.2"/>
    <n v="11.649599999999996"/>
  </r>
  <r>
    <n v="7592"/>
    <s v="CA-2013-158778"/>
    <x v="0"/>
    <x v="64"/>
    <d v="2013-09-10T00:00:00"/>
    <s v="Standard Class"/>
    <s v="DB-13210"/>
    <s v="Dean Braden"/>
    <s v="Consumer"/>
    <s v="United States"/>
    <s v="Philadelphia"/>
    <x v="9"/>
    <n v="19134"/>
    <x v="3"/>
    <s v="FUR-CH-10001146"/>
    <x v="0"/>
    <x v="1"/>
    <s v="Global Task Chair, Black"/>
    <n v="71.245999999999995"/>
    <n v="2"/>
    <n v="0.3"/>
    <n v="-19.338199999999993"/>
  </r>
  <r>
    <n v="7593"/>
    <s v="CA-2013-158778"/>
    <x v="0"/>
    <x v="64"/>
    <d v="2013-09-10T00:00:00"/>
    <s v="Standard Class"/>
    <s v="DB-13210"/>
    <s v="Dean Braden"/>
    <s v="Consumer"/>
    <s v="United States"/>
    <s v="Philadelphia"/>
    <x v="9"/>
    <n v="19134"/>
    <x v="3"/>
    <s v="OFF-AR-10000896"/>
    <x v="1"/>
    <x v="6"/>
    <s v="Newell 329"/>
    <n v="7.8719999999999999"/>
    <n v="3"/>
    <n v="0.2"/>
    <n v="0.59039999999999937"/>
  </r>
  <r>
    <n v="7594"/>
    <s v="CA-2013-158778"/>
    <x v="0"/>
    <x v="64"/>
    <d v="2013-09-10T00:00:00"/>
    <s v="Standard Class"/>
    <s v="DB-13210"/>
    <s v="Dean Braden"/>
    <s v="Consumer"/>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s v="Consumer"/>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s v="Consumer"/>
    <s v="United States"/>
    <s v="Detroit"/>
    <x v="12"/>
    <n v="48234"/>
    <x v="2"/>
    <s v="OFF-BI-10001036"/>
    <x v="1"/>
    <x v="8"/>
    <s v="Cardinal EasyOpen D-Ring Binders"/>
    <n v="36.56"/>
    <n v="4"/>
    <n v="0"/>
    <n v="18.28"/>
  </r>
  <r>
    <n v="7597"/>
    <s v="CA-2012-164567"/>
    <x v="1"/>
    <x v="925"/>
    <d v="2012-06-19T00:00:00"/>
    <s v="Standard Class"/>
    <s v="GK-14620"/>
    <s v="Grace Kelly"/>
    <s v="Corporate"/>
    <s v="United States"/>
    <s v="Los Angeles"/>
    <x v="1"/>
    <n v="90004"/>
    <x v="1"/>
    <s v="TEC-PH-10002103"/>
    <x v="2"/>
    <x v="7"/>
    <s v="Jabra SPEAK 410"/>
    <n v="225.57599999999996"/>
    <n v="3"/>
    <n v="0.2"/>
    <n v="22.557600000000008"/>
  </r>
  <r>
    <n v="7598"/>
    <s v="CA-2011-131947"/>
    <x v="2"/>
    <x v="328"/>
    <d v="2011-09-22T00:00:00"/>
    <s v="Standard Class"/>
    <s v="JA-15970"/>
    <s v="Joseph Airdo"/>
    <s v="Consumer"/>
    <s v="United States"/>
    <s v="Springfield"/>
    <x v="21"/>
    <n v="97477"/>
    <x v="1"/>
    <s v="OFF-AR-10001473"/>
    <x v="1"/>
    <x v="6"/>
    <s v="Newell 313"/>
    <n v="5.2480000000000002"/>
    <n v="2"/>
    <n v="0.2"/>
    <n v="0.45920000000000027"/>
  </r>
  <r>
    <n v="7599"/>
    <s v="CA-2011-131947"/>
    <x v="2"/>
    <x v="328"/>
    <d v="2011-09-22T00:00:00"/>
    <s v="Standard Class"/>
    <s v="JA-15970"/>
    <s v="Joseph Airdo"/>
    <s v="Consumer"/>
    <s v="United States"/>
    <s v="Springfield"/>
    <x v="21"/>
    <n v="97477"/>
    <x v="1"/>
    <s v="OFF-AR-10000411"/>
    <x v="1"/>
    <x v="6"/>
    <s v="Boston 16701 Slimline Battery Pencil Sharpener"/>
    <n v="38.256"/>
    <n v="3"/>
    <n v="0.2"/>
    <n v="4.7819999999999947"/>
  </r>
  <r>
    <n v="7600"/>
    <s v="CA-2011-131947"/>
    <x v="2"/>
    <x v="328"/>
    <d v="2011-09-22T00:00:00"/>
    <s v="Standard Class"/>
    <s v="JA-15970"/>
    <s v="Joseph Airdo"/>
    <s v="Consumer"/>
    <s v="United States"/>
    <s v="Springfield"/>
    <x v="21"/>
    <n v="97477"/>
    <x v="1"/>
    <s v="OFF-PA-10000246"/>
    <x v="1"/>
    <x v="10"/>
    <s v="Riverleaf Stik-Withit Designer Note Cubes"/>
    <n v="40.24"/>
    <n v="5"/>
    <n v="0.2"/>
    <n v="13.078000000000001"/>
  </r>
  <r>
    <n v="7601"/>
    <s v="CA-2011-131947"/>
    <x v="2"/>
    <x v="328"/>
    <d v="2011-09-22T00:00:00"/>
    <s v="Standard Class"/>
    <s v="JA-15970"/>
    <s v="Joseph Airdo"/>
    <s v="Consumer"/>
    <s v="United States"/>
    <s v="Springfield"/>
    <x v="21"/>
    <n v="97477"/>
    <x v="1"/>
    <s v="TEC-MA-10004086"/>
    <x v="2"/>
    <x v="15"/>
    <s v="Plantronics Single Ear Headset"/>
    <n v="29.925000000000001"/>
    <n v="5"/>
    <n v="0.7"/>
    <n v="-21.944999999999993"/>
  </r>
  <r>
    <n v="7602"/>
    <s v="CA-2011-131947"/>
    <x v="2"/>
    <x v="328"/>
    <d v="2011-09-22T00:00:00"/>
    <s v="Standard Class"/>
    <s v="JA-15970"/>
    <s v="Joseph Airdo"/>
    <s v="Consumer"/>
    <s v="United States"/>
    <s v="Springfield"/>
    <x v="21"/>
    <n v="97477"/>
    <x v="1"/>
    <s v="OFF-PA-10003039"/>
    <x v="1"/>
    <x v="10"/>
    <s v="Xerox 1960"/>
    <n v="148.70400000000001"/>
    <n v="6"/>
    <n v="0.2"/>
    <n v="46.469999999999985"/>
  </r>
  <r>
    <n v="7603"/>
    <s v="CA-2011-131947"/>
    <x v="2"/>
    <x v="328"/>
    <d v="2011-09-22T00:00:00"/>
    <s v="Standard Class"/>
    <s v="JA-15970"/>
    <s v="Joseph Airdo"/>
    <s v="Consumer"/>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s v="Corporate"/>
    <s v="United States"/>
    <s v="Providence"/>
    <x v="34"/>
    <n v="2908"/>
    <x v="3"/>
    <s v="OFF-PA-10000289"/>
    <x v="1"/>
    <x v="10"/>
    <s v="Xerox 213"/>
    <n v="12.96"/>
    <n v="2"/>
    <n v="0"/>
    <n v="6.2208000000000006"/>
  </r>
  <r>
    <n v="7605"/>
    <s v="CA-2013-101791"/>
    <x v="0"/>
    <x v="1022"/>
    <d v="2013-06-01T00:00:00"/>
    <s v="Standard Class"/>
    <s v="BS-11665"/>
    <s v="Brian Stugart"/>
    <s v="Consumer"/>
    <s v="United States"/>
    <s v="Chicago"/>
    <x v="10"/>
    <n v="60623"/>
    <x v="2"/>
    <s v="FUR-FU-10003247"/>
    <x v="0"/>
    <x v="5"/>
    <s v="36X48 HARDFLOOR CHAIRMAT"/>
    <n v="25.176000000000002"/>
    <n v="3"/>
    <n v="0.6"/>
    <n v="-33.358199999999997"/>
  </r>
  <r>
    <n v="7606"/>
    <s v="CA-2013-101791"/>
    <x v="0"/>
    <x v="1022"/>
    <d v="2013-06-01T00:00:00"/>
    <s v="Standard Class"/>
    <s v="BS-11665"/>
    <s v="Brian Stugart"/>
    <s v="Consumer"/>
    <s v="United States"/>
    <s v="Chicago"/>
    <x v="10"/>
    <n v="60623"/>
    <x v="2"/>
    <s v="FUR-FU-10002191"/>
    <x v="0"/>
    <x v="5"/>
    <s v="G.E. Halogen Desk Lamp Bulbs"/>
    <n v="5.5840000000000005"/>
    <n v="2"/>
    <n v="0.6"/>
    <n v="-1.6751999999999994"/>
  </r>
  <r>
    <n v="7607"/>
    <s v="CA-2013-101791"/>
    <x v="0"/>
    <x v="1022"/>
    <d v="2013-06-01T00:00:00"/>
    <s v="Standard Class"/>
    <s v="BS-11665"/>
    <s v="Brian Stugart"/>
    <s v="Consumer"/>
    <s v="United States"/>
    <s v="Chicago"/>
    <x v="10"/>
    <n v="60623"/>
    <x v="2"/>
    <s v="OFF-ST-10001496"/>
    <x v="1"/>
    <x v="4"/>
    <s v="Standard Rollaway File with Lock"/>
    <n v="1297.3680000000002"/>
    <n v="9"/>
    <n v="0.2"/>
    <n v="97.302599999999984"/>
  </r>
  <r>
    <n v="7608"/>
    <s v="CA-2014-121195"/>
    <x v="3"/>
    <x v="165"/>
    <d v="2014-12-28T00:00:00"/>
    <s v="First Class"/>
    <s v="NS-18505"/>
    <s v="Neola Schneider"/>
    <s v="Consumer"/>
    <s v="United States"/>
    <s v="Dallas"/>
    <x v="5"/>
    <n v="75220"/>
    <x v="2"/>
    <s v="OFF-ST-10000585"/>
    <x v="1"/>
    <x v="4"/>
    <s v="Economy Rollaway Files"/>
    <n v="264.32"/>
    <n v="2"/>
    <n v="0.2"/>
    <n v="19.823999999999998"/>
  </r>
  <r>
    <n v="7609"/>
    <s v="CA-2014-163209"/>
    <x v="3"/>
    <x v="898"/>
    <d v="2014-05-08T00:00:00"/>
    <s v="Standard Class"/>
    <s v="MK-18160"/>
    <s v="Mike Kennedy"/>
    <s v="Consumer"/>
    <s v="United States"/>
    <s v="San Francisco"/>
    <x v="1"/>
    <n v="94122"/>
    <x v="1"/>
    <s v="OFF-PA-10001166"/>
    <x v="1"/>
    <x v="10"/>
    <s v="Xerox 2"/>
    <n v="25.92"/>
    <n v="4"/>
    <n v="0"/>
    <n v="12.441600000000001"/>
  </r>
  <r>
    <n v="7610"/>
    <s v="CA-2014-163209"/>
    <x v="3"/>
    <x v="898"/>
    <d v="2014-05-08T00:00:00"/>
    <s v="Standard Class"/>
    <s v="MK-18160"/>
    <s v="Mike Kennedy"/>
    <s v="Consumer"/>
    <s v="United States"/>
    <s v="San Francisco"/>
    <x v="1"/>
    <n v="94122"/>
    <x v="1"/>
    <s v="OFF-AR-10003651"/>
    <x v="1"/>
    <x v="6"/>
    <s v="Newell 350"/>
    <n v="22.959999999999997"/>
    <n v="7"/>
    <n v="0"/>
    <n v="6.6583999999999968"/>
  </r>
  <r>
    <n v="7611"/>
    <s v="CA-2011-133354"/>
    <x v="2"/>
    <x v="1165"/>
    <d v="2011-02-25T00:00:00"/>
    <s v="First Class"/>
    <s v="SA-20830"/>
    <s v="Sue Ann Reed"/>
    <s v="Consumer"/>
    <s v="United States"/>
    <s v="Moreno Valley"/>
    <x v="1"/>
    <n v="92553"/>
    <x v="1"/>
    <s v="OFF-PA-10001800"/>
    <x v="1"/>
    <x v="10"/>
    <s v="Xerox 220"/>
    <n v="19.440000000000001"/>
    <n v="3"/>
    <n v="0"/>
    <n v="9.3312000000000008"/>
  </r>
  <r>
    <n v="7612"/>
    <s v="US-2012-130491"/>
    <x v="1"/>
    <x v="285"/>
    <d v="2012-02-11T00:00:00"/>
    <s v="First Class"/>
    <s v="BH-11710"/>
    <s v="Brosina Hoffman"/>
    <s v="Consumer"/>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s v="Consumer"/>
    <s v="United States"/>
    <s v="Garden City"/>
    <x v="41"/>
    <n v="67846"/>
    <x v="2"/>
    <s v="OFF-FA-10000134"/>
    <x v="1"/>
    <x v="13"/>
    <s v="Advantus Push Pins, Aluminum Head"/>
    <n v="5.81"/>
    <n v="1"/>
    <n v="0"/>
    <n v="1.8010999999999999"/>
  </r>
  <r>
    <n v="7614"/>
    <s v="US-2012-130491"/>
    <x v="1"/>
    <x v="285"/>
    <d v="2012-02-11T00:00:00"/>
    <s v="First Class"/>
    <s v="BH-11710"/>
    <s v="Brosina Hoffman"/>
    <s v="Consumer"/>
    <s v="United States"/>
    <s v="Garden City"/>
    <x v="41"/>
    <n v="67846"/>
    <x v="2"/>
    <s v="OFF-AR-10001149"/>
    <x v="1"/>
    <x v="6"/>
    <s v="Sanford Colorific Colored Pencils, 12/Box"/>
    <n v="5.76"/>
    <n v="2"/>
    <n v="0"/>
    <n v="1.7279999999999998"/>
  </r>
  <r>
    <n v="7615"/>
    <s v="CA-2012-113740"/>
    <x v="1"/>
    <x v="252"/>
    <d v="2012-08-28T00:00:00"/>
    <s v="Second Class"/>
    <s v="SC-20380"/>
    <s v="Shahid Collister"/>
    <s v="Consumer"/>
    <s v="United States"/>
    <s v="New York City"/>
    <x v="15"/>
    <n v="10035"/>
    <x v="3"/>
    <s v="FUR-FU-10000010"/>
    <x v="0"/>
    <x v="5"/>
    <s v="DAX Value U-Channel Document Frames, Easel Back"/>
    <n v="14.91"/>
    <n v="3"/>
    <n v="0"/>
    <n v="4.6220999999999997"/>
  </r>
  <r>
    <n v="7616"/>
    <s v="CA-2011-148425"/>
    <x v="2"/>
    <x v="953"/>
    <d v="2011-12-04T00:00:00"/>
    <s v="Standard Class"/>
    <s v="RF-19345"/>
    <s v="Randy Ferguson"/>
    <s v="Corporate"/>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s v="Consumer"/>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s v="Consumer"/>
    <s v="United States"/>
    <s v="Watertown"/>
    <x v="15"/>
    <n v="13601"/>
    <x v="3"/>
    <s v="OFF-BI-10003656"/>
    <x v="1"/>
    <x v="8"/>
    <s v="Fellowes PB200 Plastic Comb Binding Machine"/>
    <n v="679.96"/>
    <n v="5"/>
    <n v="0.2"/>
    <n v="220.98699999999997"/>
  </r>
  <r>
    <n v="7619"/>
    <s v="CA-2014-151225"/>
    <x v="3"/>
    <x v="855"/>
    <d v="2014-10-30T00:00:00"/>
    <s v="First Class"/>
    <s v="JM-15655"/>
    <s v="Jim Mitchum"/>
    <s v="Corporate"/>
    <s v="United States"/>
    <s v="Los Angeles"/>
    <x v="1"/>
    <n v="90032"/>
    <x v="1"/>
    <s v="FUR-TA-10001539"/>
    <x v="0"/>
    <x v="3"/>
    <s v="Chromcraft Rectangular Conference Tables"/>
    <n v="189.57600000000002"/>
    <n v="1"/>
    <n v="0.2"/>
    <n v="9.4787999999999784"/>
  </r>
  <r>
    <n v="7620"/>
    <s v="CA-2014-151225"/>
    <x v="3"/>
    <x v="855"/>
    <d v="2014-10-30T00:00:00"/>
    <s v="First Class"/>
    <s v="JM-15655"/>
    <s v="Jim Mitchum"/>
    <s v="Corporate"/>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s v="Consumer"/>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s v="Consumer"/>
    <s v="United States"/>
    <s v="Los Angeles"/>
    <x v="1"/>
    <n v="90004"/>
    <x v="1"/>
    <s v="FUR-CH-10002335"/>
    <x v="0"/>
    <x v="1"/>
    <s v="Hon GuestStacker Chair"/>
    <n v="725.34400000000005"/>
    <n v="4"/>
    <n v="0.2"/>
    <n v="54.400800000000004"/>
  </r>
  <r>
    <n v="7623"/>
    <s v="US-2011-144078"/>
    <x v="2"/>
    <x v="641"/>
    <d v="2011-11-29T00:00:00"/>
    <s v="Standard Class"/>
    <s v="RB-19435"/>
    <s v="Richard Bierner"/>
    <s v="Consumer"/>
    <s v="United States"/>
    <s v="Los Angeles"/>
    <x v="1"/>
    <n v="90004"/>
    <x v="1"/>
    <s v="OFF-AR-10004707"/>
    <x v="1"/>
    <x v="6"/>
    <s v="Staples"/>
    <n v="7.4399999999999995"/>
    <n v="3"/>
    <n v="0"/>
    <n v="2.6039999999999996"/>
  </r>
  <r>
    <n v="7624"/>
    <s v="CA-2011-124464"/>
    <x v="2"/>
    <x v="686"/>
    <d v="2011-07-20T00:00:00"/>
    <s v="Standard Class"/>
    <s v="SS-20515"/>
    <s v="Shirley Schmidt"/>
    <s v="Home Office"/>
    <s v="United States"/>
    <s v="Newark"/>
    <x v="13"/>
    <n v="19711"/>
    <x v="3"/>
    <s v="OFF-AP-10000576"/>
    <x v="1"/>
    <x v="9"/>
    <s v="Belkin 7 Outlet SurgeMaster II"/>
    <n v="39.479999999999997"/>
    <n v="1"/>
    <n v="0"/>
    <n v="11.054400000000001"/>
  </r>
  <r>
    <n v="7625"/>
    <s v="CA-2012-136805"/>
    <x v="1"/>
    <x v="293"/>
    <d v="2012-05-27T00:00:00"/>
    <s v="Second Class"/>
    <s v="NM-18445"/>
    <s v="Nathan Mautz"/>
    <s v="Home Office"/>
    <s v="United States"/>
    <s v="Detroit"/>
    <x v="12"/>
    <n v="48234"/>
    <x v="2"/>
    <s v="OFF-AP-10001394"/>
    <x v="1"/>
    <x v="9"/>
    <s v="Harmony Air Purifier"/>
    <n v="850.5"/>
    <n v="5"/>
    <n v="0.1"/>
    <n v="245.69999999999993"/>
  </r>
  <r>
    <n v="7626"/>
    <s v="CA-2012-136805"/>
    <x v="1"/>
    <x v="293"/>
    <d v="2012-05-27T00:00:00"/>
    <s v="Second Class"/>
    <s v="NM-18445"/>
    <s v="Nathan Mautz"/>
    <s v="Home Office"/>
    <s v="United States"/>
    <s v="Detroit"/>
    <x v="12"/>
    <n v="48234"/>
    <x v="2"/>
    <s v="FUR-FU-10003724"/>
    <x v="0"/>
    <x v="5"/>
    <s v="Westinghouse Clip-On Gooseneck Lamps"/>
    <n v="75.33"/>
    <n v="9"/>
    <n v="0"/>
    <n v="19.585799999999999"/>
  </r>
  <r>
    <n v="7627"/>
    <s v="US-2012-159499"/>
    <x v="1"/>
    <x v="82"/>
    <d v="2012-11-23T00:00:00"/>
    <s v="Second Class"/>
    <s v="EM-14095"/>
    <s v="Eudokia Martin"/>
    <s v="Corporate"/>
    <s v="United States"/>
    <s v="Phoenix"/>
    <x v="16"/>
    <n v="85023"/>
    <x v="1"/>
    <s v="OFF-AP-10002867"/>
    <x v="1"/>
    <x v="9"/>
    <s v="Fellowes Command Center 5-outlet power strip"/>
    <n v="325.63200000000006"/>
    <n v="6"/>
    <n v="0.2"/>
    <n v="28.492799999999988"/>
  </r>
  <r>
    <n v="7628"/>
    <s v="US-2012-159499"/>
    <x v="1"/>
    <x v="82"/>
    <d v="2012-11-23T00:00:00"/>
    <s v="Second Class"/>
    <s v="EM-14095"/>
    <s v="Eudokia Martin"/>
    <s v="Corporate"/>
    <s v="United States"/>
    <s v="Phoenix"/>
    <x v="16"/>
    <n v="85023"/>
    <x v="1"/>
    <s v="TEC-AC-10002718"/>
    <x v="2"/>
    <x v="11"/>
    <s v="Belkin Standard 104 key USB Keyboard"/>
    <n v="23.344000000000001"/>
    <n v="2"/>
    <n v="0.2"/>
    <n v="-1.4590000000000014"/>
  </r>
  <r>
    <n v="7629"/>
    <s v="US-2012-159499"/>
    <x v="1"/>
    <x v="82"/>
    <d v="2012-11-23T00:00:00"/>
    <s v="Second Class"/>
    <s v="EM-14095"/>
    <s v="Eudokia Martin"/>
    <s v="Corporate"/>
    <s v="United States"/>
    <s v="Phoenix"/>
    <x v="16"/>
    <n v="85023"/>
    <x v="1"/>
    <s v="OFF-LA-10003121"/>
    <x v="1"/>
    <x v="2"/>
    <s v="Avery 506"/>
    <n v="16.520000000000003"/>
    <n v="5"/>
    <n v="0.2"/>
    <n v="5.368999999999998"/>
  </r>
  <r>
    <n v="7630"/>
    <s v="CA-2011-162089"/>
    <x v="2"/>
    <x v="809"/>
    <d v="2011-04-01T00:00:00"/>
    <s v="First Class"/>
    <s v="MP-17470"/>
    <s v="Mark Packer"/>
    <s v="Home Office"/>
    <s v="United States"/>
    <s v="Brownsville"/>
    <x v="5"/>
    <n v="78521"/>
    <x v="2"/>
    <s v="OFF-EN-10002230"/>
    <x v="1"/>
    <x v="12"/>
    <s v="Airmail Envelopes"/>
    <n v="335.72"/>
    <n v="5"/>
    <n v="0.2"/>
    <n v="113.30549999999999"/>
  </r>
  <r>
    <n v="7631"/>
    <s v="CA-2011-162089"/>
    <x v="2"/>
    <x v="809"/>
    <d v="2011-04-01T00:00:00"/>
    <s v="First Class"/>
    <s v="MP-17470"/>
    <s v="Mark Packer"/>
    <s v="Home Office"/>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s v="Home Office"/>
    <s v="United States"/>
    <s v="Brownsville"/>
    <x v="5"/>
    <n v="78521"/>
    <x v="2"/>
    <s v="FUR-CH-10002304"/>
    <x v="0"/>
    <x v="1"/>
    <s v="Global Stack Chair without Arms, Black"/>
    <n v="127.30199999999999"/>
    <n v="7"/>
    <n v="0.3"/>
    <n v="-9.0929999999999964"/>
  </r>
  <r>
    <n v="7633"/>
    <s v="US-2014-158526"/>
    <x v="3"/>
    <x v="614"/>
    <d v="2015-01-02T00:00:00"/>
    <s v="Second Class"/>
    <s v="KH-16360"/>
    <s v="Katherine Hughes"/>
    <s v="Consumer"/>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s v="Consumer"/>
    <s v="United States"/>
    <s v="Louisville"/>
    <x v="0"/>
    <n v="40214"/>
    <x v="0"/>
    <s v="OFF-BI-10002414"/>
    <x v="1"/>
    <x v="8"/>
    <s v="GBC ProClick Spines for 32-Hole Punch"/>
    <n v="12.53"/>
    <n v="1"/>
    <n v="0"/>
    <n v="5.8890999999999991"/>
  </r>
  <r>
    <n v="7635"/>
    <s v="US-2014-158526"/>
    <x v="3"/>
    <x v="614"/>
    <d v="2015-01-02T00:00:00"/>
    <s v="Second Class"/>
    <s v="KH-16360"/>
    <s v="Katherine Hughes"/>
    <s v="Consumer"/>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s v="Consumer"/>
    <s v="United States"/>
    <s v="Louisville"/>
    <x v="0"/>
    <n v="40214"/>
    <x v="0"/>
    <s v="FUR-CH-10004495"/>
    <x v="0"/>
    <x v="1"/>
    <s v="Global Leather and Oak Executive Chair, Black"/>
    <n v="300.98"/>
    <n v="1"/>
    <n v="0"/>
    <n v="87.28419999999997"/>
  </r>
  <r>
    <n v="7637"/>
    <s v="US-2014-158526"/>
    <x v="3"/>
    <x v="614"/>
    <d v="2015-01-02T00:00:00"/>
    <s v="Second Class"/>
    <s v="KH-16360"/>
    <s v="Katherine Hughes"/>
    <s v="Consumer"/>
    <s v="United States"/>
    <s v="Louisville"/>
    <x v="0"/>
    <n v="40214"/>
    <x v="0"/>
    <s v="FUR-CH-10001270"/>
    <x v="0"/>
    <x v="1"/>
    <s v="Harbour Creations Steel Folding Chair"/>
    <n v="258.75"/>
    <n v="3"/>
    <n v="0"/>
    <n v="77.624999999999972"/>
  </r>
  <r>
    <n v="7638"/>
    <s v="CA-2014-104885"/>
    <x v="3"/>
    <x v="580"/>
    <d v="2014-03-09T00:00:00"/>
    <s v="Standard Class"/>
    <s v="DB-13555"/>
    <s v="Dorothy Badders"/>
    <s v="Corporate"/>
    <s v="United States"/>
    <s v="Newark"/>
    <x v="13"/>
    <n v="19711"/>
    <x v="3"/>
    <s v="OFF-AR-10001615"/>
    <x v="1"/>
    <x v="6"/>
    <s v="Newell 34"/>
    <n v="59.519999999999996"/>
    <n v="3"/>
    <n v="0"/>
    <n v="15.475200000000001"/>
  </r>
  <r>
    <n v="7639"/>
    <s v="CA-2014-104885"/>
    <x v="3"/>
    <x v="580"/>
    <d v="2014-03-09T00:00:00"/>
    <s v="Standard Class"/>
    <s v="DB-13555"/>
    <s v="Dorothy Badders"/>
    <s v="Corporate"/>
    <s v="United States"/>
    <s v="Newark"/>
    <x v="13"/>
    <n v="19711"/>
    <x v="3"/>
    <s v="OFF-EN-10003286"/>
    <x v="1"/>
    <x v="12"/>
    <s v="Staples"/>
    <n v="57.959999999999994"/>
    <n v="7"/>
    <n v="0"/>
    <n v="27.241199999999996"/>
  </r>
  <r>
    <n v="7640"/>
    <s v="CA-2014-104885"/>
    <x v="3"/>
    <x v="580"/>
    <d v="2014-03-09T00:00:00"/>
    <s v="Standard Class"/>
    <s v="DB-13555"/>
    <s v="Dorothy Badders"/>
    <s v="Corporate"/>
    <s v="United States"/>
    <s v="Newark"/>
    <x v="13"/>
    <n v="19711"/>
    <x v="3"/>
    <s v="FUR-BO-10003660"/>
    <x v="0"/>
    <x v="0"/>
    <s v="Bush Cubix Collection Bookcases, Fully Assembled"/>
    <n v="441.96"/>
    <n v="2"/>
    <n v="0"/>
    <n v="101.6508"/>
  </r>
  <r>
    <n v="7641"/>
    <s v="CA-2014-104885"/>
    <x v="3"/>
    <x v="580"/>
    <d v="2014-03-09T00:00:00"/>
    <s v="Standard Class"/>
    <s v="DB-13555"/>
    <s v="Dorothy Badders"/>
    <s v="Corporate"/>
    <s v="United States"/>
    <s v="Newark"/>
    <x v="13"/>
    <n v="19711"/>
    <x v="3"/>
    <s v="OFF-PA-10002764"/>
    <x v="1"/>
    <x v="10"/>
    <s v="Staples"/>
    <n v="68.039999999999992"/>
    <n v="6"/>
    <n v="0"/>
    <n v="33.339599999999997"/>
  </r>
  <r>
    <n v="7642"/>
    <s v="US-2013-157490"/>
    <x v="0"/>
    <x v="1099"/>
    <d v="2013-10-08T00:00:00"/>
    <s v="First Class"/>
    <s v="LB-16795"/>
    <s v="Laurel Beltran"/>
    <s v="Home Office"/>
    <s v="United States"/>
    <s v="Pueblo"/>
    <x v="22"/>
    <n v="81001"/>
    <x v="1"/>
    <s v="TEC-MA-10001695"/>
    <x v="2"/>
    <x v="15"/>
    <s v="Zebra GK420t Direct Thermal/Thermal Transfer Printer"/>
    <n v="703.71"/>
    <n v="6"/>
    <n v="0.7"/>
    <n v="-938.28"/>
  </r>
  <r>
    <n v="7643"/>
    <s v="US-2013-157490"/>
    <x v="0"/>
    <x v="1099"/>
    <d v="2013-10-08T00:00:00"/>
    <s v="First Class"/>
    <s v="LB-16795"/>
    <s v="Laurel Beltran"/>
    <s v="Home Office"/>
    <s v="United States"/>
    <s v="Pueblo"/>
    <x v="22"/>
    <n v="81001"/>
    <x v="1"/>
    <s v="OFF-BI-10002824"/>
    <x v="1"/>
    <x v="8"/>
    <s v="Recycled Easel Ring Binders"/>
    <n v="17.904000000000003"/>
    <n v="4"/>
    <n v="0.7"/>
    <n v="-14.920000000000002"/>
  </r>
  <r>
    <n v="7644"/>
    <s v="US-2013-157490"/>
    <x v="0"/>
    <x v="1099"/>
    <d v="2013-10-08T00:00:00"/>
    <s v="First Class"/>
    <s v="LB-16795"/>
    <s v="Laurel Beltran"/>
    <s v="Home Office"/>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s v="Home Office"/>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s v="Corporate"/>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s v="Consumer"/>
    <s v="United States"/>
    <s v="Greenville"/>
    <x v="3"/>
    <n v="27834"/>
    <x v="0"/>
    <s v="TEC-MA-10002073"/>
    <x v="2"/>
    <x v="15"/>
    <s v="3D Systems Cube Printer, 2nd Generation, White"/>
    <n v="1299.99"/>
    <n v="2"/>
    <n v="0.5"/>
    <n v="-571.99559999999997"/>
  </r>
  <r>
    <n v="7648"/>
    <s v="CA-2013-138968"/>
    <x v="0"/>
    <x v="543"/>
    <d v="2013-03-17T00:00:00"/>
    <s v="First Class"/>
    <s v="FC-14335"/>
    <s v="Fred Chung"/>
    <s v="Corporate"/>
    <s v="United States"/>
    <s v="San Francisco"/>
    <x v="1"/>
    <n v="94110"/>
    <x v="1"/>
    <s v="OFF-BI-10003529"/>
    <x v="1"/>
    <x v="8"/>
    <s v="Avery Round Ring Poly Binders"/>
    <n v="4.5439999999999996"/>
    <n v="2"/>
    <n v="0.2"/>
    <n v="1.6472"/>
  </r>
  <r>
    <n v="7649"/>
    <s v="CA-2013-138968"/>
    <x v="0"/>
    <x v="543"/>
    <d v="2013-03-17T00:00:00"/>
    <s v="First Class"/>
    <s v="FC-14335"/>
    <s v="Fred Chung"/>
    <s v="Corporate"/>
    <s v="United States"/>
    <s v="San Francisco"/>
    <x v="1"/>
    <n v="94110"/>
    <x v="1"/>
    <s v="FUR-CH-10000309"/>
    <x v="0"/>
    <x v="1"/>
    <s v="Global Comet Stacking Arm Chair"/>
    <n v="1352.0320000000002"/>
    <n v="4"/>
    <n v="0.2"/>
    <n v="84.501999999999953"/>
  </r>
  <r>
    <n v="7650"/>
    <s v="CA-2012-101889"/>
    <x v="1"/>
    <x v="17"/>
    <d v="2012-12-31T00:00:00"/>
    <s v="Standard Class"/>
    <s v="DB-13120"/>
    <s v="David Bremer"/>
    <s v="Corporate"/>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s v="Corporate"/>
    <s v="United States"/>
    <s v="Marion"/>
    <x v="24"/>
    <n v="43302"/>
    <x v="3"/>
    <s v="OFF-EN-10003286"/>
    <x v="1"/>
    <x v="12"/>
    <s v="Staples"/>
    <n v="19.872"/>
    <n v="3"/>
    <n v="0.2"/>
    <n v="6.7067999999999977"/>
  </r>
  <r>
    <n v="7652"/>
    <s v="CA-2014-110821"/>
    <x v="3"/>
    <x v="783"/>
    <d v="2014-08-09T00:00:00"/>
    <s v="First Class"/>
    <s v="CK-12205"/>
    <s v="Chloris Kastensmidt"/>
    <s v="Consumer"/>
    <s v="United States"/>
    <s v="Dallas"/>
    <x v="5"/>
    <n v="75081"/>
    <x v="2"/>
    <s v="TEC-AC-10001552"/>
    <x v="2"/>
    <x v="11"/>
    <s v="Logitech K350 2.4Ghz Wireless Keyboard"/>
    <n v="119.44800000000001"/>
    <n v="3"/>
    <n v="0.2"/>
    <n v="-13.437900000000006"/>
  </r>
  <r>
    <n v="7653"/>
    <s v="CA-2014-110821"/>
    <x v="3"/>
    <x v="783"/>
    <d v="2014-08-09T00:00:00"/>
    <s v="First Class"/>
    <s v="CK-12205"/>
    <s v="Chloris Kastensmidt"/>
    <s v="Consumer"/>
    <s v="United States"/>
    <s v="Dallas"/>
    <x v="5"/>
    <n v="75081"/>
    <x v="2"/>
    <s v="OFF-ST-10002790"/>
    <x v="1"/>
    <x v="4"/>
    <s v="Safco Industrial Shelving"/>
    <n v="118.16"/>
    <n v="2"/>
    <n v="0.2"/>
    <n v="-25.108999999999988"/>
  </r>
  <r>
    <n v="7654"/>
    <s v="CA-2012-121552"/>
    <x v="1"/>
    <x v="204"/>
    <d v="2012-03-27T00:00:00"/>
    <s v="Standard Class"/>
    <s v="FW-14395"/>
    <s v="Fred Wasserman"/>
    <s v="Corporate"/>
    <s v="United States"/>
    <s v="Huntsville"/>
    <x v="19"/>
    <n v="35810"/>
    <x v="0"/>
    <s v="OFF-AR-10003217"/>
    <x v="1"/>
    <x v="6"/>
    <s v="Newell 316"/>
    <n v="19.559999999999999"/>
    <n v="4"/>
    <n v="0"/>
    <n v="5.4768000000000008"/>
  </r>
  <r>
    <n v="7655"/>
    <s v="CA-2012-107685"/>
    <x v="1"/>
    <x v="672"/>
    <d v="2012-12-02T00:00:00"/>
    <s v="Second Class"/>
    <s v="JM-15865"/>
    <s v="John Murray"/>
    <s v="Consumer"/>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s v="Consumer"/>
    <s v="United States"/>
    <s v="Las Vegas"/>
    <x v="33"/>
    <n v="89115"/>
    <x v="1"/>
    <s v="OFF-PA-10003848"/>
    <x v="1"/>
    <x v="10"/>
    <s v="Xerox 1997"/>
    <n v="25.92"/>
    <n v="4"/>
    <n v="0"/>
    <n v="12.441600000000001"/>
  </r>
  <r>
    <n v="7657"/>
    <s v="US-2011-120740"/>
    <x v="2"/>
    <x v="1166"/>
    <d v="2011-04-15T00:00:00"/>
    <s v="Same Day"/>
    <s v="PS-18970"/>
    <s v="Paul Stevenson"/>
    <s v="Home Office"/>
    <s v="United States"/>
    <s v="Los Angeles"/>
    <x v="1"/>
    <n v="90049"/>
    <x v="1"/>
    <s v="OFF-AP-10000240"/>
    <x v="1"/>
    <x v="9"/>
    <s v="Belkin F9G930V10-GRY 9 Outlet Surge"/>
    <n v="106.96"/>
    <n v="2"/>
    <n v="0"/>
    <n v="31.018399999999986"/>
  </r>
  <r>
    <n v="7658"/>
    <s v="US-2011-120740"/>
    <x v="2"/>
    <x v="1166"/>
    <d v="2011-04-15T00:00:00"/>
    <s v="Same Day"/>
    <s v="PS-18970"/>
    <s v="Paul Stevenson"/>
    <s v="Home Office"/>
    <s v="United States"/>
    <s v="Los Angeles"/>
    <x v="1"/>
    <n v="90049"/>
    <x v="1"/>
    <s v="FUR-FU-10004091"/>
    <x v="0"/>
    <x v="5"/>
    <s v="Howard Miller 13&quot; Diameter Goldtone Round Wall Clock"/>
    <n v="187.76"/>
    <n v="4"/>
    <n v="0"/>
    <n v="76.9816"/>
  </r>
  <r>
    <n v="7659"/>
    <s v="CA-2014-155740"/>
    <x v="3"/>
    <x v="245"/>
    <d v="2014-08-03T00:00:00"/>
    <s v="First Class"/>
    <s v="TC-21475"/>
    <s v="Tony Chapman"/>
    <s v="Home Office"/>
    <s v="United States"/>
    <s v="Lakewood"/>
    <x v="24"/>
    <n v="44107"/>
    <x v="3"/>
    <s v="OFF-BI-10001071"/>
    <x v="1"/>
    <x v="8"/>
    <s v="GBC ProClick Punch Binding System"/>
    <n v="76.77600000000001"/>
    <n v="4"/>
    <n v="0.7"/>
    <n v="-53.743199999999973"/>
  </r>
  <r>
    <n v="7660"/>
    <s v="CA-2014-146493"/>
    <x v="3"/>
    <x v="702"/>
    <d v="2014-06-06T00:00:00"/>
    <s v="Standard Class"/>
    <s v="CV-12805"/>
    <s v="Cynthia Voltz"/>
    <s v="Corporate"/>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s v="Consumer"/>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s v="Consumer"/>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s v="Consumer"/>
    <s v="United States"/>
    <s v="Los Angeles"/>
    <x v="1"/>
    <n v="90036"/>
    <x v="1"/>
    <s v="OFF-AR-10002067"/>
    <x v="1"/>
    <x v="6"/>
    <s v="Newell 334"/>
    <n v="99.2"/>
    <n v="5"/>
    <n v="0"/>
    <n v="25.792000000000002"/>
  </r>
  <r>
    <n v="7664"/>
    <s v="CA-2014-139493"/>
    <x v="3"/>
    <x v="1168"/>
    <d v="2014-09-20T00:00:00"/>
    <s v="Standard Class"/>
    <s v="SG-20605"/>
    <s v="Speros Goranitis"/>
    <s v="Consumer"/>
    <s v="United States"/>
    <s v="Asheville"/>
    <x v="3"/>
    <n v="28806"/>
    <x v="0"/>
    <s v="OFF-AR-10003158"/>
    <x v="1"/>
    <x v="6"/>
    <s v="Fluorescent Highlighters by Dixon"/>
    <n v="15.920000000000002"/>
    <n v="5"/>
    <n v="0.2"/>
    <n v="2.7859999999999978"/>
  </r>
  <r>
    <n v="7665"/>
    <s v="CA-2011-151967"/>
    <x v="2"/>
    <x v="68"/>
    <d v="2011-10-26T00:00:00"/>
    <s v="Standard Class"/>
    <s v="NB-18580"/>
    <s v="Nicole Brennan"/>
    <s v="Corporate"/>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s v="Home Office"/>
    <s v="United States"/>
    <s v="Providence"/>
    <x v="34"/>
    <n v="2908"/>
    <x v="3"/>
    <s v="OFF-BI-10000977"/>
    <x v="1"/>
    <x v="8"/>
    <s v="Ibico Plastic Spiral Binding Combs"/>
    <n v="30.4"/>
    <n v="1"/>
    <n v="0"/>
    <n v="13.983999999999998"/>
  </r>
  <r>
    <n v="7667"/>
    <s v="US-2013-140158"/>
    <x v="0"/>
    <x v="964"/>
    <d v="2013-10-09T00:00:00"/>
    <s v="Standard Class"/>
    <s v="DR-12940"/>
    <s v="Daniel Raglin"/>
    <s v="Home Office"/>
    <s v="United States"/>
    <s v="Providence"/>
    <x v="34"/>
    <n v="2908"/>
    <x v="3"/>
    <s v="TEC-CO-10001449"/>
    <x v="2"/>
    <x v="16"/>
    <s v="Hewlett Packard LaserJet 3310 Copier"/>
    <n v="5399.91"/>
    <n v="9"/>
    <n v="0"/>
    <n v="2591.9567999999999"/>
  </r>
  <r>
    <n v="7668"/>
    <s v="US-2013-140158"/>
    <x v="0"/>
    <x v="964"/>
    <d v="2013-10-09T00:00:00"/>
    <s v="Standard Class"/>
    <s v="DR-12940"/>
    <s v="Daniel Raglin"/>
    <s v="Home Office"/>
    <s v="United States"/>
    <s v="Providence"/>
    <x v="34"/>
    <n v="2908"/>
    <x v="3"/>
    <s v="OFF-ST-10000136"/>
    <x v="1"/>
    <x v="4"/>
    <s v="Letter Size File"/>
    <n v="119.10000000000001"/>
    <n v="3"/>
    <n v="0"/>
    <n v="34.538999999999994"/>
  </r>
  <r>
    <n v="7669"/>
    <s v="CA-2012-130974"/>
    <x v="1"/>
    <x v="154"/>
    <d v="2012-11-29T00:00:00"/>
    <s v="Second Class"/>
    <s v="MA-17560"/>
    <s v="Matt Abelman"/>
    <s v="Home Office"/>
    <s v="United States"/>
    <s v="Everett"/>
    <x v="31"/>
    <n v="2149"/>
    <x v="3"/>
    <s v="OFF-PA-10000743"/>
    <x v="1"/>
    <x v="10"/>
    <s v="Xerox 1977"/>
    <n v="40.08"/>
    <n v="6"/>
    <n v="0"/>
    <n v="19.238399999999999"/>
  </r>
  <r>
    <n v="7670"/>
    <s v="CA-2012-130974"/>
    <x v="1"/>
    <x v="154"/>
    <d v="2012-11-29T00:00:00"/>
    <s v="Second Class"/>
    <s v="MA-17560"/>
    <s v="Matt Abelman"/>
    <s v="Home Office"/>
    <s v="United States"/>
    <s v="Everett"/>
    <x v="31"/>
    <n v="2149"/>
    <x v="3"/>
    <s v="OFF-PA-10001019"/>
    <x v="1"/>
    <x v="10"/>
    <s v="Xerox 1884"/>
    <n v="59.94"/>
    <n v="3"/>
    <n v="0"/>
    <n v="28.171799999999998"/>
  </r>
  <r>
    <n v="7671"/>
    <s v="CA-2012-130974"/>
    <x v="1"/>
    <x v="154"/>
    <d v="2012-11-29T00:00:00"/>
    <s v="Second Class"/>
    <s v="MA-17560"/>
    <s v="Matt Abelman"/>
    <s v="Home Office"/>
    <s v="United States"/>
    <s v="Everett"/>
    <x v="31"/>
    <n v="2149"/>
    <x v="3"/>
    <s v="TEC-AC-10003095"/>
    <x v="2"/>
    <x v="11"/>
    <s v="Logitech G35 7.1-Channel Surround Sound Headset"/>
    <n v="259.98"/>
    <n v="2"/>
    <n v="0"/>
    <n v="88.393200000000007"/>
  </r>
  <r>
    <n v="7672"/>
    <s v="CA-2012-130974"/>
    <x v="1"/>
    <x v="154"/>
    <d v="2012-11-29T00:00:00"/>
    <s v="Second Class"/>
    <s v="MA-17560"/>
    <s v="Matt Abelman"/>
    <s v="Home Office"/>
    <s v="United States"/>
    <s v="Everett"/>
    <x v="31"/>
    <n v="2149"/>
    <x v="3"/>
    <s v="FUR-BO-10002916"/>
    <x v="0"/>
    <x v="0"/>
    <s v="Rush Hierlooms Collection 1&quot; Thick Stackable Bookcases"/>
    <n v="170.98"/>
    <n v="1"/>
    <n v="0"/>
    <n v="32.486199999999997"/>
  </r>
  <r>
    <n v="7673"/>
    <s v="CA-2012-130974"/>
    <x v="1"/>
    <x v="154"/>
    <d v="2012-11-29T00:00:00"/>
    <s v="Second Class"/>
    <s v="MA-17560"/>
    <s v="Matt Abelman"/>
    <s v="Home Office"/>
    <s v="United States"/>
    <s v="Everett"/>
    <x v="31"/>
    <n v="2149"/>
    <x v="3"/>
    <s v="FUR-FU-10002506"/>
    <x v="0"/>
    <x v="5"/>
    <s v="Tensor &quot;Hersey Kiss&quot; Styled Floor Lamp"/>
    <n v="38.97"/>
    <n v="3"/>
    <n v="0"/>
    <n v="4.6763999999999992"/>
  </r>
  <r>
    <n v="7674"/>
    <s v="CA-2012-130974"/>
    <x v="1"/>
    <x v="154"/>
    <d v="2012-11-29T00:00:00"/>
    <s v="Second Class"/>
    <s v="MA-17560"/>
    <s v="Matt Abelman"/>
    <s v="Home Office"/>
    <s v="United States"/>
    <s v="Everett"/>
    <x v="31"/>
    <n v="2149"/>
    <x v="3"/>
    <s v="OFF-PA-10003823"/>
    <x v="1"/>
    <x v="10"/>
    <s v="Xerox 197"/>
    <n v="154.9"/>
    <n v="5"/>
    <n v="0"/>
    <n v="69.704999999999998"/>
  </r>
  <r>
    <n v="7675"/>
    <s v="CA-2012-130974"/>
    <x v="1"/>
    <x v="154"/>
    <d v="2012-11-29T00:00:00"/>
    <s v="Second Class"/>
    <s v="MA-17560"/>
    <s v="Matt Abelman"/>
    <s v="Home Office"/>
    <s v="United States"/>
    <s v="Everett"/>
    <x v="31"/>
    <n v="2149"/>
    <x v="3"/>
    <s v="FUR-TA-10004619"/>
    <x v="0"/>
    <x v="3"/>
    <s v="Hon Non-Folding Utility Tables"/>
    <n v="446.06799999999998"/>
    <n v="4"/>
    <n v="0.3"/>
    <n v="0"/>
  </r>
  <r>
    <n v="7676"/>
    <s v="CA-2014-133487"/>
    <x v="3"/>
    <x v="636"/>
    <d v="2014-05-10T00:00:00"/>
    <s v="Second Class"/>
    <s v="TS-21655"/>
    <s v="Trudy Schmidt"/>
    <s v="Consumer"/>
    <s v="United States"/>
    <s v="Rancho Cucamonga"/>
    <x v="1"/>
    <n v="91730"/>
    <x v="1"/>
    <s v="OFF-AP-10001271"/>
    <x v="1"/>
    <x v="9"/>
    <s v="Eureka The Boss Cordless Rechargeable Stick Vac"/>
    <n v="152.94"/>
    <n v="3"/>
    <n v="0"/>
    <n v="41.293800000000005"/>
  </r>
  <r>
    <n v="7677"/>
    <s v="CA-2011-142951"/>
    <x v="2"/>
    <x v="1169"/>
    <d v="2011-10-08T00:00:00"/>
    <s v="Same Day"/>
    <s v="JG-15115"/>
    <s v="Jack Garza"/>
    <s v="Consumer"/>
    <s v="United States"/>
    <s v="Charlotte"/>
    <x v="3"/>
    <n v="28205"/>
    <x v="0"/>
    <s v="TEC-AC-10002331"/>
    <x v="2"/>
    <x v="11"/>
    <s v="Maxell 74 Minute CDR, 10/Pack"/>
    <n v="23.472000000000001"/>
    <n v="3"/>
    <n v="0.2"/>
    <n v="4.9877999999999982"/>
  </r>
  <r>
    <n v="7678"/>
    <s v="CA-2011-133592"/>
    <x v="2"/>
    <x v="520"/>
    <d v="2012-01-07T00:00:00"/>
    <s v="Standard Class"/>
    <s v="KM-16375"/>
    <s v="Katherine Murray"/>
    <s v="Home Office"/>
    <s v="United States"/>
    <s v="Providence"/>
    <x v="34"/>
    <n v="2908"/>
    <x v="3"/>
    <s v="OFF-PA-10003228"/>
    <x v="1"/>
    <x v="10"/>
    <s v="Xerox 1917"/>
    <n v="195.64"/>
    <n v="4"/>
    <n v="0"/>
    <n v="91.950799999999987"/>
  </r>
  <r>
    <n v="7679"/>
    <s v="CA-2011-133592"/>
    <x v="2"/>
    <x v="520"/>
    <d v="2012-01-07T00:00:00"/>
    <s v="Standard Class"/>
    <s v="KM-16375"/>
    <s v="Katherine Murray"/>
    <s v="Home Office"/>
    <s v="United States"/>
    <s v="Providence"/>
    <x v="34"/>
    <n v="2908"/>
    <x v="3"/>
    <s v="OFF-PA-10002586"/>
    <x v="1"/>
    <x v="10"/>
    <s v="Xerox 1970"/>
    <n v="14.940000000000001"/>
    <n v="3"/>
    <n v="0"/>
    <n v="7.0218000000000007"/>
  </r>
  <r>
    <n v="7680"/>
    <s v="CA-2011-133592"/>
    <x v="2"/>
    <x v="520"/>
    <d v="2012-01-07T00:00:00"/>
    <s v="Standard Class"/>
    <s v="KM-16375"/>
    <s v="Katherine Murray"/>
    <s v="Home Office"/>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s v="Home Office"/>
    <s v="United States"/>
    <s v="Providence"/>
    <x v="34"/>
    <n v="2908"/>
    <x v="3"/>
    <s v="FUR-BO-10000362"/>
    <x v="0"/>
    <x v="0"/>
    <s v="Sauder Inglewood Library Bookcases"/>
    <n v="341.96"/>
    <n v="2"/>
    <n v="0"/>
    <n v="78.650800000000004"/>
  </r>
  <r>
    <n v="7682"/>
    <s v="CA-2011-133592"/>
    <x v="2"/>
    <x v="520"/>
    <d v="2012-01-07T00:00:00"/>
    <s v="Standard Class"/>
    <s v="KM-16375"/>
    <s v="Katherine Murray"/>
    <s v="Home Office"/>
    <s v="United States"/>
    <s v="Providence"/>
    <x v="34"/>
    <n v="2908"/>
    <x v="3"/>
    <s v="FUR-CH-10004218"/>
    <x v="0"/>
    <x v="1"/>
    <s v="Global Fabric Manager's Chair, Dark Gray"/>
    <n v="605.88"/>
    <n v="6"/>
    <n v="0"/>
    <n v="151.47000000000003"/>
  </r>
  <r>
    <n v="7683"/>
    <s v="CA-2012-120782"/>
    <x v="1"/>
    <x v="152"/>
    <d v="2012-05-01T00:00:00"/>
    <s v="First Class"/>
    <s v="SD-20485"/>
    <s v="Shirley Daniels"/>
    <s v="Home Office"/>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s v="Home Office"/>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s v="Consumer"/>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s v="Consumer"/>
    <s v="United States"/>
    <s v="Rochester"/>
    <x v="15"/>
    <n v="14609"/>
    <x v="3"/>
    <s v="TEC-PH-10002584"/>
    <x v="2"/>
    <x v="7"/>
    <s v="Samsung Galaxy S4"/>
    <n v="625.99"/>
    <n v="1"/>
    <n v="0"/>
    <n v="187.79699999999997"/>
  </r>
  <r>
    <n v="7687"/>
    <s v="CA-2013-169838"/>
    <x v="0"/>
    <x v="881"/>
    <d v="2013-11-30T00:00:00"/>
    <s v="Standard Class"/>
    <s v="BB-11545"/>
    <s v="Brenda Bowman"/>
    <s v="Corporate"/>
    <s v="United States"/>
    <s v="Jackson"/>
    <x v="12"/>
    <n v="49201"/>
    <x v="2"/>
    <s v="FUR-TA-10001095"/>
    <x v="0"/>
    <x v="3"/>
    <s v="Chromcraft Round Conference Tables"/>
    <n v="1568.61"/>
    <n v="9"/>
    <n v="0"/>
    <n v="329.40809999999999"/>
  </r>
  <r>
    <n v="7688"/>
    <s v="CA-2013-169838"/>
    <x v="0"/>
    <x v="881"/>
    <d v="2013-11-30T00:00:00"/>
    <s v="Standard Class"/>
    <s v="BB-11545"/>
    <s v="Brenda Bowman"/>
    <s v="Corporate"/>
    <s v="United States"/>
    <s v="Jackson"/>
    <x v="12"/>
    <n v="49201"/>
    <x v="2"/>
    <s v="OFF-BI-10004002"/>
    <x v="1"/>
    <x v="8"/>
    <s v="Wilson Jones International Size A4 Ring Binders"/>
    <n v="17.3"/>
    <n v="1"/>
    <n v="0"/>
    <n v="8.3040000000000003"/>
  </r>
  <r>
    <n v="7689"/>
    <s v="CA-2013-169838"/>
    <x v="0"/>
    <x v="881"/>
    <d v="2013-11-30T00:00:00"/>
    <s v="Standard Class"/>
    <s v="BB-11545"/>
    <s v="Brenda Bowman"/>
    <s v="Corporate"/>
    <s v="United States"/>
    <s v="Jackson"/>
    <x v="12"/>
    <n v="49201"/>
    <x v="2"/>
    <s v="TEC-AC-10004518"/>
    <x v="2"/>
    <x v="11"/>
    <s v="Memorex Mini Travel Drive 32 GB USB 2.0 Flash Drive"/>
    <n v="160"/>
    <n v="8"/>
    <n v="0"/>
    <n v="62.400000000000006"/>
  </r>
  <r>
    <n v="7690"/>
    <s v="US-2014-128951"/>
    <x v="3"/>
    <x v="663"/>
    <d v="2014-07-18T00:00:00"/>
    <s v="First Class"/>
    <s v="RS-19420"/>
    <s v="Ricardo Sperren"/>
    <s v="Corporate"/>
    <s v="United States"/>
    <s v="Suffolk"/>
    <x v="17"/>
    <n v="23434"/>
    <x v="0"/>
    <s v="OFF-AP-10002191"/>
    <x v="1"/>
    <x v="9"/>
    <s v="Belkin 8 Outlet SurgeMaster II Gold Surge Protector"/>
    <n v="179.94"/>
    <n v="3"/>
    <n v="0"/>
    <n v="50.383200000000009"/>
  </r>
  <r>
    <n v="7691"/>
    <s v="US-2014-128951"/>
    <x v="3"/>
    <x v="663"/>
    <d v="2014-07-18T00:00:00"/>
    <s v="First Class"/>
    <s v="RS-19420"/>
    <s v="Ricardo Sperren"/>
    <s v="Corporate"/>
    <s v="United States"/>
    <s v="Suffolk"/>
    <x v="17"/>
    <n v="23434"/>
    <x v="0"/>
    <s v="FUR-TA-10004575"/>
    <x v="0"/>
    <x v="3"/>
    <s v="Hon 5100 Series Wood Tables"/>
    <n v="872.94"/>
    <n v="3"/>
    <n v="0"/>
    <n v="157.12919999999997"/>
  </r>
  <r>
    <n v="7692"/>
    <s v="US-2014-128951"/>
    <x v="3"/>
    <x v="663"/>
    <d v="2014-07-18T00:00:00"/>
    <s v="First Class"/>
    <s v="RS-19420"/>
    <s v="Ricardo Sperren"/>
    <s v="Corporate"/>
    <s v="United States"/>
    <s v="Suffolk"/>
    <x v="17"/>
    <n v="23434"/>
    <x v="0"/>
    <s v="OFF-PA-10003177"/>
    <x v="1"/>
    <x v="10"/>
    <s v="Xerox 1999"/>
    <n v="12.96"/>
    <n v="2"/>
    <n v="0"/>
    <n v="6.2208000000000006"/>
  </r>
  <r>
    <n v="7693"/>
    <s v="CA-2011-102330"/>
    <x v="2"/>
    <x v="282"/>
    <d v="2012-01-03T00:00:00"/>
    <s v="Standard Class"/>
    <s v="AI-10855"/>
    <s v="Arianne Irving"/>
    <s v="Consumer"/>
    <s v="United States"/>
    <s v="Brentwood"/>
    <x v="1"/>
    <n v="94513"/>
    <x v="1"/>
    <s v="OFF-LA-10003923"/>
    <x v="1"/>
    <x v="2"/>
    <s v="Alphabetical Labels for Top Tab Filing"/>
    <n v="88.800000000000011"/>
    <n v="6"/>
    <n v="0"/>
    <n v="44.400000000000006"/>
  </r>
  <r>
    <n v="7694"/>
    <s v="CA-2011-102330"/>
    <x v="2"/>
    <x v="282"/>
    <d v="2012-01-03T00:00:00"/>
    <s v="Standard Class"/>
    <s v="AI-10855"/>
    <s v="Arianne Irving"/>
    <s v="Consumer"/>
    <s v="United States"/>
    <s v="Brentwood"/>
    <x v="1"/>
    <n v="94513"/>
    <x v="1"/>
    <s v="TEC-PH-10001051"/>
    <x v="2"/>
    <x v="7"/>
    <s v="HTC One"/>
    <n v="319.96800000000002"/>
    <n v="4"/>
    <n v="0.2"/>
    <n v="35.996399999999952"/>
  </r>
  <r>
    <n v="7695"/>
    <s v="CA-2013-118899"/>
    <x v="0"/>
    <x v="554"/>
    <d v="2013-03-23T00:00:00"/>
    <s v="Same Day"/>
    <s v="MC-17275"/>
    <s v="Marc Crier"/>
    <s v="Consumer"/>
    <s v="United States"/>
    <s v="Seattle"/>
    <x v="4"/>
    <n v="98103"/>
    <x v="1"/>
    <s v="FUR-CH-10004754"/>
    <x v="0"/>
    <x v="1"/>
    <s v="Global Stack Chair with Arms, Black"/>
    <n v="167.88800000000001"/>
    <n v="7"/>
    <n v="0.2"/>
    <n v="14.690199999999997"/>
  </r>
  <r>
    <n v="7696"/>
    <s v="CA-2014-107958"/>
    <x v="3"/>
    <x v="1170"/>
    <d v="2014-07-06T00:00:00"/>
    <s v="First Class"/>
    <s v="AH-10120"/>
    <s v="Adrian Hane"/>
    <s v="Home Office"/>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s v="Home Office"/>
    <s v="United States"/>
    <s v="Houston"/>
    <x v="5"/>
    <n v="77036"/>
    <x v="2"/>
    <s v="OFF-BI-10001787"/>
    <x v="1"/>
    <x v="8"/>
    <s v="Wilson Jones Four-Pocket Poly Binders"/>
    <n v="5.2319999999999984"/>
    <n v="4"/>
    <n v="0.8"/>
    <n v="-8.1096000000000004"/>
  </r>
  <r>
    <n v="7698"/>
    <s v="CA-2014-151799"/>
    <x v="3"/>
    <x v="817"/>
    <d v="2014-12-19T00:00:00"/>
    <s v="Standard Class"/>
    <s v="BF-11170"/>
    <s v="Ben Ferrer"/>
    <s v="Home Office"/>
    <s v="United States"/>
    <s v="Lawrence"/>
    <x v="31"/>
    <n v="1841"/>
    <x v="3"/>
    <s v="TEC-CO-10002313"/>
    <x v="2"/>
    <x v="16"/>
    <s v="Canon PC1080F Personal Copier"/>
    <n v="1199.98"/>
    <n v="2"/>
    <n v="0"/>
    <n v="467.99220000000003"/>
  </r>
  <r>
    <n v="7699"/>
    <s v="CA-2014-151799"/>
    <x v="3"/>
    <x v="817"/>
    <d v="2014-12-19T00:00:00"/>
    <s v="Standard Class"/>
    <s v="BF-11170"/>
    <s v="Ben Ferrer"/>
    <s v="Home Office"/>
    <s v="United States"/>
    <s v="Lawrence"/>
    <x v="31"/>
    <n v="1841"/>
    <x v="3"/>
    <s v="OFF-ST-10002790"/>
    <x v="1"/>
    <x v="4"/>
    <s v="Safco Industrial Shelving"/>
    <n v="73.849999999999994"/>
    <n v="1"/>
    <n v="0"/>
    <n v="2.2155000000000058"/>
  </r>
  <r>
    <n v="7700"/>
    <s v="CA-2014-151799"/>
    <x v="3"/>
    <x v="817"/>
    <d v="2014-12-19T00:00:00"/>
    <s v="Standard Class"/>
    <s v="BF-11170"/>
    <s v="Ben Ferrer"/>
    <s v="Home Office"/>
    <s v="United States"/>
    <s v="Lawrence"/>
    <x v="31"/>
    <n v="1841"/>
    <x v="3"/>
    <s v="OFF-SU-10001664"/>
    <x v="1"/>
    <x v="14"/>
    <s v="Acme Office Executive Series Stainless Steel Trimmers"/>
    <n v="25.71"/>
    <n v="3"/>
    <n v="0"/>
    <n v="6.6846000000000005"/>
  </r>
  <r>
    <n v="7701"/>
    <s v="CA-2014-151799"/>
    <x v="3"/>
    <x v="817"/>
    <d v="2014-12-19T00:00:00"/>
    <s v="Standard Class"/>
    <s v="BF-11170"/>
    <s v="Ben Ferrer"/>
    <s v="Home Office"/>
    <s v="United States"/>
    <s v="Lawrence"/>
    <x v="31"/>
    <n v="1841"/>
    <x v="3"/>
    <s v="OFF-FA-10001332"/>
    <x v="1"/>
    <x v="13"/>
    <s v="Acco Banker's Clasps, 5 3/4&quot;-Long"/>
    <n v="17.28"/>
    <n v="6"/>
    <n v="0"/>
    <n v="8.121599999999999"/>
  </r>
  <r>
    <n v="7702"/>
    <s v="CA-2014-151799"/>
    <x v="3"/>
    <x v="817"/>
    <d v="2014-12-19T00:00:00"/>
    <s v="Standard Class"/>
    <s v="BF-11170"/>
    <s v="Ben Ferrer"/>
    <s v="Home Office"/>
    <s v="United States"/>
    <s v="Lawrence"/>
    <x v="31"/>
    <n v="1841"/>
    <x v="3"/>
    <s v="FUR-TA-10003473"/>
    <x v="0"/>
    <x v="3"/>
    <s v="Bretford Rectangular Conference Table Tops"/>
    <n v="526.58199999999999"/>
    <n v="2"/>
    <n v="0.3"/>
    <n v="-52.658199999999965"/>
  </r>
  <r>
    <n v="7703"/>
    <s v="CA-2013-114601"/>
    <x v="0"/>
    <x v="370"/>
    <d v="2013-09-03T00:00:00"/>
    <s v="Standard Class"/>
    <s v="AA-10480"/>
    <s v="Andrew Allen"/>
    <s v="Consumer"/>
    <s v="United States"/>
    <s v="Detroit"/>
    <x v="12"/>
    <n v="48234"/>
    <x v="2"/>
    <s v="OFF-PA-10000605"/>
    <x v="1"/>
    <x v="10"/>
    <s v="Xerox 1950"/>
    <n v="11.56"/>
    <n v="2"/>
    <n v="0"/>
    <n v="5.6644000000000005"/>
  </r>
  <r>
    <n v="7704"/>
    <s v="CA-2013-114601"/>
    <x v="0"/>
    <x v="370"/>
    <d v="2013-09-03T00:00:00"/>
    <s v="Standard Class"/>
    <s v="AA-10480"/>
    <s v="Andrew Allen"/>
    <s v="Consumer"/>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s v="Consumer"/>
    <s v="United States"/>
    <s v="Detroit"/>
    <x v="12"/>
    <n v="48234"/>
    <x v="2"/>
    <s v="FUR-TA-10004147"/>
    <x v="0"/>
    <x v="3"/>
    <s v="Hon 4060 Series Tables"/>
    <n v="447.84"/>
    <n v="4"/>
    <n v="0"/>
    <n v="98.524799999999971"/>
  </r>
  <r>
    <n v="7706"/>
    <s v="CA-2013-114601"/>
    <x v="0"/>
    <x v="370"/>
    <d v="2013-09-03T00:00:00"/>
    <s v="Standard Class"/>
    <s v="AA-10480"/>
    <s v="Andrew Allen"/>
    <s v="Consumer"/>
    <s v="United States"/>
    <s v="Detroit"/>
    <x v="12"/>
    <n v="48234"/>
    <x v="2"/>
    <s v="TEC-AC-10003911"/>
    <x v="2"/>
    <x v="11"/>
    <s v="NETGEAR AC1750 Dual Band Gigabit Smart WiFi Router"/>
    <n v="479.97"/>
    <n v="3"/>
    <n v="0"/>
    <n v="163.18979999999999"/>
  </r>
  <r>
    <n v="7707"/>
    <s v="CA-2013-114601"/>
    <x v="0"/>
    <x v="370"/>
    <d v="2013-09-03T00:00:00"/>
    <s v="Standard Class"/>
    <s v="AA-10480"/>
    <s v="Andrew Allen"/>
    <s v="Consumer"/>
    <s v="United States"/>
    <s v="Detroit"/>
    <x v="12"/>
    <n v="48234"/>
    <x v="2"/>
    <s v="OFF-AR-10002578"/>
    <x v="1"/>
    <x v="6"/>
    <s v="Newell 335"/>
    <n v="8.64"/>
    <n v="3"/>
    <n v="0"/>
    <n v="2.5055999999999998"/>
  </r>
  <r>
    <n v="7708"/>
    <s v="CA-2014-100237"/>
    <x v="3"/>
    <x v="453"/>
    <d v="2014-10-20T00:00:00"/>
    <s v="Standard Class"/>
    <s v="SV-20815"/>
    <s v="Stuart Van"/>
    <s v="Corporate"/>
    <s v="United States"/>
    <s v="Orem"/>
    <x v="7"/>
    <n v="84057"/>
    <x v="1"/>
    <s v="OFF-AR-10001761"/>
    <x v="1"/>
    <x v="6"/>
    <s v="Avery Hi-Liter Smear-Safe Highlighters"/>
    <n v="11.68"/>
    <n v="2"/>
    <n v="0"/>
    <n v="4.2047999999999996"/>
  </r>
  <r>
    <n v="7709"/>
    <s v="CA-2011-139542"/>
    <x v="2"/>
    <x v="1089"/>
    <d v="2011-10-29T00:00:00"/>
    <s v="Standard Class"/>
    <s v="EH-14185"/>
    <s v="Evan Henry"/>
    <s v="Consumer"/>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s v="Consumer"/>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s v="Consumer"/>
    <s v="United States"/>
    <s v="Mesa"/>
    <x v="16"/>
    <n v="85204"/>
    <x v="1"/>
    <s v="TEC-PH-10003095"/>
    <x v="2"/>
    <x v="7"/>
    <s v="Samsung HM1900 Bluetooth Headset"/>
    <n v="87.8"/>
    <n v="5"/>
    <n v="0.2"/>
    <n v="32.924999999999997"/>
  </r>
  <r>
    <n v="7712"/>
    <s v="CA-2014-139353"/>
    <x v="3"/>
    <x v="960"/>
    <d v="2014-10-31T00:00:00"/>
    <s v="Second Class"/>
    <s v="JM-15250"/>
    <s v="Janet Martin"/>
    <s v="Consumer"/>
    <s v="United States"/>
    <s v="Fayetteville"/>
    <x v="3"/>
    <n v="28314"/>
    <x v="0"/>
    <s v="FUR-FU-10001876"/>
    <x v="0"/>
    <x v="5"/>
    <s v="Computer Room Manger, 14&quot;"/>
    <n v="77.951999999999998"/>
    <n v="3"/>
    <n v="0.2"/>
    <n v="15.590399999999995"/>
  </r>
  <r>
    <n v="7713"/>
    <s v="CA-2014-139353"/>
    <x v="3"/>
    <x v="960"/>
    <d v="2014-10-31T00:00:00"/>
    <s v="Second Class"/>
    <s v="JM-15250"/>
    <s v="Janet Martin"/>
    <s v="Consumer"/>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s v="Consumer"/>
    <s v="United States"/>
    <s v="Fayetteville"/>
    <x v="3"/>
    <n v="28314"/>
    <x v="0"/>
    <s v="OFF-PA-10000300"/>
    <x v="1"/>
    <x v="10"/>
    <s v="Xerox 1936"/>
    <n v="47.952000000000005"/>
    <n v="3"/>
    <n v="0.2"/>
    <n v="16.183799999999998"/>
  </r>
  <r>
    <n v="7715"/>
    <s v="CA-2011-150203"/>
    <x v="2"/>
    <x v="29"/>
    <d v="2011-12-07T00:00:00"/>
    <s v="First Class"/>
    <s v="JB-15925"/>
    <s v="Joni Blumstein"/>
    <s v="Consumer"/>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s v="Consumer"/>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s v="Corporate"/>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s v="Corporate"/>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s v="Corporate"/>
    <s v="United States"/>
    <s v="Los Angeles"/>
    <x v="1"/>
    <n v="90032"/>
    <x v="1"/>
    <s v="TEC-AC-10001114"/>
    <x v="2"/>
    <x v="11"/>
    <s v="Microsoft Wireless Mobile Mouse 4000"/>
    <n v="159.96"/>
    <n v="4"/>
    <n v="0"/>
    <n v="51.18719999999999"/>
  </r>
  <r>
    <n v="7720"/>
    <s v="CA-2012-108588"/>
    <x v="1"/>
    <x v="956"/>
    <d v="2012-01-10T00:00:00"/>
    <s v="Standard Class"/>
    <s v="BG-11695"/>
    <s v="Brooke Gillingham"/>
    <s v="Corporate"/>
    <s v="United States"/>
    <s v="New York City"/>
    <x v="15"/>
    <n v="10009"/>
    <x v="3"/>
    <s v="OFF-AR-10001615"/>
    <x v="1"/>
    <x v="6"/>
    <s v="Newell 34"/>
    <n v="59.519999999999996"/>
    <n v="3"/>
    <n v="0"/>
    <n v="15.475200000000001"/>
  </r>
  <r>
    <n v="7721"/>
    <s v="CA-2012-108588"/>
    <x v="1"/>
    <x v="956"/>
    <d v="2012-01-10T00:00:00"/>
    <s v="Standard Class"/>
    <s v="BG-11695"/>
    <s v="Brooke Gillingham"/>
    <s v="Corporate"/>
    <s v="United States"/>
    <s v="New York City"/>
    <x v="15"/>
    <n v="10009"/>
    <x v="3"/>
    <s v="OFF-EN-10000461"/>
    <x v="1"/>
    <x v="12"/>
    <s v="#10- 4 1/8&quot; x 9 1/2&quot; Recycled Envelopes"/>
    <n v="17.48"/>
    <n v="2"/>
    <n v="0"/>
    <n v="8.2156000000000002"/>
  </r>
  <r>
    <n v="7722"/>
    <s v="CA-2012-108588"/>
    <x v="1"/>
    <x v="956"/>
    <d v="2012-01-10T00:00:00"/>
    <s v="Standard Class"/>
    <s v="BG-11695"/>
    <s v="Brooke Gillingham"/>
    <s v="Corporate"/>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s v="Home Office"/>
    <s v="United States"/>
    <s v="San Francisco"/>
    <x v="1"/>
    <n v="94109"/>
    <x v="1"/>
    <s v="OFF-AP-10000027"/>
    <x v="1"/>
    <x v="9"/>
    <s v="Hoover Commercial SteamVac"/>
    <n v="40.74"/>
    <n v="3"/>
    <n v="0"/>
    <n v="12.222"/>
  </r>
  <r>
    <n v="7724"/>
    <s v="CA-2012-139374"/>
    <x v="1"/>
    <x v="229"/>
    <d v="2012-09-14T00:00:00"/>
    <s v="Standard Class"/>
    <s v="AR-10345"/>
    <s v="Alex Russell"/>
    <s v="Corporate"/>
    <s v="United States"/>
    <s v="Austin"/>
    <x v="5"/>
    <n v="78745"/>
    <x v="2"/>
    <s v="FUR-CH-10003981"/>
    <x v="0"/>
    <x v="1"/>
    <s v="Global Commerce Series Low-Back Swivel/Tilt Chairs"/>
    <n v="179.886"/>
    <n v="1"/>
    <n v="0.3"/>
    <n v="-2.5698000000000292"/>
  </r>
  <r>
    <n v="7725"/>
    <s v="CA-2013-113978"/>
    <x v="0"/>
    <x v="477"/>
    <d v="2013-09-30T00:00:00"/>
    <s v="Standard Class"/>
    <s v="TS-21505"/>
    <s v="Tony Sayre"/>
    <s v="Consumer"/>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s v="Consumer"/>
    <s v="United States"/>
    <s v="Cleveland"/>
    <x v="24"/>
    <n v="44105"/>
    <x v="3"/>
    <s v="OFF-ST-10004963"/>
    <x v="1"/>
    <x v="4"/>
    <s v="Eldon Gobal File Keepers"/>
    <n v="24.224000000000004"/>
    <n v="2"/>
    <n v="0.2"/>
    <n v="-4.8448000000000029"/>
  </r>
  <r>
    <n v="7727"/>
    <s v="CA-2013-113978"/>
    <x v="0"/>
    <x v="477"/>
    <d v="2013-09-30T00:00:00"/>
    <s v="Standard Class"/>
    <s v="TS-21505"/>
    <s v="Tony Sayre"/>
    <s v="Consumer"/>
    <s v="United States"/>
    <s v="Cleveland"/>
    <x v="24"/>
    <n v="44105"/>
    <x v="3"/>
    <s v="OFF-ST-10002574"/>
    <x v="1"/>
    <x v="4"/>
    <s v="SAFCO Commercial Wire Shelving, Black"/>
    <n v="331.536"/>
    <n v="3"/>
    <n v="0.2"/>
    <n v="-82.884"/>
  </r>
  <r>
    <n v="7728"/>
    <s v="US-2012-150231"/>
    <x v="1"/>
    <x v="199"/>
    <d v="2012-03-20T00:00:00"/>
    <s v="Second Class"/>
    <s v="JK-15640"/>
    <s v="Jim Kriz"/>
    <s v="Home Office"/>
    <s v="United States"/>
    <s v="New York City"/>
    <x v="15"/>
    <n v="10009"/>
    <x v="3"/>
    <s v="OFF-AR-10001761"/>
    <x v="1"/>
    <x v="6"/>
    <s v="Avery Hi-Liter Smear-Safe Highlighters"/>
    <n v="17.52"/>
    <n v="3"/>
    <n v="0"/>
    <n v="6.3071999999999999"/>
  </r>
  <r>
    <n v="7729"/>
    <s v="CA-2013-106915"/>
    <x v="0"/>
    <x v="491"/>
    <d v="2013-12-03T00:00:00"/>
    <s v="Standard Class"/>
    <s v="GA-14515"/>
    <s v="George Ashbrook"/>
    <s v="Consumer"/>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s v="Home Office"/>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s v="Home Office"/>
    <s v="United States"/>
    <s v="Seattle"/>
    <x v="4"/>
    <n v="98103"/>
    <x v="1"/>
    <s v="FUR-CH-10003774"/>
    <x v="0"/>
    <x v="1"/>
    <s v="Global Wood Trimmed Manager's Task Chair, Khaki"/>
    <n v="291.13600000000002"/>
    <n v="4"/>
    <n v="0.2"/>
    <n v="-25.474400000000017"/>
  </r>
  <r>
    <n v="7732"/>
    <s v="CA-2014-140508"/>
    <x v="3"/>
    <x v="65"/>
    <d v="2014-09-22T00:00:00"/>
    <s v="First Class"/>
    <s v="PA-19060"/>
    <s v="Pete Armstrong"/>
    <s v="Home Office"/>
    <s v="United States"/>
    <s v="Dallas"/>
    <x v="5"/>
    <n v="75220"/>
    <x v="2"/>
    <s v="OFF-EN-10000927"/>
    <x v="1"/>
    <x v="12"/>
    <s v="Jet-Pak Recycled Peel 'N' Seal Padded Mailers"/>
    <n v="114.84800000000001"/>
    <n v="4"/>
    <n v="0.2"/>
    <n v="35.889999999999986"/>
  </r>
  <r>
    <n v="7733"/>
    <s v="CA-2014-143294"/>
    <x v="3"/>
    <x v="455"/>
    <d v="2014-06-09T00:00:00"/>
    <s v="Standard Class"/>
    <s v="JD-15790"/>
    <s v="John Dryer"/>
    <s v="Consumer"/>
    <s v="United States"/>
    <s v="Houston"/>
    <x v="5"/>
    <n v="77070"/>
    <x v="2"/>
    <s v="OFF-PA-10000743"/>
    <x v="1"/>
    <x v="10"/>
    <s v="Xerox 1977"/>
    <n v="10.688000000000001"/>
    <n v="2"/>
    <n v="0.2"/>
    <n v="3.7407999999999997"/>
  </r>
  <r>
    <n v="7734"/>
    <s v="CA-2013-165673"/>
    <x v="0"/>
    <x v="666"/>
    <d v="2013-05-20T00:00:00"/>
    <s v="Second Class"/>
    <s v="MN-17935"/>
    <s v="Michael Nguyen"/>
    <s v="Consumer"/>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s v="Consumer"/>
    <s v="United States"/>
    <s v="Seattle"/>
    <x v="4"/>
    <n v="98103"/>
    <x v="1"/>
    <s v="OFF-AR-10004441"/>
    <x v="1"/>
    <x v="6"/>
    <s v="BIC Brite Liner Highlighters"/>
    <n v="12.419999999999998"/>
    <n v="3"/>
    <n v="0"/>
    <n v="5.2164000000000001"/>
  </r>
  <r>
    <n v="7736"/>
    <s v="US-2013-106313"/>
    <x v="0"/>
    <x v="250"/>
    <d v="2013-08-27T00:00:00"/>
    <s v="Standard Class"/>
    <s v="DG-13300"/>
    <s v="Deirdre Greer"/>
    <s v="Corporate"/>
    <s v="United States"/>
    <s v="Seattle"/>
    <x v="4"/>
    <n v="98105"/>
    <x v="1"/>
    <s v="OFF-PA-10001870"/>
    <x v="1"/>
    <x v="10"/>
    <s v="Xerox 202"/>
    <n v="19.440000000000001"/>
    <n v="3"/>
    <n v="0"/>
    <n v="9.3312000000000008"/>
  </r>
  <r>
    <n v="7737"/>
    <s v="CA-2011-105872"/>
    <x v="2"/>
    <x v="992"/>
    <d v="2011-06-06T00:00:00"/>
    <s v="Standard Class"/>
    <s v="JG-15160"/>
    <s v="James Galang"/>
    <s v="Consumer"/>
    <s v="United States"/>
    <s v="New York City"/>
    <x v="15"/>
    <n v="10024"/>
    <x v="3"/>
    <s v="OFF-BI-10003684"/>
    <x v="1"/>
    <x v="8"/>
    <s v="Wilson Jones Legal Size Ring Binders"/>
    <n v="70.367999999999995"/>
    <n v="4"/>
    <n v="0.2"/>
    <n v="26.387999999999998"/>
  </r>
  <r>
    <n v="7738"/>
    <s v="CA-2014-108287"/>
    <x v="3"/>
    <x v="404"/>
    <d v="2014-12-21T00:00:00"/>
    <s v="First Class"/>
    <s v="AG-10330"/>
    <s v="Alex Grayson"/>
    <s v="Consumer"/>
    <s v="United States"/>
    <s v="Charlotte"/>
    <x v="3"/>
    <n v="28205"/>
    <x v="0"/>
    <s v="OFF-AR-10001315"/>
    <x v="1"/>
    <x v="6"/>
    <s v="Newell 310"/>
    <n v="12.672000000000001"/>
    <n v="9"/>
    <n v="0.2"/>
    <n v="1.4255999999999993"/>
  </r>
  <r>
    <n v="7739"/>
    <s v="CA-2014-141103"/>
    <x v="3"/>
    <x v="245"/>
    <d v="2014-08-07T00:00:00"/>
    <s v="Standard Class"/>
    <s v="JF-15355"/>
    <s v="Jay Fein"/>
    <s v="Consumer"/>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s v="Home Office"/>
    <s v="United States"/>
    <s v="San Francisco"/>
    <x v="1"/>
    <n v="94110"/>
    <x v="1"/>
    <s v="OFF-PA-10001609"/>
    <x v="1"/>
    <x v="10"/>
    <s v="Tops Wirebound Message Log Books"/>
    <n v="6.58"/>
    <n v="2"/>
    <n v="0"/>
    <n v="3.0267999999999997"/>
  </r>
  <r>
    <n v="7741"/>
    <s v="CA-2011-154781"/>
    <x v="2"/>
    <x v="871"/>
    <d v="2011-11-26T00:00:00"/>
    <s v="Standard Class"/>
    <s v="SC-20680"/>
    <s v="Steve Carroll"/>
    <s v="Home Office"/>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s v="Consumer"/>
    <s v="United States"/>
    <s v="Tucson"/>
    <x v="16"/>
    <n v="85705"/>
    <x v="1"/>
    <s v="TEC-PH-10003095"/>
    <x v="2"/>
    <x v="7"/>
    <s v="Samsung HM1900 Bluetooth Headset"/>
    <n v="35.119999999999997"/>
    <n v="2"/>
    <n v="0.2"/>
    <n v="13.17"/>
  </r>
  <r>
    <n v="7743"/>
    <s v="CA-2014-105326"/>
    <x v="3"/>
    <x v="648"/>
    <d v="2014-08-28T00:00:00"/>
    <s v="Standard Class"/>
    <s v="KT-16480"/>
    <s v="Kean Thornton"/>
    <s v="Consumer"/>
    <s v="United States"/>
    <s v="Los Angeles"/>
    <x v="1"/>
    <n v="90036"/>
    <x v="1"/>
    <s v="OFF-PA-10001639"/>
    <x v="1"/>
    <x v="10"/>
    <s v="Xerox 203"/>
    <n v="25.92"/>
    <n v="4"/>
    <n v="0"/>
    <n v="12.441600000000001"/>
  </r>
  <r>
    <n v="7744"/>
    <s v="CA-2013-133613"/>
    <x v="0"/>
    <x v="26"/>
    <d v="2013-06-23T00:00:00"/>
    <s v="Standard Class"/>
    <s v="CP-12340"/>
    <s v="Christine Phan"/>
    <s v="Corporate"/>
    <s v="United States"/>
    <s v="Waterbury"/>
    <x v="29"/>
    <n v="6708"/>
    <x v="3"/>
    <s v="OFF-BI-10002003"/>
    <x v="1"/>
    <x v="8"/>
    <s v="Ibico Presentation Index for Binding Systems"/>
    <n v="7.96"/>
    <n v="2"/>
    <n v="0"/>
    <n v="3.7412000000000001"/>
  </r>
  <r>
    <n v="7745"/>
    <s v="CA-2013-133613"/>
    <x v="0"/>
    <x v="26"/>
    <d v="2013-06-23T00:00:00"/>
    <s v="Standard Class"/>
    <s v="CP-12340"/>
    <s v="Christine Phan"/>
    <s v="Corporate"/>
    <s v="United States"/>
    <s v="Waterbury"/>
    <x v="29"/>
    <n v="6708"/>
    <x v="3"/>
    <s v="TEC-PH-10004539"/>
    <x v="2"/>
    <x v="7"/>
    <s v="Wireless Extenders zBoost YX545 SOHO Signal Booster"/>
    <n v="566.97"/>
    <n v="3"/>
    <n v="0"/>
    <n v="153.08189999999999"/>
  </r>
  <r>
    <n v="7746"/>
    <s v="CA-2013-133613"/>
    <x v="0"/>
    <x v="26"/>
    <d v="2013-06-23T00:00:00"/>
    <s v="Standard Class"/>
    <s v="CP-12340"/>
    <s v="Christine Phan"/>
    <s v="Corporate"/>
    <s v="United States"/>
    <s v="Waterbury"/>
    <x v="29"/>
    <n v="6708"/>
    <x v="3"/>
    <s v="OFF-AR-10003829"/>
    <x v="1"/>
    <x v="6"/>
    <s v="Newell 35"/>
    <n v="9.84"/>
    <n v="3"/>
    <n v="0"/>
    <n v="2.8535999999999988"/>
  </r>
  <r>
    <n v="7747"/>
    <s v="CA-2012-109113"/>
    <x v="1"/>
    <x v="546"/>
    <d v="2012-12-23T00:00:00"/>
    <s v="Standard Class"/>
    <s v="EK-13795"/>
    <s v="Eileen Kiefer"/>
    <s v="Home Office"/>
    <s v="United States"/>
    <s v="Chicago"/>
    <x v="10"/>
    <n v="60610"/>
    <x v="2"/>
    <s v="TEC-AC-10004761"/>
    <x v="2"/>
    <x v="11"/>
    <s v="Maxell 4.7GB DVD+RW 3/Pack"/>
    <n v="25.488"/>
    <n v="2"/>
    <n v="0.2"/>
    <n v="4.7789999999999999"/>
  </r>
  <r>
    <n v="7748"/>
    <s v="CA-2012-156153"/>
    <x v="1"/>
    <x v="70"/>
    <d v="2012-06-02T00:00:00"/>
    <s v="Second Class"/>
    <s v="CW-11905"/>
    <s v="Carl Weiss"/>
    <s v="Home Office"/>
    <s v="United States"/>
    <s v="Long Beach"/>
    <x v="15"/>
    <n v="11561"/>
    <x v="3"/>
    <s v="OFF-FA-10003472"/>
    <x v="1"/>
    <x v="13"/>
    <s v="Bagged Rubber Bands"/>
    <n v="7.5600000000000005"/>
    <n v="6"/>
    <n v="0"/>
    <n v="0.3024"/>
  </r>
  <r>
    <n v="7749"/>
    <s v="CA-2012-133242"/>
    <x v="1"/>
    <x v="652"/>
    <d v="2012-06-24T00:00:00"/>
    <s v="Standard Class"/>
    <s v="KH-16510"/>
    <s v="Keith Herrera"/>
    <s v="Consumer"/>
    <s v="United States"/>
    <s v="Arlington"/>
    <x v="17"/>
    <n v="22204"/>
    <x v="0"/>
    <s v="FUR-FU-10003464"/>
    <x v="0"/>
    <x v="5"/>
    <s v="Seth Thomas 8 1/2&quot; Cubicle Clock"/>
    <n v="60.84"/>
    <n v="3"/>
    <n v="0"/>
    <n v="19.468799999999998"/>
  </r>
  <r>
    <n v="7750"/>
    <s v="CA-2012-133242"/>
    <x v="1"/>
    <x v="652"/>
    <d v="2012-06-24T00:00:00"/>
    <s v="Standard Class"/>
    <s v="KH-16510"/>
    <s v="Keith Herrera"/>
    <s v="Consumer"/>
    <s v="United States"/>
    <s v="Arlington"/>
    <x v="17"/>
    <n v="22204"/>
    <x v="0"/>
    <s v="OFF-ST-10003716"/>
    <x v="1"/>
    <x v="4"/>
    <s v="Tennsco Double-Tier Lockers"/>
    <n v="450.04"/>
    <n v="2"/>
    <n v="0"/>
    <n v="58.505200000000002"/>
  </r>
  <r>
    <n v="7751"/>
    <s v="CA-2012-133242"/>
    <x v="1"/>
    <x v="652"/>
    <d v="2012-06-24T00:00:00"/>
    <s v="Standard Class"/>
    <s v="KH-16510"/>
    <s v="Keith Herrera"/>
    <s v="Consumer"/>
    <s v="United States"/>
    <s v="Arlington"/>
    <x v="17"/>
    <n v="22204"/>
    <x v="0"/>
    <s v="OFF-BI-10004002"/>
    <x v="1"/>
    <x v="8"/>
    <s v="Wilson Jones International Size A4 Ring Binders"/>
    <n v="34.6"/>
    <n v="2"/>
    <n v="0"/>
    <n v="16.608000000000001"/>
  </r>
  <r>
    <n v="7752"/>
    <s v="CA-2012-133242"/>
    <x v="1"/>
    <x v="652"/>
    <d v="2012-06-24T00:00:00"/>
    <s v="Standard Class"/>
    <s v="KH-16510"/>
    <s v="Keith Herrera"/>
    <s v="Consumer"/>
    <s v="United States"/>
    <s v="Arlington"/>
    <x v="17"/>
    <n v="22204"/>
    <x v="0"/>
    <s v="TEC-PH-10002496"/>
    <x v="2"/>
    <x v="7"/>
    <s v="Cisco SPA301"/>
    <n v="467.97"/>
    <n v="3"/>
    <n v="0"/>
    <n v="140.39099999999999"/>
  </r>
  <r>
    <n v="7753"/>
    <s v="CA-2012-133242"/>
    <x v="1"/>
    <x v="652"/>
    <d v="2012-06-24T00:00:00"/>
    <s v="Standard Class"/>
    <s v="KH-16510"/>
    <s v="Keith Herrera"/>
    <s v="Consumer"/>
    <s v="United States"/>
    <s v="Arlington"/>
    <x v="17"/>
    <n v="22204"/>
    <x v="0"/>
    <s v="OFF-BI-10004826"/>
    <x v="1"/>
    <x v="8"/>
    <s v="JM Magazine Binder"/>
    <n v="33.020000000000003"/>
    <n v="2"/>
    <n v="0"/>
    <n v="15.849600000000002"/>
  </r>
  <r>
    <n v="7754"/>
    <s v="CA-2012-158323"/>
    <x v="1"/>
    <x v="672"/>
    <d v="2012-12-03T00:00:00"/>
    <s v="First Class"/>
    <s v="AB-10600"/>
    <s v="Ann Blume"/>
    <s v="Corporate"/>
    <s v="United States"/>
    <s v="Jacksonville"/>
    <x v="3"/>
    <n v="28540"/>
    <x v="0"/>
    <s v="FUR-FU-10001546"/>
    <x v="0"/>
    <x v="5"/>
    <s v="Dana Swing-Arm Lamps"/>
    <n v="17.088000000000001"/>
    <n v="2"/>
    <n v="0.2"/>
    <n v="1.0679999999999996"/>
  </r>
  <r>
    <n v="7755"/>
    <s v="CA-2012-161795"/>
    <x v="1"/>
    <x v="379"/>
    <d v="2012-12-23T00:00:00"/>
    <s v="Second Class"/>
    <s v="AH-10075"/>
    <s v="Adam Hart"/>
    <s v="Corporate"/>
    <s v="United States"/>
    <s v="Columbus"/>
    <x v="24"/>
    <n v="43229"/>
    <x v="3"/>
    <s v="OFF-AR-10001919"/>
    <x v="1"/>
    <x v="6"/>
    <s v="OIC #2 Pencils, Medium Soft"/>
    <n v="3.008"/>
    <n v="2"/>
    <n v="0.2"/>
    <n v="0.33839999999999981"/>
  </r>
  <r>
    <n v="7756"/>
    <s v="CA-2014-100902"/>
    <x v="3"/>
    <x v="701"/>
    <d v="2014-11-22T00:00:00"/>
    <s v="Standard Class"/>
    <s v="CK-12595"/>
    <s v="Clytie Kelty"/>
    <s v="Consumer"/>
    <s v="United States"/>
    <s v="Charlotte"/>
    <x v="3"/>
    <n v="28205"/>
    <x v="0"/>
    <s v="OFF-PA-10002558"/>
    <x v="1"/>
    <x v="10"/>
    <s v="Xerox 1938"/>
    <n v="268.24"/>
    <n v="7"/>
    <n v="0.2"/>
    <n v="93.883999999999986"/>
  </r>
  <r>
    <n v="7757"/>
    <s v="CA-2014-100902"/>
    <x v="3"/>
    <x v="701"/>
    <d v="2014-11-22T00:00:00"/>
    <s v="Standard Class"/>
    <s v="CK-12595"/>
    <s v="Clytie Kelty"/>
    <s v="Consumer"/>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s v="Corporate"/>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s v="Corporate"/>
    <s v="United States"/>
    <s v="Buffalo"/>
    <x v="15"/>
    <n v="14215"/>
    <x v="3"/>
    <s v="FUR-FU-10004845"/>
    <x v="0"/>
    <x v="5"/>
    <s v="Deflect-o EconoMat Nonstudded, No Bevel Mat"/>
    <n v="154.94999999999999"/>
    <n v="3"/>
    <n v="0"/>
    <n v="30.989999999999995"/>
  </r>
  <r>
    <n v="7760"/>
    <s v="CA-2013-158925"/>
    <x v="0"/>
    <x v="1057"/>
    <d v="2013-10-29T00:00:00"/>
    <s v="Standard Class"/>
    <s v="JP-15460"/>
    <s v="Jennifer Patt"/>
    <s v="Corporate"/>
    <s v="United States"/>
    <s v="Houston"/>
    <x v="5"/>
    <n v="77041"/>
    <x v="2"/>
    <s v="OFF-PA-10003072"/>
    <x v="1"/>
    <x v="10"/>
    <s v="Eureka Recycled Copy Paper 8 1/2&quot; x 11&quot;, Ream"/>
    <n v="15.552000000000003"/>
    <n v="3"/>
    <n v="0.2"/>
    <n v="5.4432"/>
  </r>
  <r>
    <n v="7761"/>
    <s v="CA-2011-155390"/>
    <x v="2"/>
    <x v="776"/>
    <d v="2011-12-11T00:00:00"/>
    <s v="Standard Class"/>
    <s v="BG-11035"/>
    <s v="Barry Gonzalez"/>
    <s v="Consumer"/>
    <s v="United States"/>
    <s v="Memphis"/>
    <x v="18"/>
    <n v="38109"/>
    <x v="0"/>
    <s v="OFF-PA-10003641"/>
    <x v="1"/>
    <x v="10"/>
    <s v="Xerox 1909"/>
    <n v="42.207999999999998"/>
    <n v="2"/>
    <n v="0.2"/>
    <n v="13.717599999999997"/>
  </r>
  <r>
    <n v="7762"/>
    <s v="CA-2014-123071"/>
    <x v="3"/>
    <x v="734"/>
    <d v="2014-12-07T00:00:00"/>
    <s v="First Class"/>
    <s v="CC-12550"/>
    <s v="Clay Cheatham"/>
    <s v="Consumer"/>
    <s v="United States"/>
    <s v="Plano"/>
    <x v="5"/>
    <n v="75023"/>
    <x v="2"/>
    <s v="OFF-PA-10003729"/>
    <x v="1"/>
    <x v="10"/>
    <s v="Xerox 1998"/>
    <n v="10.368000000000002"/>
    <n v="2"/>
    <n v="0.2"/>
    <n v="3.6288"/>
  </r>
  <r>
    <n v="7763"/>
    <s v="CA-2014-156391"/>
    <x v="3"/>
    <x v="986"/>
    <d v="2014-09-29T00:00:00"/>
    <s v="First Class"/>
    <s v="SL-20155"/>
    <s v="Sara Luxemburg"/>
    <s v="Home Office"/>
    <s v="United States"/>
    <s v="Salem"/>
    <x v="21"/>
    <n v="97301"/>
    <x v="1"/>
    <s v="OFF-AR-10003251"/>
    <x v="1"/>
    <x v="6"/>
    <s v="Prang Drawing Pencil Set"/>
    <n v="2.2239999999999998"/>
    <n v="1"/>
    <n v="0.2"/>
    <n v="0.55599999999999994"/>
  </r>
  <r>
    <n v="7764"/>
    <s v="CA-2012-103093"/>
    <x v="1"/>
    <x v="302"/>
    <d v="2012-02-07T00:00:00"/>
    <s v="Standard Class"/>
    <s v="FO-14305"/>
    <s v="Frank Olsen"/>
    <s v="Consumer"/>
    <s v="United States"/>
    <s v="Columbus"/>
    <x v="32"/>
    <n v="31907"/>
    <x v="0"/>
    <s v="OFF-EN-10003286"/>
    <x v="1"/>
    <x v="12"/>
    <s v="Staples"/>
    <n v="74.52"/>
    <n v="9"/>
    <n v="0"/>
    <n v="35.024399999999993"/>
  </r>
  <r>
    <n v="7765"/>
    <s v="US-2014-118941"/>
    <x v="3"/>
    <x v="801"/>
    <d v="2014-08-13T00:00:00"/>
    <s v="Same Day"/>
    <s v="BB-11545"/>
    <s v="Brenda Bowman"/>
    <s v="Corporate"/>
    <s v="United States"/>
    <s v="Columbia"/>
    <x v="39"/>
    <n v="21044"/>
    <x v="3"/>
    <s v="OFF-AR-10004078"/>
    <x v="1"/>
    <x v="6"/>
    <s v="Newell 312"/>
    <n v="17.52"/>
    <n v="3"/>
    <n v="0"/>
    <n v="5.2559999999999993"/>
  </r>
  <r>
    <n v="7766"/>
    <s v="US-2014-118941"/>
    <x v="3"/>
    <x v="801"/>
    <d v="2014-08-13T00:00:00"/>
    <s v="Same Day"/>
    <s v="BB-11545"/>
    <s v="Brenda Bowman"/>
    <s v="Corporate"/>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s v="Corporate"/>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s v="Consumer"/>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s v="Consumer"/>
    <s v="United States"/>
    <s v="Tallahassee"/>
    <x v="2"/>
    <n v="32303"/>
    <x v="0"/>
    <s v="OFF-PA-10003651"/>
    <x v="1"/>
    <x v="10"/>
    <s v="Xerox 1968"/>
    <n v="26.720000000000002"/>
    <n v="5"/>
    <n v="0.2"/>
    <n v="9.3520000000000003"/>
  </r>
  <r>
    <n v="7770"/>
    <s v="CA-2013-155978"/>
    <x v="0"/>
    <x v="1147"/>
    <d v="2013-08-02T00:00:00"/>
    <s v="Same Day"/>
    <s v="TS-21205"/>
    <s v="Thomas Seio"/>
    <s v="Corporate"/>
    <s v="United States"/>
    <s v="Riverside"/>
    <x v="1"/>
    <n v="92503"/>
    <x v="1"/>
    <s v="TEC-PH-10002885"/>
    <x v="2"/>
    <x v="7"/>
    <s v="Apple iPhone 5"/>
    <n v="1039.7280000000001"/>
    <n v="2"/>
    <n v="0.2"/>
    <n v="90.976200000000063"/>
  </r>
  <r>
    <n v="7771"/>
    <s v="CA-2013-155978"/>
    <x v="0"/>
    <x v="1147"/>
    <d v="2013-08-02T00:00:00"/>
    <s v="Same Day"/>
    <s v="TS-21205"/>
    <s v="Thomas Seio"/>
    <s v="Corporate"/>
    <s v="United States"/>
    <s v="Riverside"/>
    <x v="1"/>
    <n v="92503"/>
    <x v="1"/>
    <s v="OFF-AP-10002892"/>
    <x v="1"/>
    <x v="9"/>
    <s v="Belkin F5C206VTEL 6 Outlet Surge"/>
    <n v="45.96"/>
    <n v="2"/>
    <n v="0"/>
    <n v="13.787999999999997"/>
  </r>
  <r>
    <n v="7772"/>
    <s v="CA-2013-108196"/>
    <x v="0"/>
    <x v="881"/>
    <d v="2013-12-03T00:00:00"/>
    <s v="Standard Class"/>
    <s v="CS-12505"/>
    <s v="Cindy Stewart"/>
    <s v="Consumer"/>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s v="Consumer"/>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s v="Consumer"/>
    <s v="United States"/>
    <s v="Lancaster"/>
    <x v="24"/>
    <n v="43130"/>
    <x v="3"/>
    <s v="TEC-AC-10000926"/>
    <x v="2"/>
    <x v="11"/>
    <s v="NETGEAR RangeMax WNR1000 Wireless Router"/>
    <n v="59.975999999999999"/>
    <n v="3"/>
    <n v="0.2"/>
    <n v="11.995199999999997"/>
  </r>
  <r>
    <n v="7775"/>
    <s v="CA-2013-152800"/>
    <x v="0"/>
    <x v="1172"/>
    <d v="2013-04-16T00:00:00"/>
    <s v="First Class"/>
    <s v="SP-20920"/>
    <s v="Susan Pistek"/>
    <s v="Consumer"/>
    <s v="United States"/>
    <s v="San Francisco"/>
    <x v="1"/>
    <n v="94109"/>
    <x v="1"/>
    <s v="OFF-EN-10001509"/>
    <x v="1"/>
    <x v="12"/>
    <s v="Poly String Tie Envelopes"/>
    <n v="6.12"/>
    <n v="3"/>
    <n v="0"/>
    <n v="2.8763999999999994"/>
  </r>
  <r>
    <n v="7776"/>
    <s v="CA-2011-166961"/>
    <x v="2"/>
    <x v="422"/>
    <d v="2011-12-31T00:00:00"/>
    <s v="Standard Class"/>
    <s v="CD-12790"/>
    <s v="Cynthia Delaney"/>
    <s v="Home Office"/>
    <s v="United States"/>
    <s v="Moreno Valley"/>
    <x v="1"/>
    <n v="92553"/>
    <x v="1"/>
    <s v="OFF-AP-10001366"/>
    <x v="1"/>
    <x v="9"/>
    <s v="Staples"/>
    <n v="10.98"/>
    <n v="1"/>
    <n v="0"/>
    <n v="2.9646000000000008"/>
  </r>
  <r>
    <n v="7777"/>
    <s v="CA-2011-166961"/>
    <x v="2"/>
    <x v="422"/>
    <d v="2011-12-31T00:00:00"/>
    <s v="Standard Class"/>
    <s v="CD-12790"/>
    <s v="Cynthia Delaney"/>
    <s v="Home Office"/>
    <s v="United States"/>
    <s v="Moreno Valley"/>
    <x v="1"/>
    <n v="92553"/>
    <x v="1"/>
    <s v="OFF-FA-10003485"/>
    <x v="1"/>
    <x v="13"/>
    <s v="Staples"/>
    <n v="7.86"/>
    <n v="3"/>
    <n v="0"/>
    <n v="3.6156000000000001"/>
  </r>
  <r>
    <n v="7778"/>
    <s v="CA-2011-166961"/>
    <x v="2"/>
    <x v="422"/>
    <d v="2011-12-31T00:00:00"/>
    <s v="Standard Class"/>
    <s v="CD-12790"/>
    <s v="Cynthia Delaney"/>
    <s v="Home Office"/>
    <s v="United States"/>
    <s v="Moreno Valley"/>
    <x v="1"/>
    <n v="92553"/>
    <x v="1"/>
    <s v="OFF-ST-10004507"/>
    <x v="1"/>
    <x v="4"/>
    <s v="Advantus Rolling Storage Box"/>
    <n v="51.449999999999996"/>
    <n v="3"/>
    <n v="0"/>
    <n v="13.891499999999999"/>
  </r>
  <r>
    <n v="7779"/>
    <s v="CA-2011-166961"/>
    <x v="2"/>
    <x v="422"/>
    <d v="2011-12-31T00:00:00"/>
    <s v="Standard Class"/>
    <s v="CD-12790"/>
    <s v="Cynthia Delaney"/>
    <s v="Home Office"/>
    <s v="United States"/>
    <s v="Moreno Valley"/>
    <x v="1"/>
    <n v="92553"/>
    <x v="1"/>
    <s v="OFF-BI-10002353"/>
    <x v="1"/>
    <x v="8"/>
    <s v="GBC VeloBind Cover Sets"/>
    <n v="37.055999999999997"/>
    <n v="3"/>
    <n v="0.2"/>
    <n v="13.896000000000001"/>
  </r>
  <r>
    <n v="7780"/>
    <s v="CA-2013-139381"/>
    <x v="0"/>
    <x v="724"/>
    <d v="2013-04-23T00:00:00"/>
    <s v="Standard Class"/>
    <s v="RF-19840"/>
    <s v="Roy Französisch"/>
    <s v="Consumer"/>
    <s v="United States"/>
    <s v="Chesapeake"/>
    <x v="17"/>
    <n v="23320"/>
    <x v="0"/>
    <s v="OFF-AP-10001271"/>
    <x v="1"/>
    <x v="9"/>
    <s v="Eureka The Boss Cordless Rechargeable Stick Vac"/>
    <n v="203.92"/>
    <n v="4"/>
    <n v="0"/>
    <n v="55.058400000000006"/>
  </r>
  <r>
    <n v="7781"/>
    <s v="CA-2013-139381"/>
    <x v="0"/>
    <x v="724"/>
    <d v="2013-04-23T00:00:00"/>
    <s v="Standard Class"/>
    <s v="RF-19840"/>
    <s v="Roy Französisch"/>
    <s v="Consumer"/>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s v="Consumer"/>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s v="Corporate"/>
    <s v="United States"/>
    <s v="Charlotte"/>
    <x v="3"/>
    <n v="28205"/>
    <x v="0"/>
    <s v="OFF-ST-10003442"/>
    <x v="1"/>
    <x v="4"/>
    <s v="Eldon Portable Mobile Manager"/>
    <n v="45.248000000000005"/>
    <n v="2"/>
    <n v="0.2"/>
    <n v="3.9591999999999992"/>
  </r>
  <r>
    <n v="7784"/>
    <s v="CA-2013-162236"/>
    <x v="0"/>
    <x v="254"/>
    <d v="2013-11-07T00:00:00"/>
    <s v="Second Class"/>
    <s v="ER-13855"/>
    <s v="Elpida Rittenbach"/>
    <s v="Corporate"/>
    <s v="United States"/>
    <s v="Charlotte"/>
    <x v="3"/>
    <n v="28205"/>
    <x v="0"/>
    <s v="FUR-TA-10002533"/>
    <x v="0"/>
    <x v="3"/>
    <s v="BPI Conference Tables"/>
    <n v="876.30000000000007"/>
    <n v="10"/>
    <n v="0.4"/>
    <n v="-292.10000000000014"/>
  </r>
  <r>
    <n v="7785"/>
    <s v="CA-2013-162236"/>
    <x v="0"/>
    <x v="254"/>
    <d v="2013-11-07T00:00:00"/>
    <s v="Second Class"/>
    <s v="ER-13855"/>
    <s v="Elpida Rittenbach"/>
    <s v="Corporate"/>
    <s v="United States"/>
    <s v="Charlotte"/>
    <x v="3"/>
    <n v="28205"/>
    <x v="0"/>
    <s v="OFF-SU-10003505"/>
    <x v="1"/>
    <x v="14"/>
    <s v="Premier Electric Letter Opener"/>
    <n v="185.376"/>
    <n v="2"/>
    <n v="0.2"/>
    <n v="-34.758000000000017"/>
  </r>
  <r>
    <n v="7786"/>
    <s v="US-2011-111353"/>
    <x v="2"/>
    <x v="503"/>
    <d v="2011-12-06T00:00:00"/>
    <s v="Standard Class"/>
    <s v="PB-19150"/>
    <s v="Philip Brown"/>
    <s v="Consumer"/>
    <s v="United States"/>
    <s v="New York City"/>
    <x v="15"/>
    <n v="10009"/>
    <x v="3"/>
    <s v="OFF-LA-10002762"/>
    <x v="1"/>
    <x v="2"/>
    <s v="Avery 485"/>
    <n v="25.06"/>
    <n v="2"/>
    <n v="0"/>
    <n v="11.778199999999998"/>
  </r>
  <r>
    <n v="7787"/>
    <s v="US-2013-117037"/>
    <x v="0"/>
    <x v="624"/>
    <d v="2013-05-21T00:00:00"/>
    <s v="First Class"/>
    <s v="LW-17215"/>
    <s v="Luke Weiss"/>
    <s v="Consumer"/>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s v="Consumer"/>
    <s v="United States"/>
    <s v="Chicago"/>
    <x v="10"/>
    <n v="60653"/>
    <x v="2"/>
    <s v="OFF-FA-10000936"/>
    <x v="1"/>
    <x v="13"/>
    <s v="Acco Hot Clips Clips to Go"/>
    <n v="7.8960000000000008"/>
    <n v="3"/>
    <n v="0.2"/>
    <n v="2.4674999999999994"/>
  </r>
  <r>
    <n v="7789"/>
    <s v="US-2013-117037"/>
    <x v="0"/>
    <x v="624"/>
    <d v="2013-05-21T00:00:00"/>
    <s v="First Class"/>
    <s v="LW-17215"/>
    <s v="Luke Weiss"/>
    <s v="Consumer"/>
    <s v="United States"/>
    <s v="Chicago"/>
    <x v="10"/>
    <n v="60653"/>
    <x v="2"/>
    <s v="FUR-FU-10004973"/>
    <x v="0"/>
    <x v="5"/>
    <s v="Flat Face Poster Frame"/>
    <n v="22.608000000000001"/>
    <n v="3"/>
    <n v="0.6"/>
    <n v="-10.173599999999997"/>
  </r>
  <r>
    <n v="7790"/>
    <s v="US-2013-117037"/>
    <x v="0"/>
    <x v="624"/>
    <d v="2013-05-21T00:00:00"/>
    <s v="First Class"/>
    <s v="LW-17215"/>
    <s v="Luke Weiss"/>
    <s v="Consumer"/>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s v="Home Office"/>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s v="Corporate"/>
    <s v="United States"/>
    <s v="Chicago"/>
    <x v="10"/>
    <n v="60623"/>
    <x v="2"/>
    <s v="OFF-BI-10002012"/>
    <x v="1"/>
    <x v="8"/>
    <s v="Wilson Jones Easy Flow II Sheet Lifters"/>
    <n v="1.7999999999999996"/>
    <n v="5"/>
    <n v="0.8"/>
    <n v="-2.8800000000000008"/>
  </r>
  <r>
    <n v="7793"/>
    <s v="CA-2014-169362"/>
    <x v="3"/>
    <x v="386"/>
    <d v="2014-10-16T00:00:00"/>
    <s v="First Class"/>
    <s v="SP-20860"/>
    <s v="Sung Pak"/>
    <s v="Corporate"/>
    <s v="United States"/>
    <s v="Dallas"/>
    <x v="5"/>
    <n v="75217"/>
    <x v="2"/>
    <s v="TEC-AC-10001383"/>
    <x v="2"/>
    <x v="11"/>
    <s v="Logitech Wireless Touch Keyboard K400"/>
    <n v="39.984000000000002"/>
    <n v="2"/>
    <n v="0.2"/>
    <n v="-1.4994000000000067"/>
  </r>
  <r>
    <n v="7794"/>
    <s v="CA-2012-127481"/>
    <x v="1"/>
    <x v="295"/>
    <d v="2012-12-15T00:00:00"/>
    <s v="Second Class"/>
    <s v="JD-15895"/>
    <s v="Jonathan Doherty"/>
    <s v="Corporate"/>
    <s v="United States"/>
    <s v="Las Vegas"/>
    <x v="33"/>
    <n v="89115"/>
    <x v="1"/>
    <s v="OFF-PA-10002036"/>
    <x v="1"/>
    <x v="10"/>
    <s v="Xerox 1930"/>
    <n v="32.400000000000006"/>
    <n v="5"/>
    <n v="0"/>
    <n v="15.876000000000001"/>
  </r>
  <r>
    <n v="7795"/>
    <s v="CA-2012-127481"/>
    <x v="1"/>
    <x v="295"/>
    <d v="2012-12-15T00:00:00"/>
    <s v="Second Class"/>
    <s v="JD-15895"/>
    <s v="Jonathan Doherty"/>
    <s v="Corporate"/>
    <s v="United States"/>
    <s v="Las Vegas"/>
    <x v="33"/>
    <n v="89115"/>
    <x v="1"/>
    <s v="OFF-PA-10002377"/>
    <x v="1"/>
    <x v="10"/>
    <s v="Xerox 1916"/>
    <n v="97.88"/>
    <n v="2"/>
    <n v="0"/>
    <n v="48.94"/>
  </r>
  <r>
    <n v="7796"/>
    <s v="CA-2012-112711"/>
    <x v="1"/>
    <x v="984"/>
    <d v="2012-07-18T00:00:00"/>
    <s v="Standard Class"/>
    <s v="FM-14380"/>
    <s v="Fred McMath"/>
    <s v="Consumer"/>
    <s v="United States"/>
    <s v="Amarillo"/>
    <x v="5"/>
    <n v="79109"/>
    <x v="2"/>
    <s v="TEC-PH-10000526"/>
    <x v="2"/>
    <x v="7"/>
    <s v="Vtech CS6719"/>
    <n v="307.16800000000001"/>
    <n v="4"/>
    <n v="0.2"/>
    <n v="30.716800000000006"/>
  </r>
  <r>
    <n v="7797"/>
    <s v="US-2012-145121"/>
    <x v="1"/>
    <x v="653"/>
    <d v="2012-10-06T00:00:00"/>
    <s v="Standard Class"/>
    <s v="MP-17965"/>
    <s v="Michael Paige"/>
    <s v="Corporate"/>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s v="Corporate"/>
    <s v="United States"/>
    <s v="New York City"/>
    <x v="15"/>
    <n v="10035"/>
    <x v="3"/>
    <s v="OFF-EN-10004483"/>
    <x v="1"/>
    <x v="12"/>
    <s v="#10 White Business Envelopes,4 1/8 x 9 1/2"/>
    <n v="47.01"/>
    <n v="3"/>
    <n v="0"/>
    <n v="22.094699999999996"/>
  </r>
  <r>
    <n v="7799"/>
    <s v="CA-2014-166184"/>
    <x v="3"/>
    <x v="668"/>
    <d v="2014-03-28T00:00:00"/>
    <s v="First Class"/>
    <s v="HR-14830"/>
    <s v="Harold Ryan"/>
    <s v="Corporate"/>
    <s v="United States"/>
    <s v="New York City"/>
    <x v="15"/>
    <n v="10035"/>
    <x v="3"/>
    <s v="TEC-PH-10002624"/>
    <x v="2"/>
    <x v="7"/>
    <s v="Samsung Galaxy S4 Mini"/>
    <n v="469.99"/>
    <n v="1"/>
    <n v="0"/>
    <n v="136.29709999999994"/>
  </r>
  <r>
    <n v="7800"/>
    <s v="CA-2014-166184"/>
    <x v="3"/>
    <x v="668"/>
    <d v="2014-03-28T00:00:00"/>
    <s v="First Class"/>
    <s v="HR-14830"/>
    <s v="Harold Ryan"/>
    <s v="Corporate"/>
    <s v="United States"/>
    <s v="New York City"/>
    <x v="15"/>
    <n v="10035"/>
    <x v="3"/>
    <s v="FUR-CH-10003396"/>
    <x v="0"/>
    <x v="1"/>
    <s v="Global Deluxe Steno Chair"/>
    <n v="207.84600000000003"/>
    <n v="3"/>
    <n v="0.1"/>
    <n v="2.3093999999999895"/>
  </r>
  <r>
    <n v="7801"/>
    <s v="CA-2014-157413"/>
    <x v="3"/>
    <x v="702"/>
    <d v="2014-06-07T00:00:00"/>
    <s v="Standard Class"/>
    <s v="BW-11065"/>
    <s v="Barry Weirich"/>
    <s v="Consumer"/>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s v="Consumer"/>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s v="Home Office"/>
    <s v="United States"/>
    <s v="Franklin"/>
    <x v="18"/>
    <n v="37064"/>
    <x v="0"/>
    <s v="OFF-LA-10003714"/>
    <x v="1"/>
    <x v="2"/>
    <s v="Avery 510"/>
    <n v="12"/>
    <n v="4"/>
    <n v="0.2"/>
    <n v="4.1999999999999993"/>
  </r>
  <r>
    <n v="7804"/>
    <s v="CA-2012-102260"/>
    <x v="1"/>
    <x v="357"/>
    <d v="2012-09-26T00:00:00"/>
    <s v="Standard Class"/>
    <s v="SJ-20125"/>
    <s v="Sanjit Jacobs"/>
    <s v="Home Office"/>
    <s v="United States"/>
    <s v="Franklin"/>
    <x v="18"/>
    <n v="37064"/>
    <x v="0"/>
    <s v="OFF-ST-10003716"/>
    <x v="1"/>
    <x v="4"/>
    <s v="Tennsco Double-Tier Lockers"/>
    <n v="720.06400000000008"/>
    <n v="4"/>
    <n v="0.2"/>
    <n v="-63.005600000000015"/>
  </r>
  <r>
    <n v="7805"/>
    <s v="CA-2012-102260"/>
    <x v="1"/>
    <x v="357"/>
    <d v="2012-09-26T00:00:00"/>
    <s v="Standard Class"/>
    <s v="SJ-20125"/>
    <s v="Sanjit Jacobs"/>
    <s v="Home Office"/>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s v="Home Office"/>
    <s v="United States"/>
    <s v="Franklin"/>
    <x v="18"/>
    <n v="37064"/>
    <x v="0"/>
    <s v="OFF-AR-10001315"/>
    <x v="1"/>
    <x v="6"/>
    <s v="Newell 310"/>
    <n v="2.8160000000000003"/>
    <n v="2"/>
    <n v="0.2"/>
    <n v="0.31679999999999986"/>
  </r>
  <r>
    <n v="7807"/>
    <s v="CA-2012-102260"/>
    <x v="1"/>
    <x v="357"/>
    <d v="2012-09-26T00:00:00"/>
    <s v="Standard Class"/>
    <s v="SJ-20125"/>
    <s v="Sanjit Jacobs"/>
    <s v="Home Office"/>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s v="Consumer"/>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s v="Consumer"/>
    <s v="United States"/>
    <s v="Raleigh"/>
    <x v="3"/>
    <n v="27604"/>
    <x v="0"/>
    <s v="OFF-AR-10001955"/>
    <x v="1"/>
    <x v="6"/>
    <s v="Newell 319"/>
    <n v="47.616"/>
    <n v="3"/>
    <n v="0.2"/>
    <n v="5.9519999999999946"/>
  </r>
  <r>
    <n v="7810"/>
    <s v="US-2013-137295"/>
    <x v="0"/>
    <x v="1134"/>
    <d v="2013-01-13T00:00:00"/>
    <s v="Standard Class"/>
    <s v="VS-21820"/>
    <s v="Vivek Sundaresam"/>
    <s v="Consumer"/>
    <s v="United States"/>
    <s v="Raleigh"/>
    <x v="3"/>
    <n v="27604"/>
    <x v="0"/>
    <s v="TEC-PH-10004080"/>
    <x v="2"/>
    <x v="7"/>
    <s v="Avaya 5410 Digital phone"/>
    <n v="108.78399999999999"/>
    <n v="2"/>
    <n v="0.2"/>
    <n v="10.878399999999999"/>
  </r>
  <r>
    <n v="7811"/>
    <s v="CA-2013-134334"/>
    <x v="0"/>
    <x v="1173"/>
    <d v="2013-02-15T00:00:00"/>
    <s v="First Class"/>
    <s v="DK-13090"/>
    <s v="Dave Kipp"/>
    <s v="Consumer"/>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s v="Consumer"/>
    <s v="United States"/>
    <s v="Clinton"/>
    <x v="39"/>
    <n v="20735"/>
    <x v="3"/>
    <s v="OFF-AR-10001770"/>
    <x v="1"/>
    <x v="6"/>
    <s v="Economy #2 Pencils"/>
    <n v="7.98"/>
    <n v="3"/>
    <n v="0"/>
    <n v="2.0747999999999998"/>
  </r>
  <r>
    <n v="7813"/>
    <s v="CA-2013-134334"/>
    <x v="0"/>
    <x v="1173"/>
    <d v="2013-02-15T00:00:00"/>
    <s v="First Class"/>
    <s v="DK-13090"/>
    <s v="Dave Kipp"/>
    <s v="Consumer"/>
    <s v="United States"/>
    <s v="Clinton"/>
    <x v="39"/>
    <n v="20735"/>
    <x v="3"/>
    <s v="FUR-TA-10002356"/>
    <x v="0"/>
    <x v="3"/>
    <s v="Bevis Boat-Shaped Conference Table"/>
    <n v="550.43100000000004"/>
    <n v="3"/>
    <n v="0.3"/>
    <n v="-47.179800000000029"/>
  </r>
  <r>
    <n v="7814"/>
    <s v="CA-2013-134334"/>
    <x v="0"/>
    <x v="1173"/>
    <d v="2013-02-15T00:00:00"/>
    <s v="First Class"/>
    <s v="DK-13090"/>
    <s v="Dave Kipp"/>
    <s v="Consumer"/>
    <s v="United States"/>
    <s v="Clinton"/>
    <x v="39"/>
    <n v="20735"/>
    <x v="3"/>
    <s v="FUR-FU-10003274"/>
    <x v="0"/>
    <x v="5"/>
    <s v="Regeneration Desk Collection"/>
    <n v="10.56"/>
    <n v="6"/>
    <n v="0"/>
    <n v="4.6464000000000008"/>
  </r>
  <r>
    <n v="7815"/>
    <s v="US-2014-109316"/>
    <x v="3"/>
    <x v="110"/>
    <d v="2014-06-11T00:00:00"/>
    <s v="First Class"/>
    <s v="MG-17680"/>
    <s v="Maureen Gastineau"/>
    <s v="Home Office"/>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s v="Home Office"/>
    <s v="United States"/>
    <s v="Los Angeles"/>
    <x v="1"/>
    <n v="90049"/>
    <x v="1"/>
    <s v="TEC-PH-10000307"/>
    <x v="2"/>
    <x v="7"/>
    <s v="Shocksock Galaxy S4 Armband"/>
    <n v="17.52"/>
    <n v="2"/>
    <n v="0.2"/>
    <n v="-3.5040000000000022"/>
  </r>
  <r>
    <n v="7817"/>
    <s v="CA-2013-138478"/>
    <x v="0"/>
    <x v="147"/>
    <d v="2013-10-27T00:00:00"/>
    <s v="Second Class"/>
    <s v="DP-13390"/>
    <s v="Dennis Pardue"/>
    <s v="Home Office"/>
    <s v="United States"/>
    <s v="North Las Vegas"/>
    <x v="33"/>
    <n v="89031"/>
    <x v="1"/>
    <s v="OFF-AR-10002240"/>
    <x v="1"/>
    <x v="6"/>
    <s v="Panasonic KP-150 Electric Pencil Sharpener"/>
    <n v="113.22"/>
    <n v="3"/>
    <n v="0"/>
    <n v="29.437200000000001"/>
  </r>
  <r>
    <n v="7818"/>
    <s v="CA-2013-138478"/>
    <x v="0"/>
    <x v="147"/>
    <d v="2013-10-27T00:00:00"/>
    <s v="Second Class"/>
    <s v="DP-13390"/>
    <s v="Dennis Pardue"/>
    <s v="Home Office"/>
    <s v="United States"/>
    <s v="North Las Vegas"/>
    <x v="33"/>
    <n v="89031"/>
    <x v="1"/>
    <s v="OFF-PA-10001801"/>
    <x v="1"/>
    <x v="10"/>
    <s v="Xerox 193"/>
    <n v="35.880000000000003"/>
    <n v="6"/>
    <n v="0"/>
    <n v="17.581200000000003"/>
  </r>
  <r>
    <n v="7819"/>
    <s v="CA-2013-138478"/>
    <x v="0"/>
    <x v="147"/>
    <d v="2013-10-27T00:00:00"/>
    <s v="Second Class"/>
    <s v="DP-13390"/>
    <s v="Dennis Pardue"/>
    <s v="Home Office"/>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s v="Consumer"/>
    <s v="United States"/>
    <s v="San Francisco"/>
    <x v="1"/>
    <n v="94109"/>
    <x v="1"/>
    <s v="OFF-FA-10000611"/>
    <x v="1"/>
    <x v="13"/>
    <s v="Binder Clips by OIC"/>
    <n v="11.84"/>
    <n v="8"/>
    <n v="0"/>
    <n v="5.6831999999999994"/>
  </r>
  <r>
    <n v="7821"/>
    <s v="CA-2014-152436"/>
    <x v="3"/>
    <x v="166"/>
    <d v="2014-12-11T00:00:00"/>
    <s v="Second Class"/>
    <s v="CW-11905"/>
    <s v="Carl Weiss"/>
    <s v="Home Office"/>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s v="Consumer"/>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s v="Home Office"/>
    <s v="United States"/>
    <s v="Newark"/>
    <x v="13"/>
    <n v="19711"/>
    <x v="3"/>
    <s v="OFF-AR-10003770"/>
    <x v="1"/>
    <x v="6"/>
    <s v="Newell 340"/>
    <n v="8.64"/>
    <n v="3"/>
    <n v="0"/>
    <n v="2.5055999999999998"/>
  </r>
  <r>
    <n v="7824"/>
    <s v="US-2011-115413"/>
    <x v="2"/>
    <x v="86"/>
    <d v="2011-09-01T00:00:00"/>
    <s v="Standard Class"/>
    <s v="PP-18955"/>
    <s v="Paul Prost"/>
    <s v="Home Office"/>
    <s v="United States"/>
    <s v="Newark"/>
    <x v="13"/>
    <n v="19711"/>
    <x v="3"/>
    <s v="TEC-AC-10002800"/>
    <x v="2"/>
    <x v="11"/>
    <s v="Plantronics Audio 478 Stereo USB Headset"/>
    <n v="149.97"/>
    <n v="3"/>
    <n v="0"/>
    <n v="52.489499999999992"/>
  </r>
  <r>
    <n v="7825"/>
    <s v="CA-2011-125150"/>
    <x v="2"/>
    <x v="1174"/>
    <d v="2011-05-23T00:00:00"/>
    <s v="Standard Class"/>
    <s v="PW-19030"/>
    <s v="Pauline Webber"/>
    <s v="Corporate"/>
    <s v="United States"/>
    <s v="Los Angeles"/>
    <x v="1"/>
    <n v="90036"/>
    <x v="1"/>
    <s v="FUR-CH-10002439"/>
    <x v="0"/>
    <x v="1"/>
    <s v="Iceberg Nesting Folding Chair, 19w x 6d x 43h"/>
    <n v="232.88"/>
    <n v="5"/>
    <n v="0.2"/>
    <n v="17.466000000000008"/>
  </r>
  <r>
    <n v="7826"/>
    <s v="CA-2012-127327"/>
    <x v="1"/>
    <x v="302"/>
    <d v="2012-02-07T00:00:00"/>
    <s v="Standard Class"/>
    <s v="PW-19030"/>
    <s v="Pauline Webber"/>
    <s v="Corporate"/>
    <s v="United States"/>
    <s v="Rome"/>
    <x v="15"/>
    <n v="13440"/>
    <x v="3"/>
    <s v="FUR-CH-10004218"/>
    <x v="0"/>
    <x v="1"/>
    <s v="Global Fabric Manager's Chair, Dark Gray"/>
    <n v="90.882000000000005"/>
    <n v="1"/>
    <n v="0.1"/>
    <n v="15.147000000000004"/>
  </r>
  <r>
    <n v="7827"/>
    <s v="CA-2014-117114"/>
    <x v="3"/>
    <x v="1108"/>
    <d v="2014-11-06T00:00:00"/>
    <s v="Standard Class"/>
    <s v="CY-12745"/>
    <s v="Craig Yedwab"/>
    <s v="Corporate"/>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s v="Corporate"/>
    <s v="United States"/>
    <s v="Chicago"/>
    <x v="10"/>
    <n v="60610"/>
    <x v="2"/>
    <s v="OFF-EN-10001137"/>
    <x v="1"/>
    <x v="12"/>
    <s v="#10 Gummed Flap White Envelopes, 100/Box"/>
    <n v="9.9120000000000008"/>
    <n v="3"/>
    <n v="0.2"/>
    <n v="3.2213999999999996"/>
  </r>
  <r>
    <n v="7829"/>
    <s v="CA-2012-137302"/>
    <x v="1"/>
    <x v="33"/>
    <d v="2012-05-01T00:00:00"/>
    <s v="Standard Class"/>
    <s v="BW-11110"/>
    <s v="Bart Watters"/>
    <s v="Corporate"/>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s v="Corporate"/>
    <s v="United States"/>
    <s v="San Diego"/>
    <x v="1"/>
    <n v="92105"/>
    <x v="1"/>
    <s v="OFF-AR-10000588"/>
    <x v="1"/>
    <x v="6"/>
    <s v="Newell 345"/>
    <n v="59.519999999999996"/>
    <n v="3"/>
    <n v="0"/>
    <n v="15.475200000000001"/>
  </r>
  <r>
    <n v="7831"/>
    <s v="CA-2012-137302"/>
    <x v="1"/>
    <x v="33"/>
    <d v="2012-05-01T00:00:00"/>
    <s v="Standard Class"/>
    <s v="BW-11110"/>
    <s v="Bart Watters"/>
    <s v="Corporate"/>
    <s v="United States"/>
    <s v="San Diego"/>
    <x v="1"/>
    <n v="92105"/>
    <x v="1"/>
    <s v="TEC-PH-10003174"/>
    <x v="2"/>
    <x v="7"/>
    <s v="RCA ViSYS 25825 Wireless digital phone"/>
    <n v="311.97600000000006"/>
    <n v="3"/>
    <n v="0.2"/>
    <n v="38.996999999999986"/>
  </r>
  <r>
    <n v="7832"/>
    <s v="CA-2012-137302"/>
    <x v="1"/>
    <x v="33"/>
    <d v="2012-05-01T00:00:00"/>
    <s v="Standard Class"/>
    <s v="BW-11110"/>
    <s v="Bart Watters"/>
    <s v="Corporate"/>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s v="Consumer"/>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s v="Home Office"/>
    <s v="United States"/>
    <s v="West Palm Beach"/>
    <x v="2"/>
    <n v="33407"/>
    <x v="0"/>
    <s v="OFF-AR-10004757"/>
    <x v="1"/>
    <x v="6"/>
    <s v="Crayola Colored Pencils"/>
    <n v="13.120000000000001"/>
    <n v="5"/>
    <n v="0.2"/>
    <n v="2.1319999999999988"/>
  </r>
  <r>
    <n v="7835"/>
    <s v="CA-2012-106257"/>
    <x v="1"/>
    <x v="657"/>
    <d v="2012-04-17T00:00:00"/>
    <s v="Second Class"/>
    <s v="EB-14110"/>
    <s v="Eugene Barchas"/>
    <s v="Consumer"/>
    <s v="United States"/>
    <s v="Los Angeles"/>
    <x v="1"/>
    <n v="90045"/>
    <x v="1"/>
    <s v="FUR-TA-10002530"/>
    <x v="0"/>
    <x v="3"/>
    <s v="Iceberg OfficeWorks 42&quot; Round Tables"/>
    <n v="241.56799999999998"/>
    <n v="2"/>
    <n v="0.2"/>
    <n v="-15.098000000000013"/>
  </r>
  <r>
    <n v="7836"/>
    <s v="CA-2012-106257"/>
    <x v="1"/>
    <x v="657"/>
    <d v="2012-04-17T00:00:00"/>
    <s v="Second Class"/>
    <s v="EB-14110"/>
    <s v="Eugene Barchas"/>
    <s v="Consumer"/>
    <s v="United States"/>
    <s v="Los Angeles"/>
    <x v="1"/>
    <n v="90045"/>
    <x v="1"/>
    <s v="TEC-PH-10001494"/>
    <x v="2"/>
    <x v="7"/>
    <s v="Polycom CX600 IP Phone VoIP phone"/>
    <n v="479.92"/>
    <n v="2"/>
    <n v="0.2"/>
    <n v="41.993000000000009"/>
  </r>
  <r>
    <n v="7837"/>
    <s v="CA-2012-149083"/>
    <x v="1"/>
    <x v="12"/>
    <d v="2012-09-30T00:00:00"/>
    <s v="Standard Class"/>
    <s v="SH-19975"/>
    <s v="Sally Hughsby"/>
    <s v="Corporate"/>
    <s v="United States"/>
    <s v="Seattle"/>
    <x v="4"/>
    <n v="98103"/>
    <x v="1"/>
    <s v="FUR-CH-10004289"/>
    <x v="0"/>
    <x v="1"/>
    <s v="Global Super Steno Chair"/>
    <n v="307.13600000000002"/>
    <n v="4"/>
    <n v="0.2"/>
    <n v="-11.51760000000003"/>
  </r>
  <r>
    <n v="7838"/>
    <s v="CA-2012-149083"/>
    <x v="1"/>
    <x v="12"/>
    <d v="2012-09-30T00:00:00"/>
    <s v="Standard Class"/>
    <s v="SH-19975"/>
    <s v="Sally Hughsby"/>
    <s v="Corporate"/>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s v="Corporate"/>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s v="Consumer"/>
    <s v="United States"/>
    <s v="Des Moines"/>
    <x v="23"/>
    <n v="50315"/>
    <x v="2"/>
    <s v="OFF-EN-10001509"/>
    <x v="1"/>
    <x v="12"/>
    <s v="Poly String Tie Envelopes"/>
    <n v="6.12"/>
    <n v="3"/>
    <n v="0"/>
    <n v="2.8763999999999994"/>
  </r>
  <r>
    <n v="7841"/>
    <s v="US-2011-137869"/>
    <x v="2"/>
    <x v="1176"/>
    <d v="2011-04-02T00:00:00"/>
    <s v="Standard Class"/>
    <s v="CV-12295"/>
    <s v="Christina VanderZanden"/>
    <s v="Consumer"/>
    <s v="United States"/>
    <s v="Des Moines"/>
    <x v="23"/>
    <n v="50315"/>
    <x v="2"/>
    <s v="FUR-TA-10003954"/>
    <x v="0"/>
    <x v="3"/>
    <s v="Hon 94000 Series Round Tables"/>
    <n v="1184.72"/>
    <n v="4"/>
    <n v="0"/>
    <n v="106.62480000000005"/>
  </r>
  <r>
    <n v="7842"/>
    <s v="CA-2013-116603"/>
    <x v="0"/>
    <x v="19"/>
    <d v="2013-07-23T00:00:00"/>
    <s v="Standard Class"/>
    <s v="AT-10735"/>
    <s v="Annie Thurman"/>
    <s v="Consumer"/>
    <s v="United States"/>
    <s v="New York City"/>
    <x v="15"/>
    <n v="10024"/>
    <x v="3"/>
    <s v="OFF-AP-10002892"/>
    <x v="1"/>
    <x v="9"/>
    <s v="Belkin F5C206VTEL 6 Outlet Surge"/>
    <n v="45.96"/>
    <n v="2"/>
    <n v="0"/>
    <n v="13.787999999999997"/>
  </r>
  <r>
    <n v="7843"/>
    <s v="CA-2011-158470"/>
    <x v="2"/>
    <x v="987"/>
    <d v="2011-04-23T00:00:00"/>
    <s v="Second Class"/>
    <s v="AG-10390"/>
    <s v="Allen Goldenen"/>
    <s v="Consumer"/>
    <s v="United States"/>
    <s v="Arlington"/>
    <x v="17"/>
    <n v="22204"/>
    <x v="0"/>
    <s v="OFF-BI-10003638"/>
    <x v="1"/>
    <x v="8"/>
    <s v="GBC Durable Plastic Covers"/>
    <n v="58.050000000000004"/>
    <n v="3"/>
    <n v="0"/>
    <n v="26.702999999999999"/>
  </r>
  <r>
    <n v="7844"/>
    <s v="CA-2011-158470"/>
    <x v="2"/>
    <x v="987"/>
    <d v="2011-04-23T00:00:00"/>
    <s v="Second Class"/>
    <s v="AG-10390"/>
    <s v="Allen Goldenen"/>
    <s v="Consumer"/>
    <s v="United States"/>
    <s v="Arlington"/>
    <x v="17"/>
    <n v="22204"/>
    <x v="0"/>
    <s v="OFF-PA-10001569"/>
    <x v="1"/>
    <x v="10"/>
    <s v="Xerox 232"/>
    <n v="71.28"/>
    <n v="11"/>
    <n v="0"/>
    <n v="34.214400000000005"/>
  </r>
  <r>
    <n v="7845"/>
    <s v="US-2014-123834"/>
    <x v="3"/>
    <x v="246"/>
    <d v="2014-07-26T00:00:00"/>
    <s v="Standard Class"/>
    <s v="GM-14500"/>
    <s v="Gene McClure"/>
    <s v="Consumer"/>
    <s v="United States"/>
    <s v="Pharr"/>
    <x v="5"/>
    <n v="78577"/>
    <x v="2"/>
    <s v="FUR-TA-10001676"/>
    <x v="0"/>
    <x v="3"/>
    <s v="Hon 61000 Series Interactive Training Tables"/>
    <n v="124.404"/>
    <n v="4"/>
    <n v="0.3"/>
    <n v="-21.3264"/>
  </r>
  <r>
    <n v="7846"/>
    <s v="CA-2012-125976"/>
    <x v="1"/>
    <x v="874"/>
    <d v="2012-10-02T00:00:00"/>
    <s v="Standard Class"/>
    <s v="JK-15205"/>
    <s v="Jamie Kunitz"/>
    <s v="Consumer"/>
    <s v="United States"/>
    <s v="Arlington"/>
    <x v="17"/>
    <n v="22204"/>
    <x v="0"/>
    <s v="OFF-PA-10001125"/>
    <x v="1"/>
    <x v="10"/>
    <s v="Xerox 1988"/>
    <n v="154.9"/>
    <n v="5"/>
    <n v="0"/>
    <n v="69.704999999999998"/>
  </r>
  <r>
    <n v="7847"/>
    <s v="CA-2012-125976"/>
    <x v="1"/>
    <x v="874"/>
    <d v="2012-10-02T00:00:00"/>
    <s v="Standard Class"/>
    <s v="JK-15205"/>
    <s v="Jamie Kunitz"/>
    <s v="Consumer"/>
    <s v="United States"/>
    <s v="Arlington"/>
    <x v="17"/>
    <n v="22204"/>
    <x v="0"/>
    <s v="TEC-PH-10002496"/>
    <x v="2"/>
    <x v="7"/>
    <s v="Cisco SPA301"/>
    <n v="1871.88"/>
    <n v="12"/>
    <n v="0"/>
    <n v="561.56399999999996"/>
  </r>
  <r>
    <n v="7848"/>
    <s v="CA-2013-128706"/>
    <x v="0"/>
    <x v="535"/>
    <d v="2013-03-03T00:00:00"/>
    <s v="Standard Class"/>
    <s v="DW-13540"/>
    <s v="Don Weiss"/>
    <s v="Consumer"/>
    <s v="United States"/>
    <s v="Houston"/>
    <x v="5"/>
    <n v="77070"/>
    <x v="2"/>
    <s v="FUR-FU-10004053"/>
    <x v="0"/>
    <x v="5"/>
    <s v="DAX Two-Tone Silver Metal Document Frame"/>
    <n v="16.192"/>
    <n v="2"/>
    <n v="0.6"/>
    <n v="-6.8815999999999953"/>
  </r>
  <r>
    <n v="7849"/>
    <s v="CA-2013-104311"/>
    <x v="0"/>
    <x v="440"/>
    <d v="2013-05-07T00:00:00"/>
    <s v="Standard Class"/>
    <s v="AS-10090"/>
    <s v="Adam Shillingsburg"/>
    <s v="Consumer"/>
    <s v="United States"/>
    <s v="Irving"/>
    <x v="5"/>
    <n v="75061"/>
    <x v="2"/>
    <s v="OFF-ST-10000321"/>
    <x v="1"/>
    <x v="4"/>
    <s v="Akro Stacking Bins"/>
    <n v="18.936"/>
    <n v="3"/>
    <n v="0.2"/>
    <n v="-3.787200000000003"/>
  </r>
  <r>
    <n v="7850"/>
    <s v="CA-2013-104311"/>
    <x v="0"/>
    <x v="440"/>
    <d v="2013-05-07T00:00:00"/>
    <s v="Standard Class"/>
    <s v="AS-10090"/>
    <s v="Adam Shillingsburg"/>
    <s v="Consumer"/>
    <s v="United States"/>
    <s v="Irving"/>
    <x v="5"/>
    <n v="75061"/>
    <x v="2"/>
    <s v="OFF-ST-10002957"/>
    <x v="1"/>
    <x v="4"/>
    <s v="Sterilite Show Offs Storage Containers"/>
    <n v="12.672000000000001"/>
    <n v="3"/>
    <n v="0.2"/>
    <n v="-3.1680000000000001"/>
  </r>
  <r>
    <n v="7851"/>
    <s v="CA-2013-104311"/>
    <x v="0"/>
    <x v="440"/>
    <d v="2013-05-07T00:00:00"/>
    <s v="Standard Class"/>
    <s v="AS-10090"/>
    <s v="Adam Shillingsburg"/>
    <s v="Consumer"/>
    <s v="United States"/>
    <s v="Irving"/>
    <x v="5"/>
    <n v="75061"/>
    <x v="2"/>
    <s v="OFF-LA-10000973"/>
    <x v="1"/>
    <x v="2"/>
    <s v="Avery 502"/>
    <n v="5.04"/>
    <n v="2"/>
    <n v="0.2"/>
    <n v="1.764"/>
  </r>
  <r>
    <n v="7852"/>
    <s v="CA-2011-169649"/>
    <x v="2"/>
    <x v="337"/>
    <d v="2011-12-15T00:00:00"/>
    <s v="Standard Class"/>
    <s v="TS-21205"/>
    <s v="Thomas Seio"/>
    <s v="Corporate"/>
    <s v="United States"/>
    <s v="Chicago"/>
    <x v="10"/>
    <n v="60653"/>
    <x v="2"/>
    <s v="OFF-PA-10000143"/>
    <x v="1"/>
    <x v="10"/>
    <s v="Astroparche Fine Business Paper"/>
    <n v="8.4480000000000004"/>
    <n v="2"/>
    <n v="0.2"/>
    <n v="2.9568000000000003"/>
  </r>
  <r>
    <n v="7853"/>
    <s v="CA-2011-169649"/>
    <x v="2"/>
    <x v="337"/>
    <d v="2011-12-15T00:00:00"/>
    <s v="Standard Class"/>
    <s v="TS-21205"/>
    <s v="Thomas Seio"/>
    <s v="Corporate"/>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s v="Home Office"/>
    <s v="United States"/>
    <s v="Los Angeles"/>
    <x v="1"/>
    <n v="90049"/>
    <x v="1"/>
    <s v="OFF-PA-10001526"/>
    <x v="1"/>
    <x v="10"/>
    <s v="Xerox 1949"/>
    <n v="9.9600000000000009"/>
    <n v="2"/>
    <n v="0"/>
    <n v="4.8804000000000007"/>
  </r>
  <r>
    <n v="7855"/>
    <s v="CA-2014-135587"/>
    <x v="3"/>
    <x v="226"/>
    <d v="2014-12-13T00:00:00"/>
    <s v="Standard Class"/>
    <s v="BH-11710"/>
    <s v="Brosina Hoffman"/>
    <s v="Consumer"/>
    <s v="United States"/>
    <s v="Hattiesburg"/>
    <x v="35"/>
    <n v="39401"/>
    <x v="0"/>
    <s v="OFF-AP-10004540"/>
    <x v="1"/>
    <x v="9"/>
    <s v="Eureka The Boss Lite 10-Amp Upright Vacuum, Blue"/>
    <n v="320.64"/>
    <n v="4"/>
    <n v="0"/>
    <n v="89.779200000000003"/>
  </r>
  <r>
    <n v="7856"/>
    <s v="CA-2014-135587"/>
    <x v="3"/>
    <x v="226"/>
    <d v="2014-12-13T00:00:00"/>
    <s v="Standard Class"/>
    <s v="BH-11710"/>
    <s v="Brosina Hoffman"/>
    <s v="Consumer"/>
    <s v="United States"/>
    <s v="Hattiesburg"/>
    <x v="35"/>
    <n v="39401"/>
    <x v="0"/>
    <s v="TEC-AC-10001266"/>
    <x v="2"/>
    <x v="11"/>
    <s v="Memorex Micro Travel Drive 8 GB"/>
    <n v="52"/>
    <n v="4"/>
    <n v="0"/>
    <n v="23.4"/>
  </r>
  <r>
    <n v="7857"/>
    <s v="CA-2011-103429"/>
    <x v="2"/>
    <x v="992"/>
    <d v="2011-06-01T00:00:00"/>
    <s v="First Class"/>
    <s v="LW-16825"/>
    <s v="Laurel Workman"/>
    <s v="Corporate"/>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s v="Corporate"/>
    <s v="United States"/>
    <s v="New York City"/>
    <x v="15"/>
    <n v="10024"/>
    <x v="3"/>
    <s v="TEC-PH-10003505"/>
    <x v="2"/>
    <x v="7"/>
    <s v="Geemarc AmpliPOWER60"/>
    <n v="464"/>
    <n v="5"/>
    <n v="0"/>
    <n v="134.55999999999995"/>
  </r>
  <r>
    <n v="7859"/>
    <s v="CA-2011-103429"/>
    <x v="2"/>
    <x v="992"/>
    <d v="2011-06-01T00:00:00"/>
    <s v="First Class"/>
    <s v="LW-16825"/>
    <s v="Laurel Workman"/>
    <s v="Corporate"/>
    <s v="United States"/>
    <s v="New York City"/>
    <x v="15"/>
    <n v="10024"/>
    <x v="3"/>
    <s v="OFF-AP-10001005"/>
    <x v="1"/>
    <x v="9"/>
    <s v="Honeywell Quietcare HEPA Air Cleaner"/>
    <n v="235.95000000000002"/>
    <n v="3"/>
    <n v="0"/>
    <n v="77.863499999999988"/>
  </r>
  <r>
    <n v="7860"/>
    <s v="CA-2011-103429"/>
    <x v="2"/>
    <x v="992"/>
    <d v="2011-06-01T00:00:00"/>
    <s v="First Class"/>
    <s v="LW-16825"/>
    <s v="Laurel Workman"/>
    <s v="Corporate"/>
    <s v="United States"/>
    <s v="New York City"/>
    <x v="15"/>
    <n v="10024"/>
    <x v="3"/>
    <s v="OFF-PA-10001712"/>
    <x v="1"/>
    <x v="10"/>
    <s v="Xerox 1948"/>
    <n v="39.96"/>
    <n v="4"/>
    <n v="0"/>
    <n v="17.981999999999999"/>
  </r>
  <r>
    <n v="7861"/>
    <s v="CA-2014-152261"/>
    <x v="3"/>
    <x v="580"/>
    <d v="2014-03-07T00:00:00"/>
    <s v="Standard Class"/>
    <s v="JA-15970"/>
    <s v="Joseph Airdo"/>
    <s v="Consumer"/>
    <s v="United States"/>
    <s v="Cuyahoga Falls"/>
    <x v="24"/>
    <n v="44221"/>
    <x v="3"/>
    <s v="OFF-BI-10002353"/>
    <x v="1"/>
    <x v="8"/>
    <s v="GBC VeloBind Cover Sets"/>
    <n v="18.528000000000002"/>
    <n v="4"/>
    <n v="0.7"/>
    <n v="-12.352"/>
  </r>
  <r>
    <n v="7862"/>
    <s v="CA-2012-142993"/>
    <x v="1"/>
    <x v="88"/>
    <d v="2012-10-17T00:00:00"/>
    <s v="Standard Class"/>
    <s v="KA-16525"/>
    <s v="Kelly Andreada"/>
    <s v="Consumer"/>
    <s v="United States"/>
    <s v="Seattle"/>
    <x v="4"/>
    <n v="98103"/>
    <x v="1"/>
    <s v="TEC-AC-10003038"/>
    <x v="2"/>
    <x v="11"/>
    <s v="Kingston Digital DataTraveler 16GB USB 2.0"/>
    <n v="17.899999999999999"/>
    <n v="2"/>
    <n v="0"/>
    <n v="3.400999999999998"/>
  </r>
  <r>
    <n v="7863"/>
    <s v="CA-2012-142993"/>
    <x v="1"/>
    <x v="88"/>
    <d v="2012-10-17T00:00:00"/>
    <s v="Standard Class"/>
    <s v="KA-16525"/>
    <s v="Kelly Andreada"/>
    <s v="Consumer"/>
    <s v="United States"/>
    <s v="Seattle"/>
    <x v="4"/>
    <n v="98103"/>
    <x v="1"/>
    <s v="OFF-ST-10000934"/>
    <x v="1"/>
    <x v="4"/>
    <s v="Contico 72&quot;H Heavy-Duty Storage System"/>
    <n v="81.96"/>
    <n v="2"/>
    <n v="0"/>
    <n v="0"/>
  </r>
  <r>
    <n v="7864"/>
    <s v="CA-2012-143364"/>
    <x v="1"/>
    <x v="1177"/>
    <d v="2012-07-19T00:00:00"/>
    <s v="Second Class"/>
    <s v="TG-21310"/>
    <s v="Toby Gnade"/>
    <s v="Consumer"/>
    <s v="United States"/>
    <s v="Mesa"/>
    <x v="16"/>
    <n v="85204"/>
    <x v="1"/>
    <s v="OFF-ST-10002743"/>
    <x v="1"/>
    <x v="4"/>
    <s v="SAFCO Boltless Steel Shelving"/>
    <n v="272.73599999999999"/>
    <n v="3"/>
    <n v="0.2"/>
    <n v="-64.774800000000013"/>
  </r>
  <r>
    <n v="7865"/>
    <s v="CA-2012-143364"/>
    <x v="1"/>
    <x v="1177"/>
    <d v="2012-07-19T00:00:00"/>
    <s v="Second Class"/>
    <s v="TG-21310"/>
    <s v="Toby Gnade"/>
    <s v="Consumer"/>
    <s v="United States"/>
    <s v="Mesa"/>
    <x v="16"/>
    <n v="85204"/>
    <x v="1"/>
    <s v="OFF-PA-10001846"/>
    <x v="1"/>
    <x v="10"/>
    <s v="Xerox 1899"/>
    <n v="18.496000000000002"/>
    <n v="4"/>
    <n v="0.2"/>
    <n v="6.7048000000000005"/>
  </r>
  <r>
    <n v="7866"/>
    <s v="CA-2012-143364"/>
    <x v="1"/>
    <x v="1177"/>
    <d v="2012-07-19T00:00:00"/>
    <s v="Second Class"/>
    <s v="TG-21310"/>
    <s v="Toby Gnade"/>
    <s v="Consumer"/>
    <s v="United States"/>
    <s v="Mesa"/>
    <x v="16"/>
    <n v="85204"/>
    <x v="1"/>
    <s v="FUR-CH-10004287"/>
    <x v="0"/>
    <x v="1"/>
    <s v="SAFCO Arco Folding Chair"/>
    <n v="441.92"/>
    <n v="2"/>
    <n v="0.2"/>
    <n v="49.715999999999966"/>
  </r>
  <r>
    <n v="7867"/>
    <s v="CA-2012-143364"/>
    <x v="1"/>
    <x v="1177"/>
    <d v="2012-07-19T00:00:00"/>
    <s v="Second Class"/>
    <s v="TG-21310"/>
    <s v="Toby Gnade"/>
    <s v="Consumer"/>
    <s v="United States"/>
    <s v="Mesa"/>
    <x v="16"/>
    <n v="85204"/>
    <x v="1"/>
    <s v="FUR-BO-10001608"/>
    <x v="0"/>
    <x v="0"/>
    <s v="Hon Metal Bookcases, Black"/>
    <n v="127.76400000000002"/>
    <n v="6"/>
    <n v="0.7"/>
    <n v="-191.64599999999996"/>
  </r>
  <r>
    <n v="7868"/>
    <s v="CA-2011-100972"/>
    <x v="2"/>
    <x v="84"/>
    <d v="2011-11-24T00:00:00"/>
    <s v="Second Class"/>
    <s v="DB-13360"/>
    <s v="Dennis Bolton"/>
    <s v="Home Office"/>
    <s v="United States"/>
    <s v="Salt Lake City"/>
    <x v="7"/>
    <n v="84106"/>
    <x v="1"/>
    <s v="OFF-PA-10000357"/>
    <x v="1"/>
    <x v="10"/>
    <s v="Xerox 1888"/>
    <n v="166.44"/>
    <n v="3"/>
    <n v="0"/>
    <n v="79.891199999999998"/>
  </r>
  <r>
    <n v="7869"/>
    <s v="CA-2013-136994"/>
    <x v="0"/>
    <x v="1022"/>
    <d v="2013-06-03T00:00:00"/>
    <s v="Standard Class"/>
    <s v="LS-17245"/>
    <s v="Lynn Smith"/>
    <s v="Consumer"/>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s v="Consumer"/>
    <s v="United States"/>
    <s v="Jacksonville"/>
    <x v="3"/>
    <n v="28540"/>
    <x v="0"/>
    <s v="TEC-AC-10002167"/>
    <x v="2"/>
    <x v="11"/>
    <s v="Imation 8gb Micro Traveldrive Usb 2.0 Flash Drive"/>
    <n v="24"/>
    <n v="2"/>
    <n v="0.2"/>
    <n v="-2.6999999999999993"/>
  </r>
  <r>
    <n v="7871"/>
    <s v="CA-2014-122112"/>
    <x v="3"/>
    <x v="145"/>
    <d v="2014-09-30T00:00:00"/>
    <s v="Standard Class"/>
    <s v="CA-11965"/>
    <s v="Carol Adams"/>
    <s v="Corporate"/>
    <s v="United States"/>
    <s v="Lakewood"/>
    <x v="24"/>
    <n v="44107"/>
    <x v="3"/>
    <s v="OFF-EN-10004459"/>
    <x v="1"/>
    <x v="12"/>
    <s v="Security-Tint Envelopes"/>
    <n v="24.448"/>
    <n v="4"/>
    <n v="0.2"/>
    <n v="8.8623999999999992"/>
  </r>
  <r>
    <n v="7872"/>
    <s v="CA-2013-101672"/>
    <x v="0"/>
    <x v="339"/>
    <d v="2013-10-08T00:00:00"/>
    <s v="Standard Class"/>
    <s v="DB-12910"/>
    <s v="Daniel Byrd"/>
    <s v="Home Office"/>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s v="Home Office"/>
    <s v="United States"/>
    <s v="Lake Forest"/>
    <x v="1"/>
    <n v="92630"/>
    <x v="1"/>
    <s v="FUR-CH-10004063"/>
    <x v="0"/>
    <x v="1"/>
    <s v="Global Deluxe High-Back Manager's Chair"/>
    <n v="915.13600000000008"/>
    <n v="4"/>
    <n v="0.2"/>
    <n v="102.95279999999988"/>
  </r>
  <r>
    <n v="7874"/>
    <s v="CA-2013-101672"/>
    <x v="0"/>
    <x v="339"/>
    <d v="2013-10-08T00:00:00"/>
    <s v="Standard Class"/>
    <s v="DB-12910"/>
    <s v="Daniel Byrd"/>
    <s v="Home Office"/>
    <s v="United States"/>
    <s v="Lake Forest"/>
    <x v="1"/>
    <n v="92630"/>
    <x v="1"/>
    <s v="OFF-PA-10004610"/>
    <x v="1"/>
    <x v="10"/>
    <s v="Xerox 1900"/>
    <n v="8.56"/>
    <n v="2"/>
    <n v="0"/>
    <n v="3.8519999999999994"/>
  </r>
  <r>
    <n v="7875"/>
    <s v="CA-2013-101672"/>
    <x v="0"/>
    <x v="339"/>
    <d v="2013-10-08T00:00:00"/>
    <s v="Standard Class"/>
    <s v="DB-12910"/>
    <s v="Daniel Byrd"/>
    <s v="Home Office"/>
    <s v="United States"/>
    <s v="Lake Forest"/>
    <x v="1"/>
    <n v="92630"/>
    <x v="1"/>
    <s v="OFF-PA-10001878"/>
    <x v="1"/>
    <x v="10"/>
    <s v="Xerox 1891"/>
    <n v="97.82"/>
    <n v="2"/>
    <n v="0"/>
    <n v="45.975399999999993"/>
  </r>
  <r>
    <n v="7876"/>
    <s v="CA-2014-168403"/>
    <x v="3"/>
    <x v="428"/>
    <d v="2014-09-16T00:00:00"/>
    <s v="Standard Class"/>
    <s v="DK-12835"/>
    <s v="Damala Kotsonis"/>
    <s v="Corporate"/>
    <s v="United States"/>
    <s v="Portland"/>
    <x v="21"/>
    <n v="97206"/>
    <x v="1"/>
    <s v="OFF-PA-10002036"/>
    <x v="1"/>
    <x v="10"/>
    <s v="Xerox 1930"/>
    <n v="31.104000000000006"/>
    <n v="6"/>
    <n v="0.2"/>
    <n v="11.2752"/>
  </r>
  <r>
    <n v="7877"/>
    <s v="CA-2014-168403"/>
    <x v="3"/>
    <x v="428"/>
    <d v="2014-09-16T00:00:00"/>
    <s v="Standard Class"/>
    <s v="DK-12835"/>
    <s v="Damala Kotsonis"/>
    <s v="Corporate"/>
    <s v="United States"/>
    <s v="Portland"/>
    <x v="21"/>
    <n v="97206"/>
    <x v="1"/>
    <s v="OFF-AP-10003278"/>
    <x v="1"/>
    <x v="9"/>
    <s v="Belkin 7-Outlet SurgeMaster Home Series"/>
    <n v="11.176000000000002"/>
    <n v="1"/>
    <n v="0.2"/>
    <n v="0.8382000000000005"/>
  </r>
  <r>
    <n v="7878"/>
    <s v="CA-2012-148705"/>
    <x v="1"/>
    <x v="899"/>
    <d v="2012-03-18T00:00:00"/>
    <s v="Standard Class"/>
    <s v="EB-14170"/>
    <s v="Evan Bailliet"/>
    <s v="Consumer"/>
    <s v="United States"/>
    <s v="Charlotte"/>
    <x v="3"/>
    <n v="28205"/>
    <x v="0"/>
    <s v="OFF-LA-10001641"/>
    <x v="1"/>
    <x v="2"/>
    <s v="Avery 518"/>
    <n v="5.04"/>
    <n v="2"/>
    <n v="0.2"/>
    <n v="1.764"/>
  </r>
  <r>
    <n v="7879"/>
    <s v="CA-2013-160241"/>
    <x v="0"/>
    <x v="896"/>
    <d v="2013-12-05T00:00:00"/>
    <s v="Second Class"/>
    <s v="DR-12940"/>
    <s v="Daniel Raglin"/>
    <s v="Home Office"/>
    <s v="United States"/>
    <s v="Aurora"/>
    <x v="10"/>
    <n v="60505"/>
    <x v="2"/>
    <s v="FUR-FU-10003806"/>
    <x v="0"/>
    <x v="5"/>
    <s v="Tenex Chairmat w/ Average Lip, 45&quot; x 53&quot;"/>
    <n v="242.17600000000004"/>
    <n v="4"/>
    <n v="0.6"/>
    <n v="-302.72000000000003"/>
  </r>
  <r>
    <n v="7880"/>
    <s v="CA-2013-155747"/>
    <x v="0"/>
    <x v="403"/>
    <d v="2013-06-22T00:00:00"/>
    <s v="Standard Class"/>
    <s v="JS-15685"/>
    <s v="Jim Sink"/>
    <s v="Corporate"/>
    <s v="United States"/>
    <s v="Philadelphia"/>
    <x v="9"/>
    <n v="19140"/>
    <x v="3"/>
    <s v="FUR-TA-10003392"/>
    <x v="0"/>
    <x v="3"/>
    <s v="Global Adaptabilities Conference Tables"/>
    <n v="337.17599999999999"/>
    <n v="2"/>
    <n v="0.4"/>
    <n v="-118.01160000000002"/>
  </r>
  <r>
    <n v="7881"/>
    <s v="CA-2014-118017"/>
    <x v="3"/>
    <x v="734"/>
    <d v="2014-12-07T00:00:00"/>
    <s v="Second Class"/>
    <s v="LC-16870"/>
    <s v="Lena Cacioppo"/>
    <s v="Consumer"/>
    <s v="United States"/>
    <s v="Thornton"/>
    <x v="22"/>
    <n v="80229"/>
    <x v="1"/>
    <s v="OFF-AR-10003856"/>
    <x v="1"/>
    <x v="6"/>
    <s v="Newell 344"/>
    <n v="13.343999999999998"/>
    <n v="6"/>
    <n v="0.2"/>
    <n v="1.0007999999999999"/>
  </r>
  <r>
    <n v="7882"/>
    <s v="CA-2014-118017"/>
    <x v="3"/>
    <x v="734"/>
    <d v="2014-12-07T00:00:00"/>
    <s v="Second Class"/>
    <s v="LC-16870"/>
    <s v="Lena Cacioppo"/>
    <s v="Consumer"/>
    <s v="United States"/>
    <s v="Thornton"/>
    <x v="22"/>
    <n v="80229"/>
    <x v="1"/>
    <s v="TEC-AC-10002006"/>
    <x v="2"/>
    <x v="11"/>
    <s v="Memorex Micro Travel Drive 16 GB"/>
    <n v="76.75200000000001"/>
    <n v="6"/>
    <n v="0.2"/>
    <n v="10.553399999999993"/>
  </r>
  <r>
    <n v="7883"/>
    <s v="CA-2014-118017"/>
    <x v="3"/>
    <x v="734"/>
    <d v="2014-12-07T00:00:00"/>
    <s v="Second Class"/>
    <s v="LC-16870"/>
    <s v="Lena Cacioppo"/>
    <s v="Consumer"/>
    <s v="United States"/>
    <s v="Thornton"/>
    <x v="22"/>
    <n v="80229"/>
    <x v="1"/>
    <s v="TEC-AC-10002006"/>
    <x v="2"/>
    <x v="11"/>
    <s v="Memorex Micro Travel Drive 16 GB"/>
    <n v="102.33600000000001"/>
    <n v="8"/>
    <n v="0.2"/>
    <n v="14.07119999999999"/>
  </r>
  <r>
    <n v="7884"/>
    <s v="CA-2014-118017"/>
    <x v="3"/>
    <x v="734"/>
    <d v="2014-12-07T00:00:00"/>
    <s v="Second Class"/>
    <s v="LC-16870"/>
    <s v="Lena Cacioppo"/>
    <s v="Consumer"/>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s v="Consumer"/>
    <s v="United States"/>
    <s v="Thornton"/>
    <x v="22"/>
    <n v="80229"/>
    <x v="1"/>
    <s v="OFF-SU-10004782"/>
    <x v="1"/>
    <x v="14"/>
    <s v="Elite 5&quot; Scissors"/>
    <n v="47.32"/>
    <n v="7"/>
    <n v="0.2"/>
    <n v="5.9149999999999938"/>
  </r>
  <r>
    <n v="7886"/>
    <s v="CA-2014-118017"/>
    <x v="3"/>
    <x v="734"/>
    <d v="2014-12-07T00:00:00"/>
    <s v="Second Class"/>
    <s v="LC-16870"/>
    <s v="Lena Cacioppo"/>
    <s v="Consumer"/>
    <s v="United States"/>
    <s v="Thornton"/>
    <x v="22"/>
    <n v="80229"/>
    <x v="1"/>
    <s v="FUR-FU-10004351"/>
    <x v="0"/>
    <x v="5"/>
    <s v="Staples"/>
    <n v="23.376000000000001"/>
    <n v="3"/>
    <n v="0.2"/>
    <n v="7.0128000000000013"/>
  </r>
  <r>
    <n v="7887"/>
    <s v="CA-2014-118017"/>
    <x v="3"/>
    <x v="734"/>
    <d v="2014-12-07T00:00:00"/>
    <s v="Second Class"/>
    <s v="LC-16870"/>
    <s v="Lena Cacioppo"/>
    <s v="Consumer"/>
    <s v="United States"/>
    <s v="Thornton"/>
    <x v="22"/>
    <n v="80229"/>
    <x v="1"/>
    <s v="FUR-FU-10004270"/>
    <x v="0"/>
    <x v="5"/>
    <s v="Eldon Image Series Desk Accessories, Burgundy"/>
    <n v="16.72"/>
    <n v="5"/>
    <n v="0.2"/>
    <n v="3.3439999999999994"/>
  </r>
  <r>
    <n v="7888"/>
    <s v="CA-2014-118017"/>
    <x v="3"/>
    <x v="734"/>
    <d v="2014-12-07T00:00:00"/>
    <s v="Second Class"/>
    <s v="LC-16870"/>
    <s v="Lena Cacioppo"/>
    <s v="Consumer"/>
    <s v="United States"/>
    <s v="Thornton"/>
    <x v="22"/>
    <n v="80229"/>
    <x v="1"/>
    <s v="FUR-FU-10004053"/>
    <x v="0"/>
    <x v="5"/>
    <s v="DAX Two-Tone Silver Metal Document Frame"/>
    <n v="16.192"/>
    <n v="1"/>
    <n v="0.2"/>
    <n v="4.6552000000000007"/>
  </r>
  <r>
    <n v="7889"/>
    <s v="CA-2013-113117"/>
    <x v="0"/>
    <x v="765"/>
    <d v="2013-08-23T00:00:00"/>
    <s v="Standard Class"/>
    <s v="JP-15520"/>
    <s v="Jeremy Pistek"/>
    <s v="Consumer"/>
    <s v="United States"/>
    <s v="Davis"/>
    <x v="1"/>
    <n v="95616"/>
    <x v="1"/>
    <s v="OFF-PA-10000019"/>
    <x v="1"/>
    <x v="10"/>
    <s v="Xerox 1931"/>
    <n v="32.400000000000006"/>
    <n v="5"/>
    <n v="0"/>
    <n v="15.552000000000001"/>
  </r>
  <r>
    <n v="7890"/>
    <s v="CA-2013-148684"/>
    <x v="0"/>
    <x v="591"/>
    <d v="2013-12-30T00:00:00"/>
    <s v="Standard Class"/>
    <s v="TS-21655"/>
    <s v="Trudy Schmidt"/>
    <s v="Consumer"/>
    <s v="United States"/>
    <s v="Fayetteville"/>
    <x v="36"/>
    <n v="72701"/>
    <x v="0"/>
    <s v="OFF-AR-10003811"/>
    <x v="1"/>
    <x v="6"/>
    <s v="Newell 327"/>
    <n v="19.89"/>
    <n v="9"/>
    <n v="0"/>
    <n v="5.3703000000000003"/>
  </r>
  <r>
    <n v="7891"/>
    <s v="CA-2013-148684"/>
    <x v="0"/>
    <x v="591"/>
    <d v="2013-12-30T00:00:00"/>
    <s v="Standard Class"/>
    <s v="TS-21655"/>
    <s v="Trudy Schmidt"/>
    <s v="Consumer"/>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s v="Consumer"/>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s v="Consumer"/>
    <s v="United States"/>
    <s v="Fayetteville"/>
    <x v="36"/>
    <n v="72701"/>
    <x v="0"/>
    <s v="OFF-PA-10003302"/>
    <x v="1"/>
    <x v="10"/>
    <s v="Xerox 1906"/>
    <n v="106.32"/>
    <n v="3"/>
    <n v="0"/>
    <n v="49.970399999999991"/>
  </r>
  <r>
    <n v="7894"/>
    <s v="CA-2014-125367"/>
    <x v="3"/>
    <x v="283"/>
    <d v="2014-07-31T00:00:00"/>
    <s v="Standard Class"/>
    <s v="NM-18445"/>
    <s v="Nathan Mautz"/>
    <s v="Home Office"/>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s v="Home Office"/>
    <s v="United States"/>
    <s v="Wheeling"/>
    <x v="48"/>
    <n v="26003"/>
    <x v="3"/>
    <s v="OFF-BI-10002852"/>
    <x v="1"/>
    <x v="8"/>
    <s v="Ibico Standard Transparent Covers"/>
    <n v="82.4"/>
    <n v="5"/>
    <n v="0"/>
    <n v="40.376000000000005"/>
  </r>
  <r>
    <n v="7896"/>
    <s v="CA-2014-124744"/>
    <x v="3"/>
    <x v="548"/>
    <d v="2014-06-26T00:00:00"/>
    <s v="Standard Class"/>
    <s v="EH-14125"/>
    <s v="Eugene Hildebrand"/>
    <s v="Home Office"/>
    <s v="United States"/>
    <s v="Wheeling"/>
    <x v="48"/>
    <n v="26003"/>
    <x v="3"/>
    <s v="OFF-BI-10000145"/>
    <x v="1"/>
    <x v="8"/>
    <s v="Zipper Ring Binder Pockets"/>
    <n v="6.24"/>
    <n v="2"/>
    <n v="0"/>
    <n v="3.0575999999999999"/>
  </r>
  <r>
    <n v="7897"/>
    <s v="CA-2014-124744"/>
    <x v="3"/>
    <x v="548"/>
    <d v="2014-06-26T00:00:00"/>
    <s v="Standard Class"/>
    <s v="EH-14125"/>
    <s v="Eugene Hildebrand"/>
    <s v="Home Office"/>
    <s v="United States"/>
    <s v="Wheeling"/>
    <x v="48"/>
    <n v="26003"/>
    <x v="3"/>
    <s v="OFF-PA-10001970"/>
    <x v="1"/>
    <x v="10"/>
    <s v="Xerox 1908"/>
    <n v="447.84"/>
    <n v="8"/>
    <n v="0"/>
    <n v="219.44159999999999"/>
  </r>
  <r>
    <n v="7898"/>
    <s v="CA-2014-128363"/>
    <x v="3"/>
    <x v="802"/>
    <d v="2014-08-19T00:00:00"/>
    <s v="Standard Class"/>
    <s v="DC-12850"/>
    <s v="Dan Campbell"/>
    <s v="Consumer"/>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s v="Consumer"/>
    <s v="United States"/>
    <s v="Memphis"/>
    <x v="18"/>
    <n v="38109"/>
    <x v="0"/>
    <s v="OFF-BI-10001359"/>
    <x v="1"/>
    <x v="8"/>
    <s v="GBC DocuBind TL300 Electric Binding System"/>
    <n v="1614.5820000000003"/>
    <n v="6"/>
    <n v="0.7"/>
    <n v="-1237.8461999999995"/>
  </r>
  <r>
    <n v="7900"/>
    <s v="CA-2014-128363"/>
    <x v="3"/>
    <x v="802"/>
    <d v="2014-08-19T00:00:00"/>
    <s v="Standard Class"/>
    <s v="DC-12850"/>
    <s v="Dan Campbell"/>
    <s v="Consumer"/>
    <s v="United States"/>
    <s v="Memphis"/>
    <x v="18"/>
    <n v="38109"/>
    <x v="0"/>
    <s v="OFF-FA-10003495"/>
    <x v="1"/>
    <x v="13"/>
    <s v="Staples"/>
    <n v="24.320000000000004"/>
    <n v="5"/>
    <n v="0.2"/>
    <n v="9.1199999999999974"/>
  </r>
  <r>
    <n v="7901"/>
    <s v="CA-2014-128363"/>
    <x v="3"/>
    <x v="802"/>
    <d v="2014-08-19T00:00:00"/>
    <s v="Standard Class"/>
    <s v="DC-12850"/>
    <s v="Dan Campbell"/>
    <s v="Consumer"/>
    <s v="United States"/>
    <s v="Memphis"/>
    <x v="18"/>
    <n v="38109"/>
    <x v="0"/>
    <s v="TEC-AC-10003709"/>
    <x v="2"/>
    <x v="11"/>
    <s v="Maxell 4.7GB DVD-R 5/Pack"/>
    <n v="1.5840000000000001"/>
    <n v="2"/>
    <n v="0.2"/>
    <n v="0.47520000000000018"/>
  </r>
  <r>
    <n v="7902"/>
    <s v="CA-2014-128363"/>
    <x v="3"/>
    <x v="802"/>
    <d v="2014-08-19T00:00:00"/>
    <s v="Standard Class"/>
    <s v="DC-12850"/>
    <s v="Dan Campbell"/>
    <s v="Consumer"/>
    <s v="United States"/>
    <s v="Memphis"/>
    <x v="18"/>
    <n v="38109"/>
    <x v="0"/>
    <s v="FUR-FU-10003268"/>
    <x v="0"/>
    <x v="5"/>
    <s v="Eldon Radial Chair Mat for Low to Medium Pile Carpets"/>
    <n v="31.983999999999998"/>
    <n v="1"/>
    <n v="0.2"/>
    <n v="0"/>
  </r>
  <r>
    <n v="7903"/>
    <s v="CA-2014-128363"/>
    <x v="3"/>
    <x v="802"/>
    <d v="2014-08-19T00:00:00"/>
    <s v="Standard Class"/>
    <s v="DC-12850"/>
    <s v="Dan Campbell"/>
    <s v="Consumer"/>
    <s v="United States"/>
    <s v="Memphis"/>
    <x v="18"/>
    <n v="38109"/>
    <x v="0"/>
    <s v="OFF-EN-10003845"/>
    <x v="1"/>
    <x v="12"/>
    <s v="Colored Envelopes"/>
    <n v="14.76"/>
    <n v="5"/>
    <n v="0.2"/>
    <n v="4.7969999999999988"/>
  </r>
  <r>
    <n v="7904"/>
    <s v="CA-2014-128363"/>
    <x v="3"/>
    <x v="802"/>
    <d v="2014-08-19T00:00:00"/>
    <s v="Standard Class"/>
    <s v="DC-12850"/>
    <s v="Dan Campbell"/>
    <s v="Consumer"/>
    <s v="United States"/>
    <s v="Memphis"/>
    <x v="18"/>
    <n v="38109"/>
    <x v="0"/>
    <s v="FUR-CH-10002073"/>
    <x v="0"/>
    <x v="1"/>
    <s v="Hon Olson Stacker Chairs"/>
    <n v="423.64799999999997"/>
    <n v="2"/>
    <n v="0.2"/>
    <n v="47.660399999999967"/>
  </r>
  <r>
    <n v="7905"/>
    <s v="CA-2012-126669"/>
    <x v="1"/>
    <x v="209"/>
    <d v="2012-11-13T00:00:00"/>
    <s v="Standard Class"/>
    <s v="DO-13645"/>
    <s v="Doug O'Connell"/>
    <s v="Consumer"/>
    <s v="United States"/>
    <s v="Houston"/>
    <x v="5"/>
    <n v="77036"/>
    <x v="2"/>
    <s v="OFF-PA-10001357"/>
    <x v="1"/>
    <x v="10"/>
    <s v="Xerox 1886"/>
    <n v="76.64"/>
    <n v="2"/>
    <n v="0.2"/>
    <n v="26.823999999999995"/>
  </r>
  <r>
    <n v="7906"/>
    <s v="US-2012-118766"/>
    <x v="1"/>
    <x v="52"/>
    <d v="2012-10-22T00:00:00"/>
    <s v="Standard Class"/>
    <s v="LS-16975"/>
    <s v="Lindsay Shagiari"/>
    <s v="Home Office"/>
    <s v="United States"/>
    <s v="Dallas"/>
    <x v="5"/>
    <n v="75217"/>
    <x v="2"/>
    <s v="OFF-EN-10001415"/>
    <x v="1"/>
    <x v="12"/>
    <s v="Staples"/>
    <n v="4.4640000000000004"/>
    <n v="1"/>
    <n v="0.2"/>
    <n v="1.6739999999999999"/>
  </r>
  <r>
    <n v="7907"/>
    <s v="US-2012-118766"/>
    <x v="1"/>
    <x v="52"/>
    <d v="2012-10-22T00:00:00"/>
    <s v="Standard Class"/>
    <s v="LS-16975"/>
    <s v="Lindsay Shagiari"/>
    <s v="Home Office"/>
    <s v="United States"/>
    <s v="Dallas"/>
    <x v="5"/>
    <n v="75217"/>
    <x v="2"/>
    <s v="OFF-BI-10002813"/>
    <x v="1"/>
    <x v="8"/>
    <s v="Avery Reinforcements for Hole-Punch Pages"/>
    <n v="3.9599999999999991"/>
    <n v="10"/>
    <n v="0.8"/>
    <n v="-6.93"/>
  </r>
  <r>
    <n v="7908"/>
    <s v="CA-2013-112585"/>
    <x v="0"/>
    <x v="679"/>
    <d v="2013-08-03T00:00:00"/>
    <s v="First Class"/>
    <s v="RW-19630"/>
    <s v="Rob Williams"/>
    <s v="Corporate"/>
    <s v="United States"/>
    <s v="San Francisco"/>
    <x v="1"/>
    <n v="94122"/>
    <x v="1"/>
    <s v="OFF-AP-10003849"/>
    <x v="1"/>
    <x v="9"/>
    <s v="Hoover Shoulder Vac Commercial Portable Vacuum"/>
    <n v="715.64"/>
    <n v="2"/>
    <n v="0"/>
    <n v="178.90999999999997"/>
  </r>
  <r>
    <n v="7909"/>
    <s v="CA-2013-149762"/>
    <x v="0"/>
    <x v="275"/>
    <d v="2013-12-08T00:00:00"/>
    <s v="Standard Class"/>
    <s v="RD-19720"/>
    <s v="Roger Demir"/>
    <s v="Consumer"/>
    <s v="United States"/>
    <s v="Morgan Hill"/>
    <x v="1"/>
    <n v="95037"/>
    <x v="1"/>
    <s v="FUR-TA-10004147"/>
    <x v="0"/>
    <x v="3"/>
    <s v="Hon 4060 Series Tables"/>
    <n v="268.70400000000001"/>
    <n v="3"/>
    <n v="0.2"/>
    <n v="6.717599999999976"/>
  </r>
  <r>
    <n v="7910"/>
    <s v="CA-2013-149762"/>
    <x v="0"/>
    <x v="275"/>
    <d v="2013-12-08T00:00:00"/>
    <s v="Standard Class"/>
    <s v="RD-19720"/>
    <s v="Roger Demir"/>
    <s v="Consumer"/>
    <s v="United States"/>
    <s v="Morgan Hill"/>
    <x v="1"/>
    <n v="95037"/>
    <x v="1"/>
    <s v="OFF-AR-10001662"/>
    <x v="1"/>
    <x v="6"/>
    <s v="Rogers Handheld Barrel Pencil Sharpener"/>
    <n v="21.92"/>
    <n v="8"/>
    <n v="0"/>
    <n v="5.9184000000000019"/>
  </r>
  <r>
    <n v="7911"/>
    <s v="CA-2013-149762"/>
    <x v="0"/>
    <x v="275"/>
    <d v="2013-12-08T00:00:00"/>
    <s v="Standard Class"/>
    <s v="RD-19720"/>
    <s v="Roger Demir"/>
    <s v="Consumer"/>
    <s v="United States"/>
    <s v="Morgan Hill"/>
    <x v="1"/>
    <n v="95037"/>
    <x v="1"/>
    <s v="OFF-ST-10001558"/>
    <x v="1"/>
    <x v="4"/>
    <s v="Acco Perma 4000 Stacking Storage Drawers"/>
    <n v="48.72"/>
    <n v="3"/>
    <n v="0"/>
    <n v="7.3079999999999998"/>
  </r>
  <r>
    <n v="7912"/>
    <s v="CA-2013-149762"/>
    <x v="0"/>
    <x v="275"/>
    <d v="2013-12-08T00:00:00"/>
    <s v="Standard Class"/>
    <s v="RD-19720"/>
    <s v="Roger Demir"/>
    <s v="Consumer"/>
    <s v="United States"/>
    <s v="Morgan Hill"/>
    <x v="1"/>
    <n v="95037"/>
    <x v="1"/>
    <s v="FUR-BO-10001337"/>
    <x v="0"/>
    <x v="0"/>
    <s v="O'Sullivan Living Dimensions 2-Shelf Bookcases"/>
    <n v="205.666"/>
    <n v="2"/>
    <n v="0.15"/>
    <n v="-12.097999999999999"/>
  </r>
  <r>
    <n v="7913"/>
    <s v="CA-2013-167605"/>
    <x v="0"/>
    <x v="236"/>
    <d v="2013-05-01T00:00:00"/>
    <s v="Second Class"/>
    <s v="RB-19570"/>
    <s v="Rob Beeghly"/>
    <s v="Consumer"/>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s v="Consumer"/>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s v="Home Office"/>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s v="Home Office"/>
    <s v="United States"/>
    <s v="New York City"/>
    <x v="15"/>
    <n v="10024"/>
    <x v="3"/>
    <s v="TEC-AC-10004992"/>
    <x v="2"/>
    <x v="11"/>
    <s v="Kingston Digital DataTraveler 64GB USB 2.0"/>
    <n v="101.34"/>
    <n v="3"/>
    <n v="0"/>
    <n v="8.1071999999999917"/>
  </r>
  <r>
    <n v="7917"/>
    <s v="CA-2012-110891"/>
    <x v="1"/>
    <x v="312"/>
    <d v="2012-11-24T00:00:00"/>
    <s v="Standard Class"/>
    <s v="PO-19195"/>
    <s v="Phillina Ober"/>
    <s v="Home Office"/>
    <s v="United States"/>
    <s v="Philadelphia"/>
    <x v="9"/>
    <n v="19140"/>
    <x v="3"/>
    <s v="FUR-CH-10002880"/>
    <x v="0"/>
    <x v="1"/>
    <s v="Global High-Back Leather Tilter, Burgundy"/>
    <n v="344.37199999999996"/>
    <n v="4"/>
    <n v="0.3"/>
    <n v="-93.472400000000022"/>
  </r>
  <r>
    <n v="7918"/>
    <s v="CA-2014-100783"/>
    <x v="3"/>
    <x v="507"/>
    <d v="2014-09-09T00:00:00"/>
    <s v="Second Class"/>
    <s v="JK-16120"/>
    <s v="Julie Kriz"/>
    <s v="Home Office"/>
    <s v="United States"/>
    <s v="Garland"/>
    <x v="5"/>
    <n v="75043"/>
    <x v="2"/>
    <s v="OFF-AR-10000380"/>
    <x v="1"/>
    <x v="6"/>
    <s v="Hunt PowerHouse Electric Pencil Sharpener, Blue"/>
    <n v="30.384"/>
    <n v="1"/>
    <n v="0.2"/>
    <n v="3.7979999999999947"/>
  </r>
  <r>
    <n v="7919"/>
    <s v="CA-2012-152513"/>
    <x v="1"/>
    <x v="433"/>
    <d v="2012-07-08T00:00:00"/>
    <s v="Second Class"/>
    <s v="JP-16135"/>
    <s v="Julie Prescott"/>
    <s v="Home Office"/>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s v="Home Office"/>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s v="Home Office"/>
    <s v="United States"/>
    <s v="Waterbury"/>
    <x v="29"/>
    <n v="6708"/>
    <x v="3"/>
    <s v="TEC-AC-10001090"/>
    <x v="2"/>
    <x v="11"/>
    <s v="Micro Innovations Wireless Classic Keyboard with Mouse"/>
    <n v="59.98"/>
    <n v="2"/>
    <n v="0"/>
    <n v="10.796399999999998"/>
  </r>
  <r>
    <n v="7922"/>
    <s v="CA-2014-107713"/>
    <x v="3"/>
    <x v="677"/>
    <d v="2014-03-18T00:00:00"/>
    <s v="Standard Class"/>
    <s v="JB-16000"/>
    <s v="Joy Bell-"/>
    <s v="Consumer"/>
    <s v="United States"/>
    <s v="Columbia"/>
    <x v="39"/>
    <n v="21044"/>
    <x v="3"/>
    <s v="OFF-BI-10002026"/>
    <x v="1"/>
    <x v="8"/>
    <s v="Avery Arch Ring Binders"/>
    <n v="174.3"/>
    <n v="3"/>
    <n v="0"/>
    <n v="81.920999999999992"/>
  </r>
  <r>
    <n v="7923"/>
    <s v="CA-2014-134096"/>
    <x v="3"/>
    <x v="241"/>
    <d v="2014-09-30T00:00:00"/>
    <s v="Standard Class"/>
    <s v="PP-18955"/>
    <s v="Paul Prost"/>
    <s v="Home Office"/>
    <s v="United States"/>
    <s v="Hollywood"/>
    <x v="2"/>
    <n v="33021"/>
    <x v="0"/>
    <s v="TEC-PH-10000526"/>
    <x v="2"/>
    <x v="7"/>
    <s v="Vtech CS6719"/>
    <n v="383.96000000000004"/>
    <n v="5"/>
    <n v="0.2"/>
    <n v="38.396000000000015"/>
  </r>
  <r>
    <n v="7924"/>
    <s v="CA-2014-134096"/>
    <x v="3"/>
    <x v="241"/>
    <d v="2014-09-30T00:00:00"/>
    <s v="Standard Class"/>
    <s v="PP-18955"/>
    <s v="Paul Prost"/>
    <s v="Home Office"/>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s v="Consumer"/>
    <s v="United States"/>
    <s v="Springfield"/>
    <x v="17"/>
    <n v="22153"/>
    <x v="0"/>
    <s v="OFF-BI-10002309"/>
    <x v="1"/>
    <x v="8"/>
    <s v="Avery Heavy-Duty EZD  Binder With Locking Rings"/>
    <n v="22.32"/>
    <n v="4"/>
    <n v="0"/>
    <n v="10.7136"/>
  </r>
  <r>
    <n v="7926"/>
    <s v="CA-2013-125843"/>
    <x v="0"/>
    <x v="572"/>
    <d v="2013-08-17T00:00:00"/>
    <s v="First Class"/>
    <s v="RF-19840"/>
    <s v="Roy Französisch"/>
    <s v="Consumer"/>
    <s v="United States"/>
    <s v="Springfield"/>
    <x v="17"/>
    <n v="22153"/>
    <x v="0"/>
    <s v="OFF-LA-10003923"/>
    <x v="1"/>
    <x v="2"/>
    <s v="Alphabetical Labels for Top Tab Filing"/>
    <n v="103.60000000000001"/>
    <n v="7"/>
    <n v="0"/>
    <n v="51.800000000000004"/>
  </r>
  <r>
    <n v="7927"/>
    <s v="CA-2014-120404"/>
    <x v="3"/>
    <x v="225"/>
    <d v="2014-11-25T00:00:00"/>
    <s v="Second Class"/>
    <s v="KH-16330"/>
    <s v="Katharine Harms"/>
    <s v="Corporate"/>
    <s v="United States"/>
    <s v="New York City"/>
    <x v="15"/>
    <n v="10035"/>
    <x v="3"/>
    <s v="TEC-AC-10003433"/>
    <x v="2"/>
    <x v="11"/>
    <s v="Maxell 4.7GB DVD+R 5/Pack"/>
    <n v="2.9699999999999998"/>
    <n v="3"/>
    <n v="0"/>
    <n v="1.3365"/>
  </r>
  <r>
    <n v="7928"/>
    <s v="CA-2014-120404"/>
    <x v="3"/>
    <x v="225"/>
    <d v="2014-11-25T00:00:00"/>
    <s v="Second Class"/>
    <s v="KH-16330"/>
    <s v="Katharine Harms"/>
    <s v="Corporate"/>
    <s v="United States"/>
    <s v="New York City"/>
    <x v="15"/>
    <n v="10035"/>
    <x v="3"/>
    <s v="TEC-PH-10001363"/>
    <x v="2"/>
    <x v="7"/>
    <s v="Apple iPhone 5S"/>
    <n v="569.99"/>
    <n v="1"/>
    <n v="0"/>
    <n v="170.99699999999996"/>
  </r>
  <r>
    <n v="7929"/>
    <s v="CA-2014-120404"/>
    <x v="3"/>
    <x v="225"/>
    <d v="2014-11-25T00:00:00"/>
    <s v="Second Class"/>
    <s v="KH-16330"/>
    <s v="Katharine Harms"/>
    <s v="Corporate"/>
    <s v="United States"/>
    <s v="New York City"/>
    <x v="15"/>
    <n v="10035"/>
    <x v="3"/>
    <s v="FUR-FU-10000820"/>
    <x v="0"/>
    <x v="5"/>
    <s v="Tensor Brushed Steel Torchiere Floor Lamp"/>
    <n v="50.97"/>
    <n v="3"/>
    <n v="0"/>
    <n v="9.1745999999999981"/>
  </r>
  <r>
    <n v="7930"/>
    <s v="CA-2014-167549"/>
    <x v="3"/>
    <x v="800"/>
    <d v="2014-07-28T00:00:00"/>
    <s v="First Class"/>
    <s v="EM-14200"/>
    <s v="Evan Minnotte"/>
    <s v="Home Office"/>
    <s v="United States"/>
    <s v="Dallas"/>
    <x v="5"/>
    <n v="75217"/>
    <x v="2"/>
    <s v="FUR-TA-10004767"/>
    <x v="0"/>
    <x v="3"/>
    <s v="Safco Drafting Table"/>
    <n v="298.11599999999999"/>
    <n v="6"/>
    <n v="0.3"/>
    <n v="-4.2588000000000363"/>
  </r>
  <r>
    <n v="7931"/>
    <s v="CA-2013-120082"/>
    <x v="0"/>
    <x v="869"/>
    <d v="2013-03-28T00:00:00"/>
    <s v="Second Class"/>
    <s v="DK-12835"/>
    <s v="Damala Kotsonis"/>
    <s v="Corporate"/>
    <s v="United States"/>
    <s v="New York City"/>
    <x v="15"/>
    <n v="10024"/>
    <x v="3"/>
    <s v="OFF-AR-10001955"/>
    <x v="1"/>
    <x v="6"/>
    <s v="Newell 319"/>
    <n v="59.519999999999996"/>
    <n v="3"/>
    <n v="0"/>
    <n v="17.855999999999995"/>
  </r>
  <r>
    <n v="7932"/>
    <s v="US-2013-168095"/>
    <x v="0"/>
    <x v="692"/>
    <d v="2013-07-21T00:00:00"/>
    <s v="Standard Class"/>
    <s v="MC-17425"/>
    <s v="Mark Cousins"/>
    <s v="Corporate"/>
    <s v="United States"/>
    <s v="Portland"/>
    <x v="21"/>
    <n v="97206"/>
    <x v="1"/>
    <s v="FUR-CH-10004886"/>
    <x v="0"/>
    <x v="1"/>
    <s v="Bevis Steel Folding Chairs"/>
    <n v="230.28000000000003"/>
    <n v="3"/>
    <n v="0.2"/>
    <n v="23.027999999999992"/>
  </r>
  <r>
    <n v="7933"/>
    <s v="US-2013-168095"/>
    <x v="0"/>
    <x v="692"/>
    <d v="2013-07-21T00:00:00"/>
    <s v="Standard Class"/>
    <s v="MC-17425"/>
    <s v="Mark Cousins"/>
    <s v="Corporate"/>
    <s v="United States"/>
    <s v="Portland"/>
    <x v="21"/>
    <n v="97206"/>
    <x v="1"/>
    <s v="OFF-PA-10003641"/>
    <x v="1"/>
    <x v="10"/>
    <s v="Xerox 1909"/>
    <n v="105.52"/>
    <n v="5"/>
    <n v="0.2"/>
    <n v="34.293999999999997"/>
  </r>
  <r>
    <n v="7934"/>
    <s v="CA-2014-166093"/>
    <x v="3"/>
    <x v="629"/>
    <d v="2014-08-25T00:00:00"/>
    <s v="Standard Class"/>
    <s v="RW-19540"/>
    <s v="Rick Wilson"/>
    <s v="Corporate"/>
    <s v="United States"/>
    <s v="Brentwood"/>
    <x v="1"/>
    <n v="94513"/>
    <x v="1"/>
    <s v="OFF-EN-10003134"/>
    <x v="1"/>
    <x v="12"/>
    <s v="Staples"/>
    <n v="23.36"/>
    <n v="2"/>
    <n v="0"/>
    <n v="11.68"/>
  </r>
  <r>
    <n v="7935"/>
    <s v="CA-2014-166093"/>
    <x v="3"/>
    <x v="629"/>
    <d v="2014-08-25T00:00:00"/>
    <s v="Standard Class"/>
    <s v="RW-19540"/>
    <s v="Rick Wilson"/>
    <s v="Corporate"/>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s v="Corporate"/>
    <s v="United States"/>
    <s v="Brentwood"/>
    <x v="1"/>
    <n v="94513"/>
    <x v="1"/>
    <s v="OFF-PA-10003893"/>
    <x v="1"/>
    <x v="10"/>
    <s v="Xerox 1962"/>
    <n v="8.56"/>
    <n v="2"/>
    <n v="0"/>
    <n v="3.8519999999999994"/>
  </r>
  <r>
    <n v="7937"/>
    <s v="CA-2014-166093"/>
    <x v="3"/>
    <x v="629"/>
    <d v="2014-08-25T00:00:00"/>
    <s v="Standard Class"/>
    <s v="RW-19540"/>
    <s v="Rick Wilson"/>
    <s v="Corporate"/>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s v="Corporate"/>
    <s v="United States"/>
    <s v="Brentwood"/>
    <x v="1"/>
    <n v="94513"/>
    <x v="1"/>
    <s v="OFF-AP-10001058"/>
    <x v="1"/>
    <x v="9"/>
    <s v="Sanyo 2.5 Cubic Foot Mid-Size Office Refrigerators"/>
    <n v="2518.29"/>
    <n v="9"/>
    <n v="0"/>
    <n v="654.7553999999999"/>
  </r>
  <r>
    <n v="7939"/>
    <s v="CA-2014-166093"/>
    <x v="3"/>
    <x v="629"/>
    <d v="2014-08-25T00:00:00"/>
    <s v="Standard Class"/>
    <s v="RW-19540"/>
    <s v="Rick Wilson"/>
    <s v="Corporate"/>
    <s v="United States"/>
    <s v="Brentwood"/>
    <x v="1"/>
    <n v="94513"/>
    <x v="1"/>
    <s v="OFF-ST-10001496"/>
    <x v="1"/>
    <x v="4"/>
    <s v="Standard Rollaway File with Lock"/>
    <n v="540.56999999999994"/>
    <n v="3"/>
    <n v="0"/>
    <n v="140.54820000000001"/>
  </r>
  <r>
    <n v="7940"/>
    <s v="CA-2014-166093"/>
    <x v="3"/>
    <x v="629"/>
    <d v="2014-08-25T00:00:00"/>
    <s v="Standard Class"/>
    <s v="RW-19540"/>
    <s v="Rick Wilson"/>
    <s v="Corporate"/>
    <s v="United States"/>
    <s v="Brentwood"/>
    <x v="1"/>
    <n v="94513"/>
    <x v="1"/>
    <s v="OFF-BI-10004230"/>
    <x v="1"/>
    <x v="8"/>
    <s v="GBC Recycled Grain Textured Covers"/>
    <n v="221.05600000000001"/>
    <n v="8"/>
    <n v="0.2"/>
    <n v="77.369599999999991"/>
  </r>
  <r>
    <n v="7941"/>
    <s v="CA-2013-146325"/>
    <x v="0"/>
    <x v="882"/>
    <d v="2013-12-18T00:00:00"/>
    <s v="First Class"/>
    <s v="DS-13180"/>
    <s v="David Smith"/>
    <s v="Corporate"/>
    <s v="United States"/>
    <s v="San Diego"/>
    <x v="1"/>
    <n v="92037"/>
    <x v="1"/>
    <s v="FUR-CH-10001146"/>
    <x v="0"/>
    <x v="1"/>
    <s v="Global Task Chair, Black"/>
    <n v="81.424000000000007"/>
    <n v="2"/>
    <n v="0.2"/>
    <n v="-9.1601999999999961"/>
  </r>
  <r>
    <n v="7942"/>
    <s v="CA-2013-146325"/>
    <x v="0"/>
    <x v="882"/>
    <d v="2013-12-18T00:00:00"/>
    <s v="First Class"/>
    <s v="DS-13180"/>
    <s v="David Smith"/>
    <s v="Corporate"/>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s v="Consumer"/>
    <s v="United States"/>
    <s v="Dallas"/>
    <x v="5"/>
    <n v="75081"/>
    <x v="2"/>
    <s v="OFF-BI-10003684"/>
    <x v="1"/>
    <x v="8"/>
    <s v="Wilson Jones Legal Size Ring Binders"/>
    <n v="39.581999999999987"/>
    <n v="9"/>
    <n v="0.8"/>
    <n v="-59.372999999999976"/>
  </r>
  <r>
    <n v="7944"/>
    <s v="CA-2014-134194"/>
    <x v="3"/>
    <x v="53"/>
    <d v="2015-01-02T00:00:00"/>
    <s v="Standard Class"/>
    <s v="GA-14725"/>
    <s v="Guy Armstrong"/>
    <s v="Consumer"/>
    <s v="United States"/>
    <s v="Dallas"/>
    <x v="5"/>
    <n v="75081"/>
    <x v="2"/>
    <s v="OFF-SU-10000946"/>
    <x v="1"/>
    <x v="14"/>
    <s v="Staples"/>
    <n v="44.688000000000002"/>
    <n v="7"/>
    <n v="0.2"/>
    <n v="5.0273999999999965"/>
  </r>
  <r>
    <n v="7945"/>
    <s v="CA-2014-134194"/>
    <x v="3"/>
    <x v="53"/>
    <d v="2015-01-02T00:00:00"/>
    <s v="Standard Class"/>
    <s v="GA-14725"/>
    <s v="Guy Armstrong"/>
    <s v="Consumer"/>
    <s v="United States"/>
    <s v="Dallas"/>
    <x v="5"/>
    <n v="75081"/>
    <x v="2"/>
    <s v="OFF-AR-10001615"/>
    <x v="1"/>
    <x v="6"/>
    <s v="Newell 34"/>
    <n v="31.744"/>
    <n v="2"/>
    <n v="0.2"/>
    <n v="2.3808000000000007"/>
  </r>
  <r>
    <n v="7946"/>
    <s v="CA-2014-134194"/>
    <x v="3"/>
    <x v="53"/>
    <d v="2015-01-02T00:00:00"/>
    <s v="Standard Class"/>
    <s v="GA-14725"/>
    <s v="Guy Armstrong"/>
    <s v="Consumer"/>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s v="Consumer"/>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s v="Consumer"/>
    <s v="United States"/>
    <s v="El Paso"/>
    <x v="5"/>
    <n v="79907"/>
    <x v="2"/>
    <s v="OFF-FA-10004395"/>
    <x v="1"/>
    <x v="13"/>
    <s v="Plymouth Boxed Rubber Bands by Plymouth"/>
    <n v="18.84"/>
    <n v="5"/>
    <n v="0.2"/>
    <n v="-3.5324999999999998"/>
  </r>
  <r>
    <n v="7949"/>
    <s v="CA-2011-131009"/>
    <x v="2"/>
    <x v="72"/>
    <d v="2011-03-05T00:00:00"/>
    <s v="Standard Class"/>
    <s v="SC-20380"/>
    <s v="Shahid Collister"/>
    <s v="Consumer"/>
    <s v="United States"/>
    <s v="El Paso"/>
    <x v="5"/>
    <n v="79907"/>
    <x v="2"/>
    <s v="FUR-CH-10001270"/>
    <x v="0"/>
    <x v="1"/>
    <s v="Harbour Creations Steel Folding Chair"/>
    <n v="362.24999999999994"/>
    <n v="6"/>
    <n v="0.3"/>
    <n v="0"/>
  </r>
  <r>
    <n v="7950"/>
    <s v="CA-2011-131009"/>
    <x v="2"/>
    <x v="72"/>
    <d v="2011-03-05T00:00:00"/>
    <s v="Standard Class"/>
    <s v="SC-20380"/>
    <s v="Shahid Collister"/>
    <s v="Consumer"/>
    <s v="United States"/>
    <s v="El Paso"/>
    <x v="5"/>
    <n v="79907"/>
    <x v="2"/>
    <s v="FUR-FU-10001095"/>
    <x v="0"/>
    <x v="5"/>
    <s v="DAX Black Cherry Wood-Tone Poster Frame"/>
    <n v="63.552000000000007"/>
    <n v="6"/>
    <n v="0.6"/>
    <n v="-34.953600000000002"/>
  </r>
  <r>
    <n v="7951"/>
    <s v="CA-2011-131009"/>
    <x v="2"/>
    <x v="72"/>
    <d v="2011-03-05T00:00:00"/>
    <s v="Standard Class"/>
    <s v="SC-20380"/>
    <s v="Shahid Collister"/>
    <s v="Consumer"/>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s v="Consumer"/>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s v="Consumer"/>
    <s v="United States"/>
    <s v="New York City"/>
    <x v="15"/>
    <n v="10035"/>
    <x v="3"/>
    <s v="TEC-PH-10002200"/>
    <x v="2"/>
    <x v="7"/>
    <s v="Aastra 6757i CT Wireless VoIP phone"/>
    <n v="861.76"/>
    <n v="4"/>
    <n v="0"/>
    <n v="249.91039999999998"/>
  </r>
  <r>
    <n v="7954"/>
    <s v="CA-2011-138359"/>
    <x v="2"/>
    <x v="470"/>
    <d v="2011-04-06T00:00:00"/>
    <s v="Standard Class"/>
    <s v="KH-16330"/>
    <s v="Katharine Harms"/>
    <s v="Corporate"/>
    <s v="United States"/>
    <s v="Revere"/>
    <x v="31"/>
    <n v="2151"/>
    <x v="3"/>
    <s v="OFF-ST-10000636"/>
    <x v="1"/>
    <x v="4"/>
    <s v="Rogers Profile Extra Capacity Storage Tub"/>
    <n v="66.959999999999994"/>
    <n v="4"/>
    <n v="0"/>
    <n v="2.6783999999999963"/>
  </r>
  <r>
    <n v="7955"/>
    <s v="CA-2011-138359"/>
    <x v="2"/>
    <x v="470"/>
    <d v="2011-04-06T00:00:00"/>
    <s v="Standard Class"/>
    <s v="KH-16330"/>
    <s v="Katharine Harms"/>
    <s v="Corporate"/>
    <s v="United States"/>
    <s v="Revere"/>
    <x v="31"/>
    <n v="2151"/>
    <x v="3"/>
    <s v="OFF-BI-10000145"/>
    <x v="1"/>
    <x v="8"/>
    <s v="Zipper Ring Binder Pockets"/>
    <n v="6.24"/>
    <n v="2"/>
    <n v="0"/>
    <n v="3.0575999999999999"/>
  </r>
  <r>
    <n v="7956"/>
    <s v="CA-2014-131807"/>
    <x v="3"/>
    <x v="361"/>
    <d v="2014-10-11T00:00:00"/>
    <s v="Standard Class"/>
    <s v="GG-14650"/>
    <s v="Greg Guthrie"/>
    <s v="Corporate"/>
    <s v="United States"/>
    <s v="Chico"/>
    <x v="1"/>
    <n v="95928"/>
    <x v="1"/>
    <s v="FUR-CH-10001190"/>
    <x v="0"/>
    <x v="1"/>
    <s v="Global Deluxe High-Back Office Chair in Storm"/>
    <n v="435.16800000000006"/>
    <n v="4"/>
    <n v="0.2"/>
    <n v="-59.835600000000042"/>
  </r>
  <r>
    <n v="7957"/>
    <s v="CA-2014-131807"/>
    <x v="3"/>
    <x v="361"/>
    <d v="2014-10-11T00:00:00"/>
    <s v="Standard Class"/>
    <s v="GG-14650"/>
    <s v="Greg Guthrie"/>
    <s v="Corporate"/>
    <s v="United States"/>
    <s v="Chico"/>
    <x v="1"/>
    <n v="95928"/>
    <x v="1"/>
    <s v="OFF-FA-10002780"/>
    <x v="1"/>
    <x v="13"/>
    <s v="Staples"/>
    <n v="14.9"/>
    <n v="5"/>
    <n v="0"/>
    <n v="6.8539999999999992"/>
  </r>
  <r>
    <n v="7958"/>
    <s v="CA-2014-131807"/>
    <x v="3"/>
    <x v="361"/>
    <d v="2014-10-11T00:00:00"/>
    <s v="Standard Class"/>
    <s v="GG-14650"/>
    <s v="Greg Guthrie"/>
    <s v="Corporate"/>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s v="Corporate"/>
    <s v="United States"/>
    <s v="Chico"/>
    <x v="1"/>
    <n v="95928"/>
    <x v="1"/>
    <s v="FUR-FU-10004666"/>
    <x v="0"/>
    <x v="5"/>
    <s v="DAX Clear Channel Poster Frame"/>
    <n v="72.900000000000006"/>
    <n v="5"/>
    <n v="0"/>
    <n v="26.973000000000003"/>
  </r>
  <r>
    <n v="7960"/>
    <s v="CA-2014-131807"/>
    <x v="3"/>
    <x v="361"/>
    <d v="2014-10-11T00:00:00"/>
    <s v="Standard Class"/>
    <s v="GG-14650"/>
    <s v="Greg Guthrie"/>
    <s v="Corporate"/>
    <s v="United States"/>
    <s v="Chico"/>
    <x v="1"/>
    <n v="95928"/>
    <x v="1"/>
    <s v="FUR-TA-10004086"/>
    <x v="0"/>
    <x v="3"/>
    <s v="KI Adjustable-Height Table"/>
    <n v="206.35200000000003"/>
    <n v="3"/>
    <n v="0.2"/>
    <n v="5.1587999999999852"/>
  </r>
  <r>
    <n v="7961"/>
    <s v="CA-2014-131807"/>
    <x v="3"/>
    <x v="361"/>
    <d v="2014-10-11T00:00:00"/>
    <s v="Standard Class"/>
    <s v="GG-14650"/>
    <s v="Greg Guthrie"/>
    <s v="Corporate"/>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s v="Corporate"/>
    <s v="United States"/>
    <s v="Miramar"/>
    <x v="2"/>
    <n v="33023"/>
    <x v="0"/>
    <s v="OFF-ST-10002301"/>
    <x v="1"/>
    <x v="4"/>
    <s v="Tennsco Commercial Shelving"/>
    <n v="81.360000000000014"/>
    <n v="5"/>
    <n v="0.2"/>
    <n v="-19.323000000000011"/>
  </r>
  <r>
    <n v="7963"/>
    <s v="CA-2014-104864"/>
    <x v="3"/>
    <x v="551"/>
    <d v="2014-11-24T00:00:00"/>
    <s v="Second Class"/>
    <s v="JS-15685"/>
    <s v="Jim Sink"/>
    <s v="Corporate"/>
    <s v="United States"/>
    <s v="Miramar"/>
    <x v="2"/>
    <n v="33023"/>
    <x v="0"/>
    <s v="OFF-BI-10001636"/>
    <x v="1"/>
    <x v="8"/>
    <s v="Ibico Plastic and Wire Spiral Binding Combs"/>
    <n v="20.232000000000003"/>
    <n v="8"/>
    <n v="0.7"/>
    <n v="-16.185600000000001"/>
  </r>
  <r>
    <n v="7964"/>
    <s v="CA-2014-104864"/>
    <x v="3"/>
    <x v="551"/>
    <d v="2014-11-24T00:00:00"/>
    <s v="Second Class"/>
    <s v="JS-15685"/>
    <s v="Jim Sink"/>
    <s v="Corporate"/>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s v="Corporate"/>
    <s v="United States"/>
    <s v="Miramar"/>
    <x v="2"/>
    <n v="33023"/>
    <x v="0"/>
    <s v="OFF-PA-10004609"/>
    <x v="1"/>
    <x v="10"/>
    <s v="Xerox 221"/>
    <n v="20.736000000000004"/>
    <n v="4"/>
    <n v="0.2"/>
    <n v="7.2576000000000001"/>
  </r>
  <r>
    <n v="7966"/>
    <s v="CA-2014-104864"/>
    <x v="3"/>
    <x v="551"/>
    <d v="2014-11-24T00:00:00"/>
    <s v="Second Class"/>
    <s v="JS-15685"/>
    <s v="Jim Sink"/>
    <s v="Corporate"/>
    <s v="United States"/>
    <s v="Miramar"/>
    <x v="2"/>
    <n v="33023"/>
    <x v="0"/>
    <s v="OFF-PA-10003309"/>
    <x v="1"/>
    <x v="10"/>
    <s v="Xerox 211"/>
    <n v="41.472000000000008"/>
    <n v="8"/>
    <n v="0.2"/>
    <n v="14.5152"/>
  </r>
  <r>
    <n v="7967"/>
    <s v="CA-2012-138219"/>
    <x v="1"/>
    <x v="391"/>
    <d v="2012-03-30T00:00:00"/>
    <s v="Standard Class"/>
    <s v="BP-11095"/>
    <s v="Bart Pistole"/>
    <s v="Corporate"/>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s v="Corporate"/>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s v="Corporate"/>
    <s v="United States"/>
    <s v="Denver"/>
    <x v="22"/>
    <n v="80219"/>
    <x v="1"/>
    <s v="TEC-PH-10002583"/>
    <x v="2"/>
    <x v="7"/>
    <s v="iOttie HLCRIO102 Car Mount"/>
    <n v="15.991999999999999"/>
    <n v="1"/>
    <n v="0.2"/>
    <n v="-2.9985000000000022"/>
  </r>
  <r>
    <n v="7970"/>
    <s v="CA-2013-157707"/>
    <x v="0"/>
    <x v="1155"/>
    <d v="2013-10-13T00:00:00"/>
    <s v="First Class"/>
    <s v="CC-12610"/>
    <s v="Corey Catlett"/>
    <s v="Corporate"/>
    <s v="United States"/>
    <s v="Denver"/>
    <x v="22"/>
    <n v="80219"/>
    <x v="1"/>
    <s v="FUR-CH-10004853"/>
    <x v="0"/>
    <x v="1"/>
    <s v="Global Manager's Adjustable Task Chair, Storm"/>
    <n v="120.78399999999999"/>
    <n v="1"/>
    <n v="0.2"/>
    <n v="13.588199999999986"/>
  </r>
  <r>
    <n v="7971"/>
    <s v="US-2012-126753"/>
    <x v="1"/>
    <x v="748"/>
    <d v="2012-08-20T00:00:00"/>
    <s v="Standard Class"/>
    <s v="SP-20860"/>
    <s v="Sung Pak"/>
    <s v="Corporate"/>
    <s v="United States"/>
    <s v="Philadelphia"/>
    <x v="9"/>
    <n v="19134"/>
    <x v="3"/>
    <s v="TEC-PH-10003580"/>
    <x v="2"/>
    <x v="7"/>
    <s v="Cisco IP Phone 7961G-GE VoIP phone"/>
    <n v="519.79200000000003"/>
    <n v="4"/>
    <n v="0.4"/>
    <n v="-112.62159999999994"/>
  </r>
  <r>
    <n v="7972"/>
    <s v="US-2012-126753"/>
    <x v="1"/>
    <x v="748"/>
    <d v="2012-08-20T00:00:00"/>
    <s v="Standard Class"/>
    <s v="SP-20860"/>
    <s v="Sung Pak"/>
    <s v="Corporate"/>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s v="Corporate"/>
    <s v="United States"/>
    <s v="Philadelphia"/>
    <x v="9"/>
    <n v="19134"/>
    <x v="3"/>
    <s v="OFF-PA-10002787"/>
    <x v="1"/>
    <x v="10"/>
    <s v="Xerox 227"/>
    <n v="10.368000000000002"/>
    <n v="2"/>
    <n v="0.2"/>
    <n v="3.6288"/>
  </r>
  <r>
    <n v="7974"/>
    <s v="US-2012-126753"/>
    <x v="1"/>
    <x v="748"/>
    <d v="2012-08-20T00:00:00"/>
    <s v="Standard Class"/>
    <s v="SP-20860"/>
    <s v="Sung Pak"/>
    <s v="Corporate"/>
    <s v="United States"/>
    <s v="Philadelphia"/>
    <x v="9"/>
    <n v="19134"/>
    <x v="3"/>
    <s v="OFF-BI-10003981"/>
    <x v="1"/>
    <x v="8"/>
    <s v="Avery Durable Plastic 1&quot; Binders"/>
    <n v="2.7240000000000006"/>
    <n v="2"/>
    <n v="0.7"/>
    <n v="-1.9067999999999996"/>
  </r>
  <r>
    <n v="7975"/>
    <s v="US-2012-126753"/>
    <x v="1"/>
    <x v="748"/>
    <d v="2012-08-20T00:00:00"/>
    <s v="Standard Class"/>
    <s v="SP-20860"/>
    <s v="Sung Pak"/>
    <s v="Corporate"/>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s v="Corporate"/>
    <s v="United States"/>
    <s v="Philadelphia"/>
    <x v="9"/>
    <n v="19134"/>
    <x v="3"/>
    <s v="OFF-BI-10003727"/>
    <x v="1"/>
    <x v="8"/>
    <s v="Avery Durable Slant Ring Binders With Label Holder"/>
    <n v="3.762"/>
    <n v="3"/>
    <n v="0.7"/>
    <n v="-2.758799999999999"/>
  </r>
  <r>
    <n v="7977"/>
    <s v="US-2012-126753"/>
    <x v="1"/>
    <x v="748"/>
    <d v="2012-08-20T00:00:00"/>
    <s v="Standard Class"/>
    <s v="SP-20860"/>
    <s v="Sung Pak"/>
    <s v="Corporate"/>
    <s v="United States"/>
    <s v="Philadelphia"/>
    <x v="9"/>
    <n v="19134"/>
    <x v="3"/>
    <s v="OFF-PA-10000130"/>
    <x v="1"/>
    <x v="10"/>
    <s v="Xerox 199"/>
    <n v="10.272000000000002"/>
    <n v="3"/>
    <n v="0.2"/>
    <n v="3.2099999999999982"/>
  </r>
  <r>
    <n v="7978"/>
    <s v="CA-2011-166051"/>
    <x v="2"/>
    <x v="1178"/>
    <d v="2011-06-05T00:00:00"/>
    <s v="Standard Class"/>
    <s v="JK-15625"/>
    <s v="Jim Karlsson"/>
    <s v="Consumer"/>
    <s v="United States"/>
    <s v="Jackson"/>
    <x v="35"/>
    <n v="39212"/>
    <x v="0"/>
    <s v="TEC-PH-10002680"/>
    <x v="2"/>
    <x v="7"/>
    <s v="Samsung Galaxy Note 3"/>
    <n v="659.97"/>
    <n v="3"/>
    <n v="0"/>
    <n v="197.99099999999996"/>
  </r>
  <r>
    <n v="7979"/>
    <s v="CA-2011-166051"/>
    <x v="2"/>
    <x v="1178"/>
    <d v="2011-06-05T00:00:00"/>
    <s v="Standard Class"/>
    <s v="JK-15625"/>
    <s v="Jim Karlsson"/>
    <s v="Consumer"/>
    <s v="United States"/>
    <s v="Jackson"/>
    <x v="35"/>
    <n v="39212"/>
    <x v="0"/>
    <s v="TEC-PH-10002538"/>
    <x v="2"/>
    <x v="7"/>
    <s v="Grandstream GXP1160 VoIP phone"/>
    <n v="113.72999999999999"/>
    <n v="3"/>
    <n v="0"/>
    <n v="32.981699999999989"/>
  </r>
  <r>
    <n v="7980"/>
    <s v="CA-2012-113040"/>
    <x v="1"/>
    <x v="375"/>
    <d v="2012-08-31T00:00:00"/>
    <s v="Standard Class"/>
    <s v="CC-12100"/>
    <s v="Chad Cunningham"/>
    <s v="Home Office"/>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s v="Consumer"/>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s v="Consumer"/>
    <s v="United States"/>
    <s v="Clifton"/>
    <x v="30"/>
    <n v="7011"/>
    <x v="3"/>
    <s v="OFF-AP-10004532"/>
    <x v="1"/>
    <x v="9"/>
    <s v="Kensington 6 Outlet Guardian Standard Surge Protector"/>
    <n v="81.92"/>
    <n v="4"/>
    <n v="0"/>
    <n v="22.118400000000001"/>
  </r>
  <r>
    <n v="7983"/>
    <s v="CA-2011-113383"/>
    <x v="2"/>
    <x v="1076"/>
    <d v="2011-09-13T00:00:00"/>
    <s v="First Class"/>
    <s v="SF-20065"/>
    <s v="Sandra Flanagan"/>
    <s v="Consumer"/>
    <s v="United States"/>
    <s v="Clifton"/>
    <x v="30"/>
    <n v="7011"/>
    <x v="3"/>
    <s v="FUR-FU-10001986"/>
    <x v="0"/>
    <x v="5"/>
    <s v="Dana Fluorescent Magnifying Lamp, White, 36&quot;"/>
    <n v="254.89999999999998"/>
    <n v="5"/>
    <n v="0"/>
    <n v="76.469999999999985"/>
  </r>
  <r>
    <n v="7984"/>
    <s v="CA-2014-152499"/>
    <x v="3"/>
    <x v="203"/>
    <d v="2014-01-26T00:00:00"/>
    <s v="Second Class"/>
    <s v="EH-13765"/>
    <s v="Edward Hooks"/>
    <s v="Corporate"/>
    <s v="United States"/>
    <s v="Chicago"/>
    <x v="10"/>
    <n v="60623"/>
    <x v="2"/>
    <s v="OFF-FA-10002975"/>
    <x v="1"/>
    <x v="13"/>
    <s v="Staples"/>
    <n v="15.120000000000001"/>
    <n v="5"/>
    <n v="0.2"/>
    <n v="4.9139999999999988"/>
  </r>
  <r>
    <n v="7985"/>
    <s v="CA-2014-152499"/>
    <x v="3"/>
    <x v="203"/>
    <d v="2014-01-26T00:00:00"/>
    <s v="Second Class"/>
    <s v="EH-13765"/>
    <s v="Edward Hooks"/>
    <s v="Corporate"/>
    <s v="United States"/>
    <s v="Chicago"/>
    <x v="10"/>
    <n v="60623"/>
    <x v="2"/>
    <s v="OFF-AR-10003481"/>
    <x v="1"/>
    <x v="6"/>
    <s v="Newell 348"/>
    <n v="7.8719999999999999"/>
    <n v="3"/>
    <n v="0.2"/>
    <n v="0.88559999999999883"/>
  </r>
  <r>
    <n v="7986"/>
    <s v="CA-2013-151498"/>
    <x v="0"/>
    <x v="438"/>
    <d v="2013-04-25T00:00:00"/>
    <s v="First Class"/>
    <s v="DN-13690"/>
    <s v="Duane Noonan"/>
    <s v="Consumer"/>
    <s v="United States"/>
    <s v="Seattle"/>
    <x v="4"/>
    <n v="98115"/>
    <x v="1"/>
    <s v="OFF-BI-10004967"/>
    <x v="1"/>
    <x v="8"/>
    <s v="Round Ring Binders"/>
    <n v="8.32"/>
    <n v="5"/>
    <n v="0.2"/>
    <n v="2.8079999999999998"/>
  </r>
  <r>
    <n v="7987"/>
    <s v="CA-2013-137939"/>
    <x v="0"/>
    <x v="1180"/>
    <d v="2013-07-24T00:00:00"/>
    <s v="Second Class"/>
    <s v="PJ-19015"/>
    <s v="Pauline Johnson"/>
    <s v="Consumer"/>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s v="Home Office"/>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s v="Home Office"/>
    <s v="United States"/>
    <s v="Sheboygan"/>
    <x v="6"/>
    <n v="53081"/>
    <x v="2"/>
    <s v="OFF-LA-10003537"/>
    <x v="1"/>
    <x v="2"/>
    <s v="Avery 515"/>
    <n v="37.589999999999996"/>
    <n v="3"/>
    <n v="0"/>
    <n v="17.667299999999997"/>
  </r>
  <r>
    <n v="7990"/>
    <s v="US-2013-117793"/>
    <x v="0"/>
    <x v="828"/>
    <d v="2013-08-30T00:00:00"/>
    <s v="Standard Class"/>
    <s v="MA-17560"/>
    <s v="Matt Abelman"/>
    <s v="Home Office"/>
    <s v="United States"/>
    <s v="Sheboygan"/>
    <x v="6"/>
    <n v="53081"/>
    <x v="2"/>
    <s v="OFF-ST-10002406"/>
    <x v="1"/>
    <x v="4"/>
    <s v="Pizazz Global Quick File"/>
    <n v="14.97"/>
    <n v="1"/>
    <n v="0"/>
    <n v="4.1916000000000011"/>
  </r>
  <r>
    <n v="7991"/>
    <s v="US-2013-117793"/>
    <x v="0"/>
    <x v="828"/>
    <d v="2013-08-30T00:00:00"/>
    <s v="Standard Class"/>
    <s v="MA-17560"/>
    <s v="Matt Abelman"/>
    <s v="Home Office"/>
    <s v="United States"/>
    <s v="Sheboygan"/>
    <x v="6"/>
    <n v="53081"/>
    <x v="2"/>
    <s v="TEC-AC-10003433"/>
    <x v="2"/>
    <x v="11"/>
    <s v="Maxell 4.7GB DVD+R 5/Pack"/>
    <n v="1.98"/>
    <n v="2"/>
    <n v="0"/>
    <n v="0.89100000000000001"/>
  </r>
  <r>
    <n v="7992"/>
    <s v="CA-2013-133872"/>
    <x v="0"/>
    <x v="403"/>
    <d v="2013-06-18T00:00:00"/>
    <s v="First Class"/>
    <s v="VM-21835"/>
    <s v="Vivian Mathis"/>
    <s v="Consumer"/>
    <s v="United States"/>
    <s v="Boca Raton"/>
    <x v="2"/>
    <n v="33433"/>
    <x v="0"/>
    <s v="OFF-BI-10002082"/>
    <x v="1"/>
    <x v="8"/>
    <s v="GBC Twin Loop Wire Binding Elements"/>
    <n v="39.936000000000007"/>
    <n v="4"/>
    <n v="0.7"/>
    <n v="-26.623999999999995"/>
  </r>
  <r>
    <n v="7993"/>
    <s v="CA-2013-133872"/>
    <x v="0"/>
    <x v="403"/>
    <d v="2013-06-18T00:00:00"/>
    <s v="First Class"/>
    <s v="VM-21835"/>
    <s v="Vivian Mathis"/>
    <s v="Consumer"/>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s v="Consumer"/>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s v="Consumer"/>
    <s v="United States"/>
    <s v="Aurora"/>
    <x v="22"/>
    <n v="80013"/>
    <x v="1"/>
    <s v="FUR-BO-10002268"/>
    <x v="0"/>
    <x v="0"/>
    <s v="Sauder Barrister Bookcases"/>
    <n v="145.76400000000001"/>
    <n v="6"/>
    <n v="0.7"/>
    <n v="-247.79879999999997"/>
  </r>
  <r>
    <n v="7996"/>
    <s v="US-2012-165743"/>
    <x v="1"/>
    <x v="312"/>
    <d v="2012-11-23T00:00:00"/>
    <s v="Second Class"/>
    <s v="MM-18055"/>
    <s v="Michelle Moray"/>
    <s v="Consumer"/>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s v="Home Office"/>
    <s v="United States"/>
    <s v="San Diego"/>
    <x v="1"/>
    <n v="92037"/>
    <x v="1"/>
    <s v="TEC-AC-10004469"/>
    <x v="2"/>
    <x v="11"/>
    <s v="Microsoft Sculpt Comfort Mouse"/>
    <n v="199.75"/>
    <n v="5"/>
    <n v="0"/>
    <n v="87.890000000000015"/>
  </r>
  <r>
    <n v="7998"/>
    <s v="US-2014-105998"/>
    <x v="3"/>
    <x v="132"/>
    <d v="2014-11-06T00:00:00"/>
    <s v="First Class"/>
    <s v="CR-12580"/>
    <s v="Clay Rozendal"/>
    <s v="Home Office"/>
    <s v="United States"/>
    <s v="San Diego"/>
    <x v="1"/>
    <n v="92037"/>
    <x v="1"/>
    <s v="FUR-TA-10001095"/>
    <x v="0"/>
    <x v="3"/>
    <s v="Chromcraft Round Conference Tables"/>
    <n v="1673.1839999999997"/>
    <n v="12"/>
    <n v="0.2"/>
    <n v="20.914800000000014"/>
  </r>
  <r>
    <n v="7999"/>
    <s v="US-2011-148194"/>
    <x v="2"/>
    <x v="417"/>
    <d v="2011-05-07T00:00:00"/>
    <s v="First Class"/>
    <s v="BS-11365"/>
    <s v="Bill Shonely"/>
    <s v="Corporate"/>
    <s v="United States"/>
    <s v="Seattle"/>
    <x v="4"/>
    <n v="98105"/>
    <x v="1"/>
    <s v="FUR-FU-10001852"/>
    <x v="0"/>
    <x v="5"/>
    <s v="Eldon Regeneration Recycled Desk Accessories, Smoke"/>
    <n v="12.18"/>
    <n v="7"/>
    <n v="0"/>
    <n v="3.8975999999999997"/>
  </r>
  <r>
    <n v="8000"/>
    <s v="US-2011-148194"/>
    <x v="2"/>
    <x v="417"/>
    <d v="2011-05-07T00:00:00"/>
    <s v="First Class"/>
    <s v="BS-11365"/>
    <s v="Bill Shonely"/>
    <s v="Corporate"/>
    <s v="United States"/>
    <s v="Seattle"/>
    <x v="4"/>
    <n v="98105"/>
    <x v="1"/>
    <s v="OFF-AP-10000696"/>
    <x v="1"/>
    <x v="9"/>
    <s v="Holmes Odor Grabber"/>
    <n v="57.68"/>
    <n v="4"/>
    <n v="0"/>
    <n v="19.034399999999998"/>
  </r>
  <r>
    <n v="8001"/>
    <s v="US-2012-151407"/>
    <x v="1"/>
    <x v="627"/>
    <d v="2012-11-12T00:00:00"/>
    <s v="Standard Class"/>
    <s v="RD-19585"/>
    <s v="Rob Dowd"/>
    <s v="Consumer"/>
    <s v="United States"/>
    <s v="Dubuque"/>
    <x v="23"/>
    <n v="52001"/>
    <x v="2"/>
    <s v="TEC-PH-10003885"/>
    <x v="2"/>
    <x v="7"/>
    <s v="Cisco SPA508G"/>
    <n v="263.95999999999998"/>
    <n v="4"/>
    <n v="0"/>
    <n v="76.548399999999987"/>
  </r>
  <r>
    <n v="8002"/>
    <s v="CA-2012-110870"/>
    <x v="1"/>
    <x v="295"/>
    <d v="2012-12-15T00:00:00"/>
    <s v="First Class"/>
    <s v="KD-16270"/>
    <s v="Karen Daniels"/>
    <s v="Consumer"/>
    <s v="United States"/>
    <s v="Los Angeles"/>
    <x v="1"/>
    <n v="90032"/>
    <x v="1"/>
    <s v="TEC-AC-10002926"/>
    <x v="2"/>
    <x v="11"/>
    <s v="Logitech Wireless Marathon Mouse M705"/>
    <n v="299.94"/>
    <n v="6"/>
    <n v="0"/>
    <n v="128.97420000000002"/>
  </r>
  <r>
    <n v="8003"/>
    <s v="CA-2012-110870"/>
    <x v="1"/>
    <x v="295"/>
    <d v="2012-12-15T00:00:00"/>
    <s v="First Class"/>
    <s v="KD-16270"/>
    <s v="Karen Daniels"/>
    <s v="Consumer"/>
    <s v="United States"/>
    <s v="Los Angeles"/>
    <x v="1"/>
    <n v="90032"/>
    <x v="1"/>
    <s v="OFF-SU-10001225"/>
    <x v="1"/>
    <x v="14"/>
    <s v="Staples"/>
    <n v="25.76"/>
    <n v="7"/>
    <n v="0"/>
    <n v="0.51519999999999921"/>
  </r>
  <r>
    <n v="8004"/>
    <s v="CA-2011-143210"/>
    <x v="2"/>
    <x v="588"/>
    <d v="2011-12-03T00:00:00"/>
    <s v="First Class"/>
    <s v="AA-10645"/>
    <s v="Anna Andreadi"/>
    <s v="Consumer"/>
    <s v="United States"/>
    <s v="Lowell"/>
    <x v="31"/>
    <n v="1852"/>
    <x v="3"/>
    <s v="TEC-PH-10004434"/>
    <x v="2"/>
    <x v="7"/>
    <s v="Cisco IP Phone 7961G VoIP phone - Dark gray"/>
    <n v="271.89999999999998"/>
    <n v="2"/>
    <n v="0"/>
    <n v="78.850999999999971"/>
  </r>
  <r>
    <n v="8005"/>
    <s v="CA-2011-143210"/>
    <x v="2"/>
    <x v="588"/>
    <d v="2011-12-03T00:00:00"/>
    <s v="First Class"/>
    <s v="AA-10645"/>
    <s v="Anna Andreadi"/>
    <s v="Consumer"/>
    <s v="United States"/>
    <s v="Lowell"/>
    <x v="31"/>
    <n v="1852"/>
    <x v="3"/>
    <s v="FUR-FU-10003878"/>
    <x v="0"/>
    <x v="5"/>
    <s v="Linden 10&quot; Round Wall Clock, Black"/>
    <n v="45.839999999999996"/>
    <n v="3"/>
    <n v="0"/>
    <n v="15.585599999999999"/>
  </r>
  <r>
    <n v="8006"/>
    <s v="CA-2011-143210"/>
    <x v="2"/>
    <x v="588"/>
    <d v="2011-12-03T00:00:00"/>
    <s v="First Class"/>
    <s v="AA-10645"/>
    <s v="Anna Andreadi"/>
    <s v="Consumer"/>
    <s v="United States"/>
    <s v="Lowell"/>
    <x v="31"/>
    <n v="1852"/>
    <x v="3"/>
    <s v="FUR-FU-10002268"/>
    <x v="0"/>
    <x v="5"/>
    <s v="Ultra Door Push Plate"/>
    <n v="9.82"/>
    <n v="2"/>
    <n v="0"/>
    <n v="3.2405999999999997"/>
  </r>
  <r>
    <n v="8007"/>
    <s v="CA-2013-139808"/>
    <x v="0"/>
    <x v="877"/>
    <d v="2013-10-12T00:00:00"/>
    <s v="Standard Class"/>
    <s v="MC-18100"/>
    <s v="Mick Crebagga"/>
    <s v="Consumer"/>
    <s v="United States"/>
    <s v="Marysville"/>
    <x v="4"/>
    <n v="98270"/>
    <x v="1"/>
    <s v="OFF-FA-10001883"/>
    <x v="1"/>
    <x v="13"/>
    <s v="Alliance Super-Size Bands, Assorted Sizes"/>
    <n v="93.36"/>
    <n v="12"/>
    <n v="0"/>
    <n v="0.93359999999999843"/>
  </r>
  <r>
    <n v="8008"/>
    <s v="CA-2012-110863"/>
    <x v="1"/>
    <x v="972"/>
    <d v="2012-11-24T00:00:00"/>
    <s v="Standard Class"/>
    <s v="AA-10645"/>
    <s v="Anna Andreadi"/>
    <s v="Consumer"/>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s v="Consumer"/>
    <s v="United States"/>
    <s v="Oklahoma City"/>
    <x v="26"/>
    <n v="73120"/>
    <x v="2"/>
    <s v="OFF-PA-10000474"/>
    <x v="1"/>
    <x v="10"/>
    <s v="Staples"/>
    <n v="106.32"/>
    <n v="3"/>
    <n v="0"/>
    <n v="49.970399999999991"/>
  </r>
  <r>
    <n v="8010"/>
    <s v="CA-2012-110863"/>
    <x v="1"/>
    <x v="972"/>
    <d v="2012-11-24T00:00:00"/>
    <s v="Standard Class"/>
    <s v="AA-10645"/>
    <s v="Anna Andreadi"/>
    <s v="Consumer"/>
    <s v="United States"/>
    <s v="Oklahoma City"/>
    <x v="26"/>
    <n v="73120"/>
    <x v="2"/>
    <s v="FUR-CH-10002073"/>
    <x v="0"/>
    <x v="1"/>
    <s v="Hon Olson Stacker Chairs"/>
    <n v="1323.8999999999999"/>
    <n v="5"/>
    <n v="0"/>
    <n v="383.93099999999993"/>
  </r>
  <r>
    <n v="8011"/>
    <s v="CA-2011-127859"/>
    <x v="2"/>
    <x v="461"/>
    <d v="2011-03-20T00:00:00"/>
    <s v="Second Class"/>
    <s v="QJ-19255"/>
    <s v="Quincy Jones"/>
    <s v="Corporate"/>
    <s v="United States"/>
    <s v="Philadelphia"/>
    <x v="9"/>
    <n v="19134"/>
    <x v="3"/>
    <s v="OFF-PA-10003641"/>
    <x v="1"/>
    <x v="10"/>
    <s v="Xerox 1909"/>
    <n v="126.624"/>
    <n v="6"/>
    <n v="0.2"/>
    <n v="41.152799999999992"/>
  </r>
  <r>
    <n v="8012"/>
    <s v="US-2012-136427"/>
    <x v="1"/>
    <x v="782"/>
    <d v="2012-06-23T00:00:00"/>
    <s v="First Class"/>
    <s v="JM-16195"/>
    <s v="Justin MacKendrick"/>
    <s v="Consumer"/>
    <s v="United States"/>
    <s v="Aurora"/>
    <x v="22"/>
    <n v="80013"/>
    <x v="1"/>
    <s v="TEC-PH-10002070"/>
    <x v="2"/>
    <x v="7"/>
    <s v="Griffin GC36547 PowerJolt SE Lightning Charger"/>
    <n v="125.944"/>
    <n v="7"/>
    <n v="0.2"/>
    <n v="15.742999999999984"/>
  </r>
  <r>
    <n v="8013"/>
    <s v="CA-2014-120138"/>
    <x v="3"/>
    <x v="1126"/>
    <d v="2014-05-26T00:00:00"/>
    <s v="Same Day"/>
    <s v="TB-21625"/>
    <s v="Trudy Brown"/>
    <s v="Consumer"/>
    <s v="United States"/>
    <s v="New York City"/>
    <x v="15"/>
    <n v="10009"/>
    <x v="3"/>
    <s v="OFF-BI-10004519"/>
    <x v="1"/>
    <x v="8"/>
    <s v="GBC DocuBind P100 Manual Binding Machine"/>
    <n v="663.92"/>
    <n v="5"/>
    <n v="0.2"/>
    <n v="207.47499999999994"/>
  </r>
  <r>
    <n v="8014"/>
    <s v="CA-2014-120138"/>
    <x v="3"/>
    <x v="1126"/>
    <d v="2014-05-26T00:00:00"/>
    <s v="Same Day"/>
    <s v="TB-21625"/>
    <s v="Trudy Brown"/>
    <s v="Consumer"/>
    <s v="United States"/>
    <s v="New York City"/>
    <x v="15"/>
    <n v="10009"/>
    <x v="3"/>
    <s v="TEC-AC-10002167"/>
    <x v="2"/>
    <x v="11"/>
    <s v="Imation 8gb Micro Traveldrive Usb 2.0 Flash Drive"/>
    <n v="120"/>
    <n v="8"/>
    <n v="0"/>
    <n v="13.200000000000003"/>
  </r>
  <r>
    <n v="8015"/>
    <s v="CA-2014-120138"/>
    <x v="3"/>
    <x v="1126"/>
    <d v="2014-05-26T00:00:00"/>
    <s v="Same Day"/>
    <s v="TB-21625"/>
    <s v="Trudy Brown"/>
    <s v="Consumer"/>
    <s v="United States"/>
    <s v="New York City"/>
    <x v="15"/>
    <n v="10009"/>
    <x v="3"/>
    <s v="OFF-FA-10000936"/>
    <x v="1"/>
    <x v="13"/>
    <s v="Acco Hot Clips Clips to Go"/>
    <n v="3.29"/>
    <n v="1"/>
    <n v="0"/>
    <n v="1.4804999999999999"/>
  </r>
  <r>
    <n v="8016"/>
    <s v="CA-2014-120138"/>
    <x v="3"/>
    <x v="1126"/>
    <d v="2014-05-26T00:00:00"/>
    <s v="Same Day"/>
    <s v="TB-21625"/>
    <s v="Trudy Brown"/>
    <s v="Consumer"/>
    <s v="United States"/>
    <s v="New York City"/>
    <x v="15"/>
    <n v="10009"/>
    <x v="3"/>
    <s v="FUR-FU-10000732"/>
    <x v="0"/>
    <x v="5"/>
    <s v="Eldon 200 Class Desk Accessories"/>
    <n v="18.84"/>
    <n v="3"/>
    <n v="0"/>
    <n v="6.0287999999999995"/>
  </r>
  <r>
    <n v="8017"/>
    <s v="US-2011-131870"/>
    <x v="2"/>
    <x v="340"/>
    <d v="2011-09-11T00:00:00"/>
    <s v="First Class"/>
    <s v="NF-18595"/>
    <s v="Nicole Fjeld"/>
    <s v="Home Office"/>
    <s v="United States"/>
    <s v="Lancaster"/>
    <x v="24"/>
    <n v="43130"/>
    <x v="3"/>
    <s v="FUR-FU-10002501"/>
    <x v="0"/>
    <x v="5"/>
    <s v="Nu-Dell Executive Frame"/>
    <n v="60.672000000000011"/>
    <n v="6"/>
    <n v="0.2"/>
    <n v="12.892799999999998"/>
  </r>
  <r>
    <n v="8018"/>
    <s v="US-2011-131870"/>
    <x v="2"/>
    <x v="340"/>
    <d v="2011-09-11T00:00:00"/>
    <s v="First Class"/>
    <s v="NF-18595"/>
    <s v="Nicole Fjeld"/>
    <s v="Home Office"/>
    <s v="United States"/>
    <s v="Lancaster"/>
    <x v="24"/>
    <n v="43130"/>
    <x v="3"/>
    <s v="OFF-AR-10000634"/>
    <x v="1"/>
    <x v="6"/>
    <s v="Newell 320"/>
    <n v="30.816000000000003"/>
    <n v="9"/>
    <n v="0.2"/>
    <n v="2.6964000000000006"/>
  </r>
  <r>
    <n v="8019"/>
    <s v="CA-2014-114804"/>
    <x v="3"/>
    <x v="161"/>
    <d v="2014-10-20T00:00:00"/>
    <s v="Second Class"/>
    <s v="BF-11020"/>
    <s v="Barry Französisch"/>
    <s v="Corporate"/>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s v="Consumer"/>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s v="Consumer"/>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s v="Corporate"/>
    <s v="United States"/>
    <s v="Dallas"/>
    <x v="5"/>
    <n v="75217"/>
    <x v="2"/>
    <s v="OFF-AP-10000124"/>
    <x v="1"/>
    <x v="9"/>
    <s v="Acco 6 Outlet Guardian Basic Surge Suppressor"/>
    <n v="4.9919999999999991"/>
    <n v="3"/>
    <n v="0.8"/>
    <n v="-12.979200000000002"/>
  </r>
  <r>
    <n v="8023"/>
    <s v="CA-2011-129189"/>
    <x v="2"/>
    <x v="609"/>
    <d v="2011-07-25T00:00:00"/>
    <s v="Standard Class"/>
    <s v="HM-14860"/>
    <s v="Harry Marie"/>
    <s v="Corporate"/>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s v="Corporate"/>
    <s v="United States"/>
    <s v="Dallas"/>
    <x v="5"/>
    <n v="75217"/>
    <x v="2"/>
    <s v="FUR-CH-10004997"/>
    <x v="0"/>
    <x v="1"/>
    <s v="Hon Every-Day Series Multi-Task Chairs"/>
    <n v="657.93"/>
    <n v="5"/>
    <n v="0.3"/>
    <n v="-93.989999999999952"/>
  </r>
  <r>
    <n v="8025"/>
    <s v="CA-2011-129189"/>
    <x v="2"/>
    <x v="609"/>
    <d v="2011-07-25T00:00:00"/>
    <s v="Standard Class"/>
    <s v="HM-14860"/>
    <s v="Harry Marie"/>
    <s v="Corporate"/>
    <s v="United States"/>
    <s v="Dallas"/>
    <x v="5"/>
    <n v="75217"/>
    <x v="2"/>
    <s v="OFF-BI-10000494"/>
    <x v="1"/>
    <x v="8"/>
    <s v="Acco Economy Flexible Poly Round Ring Binder"/>
    <n v="1.0439999999999998"/>
    <n v="1"/>
    <n v="0.8"/>
    <n v="-1.8270000000000004"/>
  </r>
  <r>
    <n v="8026"/>
    <s v="CA-2012-132465"/>
    <x v="1"/>
    <x v="861"/>
    <d v="2012-09-15T00:00:00"/>
    <s v="Second Class"/>
    <s v="DM-13525"/>
    <s v="Don Miller"/>
    <s v="Corporate"/>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s v="Corporate"/>
    <s v="United States"/>
    <s v="New York City"/>
    <x v="15"/>
    <n v="10035"/>
    <x v="3"/>
    <s v="OFF-ST-10003641"/>
    <x v="1"/>
    <x v="4"/>
    <s v="Space Solutions Industrial Galvanized Steel Shelving."/>
    <n v="78.8"/>
    <n v="1"/>
    <n v="0"/>
    <n v="1.5760000000000076"/>
  </r>
  <r>
    <n v="8028"/>
    <s v="CA-2012-132465"/>
    <x v="1"/>
    <x v="861"/>
    <d v="2012-09-15T00:00:00"/>
    <s v="Second Class"/>
    <s v="DM-13525"/>
    <s v="Don Miller"/>
    <s v="Corporate"/>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s v="Corporate"/>
    <s v="United States"/>
    <s v="New York City"/>
    <x v="15"/>
    <n v="10035"/>
    <x v="3"/>
    <s v="OFF-ST-10001932"/>
    <x v="1"/>
    <x v="4"/>
    <s v="Fellowes Staxonsteel Drawer Files"/>
    <n v="772.68"/>
    <n v="4"/>
    <n v="0"/>
    <n v="108.17520000000002"/>
  </r>
  <r>
    <n v="8030"/>
    <s v="CA-2013-166373"/>
    <x v="0"/>
    <x v="147"/>
    <d v="2013-10-26T00:00:00"/>
    <s v="Standard Class"/>
    <s v="JF-15565"/>
    <s v="Jill Fjeld"/>
    <s v="Consumer"/>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s v="Consumer"/>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s v="Consumer"/>
    <s v="United States"/>
    <s v="Amarillo"/>
    <x v="5"/>
    <n v="79109"/>
    <x v="2"/>
    <s v="OFF-PA-10004621"/>
    <x v="1"/>
    <x v="10"/>
    <s v="Xerox 212"/>
    <n v="25.920000000000005"/>
    <n v="5"/>
    <n v="0.2"/>
    <n v="9.0719999999999992"/>
  </r>
  <r>
    <n v="8033"/>
    <s v="CA-2012-119690"/>
    <x v="1"/>
    <x v="608"/>
    <d v="2012-06-28T00:00:00"/>
    <s v="First Class"/>
    <s v="MV-17485"/>
    <s v="Mark Van Huff"/>
    <s v="Consumer"/>
    <s v="United States"/>
    <s v="Houston"/>
    <x v="5"/>
    <n v="77041"/>
    <x v="2"/>
    <s v="OFF-PA-10001019"/>
    <x v="1"/>
    <x v="10"/>
    <s v="Xerox 1884"/>
    <n v="47.952000000000005"/>
    <n v="3"/>
    <n v="0.2"/>
    <n v="16.183799999999998"/>
  </r>
  <r>
    <n v="8034"/>
    <s v="CA-2012-119690"/>
    <x v="1"/>
    <x v="608"/>
    <d v="2012-06-28T00:00:00"/>
    <s v="First Class"/>
    <s v="MV-17485"/>
    <s v="Mark Van Huff"/>
    <s v="Consumer"/>
    <s v="United States"/>
    <s v="Houston"/>
    <x v="5"/>
    <n v="77041"/>
    <x v="2"/>
    <s v="OFF-BI-10000201"/>
    <x v="1"/>
    <x v="8"/>
    <s v="Avery Triangle Shaped Sheet Lifters, Black, 2/Pack"/>
    <n v="0.98399999999999976"/>
    <n v="2"/>
    <n v="0.8"/>
    <n v="-1.476"/>
  </r>
  <r>
    <n v="8035"/>
    <s v="CA-2012-119690"/>
    <x v="1"/>
    <x v="608"/>
    <d v="2012-06-28T00:00:00"/>
    <s v="First Class"/>
    <s v="MV-17485"/>
    <s v="Mark Van Huff"/>
    <s v="Consumer"/>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s v="Consumer"/>
    <s v="United States"/>
    <s v="Houston"/>
    <x v="5"/>
    <n v="77041"/>
    <x v="2"/>
    <s v="OFF-LA-10001613"/>
    <x v="1"/>
    <x v="2"/>
    <s v="Avery File Folder Labels"/>
    <n v="4.6079999999999997"/>
    <n v="2"/>
    <n v="0.2"/>
    <n v="1.6704000000000001"/>
  </r>
  <r>
    <n v="8037"/>
    <s v="CA-2012-153738"/>
    <x v="1"/>
    <x v="1181"/>
    <d v="2012-09-22T00:00:00"/>
    <s v="First Class"/>
    <s v="AG-10270"/>
    <s v="Alejandro Grove"/>
    <s v="Consumer"/>
    <s v="United States"/>
    <s v="Lawrence"/>
    <x v="31"/>
    <n v="1841"/>
    <x v="3"/>
    <s v="OFF-BI-10001308"/>
    <x v="1"/>
    <x v="8"/>
    <s v="GBC Standard Plastic Binding Systems' Combs"/>
    <n v="37.68"/>
    <n v="6"/>
    <n v="0"/>
    <n v="16.955999999999996"/>
  </r>
  <r>
    <n v="8038"/>
    <s v="CA-2014-169012"/>
    <x v="3"/>
    <x v="815"/>
    <d v="2014-07-15T00:00:00"/>
    <s v="Standard Class"/>
    <s v="BF-11275"/>
    <s v="Beth Fritzler"/>
    <s v="Corporate"/>
    <s v="United States"/>
    <s v="Columbus"/>
    <x v="32"/>
    <n v="31907"/>
    <x v="0"/>
    <s v="OFF-AP-10003278"/>
    <x v="1"/>
    <x v="9"/>
    <s v="Belkin 7-Outlet SurgeMaster Home Series"/>
    <n v="41.910000000000004"/>
    <n v="3"/>
    <n v="0"/>
    <n v="10.896600000000003"/>
  </r>
  <r>
    <n v="8039"/>
    <s v="CA-2014-109393"/>
    <x v="3"/>
    <x v="160"/>
    <d v="2014-07-03T00:00:00"/>
    <s v="Second Class"/>
    <s v="JC-15775"/>
    <s v="John Castell"/>
    <s v="Consumer"/>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s v="Corporate"/>
    <s v="United States"/>
    <s v="Seattle"/>
    <x v="4"/>
    <n v="98115"/>
    <x v="1"/>
    <s v="FUR-CH-10004698"/>
    <x v="0"/>
    <x v="1"/>
    <s v="Padded Folding Chairs, Black, 4/Carton"/>
    <n v="388.70400000000006"/>
    <n v="6"/>
    <n v="0.2"/>
    <n v="38.870400000000018"/>
  </r>
  <r>
    <n v="8041"/>
    <s v="CA-2014-121489"/>
    <x v="3"/>
    <x v="170"/>
    <d v="2014-08-26T00:00:00"/>
    <s v="Second Class"/>
    <s v="CM-11815"/>
    <s v="Candace McMahon"/>
    <s v="Corporate"/>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s v="Corporate"/>
    <s v="United States"/>
    <s v="Seattle"/>
    <x v="4"/>
    <n v="98115"/>
    <x v="1"/>
    <s v="TEC-AC-10000682"/>
    <x v="2"/>
    <x v="11"/>
    <s v="Kensington K72356US Mouse-in-a-Box USB Desktop Mouse"/>
    <n v="33.18"/>
    <n v="2"/>
    <n v="0"/>
    <n v="11.613"/>
  </r>
  <r>
    <n v="8043"/>
    <s v="US-2014-133081"/>
    <x v="3"/>
    <x v="825"/>
    <d v="2014-03-16T00:00:00"/>
    <s v="Standard Class"/>
    <s v="PV-18985"/>
    <s v="Paul Van Hugh"/>
    <s v="Home Office"/>
    <s v="United States"/>
    <s v="Cambridge"/>
    <x v="31"/>
    <n v="2138"/>
    <x v="3"/>
    <s v="TEC-AC-10001772"/>
    <x v="2"/>
    <x v="11"/>
    <s v="Memorex Mini Travel Drive 16 GB USB 2.0 Flash Drive"/>
    <n v="63.88"/>
    <n v="4"/>
    <n v="0"/>
    <n v="24.913200000000003"/>
  </r>
  <r>
    <n v="8044"/>
    <s v="US-2014-133081"/>
    <x v="3"/>
    <x v="825"/>
    <d v="2014-03-16T00:00:00"/>
    <s v="Standard Class"/>
    <s v="PV-18985"/>
    <s v="Paul Van Hugh"/>
    <s v="Home Office"/>
    <s v="United States"/>
    <s v="Cambridge"/>
    <x v="31"/>
    <n v="2138"/>
    <x v="3"/>
    <s v="FUR-FU-10001379"/>
    <x v="0"/>
    <x v="5"/>
    <s v="Executive Impressions 16-1/2&quot; Circular Wall Clock"/>
    <n v="26.72"/>
    <n v="1"/>
    <n v="0"/>
    <n v="11.756800000000002"/>
  </r>
  <r>
    <n v="8045"/>
    <s v="CA-2014-165008"/>
    <x v="3"/>
    <x v="175"/>
    <d v="2014-09-18T00:00:00"/>
    <s v="Second Class"/>
    <s v="DO-13645"/>
    <s v="Doug O'Connell"/>
    <s v="Consumer"/>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s v="Consumer"/>
    <s v="United States"/>
    <s v="New York City"/>
    <x v="15"/>
    <n v="10035"/>
    <x v="3"/>
    <s v="OFF-AP-10001005"/>
    <x v="1"/>
    <x v="9"/>
    <s v="Honeywell Quietcare HEPA Air Cleaner"/>
    <n v="393.25"/>
    <n v="5"/>
    <n v="0"/>
    <n v="129.77249999999998"/>
  </r>
  <r>
    <n v="8047"/>
    <s v="CA-2013-113600"/>
    <x v="0"/>
    <x v="272"/>
    <d v="2013-12-18T00:00:00"/>
    <s v="Second Class"/>
    <s v="SH-20395"/>
    <s v="Shahid Hopkins"/>
    <s v="Consumer"/>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s v="Consumer"/>
    <s v="United States"/>
    <s v="Wilmington"/>
    <x v="3"/>
    <n v="28403"/>
    <x v="0"/>
    <s v="OFF-PA-10003673"/>
    <x v="1"/>
    <x v="10"/>
    <s v="Strathmore Photo Mount Cards"/>
    <n v="16.272000000000002"/>
    <n v="3"/>
    <n v="0.2"/>
    <n v="5.2883999999999984"/>
  </r>
  <r>
    <n v="8049"/>
    <s v="CA-2013-168543"/>
    <x v="0"/>
    <x v="894"/>
    <d v="2013-07-08T00:00:00"/>
    <s v="Standard Class"/>
    <s v="DK-13225"/>
    <s v="Dean Katz"/>
    <s v="Corporate"/>
    <s v="United States"/>
    <s v="New York City"/>
    <x v="15"/>
    <n v="10035"/>
    <x v="3"/>
    <s v="OFF-AP-10000938"/>
    <x v="1"/>
    <x v="9"/>
    <s v="Avanti 1.7 Cu. Ft. Refrigerator"/>
    <n v="706.86"/>
    <n v="7"/>
    <n v="0"/>
    <n v="197.92079999999999"/>
  </r>
  <r>
    <n v="8050"/>
    <s v="CA-2011-144974"/>
    <x v="2"/>
    <x v="467"/>
    <d v="2011-09-30T00:00:00"/>
    <s v="Standard Class"/>
    <s v="CM-12715"/>
    <s v="Craig Molinari"/>
    <s v="Corporate"/>
    <s v="United States"/>
    <s v="Philadelphia"/>
    <x v="9"/>
    <n v="19140"/>
    <x v="3"/>
    <s v="OFF-BI-10003274"/>
    <x v="1"/>
    <x v="8"/>
    <s v="Avery Durable Slant Ring Binders, No Labels"/>
    <n v="5.9700000000000006"/>
    <n v="5"/>
    <n v="0.7"/>
    <n v="-4.577"/>
  </r>
  <r>
    <n v="8051"/>
    <s v="CA-2011-144974"/>
    <x v="2"/>
    <x v="467"/>
    <d v="2011-09-30T00:00:00"/>
    <s v="Standard Class"/>
    <s v="CM-12715"/>
    <s v="Craig Molinari"/>
    <s v="Corporate"/>
    <s v="United States"/>
    <s v="Philadelphia"/>
    <x v="9"/>
    <n v="19140"/>
    <x v="3"/>
    <s v="FUR-FU-10001095"/>
    <x v="0"/>
    <x v="5"/>
    <s v="DAX Black Cherry Wood-Tone Poster Frame"/>
    <n v="21.184000000000001"/>
    <n v="1"/>
    <n v="0.2"/>
    <n v="4.7664"/>
  </r>
  <r>
    <n v="8052"/>
    <s v="CA-2011-144974"/>
    <x v="2"/>
    <x v="467"/>
    <d v="2011-09-30T00:00:00"/>
    <s v="Standard Class"/>
    <s v="CM-12715"/>
    <s v="Craig Molinari"/>
    <s v="Corporate"/>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s v="Corporate"/>
    <s v="United States"/>
    <s v="New York City"/>
    <x v="15"/>
    <n v="10009"/>
    <x v="3"/>
    <s v="OFF-AR-10004999"/>
    <x v="1"/>
    <x v="6"/>
    <s v="Newell 315"/>
    <n v="17.940000000000001"/>
    <n v="3"/>
    <n v="0"/>
    <n v="4.4850000000000003"/>
  </r>
  <r>
    <n v="8054"/>
    <s v="CA-2014-152205"/>
    <x v="3"/>
    <x v="394"/>
    <d v="2014-10-06T00:00:00"/>
    <s v="Standard Class"/>
    <s v="SF-20965"/>
    <s v="Sylvia Foulston"/>
    <s v="Corporate"/>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s v="Consumer"/>
    <s v="United States"/>
    <s v="Los Angeles"/>
    <x v="1"/>
    <n v="90049"/>
    <x v="1"/>
    <s v="OFF-ST-10001490"/>
    <x v="1"/>
    <x v="4"/>
    <s v="Hot File 7-Pocket, Floor Stand"/>
    <n v="892.35"/>
    <n v="5"/>
    <n v="0"/>
    <n v="267.70499999999993"/>
  </r>
  <r>
    <n v="8056"/>
    <s v="CA-2012-121188"/>
    <x v="1"/>
    <x v="834"/>
    <d v="2012-09-04T00:00:00"/>
    <s v="Standard Class"/>
    <s v="CB-12025"/>
    <s v="Cassandra Brandow"/>
    <s v="Consumer"/>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s v="Consumer"/>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s v="Consumer"/>
    <s v="United States"/>
    <s v="Los Angeles"/>
    <x v="1"/>
    <n v="90049"/>
    <x v="1"/>
    <s v="OFF-BI-10001617"/>
    <x v="1"/>
    <x v="8"/>
    <s v="GBC Wire Binding Combs"/>
    <n v="41.36"/>
    <n v="5"/>
    <n v="0.2"/>
    <n v="13.959"/>
  </r>
  <r>
    <n v="8059"/>
    <s v="CA-2012-121188"/>
    <x v="1"/>
    <x v="834"/>
    <d v="2012-09-04T00:00:00"/>
    <s v="Standard Class"/>
    <s v="CB-12025"/>
    <s v="Cassandra Brandow"/>
    <s v="Consumer"/>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s v="Consumer"/>
    <s v="United States"/>
    <s v="Los Angeles"/>
    <x v="1"/>
    <n v="90049"/>
    <x v="1"/>
    <s v="FUR-FU-10003981"/>
    <x v="0"/>
    <x v="5"/>
    <s v="Eldon Wave Desk Accessories"/>
    <n v="4.16"/>
    <n v="2"/>
    <n v="0"/>
    <n v="1.7472000000000003"/>
  </r>
  <r>
    <n v="8061"/>
    <s v="CA-2012-156013"/>
    <x v="1"/>
    <x v="1181"/>
    <d v="2012-09-26T00:00:00"/>
    <s v="Standard Class"/>
    <s v="TC-20980"/>
    <s v="Tamara Chand"/>
    <s v="Corporate"/>
    <s v="United States"/>
    <s v="Long Beach"/>
    <x v="15"/>
    <n v="11561"/>
    <x v="3"/>
    <s v="OFF-PA-10001970"/>
    <x v="1"/>
    <x v="10"/>
    <s v="Xerox 1881"/>
    <n v="61.4"/>
    <n v="5"/>
    <n v="0"/>
    <n v="28.857999999999997"/>
  </r>
  <r>
    <n v="8062"/>
    <s v="CA-2012-156013"/>
    <x v="1"/>
    <x v="1181"/>
    <d v="2012-09-26T00:00:00"/>
    <s v="Standard Class"/>
    <s v="TC-20980"/>
    <s v="Tamara Chand"/>
    <s v="Corporate"/>
    <s v="United States"/>
    <s v="Long Beach"/>
    <x v="15"/>
    <n v="11561"/>
    <x v="3"/>
    <s v="OFF-BI-10002437"/>
    <x v="1"/>
    <x v="8"/>
    <s v="Recycled Premium Regency Composition Covers"/>
    <n v="24.448"/>
    <n v="2"/>
    <n v="0.2"/>
    <n v="8.8623999999999992"/>
  </r>
  <r>
    <n v="8063"/>
    <s v="CA-2013-132997"/>
    <x v="0"/>
    <x v="77"/>
    <d v="2013-11-10T00:00:00"/>
    <s v="First Class"/>
    <s v="LW-17215"/>
    <s v="Luke Weiss"/>
    <s v="Consumer"/>
    <s v="United States"/>
    <s v="Rochester"/>
    <x v="15"/>
    <n v="14609"/>
    <x v="3"/>
    <s v="TEC-PH-10000586"/>
    <x v="2"/>
    <x v="7"/>
    <s v="AT&amp;T SB67148 SynJ"/>
    <n v="263.95999999999998"/>
    <n v="4"/>
    <n v="0"/>
    <n v="71.269200000000012"/>
  </r>
  <r>
    <n v="8064"/>
    <s v="CA-2013-132997"/>
    <x v="0"/>
    <x v="77"/>
    <d v="2013-11-10T00:00:00"/>
    <s v="First Class"/>
    <s v="LW-17215"/>
    <s v="Luke Weiss"/>
    <s v="Consumer"/>
    <s v="United States"/>
    <s v="Rochester"/>
    <x v="15"/>
    <n v="14609"/>
    <x v="3"/>
    <s v="TEC-PH-10003811"/>
    <x v="2"/>
    <x v="7"/>
    <s v="Jabra Supreme Plus Driver Edition Headset"/>
    <n v="359.96999999999997"/>
    <n v="3"/>
    <n v="0"/>
    <n v="100.7916"/>
  </r>
  <r>
    <n v="8065"/>
    <s v="CA-2013-132997"/>
    <x v="0"/>
    <x v="77"/>
    <d v="2013-11-10T00:00:00"/>
    <s v="First Class"/>
    <s v="LW-17215"/>
    <s v="Luke Weiss"/>
    <s v="Consumer"/>
    <s v="United States"/>
    <s v="Rochester"/>
    <x v="15"/>
    <n v="14609"/>
    <x v="3"/>
    <s v="OFF-PA-10004983"/>
    <x v="1"/>
    <x v="10"/>
    <s v="Xerox 23"/>
    <n v="12.96"/>
    <n v="2"/>
    <n v="0"/>
    <n v="6.2208000000000006"/>
  </r>
  <r>
    <n v="8066"/>
    <s v="CA-2013-132997"/>
    <x v="0"/>
    <x v="77"/>
    <d v="2013-11-10T00:00:00"/>
    <s v="First Class"/>
    <s v="LW-17215"/>
    <s v="Luke Weiss"/>
    <s v="Consumer"/>
    <s v="United States"/>
    <s v="Rochester"/>
    <x v="15"/>
    <n v="14609"/>
    <x v="3"/>
    <s v="OFF-ST-10003479"/>
    <x v="1"/>
    <x v="4"/>
    <s v="Eldon Base for stackable storage shelf, platinum"/>
    <n v="116.82"/>
    <n v="3"/>
    <n v="0"/>
    <n v="5.8409999999999869"/>
  </r>
  <r>
    <n v="8067"/>
    <s v="CA-2013-132997"/>
    <x v="0"/>
    <x v="77"/>
    <d v="2013-11-10T00:00:00"/>
    <s v="First Class"/>
    <s v="LW-17215"/>
    <s v="Luke Weiss"/>
    <s v="Consumer"/>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s v="Corporate"/>
    <s v="United States"/>
    <s v="San Francisco"/>
    <x v="1"/>
    <n v="94109"/>
    <x v="1"/>
    <s v="TEC-AC-10002567"/>
    <x v="2"/>
    <x v="11"/>
    <s v="Logitech G602 Wireless Gaming Mouse"/>
    <n v="239.96999999999997"/>
    <n v="3"/>
    <n v="0"/>
    <n v="86.389199999999988"/>
  </r>
  <r>
    <n v="8069"/>
    <s v="US-2012-160563"/>
    <x v="1"/>
    <x v="1182"/>
    <d v="2012-10-24T00:00:00"/>
    <s v="Standard Class"/>
    <s v="NS-18640"/>
    <s v="Noel Staavos"/>
    <s v="Corporate"/>
    <s v="United States"/>
    <s v="San Francisco"/>
    <x v="1"/>
    <n v="94109"/>
    <x v="1"/>
    <s v="FUR-FU-10001731"/>
    <x v="0"/>
    <x v="5"/>
    <s v="Acrylic Self-Standing Desk Frames"/>
    <n v="16.02"/>
    <n v="6"/>
    <n v="0"/>
    <n v="6.0876000000000001"/>
  </r>
  <r>
    <n v="8070"/>
    <s v="CA-2014-151750"/>
    <x v="3"/>
    <x v="314"/>
    <d v="2014-01-06T00:00:00"/>
    <s v="Standard Class"/>
    <s v="JM-15250"/>
    <s v="Janet Martin"/>
    <s v="Consumer"/>
    <s v="United States"/>
    <s v="Huntsville"/>
    <x v="5"/>
    <n v="77340"/>
    <x v="2"/>
    <s v="OFF-ST-10002743"/>
    <x v="1"/>
    <x v="4"/>
    <s v="SAFCO Boltless Steel Shelving"/>
    <n v="454.56000000000006"/>
    <n v="5"/>
    <n v="0.2"/>
    <n v="-107.95800000000004"/>
  </r>
  <r>
    <n v="8071"/>
    <s v="CA-2014-151750"/>
    <x v="3"/>
    <x v="314"/>
    <d v="2014-01-06T00:00:00"/>
    <s v="Standard Class"/>
    <s v="JM-15250"/>
    <s v="Janet Martin"/>
    <s v="Consumer"/>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s v="Consumer"/>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s v="Consumer"/>
    <s v="United States"/>
    <s v="Huntsville"/>
    <x v="5"/>
    <n v="77340"/>
    <x v="2"/>
    <s v="OFF-AR-10003158"/>
    <x v="1"/>
    <x v="6"/>
    <s v="Fluorescent Highlighters by Dixon"/>
    <n v="12.736000000000001"/>
    <n v="4"/>
    <n v="0.2"/>
    <n v="2.2287999999999988"/>
  </r>
  <r>
    <n v="8074"/>
    <s v="CA-2014-151750"/>
    <x v="3"/>
    <x v="314"/>
    <d v="2014-01-06T00:00:00"/>
    <s v="Standard Class"/>
    <s v="JM-15250"/>
    <s v="Janet Martin"/>
    <s v="Consumer"/>
    <s v="United States"/>
    <s v="Huntsville"/>
    <x v="5"/>
    <n v="77340"/>
    <x v="2"/>
    <s v="OFF-BI-10000301"/>
    <x v="1"/>
    <x v="8"/>
    <s v="GBC Instant Report Kit"/>
    <n v="6.469999999999998"/>
    <n v="5"/>
    <n v="0.8"/>
    <n v="-9.7050000000000018"/>
  </r>
  <r>
    <n v="8075"/>
    <s v="CA-2014-151750"/>
    <x v="3"/>
    <x v="314"/>
    <d v="2014-01-06T00:00:00"/>
    <s v="Standard Class"/>
    <s v="JM-15250"/>
    <s v="Janet Martin"/>
    <s v="Consumer"/>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s v="Consumer"/>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s v="Corporate"/>
    <s v="United States"/>
    <s v="East Point"/>
    <x v="32"/>
    <n v="30344"/>
    <x v="0"/>
    <s v="FUR-FU-10000794"/>
    <x v="0"/>
    <x v="5"/>
    <s v="Eldon Stackable Tray, Side-Load, Legal, Smoke"/>
    <n v="27.42"/>
    <n v="3"/>
    <n v="0"/>
    <n v="9.3227999999999991"/>
  </r>
  <r>
    <n v="8078"/>
    <s v="CA-2012-106187"/>
    <x v="1"/>
    <x v="537"/>
    <d v="2012-06-29T00:00:00"/>
    <s v="Standard Class"/>
    <s v="RF-19345"/>
    <s v="Randy Ferguson"/>
    <s v="Corporate"/>
    <s v="United States"/>
    <s v="East Point"/>
    <x v="32"/>
    <n v="30344"/>
    <x v="0"/>
    <s v="OFF-BI-10004519"/>
    <x v="1"/>
    <x v="8"/>
    <s v="GBC DocuBind P100 Manual Binding Machine"/>
    <n v="165.98"/>
    <n v="1"/>
    <n v="0"/>
    <n v="74.690999999999988"/>
  </r>
  <r>
    <n v="8079"/>
    <s v="CA-2012-106187"/>
    <x v="1"/>
    <x v="537"/>
    <d v="2012-06-29T00:00:00"/>
    <s v="Standard Class"/>
    <s v="RF-19345"/>
    <s v="Randy Ferguson"/>
    <s v="Corporate"/>
    <s v="United States"/>
    <s v="East Point"/>
    <x v="32"/>
    <n v="30344"/>
    <x v="0"/>
    <s v="TEC-AC-10001590"/>
    <x v="2"/>
    <x v="11"/>
    <s v="Dell Slim USB Multimedia Keyboard"/>
    <n v="75"/>
    <n v="3"/>
    <n v="0"/>
    <n v="18"/>
  </r>
  <r>
    <n v="8080"/>
    <s v="US-2013-164945"/>
    <x v="0"/>
    <x v="441"/>
    <d v="2013-11-28T00:00:00"/>
    <s v="Standard Class"/>
    <s v="CA-12055"/>
    <s v="Cathy Armstrong"/>
    <s v="Home Office"/>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s v="Corporate"/>
    <s v="United States"/>
    <s v="Springfield"/>
    <x v="21"/>
    <n v="97477"/>
    <x v="1"/>
    <s v="OFF-LA-10001474"/>
    <x v="1"/>
    <x v="2"/>
    <s v="Avery 477"/>
    <n v="146.54400000000001"/>
    <n v="6"/>
    <n v="0.2"/>
    <n v="47.626799999999996"/>
  </r>
  <r>
    <n v="8082"/>
    <s v="CA-2012-150714"/>
    <x v="1"/>
    <x v="662"/>
    <d v="2012-11-01T00:00:00"/>
    <s v="Standard Class"/>
    <s v="KH-16690"/>
    <s v="Kristen Hastings"/>
    <s v="Corporate"/>
    <s v="United States"/>
    <s v="Springfield"/>
    <x v="21"/>
    <n v="97477"/>
    <x v="1"/>
    <s v="OFF-PA-10001497"/>
    <x v="1"/>
    <x v="10"/>
    <s v="Xerox 1914"/>
    <n v="131.904"/>
    <n v="3"/>
    <n v="0.2"/>
    <n v="47.815200000000004"/>
  </r>
  <r>
    <n v="8083"/>
    <s v="CA-2012-150714"/>
    <x v="1"/>
    <x v="662"/>
    <d v="2012-11-01T00:00:00"/>
    <s v="Standard Class"/>
    <s v="KH-16690"/>
    <s v="Kristen Hastings"/>
    <s v="Corporate"/>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s v="Corporate"/>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s v="Corporate"/>
    <s v="United States"/>
    <s v="Springfield"/>
    <x v="21"/>
    <n v="97477"/>
    <x v="1"/>
    <s v="OFF-ST-10001809"/>
    <x v="1"/>
    <x v="4"/>
    <s v="Fellowes Officeware Wire Shelving"/>
    <n v="718.6400000000001"/>
    <n v="10"/>
    <n v="0.2"/>
    <n v="-161.69400000000005"/>
  </r>
  <r>
    <n v="8086"/>
    <s v="CA-2013-105753"/>
    <x v="0"/>
    <x v="201"/>
    <d v="2013-10-27T00:00:00"/>
    <s v="Standard Class"/>
    <s v="LC-16960"/>
    <s v="Lindsay Castell"/>
    <s v="Home Office"/>
    <s v="United States"/>
    <s v="Arlington"/>
    <x v="17"/>
    <n v="22204"/>
    <x v="0"/>
    <s v="FUR-FU-10000246"/>
    <x v="0"/>
    <x v="5"/>
    <s v="Aluminum Document Frame"/>
    <n v="61.1"/>
    <n v="5"/>
    <n v="0"/>
    <n v="18.329999999999991"/>
  </r>
  <r>
    <n v="8087"/>
    <s v="CA-2014-120894"/>
    <x v="3"/>
    <x v="1045"/>
    <d v="2014-05-03T00:00:00"/>
    <s v="Standard Class"/>
    <s v="JL-15130"/>
    <s v="Jack Lebron"/>
    <s v="Consumer"/>
    <s v="United States"/>
    <s v="Wilmington"/>
    <x v="3"/>
    <n v="28403"/>
    <x v="0"/>
    <s v="OFF-AP-10000252"/>
    <x v="1"/>
    <x v="9"/>
    <s v="Harmony HEPA Quiet Air Purifiers"/>
    <n v="28.08"/>
    <n v="3"/>
    <n v="0.2"/>
    <n v="5.2650000000000006"/>
  </r>
  <r>
    <n v="8088"/>
    <s v="CA-2013-106621"/>
    <x v="0"/>
    <x v="321"/>
    <d v="2013-10-02T00:00:00"/>
    <s v="Second Class"/>
    <s v="DM-12955"/>
    <s v="Dario Medina"/>
    <s v="Corporate"/>
    <s v="United States"/>
    <s v="Yuma"/>
    <x v="16"/>
    <n v="85364"/>
    <x v="1"/>
    <s v="OFF-AR-10002375"/>
    <x v="1"/>
    <x v="6"/>
    <s v="Newell 351"/>
    <n v="10.496"/>
    <n v="4"/>
    <n v="0.2"/>
    <n v="1.1807999999999983"/>
  </r>
  <r>
    <n v="8089"/>
    <s v="CA-2012-107020"/>
    <x v="1"/>
    <x v="848"/>
    <d v="2012-07-14T00:00:00"/>
    <s v="Standard Class"/>
    <s v="MV-18190"/>
    <s v="Mike Vittorini"/>
    <s v="Consumer"/>
    <s v="United States"/>
    <s v="San Bernardino"/>
    <x v="1"/>
    <n v="92404"/>
    <x v="1"/>
    <s v="OFF-BI-10003719"/>
    <x v="1"/>
    <x v="8"/>
    <s v="Large Capacity Hanging Post Binders"/>
    <n v="39.92"/>
    <n v="2"/>
    <n v="0.2"/>
    <n v="12.973999999999997"/>
  </r>
  <r>
    <n v="8090"/>
    <s v="US-2012-117492"/>
    <x v="1"/>
    <x v="976"/>
    <d v="2012-08-09T00:00:00"/>
    <s v="First Class"/>
    <s v="NS-18640"/>
    <s v="Noel Staavos"/>
    <s v="Corporate"/>
    <s v="United States"/>
    <s v="Baltimore"/>
    <x v="39"/>
    <n v="21215"/>
    <x v="3"/>
    <s v="OFF-AP-10001492"/>
    <x v="1"/>
    <x v="9"/>
    <s v="Acco Six-Outlet Power Strip, 4' Cord Length"/>
    <n v="77.58"/>
    <n v="9"/>
    <n v="0"/>
    <n v="20.1708"/>
  </r>
  <r>
    <n v="8091"/>
    <s v="CA-2011-101392"/>
    <x v="2"/>
    <x v="1035"/>
    <d v="2011-12-13T00:00:00"/>
    <s v="Standard Class"/>
    <s v="AS-10630"/>
    <s v="Ann Steele"/>
    <s v="Home Office"/>
    <s v="United States"/>
    <s v="Seattle"/>
    <x v="4"/>
    <n v="98103"/>
    <x v="1"/>
    <s v="OFF-ST-10000532"/>
    <x v="1"/>
    <x v="4"/>
    <s v="Advantus Rolling Drawer Organizers"/>
    <n v="269.35999999999996"/>
    <n v="7"/>
    <n v="0"/>
    <n v="70.033599999999993"/>
  </r>
  <r>
    <n v="8092"/>
    <s v="CA-2012-127502"/>
    <x v="1"/>
    <x v="895"/>
    <d v="2012-12-14T00:00:00"/>
    <s v="Standard Class"/>
    <s v="MT-17815"/>
    <s v="Meg Tillman"/>
    <s v="Consumer"/>
    <s v="United States"/>
    <s v="San Francisco"/>
    <x v="1"/>
    <n v="94110"/>
    <x v="1"/>
    <s v="OFF-LA-10001613"/>
    <x v="1"/>
    <x v="2"/>
    <s v="Avery File Folder Labels"/>
    <n v="5.76"/>
    <n v="2"/>
    <n v="0"/>
    <n v="2.8224"/>
  </r>
  <r>
    <n v="8093"/>
    <s v="CA-2014-143658"/>
    <x v="3"/>
    <x v="1183"/>
    <d v="2014-11-14T00:00:00"/>
    <s v="Second Class"/>
    <s v="SR-20425"/>
    <s v="Sharelle Roach"/>
    <s v="Home Office"/>
    <s v="United States"/>
    <s v="New York City"/>
    <x v="15"/>
    <n v="10035"/>
    <x v="3"/>
    <s v="OFF-AR-10002818"/>
    <x v="1"/>
    <x v="6"/>
    <s v="Panasonic KP-310 Heavy-Duty Electric Pencil Sharpener"/>
    <n v="109.9"/>
    <n v="5"/>
    <n v="0"/>
    <n v="32.97"/>
  </r>
  <r>
    <n v="8094"/>
    <s v="CA-2014-133046"/>
    <x v="3"/>
    <x v="944"/>
    <d v="2014-08-02T00:00:00"/>
    <s v="Second Class"/>
    <s v="DK-13375"/>
    <s v="Dennis Kane"/>
    <s v="Consumer"/>
    <s v="United States"/>
    <s v="Seattle"/>
    <x v="4"/>
    <n v="98115"/>
    <x v="1"/>
    <s v="FUR-FU-10001940"/>
    <x v="0"/>
    <x v="5"/>
    <s v="Staples"/>
    <n v="23.88"/>
    <n v="3"/>
    <n v="0"/>
    <n v="10.507200000000001"/>
  </r>
  <r>
    <n v="8095"/>
    <s v="CA-2014-133046"/>
    <x v="3"/>
    <x v="944"/>
    <d v="2014-08-02T00:00:00"/>
    <s v="Second Class"/>
    <s v="DK-13375"/>
    <s v="Dennis Kane"/>
    <s v="Consumer"/>
    <s v="United States"/>
    <s v="Seattle"/>
    <x v="4"/>
    <n v="98115"/>
    <x v="1"/>
    <s v="OFF-PA-10003883"/>
    <x v="1"/>
    <x v="10"/>
    <s v="Message Book, Phone, Wirebound Standard Line Memo, 2 3/4&quot; X 5&quot;"/>
    <n v="26.2"/>
    <n v="4"/>
    <n v="0"/>
    <n v="12.052"/>
  </r>
  <r>
    <n v="8096"/>
    <s v="CA-2014-133046"/>
    <x v="3"/>
    <x v="944"/>
    <d v="2014-08-02T00:00:00"/>
    <s v="Second Class"/>
    <s v="DK-13375"/>
    <s v="Dennis Kane"/>
    <s v="Consumer"/>
    <s v="United States"/>
    <s v="Seattle"/>
    <x v="4"/>
    <n v="98115"/>
    <x v="1"/>
    <s v="OFF-PA-10002787"/>
    <x v="1"/>
    <x v="10"/>
    <s v="Xerox 227"/>
    <n v="12.96"/>
    <n v="2"/>
    <n v="0"/>
    <n v="6.2208000000000006"/>
  </r>
  <r>
    <n v="8097"/>
    <s v="CA-2014-133046"/>
    <x v="3"/>
    <x v="944"/>
    <d v="2014-08-02T00:00:00"/>
    <s v="Second Class"/>
    <s v="DK-13375"/>
    <s v="Dennis Kane"/>
    <s v="Consumer"/>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s v="Consumer"/>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s v="Consumer"/>
    <s v="United States"/>
    <s v="Albuquerque"/>
    <x v="27"/>
    <n v="87105"/>
    <x v="1"/>
    <s v="OFF-PA-10004239"/>
    <x v="1"/>
    <x v="10"/>
    <s v="Xerox 1953"/>
    <n v="4.28"/>
    <n v="1"/>
    <n v="0"/>
    <n v="1.9259999999999997"/>
  </r>
  <r>
    <n v="8100"/>
    <s v="CA-2013-169663"/>
    <x v="0"/>
    <x v="612"/>
    <d v="2013-03-14T00:00:00"/>
    <s v="First Class"/>
    <s v="RH-19510"/>
    <s v="Rick Huthwaite"/>
    <s v="Home Office"/>
    <s v="United States"/>
    <s v="Los Angeles"/>
    <x v="1"/>
    <n v="90045"/>
    <x v="1"/>
    <s v="TEC-AC-10003038"/>
    <x v="2"/>
    <x v="11"/>
    <s v="Kingston Digital DataTraveler 16GB USB 2.0"/>
    <n v="26.849999999999998"/>
    <n v="3"/>
    <n v="0"/>
    <n v="5.101499999999997"/>
  </r>
  <r>
    <n v="8101"/>
    <s v="CA-2013-169663"/>
    <x v="0"/>
    <x v="612"/>
    <d v="2013-03-14T00:00:00"/>
    <s v="First Class"/>
    <s v="RH-19510"/>
    <s v="Rick Huthwaite"/>
    <s v="Home Office"/>
    <s v="United States"/>
    <s v="Los Angeles"/>
    <x v="1"/>
    <n v="90045"/>
    <x v="1"/>
    <s v="TEC-MA-10000984"/>
    <x v="2"/>
    <x v="15"/>
    <s v="Okidata MB760 Printer"/>
    <n v="3357.6000000000004"/>
    <n v="3"/>
    <n v="0.2"/>
    <n v="377.72999999999956"/>
  </r>
  <r>
    <n v="8102"/>
    <s v="CA-2012-149846"/>
    <x v="1"/>
    <x v="1184"/>
    <d v="2012-05-26T00:00:00"/>
    <s v="Standard Class"/>
    <s v="SB-20185"/>
    <s v="Sarah Brown"/>
    <s v="Consumer"/>
    <s v="United States"/>
    <s v="Los Angeles"/>
    <x v="1"/>
    <n v="90045"/>
    <x v="1"/>
    <s v="OFF-LA-10004484"/>
    <x v="1"/>
    <x v="2"/>
    <s v="Avery 476"/>
    <n v="8.26"/>
    <n v="2"/>
    <n v="0"/>
    <n v="3.7995999999999999"/>
  </r>
  <r>
    <n v="8103"/>
    <s v="CA-2012-149846"/>
    <x v="1"/>
    <x v="1184"/>
    <d v="2012-05-26T00:00:00"/>
    <s v="Standard Class"/>
    <s v="SB-20185"/>
    <s v="Sarah Brown"/>
    <s v="Consumer"/>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s v="Consumer"/>
    <s v="United States"/>
    <s v="Los Angeles"/>
    <x v="1"/>
    <n v="90045"/>
    <x v="1"/>
    <s v="OFF-ST-10002406"/>
    <x v="1"/>
    <x v="4"/>
    <s v="Pizazz Global Quick File"/>
    <n v="104.79"/>
    <n v="7"/>
    <n v="0"/>
    <n v="29.341200000000008"/>
  </r>
  <r>
    <n v="8105"/>
    <s v="CA-2012-149846"/>
    <x v="1"/>
    <x v="1184"/>
    <d v="2012-05-26T00:00:00"/>
    <s v="Standard Class"/>
    <s v="SB-20185"/>
    <s v="Sarah Brown"/>
    <s v="Consumer"/>
    <s v="United States"/>
    <s v="Los Angeles"/>
    <x v="1"/>
    <n v="90045"/>
    <x v="1"/>
    <s v="TEC-PH-10003645"/>
    <x v="2"/>
    <x v="7"/>
    <s v="Aastra 57i VoIP phone"/>
    <n v="775.72800000000007"/>
    <n v="6"/>
    <n v="0.2"/>
    <n v="58.179600000000022"/>
  </r>
  <r>
    <n v="8106"/>
    <s v="CA-2014-159149"/>
    <x v="3"/>
    <x v="922"/>
    <d v="2014-02-20T00:00:00"/>
    <s v="First Class"/>
    <s v="CR-12820"/>
    <s v="Cyra Reiten"/>
    <s v="Home Office"/>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s v="Home Office"/>
    <s v="United States"/>
    <s v="Houston"/>
    <x v="5"/>
    <n v="77041"/>
    <x v="2"/>
    <s v="OFF-AR-10000937"/>
    <x v="1"/>
    <x v="6"/>
    <s v="Dixon Ticonderoga Core-Lock Colored Pencils, 48-Color Set"/>
    <n v="175.44"/>
    <n v="6"/>
    <n v="0.2"/>
    <n v="52.632000000000005"/>
  </r>
  <r>
    <n v="8108"/>
    <s v="CA-2014-159149"/>
    <x v="3"/>
    <x v="922"/>
    <d v="2014-02-20T00:00:00"/>
    <s v="First Class"/>
    <s v="CR-12820"/>
    <s v="Cyra Reiten"/>
    <s v="Home Office"/>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s v="Consumer"/>
    <s v="United States"/>
    <s v="Philadelphia"/>
    <x v="9"/>
    <n v="19140"/>
    <x v="3"/>
    <s v="FUR-CH-10003396"/>
    <x v="0"/>
    <x v="1"/>
    <s v="Global Deluxe Steno Chair"/>
    <n v="215.54400000000001"/>
    <n v="4"/>
    <n v="0.3"/>
    <n v="-58.504800000000017"/>
  </r>
  <r>
    <n v="8110"/>
    <s v="CA-2014-160122"/>
    <x v="3"/>
    <x v="551"/>
    <d v="2014-11-24T00:00:00"/>
    <s v="Standard Class"/>
    <s v="RD-19930"/>
    <s v="Russell D'Ascenzo"/>
    <s v="Consumer"/>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s v="Consumer"/>
    <s v="United States"/>
    <s v="Chicago"/>
    <x v="10"/>
    <n v="60623"/>
    <x v="2"/>
    <s v="FUR-CH-10000422"/>
    <x v="0"/>
    <x v="1"/>
    <s v="Global Highback Leather Tilter in Burgundy"/>
    <n v="127.38599999999998"/>
    <n v="2"/>
    <n v="0.3"/>
    <n v="-25.477199999999982"/>
  </r>
  <r>
    <n v="8112"/>
    <s v="CA-2013-130393"/>
    <x v="0"/>
    <x v="49"/>
    <d v="2013-12-04T00:00:00"/>
    <s v="Second Class"/>
    <s v="JM-15865"/>
    <s v="John Murray"/>
    <s v="Consumer"/>
    <s v="United States"/>
    <s v="San Angelo"/>
    <x v="5"/>
    <n v="76903"/>
    <x v="2"/>
    <s v="FUR-CH-10002647"/>
    <x v="0"/>
    <x v="1"/>
    <s v="Situations Contoured Folding Chairs, 4/Set"/>
    <n v="248.43"/>
    <n v="5"/>
    <n v="0.3"/>
    <n v="-17.744999999999976"/>
  </r>
  <r>
    <n v="8113"/>
    <s v="CA-2013-130393"/>
    <x v="0"/>
    <x v="49"/>
    <d v="2013-12-04T00:00:00"/>
    <s v="Second Class"/>
    <s v="JM-15865"/>
    <s v="John Murray"/>
    <s v="Consumer"/>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s v="Consumer"/>
    <s v="United States"/>
    <s v="San Angelo"/>
    <x v="5"/>
    <n v="76903"/>
    <x v="2"/>
    <s v="FUR-CH-10004477"/>
    <x v="0"/>
    <x v="1"/>
    <s v="Global Push Button Manager's Chair, Indigo"/>
    <n v="85.245999999999995"/>
    <n v="2"/>
    <n v="0.3"/>
    <n v="-1.217800000000004"/>
  </r>
  <r>
    <n v="8115"/>
    <s v="CA-2014-144820"/>
    <x v="3"/>
    <x v="621"/>
    <d v="2014-10-08T00:00:00"/>
    <s v="Second Class"/>
    <s v="LW-16825"/>
    <s v="Laurel Workman"/>
    <s v="Corporate"/>
    <s v="United States"/>
    <s v="Pasadena"/>
    <x v="5"/>
    <n v="77506"/>
    <x v="2"/>
    <s v="OFF-AR-10004817"/>
    <x v="1"/>
    <x v="6"/>
    <s v="Colorific Watercolor Pencils"/>
    <n v="20.64"/>
    <n v="5"/>
    <n v="0.2"/>
    <n v="2.3219999999999974"/>
  </r>
  <r>
    <n v="8116"/>
    <s v="CA-2014-101014"/>
    <x v="3"/>
    <x v="635"/>
    <d v="2014-09-05T00:00:00"/>
    <s v="Standard Class"/>
    <s v="RW-19540"/>
    <s v="Rick Wilson"/>
    <s v="Corporate"/>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s v="Corporate"/>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s v="Consumer"/>
    <s v="United States"/>
    <s v="Los Angeles"/>
    <x v="1"/>
    <n v="90045"/>
    <x v="1"/>
    <s v="OFF-PA-10000675"/>
    <x v="1"/>
    <x v="10"/>
    <s v="Xerox 1919"/>
    <n v="204.95000000000002"/>
    <n v="5"/>
    <n v="0"/>
    <n v="100.4255"/>
  </r>
  <r>
    <n v="8119"/>
    <s v="US-2014-106551"/>
    <x v="3"/>
    <x v="847"/>
    <d v="2014-07-28T00:00:00"/>
    <s v="Standard Class"/>
    <s v="EB-13930"/>
    <s v="Eric Barreto"/>
    <s v="Consumer"/>
    <s v="United States"/>
    <s v="Chicago"/>
    <x v="10"/>
    <n v="60653"/>
    <x v="2"/>
    <s v="FUR-CH-10004997"/>
    <x v="0"/>
    <x v="1"/>
    <s v="Hon Every-Day Series Multi-Task Chairs"/>
    <n v="526.34399999999994"/>
    <n v="4"/>
    <n v="0.3"/>
    <n v="-75.191999999999979"/>
  </r>
  <r>
    <n v="8120"/>
    <s v="CA-2013-116722"/>
    <x v="0"/>
    <x v="583"/>
    <d v="2013-11-17T00:00:00"/>
    <s v="Standard Class"/>
    <s v="LP-17080"/>
    <s v="Liz Pelletier"/>
    <s v="Consumer"/>
    <s v="United States"/>
    <s v="San Francisco"/>
    <x v="1"/>
    <n v="94110"/>
    <x v="1"/>
    <s v="FUR-FU-10001934"/>
    <x v="0"/>
    <x v="5"/>
    <s v="Magnifier Swing Arm Lamp"/>
    <n v="41.96"/>
    <n v="2"/>
    <n v="0"/>
    <n v="10.909600000000001"/>
  </r>
  <r>
    <n v="8121"/>
    <s v="CA-2013-116722"/>
    <x v="0"/>
    <x v="583"/>
    <d v="2013-11-17T00:00:00"/>
    <s v="Standard Class"/>
    <s v="LP-17080"/>
    <s v="Liz Pelletier"/>
    <s v="Consumer"/>
    <s v="United States"/>
    <s v="San Francisco"/>
    <x v="1"/>
    <n v="94110"/>
    <x v="1"/>
    <s v="FUR-CH-10004997"/>
    <x v="0"/>
    <x v="1"/>
    <s v="Hon Every-Day Series Multi-Task Chairs"/>
    <n v="451.15199999999993"/>
    <n v="3"/>
    <n v="0.2"/>
    <n v="0"/>
  </r>
  <r>
    <n v="8122"/>
    <s v="CA-2013-116722"/>
    <x v="0"/>
    <x v="583"/>
    <d v="2013-11-17T00:00:00"/>
    <s v="Standard Class"/>
    <s v="LP-17080"/>
    <s v="Liz Pelletier"/>
    <s v="Consumer"/>
    <s v="United States"/>
    <s v="San Francisco"/>
    <x v="1"/>
    <n v="94110"/>
    <x v="1"/>
    <s v="OFF-BI-10001890"/>
    <x v="1"/>
    <x v="8"/>
    <s v="Avery Poly Binder Pockets"/>
    <n v="31.504000000000005"/>
    <n v="11"/>
    <n v="0.2"/>
    <n v="11.026399999999999"/>
  </r>
  <r>
    <n v="8123"/>
    <s v="CA-2011-138128"/>
    <x v="2"/>
    <x v="337"/>
    <d v="2011-12-15T00:00:00"/>
    <s v="Standard Class"/>
    <s v="FP-14320"/>
    <s v="Frank Preis"/>
    <s v="Consumer"/>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s v="Consumer"/>
    <s v="United States"/>
    <s v="Philadelphia"/>
    <x v="9"/>
    <n v="19134"/>
    <x v="3"/>
    <s v="TEC-CO-10001766"/>
    <x v="2"/>
    <x v="16"/>
    <s v="Canon PC940 Copier"/>
    <n v="1079.9759999999999"/>
    <n v="4"/>
    <n v="0.4"/>
    <n v="125.99719999999991"/>
  </r>
  <r>
    <n v="8125"/>
    <s v="US-2014-150070"/>
    <x v="3"/>
    <x v="210"/>
    <d v="2014-09-13T00:00:00"/>
    <s v="Standard Class"/>
    <s v="JA-15970"/>
    <s v="Joseph Airdo"/>
    <s v="Consumer"/>
    <s v="United States"/>
    <s v="Modesto"/>
    <x v="1"/>
    <n v="95351"/>
    <x v="1"/>
    <s v="FUR-CH-10004860"/>
    <x v="0"/>
    <x v="1"/>
    <s v="Global Low Back Tilter Chair"/>
    <n v="161.56800000000001"/>
    <n v="2"/>
    <n v="0.2"/>
    <n v="-28.274400000000021"/>
  </r>
  <r>
    <n v="8126"/>
    <s v="CA-2012-137064"/>
    <x v="1"/>
    <x v="525"/>
    <d v="2012-02-13T00:00:00"/>
    <s v="Standard Class"/>
    <s v="TS-21655"/>
    <s v="Trudy Schmidt"/>
    <s v="Consumer"/>
    <s v="United States"/>
    <s v="Houston"/>
    <x v="5"/>
    <n v="77070"/>
    <x v="2"/>
    <s v="OFF-BI-10002049"/>
    <x v="1"/>
    <x v="8"/>
    <s v="UniKeep View Case Binders"/>
    <n v="2.9339999999999993"/>
    <n v="3"/>
    <n v="0.8"/>
    <n v="-4.9878000000000018"/>
  </r>
  <r>
    <n v="8127"/>
    <s v="CA-2012-137064"/>
    <x v="1"/>
    <x v="525"/>
    <d v="2012-02-13T00:00:00"/>
    <s v="Standard Class"/>
    <s v="TS-21655"/>
    <s v="Trudy Schmidt"/>
    <s v="Consumer"/>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s v="Consumer"/>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s v="Consumer"/>
    <s v="United States"/>
    <s v="Chicago"/>
    <x v="10"/>
    <n v="60610"/>
    <x v="2"/>
    <s v="FUR-FU-10000222"/>
    <x v="0"/>
    <x v="5"/>
    <s v="Seth Thomas 16&quot; Steel Case Clock"/>
    <n v="64.959999999999994"/>
    <n v="5"/>
    <n v="0.6"/>
    <n v="-43.847999999999985"/>
  </r>
  <r>
    <n v="8130"/>
    <s v="CA-2011-127866"/>
    <x v="2"/>
    <x v="836"/>
    <d v="2011-07-23T00:00:00"/>
    <s v="First Class"/>
    <s v="JD-15895"/>
    <s v="Jonathan Doherty"/>
    <s v="Corporate"/>
    <s v="United States"/>
    <s v="Riverside"/>
    <x v="1"/>
    <n v="92503"/>
    <x v="1"/>
    <s v="TEC-AC-10000023"/>
    <x v="2"/>
    <x v="11"/>
    <s v="Maxell 74 Minute CD-R Spindle, 50/Pack"/>
    <n v="41.94"/>
    <n v="2"/>
    <n v="0"/>
    <n v="15.098399999999998"/>
  </r>
  <r>
    <n v="8131"/>
    <s v="CA-2011-127866"/>
    <x v="2"/>
    <x v="836"/>
    <d v="2011-07-23T00:00:00"/>
    <s v="First Class"/>
    <s v="JD-15895"/>
    <s v="Jonathan Doherty"/>
    <s v="Corporate"/>
    <s v="United States"/>
    <s v="Riverside"/>
    <x v="1"/>
    <n v="92503"/>
    <x v="1"/>
    <s v="OFF-PA-10003971"/>
    <x v="1"/>
    <x v="10"/>
    <s v="Xerox 1965"/>
    <n v="11.96"/>
    <n v="2"/>
    <n v="0"/>
    <n v="5.8604000000000003"/>
  </r>
  <r>
    <n v="8132"/>
    <s v="CA-2011-127866"/>
    <x v="2"/>
    <x v="836"/>
    <d v="2011-07-23T00:00:00"/>
    <s v="First Class"/>
    <s v="JD-15895"/>
    <s v="Jonathan Doherty"/>
    <s v="Corporate"/>
    <s v="United States"/>
    <s v="Riverside"/>
    <x v="1"/>
    <n v="92503"/>
    <x v="1"/>
    <s v="OFF-AR-10003481"/>
    <x v="1"/>
    <x v="6"/>
    <s v="Newell 348"/>
    <n v="13.12"/>
    <n v="4"/>
    <n v="0"/>
    <n v="3.8047999999999984"/>
  </r>
  <r>
    <n v="8133"/>
    <s v="CA-2011-127866"/>
    <x v="2"/>
    <x v="836"/>
    <d v="2011-07-23T00:00:00"/>
    <s v="First Class"/>
    <s v="JD-15895"/>
    <s v="Jonathan Doherty"/>
    <s v="Corporate"/>
    <s v="United States"/>
    <s v="Riverside"/>
    <x v="1"/>
    <n v="92503"/>
    <x v="1"/>
    <s v="OFF-ST-10001490"/>
    <x v="1"/>
    <x v="4"/>
    <s v="Hot File 7-Pocket, Floor Stand"/>
    <n v="535.41"/>
    <n v="3"/>
    <n v="0"/>
    <n v="160.62299999999993"/>
  </r>
  <r>
    <n v="8134"/>
    <s v="CA-2012-131352"/>
    <x v="1"/>
    <x v="1049"/>
    <d v="2012-10-13T00:00:00"/>
    <s v="Standard Class"/>
    <s v="GH-14485"/>
    <s v="Gene Hale"/>
    <s v="Corporate"/>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s v="Consumer"/>
    <s v="United States"/>
    <s v="Los Angeles"/>
    <x v="1"/>
    <n v="90008"/>
    <x v="1"/>
    <s v="OFF-PA-10001970"/>
    <x v="1"/>
    <x v="10"/>
    <s v="Xerox 1881"/>
    <n v="36.839999999999996"/>
    <n v="3"/>
    <n v="0"/>
    <n v="17.314799999999998"/>
  </r>
  <r>
    <n v="8136"/>
    <s v="CA-2012-121776"/>
    <x v="1"/>
    <x v="1130"/>
    <d v="2012-02-21T00:00:00"/>
    <s v="Standard Class"/>
    <s v="RD-19585"/>
    <s v="Rob Dowd"/>
    <s v="Consumer"/>
    <s v="United States"/>
    <s v="Los Angeles"/>
    <x v="1"/>
    <n v="90008"/>
    <x v="1"/>
    <s v="OFF-LA-10002762"/>
    <x v="1"/>
    <x v="2"/>
    <s v="Avery 485"/>
    <n v="87.71"/>
    <n v="7"/>
    <n v="0"/>
    <n v="41.223699999999994"/>
  </r>
  <r>
    <n v="8137"/>
    <s v="CA-2013-118073"/>
    <x v="0"/>
    <x v="399"/>
    <d v="2013-08-17T00:00:00"/>
    <s v="Standard Class"/>
    <s v="CS-12490"/>
    <s v="Cindy Schnelling"/>
    <s v="Corporate"/>
    <s v="United States"/>
    <s v="Lakeland"/>
    <x v="2"/>
    <n v="33801"/>
    <x v="0"/>
    <s v="FUR-TA-10002533"/>
    <x v="0"/>
    <x v="3"/>
    <s v="BPI Conference Tables"/>
    <n v="562.29250000000013"/>
    <n v="7"/>
    <n v="0.45"/>
    <n v="-255.58750000000009"/>
  </r>
  <r>
    <n v="8138"/>
    <s v="CA-2011-103219"/>
    <x v="2"/>
    <x v="187"/>
    <d v="2011-11-13T00:00:00"/>
    <s v="Standard Class"/>
    <s v="BF-11215"/>
    <s v="Benjamin Farhat"/>
    <s v="Home Office"/>
    <s v="United States"/>
    <s v="New York City"/>
    <x v="15"/>
    <n v="10035"/>
    <x v="3"/>
    <s v="FUR-FU-10004091"/>
    <x v="0"/>
    <x v="5"/>
    <s v="Eldon 200 Class Desk Accessories, Black"/>
    <n v="56.52"/>
    <n v="9"/>
    <n v="0"/>
    <n v="21.477600000000002"/>
  </r>
  <r>
    <n v="8139"/>
    <s v="CA-2013-102561"/>
    <x v="0"/>
    <x v="427"/>
    <d v="2013-07-23T00:00:00"/>
    <s v="Standard Class"/>
    <s v="NK-18490"/>
    <s v="Neil Knudson"/>
    <s v="Home Office"/>
    <s v="United States"/>
    <s v="Philadelphia"/>
    <x v="9"/>
    <n v="19140"/>
    <x v="3"/>
    <s v="OFF-AR-10001545"/>
    <x v="1"/>
    <x v="6"/>
    <s v="Newell 326"/>
    <n v="11.264000000000001"/>
    <n v="8"/>
    <n v="0.2"/>
    <n v="1.2671999999999994"/>
  </r>
  <r>
    <n v="8140"/>
    <s v="CA-2013-102561"/>
    <x v="0"/>
    <x v="427"/>
    <d v="2013-07-23T00:00:00"/>
    <s v="Standard Class"/>
    <s v="NK-18490"/>
    <s v="Neil Knudson"/>
    <s v="Home Office"/>
    <s v="United States"/>
    <s v="Philadelphia"/>
    <x v="9"/>
    <n v="19140"/>
    <x v="3"/>
    <s v="OFF-ST-10001476"/>
    <x v="1"/>
    <x v="4"/>
    <s v="Steel Personal Filing/Posting Tote"/>
    <n v="284.08000000000004"/>
    <n v="10"/>
    <n v="0.2"/>
    <n v="24.856999999999999"/>
  </r>
  <r>
    <n v="8141"/>
    <s v="CA-2013-102561"/>
    <x v="0"/>
    <x v="427"/>
    <d v="2013-07-23T00:00:00"/>
    <s v="Standard Class"/>
    <s v="NK-18490"/>
    <s v="Neil Knudson"/>
    <s v="Home Office"/>
    <s v="United States"/>
    <s v="Philadelphia"/>
    <x v="9"/>
    <n v="19140"/>
    <x v="3"/>
    <s v="OFF-PA-10004971"/>
    <x v="1"/>
    <x v="10"/>
    <s v="Xerox 196"/>
    <n v="18.496000000000002"/>
    <n v="4"/>
    <n v="0.2"/>
    <n v="6.7048000000000005"/>
  </r>
  <r>
    <n v="8142"/>
    <s v="CA-2013-100993"/>
    <x v="0"/>
    <x v="473"/>
    <d v="2013-02-10T00:00:00"/>
    <s v="Standard Class"/>
    <s v="AZ-10750"/>
    <s v="Annie Zypern"/>
    <s v="Consumer"/>
    <s v="United States"/>
    <s v="San Diego"/>
    <x v="1"/>
    <n v="92037"/>
    <x v="1"/>
    <s v="OFF-LA-10003223"/>
    <x v="1"/>
    <x v="2"/>
    <s v="Avery 508"/>
    <n v="14.73"/>
    <n v="3"/>
    <n v="0"/>
    <n v="7.2176999999999998"/>
  </r>
  <r>
    <n v="8143"/>
    <s v="CA-2013-100993"/>
    <x v="0"/>
    <x v="473"/>
    <d v="2013-02-10T00:00:00"/>
    <s v="Standard Class"/>
    <s v="AZ-10750"/>
    <s v="Annie Zypern"/>
    <s v="Consumer"/>
    <s v="United States"/>
    <s v="San Diego"/>
    <x v="1"/>
    <n v="92037"/>
    <x v="1"/>
    <s v="OFF-ST-10004340"/>
    <x v="1"/>
    <x v="4"/>
    <s v="Fellowes Mobile File Cart, Black"/>
    <n v="186.54"/>
    <n v="3"/>
    <n v="0"/>
    <n v="50.365800000000007"/>
  </r>
  <r>
    <n v="8144"/>
    <s v="CA-2013-100993"/>
    <x v="0"/>
    <x v="473"/>
    <d v="2013-02-10T00:00:00"/>
    <s v="Standard Class"/>
    <s v="AZ-10750"/>
    <s v="Annie Zypern"/>
    <s v="Consumer"/>
    <s v="United States"/>
    <s v="San Diego"/>
    <x v="1"/>
    <n v="92037"/>
    <x v="1"/>
    <s v="FUR-TA-10001095"/>
    <x v="0"/>
    <x v="3"/>
    <s v="Chromcraft Round Conference Tables"/>
    <n v="557.72799999999995"/>
    <n v="4"/>
    <n v="0.2"/>
    <n v="6.9715999999999951"/>
  </r>
  <r>
    <n v="8145"/>
    <s v="CA-2013-100993"/>
    <x v="0"/>
    <x v="473"/>
    <d v="2013-02-10T00:00:00"/>
    <s v="Standard Class"/>
    <s v="AZ-10750"/>
    <s v="Annie Zypern"/>
    <s v="Consumer"/>
    <s v="United States"/>
    <s v="San Diego"/>
    <x v="1"/>
    <n v="92037"/>
    <x v="1"/>
    <s v="TEC-PH-10001448"/>
    <x v="2"/>
    <x v="7"/>
    <s v="Anker Astro 15000mAh USB Portable Charger"/>
    <n v="159.96800000000002"/>
    <n v="4"/>
    <n v="0.2"/>
    <n v="-31.993600000000029"/>
  </r>
  <r>
    <n v="8146"/>
    <s v="US-2011-112949"/>
    <x v="2"/>
    <x v="886"/>
    <d v="2011-06-27T00:00:00"/>
    <s v="Standard Class"/>
    <s v="Co-12640"/>
    <s v="Corey-Lock"/>
    <s v="Consumer"/>
    <s v="United States"/>
    <s v="Lawton"/>
    <x v="26"/>
    <n v="73505"/>
    <x v="2"/>
    <s v="OFF-AP-10001005"/>
    <x v="1"/>
    <x v="9"/>
    <s v="Honeywell Quietcare HEPA Air Cleaner"/>
    <n v="471.90000000000003"/>
    <n v="6"/>
    <n v="0"/>
    <n v="155.72699999999998"/>
  </r>
  <r>
    <n v="8147"/>
    <s v="US-2011-112949"/>
    <x v="2"/>
    <x v="886"/>
    <d v="2011-06-27T00:00:00"/>
    <s v="Standard Class"/>
    <s v="Co-12640"/>
    <s v="Corey-Lock"/>
    <s v="Consumer"/>
    <s v="United States"/>
    <s v="Lawton"/>
    <x v="26"/>
    <n v="73505"/>
    <x v="2"/>
    <s v="OFF-AR-10003469"/>
    <x v="1"/>
    <x v="6"/>
    <s v="Nontoxic Chalk"/>
    <n v="3.52"/>
    <n v="2"/>
    <n v="0"/>
    <n v="1.6896"/>
  </r>
  <r>
    <n v="8148"/>
    <s v="US-2014-146822"/>
    <x v="3"/>
    <x v="255"/>
    <d v="2014-06-15T00:00:00"/>
    <s v="Standard Class"/>
    <s v="AG-10675"/>
    <s v="Anna Gayman"/>
    <s v="Consumer"/>
    <s v="United States"/>
    <s v="Salem"/>
    <x v="17"/>
    <n v="24153"/>
    <x v="0"/>
    <s v="OFF-PA-10000249"/>
    <x v="1"/>
    <x v="10"/>
    <s v="Staples"/>
    <n v="49.12"/>
    <n v="4"/>
    <n v="0"/>
    <n v="23.086399999999998"/>
  </r>
  <r>
    <n v="8149"/>
    <s v="US-2013-131058"/>
    <x v="0"/>
    <x v="797"/>
    <d v="2014-01-01T00:00:00"/>
    <s v="Standard Class"/>
    <s v="EM-14140"/>
    <s v="Eugene Moren"/>
    <s v="Home Office"/>
    <s v="United States"/>
    <s v="Santa Ana"/>
    <x v="1"/>
    <n v="92704"/>
    <x v="1"/>
    <s v="OFF-LA-10001613"/>
    <x v="1"/>
    <x v="2"/>
    <s v="Avery File Folder Labels"/>
    <n v="20.16"/>
    <n v="7"/>
    <n v="0"/>
    <n v="9.8783999999999992"/>
  </r>
  <r>
    <n v="8150"/>
    <s v="CA-2011-167997"/>
    <x v="2"/>
    <x v="755"/>
    <d v="2011-01-30T00:00:00"/>
    <s v="First Class"/>
    <s v="CA-11965"/>
    <s v="Carol Adams"/>
    <s v="Corporate"/>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s v="Corporate"/>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s v="Consumer"/>
    <s v="United States"/>
    <s v="Seattle"/>
    <x v="4"/>
    <n v="98115"/>
    <x v="1"/>
    <s v="OFF-ST-10001558"/>
    <x v="1"/>
    <x v="4"/>
    <s v="Acco Perma 4000 Stacking Storage Drawers"/>
    <n v="32.479999999999997"/>
    <n v="2"/>
    <n v="0"/>
    <n v="4.8719999999999999"/>
  </r>
  <r>
    <n v="8153"/>
    <s v="CA-2014-140151"/>
    <x v="3"/>
    <x v="721"/>
    <d v="2014-03-26T00:00:00"/>
    <s v="First Class"/>
    <s v="RB-19360"/>
    <s v="Raymond Buch"/>
    <s v="Consumer"/>
    <s v="United States"/>
    <s v="Seattle"/>
    <x v="4"/>
    <n v="98115"/>
    <x v="1"/>
    <s v="OFF-PA-10002986"/>
    <x v="1"/>
    <x v="10"/>
    <s v="Xerox 1898"/>
    <n v="20.04"/>
    <n v="3"/>
    <n v="0"/>
    <n v="9.6191999999999993"/>
  </r>
  <r>
    <n v="8154"/>
    <s v="CA-2014-140151"/>
    <x v="3"/>
    <x v="721"/>
    <d v="2014-03-26T00:00:00"/>
    <s v="First Class"/>
    <s v="RB-19360"/>
    <s v="Raymond Buch"/>
    <s v="Consumer"/>
    <s v="United States"/>
    <s v="Seattle"/>
    <x v="4"/>
    <n v="98115"/>
    <x v="1"/>
    <s v="TEC-CO-10004722"/>
    <x v="2"/>
    <x v="16"/>
    <s v="Canon imageCLASS 2200 Advanced Copier"/>
    <n v="13999.96"/>
    <n v="4"/>
    <n v="0"/>
    <n v="6719.9807999999994"/>
  </r>
  <r>
    <n v="8155"/>
    <s v="US-2014-143770"/>
    <x v="3"/>
    <x v="177"/>
    <d v="2014-03-25T00:00:00"/>
    <s v="Standard Class"/>
    <s v="RD-19720"/>
    <s v="Roger Demir"/>
    <s v="Consumer"/>
    <s v="United States"/>
    <s v="Middletown"/>
    <x v="29"/>
    <n v="6457"/>
    <x v="3"/>
    <s v="TEC-AC-10002842"/>
    <x v="2"/>
    <x v="11"/>
    <s v="WD My Passport Ultra 2TB Portable External Hard Drive"/>
    <n v="238"/>
    <n v="2"/>
    <n v="0"/>
    <n v="38.080000000000013"/>
  </r>
  <r>
    <n v="8156"/>
    <s v="US-2014-143770"/>
    <x v="3"/>
    <x v="177"/>
    <d v="2014-03-25T00:00:00"/>
    <s v="Standard Class"/>
    <s v="RD-19720"/>
    <s v="Roger Demir"/>
    <s v="Consumer"/>
    <s v="United States"/>
    <s v="Middletown"/>
    <x v="29"/>
    <n v="6457"/>
    <x v="3"/>
    <s v="OFF-PA-10001125"/>
    <x v="1"/>
    <x v="10"/>
    <s v="Xerox 1988"/>
    <n v="61.96"/>
    <n v="2"/>
    <n v="0"/>
    <n v="27.881999999999998"/>
  </r>
  <r>
    <n v="8157"/>
    <s v="CA-2013-131296"/>
    <x v="0"/>
    <x v="964"/>
    <d v="2013-10-10T00:00:00"/>
    <s v="Standard Class"/>
    <s v="MS-17830"/>
    <s v="Melanie Seite"/>
    <s v="Consumer"/>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s v="Consumer"/>
    <s v="United States"/>
    <s v="San Diego"/>
    <x v="1"/>
    <n v="92105"/>
    <x v="1"/>
    <s v="TEC-AC-10002842"/>
    <x v="2"/>
    <x v="11"/>
    <s v="WD My Passport Ultra 2TB Portable External Hard Drive"/>
    <n v="595"/>
    <n v="5"/>
    <n v="0"/>
    <n v="95.200000000000031"/>
  </r>
  <r>
    <n v="8159"/>
    <s v="CA-2014-136238"/>
    <x v="3"/>
    <x v="377"/>
    <d v="2015-01-02T00:00:00"/>
    <s v="Standard Class"/>
    <s v="KB-16240"/>
    <s v="Karen Bern"/>
    <s v="Corporate"/>
    <s v="United States"/>
    <s v="Odessa"/>
    <x v="5"/>
    <n v="79762"/>
    <x v="2"/>
    <s v="OFF-PA-10004285"/>
    <x v="1"/>
    <x v="10"/>
    <s v="Xerox 1959"/>
    <n v="16.032"/>
    <n v="3"/>
    <n v="0.2"/>
    <n v="5.6111999999999993"/>
  </r>
  <r>
    <n v="8160"/>
    <s v="CA-2013-120803"/>
    <x v="0"/>
    <x v="1185"/>
    <d v="2013-03-14T00:00:00"/>
    <s v="Standard Class"/>
    <s v="RB-19465"/>
    <s v="Rick Bensley"/>
    <s v="Home Office"/>
    <s v="United States"/>
    <s v="Milford"/>
    <x v="29"/>
    <n v="6460"/>
    <x v="3"/>
    <s v="TEC-AC-10004469"/>
    <x v="2"/>
    <x v="11"/>
    <s v="Microsoft Sculpt Comfort Mouse"/>
    <n v="199.75"/>
    <n v="5"/>
    <n v="0"/>
    <n v="87.890000000000015"/>
  </r>
  <r>
    <n v="8161"/>
    <s v="CA-2013-134138"/>
    <x v="0"/>
    <x v="595"/>
    <d v="2013-02-20T00:00:00"/>
    <s v="Standard Class"/>
    <s v="JD-15790"/>
    <s v="John Dryer"/>
    <s v="Consumer"/>
    <s v="United States"/>
    <s v="Belleville"/>
    <x v="30"/>
    <n v="7109"/>
    <x v="3"/>
    <s v="FUR-CH-10001545"/>
    <x v="0"/>
    <x v="1"/>
    <s v="Hon Comfortask Task/Swivel Chairs"/>
    <n v="227.96"/>
    <n v="2"/>
    <n v="0"/>
    <n v="36.473600000000005"/>
  </r>
  <r>
    <n v="8162"/>
    <s v="CA-2012-120915"/>
    <x v="1"/>
    <x v="694"/>
    <d v="2012-10-03T00:00:00"/>
    <s v="Second Class"/>
    <s v="JJ-15445"/>
    <s v="Jennifer Jackson"/>
    <s v="Consumer"/>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s v="Consumer"/>
    <s v="United States"/>
    <s v="New York City"/>
    <x v="15"/>
    <n v="10035"/>
    <x v="3"/>
    <s v="TEC-PH-10003012"/>
    <x v="2"/>
    <x v="7"/>
    <s v="Nortel Meridian M3904 Professional Digital phone"/>
    <n v="307.98"/>
    <n v="2"/>
    <n v="0"/>
    <n v="89.314199999999971"/>
  </r>
  <r>
    <n v="8164"/>
    <s v="CA-2012-168207"/>
    <x v="1"/>
    <x v="121"/>
    <d v="2012-11-06T00:00:00"/>
    <s v="Standard Class"/>
    <s v="LT-17110"/>
    <s v="Liz Thompson"/>
    <s v="Consumer"/>
    <s v="United States"/>
    <s v="San Diego"/>
    <x v="1"/>
    <n v="92105"/>
    <x v="1"/>
    <s v="FUR-FU-10004909"/>
    <x v="0"/>
    <x v="5"/>
    <s v="Contemporary Wood/Metal Frame"/>
    <n v="96.960000000000008"/>
    <n v="6"/>
    <n v="0"/>
    <n v="33.935999999999993"/>
  </r>
  <r>
    <n v="8165"/>
    <s v="CA-2012-168207"/>
    <x v="1"/>
    <x v="121"/>
    <d v="2012-11-06T00:00:00"/>
    <s v="Standard Class"/>
    <s v="LT-17110"/>
    <s v="Liz Thompson"/>
    <s v="Consumer"/>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s v="Consumer"/>
    <s v="United States"/>
    <s v="San Diego"/>
    <x v="1"/>
    <n v="92105"/>
    <x v="1"/>
    <s v="OFF-BI-10003355"/>
    <x v="1"/>
    <x v="8"/>
    <s v="Cardinal Holdit Business Card Pockets"/>
    <n v="11.952000000000002"/>
    <n v="3"/>
    <n v="0.2"/>
    <n v="4.1832000000000003"/>
  </r>
  <r>
    <n v="8167"/>
    <s v="CA-2012-168207"/>
    <x v="1"/>
    <x v="121"/>
    <d v="2012-11-06T00:00:00"/>
    <s v="Standard Class"/>
    <s v="LT-17110"/>
    <s v="Liz Thompson"/>
    <s v="Consumer"/>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s v="Corporate"/>
    <s v="United States"/>
    <s v="San Francisco"/>
    <x v="1"/>
    <n v="94122"/>
    <x v="1"/>
    <s v="FUR-TA-10002774"/>
    <x v="0"/>
    <x v="3"/>
    <s v="Laminate Occasional Tables"/>
    <n v="863.12800000000004"/>
    <n v="7"/>
    <n v="0.2"/>
    <n v="-32.367300000000085"/>
  </r>
  <r>
    <n v="8169"/>
    <s v="CA-2014-107174"/>
    <x v="3"/>
    <x v="44"/>
    <d v="2014-11-14T00:00:00"/>
    <s v="Standard Class"/>
    <s v="AB-10060"/>
    <s v="Adam Bellavance"/>
    <s v="Home Office"/>
    <s v="United States"/>
    <s v="Seattle"/>
    <x v="4"/>
    <n v="98105"/>
    <x v="1"/>
    <s v="FUR-TA-10004575"/>
    <x v="0"/>
    <x v="3"/>
    <s v="Hon 5100 Series Wood Tables"/>
    <n v="2036.8600000000001"/>
    <n v="7"/>
    <n v="0"/>
    <n v="366.63479999999993"/>
  </r>
  <r>
    <n v="8170"/>
    <s v="CA-2014-107174"/>
    <x v="3"/>
    <x v="44"/>
    <d v="2014-11-14T00:00:00"/>
    <s v="Standard Class"/>
    <s v="AB-10060"/>
    <s v="Adam Bellavance"/>
    <s v="Home Office"/>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s v="Home Office"/>
    <s v="United States"/>
    <s v="Seattle"/>
    <x v="4"/>
    <n v="98105"/>
    <x v="1"/>
    <s v="TEC-AC-10001465"/>
    <x v="2"/>
    <x v="11"/>
    <s v="SanDisk Cruzer 64 GB USB Flash Drive"/>
    <n v="108.96000000000001"/>
    <n v="3"/>
    <n v="0"/>
    <n v="32.687999999999988"/>
  </r>
  <r>
    <n v="8172"/>
    <s v="CA-2013-146150"/>
    <x v="0"/>
    <x v="1173"/>
    <d v="2013-02-19T00:00:00"/>
    <s v="Standard Class"/>
    <s v="FM-14380"/>
    <s v="Fred McMath"/>
    <s v="Consumer"/>
    <s v="United States"/>
    <s v="Jackson"/>
    <x v="35"/>
    <n v="39212"/>
    <x v="0"/>
    <s v="OFF-AR-10002240"/>
    <x v="1"/>
    <x v="6"/>
    <s v="Panasonic KP-150 Electric Pencil Sharpener"/>
    <n v="264.18"/>
    <n v="7"/>
    <n v="0"/>
    <n v="68.686800000000005"/>
  </r>
  <r>
    <n v="8173"/>
    <s v="CA-2011-114125"/>
    <x v="2"/>
    <x v="868"/>
    <d v="2011-07-13T00:00:00"/>
    <s v="Standard Class"/>
    <s v="GH-14410"/>
    <s v="Gary Hansen"/>
    <s v="Home Office"/>
    <s v="United States"/>
    <s v="Los Angeles"/>
    <x v="1"/>
    <n v="90049"/>
    <x v="1"/>
    <s v="OFF-LA-10004559"/>
    <x v="1"/>
    <x v="2"/>
    <s v="Avery 49"/>
    <n v="2.88"/>
    <n v="1"/>
    <n v="0"/>
    <n v="1.4112"/>
  </r>
  <r>
    <n v="8174"/>
    <s v="CA-2011-114125"/>
    <x v="2"/>
    <x v="868"/>
    <d v="2011-07-13T00:00:00"/>
    <s v="Standard Class"/>
    <s v="GH-14410"/>
    <s v="Gary Hansen"/>
    <s v="Home Office"/>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s v="Home Office"/>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s v="Corporate"/>
    <s v="United States"/>
    <s v="Chicago"/>
    <x v="10"/>
    <n v="60623"/>
    <x v="2"/>
    <s v="OFF-PA-10003892"/>
    <x v="1"/>
    <x v="10"/>
    <s v="Xerox 1943"/>
    <n v="156.512"/>
    <n v="4"/>
    <n v="0.2"/>
    <n v="52.822799999999987"/>
  </r>
  <r>
    <n v="8177"/>
    <s v="CA-2013-135965"/>
    <x v="0"/>
    <x v="897"/>
    <d v="2013-09-26T00:00:00"/>
    <s v="First Class"/>
    <s v="SZ-20035"/>
    <s v="Sam Zeldin"/>
    <s v="Home Office"/>
    <s v="United States"/>
    <s v="New York City"/>
    <x v="15"/>
    <n v="10035"/>
    <x v="3"/>
    <s v="OFF-ST-10002370"/>
    <x v="1"/>
    <x v="4"/>
    <s v="Sortfiler Multipurpose Personal File Organizer, Black"/>
    <n v="128.34"/>
    <n v="6"/>
    <n v="0"/>
    <n v="37.218599999999995"/>
  </r>
  <r>
    <n v="8178"/>
    <s v="CA-2014-149699"/>
    <x v="3"/>
    <x v="66"/>
    <d v="2014-12-25T00:00:00"/>
    <s v="First Class"/>
    <s v="CM-12115"/>
    <s v="Chad McGuire"/>
    <s v="Consumer"/>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s v="Consumer"/>
    <s v="United States"/>
    <s v="Des Moines"/>
    <x v="4"/>
    <n v="98198"/>
    <x v="1"/>
    <s v="TEC-CO-10002095"/>
    <x v="2"/>
    <x v="16"/>
    <s v="Hewlett Packard 610 Color Digital Copier / Printer"/>
    <n v="999.98"/>
    <n v="2"/>
    <n v="0"/>
    <n v="449.99099999999999"/>
  </r>
  <r>
    <n v="8180"/>
    <s v="CA-2012-112767"/>
    <x v="1"/>
    <x v="991"/>
    <d v="2012-08-06T00:00:00"/>
    <s v="Standard Class"/>
    <s v="DK-12985"/>
    <s v="Darren Koutras"/>
    <s v="Consumer"/>
    <s v="United States"/>
    <s v="Springfield"/>
    <x v="21"/>
    <n v="97477"/>
    <x v="1"/>
    <s v="FUR-TA-10003469"/>
    <x v="0"/>
    <x v="3"/>
    <s v="Balt Split Level Computer Training Table"/>
    <n v="277.5"/>
    <n v="4"/>
    <n v="0.5"/>
    <n v="-188.7"/>
  </r>
  <r>
    <n v="8181"/>
    <s v="CA-2012-119879"/>
    <x v="1"/>
    <x v="82"/>
    <d v="2012-11-25T00:00:00"/>
    <s v="Standard Class"/>
    <s v="SS-20410"/>
    <s v="Shahid Shariari"/>
    <s v="Consumer"/>
    <s v="United States"/>
    <s v="Philadelphia"/>
    <x v="9"/>
    <n v="19120"/>
    <x v="3"/>
    <s v="FUR-TA-10002958"/>
    <x v="0"/>
    <x v="3"/>
    <s v="Bevis Oval Conference Table, Walnut"/>
    <n v="1252.704"/>
    <n v="8"/>
    <n v="0.4"/>
    <n v="-480.20320000000027"/>
  </r>
  <r>
    <n v="8182"/>
    <s v="CA-2012-119879"/>
    <x v="1"/>
    <x v="82"/>
    <d v="2012-11-25T00:00:00"/>
    <s v="Standard Class"/>
    <s v="SS-20410"/>
    <s v="Shahid Shariari"/>
    <s v="Consumer"/>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s v="Corporate"/>
    <s v="United States"/>
    <s v="Chicago"/>
    <x v="10"/>
    <n v="60653"/>
    <x v="2"/>
    <s v="FUR-FU-10004973"/>
    <x v="0"/>
    <x v="5"/>
    <s v="Flat Face Poster Frame"/>
    <n v="22.608000000000001"/>
    <n v="3"/>
    <n v="0.6"/>
    <n v="-10.173599999999997"/>
  </r>
  <r>
    <n v="8184"/>
    <s v="CA-2014-155642"/>
    <x v="3"/>
    <x v="796"/>
    <d v="2014-05-23T00:00:00"/>
    <s v="Standard Class"/>
    <s v="BM-11575"/>
    <s v="Brendan Murry"/>
    <s v="Corporate"/>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s v="Corporate"/>
    <s v="United States"/>
    <s v="Chicago"/>
    <x v="10"/>
    <n v="60623"/>
    <x v="2"/>
    <s v="OFF-PA-10003641"/>
    <x v="1"/>
    <x v="10"/>
    <s v="Xerox 1909"/>
    <n v="63.311999999999998"/>
    <n v="3"/>
    <n v="0.2"/>
    <n v="20.576399999999996"/>
  </r>
  <r>
    <n v="8186"/>
    <s v="CA-2012-136728"/>
    <x v="1"/>
    <x v="1023"/>
    <d v="2012-09-17T00:00:00"/>
    <s v="Second Class"/>
    <s v="AG-10900"/>
    <s v="Arthur Gainer"/>
    <s v="Consumer"/>
    <s v="United States"/>
    <s v="Chicago"/>
    <x v="10"/>
    <n v="60623"/>
    <x v="2"/>
    <s v="OFF-EN-10002621"/>
    <x v="1"/>
    <x v="12"/>
    <s v="Staples"/>
    <n v="7.8239999999999998"/>
    <n v="1"/>
    <n v="0.2"/>
    <n v="2.9339999999999997"/>
  </r>
  <r>
    <n v="8187"/>
    <s v="CA-2012-136728"/>
    <x v="1"/>
    <x v="1023"/>
    <d v="2012-09-17T00:00:00"/>
    <s v="Second Class"/>
    <s v="AG-10900"/>
    <s v="Arthur Gainer"/>
    <s v="Consumer"/>
    <s v="United States"/>
    <s v="Chicago"/>
    <x v="10"/>
    <n v="60623"/>
    <x v="2"/>
    <s v="FUR-CH-10003817"/>
    <x v="0"/>
    <x v="1"/>
    <s v="Global Value Steno Chair, Gray"/>
    <n v="170.072"/>
    <n v="4"/>
    <n v="0.3"/>
    <n v="-12.147999999999996"/>
  </r>
  <r>
    <n v="8188"/>
    <s v="CA-2013-127194"/>
    <x v="0"/>
    <x v="107"/>
    <d v="2013-12-17T00:00:00"/>
    <s v="Standard Class"/>
    <s v="BW-11110"/>
    <s v="Bart Watters"/>
    <s v="Corporate"/>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s v="Consumer"/>
    <s v="United States"/>
    <s v="Rockville"/>
    <x v="39"/>
    <n v="20852"/>
    <x v="3"/>
    <s v="OFF-PA-10001870"/>
    <x v="1"/>
    <x v="10"/>
    <s v="Xerox 202"/>
    <n v="19.440000000000001"/>
    <n v="3"/>
    <n v="0"/>
    <n v="9.3312000000000008"/>
  </r>
  <r>
    <n v="8190"/>
    <s v="CA-2012-140375"/>
    <x v="1"/>
    <x v="653"/>
    <d v="2012-10-05T00:00:00"/>
    <s v="Second Class"/>
    <s v="SG-20470"/>
    <s v="Sheri Gordon"/>
    <s v="Consumer"/>
    <s v="United States"/>
    <s v="Rockville"/>
    <x v="39"/>
    <n v="20852"/>
    <x v="3"/>
    <s v="OFF-BI-10000320"/>
    <x v="1"/>
    <x v="8"/>
    <s v="GBC Plastic Binding Combs"/>
    <n v="7.38"/>
    <n v="1"/>
    <n v="0"/>
    <n v="3.6162000000000001"/>
  </r>
  <r>
    <n v="8191"/>
    <s v="US-2014-155866"/>
    <x v="3"/>
    <x v="701"/>
    <d v="2014-11-22T00:00:00"/>
    <s v="Standard Class"/>
    <s v="CC-12370"/>
    <s v="Christopher Conant"/>
    <s v="Consumer"/>
    <s v="United States"/>
    <s v="New York City"/>
    <x v="15"/>
    <n v="10011"/>
    <x v="3"/>
    <s v="OFF-PA-10004735"/>
    <x v="1"/>
    <x v="10"/>
    <s v="Xerox 1905"/>
    <n v="38.880000000000003"/>
    <n v="6"/>
    <n v="0"/>
    <n v="18.662400000000002"/>
  </r>
  <r>
    <n v="8192"/>
    <s v="US-2014-155866"/>
    <x v="3"/>
    <x v="701"/>
    <d v="2014-11-22T00:00:00"/>
    <s v="Standard Class"/>
    <s v="CC-12370"/>
    <s v="Christopher Conant"/>
    <s v="Consumer"/>
    <s v="United States"/>
    <s v="New York City"/>
    <x v="15"/>
    <n v="10011"/>
    <x v="3"/>
    <s v="FUR-FU-10004091"/>
    <x v="0"/>
    <x v="5"/>
    <s v="Howard Miller 13&quot; Diameter Goldtone Round Wall Clock"/>
    <n v="187.76"/>
    <n v="4"/>
    <n v="0"/>
    <n v="76.9816"/>
  </r>
  <r>
    <n v="8193"/>
    <s v="CA-2012-141327"/>
    <x v="1"/>
    <x v="672"/>
    <d v="2012-12-03T00:00:00"/>
    <s v="First Class"/>
    <s v="LR-16915"/>
    <s v="Lena Radford"/>
    <s v="Consumer"/>
    <s v="United States"/>
    <s v="Durham"/>
    <x v="3"/>
    <n v="27707"/>
    <x v="0"/>
    <s v="OFF-BI-10000546"/>
    <x v="1"/>
    <x v="8"/>
    <s v="Avery Durable Binders"/>
    <n v="6.0480000000000009"/>
    <n v="7"/>
    <n v="0.7"/>
    <n v="-4.2336000000000009"/>
  </r>
  <r>
    <n v="8194"/>
    <s v="CA-2012-141327"/>
    <x v="1"/>
    <x v="672"/>
    <d v="2012-12-03T00:00:00"/>
    <s v="First Class"/>
    <s v="LR-16915"/>
    <s v="Lena Radford"/>
    <s v="Consumer"/>
    <s v="United States"/>
    <s v="Durham"/>
    <x v="3"/>
    <n v="27707"/>
    <x v="0"/>
    <s v="OFF-AP-10001293"/>
    <x v="1"/>
    <x v="9"/>
    <s v="Belkin 8 Outlet Surge Protector"/>
    <n v="98.352000000000004"/>
    <n v="3"/>
    <n v="0.2"/>
    <n v="9.8351999999999933"/>
  </r>
  <r>
    <n v="8195"/>
    <s v="CA-2012-141327"/>
    <x v="1"/>
    <x v="672"/>
    <d v="2012-12-03T00:00:00"/>
    <s v="First Class"/>
    <s v="LR-16915"/>
    <s v="Lena Radford"/>
    <s v="Consumer"/>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s v="Corporate"/>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s v="Consumer"/>
    <s v="United States"/>
    <s v="Knoxville"/>
    <x v="18"/>
    <n v="37918"/>
    <x v="0"/>
    <s v="TEC-AC-10004568"/>
    <x v="2"/>
    <x v="11"/>
    <s v="Maxell LTO Ultrium - 800 GB"/>
    <n v="89.567999999999998"/>
    <n v="4"/>
    <n v="0.2"/>
    <n v="-1.119600000000009"/>
  </r>
  <r>
    <n v="8198"/>
    <s v="CA-2014-102736"/>
    <x v="3"/>
    <x v="528"/>
    <d v="2014-09-10T00:00:00"/>
    <s v="Standard Class"/>
    <s v="LP-17095"/>
    <s v="Liz Preis"/>
    <s v="Consumer"/>
    <s v="United States"/>
    <s v="Knoxville"/>
    <x v="18"/>
    <n v="37918"/>
    <x v="0"/>
    <s v="OFF-AR-10001897"/>
    <x v="1"/>
    <x v="6"/>
    <s v="Model L Table or Wall-Mount Pencil Sharpener"/>
    <n v="71.959999999999994"/>
    <n v="5"/>
    <n v="0.2"/>
    <n v="7.1960000000000015"/>
  </r>
  <r>
    <n v="8199"/>
    <s v="CA-2014-102736"/>
    <x v="3"/>
    <x v="528"/>
    <d v="2014-09-10T00:00:00"/>
    <s v="Standard Class"/>
    <s v="LP-17095"/>
    <s v="Liz Preis"/>
    <s v="Consumer"/>
    <s v="United States"/>
    <s v="Knoxville"/>
    <x v="18"/>
    <n v="37918"/>
    <x v="0"/>
    <s v="OFF-PA-10001800"/>
    <x v="1"/>
    <x v="10"/>
    <s v="Xerox 220"/>
    <n v="15.552000000000003"/>
    <n v="3"/>
    <n v="0.2"/>
    <n v="5.4432"/>
  </r>
  <r>
    <n v="8200"/>
    <s v="CA-2014-125269"/>
    <x v="3"/>
    <x v="558"/>
    <d v="2014-05-01T00:00:00"/>
    <s v="Standard Class"/>
    <s v="AF-10870"/>
    <s v="Art Ferguson"/>
    <s v="Consumer"/>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s v="Consumer"/>
    <s v="United States"/>
    <s v="Chicago"/>
    <x v="10"/>
    <n v="60610"/>
    <x v="2"/>
    <s v="OFF-ST-10004123"/>
    <x v="1"/>
    <x v="4"/>
    <s v="Safco Industrial Wire Shelving System"/>
    <n v="72.784000000000006"/>
    <n v="1"/>
    <n v="0.2"/>
    <n v="-18.196000000000002"/>
  </r>
  <r>
    <n v="8202"/>
    <s v="CA-2012-114811"/>
    <x v="1"/>
    <x v="627"/>
    <d v="2012-11-08T00:00:00"/>
    <s v="Same Day"/>
    <s v="KD-16495"/>
    <s v="Keith Dawkins"/>
    <s v="Corporate"/>
    <s v="United States"/>
    <s v="New York City"/>
    <x v="15"/>
    <n v="10024"/>
    <x v="3"/>
    <s v="OFF-ST-10000885"/>
    <x v="1"/>
    <x v="4"/>
    <s v="Fellowes Desktop Hanging File Manager"/>
    <n v="67.150000000000006"/>
    <n v="5"/>
    <n v="0"/>
    <n v="16.787500000000001"/>
  </r>
  <r>
    <n v="8203"/>
    <s v="CA-2012-114811"/>
    <x v="1"/>
    <x v="627"/>
    <d v="2012-11-08T00:00:00"/>
    <s v="Same Day"/>
    <s v="KD-16495"/>
    <s v="Keith Dawkins"/>
    <s v="Corporate"/>
    <s v="United States"/>
    <s v="New York City"/>
    <x v="15"/>
    <n v="10024"/>
    <x v="3"/>
    <s v="TEC-PH-10004165"/>
    <x v="2"/>
    <x v="7"/>
    <s v="Mitel MiVoice 5330e IP Phone"/>
    <n v="549.98"/>
    <n v="2"/>
    <n v="0"/>
    <n v="142.9948"/>
  </r>
  <r>
    <n v="8204"/>
    <s v="CA-2012-114811"/>
    <x v="1"/>
    <x v="627"/>
    <d v="2012-11-08T00:00:00"/>
    <s v="Same Day"/>
    <s v="KD-16495"/>
    <s v="Keith Dawkins"/>
    <s v="Corporate"/>
    <s v="United States"/>
    <s v="New York City"/>
    <x v="15"/>
    <n v="10024"/>
    <x v="3"/>
    <s v="FUR-FU-10002240"/>
    <x v="0"/>
    <x v="5"/>
    <s v="Nu-Dell EZ-Mount Plastic Wall Frames"/>
    <n v="11.82"/>
    <n v="3"/>
    <n v="0"/>
    <n v="4.7279999999999998"/>
  </r>
  <r>
    <n v="8205"/>
    <s v="CA-2012-114811"/>
    <x v="1"/>
    <x v="627"/>
    <d v="2012-11-08T00:00:00"/>
    <s v="Same Day"/>
    <s v="KD-16495"/>
    <s v="Keith Dawkins"/>
    <s v="Corporate"/>
    <s v="United States"/>
    <s v="New York City"/>
    <x v="15"/>
    <n v="10024"/>
    <x v="3"/>
    <s v="TEC-MA-10000045"/>
    <x v="2"/>
    <x v="15"/>
    <s v="Zebra ZM400 Thermal Label Printer"/>
    <n v="4643.8"/>
    <n v="4"/>
    <n v="0"/>
    <n v="2229.0239999999999"/>
  </r>
  <r>
    <n v="8206"/>
    <s v="CA-2012-114811"/>
    <x v="1"/>
    <x v="627"/>
    <d v="2012-11-08T00:00:00"/>
    <s v="Same Day"/>
    <s v="KD-16495"/>
    <s v="Keith Dawkins"/>
    <s v="Corporate"/>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s v="Consumer"/>
    <s v="United States"/>
    <s v="Daytona Beach"/>
    <x v="2"/>
    <n v="32114"/>
    <x v="0"/>
    <s v="FUR-TA-10000577"/>
    <x v="0"/>
    <x v="3"/>
    <s v="Bretford CR4500 Series Slim Rectangular Table"/>
    <n v="191.5155"/>
    <n v="1"/>
    <n v="0.45"/>
    <n v="-76.606200000000001"/>
  </r>
  <r>
    <n v="8208"/>
    <s v="CA-2012-122266"/>
    <x v="1"/>
    <x v="33"/>
    <d v="2012-04-30T00:00:00"/>
    <s v="Standard Class"/>
    <s v="SA-20830"/>
    <s v="Sue Ann Reed"/>
    <s v="Consumer"/>
    <s v="United States"/>
    <s v="Daytona Beach"/>
    <x v="2"/>
    <n v="32114"/>
    <x v="0"/>
    <s v="OFF-AR-10004757"/>
    <x v="1"/>
    <x v="6"/>
    <s v="Crayola Colored Pencils"/>
    <n v="2.6240000000000001"/>
    <n v="1"/>
    <n v="0.2"/>
    <n v="0.42639999999999978"/>
  </r>
  <r>
    <n v="8209"/>
    <s v="CA-2012-141565"/>
    <x v="1"/>
    <x v="1181"/>
    <d v="2012-09-24T00:00:00"/>
    <s v="Standard Class"/>
    <s v="BG-11035"/>
    <s v="Barry Gonzalez"/>
    <s v="Consumer"/>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s v="Consumer"/>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s v="Corporate"/>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s v="Consumer"/>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s v="Consumer"/>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s v="Corporate"/>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s v="Corporate"/>
    <s v="United States"/>
    <s v="Murfreesboro"/>
    <x v="18"/>
    <n v="37130"/>
    <x v="0"/>
    <s v="OFF-PA-10004665"/>
    <x v="1"/>
    <x v="10"/>
    <s v="Advantus Motivational Note Cards"/>
    <n v="10.48"/>
    <n v="1"/>
    <n v="0.2"/>
    <n v="3.7989999999999995"/>
  </r>
  <r>
    <n v="8216"/>
    <s v="CA-2012-120845"/>
    <x v="1"/>
    <x v="12"/>
    <d v="2012-10-02T00:00:00"/>
    <s v="Standard Class"/>
    <s v="ML-17395"/>
    <s v="Marina Lichtenstein"/>
    <s v="Corporate"/>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s v="Corporate"/>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s v="Consumer"/>
    <s v="United States"/>
    <s v="Dallas"/>
    <x v="5"/>
    <n v="75217"/>
    <x v="2"/>
    <s v="OFF-FA-10002676"/>
    <x v="1"/>
    <x v="13"/>
    <s v="Colored Push Pins"/>
    <n v="4.3440000000000003"/>
    <n v="3"/>
    <n v="0.2"/>
    <n v="0.86879999999999979"/>
  </r>
  <r>
    <n v="8219"/>
    <s v="CA-2011-120775"/>
    <x v="2"/>
    <x v="462"/>
    <d v="2011-10-07T00:00:00"/>
    <s v="Standard Class"/>
    <s v="RD-19930"/>
    <s v="Russell D'Ascenzo"/>
    <s v="Consumer"/>
    <s v="United States"/>
    <s v="Dallas"/>
    <x v="5"/>
    <n v="75217"/>
    <x v="2"/>
    <s v="FUR-FU-10000758"/>
    <x v="0"/>
    <x v="5"/>
    <s v="DAX Natural Wood-Tone Poster Frame"/>
    <n v="31.776000000000003"/>
    <n v="3"/>
    <n v="0.6"/>
    <n v="-19.065600000000007"/>
  </r>
  <r>
    <n v="8220"/>
    <s v="CA-2011-120775"/>
    <x v="2"/>
    <x v="462"/>
    <d v="2011-10-07T00:00:00"/>
    <s v="Standard Class"/>
    <s v="RD-19930"/>
    <s v="Russell D'Ascenzo"/>
    <s v="Consumer"/>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s v="Consumer"/>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s v="Consumer"/>
    <s v="United States"/>
    <s v="Dallas"/>
    <x v="5"/>
    <n v="75217"/>
    <x v="2"/>
    <s v="OFF-FA-10000254"/>
    <x v="1"/>
    <x v="13"/>
    <s v="Sterling Rubber Bands by Alliance"/>
    <n v="15.072000000000001"/>
    <n v="4"/>
    <n v="0.2"/>
    <n v="-3.7680000000000002"/>
  </r>
  <r>
    <n v="8223"/>
    <s v="CA-2011-152905"/>
    <x v="2"/>
    <x v="1087"/>
    <d v="2011-02-25T00:00:00"/>
    <s v="Standard Class"/>
    <s v="AB-10015"/>
    <s v="Aaron Bergman"/>
    <s v="Consumer"/>
    <s v="United States"/>
    <s v="Arlington"/>
    <x v="5"/>
    <n v="76017"/>
    <x v="2"/>
    <s v="OFF-ST-10000321"/>
    <x v="1"/>
    <x v="4"/>
    <s v="Akro Stacking Bins"/>
    <n v="12.624000000000001"/>
    <n v="2"/>
    <n v="0.2"/>
    <n v="-2.5248000000000022"/>
  </r>
  <r>
    <n v="8224"/>
    <s v="CA-2013-104633"/>
    <x v="0"/>
    <x v="1"/>
    <d v="2013-06-17T00:00:00"/>
    <s v="Standard Class"/>
    <s v="EA-14035"/>
    <s v="Erin Ashbrook"/>
    <s v="Corporate"/>
    <s v="United States"/>
    <s v="Pasadena"/>
    <x v="1"/>
    <n v="91104"/>
    <x v="1"/>
    <s v="OFF-PA-10000241"/>
    <x v="1"/>
    <x v="10"/>
    <s v="IBM Multi-Purpose Copy Paper, 8 1/2 x 11&quot;, Case"/>
    <n v="185.88"/>
    <n v="6"/>
    <n v="0"/>
    <n v="83.645999999999987"/>
  </r>
  <r>
    <n v="8225"/>
    <s v="CA-2013-104633"/>
    <x v="0"/>
    <x v="1"/>
    <d v="2013-06-17T00:00:00"/>
    <s v="Standard Class"/>
    <s v="EA-14035"/>
    <s v="Erin Ashbrook"/>
    <s v="Corporate"/>
    <s v="United States"/>
    <s v="Pasadena"/>
    <x v="1"/>
    <n v="91104"/>
    <x v="1"/>
    <s v="OFF-PA-10004782"/>
    <x v="1"/>
    <x v="10"/>
    <s v="Xerox 228"/>
    <n v="12.96"/>
    <n v="2"/>
    <n v="0"/>
    <n v="6.2208000000000006"/>
  </r>
  <r>
    <n v="8226"/>
    <s v="CA-2014-104136"/>
    <x v="3"/>
    <x v="752"/>
    <d v="2014-11-05T00:00:00"/>
    <s v="Second Class"/>
    <s v="SF-20065"/>
    <s v="Sandra Flanagan"/>
    <s v="Consumer"/>
    <s v="United States"/>
    <s v="Everett"/>
    <x v="31"/>
    <n v="2149"/>
    <x v="3"/>
    <s v="OFF-PA-10004243"/>
    <x v="1"/>
    <x v="10"/>
    <s v="Xerox 1939"/>
    <n v="189.7"/>
    <n v="10"/>
    <n v="0"/>
    <n v="91.055999999999983"/>
  </r>
  <r>
    <n v="8227"/>
    <s v="CA-2014-104136"/>
    <x v="3"/>
    <x v="752"/>
    <d v="2014-11-05T00:00:00"/>
    <s v="Second Class"/>
    <s v="SF-20065"/>
    <s v="Sandra Flanagan"/>
    <s v="Consumer"/>
    <s v="United States"/>
    <s v="Everett"/>
    <x v="31"/>
    <n v="2149"/>
    <x v="3"/>
    <s v="OFF-PA-10001033"/>
    <x v="1"/>
    <x v="10"/>
    <s v="Xerox 1893"/>
    <n v="40.99"/>
    <n v="1"/>
    <n v="0"/>
    <n v="20.085100000000001"/>
  </r>
  <r>
    <n v="8228"/>
    <s v="CA-2013-123050"/>
    <x v="0"/>
    <x v="958"/>
    <d v="2013-04-09T00:00:00"/>
    <s v="Second Class"/>
    <s v="BC-11125"/>
    <s v="Becky Castell"/>
    <s v="Home Office"/>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s v="Home Office"/>
    <s v="United States"/>
    <s v="Troy"/>
    <x v="15"/>
    <n v="12180"/>
    <x v="3"/>
    <s v="OFF-ST-10003455"/>
    <x v="1"/>
    <x v="4"/>
    <s v="Tenex File Box, Personal Filing Tote with Lid, Black"/>
    <n v="31.02"/>
    <n v="2"/>
    <n v="0"/>
    <n v="8.0652000000000008"/>
  </r>
  <r>
    <n v="8230"/>
    <s v="CA-2013-123050"/>
    <x v="0"/>
    <x v="958"/>
    <d v="2013-04-09T00:00:00"/>
    <s v="Second Class"/>
    <s v="BC-11125"/>
    <s v="Becky Castell"/>
    <s v="Home Office"/>
    <s v="United States"/>
    <s v="Troy"/>
    <x v="15"/>
    <n v="12180"/>
    <x v="3"/>
    <s v="TEC-AC-10001109"/>
    <x v="2"/>
    <x v="11"/>
    <s v="Logitech Trackman Marble Mouse"/>
    <n v="89.97"/>
    <n v="3"/>
    <n v="0"/>
    <n v="37.787400000000005"/>
  </r>
  <r>
    <n v="8231"/>
    <s v="CA-2013-162355"/>
    <x v="0"/>
    <x v="1186"/>
    <d v="2013-07-03T00:00:00"/>
    <s v="Second Class"/>
    <s v="PF-19165"/>
    <s v="Philip Fox"/>
    <s v="Consumer"/>
    <s v="United States"/>
    <s v="Sandy Springs"/>
    <x v="32"/>
    <n v="30328"/>
    <x v="0"/>
    <s v="OFF-AR-10004344"/>
    <x v="1"/>
    <x v="6"/>
    <s v="Bulldog Vacuum Base Pencil Sharpener"/>
    <n v="35.97"/>
    <n v="3"/>
    <n v="0"/>
    <n v="9.7118999999999982"/>
  </r>
  <r>
    <n v="8232"/>
    <s v="CA-2013-162355"/>
    <x v="0"/>
    <x v="1186"/>
    <d v="2013-07-03T00:00:00"/>
    <s v="Second Class"/>
    <s v="PF-19165"/>
    <s v="Philip Fox"/>
    <s v="Consumer"/>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s v="Consumer"/>
    <s v="United States"/>
    <s v="San Jose"/>
    <x v="1"/>
    <n v="95123"/>
    <x v="1"/>
    <s v="OFF-ST-10000675"/>
    <x v="1"/>
    <x v="4"/>
    <s v="File Shuttle II and Handi-File, Black"/>
    <n v="169.45"/>
    <n v="5"/>
    <n v="0"/>
    <n v="42.362499999999997"/>
  </r>
  <r>
    <n v="8234"/>
    <s v="CA-2011-158225"/>
    <x v="2"/>
    <x v="358"/>
    <d v="2011-09-28T00:00:00"/>
    <s v="Standard Class"/>
    <s v="SE-20110"/>
    <s v="Sanjit Engle"/>
    <s v="Consumer"/>
    <s v="United States"/>
    <s v="San Jose"/>
    <x v="1"/>
    <n v="95123"/>
    <x v="1"/>
    <s v="OFF-ST-10002301"/>
    <x v="1"/>
    <x v="4"/>
    <s v="Tennsco Commercial Shelving"/>
    <n v="40.68"/>
    <n v="2"/>
    <n v="0"/>
    <n v="0.40679999999999694"/>
  </r>
  <r>
    <n v="8235"/>
    <s v="CA-2014-102204"/>
    <x v="3"/>
    <x v="927"/>
    <d v="2014-05-07T00:00:00"/>
    <s v="Standard Class"/>
    <s v="CJ-12010"/>
    <s v="Caroline Jumper"/>
    <s v="Consumer"/>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s v="Consumer"/>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s v="Consumer"/>
    <s v="United States"/>
    <s v="Jacksonville"/>
    <x v="2"/>
    <n v="32216"/>
    <x v="0"/>
    <s v="FUR-CH-10002024"/>
    <x v="0"/>
    <x v="1"/>
    <s v="HON 5400 Series Task Chairs for Big and Tall"/>
    <n v="2803.92"/>
    <n v="5"/>
    <n v="0.2"/>
    <n v="0"/>
  </r>
  <r>
    <n v="8238"/>
    <s v="CA-2014-103065"/>
    <x v="3"/>
    <x v="179"/>
    <d v="2014-10-21T00:00:00"/>
    <s v="Same Day"/>
    <s v="PT-19090"/>
    <s v="Pete Takahito"/>
    <s v="Consumer"/>
    <s v="United States"/>
    <s v="Jacksonville"/>
    <x v="2"/>
    <n v="32216"/>
    <x v="0"/>
    <s v="OFF-ST-10000617"/>
    <x v="1"/>
    <x v="4"/>
    <s v="Woodgrain Magazine Files by Perma"/>
    <n v="4.7679999999999998"/>
    <n v="2"/>
    <n v="0.2"/>
    <n v="-0.7748000000000006"/>
  </r>
  <r>
    <n v="8239"/>
    <s v="CA-2014-103065"/>
    <x v="3"/>
    <x v="179"/>
    <d v="2014-10-21T00:00:00"/>
    <s v="Same Day"/>
    <s v="PT-19090"/>
    <s v="Pete Takahito"/>
    <s v="Consumer"/>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s v="Consumer"/>
    <s v="United States"/>
    <s v="Jacksonville"/>
    <x v="2"/>
    <n v="32216"/>
    <x v="0"/>
    <s v="OFF-AR-10003251"/>
    <x v="1"/>
    <x v="6"/>
    <s v="Prang Drawing Pencil Set"/>
    <n v="4.4479999999999995"/>
    <n v="2"/>
    <n v="0.2"/>
    <n v="1.1119999999999999"/>
  </r>
  <r>
    <n v="8241"/>
    <s v="CA-2014-103065"/>
    <x v="3"/>
    <x v="179"/>
    <d v="2014-10-21T00:00:00"/>
    <s v="Same Day"/>
    <s v="PT-19090"/>
    <s v="Pete Takahito"/>
    <s v="Consumer"/>
    <s v="United States"/>
    <s v="Jacksonville"/>
    <x v="2"/>
    <n v="32216"/>
    <x v="0"/>
    <s v="FUR-FU-10000175"/>
    <x v="0"/>
    <x v="5"/>
    <s v="DAX Wood Document Frame."/>
    <n v="43.936000000000007"/>
    <n v="4"/>
    <n v="0.2"/>
    <n v="6.0411999999999964"/>
  </r>
  <r>
    <n v="8242"/>
    <s v="CA-2011-109855"/>
    <x v="2"/>
    <x v="416"/>
    <d v="2011-09-05T00:00:00"/>
    <s v="Standard Class"/>
    <s v="LH-16900"/>
    <s v="Lena Hernandez"/>
    <s v="Consumer"/>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s v="Consumer"/>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s v="Consumer"/>
    <s v="United States"/>
    <s v="San Francisco"/>
    <x v="1"/>
    <n v="94122"/>
    <x v="1"/>
    <s v="TEC-PH-10003691"/>
    <x v="2"/>
    <x v="7"/>
    <s v="BlackBerry Q10"/>
    <n v="806.33600000000001"/>
    <n v="8"/>
    <n v="0.2"/>
    <n v="50.396000000000015"/>
  </r>
  <r>
    <n v="8245"/>
    <s v="CA-2011-109897"/>
    <x v="2"/>
    <x v="1132"/>
    <d v="2011-08-16T00:00:00"/>
    <s v="Standard Class"/>
    <s v="BW-11200"/>
    <s v="Ben Wallace"/>
    <s v="Consumer"/>
    <s v="United States"/>
    <s v="San Francisco"/>
    <x v="1"/>
    <n v="94122"/>
    <x v="1"/>
    <s v="FUR-FU-10002878"/>
    <x v="0"/>
    <x v="5"/>
    <s v="Seth Thomas 14&quot; Day/Date Wall Clock"/>
    <n v="85.44"/>
    <n v="3"/>
    <n v="0"/>
    <n v="31.612800000000004"/>
  </r>
  <r>
    <n v="8246"/>
    <s v="US-2011-143581"/>
    <x v="2"/>
    <x v="710"/>
    <d v="2011-08-23T00:00:00"/>
    <s v="Standard Class"/>
    <s v="BS-11365"/>
    <s v="Bill Shonely"/>
    <s v="Corporate"/>
    <s v="United States"/>
    <s v="Columbus"/>
    <x v="32"/>
    <n v="31907"/>
    <x v="0"/>
    <s v="OFF-ST-10000991"/>
    <x v="1"/>
    <x v="4"/>
    <s v="Space Solutions HD Industrial Steel Shelving."/>
    <n v="344.90999999999997"/>
    <n v="3"/>
    <n v="0"/>
    <n v="10.347300000000004"/>
  </r>
  <r>
    <n v="8247"/>
    <s v="CA-2012-129217"/>
    <x v="1"/>
    <x v="1187"/>
    <d v="2012-05-10T00:00:00"/>
    <s v="Same Day"/>
    <s v="DP-13390"/>
    <s v="Dennis Pardue"/>
    <s v="Home Office"/>
    <s v="United States"/>
    <s v="Aurora"/>
    <x v="10"/>
    <n v="60505"/>
    <x v="2"/>
    <s v="OFF-AP-10002439"/>
    <x v="1"/>
    <x v="9"/>
    <s v="Tripp Lite Isotel 8 Ultra 8 Outlet Metal Surge"/>
    <n v="70.969999999999985"/>
    <n v="5"/>
    <n v="0.8"/>
    <n v="-191.619"/>
  </r>
  <r>
    <n v="8248"/>
    <s v="CA-2012-129217"/>
    <x v="1"/>
    <x v="1187"/>
    <d v="2012-05-10T00:00:00"/>
    <s v="Same Day"/>
    <s v="DP-13390"/>
    <s v="Dennis Pardue"/>
    <s v="Home Office"/>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s v="Home Office"/>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s v="Consumer"/>
    <s v="United States"/>
    <s v="Chicago"/>
    <x v="10"/>
    <n v="60653"/>
    <x v="2"/>
    <s v="OFF-BI-10002854"/>
    <x v="1"/>
    <x v="8"/>
    <s v="Performers Binder/Pad Holder, Black"/>
    <n v="11.211999999999998"/>
    <n v="2"/>
    <n v="0.8"/>
    <n v="-16.818000000000005"/>
  </r>
  <r>
    <n v="8251"/>
    <s v="CA-2012-140221"/>
    <x v="1"/>
    <x v="616"/>
    <d v="2012-03-09T00:00:00"/>
    <s v="Second Class"/>
    <s v="MS-17365"/>
    <s v="Maribeth Schnelling"/>
    <s v="Consumer"/>
    <s v="United States"/>
    <s v="Chicago"/>
    <x v="10"/>
    <n v="60653"/>
    <x v="2"/>
    <s v="FUR-FU-10000023"/>
    <x v="0"/>
    <x v="5"/>
    <s v="Eldon Wave Desk Accessories"/>
    <n v="4.7119999999999997"/>
    <n v="2"/>
    <n v="0.6"/>
    <n v="-1.8847999999999994"/>
  </r>
  <r>
    <n v="8252"/>
    <s v="CA-2012-140221"/>
    <x v="1"/>
    <x v="616"/>
    <d v="2012-03-09T00:00:00"/>
    <s v="Second Class"/>
    <s v="MS-17365"/>
    <s v="Maribeth Schnelling"/>
    <s v="Consumer"/>
    <s v="United States"/>
    <s v="Chicago"/>
    <x v="10"/>
    <n v="60653"/>
    <x v="2"/>
    <s v="OFF-AP-10000828"/>
    <x v="1"/>
    <x v="9"/>
    <s v="Avanti 4.4 Cu. Ft. Refrigerator"/>
    <n v="180.97999999999996"/>
    <n v="5"/>
    <n v="0.8"/>
    <n v="-470.548"/>
  </r>
  <r>
    <n v="8253"/>
    <s v="CA-2012-140221"/>
    <x v="1"/>
    <x v="616"/>
    <d v="2012-03-09T00:00:00"/>
    <s v="Second Class"/>
    <s v="MS-17365"/>
    <s v="Maribeth Schnelling"/>
    <s v="Consumer"/>
    <s v="United States"/>
    <s v="Chicago"/>
    <x v="10"/>
    <n v="60653"/>
    <x v="2"/>
    <s v="OFF-ST-10000777"/>
    <x v="1"/>
    <x v="4"/>
    <s v="Companion Letter/Legal File, Black"/>
    <n v="60.415999999999997"/>
    <n v="2"/>
    <n v="0.2"/>
    <n v="6.0416000000000025"/>
  </r>
  <r>
    <n v="8254"/>
    <s v="CA-2014-152310"/>
    <x v="3"/>
    <x v="801"/>
    <d v="2014-08-20T00:00:00"/>
    <s v="Standard Class"/>
    <s v="DK-12895"/>
    <s v="Dana Kaydos"/>
    <s v="Consumer"/>
    <s v="United States"/>
    <s v="Seattle"/>
    <x v="4"/>
    <n v="98103"/>
    <x v="1"/>
    <s v="TEC-CO-10000971"/>
    <x v="2"/>
    <x v="16"/>
    <s v="Hewlett Packard 310 Color Digital Copier"/>
    <n v="299.99"/>
    <n v="1"/>
    <n v="0"/>
    <n v="89.996999999999986"/>
  </r>
  <r>
    <n v="8255"/>
    <s v="CA-2014-152310"/>
    <x v="3"/>
    <x v="801"/>
    <d v="2014-08-20T00:00:00"/>
    <s v="Standard Class"/>
    <s v="DK-12895"/>
    <s v="Dana Kaydos"/>
    <s v="Consumer"/>
    <s v="United States"/>
    <s v="Seattle"/>
    <x v="4"/>
    <n v="98103"/>
    <x v="1"/>
    <s v="OFF-PA-10003134"/>
    <x v="1"/>
    <x v="10"/>
    <s v="Xerox 1937"/>
    <n v="192.16"/>
    <n v="4"/>
    <n v="0"/>
    <n v="92.236799999999988"/>
  </r>
  <r>
    <n v="8256"/>
    <s v="CA-2014-152310"/>
    <x v="3"/>
    <x v="801"/>
    <d v="2014-08-20T00:00:00"/>
    <s v="Standard Class"/>
    <s v="DK-12895"/>
    <s v="Dana Kaydos"/>
    <s v="Consumer"/>
    <s v="United States"/>
    <s v="Seattle"/>
    <x v="4"/>
    <n v="98103"/>
    <x v="1"/>
    <s v="TEC-PH-10002538"/>
    <x v="2"/>
    <x v="7"/>
    <s v="Grandstream GXP1160 VoIP phone"/>
    <n v="242.624"/>
    <n v="8"/>
    <n v="0.2"/>
    <n v="27.295199999999973"/>
  </r>
  <r>
    <n v="8257"/>
    <s v="CA-2014-152310"/>
    <x v="3"/>
    <x v="801"/>
    <d v="2014-08-20T00:00:00"/>
    <s v="Standard Class"/>
    <s v="DK-12895"/>
    <s v="Dana Kaydos"/>
    <s v="Consumer"/>
    <s v="United States"/>
    <s v="Seattle"/>
    <x v="4"/>
    <n v="98103"/>
    <x v="1"/>
    <s v="OFF-ST-10001228"/>
    <x v="1"/>
    <x v="4"/>
    <s v="Personal File Boxes with Fold-Down Carry Handle"/>
    <n v="46.74"/>
    <n v="3"/>
    <n v="0"/>
    <n v="11.684999999999999"/>
  </r>
  <r>
    <n v="8258"/>
    <s v="CA-2014-152310"/>
    <x v="3"/>
    <x v="801"/>
    <d v="2014-08-20T00:00:00"/>
    <s v="Standard Class"/>
    <s v="DK-12895"/>
    <s v="Dana Kaydos"/>
    <s v="Consumer"/>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s v="Consumer"/>
    <s v="United States"/>
    <s v="Seattle"/>
    <x v="4"/>
    <n v="98103"/>
    <x v="1"/>
    <s v="OFF-BI-10004308"/>
    <x v="1"/>
    <x v="8"/>
    <s v="Avery Legal 4-Ring Binder"/>
    <n v="100.70400000000001"/>
    <n v="6"/>
    <n v="0.2"/>
    <n v="37.763999999999996"/>
  </r>
  <r>
    <n v="8260"/>
    <s v="CA-2013-118101"/>
    <x v="0"/>
    <x v="190"/>
    <d v="2013-06-27T00:00:00"/>
    <s v="Same Day"/>
    <s v="SN-20560"/>
    <s v="Skye Norling"/>
    <s v="Home Office"/>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s v="Home Office"/>
    <s v="United States"/>
    <s v="Roseville"/>
    <x v="12"/>
    <n v="48066"/>
    <x v="2"/>
    <s v="OFF-BI-10000773"/>
    <x v="1"/>
    <x v="8"/>
    <s v="Insertable Tab Post Binder Dividers"/>
    <n v="8.02"/>
    <n v="1"/>
    <n v="0"/>
    <n v="3.7693999999999992"/>
  </r>
  <r>
    <n v="8262"/>
    <s v="CA-2013-118101"/>
    <x v="0"/>
    <x v="190"/>
    <d v="2013-06-27T00:00:00"/>
    <s v="Same Day"/>
    <s v="SN-20560"/>
    <s v="Skye Norling"/>
    <s v="Home Office"/>
    <s v="United States"/>
    <s v="Roseville"/>
    <x v="12"/>
    <n v="48066"/>
    <x v="2"/>
    <s v="OFF-ST-10001837"/>
    <x v="1"/>
    <x v="4"/>
    <s v="SAFCO Mobile Desk Side File, Wire Frame"/>
    <n v="171.04"/>
    <n v="4"/>
    <n v="0"/>
    <n v="44.470399999999998"/>
  </r>
  <r>
    <n v="8263"/>
    <s v="CA-2013-100307"/>
    <x v="0"/>
    <x v="272"/>
    <d v="2013-12-20T00:00:00"/>
    <s v="Standard Class"/>
    <s v="TC-21475"/>
    <s v="Tony Chapman"/>
    <s v="Home Office"/>
    <s v="United States"/>
    <s v="Fayetteville"/>
    <x v="36"/>
    <n v="72701"/>
    <x v="0"/>
    <s v="OFF-PA-10002552"/>
    <x v="1"/>
    <x v="10"/>
    <s v="Xerox 1958"/>
    <n v="19.440000000000001"/>
    <n v="3"/>
    <n v="0"/>
    <n v="9.3312000000000008"/>
  </r>
  <r>
    <n v="8264"/>
    <s v="CA-2012-138457"/>
    <x v="1"/>
    <x v="1023"/>
    <d v="2012-09-17T00:00:00"/>
    <s v="Standard Class"/>
    <s v="AM-10705"/>
    <s v="Anne McFarland"/>
    <s v="Consumer"/>
    <s v="United States"/>
    <s v="Jacksonville"/>
    <x v="3"/>
    <n v="28540"/>
    <x v="0"/>
    <s v="OFF-BI-10000014"/>
    <x v="1"/>
    <x v="8"/>
    <s v="Heavy-Duty E-Z-D Binders"/>
    <n v="13.092000000000002"/>
    <n v="4"/>
    <n v="0.7"/>
    <n v="-10.037199999999999"/>
  </r>
  <r>
    <n v="8265"/>
    <s v="CA-2011-131800"/>
    <x v="2"/>
    <x v="125"/>
    <d v="2012-01-04T00:00:00"/>
    <s v="Standard Class"/>
    <s v="AJ-10960"/>
    <s v="Astrea Jones"/>
    <s v="Consumer"/>
    <s v="United States"/>
    <s v="New York City"/>
    <x v="15"/>
    <n v="10035"/>
    <x v="3"/>
    <s v="OFF-AP-10004136"/>
    <x v="1"/>
    <x v="9"/>
    <s v="Kensington 6 Outlet SmartSocket Surge Protector"/>
    <n v="122.94"/>
    <n v="3"/>
    <n v="0"/>
    <n v="30.734999999999992"/>
  </r>
  <r>
    <n v="8266"/>
    <s v="CA-2011-131800"/>
    <x v="2"/>
    <x v="125"/>
    <d v="2012-01-04T00:00:00"/>
    <s v="Standard Class"/>
    <s v="AJ-10960"/>
    <s v="Astrea Jones"/>
    <s v="Consumer"/>
    <s v="United States"/>
    <s v="New York City"/>
    <x v="15"/>
    <n v="10035"/>
    <x v="3"/>
    <s v="OFF-BI-10003429"/>
    <x v="1"/>
    <x v="8"/>
    <s v="Cardinal HOLDit! Binder Insert Strips,Extra Strips"/>
    <n v="35.448"/>
    <n v="7"/>
    <n v="0.2"/>
    <n v="12.8499"/>
  </r>
  <r>
    <n v="8267"/>
    <s v="CA-2011-118304"/>
    <x v="2"/>
    <x v="333"/>
    <d v="2011-05-04T00:00:00"/>
    <s v="Standard Class"/>
    <s v="KH-16360"/>
    <s v="Katherine Hughes"/>
    <s v="Consumer"/>
    <s v="United States"/>
    <s v="Dover"/>
    <x v="13"/>
    <n v="19901"/>
    <x v="3"/>
    <s v="TEC-PH-10000376"/>
    <x v="2"/>
    <x v="7"/>
    <s v="Square Credit Card Reader"/>
    <n v="19.98"/>
    <n v="2"/>
    <n v="0"/>
    <n v="5.1948000000000008"/>
  </r>
  <r>
    <n v="8268"/>
    <s v="CA-2014-121790"/>
    <x v="3"/>
    <x v="289"/>
    <d v="2014-02-07T00:00:00"/>
    <s v="Standard Class"/>
    <s v="LP-17095"/>
    <s v="Liz Preis"/>
    <s v="Consumer"/>
    <s v="United States"/>
    <s v="Aurora"/>
    <x v="10"/>
    <n v="60505"/>
    <x v="2"/>
    <s v="FUR-TA-10003469"/>
    <x v="0"/>
    <x v="3"/>
    <s v="Balt Split Level Computer Training Table"/>
    <n v="69.375"/>
    <n v="1"/>
    <n v="0.5"/>
    <n v="-47.174999999999997"/>
  </r>
  <r>
    <n v="8269"/>
    <s v="CA-2014-121790"/>
    <x v="3"/>
    <x v="289"/>
    <d v="2014-02-07T00:00:00"/>
    <s v="Standard Class"/>
    <s v="LP-17095"/>
    <s v="Liz Preis"/>
    <s v="Consumer"/>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s v="Consumer"/>
    <s v="United States"/>
    <s v="Aurora"/>
    <x v="10"/>
    <n v="60505"/>
    <x v="2"/>
    <s v="TEC-PH-10002584"/>
    <x v="2"/>
    <x v="7"/>
    <s v="Samsung Galaxy S4"/>
    <n v="2003.1680000000001"/>
    <n v="4"/>
    <n v="0.2"/>
    <n v="250.39599999999984"/>
  </r>
  <r>
    <n v="8271"/>
    <s v="CA-2014-121790"/>
    <x v="3"/>
    <x v="289"/>
    <d v="2014-02-07T00:00:00"/>
    <s v="Standard Class"/>
    <s v="LP-17095"/>
    <s v="Liz Preis"/>
    <s v="Consumer"/>
    <s v="United States"/>
    <s v="Aurora"/>
    <x v="10"/>
    <n v="60505"/>
    <x v="2"/>
    <s v="OFF-AR-10003602"/>
    <x v="1"/>
    <x v="6"/>
    <s v="Quartet Omega Colored Chalk, 12/Pack"/>
    <n v="9.3439999999999994"/>
    <n v="2"/>
    <n v="0.2"/>
    <n v="3.1535999999999995"/>
  </r>
  <r>
    <n v="8272"/>
    <s v="CA-2013-169670"/>
    <x v="0"/>
    <x v="591"/>
    <d v="2014-01-01T00:00:00"/>
    <s v="Standard Class"/>
    <s v="JE-15715"/>
    <s v="Joe Elijah"/>
    <s v="Consumer"/>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s v="Corporate"/>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s v="Home Office"/>
    <s v="United States"/>
    <s v="Springfield"/>
    <x v="24"/>
    <n v="45503"/>
    <x v="3"/>
    <s v="OFF-AR-10000634"/>
    <x v="1"/>
    <x v="6"/>
    <s v="Newell 320"/>
    <n v="3.4240000000000004"/>
    <n v="1"/>
    <n v="0.2"/>
    <n v="0.29960000000000009"/>
  </r>
  <r>
    <n v="8275"/>
    <s v="CA-2014-164112"/>
    <x v="3"/>
    <x v="160"/>
    <d v="2014-07-05T00:00:00"/>
    <s v="Standard Class"/>
    <s v="ND-18460"/>
    <s v="Neil Ducich"/>
    <s v="Corporate"/>
    <s v="United States"/>
    <s v="Mount Vernon"/>
    <x v="15"/>
    <n v="10550"/>
    <x v="3"/>
    <s v="OFF-ST-10002615"/>
    <x v="1"/>
    <x v="4"/>
    <s v="Dual Level, Single-Width Filing Carts"/>
    <n v="1085.42"/>
    <n v="7"/>
    <n v="0"/>
    <n v="282.20920000000001"/>
  </r>
  <r>
    <n v="8276"/>
    <s v="CA-2012-143882"/>
    <x v="1"/>
    <x v="153"/>
    <d v="2012-06-30T00:00:00"/>
    <s v="Standard Class"/>
    <s v="DB-13360"/>
    <s v="Dennis Bolton"/>
    <s v="Home Office"/>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s v="Home Office"/>
    <s v="United States"/>
    <s v="Tampa"/>
    <x v="2"/>
    <n v="33614"/>
    <x v="0"/>
    <s v="OFF-BI-10003727"/>
    <x v="1"/>
    <x v="8"/>
    <s v="Avery Durable Slant Ring Binders With Label Holder"/>
    <n v="3.762"/>
    <n v="3"/>
    <n v="0.7"/>
    <n v="-2.758799999999999"/>
  </r>
  <r>
    <n v="8278"/>
    <s v="US-2013-139262"/>
    <x v="0"/>
    <x v="823"/>
    <d v="2013-02-25T00:00:00"/>
    <s v="Standard Class"/>
    <s v="LC-16960"/>
    <s v="Lindsay Castell"/>
    <s v="Home Office"/>
    <s v="United States"/>
    <s v="Tampa"/>
    <x v="2"/>
    <n v="33614"/>
    <x v="0"/>
    <s v="OFF-BI-10002026"/>
    <x v="1"/>
    <x v="8"/>
    <s v="Avery Arch Ring Binders"/>
    <n v="34.860000000000007"/>
    <n v="2"/>
    <n v="0.7"/>
    <n v="-26.726000000000006"/>
  </r>
  <r>
    <n v="8279"/>
    <s v="US-2013-139262"/>
    <x v="0"/>
    <x v="823"/>
    <d v="2013-02-25T00:00:00"/>
    <s v="Standard Class"/>
    <s v="LC-16960"/>
    <s v="Lindsay Castell"/>
    <s v="Home Office"/>
    <s v="United States"/>
    <s v="Tampa"/>
    <x v="2"/>
    <n v="33614"/>
    <x v="0"/>
    <s v="OFF-ST-10001496"/>
    <x v="1"/>
    <x v="4"/>
    <s v="Standard Rollaway File with Lock"/>
    <n v="432.45600000000002"/>
    <n v="3"/>
    <n v="0.2"/>
    <n v="32.434200000000004"/>
  </r>
  <r>
    <n v="8280"/>
    <s v="CA-2014-146192"/>
    <x v="3"/>
    <x v="300"/>
    <d v="2014-04-27T00:00:00"/>
    <s v="Standard Class"/>
    <s v="BD-11725"/>
    <s v="Bruce Degenhardt"/>
    <s v="Consumer"/>
    <s v="United States"/>
    <s v="Columbus"/>
    <x v="32"/>
    <n v="31907"/>
    <x v="0"/>
    <s v="OFF-ST-10003716"/>
    <x v="1"/>
    <x v="4"/>
    <s v="Tennsco Double-Tier Lockers"/>
    <n v="675.06000000000006"/>
    <n v="3"/>
    <n v="0"/>
    <n v="87.757800000000003"/>
  </r>
  <r>
    <n v="8281"/>
    <s v="CA-2014-134810"/>
    <x v="3"/>
    <x v="1188"/>
    <d v="2014-05-11T00:00:00"/>
    <s v="First Class"/>
    <s v="MC-17605"/>
    <s v="Matt Connell"/>
    <s v="Corporate"/>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s v="Corporate"/>
    <s v="United States"/>
    <s v="Jacksonville"/>
    <x v="3"/>
    <n v="28540"/>
    <x v="0"/>
    <s v="FUR-CH-10001270"/>
    <x v="0"/>
    <x v="1"/>
    <s v="Harbour Creations Steel Folding Chair"/>
    <n v="207"/>
    <n v="3"/>
    <n v="0.2"/>
    <n v="25.874999999999972"/>
  </r>
  <r>
    <n v="8283"/>
    <s v="CA-2012-154284"/>
    <x v="1"/>
    <x v="379"/>
    <d v="2012-12-26T00:00:00"/>
    <s v="Second Class"/>
    <s v="SZ-20035"/>
    <s v="Sam Zeldin"/>
    <s v="Home Office"/>
    <s v="United States"/>
    <s v="Saint Charles"/>
    <x v="10"/>
    <n v="60174"/>
    <x v="2"/>
    <s v="TEC-MA-10004241"/>
    <x v="2"/>
    <x v="15"/>
    <s v="Star Micronics TSP800 TSP847IIU Receipt Printer"/>
    <n v="600.53"/>
    <n v="2"/>
    <n v="0.3"/>
    <n v="137.26399999999995"/>
  </r>
  <r>
    <n v="8284"/>
    <s v="CA-2012-154284"/>
    <x v="1"/>
    <x v="379"/>
    <d v="2012-12-26T00:00:00"/>
    <s v="Second Class"/>
    <s v="SZ-20035"/>
    <s v="Sam Zeldin"/>
    <s v="Home Office"/>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s v="Home Office"/>
    <s v="United States"/>
    <s v="Saint Charles"/>
    <x v="10"/>
    <n v="60174"/>
    <x v="2"/>
    <s v="TEC-AC-10003198"/>
    <x v="2"/>
    <x v="11"/>
    <s v="Enermax Acrylux Wireless Keyboard"/>
    <n v="637.44000000000005"/>
    <n v="8"/>
    <n v="0.2"/>
    <n v="135.45599999999996"/>
  </r>
  <r>
    <n v="8286"/>
    <s v="CA-2012-154284"/>
    <x v="1"/>
    <x v="379"/>
    <d v="2012-12-26T00:00:00"/>
    <s v="Second Class"/>
    <s v="SZ-20035"/>
    <s v="Sam Zeldin"/>
    <s v="Home Office"/>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s v="Home Office"/>
    <s v="United States"/>
    <s v="Miami"/>
    <x v="2"/>
    <n v="33180"/>
    <x v="0"/>
    <s v="OFF-PA-10000295"/>
    <x v="1"/>
    <x v="10"/>
    <s v="Xerox 229"/>
    <n v="31.104000000000006"/>
    <n v="6"/>
    <n v="0.2"/>
    <n v="10.8864"/>
  </r>
  <r>
    <n v="8288"/>
    <s v="CA-2011-156244"/>
    <x v="2"/>
    <x v="1132"/>
    <d v="2011-08-16T00:00:00"/>
    <s v="Standard Class"/>
    <s v="DH-13675"/>
    <s v="Duane Huffman"/>
    <s v="Home Office"/>
    <s v="United States"/>
    <s v="Miami"/>
    <x v="2"/>
    <n v="33180"/>
    <x v="0"/>
    <s v="OFF-AR-10004344"/>
    <x v="1"/>
    <x v="6"/>
    <s v="Bulldog Vacuum Base Pencil Sharpener"/>
    <n v="47.96"/>
    <n v="5"/>
    <n v="0.2"/>
    <n v="4.196499999999995"/>
  </r>
  <r>
    <n v="8289"/>
    <s v="CA-2011-156244"/>
    <x v="2"/>
    <x v="1132"/>
    <d v="2011-08-16T00:00:00"/>
    <s v="Standard Class"/>
    <s v="DH-13675"/>
    <s v="Duane Huffman"/>
    <s v="Home Office"/>
    <s v="United States"/>
    <s v="Miami"/>
    <x v="2"/>
    <n v="33180"/>
    <x v="0"/>
    <s v="TEC-AC-10002473"/>
    <x v="2"/>
    <x v="11"/>
    <s v="Maxell 4.7GB DVD-R"/>
    <n v="158.928"/>
    <n v="7"/>
    <n v="0.2"/>
    <n v="41.718599999999995"/>
  </r>
  <r>
    <n v="8290"/>
    <s v="CA-2011-156244"/>
    <x v="2"/>
    <x v="1132"/>
    <d v="2011-08-16T00:00:00"/>
    <s v="Standard Class"/>
    <s v="DH-13675"/>
    <s v="Duane Huffman"/>
    <s v="Home Office"/>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s v="Home Office"/>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s v="Home Office"/>
    <s v="United States"/>
    <s v="Miami"/>
    <x v="2"/>
    <n v="33180"/>
    <x v="0"/>
    <s v="OFF-LA-10000443"/>
    <x v="1"/>
    <x v="2"/>
    <s v="Avery 501"/>
    <n v="2.952"/>
    <n v="1"/>
    <n v="0.2"/>
    <n v="0.99629999999999996"/>
  </r>
  <r>
    <n v="8293"/>
    <s v="CA-2012-106362"/>
    <x v="1"/>
    <x v="555"/>
    <d v="2012-12-15T00:00:00"/>
    <s v="Standard Class"/>
    <s v="LC-16885"/>
    <s v="Lena Creighton"/>
    <s v="Consumer"/>
    <s v="United States"/>
    <s v="Troy"/>
    <x v="24"/>
    <n v="45373"/>
    <x v="3"/>
    <s v="OFF-BI-10003166"/>
    <x v="1"/>
    <x v="8"/>
    <s v="GBC Plasticlear Binding Covers"/>
    <n v="10.332000000000003"/>
    <n v="3"/>
    <n v="0.7"/>
    <n v="-7.5767999999999986"/>
  </r>
  <r>
    <n v="8294"/>
    <s v="US-2014-168802"/>
    <x v="3"/>
    <x v="132"/>
    <d v="2014-11-08T00:00:00"/>
    <s v="Standard Class"/>
    <s v="JO-15145"/>
    <s v="Jack O'Briant"/>
    <s v="Corporate"/>
    <s v="United States"/>
    <s v="Seattle"/>
    <x v="4"/>
    <n v="98103"/>
    <x v="1"/>
    <s v="OFF-BI-10002393"/>
    <x v="1"/>
    <x v="8"/>
    <s v="Binder Posts"/>
    <n v="18.368000000000002"/>
    <n v="4"/>
    <n v="0.2"/>
    <n v="5.9695999999999998"/>
  </r>
  <r>
    <n v="8295"/>
    <s v="US-2014-146906"/>
    <x v="3"/>
    <x v="677"/>
    <d v="2014-03-18T00:00:00"/>
    <s v="Standard Class"/>
    <s v="MT-17815"/>
    <s v="Meg Tillman"/>
    <s v="Consumer"/>
    <s v="United States"/>
    <s v="New York City"/>
    <x v="15"/>
    <n v="10011"/>
    <x v="3"/>
    <s v="TEC-PH-10001809"/>
    <x v="2"/>
    <x v="7"/>
    <s v="Panasonic KX T7736-B Digital phone"/>
    <n v="299.89999999999998"/>
    <n v="2"/>
    <n v="0"/>
    <n v="74.974999999999994"/>
  </r>
  <r>
    <n v="8296"/>
    <s v="CA-2013-166380"/>
    <x v="0"/>
    <x v="198"/>
    <d v="2013-06-04T00:00:00"/>
    <s v="Standard Class"/>
    <s v="EB-13750"/>
    <s v="Edward Becker"/>
    <s v="Corporate"/>
    <s v="United States"/>
    <s v="Arlington"/>
    <x v="17"/>
    <n v="22204"/>
    <x v="0"/>
    <s v="OFF-EN-10002600"/>
    <x v="1"/>
    <x v="12"/>
    <s v="Redi-Strip #10 Envelopes, 4 1/8 x 9 1/2"/>
    <n v="26.55"/>
    <n v="9"/>
    <n v="0"/>
    <n v="12.744"/>
  </r>
  <r>
    <n v="8297"/>
    <s v="CA-2013-166380"/>
    <x v="0"/>
    <x v="198"/>
    <d v="2013-06-04T00:00:00"/>
    <s v="Standard Class"/>
    <s v="EB-13750"/>
    <s v="Edward Becker"/>
    <s v="Corporate"/>
    <s v="United States"/>
    <s v="Arlington"/>
    <x v="17"/>
    <n v="22204"/>
    <x v="0"/>
    <s v="TEC-AC-10000109"/>
    <x v="2"/>
    <x v="11"/>
    <s v="Sony Micro Vault Click 16 GB USB 2.0 Flash Drive"/>
    <n v="111.98"/>
    <n v="2"/>
    <n v="0"/>
    <n v="26.875200000000007"/>
  </r>
  <r>
    <n v="8298"/>
    <s v="US-2012-158911"/>
    <x v="1"/>
    <x v="761"/>
    <d v="2012-07-11T00:00:00"/>
    <s v="Standard Class"/>
    <s v="RS-19765"/>
    <s v="Roland Schwarz"/>
    <s v="Corporate"/>
    <s v="United States"/>
    <s v="Charlotte"/>
    <x v="3"/>
    <n v="28205"/>
    <x v="0"/>
    <s v="FUR-FU-10003829"/>
    <x v="0"/>
    <x v="5"/>
    <s v="Stackable Trays"/>
    <n v="4.9280000000000008"/>
    <n v="2"/>
    <n v="0.2"/>
    <n v="0.73919999999999941"/>
  </r>
  <r>
    <n v="8299"/>
    <s v="US-2012-158911"/>
    <x v="1"/>
    <x v="761"/>
    <d v="2012-07-11T00:00:00"/>
    <s v="Standard Class"/>
    <s v="RS-19765"/>
    <s v="Roland Schwarz"/>
    <s v="Corporate"/>
    <s v="United States"/>
    <s v="Charlotte"/>
    <x v="3"/>
    <n v="28205"/>
    <x v="0"/>
    <s v="OFF-LA-10003223"/>
    <x v="1"/>
    <x v="2"/>
    <s v="Avery 508"/>
    <n v="11.784000000000001"/>
    <n v="3"/>
    <n v="0.2"/>
    <n v="4.2716999999999992"/>
  </r>
  <r>
    <n v="8300"/>
    <s v="US-2011-103338"/>
    <x v="2"/>
    <x v="518"/>
    <d v="2011-03-15T00:00:00"/>
    <s v="Standard Class"/>
    <s v="RB-19435"/>
    <s v="Richard Bierner"/>
    <s v="Consumer"/>
    <s v="United States"/>
    <s v="Roseville"/>
    <x v="1"/>
    <n v="95661"/>
    <x v="1"/>
    <s v="OFF-AR-10001770"/>
    <x v="1"/>
    <x v="6"/>
    <s v="Economy #2 Pencils"/>
    <n v="7.98"/>
    <n v="3"/>
    <n v="0"/>
    <n v="2.0747999999999998"/>
  </r>
  <r>
    <n v="8301"/>
    <s v="CA-2012-109169"/>
    <x v="1"/>
    <x v="704"/>
    <d v="2012-04-24T00:00:00"/>
    <s v="Standard Class"/>
    <s v="OT-18730"/>
    <s v="Olvera Toch"/>
    <s v="Consumer"/>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s v="Corporate"/>
    <s v="United States"/>
    <s v="Los Angeles"/>
    <x v="1"/>
    <n v="90036"/>
    <x v="1"/>
    <s v="TEC-AC-10003870"/>
    <x v="2"/>
    <x v="11"/>
    <s v="Logitech Z-906 Speaker sys - home theater - 5.1-CH"/>
    <n v="1649.95"/>
    <n v="5"/>
    <n v="0"/>
    <n v="659.98"/>
  </r>
  <r>
    <n v="8303"/>
    <s v="US-2014-167318"/>
    <x v="3"/>
    <x v="1189"/>
    <d v="2014-08-02T00:00:00"/>
    <s v="Standard Class"/>
    <s v="GZ-14545"/>
    <s v="George Zrebassa"/>
    <s v="Corporate"/>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s v="Home Office"/>
    <s v="United States"/>
    <s v="San Francisco"/>
    <x v="1"/>
    <n v="94110"/>
    <x v="1"/>
    <s v="TEC-PH-10003092"/>
    <x v="2"/>
    <x v="7"/>
    <s v="Motorola L804"/>
    <n v="73.584000000000003"/>
    <n v="2"/>
    <n v="0.2"/>
    <n v="8.2781999999999982"/>
  </r>
  <r>
    <n v="8305"/>
    <s v="CA-2014-135419"/>
    <x v="3"/>
    <x v="132"/>
    <d v="2014-11-10T00:00:00"/>
    <s v="Standard Class"/>
    <s v="BG-11740"/>
    <s v="Bruce Geld"/>
    <s v="Consumer"/>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s v="Home Office"/>
    <s v="United States"/>
    <s v="Tulsa"/>
    <x v="26"/>
    <n v="74133"/>
    <x v="2"/>
    <s v="OFF-PA-10001870"/>
    <x v="1"/>
    <x v="10"/>
    <s v="Xerox 202"/>
    <n v="32.400000000000006"/>
    <n v="5"/>
    <n v="0"/>
    <n v="15.552000000000001"/>
  </r>
  <r>
    <n v="8307"/>
    <s v="CA-2013-128671"/>
    <x v="0"/>
    <x v="1190"/>
    <d v="2013-08-17T00:00:00"/>
    <s v="Standard Class"/>
    <s v="MT-18070"/>
    <s v="Michelle Tran"/>
    <s v="Home Office"/>
    <s v="United States"/>
    <s v="Tulsa"/>
    <x v="26"/>
    <n v="74133"/>
    <x v="2"/>
    <s v="OFF-BI-10003305"/>
    <x v="1"/>
    <x v="8"/>
    <s v="Avery Hanging File Binders"/>
    <n v="41.86"/>
    <n v="7"/>
    <n v="0"/>
    <n v="19.255600000000001"/>
  </r>
  <r>
    <n v="8308"/>
    <s v="CA-2013-128671"/>
    <x v="0"/>
    <x v="1190"/>
    <d v="2013-08-17T00:00:00"/>
    <s v="Standard Class"/>
    <s v="MT-18070"/>
    <s v="Michelle Tran"/>
    <s v="Home Office"/>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s v="Home Office"/>
    <s v="United States"/>
    <s v="San Francisco"/>
    <x v="1"/>
    <n v="94122"/>
    <x v="1"/>
    <s v="OFF-AR-10001419"/>
    <x v="1"/>
    <x v="6"/>
    <s v="Newell 325"/>
    <n v="37.17"/>
    <n v="9"/>
    <n v="0"/>
    <n v="11.151"/>
  </r>
  <r>
    <n v="8310"/>
    <s v="CA-2011-168312"/>
    <x v="2"/>
    <x v="72"/>
    <d v="2011-03-07T00:00:00"/>
    <s v="Standard Class"/>
    <s v="GW-14605"/>
    <s v="Giulietta Weimer"/>
    <s v="Consumer"/>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s v="Consumer"/>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s v="Consumer"/>
    <s v="United States"/>
    <s v="Columbus"/>
    <x v="32"/>
    <n v="31907"/>
    <x v="0"/>
    <s v="FUR-FU-10002157"/>
    <x v="0"/>
    <x v="5"/>
    <s v="Artistic Insta-Plaque"/>
    <n v="62.72"/>
    <n v="4"/>
    <n v="0"/>
    <n v="24.460799999999999"/>
  </r>
  <r>
    <n v="8313"/>
    <s v="US-2014-105935"/>
    <x v="3"/>
    <x v="795"/>
    <d v="2014-02-01T00:00:00"/>
    <s v="Standard Class"/>
    <s v="BD-11500"/>
    <s v="Bradley Drucker"/>
    <s v="Consumer"/>
    <s v="United States"/>
    <s v="Columbus"/>
    <x v="32"/>
    <n v="31907"/>
    <x v="0"/>
    <s v="TEC-PH-10001459"/>
    <x v="2"/>
    <x v="7"/>
    <s v="Samsung Galaxy Mega 6.3"/>
    <n v="2939.9300000000003"/>
    <n v="7"/>
    <n v="0"/>
    <n v="764.38180000000011"/>
  </r>
  <r>
    <n v="8314"/>
    <s v="CA-2011-161508"/>
    <x v="2"/>
    <x v="136"/>
    <d v="2011-07-16T00:00:00"/>
    <s v="Standard Class"/>
    <s v="PV-18985"/>
    <s v="Paul Van Hugh"/>
    <s v="Home Office"/>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s v="Home Office"/>
    <s v="United States"/>
    <s v="League City"/>
    <x v="5"/>
    <n v="77573"/>
    <x v="2"/>
    <s v="OFF-FA-10001561"/>
    <x v="1"/>
    <x v="13"/>
    <s v="Stockwell Push Pins"/>
    <n v="3.4880000000000004"/>
    <n v="2"/>
    <n v="0.2"/>
    <n v="0.56679999999999997"/>
  </r>
  <r>
    <n v="8316"/>
    <s v="CA-2011-161508"/>
    <x v="2"/>
    <x v="136"/>
    <d v="2011-07-16T00:00:00"/>
    <s v="Standard Class"/>
    <s v="PV-18985"/>
    <s v="Paul Van Hugh"/>
    <s v="Home Office"/>
    <s v="United States"/>
    <s v="League City"/>
    <x v="5"/>
    <n v="77573"/>
    <x v="2"/>
    <s v="OFF-AR-10003158"/>
    <x v="1"/>
    <x v="6"/>
    <s v="Fluorescent Highlighters by Dixon"/>
    <n v="22.288"/>
    <n v="7"/>
    <n v="0.2"/>
    <n v="3.9003999999999985"/>
  </r>
  <r>
    <n v="8317"/>
    <s v="CA-2011-161508"/>
    <x v="2"/>
    <x v="136"/>
    <d v="2011-07-16T00:00:00"/>
    <s v="Standard Class"/>
    <s v="PV-18985"/>
    <s v="Paul Van Hugh"/>
    <s v="Home Office"/>
    <s v="United States"/>
    <s v="League City"/>
    <x v="5"/>
    <n v="77573"/>
    <x v="2"/>
    <s v="OFF-PA-10001804"/>
    <x v="1"/>
    <x v="10"/>
    <s v="Xerox 195"/>
    <n v="16.032"/>
    <n v="3"/>
    <n v="0.2"/>
    <n v="5.6111999999999993"/>
  </r>
  <r>
    <n v="8318"/>
    <s v="CA-2014-130904"/>
    <x v="3"/>
    <x v="645"/>
    <d v="2014-04-17T00:00:00"/>
    <s v="Standard Class"/>
    <s v="HM-14980"/>
    <s v="Henry MacAllister"/>
    <s v="Consumer"/>
    <s v="United States"/>
    <s v="Burlington"/>
    <x v="3"/>
    <n v="27217"/>
    <x v="0"/>
    <s v="OFF-AR-10000422"/>
    <x v="1"/>
    <x v="6"/>
    <s v="Pencil and Crayon Sharpener"/>
    <n v="1.752"/>
    <n v="1"/>
    <n v="0.2"/>
    <n v="0.15329999999999994"/>
  </r>
  <r>
    <n v="8319"/>
    <s v="CA-2014-130904"/>
    <x v="3"/>
    <x v="645"/>
    <d v="2014-04-17T00:00:00"/>
    <s v="Standard Class"/>
    <s v="HM-14980"/>
    <s v="Henry MacAllister"/>
    <s v="Consumer"/>
    <s v="United States"/>
    <s v="Burlington"/>
    <x v="3"/>
    <n v="27217"/>
    <x v="0"/>
    <s v="OFF-AR-10000127"/>
    <x v="1"/>
    <x v="6"/>
    <s v="Newell 321"/>
    <n v="20.992000000000001"/>
    <n v="8"/>
    <n v="0.2"/>
    <n v="2.3615999999999966"/>
  </r>
  <r>
    <n v="8320"/>
    <s v="CA-2014-133620"/>
    <x v="3"/>
    <x v="38"/>
    <d v="2014-11-19T00:00:00"/>
    <s v="Standard Class"/>
    <s v="EM-14065"/>
    <s v="Erin Mull"/>
    <s v="Consumer"/>
    <s v="United States"/>
    <s v="New York City"/>
    <x v="15"/>
    <n v="10009"/>
    <x v="3"/>
    <s v="OFF-ST-10004634"/>
    <x v="1"/>
    <x v="4"/>
    <s v="Personal Folder Holder, Ebony"/>
    <n v="11.21"/>
    <n v="1"/>
    <n v="0"/>
    <n v="3.3629999999999995"/>
  </r>
  <r>
    <n v="8321"/>
    <s v="CA-2012-142937"/>
    <x v="1"/>
    <x v="901"/>
    <d v="2012-12-06T00:00:00"/>
    <s v="First Class"/>
    <s v="SF-20065"/>
    <s v="Sandra Flanagan"/>
    <s v="Consumer"/>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s v="Consumer"/>
    <s v="United States"/>
    <s v="Houston"/>
    <x v="5"/>
    <n v="77095"/>
    <x v="2"/>
    <s v="OFF-BI-10002026"/>
    <x v="1"/>
    <x v="8"/>
    <s v="Ibico Recycled Linen-Style Covers"/>
    <n v="15.623999999999997"/>
    <n v="2"/>
    <n v="0.8"/>
    <n v="-24.998400000000011"/>
  </r>
  <r>
    <n v="8323"/>
    <s v="CA-2013-130778"/>
    <x v="0"/>
    <x v="258"/>
    <d v="2013-11-26T00:00:00"/>
    <s v="Standard Class"/>
    <s v="ND-18370"/>
    <s v="Natalie DeCherney"/>
    <s v="Consumer"/>
    <s v="United States"/>
    <s v="Long Beach"/>
    <x v="15"/>
    <n v="11561"/>
    <x v="3"/>
    <s v="OFF-AP-10000595"/>
    <x v="1"/>
    <x v="9"/>
    <s v="Disposable Triple-Filter Dust Bags"/>
    <n v="8.74"/>
    <n v="2"/>
    <n v="0"/>
    <n v="2.2724000000000002"/>
  </r>
  <r>
    <n v="8324"/>
    <s v="CA-2013-130778"/>
    <x v="0"/>
    <x v="258"/>
    <d v="2013-11-26T00:00:00"/>
    <s v="Standard Class"/>
    <s v="ND-18370"/>
    <s v="Natalie DeCherney"/>
    <s v="Consumer"/>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s v="Home Office"/>
    <s v="United States"/>
    <s v="Hialeah"/>
    <x v="2"/>
    <n v="33012"/>
    <x v="0"/>
    <s v="OFF-ST-10001321"/>
    <x v="1"/>
    <x v="4"/>
    <s v="Decoflex Hanging Personal Folder File, Blue"/>
    <n v="61.68"/>
    <n v="5"/>
    <n v="0.2"/>
    <n v="5.3970000000000073"/>
  </r>
  <r>
    <n v="8326"/>
    <s v="CA-2014-144456"/>
    <x v="3"/>
    <x v="565"/>
    <d v="2014-09-10T00:00:00"/>
    <s v="First Class"/>
    <s v="FC-14245"/>
    <s v="Frank Carlisle"/>
    <s v="Home Office"/>
    <s v="United States"/>
    <s v="Hialeah"/>
    <x v="2"/>
    <n v="33012"/>
    <x v="0"/>
    <s v="TEC-PH-10001750"/>
    <x v="2"/>
    <x v="7"/>
    <s v="Samsung Rugby III"/>
    <n v="158.376"/>
    <n v="3"/>
    <n v="0.2"/>
    <n v="13.857900000000008"/>
  </r>
  <r>
    <n v="8327"/>
    <s v="CA-2014-103478"/>
    <x v="3"/>
    <x v="246"/>
    <d v="2014-07-25T00:00:00"/>
    <s v="Second Class"/>
    <s v="KL-16555"/>
    <s v="Kelly Lampkin"/>
    <s v="Corporate"/>
    <s v="United States"/>
    <s v="Aurora"/>
    <x v="10"/>
    <n v="60505"/>
    <x v="2"/>
    <s v="OFF-BI-10001890"/>
    <x v="1"/>
    <x v="8"/>
    <s v="Avery Poly Binder Pockets"/>
    <n v="2.8639999999999994"/>
    <n v="4"/>
    <n v="0.8"/>
    <n v="-4.5824000000000016"/>
  </r>
  <r>
    <n v="8328"/>
    <s v="CA-2014-103478"/>
    <x v="3"/>
    <x v="246"/>
    <d v="2014-07-25T00:00:00"/>
    <s v="Second Class"/>
    <s v="KL-16555"/>
    <s v="Kelly Lampkin"/>
    <s v="Corporate"/>
    <s v="United States"/>
    <s v="Aurora"/>
    <x v="10"/>
    <n v="60505"/>
    <x v="2"/>
    <s v="OFF-BI-10004224"/>
    <x v="1"/>
    <x v="8"/>
    <s v="Catalog Binders with Expanding Posts"/>
    <n v="94.191999999999979"/>
    <n v="7"/>
    <n v="0.8"/>
    <n v="-164.83600000000007"/>
  </r>
  <r>
    <n v="8329"/>
    <s v="CA-2014-118577"/>
    <x v="3"/>
    <x v="833"/>
    <d v="2014-10-12T00:00:00"/>
    <s v="Standard Class"/>
    <s v="XP-21865"/>
    <s v="Xylona Preis"/>
    <s v="Consumer"/>
    <s v="United States"/>
    <s v="Belleville"/>
    <x v="30"/>
    <n v="7109"/>
    <x v="3"/>
    <s v="OFF-PA-10001357"/>
    <x v="1"/>
    <x v="10"/>
    <s v="Xerox 1886"/>
    <n v="143.69999999999999"/>
    <n v="3"/>
    <n v="0"/>
    <n v="68.975999999999999"/>
  </r>
  <r>
    <n v="8330"/>
    <s v="CA-2014-118577"/>
    <x v="3"/>
    <x v="833"/>
    <d v="2014-10-12T00:00:00"/>
    <s v="Standard Class"/>
    <s v="XP-21865"/>
    <s v="Xylona Preis"/>
    <s v="Consumer"/>
    <s v="United States"/>
    <s v="Belleville"/>
    <x v="30"/>
    <n v="7109"/>
    <x v="3"/>
    <s v="OFF-PA-10004888"/>
    <x v="1"/>
    <x v="10"/>
    <s v="Xerox 217"/>
    <n v="6.48"/>
    <n v="1"/>
    <n v="0"/>
    <n v="3.1104000000000003"/>
  </r>
  <r>
    <n v="8331"/>
    <s v="CA-2014-113572"/>
    <x v="3"/>
    <x v="659"/>
    <d v="2014-11-12T00:00:00"/>
    <s v="Standard Class"/>
    <s v="FP-14320"/>
    <s v="Frank Preis"/>
    <s v="Consumer"/>
    <s v="United States"/>
    <s v="New York City"/>
    <x v="15"/>
    <n v="10024"/>
    <x v="3"/>
    <s v="TEC-AC-10002370"/>
    <x v="2"/>
    <x v="11"/>
    <s v="Maxell CD-R Discs"/>
    <n v="7.88"/>
    <n v="4"/>
    <n v="0"/>
    <n v="2.5215999999999994"/>
  </r>
  <r>
    <n v="8332"/>
    <s v="CA-2013-153269"/>
    <x v="0"/>
    <x v="1185"/>
    <d v="2013-03-13T00:00:00"/>
    <s v="First Class"/>
    <s v="PS-18760"/>
    <s v="Pamela Stobb"/>
    <s v="Consumer"/>
    <s v="United States"/>
    <s v="Andover"/>
    <x v="31"/>
    <n v="1810"/>
    <x v="3"/>
    <s v="OFF-ST-10004634"/>
    <x v="1"/>
    <x v="4"/>
    <s v="Personal Folder Holder, Ebony"/>
    <n v="11.21"/>
    <n v="1"/>
    <n v="0"/>
    <n v="3.3629999999999995"/>
  </r>
  <r>
    <n v="8333"/>
    <s v="CA-2013-153269"/>
    <x v="0"/>
    <x v="1185"/>
    <d v="2013-03-13T00:00:00"/>
    <s v="First Class"/>
    <s v="PS-18760"/>
    <s v="Pamela Stobb"/>
    <s v="Consumer"/>
    <s v="United States"/>
    <s v="Andover"/>
    <x v="31"/>
    <n v="1810"/>
    <x v="3"/>
    <s v="FUR-CH-10002647"/>
    <x v="0"/>
    <x v="1"/>
    <s v="Situations Contoured Folding Chairs, 4/Set"/>
    <n v="354.90000000000003"/>
    <n v="5"/>
    <n v="0"/>
    <n v="88.725000000000023"/>
  </r>
  <r>
    <n v="8334"/>
    <s v="CA-2013-153269"/>
    <x v="0"/>
    <x v="1185"/>
    <d v="2013-03-13T00:00:00"/>
    <s v="First Class"/>
    <s v="PS-18760"/>
    <s v="Pamela Stobb"/>
    <s v="Consumer"/>
    <s v="United States"/>
    <s v="Andover"/>
    <x v="31"/>
    <n v="1810"/>
    <x v="3"/>
    <s v="OFF-PA-10001801"/>
    <x v="1"/>
    <x v="10"/>
    <s v="Xerox 193"/>
    <n v="17.940000000000001"/>
    <n v="3"/>
    <n v="0"/>
    <n v="8.7906000000000013"/>
  </r>
  <r>
    <n v="8335"/>
    <s v="CA-2013-153269"/>
    <x v="0"/>
    <x v="1185"/>
    <d v="2013-03-13T00:00:00"/>
    <s v="First Class"/>
    <s v="PS-18760"/>
    <s v="Pamela Stobb"/>
    <s v="Consumer"/>
    <s v="United States"/>
    <s v="Andover"/>
    <x v="31"/>
    <n v="1810"/>
    <x v="3"/>
    <s v="OFF-BI-10004632"/>
    <x v="1"/>
    <x v="8"/>
    <s v="GBC Binding covers"/>
    <n v="51.8"/>
    <n v="4"/>
    <n v="0"/>
    <n v="23.309999999999995"/>
  </r>
  <r>
    <n v="8336"/>
    <s v="CA-2014-161655"/>
    <x v="3"/>
    <x v="726"/>
    <d v="2014-05-19T00:00:00"/>
    <s v="Second Class"/>
    <s v="CW-11905"/>
    <s v="Carl Weiss"/>
    <s v="Home Office"/>
    <s v="United States"/>
    <s v="Newark"/>
    <x v="13"/>
    <n v="19711"/>
    <x v="3"/>
    <s v="OFF-BI-10002082"/>
    <x v="1"/>
    <x v="8"/>
    <s v="GBC Twin Loop Wire Binding Elements"/>
    <n v="299.52"/>
    <n v="9"/>
    <n v="0"/>
    <n v="149.76"/>
  </r>
  <r>
    <n v="8337"/>
    <s v="CA-2013-101469"/>
    <x v="0"/>
    <x v="415"/>
    <d v="2013-07-09T00:00:00"/>
    <s v="Standard Class"/>
    <s v="KH-16360"/>
    <s v="Katherine Hughes"/>
    <s v="Consumer"/>
    <s v="United States"/>
    <s v="Arlington"/>
    <x v="17"/>
    <n v="22204"/>
    <x v="0"/>
    <s v="OFF-AR-10003986"/>
    <x v="1"/>
    <x v="6"/>
    <s v="Avery Hi-Liter Pen Style Six-Color Fluorescent Set"/>
    <n v="7.7"/>
    <n v="2"/>
    <n v="0"/>
    <n v="3.157"/>
  </r>
  <r>
    <n v="8338"/>
    <s v="CA-2011-153087"/>
    <x v="2"/>
    <x v="422"/>
    <d v="2012-01-03T00:00:00"/>
    <s v="Standard Class"/>
    <s v="TC-20980"/>
    <s v="Tamara Chand"/>
    <s v="Corporate"/>
    <s v="United States"/>
    <s v="Decatur"/>
    <x v="19"/>
    <n v="35601"/>
    <x v="0"/>
    <s v="OFF-PA-10001243"/>
    <x v="1"/>
    <x v="10"/>
    <s v="Xerox 1983"/>
    <n v="23.92"/>
    <n v="4"/>
    <n v="0"/>
    <n v="11.720800000000001"/>
  </r>
  <r>
    <n v="8339"/>
    <s v="CA-2011-153087"/>
    <x v="2"/>
    <x v="422"/>
    <d v="2012-01-03T00:00:00"/>
    <s v="Standard Class"/>
    <s v="TC-20980"/>
    <s v="Tamara Chand"/>
    <s v="Corporate"/>
    <s v="United States"/>
    <s v="Decatur"/>
    <x v="19"/>
    <n v="35601"/>
    <x v="0"/>
    <s v="TEC-AC-10003198"/>
    <x v="2"/>
    <x v="11"/>
    <s v="Enermax Acrylux Wireless Keyboard"/>
    <n v="498"/>
    <n v="5"/>
    <n v="0"/>
    <n v="184.26"/>
  </r>
  <r>
    <n v="8340"/>
    <s v="CA-2014-135076"/>
    <x v="3"/>
    <x v="669"/>
    <d v="2014-04-18T00:00:00"/>
    <s v="Standard Class"/>
    <s v="YS-21880"/>
    <s v="Yana Sorensen"/>
    <s v="Corporate"/>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s v="Consumer"/>
    <s v="United States"/>
    <s v="Chesapeake"/>
    <x v="17"/>
    <n v="23320"/>
    <x v="0"/>
    <s v="OFF-PA-10002262"/>
    <x v="1"/>
    <x v="10"/>
    <s v="Xerox 192"/>
    <n v="32.400000000000006"/>
    <n v="5"/>
    <n v="0"/>
    <n v="15.552000000000001"/>
  </r>
  <r>
    <n v="8342"/>
    <s v="CA-2014-141481"/>
    <x v="3"/>
    <x v="532"/>
    <d v="2014-06-15T00:00:00"/>
    <s v="First Class"/>
    <s v="ZD-21925"/>
    <s v="Zuschuss Donatelli"/>
    <s v="Consumer"/>
    <s v="United States"/>
    <s v="Los Angeles"/>
    <x v="1"/>
    <n v="90036"/>
    <x v="1"/>
    <s v="OFF-AP-10004532"/>
    <x v="1"/>
    <x v="9"/>
    <s v="Kensington 6 Outlet Guardian Standard Surge Protector"/>
    <n v="61.44"/>
    <n v="3"/>
    <n v="0"/>
    <n v="16.588799999999999"/>
  </r>
  <r>
    <n v="8343"/>
    <s v="CA-2013-132549"/>
    <x v="0"/>
    <x v="881"/>
    <d v="2013-12-01T00:00:00"/>
    <s v="Standard Class"/>
    <s v="JK-15370"/>
    <s v="Jay Kimmel"/>
    <s v="Consumer"/>
    <s v="United States"/>
    <s v="Huntsville"/>
    <x v="19"/>
    <n v="35810"/>
    <x v="0"/>
    <s v="OFF-ST-10001325"/>
    <x v="1"/>
    <x v="4"/>
    <s v="Sterilite Officeware Hinged File Box"/>
    <n v="73.36"/>
    <n v="7"/>
    <n v="0"/>
    <n v="19.807200000000002"/>
  </r>
  <r>
    <n v="8344"/>
    <s v="US-2011-155544"/>
    <x v="2"/>
    <x v="90"/>
    <d v="2011-03-25T00:00:00"/>
    <s v="Standard Class"/>
    <s v="GM-14440"/>
    <s v="Gary McGarr"/>
    <s v="Consumer"/>
    <s v="United States"/>
    <s v="Knoxville"/>
    <x v="18"/>
    <n v="37918"/>
    <x v="0"/>
    <s v="OFF-LA-10004544"/>
    <x v="1"/>
    <x v="2"/>
    <s v="Avery 505"/>
    <n v="59.20000000000001"/>
    <n v="5"/>
    <n v="0.2"/>
    <n v="22.199999999999996"/>
  </r>
  <r>
    <n v="8345"/>
    <s v="US-2011-155544"/>
    <x v="2"/>
    <x v="90"/>
    <d v="2011-03-25T00:00:00"/>
    <s v="Standard Class"/>
    <s v="GM-14440"/>
    <s v="Gary McGarr"/>
    <s v="Consumer"/>
    <s v="United States"/>
    <s v="Knoxville"/>
    <x v="18"/>
    <n v="37918"/>
    <x v="0"/>
    <s v="FUR-FU-10001473"/>
    <x v="0"/>
    <x v="5"/>
    <s v="DAX Wood Document Frame"/>
    <n v="32.952000000000005"/>
    <n v="3"/>
    <n v="0.2"/>
    <n v="6.5903999999999989"/>
  </r>
  <r>
    <n v="8346"/>
    <s v="US-2011-155544"/>
    <x v="2"/>
    <x v="90"/>
    <d v="2011-03-25T00:00:00"/>
    <s v="Standard Class"/>
    <s v="GM-14440"/>
    <s v="Gary McGarr"/>
    <s v="Consumer"/>
    <s v="United States"/>
    <s v="Knoxville"/>
    <x v="18"/>
    <n v="37918"/>
    <x v="0"/>
    <s v="FUR-CH-10000422"/>
    <x v="0"/>
    <x v="1"/>
    <s v="Global Highback Leather Tilter in Burgundy"/>
    <n v="218.376"/>
    <n v="3"/>
    <n v="0.2"/>
    <n v="-10.918799999999983"/>
  </r>
  <r>
    <n v="8347"/>
    <s v="US-2012-115238"/>
    <x v="1"/>
    <x v="28"/>
    <d v="2012-05-04T00:00:00"/>
    <s v="Standard Class"/>
    <s v="JW-15220"/>
    <s v="Jane Waco"/>
    <s v="Corporate"/>
    <s v="United States"/>
    <s v="Lawrence"/>
    <x v="31"/>
    <n v="1841"/>
    <x v="3"/>
    <s v="FUR-FU-10002960"/>
    <x v="0"/>
    <x v="5"/>
    <s v="Eldon 200 Class Desk Accessories, Burgundy"/>
    <n v="31.400000000000002"/>
    <n v="5"/>
    <n v="0"/>
    <n v="13.188000000000002"/>
  </r>
  <r>
    <n v="8348"/>
    <s v="US-2012-115238"/>
    <x v="1"/>
    <x v="28"/>
    <d v="2012-05-04T00:00:00"/>
    <s v="Standard Class"/>
    <s v="JW-15220"/>
    <s v="Jane Waco"/>
    <s v="Corporate"/>
    <s v="United States"/>
    <s v="Lawrence"/>
    <x v="31"/>
    <n v="1841"/>
    <x v="3"/>
    <s v="FUR-FU-10002445"/>
    <x v="0"/>
    <x v="5"/>
    <s v="DAX Two-Tone Rosewood/Black Document Frame, Desktop, 5 x 7"/>
    <n v="9.48"/>
    <n v="1"/>
    <n v="0"/>
    <n v="3.7920000000000007"/>
  </r>
  <r>
    <n v="8349"/>
    <s v="US-2012-115238"/>
    <x v="1"/>
    <x v="28"/>
    <d v="2012-05-04T00:00:00"/>
    <s v="Standard Class"/>
    <s v="JW-15220"/>
    <s v="Jane Waco"/>
    <s v="Corporate"/>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s v="Corporate"/>
    <s v="United States"/>
    <s v="Lawrence"/>
    <x v="31"/>
    <n v="1841"/>
    <x v="3"/>
    <s v="FUR-FU-10001025"/>
    <x v="0"/>
    <x v="5"/>
    <s v="Eldon Imàge Series Desk Accessories, Clear"/>
    <n v="24.3"/>
    <n v="5"/>
    <n v="0"/>
    <n v="10.449000000000002"/>
  </r>
  <r>
    <n v="8351"/>
    <s v="US-2012-115238"/>
    <x v="1"/>
    <x v="28"/>
    <d v="2012-05-04T00:00:00"/>
    <s v="Standard Class"/>
    <s v="JW-15220"/>
    <s v="Jane Waco"/>
    <s v="Corporate"/>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s v="Corporate"/>
    <s v="United States"/>
    <s v="Philadelphia"/>
    <x v="9"/>
    <n v="19134"/>
    <x v="3"/>
    <s v="FUR-FU-10004245"/>
    <x v="0"/>
    <x v="5"/>
    <s v="Career Cubicle Clock, 8 1/4&quot;, Black"/>
    <n v="32.448"/>
    <n v="2"/>
    <n v="0.2"/>
    <n v="7.3008000000000006"/>
  </r>
  <r>
    <n v="8353"/>
    <s v="CA-2014-132199"/>
    <x v="3"/>
    <x v="898"/>
    <d v="2014-05-09T00:00:00"/>
    <s v="Standard Class"/>
    <s v="BO-11350"/>
    <s v="Bill Overfelt"/>
    <s v="Corporate"/>
    <s v="United States"/>
    <s v="Philadelphia"/>
    <x v="9"/>
    <n v="19134"/>
    <x v="3"/>
    <s v="OFF-BI-10003684"/>
    <x v="1"/>
    <x v="8"/>
    <s v="Wilson Jones Legal Size Ring Binders"/>
    <n v="26.388000000000002"/>
    <n v="4"/>
    <n v="0.7"/>
    <n v="-17.591999999999992"/>
  </r>
  <r>
    <n v="8354"/>
    <s v="CA-2014-132199"/>
    <x v="3"/>
    <x v="898"/>
    <d v="2014-05-09T00:00:00"/>
    <s v="Standard Class"/>
    <s v="BO-11350"/>
    <s v="Bill Overfelt"/>
    <s v="Corporate"/>
    <s v="United States"/>
    <s v="Philadelphia"/>
    <x v="9"/>
    <n v="19134"/>
    <x v="3"/>
    <s v="FUR-TA-10003748"/>
    <x v="0"/>
    <x v="3"/>
    <s v="Bevis 36 x 72 Conference Tables"/>
    <n v="373.46999999999991"/>
    <n v="5"/>
    <n v="0.4"/>
    <n v="-112.041"/>
  </r>
  <r>
    <n v="8355"/>
    <s v="CA-2014-132199"/>
    <x v="3"/>
    <x v="898"/>
    <d v="2014-05-09T00:00:00"/>
    <s v="Standard Class"/>
    <s v="BO-11350"/>
    <s v="Bill Overfelt"/>
    <s v="Corporate"/>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s v="Corporate"/>
    <s v="United States"/>
    <s v="Philadelphia"/>
    <x v="9"/>
    <n v="19134"/>
    <x v="3"/>
    <s v="OFF-FA-10002280"/>
    <x v="1"/>
    <x v="13"/>
    <s v="Advantus Plastic Paper Clips"/>
    <n v="8"/>
    <n v="2"/>
    <n v="0.2"/>
    <n v="2.8"/>
  </r>
  <r>
    <n v="8357"/>
    <s v="CA-2013-163174"/>
    <x v="0"/>
    <x v="370"/>
    <d v="2013-08-31T00:00:00"/>
    <s v="Standard Class"/>
    <s v="XP-21865"/>
    <s v="Xylona Preis"/>
    <s v="Consumer"/>
    <s v="United States"/>
    <s v="Athens"/>
    <x v="32"/>
    <n v="30605"/>
    <x v="0"/>
    <s v="FUR-FU-10000308"/>
    <x v="0"/>
    <x v="5"/>
    <s v="Deflect-o Glass Clear Studded Chair Mats"/>
    <n v="186.54"/>
    <n v="3"/>
    <n v="0"/>
    <n v="41.038800000000002"/>
  </r>
  <r>
    <n v="8358"/>
    <s v="CA-2011-110555"/>
    <x v="2"/>
    <x v="909"/>
    <d v="2011-04-18T00:00:00"/>
    <s v="Standard Class"/>
    <s v="MM-18055"/>
    <s v="Michelle Moray"/>
    <s v="Consumer"/>
    <s v="United States"/>
    <s v="Great Falls"/>
    <x v="37"/>
    <n v="59405"/>
    <x v="1"/>
    <s v="OFF-ST-10000876"/>
    <x v="1"/>
    <x v="4"/>
    <s v="Eldon Simplefile Box Office"/>
    <n v="87.08"/>
    <n v="7"/>
    <n v="0"/>
    <n v="24.382400000000001"/>
  </r>
  <r>
    <n v="8359"/>
    <s v="CA-2011-110555"/>
    <x v="2"/>
    <x v="909"/>
    <d v="2011-04-18T00:00:00"/>
    <s v="Standard Class"/>
    <s v="MM-18055"/>
    <s v="Michelle Moray"/>
    <s v="Consumer"/>
    <s v="United States"/>
    <s v="Great Falls"/>
    <x v="37"/>
    <n v="59405"/>
    <x v="1"/>
    <s v="TEC-PH-10000586"/>
    <x v="2"/>
    <x v="7"/>
    <s v="AT&amp;T SB67148 SynJ"/>
    <n v="105.584"/>
    <n v="2"/>
    <n v="0.2"/>
    <n v="9.2386000000000053"/>
  </r>
  <r>
    <n v="8360"/>
    <s v="CA-2011-110555"/>
    <x v="2"/>
    <x v="909"/>
    <d v="2011-04-18T00:00:00"/>
    <s v="Standard Class"/>
    <s v="MM-18055"/>
    <s v="Michelle Moray"/>
    <s v="Consumer"/>
    <s v="United States"/>
    <s v="Great Falls"/>
    <x v="37"/>
    <n v="59405"/>
    <x v="1"/>
    <s v="TEC-AC-10003399"/>
    <x v="2"/>
    <x v="11"/>
    <s v="Memorex Mini Travel Drive 64 GB USB 2.0 Flash Drive"/>
    <n v="217.44"/>
    <n v="6"/>
    <n v="0"/>
    <n v="91.32480000000001"/>
  </r>
  <r>
    <n v="8361"/>
    <s v="CA-2014-147207"/>
    <x v="3"/>
    <x v="460"/>
    <d v="2014-01-05T00:00:00"/>
    <s v="Second Class"/>
    <s v="TS-21655"/>
    <s v="Trudy Schmidt"/>
    <s v="Consumer"/>
    <s v="United States"/>
    <s v="El Paso"/>
    <x v="5"/>
    <n v="79907"/>
    <x v="2"/>
    <s v="OFF-AR-10001955"/>
    <x v="1"/>
    <x v="6"/>
    <s v="Newell 319"/>
    <n v="31.744"/>
    <n v="2"/>
    <n v="0.2"/>
    <n v="3.9679999999999964"/>
  </r>
  <r>
    <n v="8362"/>
    <s v="CA-2014-147207"/>
    <x v="3"/>
    <x v="460"/>
    <d v="2014-01-05T00:00:00"/>
    <s v="Second Class"/>
    <s v="TS-21655"/>
    <s v="Trudy Schmidt"/>
    <s v="Consumer"/>
    <s v="United States"/>
    <s v="El Paso"/>
    <x v="5"/>
    <n v="79907"/>
    <x v="2"/>
    <s v="OFF-AP-10000027"/>
    <x v="1"/>
    <x v="9"/>
    <s v="Hoover Commercial SteamVac"/>
    <n v="5.4319999999999986"/>
    <n v="2"/>
    <n v="0.8"/>
    <n v="-13.580000000000002"/>
  </r>
  <r>
    <n v="8363"/>
    <s v="CA-2014-147207"/>
    <x v="3"/>
    <x v="460"/>
    <d v="2014-01-05T00:00:00"/>
    <s v="Second Class"/>
    <s v="TS-21655"/>
    <s v="Trudy Schmidt"/>
    <s v="Consumer"/>
    <s v="United States"/>
    <s v="El Paso"/>
    <x v="5"/>
    <n v="79907"/>
    <x v="2"/>
    <s v="FUR-TA-10002958"/>
    <x v="0"/>
    <x v="3"/>
    <s v="Bevis Oval Conference Table, Walnut"/>
    <n v="913.43000000000006"/>
    <n v="5"/>
    <n v="0.3"/>
    <n v="-169.63700000000009"/>
  </r>
  <r>
    <n v="8364"/>
    <s v="CA-2014-147207"/>
    <x v="3"/>
    <x v="460"/>
    <d v="2014-01-05T00:00:00"/>
    <s v="Second Class"/>
    <s v="TS-21655"/>
    <s v="Trudy Schmidt"/>
    <s v="Consumer"/>
    <s v="United States"/>
    <s v="El Paso"/>
    <x v="5"/>
    <n v="79907"/>
    <x v="2"/>
    <s v="OFF-ST-10002615"/>
    <x v="1"/>
    <x v="4"/>
    <s v="Dual Level, Single-Width Filing Carts"/>
    <n v="372.14400000000001"/>
    <n v="3"/>
    <n v="0.2"/>
    <n v="27.910800000000009"/>
  </r>
  <r>
    <n v="8365"/>
    <s v="CA-2014-137631"/>
    <x v="3"/>
    <x v="1045"/>
    <d v="2014-05-03T00:00:00"/>
    <s v="Standard Class"/>
    <s v="JL-15235"/>
    <s v="Janet Lee"/>
    <s v="Consumer"/>
    <s v="United States"/>
    <s v="Kissimmee"/>
    <x v="2"/>
    <n v="34741"/>
    <x v="0"/>
    <s v="TEC-PH-10002624"/>
    <x v="2"/>
    <x v="7"/>
    <s v="Samsung Galaxy S4 Mini"/>
    <n v="751.98400000000004"/>
    <n v="2"/>
    <n v="0.2"/>
    <n v="84.598199999999878"/>
  </r>
  <r>
    <n v="8366"/>
    <s v="CA-2014-157273"/>
    <x v="3"/>
    <x v="289"/>
    <d v="2014-02-03T00:00:00"/>
    <s v="First Class"/>
    <s v="SZ-20035"/>
    <s v="Sam Zeldin"/>
    <s v="Home Office"/>
    <s v="United States"/>
    <s v="Seattle"/>
    <x v="4"/>
    <n v="98105"/>
    <x v="1"/>
    <s v="TEC-PH-10002275"/>
    <x v="2"/>
    <x v="7"/>
    <s v="Mitel 5320 IP Phone VoIP phone"/>
    <n v="604.76800000000003"/>
    <n v="4"/>
    <n v="0.2"/>
    <n v="60.476800000000026"/>
  </r>
  <r>
    <n v="8367"/>
    <s v="CA-2011-109918"/>
    <x v="2"/>
    <x v="557"/>
    <d v="2011-09-12T00:00:00"/>
    <s v="Second Class"/>
    <s v="LR-17035"/>
    <s v="Lisa Ryan"/>
    <s v="Corporate"/>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s v="Corporate"/>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s v="Corporate"/>
    <s v="United States"/>
    <s v="Santa Clara"/>
    <x v="1"/>
    <n v="95051"/>
    <x v="1"/>
    <s v="OFF-BI-10004308"/>
    <x v="1"/>
    <x v="8"/>
    <s v="Avery Legal 4-Ring Binder"/>
    <n v="83.920000000000016"/>
    <n v="5"/>
    <n v="0.2"/>
    <n v="31.47"/>
  </r>
  <r>
    <n v="8370"/>
    <s v="CA-2013-118745"/>
    <x v="0"/>
    <x v="725"/>
    <d v="2013-06-17T00:00:00"/>
    <s v="Standard Class"/>
    <s v="SV-20365"/>
    <s v="Seth Vernon"/>
    <s v="Consumer"/>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s v="Home Office"/>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s v="Consumer"/>
    <s v="United States"/>
    <s v="Fort Worth"/>
    <x v="5"/>
    <n v="76106"/>
    <x v="2"/>
    <s v="OFF-BI-10001658"/>
    <x v="1"/>
    <x v="8"/>
    <s v="GBC Standard Therm-A-Bind Covers"/>
    <n v="4.9839999999999991"/>
    <n v="1"/>
    <n v="0.8"/>
    <n v="-8.472800000000003"/>
  </r>
  <r>
    <n v="8373"/>
    <s v="CA-2013-113726"/>
    <x v="0"/>
    <x v="390"/>
    <d v="2013-12-02T00:00:00"/>
    <s v="Standard Class"/>
    <s v="SC-20680"/>
    <s v="Steve Carroll"/>
    <s v="Home Office"/>
    <s v="United States"/>
    <s v="Seattle"/>
    <x v="4"/>
    <n v="98105"/>
    <x v="1"/>
    <s v="FUR-FU-10003535"/>
    <x v="0"/>
    <x v="5"/>
    <s v="Howard Miller Distant Time Traveler Alarm Clock"/>
    <n v="82.26"/>
    <n v="3"/>
    <n v="0"/>
    <n v="33.726600000000005"/>
  </r>
  <r>
    <n v="8374"/>
    <s v="CA-2013-152940"/>
    <x v="0"/>
    <x v="338"/>
    <d v="2013-11-14T00:00:00"/>
    <s v="First Class"/>
    <s v="RO-19780"/>
    <s v="Rose O'Brian"/>
    <s v="Consumer"/>
    <s v="United States"/>
    <s v="San Francisco"/>
    <x v="1"/>
    <n v="94110"/>
    <x v="1"/>
    <s v="OFF-ST-10000352"/>
    <x v="1"/>
    <x v="4"/>
    <s v="Acco Perma 2700 Stacking Storage Drawers"/>
    <n v="29.74"/>
    <n v="1"/>
    <n v="0"/>
    <n v="4.4610000000000021"/>
  </r>
  <r>
    <n v="8375"/>
    <s v="CA-2012-158701"/>
    <x v="1"/>
    <x v="956"/>
    <d v="2012-01-10T00:00:00"/>
    <s v="Standard Class"/>
    <s v="JL-15175"/>
    <s v="James Lanier"/>
    <s v="Home Office"/>
    <s v="United States"/>
    <s v="San Francisco"/>
    <x v="1"/>
    <n v="94110"/>
    <x v="1"/>
    <s v="OFF-AP-10004859"/>
    <x v="1"/>
    <x v="9"/>
    <s v="Acco 6 Outlet Guardian Premium Surge Suppressor"/>
    <n v="87.36"/>
    <n v="6"/>
    <n v="0"/>
    <n v="23.587200000000003"/>
  </r>
  <r>
    <n v="8376"/>
    <s v="CA-2012-158701"/>
    <x v="1"/>
    <x v="956"/>
    <d v="2012-01-10T00:00:00"/>
    <s v="Standard Class"/>
    <s v="JL-15175"/>
    <s v="James Lanier"/>
    <s v="Home Office"/>
    <s v="United States"/>
    <s v="San Francisco"/>
    <x v="1"/>
    <n v="94110"/>
    <x v="1"/>
    <s v="OFF-BI-10001294"/>
    <x v="1"/>
    <x v="8"/>
    <s v="Fellowes Binding Cases"/>
    <n v="56.16"/>
    <n v="6"/>
    <n v="0.2"/>
    <n v="17.549999999999994"/>
  </r>
  <r>
    <n v="8377"/>
    <s v="CA-2014-156272"/>
    <x v="3"/>
    <x v="708"/>
    <d v="2014-03-28T00:00:00"/>
    <s v="Standard Class"/>
    <s v="PW-19030"/>
    <s v="Pauline Webber"/>
    <s v="Corporate"/>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s v="Corporate"/>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s v="Corporate"/>
    <s v="United States"/>
    <s v="Houston"/>
    <x v="5"/>
    <n v="77095"/>
    <x v="2"/>
    <s v="OFF-PA-10003349"/>
    <x v="1"/>
    <x v="10"/>
    <s v="Xerox 1957"/>
    <n v="15.552000000000003"/>
    <n v="3"/>
    <n v="0.2"/>
    <n v="5.6375999999999999"/>
  </r>
  <r>
    <n v="8380"/>
    <s v="CA-2012-162964"/>
    <x v="1"/>
    <x v="768"/>
    <d v="2012-11-18T00:00:00"/>
    <s v="Standard Class"/>
    <s v="MF-18250"/>
    <s v="Monica Federle"/>
    <s v="Corporate"/>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s v="Consumer"/>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s v="Consumer"/>
    <s v="United States"/>
    <s v="San Francisco"/>
    <x v="1"/>
    <n v="94109"/>
    <x v="1"/>
    <s v="TEC-PH-10003800"/>
    <x v="2"/>
    <x v="7"/>
    <s v="i.Sound Portable Power - 8000 mAh"/>
    <n v="84.784000000000006"/>
    <n v="2"/>
    <n v="0.2"/>
    <n v="-20.136200000000006"/>
  </r>
  <r>
    <n v="8383"/>
    <s v="CA-2013-163048"/>
    <x v="0"/>
    <x v="597"/>
    <d v="2013-02-15T00:00:00"/>
    <s v="Standard Class"/>
    <s v="MH-17440"/>
    <s v="Mark Haberlin"/>
    <s v="Corporate"/>
    <s v="United States"/>
    <s v="Houston"/>
    <x v="5"/>
    <n v="77036"/>
    <x v="2"/>
    <s v="FUR-CH-10001270"/>
    <x v="0"/>
    <x v="1"/>
    <s v="Harbour Creations Steel Folding Chair"/>
    <n v="241.49999999999997"/>
    <n v="4"/>
    <n v="0.3"/>
    <n v="0"/>
  </r>
  <r>
    <n v="8384"/>
    <s v="CA-2013-145135"/>
    <x v="0"/>
    <x v="491"/>
    <d v="2013-11-29T00:00:00"/>
    <s v="First Class"/>
    <s v="CD-12790"/>
    <s v="Cynthia Delaney"/>
    <s v="Home Office"/>
    <s v="United States"/>
    <s v="Shelton"/>
    <x v="29"/>
    <n v="6484"/>
    <x v="3"/>
    <s v="TEC-AC-10003447"/>
    <x v="2"/>
    <x v="11"/>
    <s v="Micropad Numeric Keypads"/>
    <n v="59.97"/>
    <n v="3"/>
    <n v="0"/>
    <n v="14.992499999999996"/>
  </r>
  <r>
    <n v="8385"/>
    <s v="CA-2013-145135"/>
    <x v="0"/>
    <x v="491"/>
    <d v="2013-11-29T00:00:00"/>
    <s v="First Class"/>
    <s v="CD-12790"/>
    <s v="Cynthia Delaney"/>
    <s v="Home Office"/>
    <s v="United States"/>
    <s v="Shelton"/>
    <x v="29"/>
    <n v="6484"/>
    <x v="3"/>
    <s v="OFF-PA-10004285"/>
    <x v="1"/>
    <x v="10"/>
    <s v="Xerox 1959"/>
    <n v="13.36"/>
    <n v="2"/>
    <n v="0"/>
    <n v="6.4127999999999998"/>
  </r>
  <r>
    <n v="8386"/>
    <s v="CA-2014-137582"/>
    <x v="3"/>
    <x v="507"/>
    <d v="2014-09-09T00:00:00"/>
    <s v="Standard Class"/>
    <s v="CV-12805"/>
    <s v="Cynthia Voltz"/>
    <s v="Corporate"/>
    <s v="United States"/>
    <s v="Oakland"/>
    <x v="1"/>
    <n v="94601"/>
    <x v="1"/>
    <s v="OFF-BI-10001757"/>
    <x v="1"/>
    <x v="8"/>
    <s v="Pressboard Hanging Data Binders for Unburst Sheets"/>
    <n v="11.808"/>
    <n v="3"/>
    <n v="0.2"/>
    <n v="4.1327999999999996"/>
  </r>
  <r>
    <n v="8387"/>
    <s v="CA-2012-149601"/>
    <x v="1"/>
    <x v="71"/>
    <d v="2012-06-03T00:00:00"/>
    <s v="Standard Class"/>
    <s v="TB-21625"/>
    <s v="Trudy Brown"/>
    <s v="Consumer"/>
    <s v="United States"/>
    <s v="Manchester"/>
    <x v="29"/>
    <n v="6040"/>
    <x v="3"/>
    <s v="OFF-ST-10001558"/>
    <x v="1"/>
    <x v="4"/>
    <s v="Acco Perma 4000 Stacking Storage Drawers"/>
    <n v="16.239999999999998"/>
    <n v="1"/>
    <n v="0"/>
    <n v="2.4359999999999999"/>
  </r>
  <r>
    <n v="8388"/>
    <s v="CA-2012-149601"/>
    <x v="1"/>
    <x v="71"/>
    <d v="2012-06-03T00:00:00"/>
    <s v="Standard Class"/>
    <s v="TB-21625"/>
    <s v="Trudy Brown"/>
    <s v="Consumer"/>
    <s v="United States"/>
    <s v="Manchester"/>
    <x v="29"/>
    <n v="6040"/>
    <x v="3"/>
    <s v="OFF-ST-10001328"/>
    <x v="1"/>
    <x v="4"/>
    <s v="Personal Filing Tote with Lid, Black/Gray"/>
    <n v="77.55"/>
    <n v="5"/>
    <n v="0"/>
    <n v="21.714000000000002"/>
  </r>
  <r>
    <n v="8389"/>
    <s v="CA-2011-139423"/>
    <x v="2"/>
    <x v="301"/>
    <d v="2011-11-05T00:00:00"/>
    <s v="Standard Class"/>
    <s v="DG-13300"/>
    <s v="Deirdre Greer"/>
    <s v="Corporate"/>
    <s v="United States"/>
    <s v="Orange"/>
    <x v="30"/>
    <n v="7050"/>
    <x v="3"/>
    <s v="OFF-AP-10004708"/>
    <x v="1"/>
    <x v="9"/>
    <s v="Fellowes Superior 10 Outlet Split Surge Protector"/>
    <n v="76.12"/>
    <n v="2"/>
    <n v="0"/>
    <n v="22.074799999999996"/>
  </r>
  <r>
    <n v="8390"/>
    <s v="CA-2013-102596"/>
    <x v="0"/>
    <x v="797"/>
    <d v="2013-12-31T00:00:00"/>
    <s v="First Class"/>
    <s v="RD-19810"/>
    <s v="Ross DeVincentis"/>
    <s v="Home Office"/>
    <s v="United States"/>
    <s v="Akron"/>
    <x v="24"/>
    <n v="44312"/>
    <x v="3"/>
    <s v="OFF-FA-10000621"/>
    <x v="1"/>
    <x v="13"/>
    <s v="OIC Colored Binder Clips, Assorted Sizes"/>
    <n v="17.184000000000001"/>
    <n v="6"/>
    <n v="0.2"/>
    <n v="6.2291999999999996"/>
  </r>
  <r>
    <n v="8391"/>
    <s v="CA-2014-153227"/>
    <x v="3"/>
    <x v="769"/>
    <d v="2014-12-07T00:00:00"/>
    <s v="First Class"/>
    <s v="CS-12250"/>
    <s v="Chris Selesnick"/>
    <s v="Corporate"/>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s v="Home Office"/>
    <s v="United States"/>
    <s v="Danbury"/>
    <x v="29"/>
    <n v="6810"/>
    <x v="3"/>
    <s v="FUR-FU-10001473"/>
    <x v="0"/>
    <x v="5"/>
    <s v="DAX Wood Document Frame"/>
    <n v="27.46"/>
    <n v="2"/>
    <n v="0"/>
    <n v="9.8856000000000002"/>
  </r>
  <r>
    <n v="8393"/>
    <s v="CA-2013-142594"/>
    <x v="0"/>
    <x v="49"/>
    <d v="2013-12-07T00:00:00"/>
    <s v="Second Class"/>
    <s v="EJ-14155"/>
    <s v="Eva Jacobs"/>
    <s v="Consumer"/>
    <s v="United States"/>
    <s v="Franklin"/>
    <x v="31"/>
    <n v="2038"/>
    <x v="3"/>
    <s v="TEC-PH-10000193"/>
    <x v="2"/>
    <x v="7"/>
    <s v="Jensen SMPS-640 - speaker phone"/>
    <n v="137.94"/>
    <n v="3"/>
    <n v="0"/>
    <n v="35.864399999999996"/>
  </r>
  <r>
    <n v="8394"/>
    <s v="CA-2013-142594"/>
    <x v="0"/>
    <x v="49"/>
    <d v="2013-12-07T00:00:00"/>
    <s v="Second Class"/>
    <s v="EJ-14155"/>
    <s v="Eva Jacobs"/>
    <s v="Consumer"/>
    <s v="United States"/>
    <s v="Franklin"/>
    <x v="31"/>
    <n v="2038"/>
    <x v="3"/>
    <s v="FUR-FU-10002045"/>
    <x v="0"/>
    <x v="5"/>
    <s v="Executive Impressions 14&quot;"/>
    <n v="111.15"/>
    <n v="5"/>
    <n v="0"/>
    <n v="48.906000000000006"/>
  </r>
  <r>
    <n v="8395"/>
    <s v="CA-2013-142594"/>
    <x v="0"/>
    <x v="49"/>
    <d v="2013-12-07T00:00:00"/>
    <s v="Second Class"/>
    <s v="EJ-14155"/>
    <s v="Eva Jacobs"/>
    <s v="Consumer"/>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s v="Consumer"/>
    <s v="United States"/>
    <s v="Franklin"/>
    <x v="31"/>
    <n v="2038"/>
    <x v="3"/>
    <s v="FUR-TA-10001095"/>
    <x v="0"/>
    <x v="3"/>
    <s v="Chromcraft Round Conference Tables"/>
    <n v="366.00899999999996"/>
    <n v="3"/>
    <n v="0.3"/>
    <n v="-47.058300000000003"/>
  </r>
  <r>
    <n v="8397"/>
    <s v="CA-2011-152254"/>
    <x v="2"/>
    <x v="479"/>
    <d v="2011-06-30T00:00:00"/>
    <s v="Same Day"/>
    <s v="BD-11620"/>
    <s v="Brian DeCherney"/>
    <s v="Consumer"/>
    <s v="United States"/>
    <s v="Wilmington"/>
    <x v="3"/>
    <n v="28403"/>
    <x v="0"/>
    <s v="OFF-PA-10001144"/>
    <x v="1"/>
    <x v="10"/>
    <s v="Xerox 1913"/>
    <n v="310.68799999999999"/>
    <n v="7"/>
    <n v="0.2"/>
    <n v="108.74079999999998"/>
  </r>
  <r>
    <n v="8398"/>
    <s v="US-2011-120236"/>
    <x v="2"/>
    <x v="1010"/>
    <d v="2011-09-04T00:00:00"/>
    <s v="First Class"/>
    <s v="MR-17545"/>
    <s v="Mathew Reese"/>
    <s v="Home Office"/>
    <s v="United States"/>
    <s v="Houston"/>
    <x v="5"/>
    <n v="77095"/>
    <x v="2"/>
    <s v="OFF-BI-10004099"/>
    <x v="1"/>
    <x v="8"/>
    <s v="GBC VeloBinder Strips"/>
    <n v="7.6799999999999979"/>
    <n v="5"/>
    <n v="0.8"/>
    <n v="-11.52"/>
  </r>
  <r>
    <n v="8399"/>
    <s v="CA-2014-120061"/>
    <x v="3"/>
    <x v="808"/>
    <d v="2014-11-08T00:00:00"/>
    <s v="Second Class"/>
    <s v="SR-20425"/>
    <s v="Sharelle Roach"/>
    <s v="Home Office"/>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s v="Consumer"/>
    <s v="United States"/>
    <s v="Glendale"/>
    <x v="16"/>
    <n v="85301"/>
    <x v="1"/>
    <s v="OFF-ST-10000344"/>
    <x v="1"/>
    <x v="4"/>
    <s v="Neat Ideas Personal Hanging Folder Files, Black"/>
    <n v="10.744"/>
    <n v="1"/>
    <n v="0.2"/>
    <n v="0.80579999999999963"/>
  </r>
  <r>
    <n v="8401"/>
    <s v="CA-2012-110814"/>
    <x v="1"/>
    <x v="901"/>
    <d v="2012-12-09T00:00:00"/>
    <s v="Second Class"/>
    <s v="BD-11635"/>
    <s v="Brian Derr"/>
    <s v="Consumer"/>
    <s v="United States"/>
    <s v="New York City"/>
    <x v="15"/>
    <n v="10009"/>
    <x v="3"/>
    <s v="OFF-BI-10002026"/>
    <x v="1"/>
    <x v="8"/>
    <s v="Avery Arch Ring Binders"/>
    <n v="232.40000000000003"/>
    <n v="5"/>
    <n v="0.2"/>
    <n v="78.434999999999988"/>
  </r>
  <r>
    <n v="8402"/>
    <s v="CA-2012-110814"/>
    <x v="1"/>
    <x v="901"/>
    <d v="2012-12-09T00:00:00"/>
    <s v="Second Class"/>
    <s v="BD-11635"/>
    <s v="Brian Derr"/>
    <s v="Consumer"/>
    <s v="United States"/>
    <s v="New York City"/>
    <x v="15"/>
    <n v="10009"/>
    <x v="3"/>
    <s v="FUR-CH-10003535"/>
    <x v="0"/>
    <x v="1"/>
    <s v="Global Armless Task Chair, Royal Blue"/>
    <n v="164.64599999999999"/>
    <n v="3"/>
    <n v="0.1"/>
    <n v="12.805799999999994"/>
  </r>
  <r>
    <n v="8403"/>
    <s v="CA-2012-110814"/>
    <x v="1"/>
    <x v="901"/>
    <d v="2012-12-09T00:00:00"/>
    <s v="Second Class"/>
    <s v="BD-11635"/>
    <s v="Brian Derr"/>
    <s v="Consumer"/>
    <s v="United States"/>
    <s v="New York City"/>
    <x v="15"/>
    <n v="10009"/>
    <x v="3"/>
    <s v="OFF-PA-10004156"/>
    <x v="1"/>
    <x v="10"/>
    <s v="Xerox 188"/>
    <n v="22.68"/>
    <n v="2"/>
    <n v="0"/>
    <n v="11.113199999999999"/>
  </r>
  <r>
    <n v="8404"/>
    <s v="CA-2013-154067"/>
    <x v="0"/>
    <x v="854"/>
    <d v="2013-02-07T00:00:00"/>
    <s v="Standard Class"/>
    <s v="SM-20950"/>
    <s v="Suzanne McNair"/>
    <s v="Corporate"/>
    <s v="United States"/>
    <s v="Los Angeles"/>
    <x v="1"/>
    <n v="90036"/>
    <x v="1"/>
    <s v="OFF-PA-10002254"/>
    <x v="1"/>
    <x v="10"/>
    <s v="Xerox 1883"/>
    <n v="105.52"/>
    <n v="4"/>
    <n v="0"/>
    <n v="48.539199999999994"/>
  </r>
  <r>
    <n v="8405"/>
    <s v="CA-2014-140480"/>
    <x v="3"/>
    <x v="141"/>
    <d v="2014-07-13T00:00:00"/>
    <s v="Standard Class"/>
    <s v="HE-14800"/>
    <s v="Harold Engle"/>
    <s v="Corporate"/>
    <s v="United States"/>
    <s v="Newark"/>
    <x v="13"/>
    <n v="19711"/>
    <x v="3"/>
    <s v="FUR-FU-10003247"/>
    <x v="0"/>
    <x v="5"/>
    <s v="36X48 HARDFLOOR CHAIRMAT"/>
    <n v="83.92"/>
    <n v="4"/>
    <n v="0"/>
    <n v="5.8743999999999943"/>
  </r>
  <r>
    <n v="8406"/>
    <s v="CA-2014-140480"/>
    <x v="3"/>
    <x v="141"/>
    <d v="2014-07-13T00:00:00"/>
    <s v="Standard Class"/>
    <s v="HE-14800"/>
    <s v="Harold Engle"/>
    <s v="Corporate"/>
    <s v="United States"/>
    <s v="Newark"/>
    <x v="13"/>
    <n v="19711"/>
    <x v="3"/>
    <s v="TEC-AC-10002473"/>
    <x v="2"/>
    <x v="11"/>
    <s v="Maxell 4.7GB DVD-R"/>
    <n v="141.9"/>
    <n v="5"/>
    <n v="0"/>
    <n v="58.179000000000002"/>
  </r>
  <r>
    <n v="8407"/>
    <s v="CA-2014-140480"/>
    <x v="3"/>
    <x v="141"/>
    <d v="2014-07-13T00:00:00"/>
    <s v="Standard Class"/>
    <s v="HE-14800"/>
    <s v="Harold Engle"/>
    <s v="Corporate"/>
    <s v="United States"/>
    <s v="Newark"/>
    <x v="13"/>
    <n v="19711"/>
    <x v="3"/>
    <s v="FUR-FU-10001057"/>
    <x v="0"/>
    <x v="5"/>
    <s v="Tensor Track Tree Floor Lamp"/>
    <n v="39.979999999999997"/>
    <n v="2"/>
    <n v="0"/>
    <n v="9.1953999999999994"/>
  </r>
  <r>
    <n v="8408"/>
    <s v="CA-2014-140480"/>
    <x v="3"/>
    <x v="141"/>
    <d v="2014-07-13T00:00:00"/>
    <s v="Standard Class"/>
    <s v="HE-14800"/>
    <s v="Harold Engle"/>
    <s v="Corporate"/>
    <s v="United States"/>
    <s v="Newark"/>
    <x v="13"/>
    <n v="19711"/>
    <x v="3"/>
    <s v="OFF-AR-10001419"/>
    <x v="1"/>
    <x v="6"/>
    <s v="Newell 325"/>
    <n v="28.91"/>
    <n v="7"/>
    <n v="0"/>
    <n v="8.6729999999999983"/>
  </r>
  <r>
    <n v="8409"/>
    <s v="CA-2014-140480"/>
    <x v="3"/>
    <x v="141"/>
    <d v="2014-07-13T00:00:00"/>
    <s v="Standard Class"/>
    <s v="HE-14800"/>
    <s v="Harold Engle"/>
    <s v="Corporate"/>
    <s v="United States"/>
    <s v="Newark"/>
    <x v="13"/>
    <n v="19711"/>
    <x v="3"/>
    <s v="OFF-AR-10004010"/>
    <x v="1"/>
    <x v="6"/>
    <s v="Hunt Boston Vacuum Mount KS Pencil Sharpener"/>
    <n v="174.95000000000002"/>
    <n v="5"/>
    <n v="0"/>
    <n v="45.487000000000002"/>
  </r>
  <r>
    <n v="8410"/>
    <s v="CA-2012-134082"/>
    <x v="1"/>
    <x v="555"/>
    <d v="2012-12-17T00:00:00"/>
    <s v="Standard Class"/>
    <s v="JK-15640"/>
    <s v="Jim Kriz"/>
    <s v="Home Office"/>
    <s v="United States"/>
    <s v="San Bernardino"/>
    <x v="1"/>
    <n v="92404"/>
    <x v="1"/>
    <s v="OFF-BI-10004230"/>
    <x v="1"/>
    <x v="8"/>
    <s v="GBC Recycled Grain Textured Covers"/>
    <n v="110.52800000000001"/>
    <n v="4"/>
    <n v="0.2"/>
    <n v="38.684799999999996"/>
  </r>
  <r>
    <n v="8411"/>
    <s v="CA-2013-130820"/>
    <x v="0"/>
    <x v="625"/>
    <d v="2013-11-16T00:00:00"/>
    <s v="Same Day"/>
    <s v="ON-18715"/>
    <s v="Odella Nelson"/>
    <s v="Corporate"/>
    <s v="United States"/>
    <s v="Burlington"/>
    <x v="3"/>
    <n v="27217"/>
    <x v="0"/>
    <s v="FUR-TA-10001768"/>
    <x v="0"/>
    <x v="3"/>
    <s v="Hon Racetrack Conference Tables"/>
    <n v="630.024"/>
    <n v="4"/>
    <n v="0.4"/>
    <n v="-199.50760000000008"/>
  </r>
  <r>
    <n v="8412"/>
    <s v="CA-2013-159765"/>
    <x v="0"/>
    <x v="195"/>
    <d v="2013-05-13T00:00:00"/>
    <s v="Second Class"/>
    <s v="TH-21100"/>
    <s v="Thea Hendricks"/>
    <s v="Consumer"/>
    <s v="United States"/>
    <s v="Salem"/>
    <x v="17"/>
    <n v="24153"/>
    <x v="0"/>
    <s v="OFF-AR-10003514"/>
    <x v="1"/>
    <x v="6"/>
    <s v="4009 Highlighters by Sanford"/>
    <n v="27.86"/>
    <n v="7"/>
    <n v="0"/>
    <n v="9.1937999999999978"/>
  </r>
  <r>
    <n v="8413"/>
    <s v="CA-2014-132290"/>
    <x v="3"/>
    <x v="434"/>
    <d v="2014-03-15T00:00:00"/>
    <s v="Standard Class"/>
    <s v="MD-17350"/>
    <s v="Maribeth Dona"/>
    <s v="Consumer"/>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s v="Corporate"/>
    <s v="United States"/>
    <s v="Arlington"/>
    <x v="5"/>
    <n v="76017"/>
    <x v="2"/>
    <s v="OFF-PA-10001972"/>
    <x v="1"/>
    <x v="10"/>
    <s v="Xerox 214"/>
    <n v="51.840000000000011"/>
    <n v="10"/>
    <n v="0.2"/>
    <n v="18.143999999999998"/>
  </r>
  <r>
    <n v="8415"/>
    <s v="CA-2013-147109"/>
    <x v="0"/>
    <x v="907"/>
    <d v="2013-12-22T00:00:00"/>
    <s v="Standard Class"/>
    <s v="AH-10075"/>
    <s v="Adam Hart"/>
    <s v="Corporate"/>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s v="Home Office"/>
    <s v="United States"/>
    <s v="Marion"/>
    <x v="23"/>
    <n v="52302"/>
    <x v="2"/>
    <s v="OFF-PA-10000474"/>
    <x v="1"/>
    <x v="10"/>
    <s v="Staples"/>
    <n v="106.32"/>
    <n v="3"/>
    <n v="0"/>
    <n v="49.970399999999991"/>
  </r>
  <r>
    <n v="8417"/>
    <s v="CA-2014-118199"/>
    <x v="3"/>
    <x v="1188"/>
    <d v="2014-05-12T00:00:00"/>
    <s v="First Class"/>
    <s v="LB-16795"/>
    <s v="Laurel Beltran"/>
    <s v="Home Office"/>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s v="Home Office"/>
    <s v="United States"/>
    <s v="Seattle"/>
    <x v="4"/>
    <n v="98105"/>
    <x v="1"/>
    <s v="OFF-ST-10000604"/>
    <x v="1"/>
    <x v="4"/>
    <s v="Home/Office Personal File Carts"/>
    <n v="104.28"/>
    <n v="3"/>
    <n v="0"/>
    <n v="26.069999999999993"/>
  </r>
  <r>
    <n v="8419"/>
    <s v="CA-2014-118199"/>
    <x v="3"/>
    <x v="1188"/>
    <d v="2014-05-12T00:00:00"/>
    <s v="First Class"/>
    <s v="LB-16795"/>
    <s v="Laurel Beltran"/>
    <s v="Home Office"/>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s v="Home Office"/>
    <s v="United States"/>
    <s v="Seattle"/>
    <x v="4"/>
    <n v="98105"/>
    <x v="1"/>
    <s v="OFF-ST-10000636"/>
    <x v="1"/>
    <x v="4"/>
    <s v="Rogers Profile Extra Capacity Storage Tub"/>
    <n v="66.959999999999994"/>
    <n v="4"/>
    <n v="0"/>
    <n v="2.6783999999999963"/>
  </r>
  <r>
    <n v="8421"/>
    <s v="CA-2014-118199"/>
    <x v="3"/>
    <x v="1188"/>
    <d v="2014-05-12T00:00:00"/>
    <s v="First Class"/>
    <s v="LB-16795"/>
    <s v="Laurel Beltran"/>
    <s v="Home Office"/>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s v="Consumer"/>
    <s v="United States"/>
    <s v="Lakewood"/>
    <x v="30"/>
    <n v="8701"/>
    <x v="3"/>
    <s v="TEC-AC-10002167"/>
    <x v="2"/>
    <x v="11"/>
    <s v="Imation 8gb Micro Traveldrive Usb 2.0 Flash Drive"/>
    <n v="45"/>
    <n v="3"/>
    <n v="0"/>
    <n v="4.9500000000000011"/>
  </r>
  <r>
    <n v="8423"/>
    <s v="CA-2014-150091"/>
    <x v="3"/>
    <x v="386"/>
    <d v="2014-10-17T00:00:00"/>
    <s v="Standard Class"/>
    <s v="NP-18670"/>
    <s v="Nora Paige"/>
    <s v="Consumer"/>
    <s v="United States"/>
    <s v="Lakewood"/>
    <x v="30"/>
    <n v="8701"/>
    <x v="3"/>
    <s v="OFF-FA-10000621"/>
    <x v="1"/>
    <x v="13"/>
    <s v="OIC Colored Binder Clips, Assorted Sizes"/>
    <n v="17.899999999999999"/>
    <n v="5"/>
    <n v="0"/>
    <n v="8.7710000000000008"/>
  </r>
  <r>
    <n v="8424"/>
    <s v="CA-2014-150091"/>
    <x v="3"/>
    <x v="386"/>
    <d v="2014-10-17T00:00:00"/>
    <s v="Standard Class"/>
    <s v="NP-18670"/>
    <s v="Nora Paige"/>
    <s v="Consumer"/>
    <s v="United States"/>
    <s v="Lakewood"/>
    <x v="30"/>
    <n v="8701"/>
    <x v="3"/>
    <s v="FUR-FU-10004053"/>
    <x v="0"/>
    <x v="5"/>
    <s v="DAX Two-Tone Silver Metal Document Frame"/>
    <n v="40.479999999999997"/>
    <n v="2"/>
    <n v="0"/>
    <n v="17.406400000000001"/>
  </r>
  <r>
    <n v="8425"/>
    <s v="CA-2014-150091"/>
    <x v="3"/>
    <x v="386"/>
    <d v="2014-10-17T00:00:00"/>
    <s v="Standard Class"/>
    <s v="NP-18670"/>
    <s v="Nora Paige"/>
    <s v="Consumer"/>
    <s v="United States"/>
    <s v="Lakewood"/>
    <x v="30"/>
    <n v="8701"/>
    <x v="3"/>
    <s v="FUR-BO-10003404"/>
    <x v="0"/>
    <x v="0"/>
    <s v="Global Adaptabilites Bookcase, Cherry/Storm Gray Finish"/>
    <n v="2154.9"/>
    <n v="5"/>
    <n v="0"/>
    <n v="129.29399999999987"/>
  </r>
  <r>
    <n v="8426"/>
    <s v="CA-2013-137652"/>
    <x v="0"/>
    <x v="770"/>
    <d v="2013-08-31T00:00:00"/>
    <s v="First Class"/>
    <s v="EB-13750"/>
    <s v="Edward Becker"/>
    <s v="Corporate"/>
    <s v="United States"/>
    <s v="Cincinnati"/>
    <x v="24"/>
    <n v="45231"/>
    <x v="3"/>
    <s v="OFF-BI-10004099"/>
    <x v="1"/>
    <x v="8"/>
    <s v="GBC VeloBinder Strips"/>
    <n v="18.432000000000002"/>
    <n v="8"/>
    <n v="0.7"/>
    <n v="-12.287999999999997"/>
  </r>
  <r>
    <n v="8427"/>
    <s v="CA-2012-128356"/>
    <x v="1"/>
    <x v="653"/>
    <d v="2012-10-07T00:00:00"/>
    <s v="Standard Class"/>
    <s v="RP-19390"/>
    <s v="Resi Pölking"/>
    <s v="Consumer"/>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s v="Consumer"/>
    <s v="United States"/>
    <s v="Roseville"/>
    <x v="12"/>
    <n v="48066"/>
    <x v="2"/>
    <s v="OFF-SU-10001935"/>
    <x v="1"/>
    <x v="14"/>
    <s v="Staples"/>
    <n v="4.3600000000000003"/>
    <n v="2"/>
    <n v="0"/>
    <n v="0.17439999999999944"/>
  </r>
  <r>
    <n v="8429"/>
    <s v="US-2014-132220"/>
    <x v="3"/>
    <x v="105"/>
    <d v="2014-11-17T00:00:00"/>
    <s v="Standard Class"/>
    <s v="DJ-13510"/>
    <s v="Don Jones"/>
    <s v="Corporate"/>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s v="Consumer"/>
    <s v="United States"/>
    <s v="Reading"/>
    <x v="9"/>
    <n v="19601"/>
    <x v="3"/>
    <s v="FUR-FU-10004904"/>
    <x v="0"/>
    <x v="5"/>
    <s v="Eldon &quot;L&quot; Workstation Diamond Chairmat"/>
    <n v="303.92"/>
    <n v="5"/>
    <n v="0.2"/>
    <n v="-30.392000000000024"/>
  </r>
  <r>
    <n v="8431"/>
    <s v="US-2011-113124"/>
    <x v="2"/>
    <x v="809"/>
    <d v="2011-04-05T00:00:00"/>
    <s v="Standard Class"/>
    <s v="NC-18340"/>
    <s v="Nat Carroll"/>
    <s v="Consumer"/>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s v="Corporate"/>
    <s v="United States"/>
    <s v="Baltimore"/>
    <x v="39"/>
    <n v="21215"/>
    <x v="3"/>
    <s v="FUR-FU-10003535"/>
    <x v="0"/>
    <x v="5"/>
    <s v="Howard Miller Distant Time Traveler Alarm Clock"/>
    <n v="274.20000000000005"/>
    <n v="10"/>
    <n v="0"/>
    <n v="112.422"/>
  </r>
  <r>
    <n v="8433"/>
    <s v="US-2011-127635"/>
    <x v="2"/>
    <x v="80"/>
    <d v="2011-09-18T00:00:00"/>
    <s v="Second Class"/>
    <s v="SC-20260"/>
    <s v="Scott Cohen"/>
    <s v="Corporate"/>
    <s v="United States"/>
    <s v="Corpus Christi"/>
    <x v="5"/>
    <n v="78415"/>
    <x v="2"/>
    <s v="OFF-FA-10000053"/>
    <x v="1"/>
    <x v="13"/>
    <s v="Revere Boxed Rubber Bands by Revere"/>
    <n v="6.048"/>
    <n v="4"/>
    <n v="0.2"/>
    <n v="-1.3607999999999998"/>
  </r>
  <r>
    <n v="8434"/>
    <s v="US-2011-127635"/>
    <x v="2"/>
    <x v="80"/>
    <d v="2011-09-18T00:00:00"/>
    <s v="Second Class"/>
    <s v="SC-20260"/>
    <s v="Scott Cohen"/>
    <s v="Corporate"/>
    <s v="United States"/>
    <s v="Corpus Christi"/>
    <x v="5"/>
    <n v="78415"/>
    <x v="2"/>
    <s v="OFF-PA-10004610"/>
    <x v="1"/>
    <x v="10"/>
    <s v="Xerox 1900"/>
    <n v="6.8480000000000008"/>
    <n v="2"/>
    <n v="0.2"/>
    <n v="2.1399999999999992"/>
  </r>
  <r>
    <n v="8435"/>
    <s v="US-2011-127635"/>
    <x v="2"/>
    <x v="80"/>
    <d v="2011-09-18T00:00:00"/>
    <s v="Second Class"/>
    <s v="SC-20260"/>
    <s v="Scott Cohen"/>
    <s v="Corporate"/>
    <s v="United States"/>
    <s v="Corpus Christi"/>
    <x v="5"/>
    <n v="78415"/>
    <x v="2"/>
    <s v="FUR-FU-10000550"/>
    <x v="0"/>
    <x v="5"/>
    <s v="Stacking Trays by OIC"/>
    <n v="9.9600000000000009"/>
    <n v="5"/>
    <n v="0.6"/>
    <n v="-6.7230000000000008"/>
  </r>
  <r>
    <n v="8436"/>
    <s v="US-2011-127635"/>
    <x v="2"/>
    <x v="80"/>
    <d v="2011-09-18T00:00:00"/>
    <s v="Second Class"/>
    <s v="SC-20260"/>
    <s v="Scott Cohen"/>
    <s v="Corporate"/>
    <s v="United States"/>
    <s v="Corpus Christi"/>
    <x v="5"/>
    <n v="78415"/>
    <x v="2"/>
    <s v="OFF-BI-10001721"/>
    <x v="1"/>
    <x v="8"/>
    <s v="Trimflex Flexible Post Binders"/>
    <n v="8.5519999999999978"/>
    <n v="2"/>
    <n v="0.8"/>
    <n v="-13.683199999999999"/>
  </r>
  <r>
    <n v="8437"/>
    <s v="CA-2012-151470"/>
    <x v="1"/>
    <x v="1181"/>
    <d v="2012-09-26T00:00:00"/>
    <s v="Standard Class"/>
    <s v="AM-10705"/>
    <s v="Anne McFarland"/>
    <s v="Consumer"/>
    <s v="United States"/>
    <s v="Las Vegas"/>
    <x v="33"/>
    <n v="89115"/>
    <x v="1"/>
    <s v="OFF-BI-10004040"/>
    <x v="1"/>
    <x v="8"/>
    <s v="Wilson Jones Impact Binders"/>
    <n v="45.584000000000003"/>
    <n v="11"/>
    <n v="0.2"/>
    <n v="16.524199999999997"/>
  </r>
  <r>
    <n v="8438"/>
    <s v="CA-2012-112823"/>
    <x v="1"/>
    <x v="895"/>
    <d v="2012-12-16T00:00:00"/>
    <s v="Standard Class"/>
    <s v="RA-19945"/>
    <s v="Ryan Akin"/>
    <s v="Consumer"/>
    <s v="United States"/>
    <s v="Cleveland"/>
    <x v="24"/>
    <n v="44105"/>
    <x v="3"/>
    <s v="TEC-AC-10002550"/>
    <x v="2"/>
    <x v="11"/>
    <s v="Maxell 4.7GB DVD-RW 3/Pack"/>
    <n v="25.488"/>
    <n v="2"/>
    <n v="0.2"/>
    <n v="4.4603999999999999"/>
  </r>
  <r>
    <n v="8439"/>
    <s v="CA-2011-108861"/>
    <x v="2"/>
    <x v="1061"/>
    <d v="2011-06-01T00:00:00"/>
    <s v="Standard Class"/>
    <s v="MM-17260"/>
    <s v="Magdelene Morse"/>
    <s v="Consumer"/>
    <s v="United States"/>
    <s v="Seattle"/>
    <x v="4"/>
    <n v="98105"/>
    <x v="1"/>
    <s v="OFF-BI-10003876"/>
    <x v="1"/>
    <x v="8"/>
    <s v="Green Canvas Binder for 8-1/2&quot; x 14&quot; Sheets"/>
    <n v="136.96"/>
    <n v="4"/>
    <n v="0.2"/>
    <n v="51.359999999999992"/>
  </r>
  <r>
    <n v="8440"/>
    <s v="CA-2014-114370"/>
    <x v="3"/>
    <x v="1192"/>
    <d v="2014-03-18T00:00:00"/>
    <s v="Second Class"/>
    <s v="BN-11470"/>
    <s v="Brad Norvell"/>
    <s v="Corporate"/>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s v="Home Office"/>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s v="Consumer"/>
    <s v="United States"/>
    <s v="Tucson"/>
    <x v="16"/>
    <n v="85705"/>
    <x v="1"/>
    <s v="OFF-PA-10002254"/>
    <x v="1"/>
    <x v="10"/>
    <s v="Xerox 1883"/>
    <n v="84.415999999999997"/>
    <n v="4"/>
    <n v="0.2"/>
    <n v="27.435199999999995"/>
  </r>
  <r>
    <n v="8443"/>
    <s v="US-2013-155173"/>
    <x v="0"/>
    <x v="1193"/>
    <d v="2013-03-11T00:00:00"/>
    <s v="Standard Class"/>
    <s v="JB-16045"/>
    <s v="Julia Barnett"/>
    <s v="Home Office"/>
    <s v="United States"/>
    <s v="Philadelphia"/>
    <x v="9"/>
    <n v="19120"/>
    <x v="3"/>
    <s v="TEC-PH-10004586"/>
    <x v="2"/>
    <x v="7"/>
    <s v="Wilson SignalBoost 841262 DB PRO Amplifier Kit"/>
    <n v="431.94"/>
    <n v="2"/>
    <n v="0.4"/>
    <n v="-71.990000000000009"/>
  </r>
  <r>
    <n v="8444"/>
    <s v="US-2013-155173"/>
    <x v="0"/>
    <x v="1193"/>
    <d v="2013-03-11T00:00:00"/>
    <s v="Standard Class"/>
    <s v="JB-16045"/>
    <s v="Julia Barnett"/>
    <s v="Home Office"/>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s v="Home Office"/>
    <s v="United States"/>
    <s v="Philadelphia"/>
    <x v="9"/>
    <n v="19120"/>
    <x v="3"/>
    <s v="TEC-PH-10002538"/>
    <x v="2"/>
    <x v="7"/>
    <s v="Grandstream GXP1160 VoIP phone"/>
    <n v="68.238"/>
    <n v="3"/>
    <n v="0.4"/>
    <n v="-12.510300000000008"/>
  </r>
  <r>
    <n v="8446"/>
    <s v="CA-2014-125451"/>
    <x v="3"/>
    <x v="436"/>
    <d v="2014-10-25T00:00:00"/>
    <s v="First Class"/>
    <s v="AH-10075"/>
    <s v="Adam Hart"/>
    <s v="Corporate"/>
    <s v="United States"/>
    <s v="Cranston"/>
    <x v="34"/>
    <n v="2920"/>
    <x v="3"/>
    <s v="FUR-TA-10001039"/>
    <x v="0"/>
    <x v="3"/>
    <s v="KI Adjustable-Height Table"/>
    <n v="240.744"/>
    <n v="4"/>
    <n v="0.3"/>
    <n v="-13.756799999999984"/>
  </r>
  <r>
    <n v="8447"/>
    <s v="CA-2014-125451"/>
    <x v="3"/>
    <x v="436"/>
    <d v="2014-10-25T00:00:00"/>
    <s v="First Class"/>
    <s v="AH-10075"/>
    <s v="Adam Hart"/>
    <s v="Corporate"/>
    <s v="United States"/>
    <s v="Cranston"/>
    <x v="34"/>
    <n v="2920"/>
    <x v="3"/>
    <s v="FUR-FU-10004963"/>
    <x v="0"/>
    <x v="5"/>
    <s v="Eldon 400 Class Desk Accessories, Black Carbon"/>
    <n v="35"/>
    <n v="4"/>
    <n v="0"/>
    <n v="14.700000000000003"/>
  </r>
  <r>
    <n v="8448"/>
    <s v="CA-2014-125451"/>
    <x v="3"/>
    <x v="436"/>
    <d v="2014-10-25T00:00:00"/>
    <s v="First Class"/>
    <s v="AH-10075"/>
    <s v="Adam Hart"/>
    <s v="Corporate"/>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s v="Corporate"/>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s v="Corporate"/>
    <s v="United States"/>
    <s v="Cranston"/>
    <x v="34"/>
    <n v="2920"/>
    <x v="3"/>
    <s v="OFF-PA-10003724"/>
    <x v="1"/>
    <x v="10"/>
    <s v="Wirebound Message Book, 4 per Page"/>
    <n v="43.44"/>
    <n v="8"/>
    <n v="0"/>
    <n v="21.285599999999999"/>
  </r>
  <r>
    <n v="8451"/>
    <s v="CA-2014-125451"/>
    <x v="3"/>
    <x v="436"/>
    <d v="2014-10-25T00:00:00"/>
    <s v="First Class"/>
    <s v="AH-10075"/>
    <s v="Adam Hart"/>
    <s v="Corporate"/>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s v="Consumer"/>
    <s v="United States"/>
    <s v="San Francisco"/>
    <x v="1"/>
    <n v="94122"/>
    <x v="1"/>
    <s v="TEC-PH-10001459"/>
    <x v="2"/>
    <x v="7"/>
    <s v="Samsung Galaxy Mega 6.3"/>
    <n v="1679.96"/>
    <n v="5"/>
    <n v="0.2"/>
    <n v="125.99700000000007"/>
  </r>
  <r>
    <n v="8453"/>
    <s v="CA-2013-125087"/>
    <x v="0"/>
    <x v="724"/>
    <d v="2013-04-24T00:00:00"/>
    <s v="Standard Class"/>
    <s v="TH-21115"/>
    <s v="Thea Hudgings"/>
    <s v="Corporate"/>
    <s v="United States"/>
    <s v="Houston"/>
    <x v="5"/>
    <n v="77070"/>
    <x v="2"/>
    <s v="FUR-CH-10002880"/>
    <x v="0"/>
    <x v="1"/>
    <s v="Global High-Back Leather Tilter, Burgundy"/>
    <n v="344.37199999999996"/>
    <n v="4"/>
    <n v="0.3"/>
    <n v="-93.472400000000022"/>
  </r>
  <r>
    <n v="8454"/>
    <s v="CA-2013-125087"/>
    <x v="0"/>
    <x v="724"/>
    <d v="2013-04-24T00:00:00"/>
    <s v="Standard Class"/>
    <s v="TH-21115"/>
    <s v="Thea Hudgings"/>
    <s v="Corporate"/>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s v="Corporate"/>
    <s v="United States"/>
    <s v="Houston"/>
    <x v="5"/>
    <n v="77070"/>
    <x v="2"/>
    <s v="FUR-FU-10004748"/>
    <x v="0"/>
    <x v="5"/>
    <s v="Howard Miller 16&quot; Diameter Gallery Wall Clock"/>
    <n v="127.88"/>
    <n v="5"/>
    <n v="0.6"/>
    <n v="-67.137"/>
  </r>
  <r>
    <n v="8456"/>
    <s v="CA-2013-154081"/>
    <x v="0"/>
    <x v="730"/>
    <d v="2013-05-30T00:00:00"/>
    <s v="Standard Class"/>
    <s v="JE-15610"/>
    <s v="Jim Epp"/>
    <s v="Corporate"/>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s v="Corporate"/>
    <s v="United States"/>
    <s v="Chicago"/>
    <x v="10"/>
    <n v="60653"/>
    <x v="2"/>
    <s v="FUR-CH-10001146"/>
    <x v="0"/>
    <x v="1"/>
    <s v="Global Task Chair, Black"/>
    <n v="106.869"/>
    <n v="3"/>
    <n v="0.3"/>
    <n v="-29.007299999999994"/>
  </r>
  <r>
    <n v="8458"/>
    <s v="US-2014-118556"/>
    <x v="3"/>
    <x v="39"/>
    <d v="2014-06-03T00:00:00"/>
    <s v="Second Class"/>
    <s v="TH-21235"/>
    <s v="Tiffany House"/>
    <s v="Corporate"/>
    <s v="United States"/>
    <s v="Chicago"/>
    <x v="10"/>
    <n v="60653"/>
    <x v="2"/>
    <s v="OFF-BI-10004364"/>
    <x v="1"/>
    <x v="8"/>
    <s v="Storex Dura Pro Binders"/>
    <n v="3.5639999999999992"/>
    <n v="3"/>
    <n v="0.8"/>
    <n v="-6.2370000000000019"/>
  </r>
  <r>
    <n v="8459"/>
    <s v="CA-2011-126200"/>
    <x v="2"/>
    <x v="55"/>
    <d v="2011-08-29T00:00:00"/>
    <s v="Standard Class"/>
    <s v="JE-15715"/>
    <s v="Joe Elijah"/>
    <s v="Consumer"/>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s v="Consumer"/>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s v="Consumer"/>
    <s v="United States"/>
    <s v="Bristol"/>
    <x v="29"/>
    <n v="6010"/>
    <x v="3"/>
    <s v="OFF-BI-10002432"/>
    <x v="1"/>
    <x v="8"/>
    <s v="Wilson Jones Standard D-Ring Binders"/>
    <n v="25.299999999999997"/>
    <n v="5"/>
    <n v="0"/>
    <n v="11.890999999999998"/>
  </r>
  <r>
    <n v="8462"/>
    <s v="CA-2011-146500"/>
    <x v="2"/>
    <x v="1194"/>
    <d v="2011-09-04T00:00:00"/>
    <s v="Standard Class"/>
    <s v="AT-10735"/>
    <s v="Annie Thurman"/>
    <s v="Consumer"/>
    <s v="United States"/>
    <s v="Bristol"/>
    <x v="29"/>
    <n v="6010"/>
    <x v="3"/>
    <s v="OFF-ST-10000563"/>
    <x v="1"/>
    <x v="4"/>
    <s v="Fellowes Bankers Box Stor/Drawer Steel Plus"/>
    <n v="95.94"/>
    <n v="3"/>
    <n v="0"/>
    <n v="9.5940000000000012"/>
  </r>
  <r>
    <n v="8463"/>
    <s v="CA-2012-169537"/>
    <x v="1"/>
    <x v="37"/>
    <d v="2012-09-07T00:00:00"/>
    <s v="Second Class"/>
    <s v="JH-15820"/>
    <s v="John Huston"/>
    <s v="Consumer"/>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s v="Home Office"/>
    <s v="United States"/>
    <s v="Albuquerque"/>
    <x v="27"/>
    <n v="87105"/>
    <x v="1"/>
    <s v="TEC-PH-10003273"/>
    <x v="2"/>
    <x v="7"/>
    <s v="AT&amp;T TR1909W"/>
    <n v="302.37599999999998"/>
    <n v="3"/>
    <n v="0.2"/>
    <n v="22.678200000000018"/>
  </r>
  <r>
    <n v="8465"/>
    <s v="CA-2012-144043"/>
    <x v="1"/>
    <x v="1187"/>
    <d v="2012-05-15T00:00:00"/>
    <s v="Standard Class"/>
    <s v="AB-10165"/>
    <s v="Alan Barnes"/>
    <s v="Consumer"/>
    <s v="United States"/>
    <s v="Louisville"/>
    <x v="22"/>
    <n v="80027"/>
    <x v="1"/>
    <s v="TEC-AC-10002718"/>
    <x v="2"/>
    <x v="11"/>
    <s v="Belkin Standard 104 key USB Keyboard"/>
    <n v="46.688000000000002"/>
    <n v="4"/>
    <n v="0.2"/>
    <n v="-2.9180000000000028"/>
  </r>
  <r>
    <n v="8466"/>
    <s v="CA-2012-116512"/>
    <x v="1"/>
    <x v="265"/>
    <d v="2012-04-14T00:00:00"/>
    <s v="Standard Class"/>
    <s v="MC-18100"/>
    <s v="Mick Crebagga"/>
    <s v="Consumer"/>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s v="Consumer"/>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s v="Corporate"/>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s v="Corporate"/>
    <s v="United States"/>
    <s v="Noblesville"/>
    <x v="14"/>
    <n v="46060"/>
    <x v="2"/>
    <s v="FUR-TA-10001950"/>
    <x v="0"/>
    <x v="3"/>
    <s v="Balt Solid Wood Round Tables"/>
    <n v="2678.94"/>
    <n v="6"/>
    <n v="0"/>
    <n v="241.1046"/>
  </r>
  <r>
    <n v="8470"/>
    <s v="US-2014-132031"/>
    <x v="3"/>
    <x v="756"/>
    <d v="2014-04-28T00:00:00"/>
    <s v="Standard Class"/>
    <s v="PN-18775"/>
    <s v="Parhena Norris"/>
    <s v="Home Office"/>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s v="Home Office"/>
    <s v="United States"/>
    <s v="Clarksville"/>
    <x v="18"/>
    <n v="37042"/>
    <x v="0"/>
    <s v="TEC-AC-10002473"/>
    <x v="2"/>
    <x v="11"/>
    <s v="Maxell 4.7GB DVD-R"/>
    <n v="45.408000000000001"/>
    <n v="2"/>
    <n v="0.2"/>
    <n v="11.919599999999999"/>
  </r>
  <r>
    <n v="8472"/>
    <s v="US-2014-132031"/>
    <x v="3"/>
    <x v="756"/>
    <d v="2014-04-28T00:00:00"/>
    <s v="Standard Class"/>
    <s v="PN-18775"/>
    <s v="Parhena Norris"/>
    <s v="Home Office"/>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s v="Home Office"/>
    <s v="United States"/>
    <s v="Clarksville"/>
    <x v="18"/>
    <n v="37042"/>
    <x v="0"/>
    <s v="OFF-LA-10000081"/>
    <x v="1"/>
    <x v="2"/>
    <s v="Avery 496"/>
    <n v="3"/>
    <n v="1"/>
    <n v="0.2"/>
    <n v="1.0499999999999998"/>
  </r>
  <r>
    <n v="8474"/>
    <s v="CA-2012-169733"/>
    <x v="1"/>
    <x v="420"/>
    <d v="2012-10-26T00:00:00"/>
    <s v="Second Class"/>
    <s v="GM-14500"/>
    <s v="Gene McClure"/>
    <s v="Consumer"/>
    <s v="United States"/>
    <s v="Hollywood"/>
    <x v="2"/>
    <n v="33021"/>
    <x v="0"/>
    <s v="OFF-ST-10000876"/>
    <x v="1"/>
    <x v="4"/>
    <s v="Eldon Simplefile Box Office"/>
    <n v="9.952"/>
    <n v="1"/>
    <n v="0.2"/>
    <n v="0.99520000000000008"/>
  </r>
  <r>
    <n v="8475"/>
    <s v="CA-2014-169404"/>
    <x v="3"/>
    <x v="359"/>
    <d v="2014-04-15T00:00:00"/>
    <s v="Standard Class"/>
    <s v="NC-18625"/>
    <s v="Noah Childs"/>
    <s v="Corporate"/>
    <s v="United States"/>
    <s v="York"/>
    <x v="9"/>
    <n v="17403"/>
    <x v="3"/>
    <s v="OFF-BI-10004492"/>
    <x v="1"/>
    <x v="8"/>
    <s v="Tuf-Vin Binders"/>
    <n v="37.896000000000001"/>
    <n v="4"/>
    <n v="0.7"/>
    <n v="-29.053600000000003"/>
  </r>
  <r>
    <n v="8476"/>
    <s v="CA-2014-169404"/>
    <x v="3"/>
    <x v="359"/>
    <d v="2014-04-15T00:00:00"/>
    <s v="Standard Class"/>
    <s v="NC-18625"/>
    <s v="Noah Childs"/>
    <s v="Corporate"/>
    <s v="United States"/>
    <s v="York"/>
    <x v="9"/>
    <n v="17403"/>
    <x v="3"/>
    <s v="OFF-PA-10001033"/>
    <x v="1"/>
    <x v="10"/>
    <s v="Xerox 1893"/>
    <n v="65.584000000000003"/>
    <n v="2"/>
    <n v="0.2"/>
    <n v="23.7742"/>
  </r>
  <r>
    <n v="8477"/>
    <s v="CA-2014-134880"/>
    <x v="3"/>
    <x v="855"/>
    <d v="2014-11-02T00:00:00"/>
    <s v="Standard Class"/>
    <s v="TW-21025"/>
    <s v="Tamara Willingham"/>
    <s v="Home Office"/>
    <s v="United States"/>
    <s v="Mesa"/>
    <x v="16"/>
    <n v="85204"/>
    <x v="1"/>
    <s v="OFF-PA-10004039"/>
    <x v="1"/>
    <x v="10"/>
    <s v="Xerox 1882"/>
    <n v="44.783999999999999"/>
    <n v="1"/>
    <n v="0.2"/>
    <n v="16.234200000000001"/>
  </r>
  <r>
    <n v="8478"/>
    <s v="CA-2012-145758"/>
    <x v="1"/>
    <x v="628"/>
    <d v="2012-10-30T00:00:00"/>
    <s v="Same Day"/>
    <s v="BF-11020"/>
    <s v="Barry Französisch"/>
    <s v="Corporate"/>
    <s v="United States"/>
    <s v="New York City"/>
    <x v="15"/>
    <n v="10024"/>
    <x v="3"/>
    <s v="TEC-MA-10004552"/>
    <x v="2"/>
    <x v="15"/>
    <s v="Star Micronics TSP100 TSP143LAN Receipt Printer"/>
    <n v="1035.8"/>
    <n v="4"/>
    <n v="0"/>
    <n v="269.30799999999999"/>
  </r>
  <r>
    <n v="8479"/>
    <s v="CA-2014-158736"/>
    <x v="3"/>
    <x v="404"/>
    <d v="2014-12-25T00:00:00"/>
    <s v="Standard Class"/>
    <s v="TT-21460"/>
    <s v="Tonja Turnell"/>
    <s v="Home Office"/>
    <s v="United States"/>
    <s v="San Francisco"/>
    <x v="1"/>
    <n v="94110"/>
    <x v="1"/>
    <s v="OFF-AR-10002578"/>
    <x v="1"/>
    <x v="6"/>
    <s v="Newell 335"/>
    <n v="5.76"/>
    <n v="2"/>
    <n v="0"/>
    <n v="1.6703999999999999"/>
  </r>
  <r>
    <n v="8480"/>
    <s v="US-2013-119270"/>
    <x v="0"/>
    <x v="299"/>
    <d v="2013-03-17T00:00:00"/>
    <s v="Standard Class"/>
    <s v="SW-20245"/>
    <s v="Scot Wooten"/>
    <s v="Consumer"/>
    <s v="United States"/>
    <s v="Los Angeles"/>
    <x v="1"/>
    <n v="90036"/>
    <x v="1"/>
    <s v="OFF-PA-10004022"/>
    <x v="1"/>
    <x v="10"/>
    <s v="Hammermill Color Copier Paper (28Lb. and 96 Bright)"/>
    <n v="19.98"/>
    <n v="2"/>
    <n v="0"/>
    <n v="8.9909999999999997"/>
  </r>
  <r>
    <n v="8481"/>
    <s v="CA-2011-109890"/>
    <x v="2"/>
    <x v="609"/>
    <d v="2011-07-27T00:00:00"/>
    <s v="Standard Class"/>
    <s v="PG-18820"/>
    <s v="Patrick Gardner"/>
    <s v="Consumer"/>
    <s v="United States"/>
    <s v="Omaha"/>
    <x v="8"/>
    <n v="68104"/>
    <x v="2"/>
    <s v="TEC-PH-10004100"/>
    <x v="2"/>
    <x v="7"/>
    <s v="Griffin GC17055 Auxiliary Audio Cable"/>
    <n v="35.979999999999997"/>
    <n v="2"/>
    <n v="0"/>
    <n v="10.074400000000001"/>
  </r>
  <r>
    <n v="8482"/>
    <s v="CA-2013-138583"/>
    <x v="0"/>
    <x v="1012"/>
    <d v="2013-05-29T00:00:00"/>
    <s v="Standard Class"/>
    <s v="DP-13390"/>
    <s v="Dennis Pardue"/>
    <s v="Home Office"/>
    <s v="United States"/>
    <s v="Philadelphia"/>
    <x v="9"/>
    <n v="19120"/>
    <x v="3"/>
    <s v="OFF-AR-10001860"/>
    <x v="1"/>
    <x v="6"/>
    <s v="BIC Liqua Brite Liner"/>
    <n v="16.656000000000002"/>
    <n v="3"/>
    <n v="0.2"/>
    <n v="3.3311999999999999"/>
  </r>
  <r>
    <n v="8483"/>
    <s v="US-2014-118535"/>
    <x v="3"/>
    <x v="512"/>
    <d v="2014-02-16T00:00:00"/>
    <s v="Standard Class"/>
    <s v="DJ-13510"/>
    <s v="Don Jones"/>
    <s v="Corporate"/>
    <s v="United States"/>
    <s v="New York City"/>
    <x v="15"/>
    <n v="10024"/>
    <x v="3"/>
    <s v="OFF-LA-10001297"/>
    <x v="1"/>
    <x v="2"/>
    <s v="Avery 473"/>
    <n v="20.7"/>
    <n v="2"/>
    <n v="0"/>
    <n v="9.9359999999999999"/>
  </r>
  <r>
    <n v="8484"/>
    <s v="CA-2013-126284"/>
    <x v="0"/>
    <x v="873"/>
    <d v="2013-09-25T00:00:00"/>
    <s v="Standard Class"/>
    <s v="EN-13780"/>
    <s v="Edward Nazzal"/>
    <s v="Consumer"/>
    <s v="United States"/>
    <s v="Grand Rapids"/>
    <x v="12"/>
    <n v="49505"/>
    <x v="2"/>
    <s v="OFF-BI-10004828"/>
    <x v="1"/>
    <x v="8"/>
    <s v="GBC Poly Designer Binding Covers"/>
    <n v="83.699999999999989"/>
    <n v="5"/>
    <n v="0"/>
    <n v="41.012999999999991"/>
  </r>
  <r>
    <n v="8485"/>
    <s v="CA-2014-142391"/>
    <x v="3"/>
    <x v="241"/>
    <d v="2014-09-25T00:00:00"/>
    <s v="Same Day"/>
    <s v="PB-19150"/>
    <s v="Philip Brown"/>
    <s v="Consumer"/>
    <s v="United States"/>
    <s v="Seattle"/>
    <x v="4"/>
    <n v="98115"/>
    <x v="1"/>
    <s v="FUR-FU-10002759"/>
    <x v="0"/>
    <x v="5"/>
    <s v="12-1/2 Diameter Round Wall Clock"/>
    <n v="199.8"/>
    <n v="10"/>
    <n v="0"/>
    <n v="71.927999999999997"/>
  </r>
  <r>
    <n v="8486"/>
    <s v="CA-2014-124716"/>
    <x v="3"/>
    <x v="996"/>
    <d v="2014-04-01T00:00:00"/>
    <s v="Standard Class"/>
    <s v="BD-11560"/>
    <s v="Brendan Dodson"/>
    <s v="Home Office"/>
    <s v="United States"/>
    <s v="Fresno"/>
    <x v="1"/>
    <n v="93727"/>
    <x v="1"/>
    <s v="OFF-PA-10000740"/>
    <x v="1"/>
    <x v="10"/>
    <s v="Xerox 1982"/>
    <n v="45.68"/>
    <n v="2"/>
    <n v="0"/>
    <n v="21.012799999999999"/>
  </r>
  <r>
    <n v="8487"/>
    <s v="CA-2014-124716"/>
    <x v="3"/>
    <x v="996"/>
    <d v="2014-04-01T00:00:00"/>
    <s v="Standard Class"/>
    <s v="BD-11560"/>
    <s v="Brendan Dodson"/>
    <s v="Home Office"/>
    <s v="United States"/>
    <s v="Fresno"/>
    <x v="1"/>
    <n v="93727"/>
    <x v="1"/>
    <s v="OFF-PA-10001144"/>
    <x v="1"/>
    <x v="10"/>
    <s v="Xerox 1913"/>
    <n v="110.96"/>
    <n v="2"/>
    <n v="0"/>
    <n v="53.260799999999996"/>
  </r>
  <r>
    <n v="8488"/>
    <s v="CA-2014-124716"/>
    <x v="3"/>
    <x v="996"/>
    <d v="2014-04-01T00:00:00"/>
    <s v="Standard Class"/>
    <s v="BD-11560"/>
    <s v="Brendan Dodson"/>
    <s v="Home Office"/>
    <s v="United States"/>
    <s v="Fresno"/>
    <x v="1"/>
    <n v="93727"/>
    <x v="1"/>
    <s v="OFF-PA-10000859"/>
    <x v="1"/>
    <x v="10"/>
    <s v="Unpadded Memo Slips"/>
    <n v="11.94"/>
    <n v="3"/>
    <n v="0"/>
    <n v="5.97"/>
  </r>
  <r>
    <n v="8489"/>
    <s v="CA-2013-158841"/>
    <x v="0"/>
    <x v="1056"/>
    <d v="2013-02-04T00:00:00"/>
    <s v="Second Class"/>
    <s v="SE-20110"/>
    <s v="Sanjit Engle"/>
    <s v="Consumer"/>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s v="Consumer"/>
    <s v="United States"/>
    <s v="Arlington"/>
    <x v="17"/>
    <n v="22204"/>
    <x v="0"/>
    <s v="OFF-BI-10002557"/>
    <x v="1"/>
    <x v="8"/>
    <s v="Presstex Flexible Ring Binders"/>
    <n v="36.4"/>
    <n v="8"/>
    <n v="0"/>
    <n v="18.2"/>
  </r>
  <r>
    <n v="8491"/>
    <s v="CA-2013-158841"/>
    <x v="0"/>
    <x v="1056"/>
    <d v="2013-02-04T00:00:00"/>
    <s v="Second Class"/>
    <s v="SE-20110"/>
    <s v="Sanjit Engle"/>
    <s v="Consumer"/>
    <s v="United States"/>
    <s v="Arlington"/>
    <x v="17"/>
    <n v="22204"/>
    <x v="0"/>
    <s v="FUR-FU-10001731"/>
    <x v="0"/>
    <x v="5"/>
    <s v="Acrylic Self-Standing Desk Frames"/>
    <n v="18.689999999999998"/>
    <n v="7"/>
    <n v="0"/>
    <n v="7.1021999999999998"/>
  </r>
  <r>
    <n v="8492"/>
    <s v="CA-2014-106824"/>
    <x v="3"/>
    <x v="437"/>
    <d v="2014-07-12T00:00:00"/>
    <s v="Standard Class"/>
    <s v="AT-10735"/>
    <s v="Annie Thurman"/>
    <s v="Consumer"/>
    <s v="United States"/>
    <s v="Los Angeles"/>
    <x v="1"/>
    <n v="90049"/>
    <x v="1"/>
    <s v="OFF-FA-10001135"/>
    <x v="1"/>
    <x v="13"/>
    <s v="Brites Rubber Bands, 1 1/2 oz. Box"/>
    <n v="5.9399999999999995"/>
    <n v="3"/>
    <n v="0"/>
    <n v="0.11880000000000024"/>
  </r>
  <r>
    <n v="8493"/>
    <s v="CA-2012-109190"/>
    <x v="1"/>
    <x v="924"/>
    <d v="2012-10-28T00:00:00"/>
    <s v="Standard Class"/>
    <s v="CC-12685"/>
    <s v="Craig Carroll"/>
    <s v="Consumer"/>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s v="Consumer"/>
    <s v="United States"/>
    <s v="Lubbock"/>
    <x v="5"/>
    <n v="79424"/>
    <x v="2"/>
    <s v="TEC-CO-10001943"/>
    <x v="2"/>
    <x v="16"/>
    <s v="Canon PC-428 Personal Copier"/>
    <n v="479.97600000000006"/>
    <n v="3"/>
    <n v="0.2"/>
    <n v="161.99189999999999"/>
  </r>
  <r>
    <n v="8495"/>
    <s v="CA-2012-109190"/>
    <x v="1"/>
    <x v="924"/>
    <d v="2012-10-28T00:00:00"/>
    <s v="Standard Class"/>
    <s v="CC-12685"/>
    <s v="Craig Carroll"/>
    <s v="Consumer"/>
    <s v="United States"/>
    <s v="Lubbock"/>
    <x v="5"/>
    <n v="79424"/>
    <x v="2"/>
    <s v="OFF-BI-10000977"/>
    <x v="1"/>
    <x v="8"/>
    <s v="Ibico Plastic Spiral Binding Combs"/>
    <n v="6.0799999999999983"/>
    <n v="1"/>
    <n v="0.8"/>
    <n v="-10.336000000000002"/>
  </r>
  <r>
    <n v="8496"/>
    <s v="CA-2013-143154"/>
    <x v="0"/>
    <x v="499"/>
    <d v="2013-12-09T00:00:00"/>
    <s v="Standard Class"/>
    <s v="AS-10225"/>
    <s v="Alan Schoenberger"/>
    <s v="Corporate"/>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s v="Consumer"/>
    <s v="United States"/>
    <s v="Yonkers"/>
    <x v="15"/>
    <n v="10701"/>
    <x v="3"/>
    <s v="OFF-AR-10000588"/>
    <x v="1"/>
    <x v="6"/>
    <s v="Newell 345"/>
    <n v="59.519999999999996"/>
    <n v="3"/>
    <n v="0"/>
    <n v="15.475200000000001"/>
  </r>
  <r>
    <n v="8498"/>
    <s v="CA-2011-169061"/>
    <x v="2"/>
    <x v="1195"/>
    <d v="2011-03-08T00:00:00"/>
    <s v="Second Class"/>
    <s v="AB-10150"/>
    <s v="Aimee Bixby"/>
    <s v="Consumer"/>
    <s v="United States"/>
    <s v="Yonkers"/>
    <x v="15"/>
    <n v="10701"/>
    <x v="3"/>
    <s v="TEC-AC-10002001"/>
    <x v="2"/>
    <x v="11"/>
    <s v="Logitech Wireless Gaming Headset G930"/>
    <n v="479.97"/>
    <n v="3"/>
    <n v="0"/>
    <n v="177.58890000000002"/>
  </r>
  <r>
    <n v="8499"/>
    <s v="CA-2011-169061"/>
    <x v="2"/>
    <x v="1195"/>
    <d v="2011-03-08T00:00:00"/>
    <s v="Second Class"/>
    <s v="AB-10150"/>
    <s v="Aimee Bixby"/>
    <s v="Consumer"/>
    <s v="United States"/>
    <s v="Yonkers"/>
    <x v="15"/>
    <n v="10701"/>
    <x v="3"/>
    <s v="OFF-SU-10000381"/>
    <x v="1"/>
    <x v="14"/>
    <s v="Acme Forged Steel Scissors with Black Enamel Handles"/>
    <n v="18.62"/>
    <n v="2"/>
    <n v="0"/>
    <n v="5.399799999999999"/>
  </r>
  <r>
    <n v="8500"/>
    <s v="CA-2011-169061"/>
    <x v="2"/>
    <x v="1195"/>
    <d v="2011-03-08T00:00:00"/>
    <s v="Second Class"/>
    <s v="AB-10150"/>
    <s v="Aimee Bixby"/>
    <s v="Consumer"/>
    <s v="United States"/>
    <s v="Yonkers"/>
    <x v="15"/>
    <n v="10701"/>
    <x v="3"/>
    <s v="OFF-BI-10001617"/>
    <x v="1"/>
    <x v="8"/>
    <s v="GBC Wire Binding Combs"/>
    <n v="49.632000000000005"/>
    <n v="6"/>
    <n v="0.2"/>
    <n v="16.750799999999998"/>
  </r>
  <r>
    <n v="8501"/>
    <s v="CA-2011-169061"/>
    <x v="2"/>
    <x v="1195"/>
    <d v="2011-03-08T00:00:00"/>
    <s v="Second Class"/>
    <s v="AB-10150"/>
    <s v="Aimee Bixby"/>
    <s v="Consumer"/>
    <s v="United States"/>
    <s v="Yonkers"/>
    <x v="15"/>
    <n v="10701"/>
    <x v="3"/>
    <s v="OFF-PA-10001878"/>
    <x v="1"/>
    <x v="10"/>
    <s v="Xerox 1891"/>
    <n v="97.82"/>
    <n v="2"/>
    <n v="0"/>
    <n v="45.975399999999993"/>
  </r>
  <r>
    <n v="8502"/>
    <s v="CA-2012-102316"/>
    <x v="1"/>
    <x v="879"/>
    <d v="2012-03-03T00:00:00"/>
    <s v="Second Class"/>
    <s v="DH-13075"/>
    <s v="Dave Hallsten"/>
    <s v="Corporate"/>
    <s v="United States"/>
    <s v="Los Angeles"/>
    <x v="1"/>
    <n v="90045"/>
    <x v="1"/>
    <s v="TEC-PH-10000376"/>
    <x v="2"/>
    <x v="7"/>
    <s v="Square Credit Card Reader"/>
    <n v="15.984000000000002"/>
    <n v="2"/>
    <n v="0.2"/>
    <n v="1.1988000000000003"/>
  </r>
  <r>
    <n v="8503"/>
    <s v="CA-2012-102316"/>
    <x v="1"/>
    <x v="879"/>
    <d v="2012-03-03T00:00:00"/>
    <s v="Second Class"/>
    <s v="DH-13075"/>
    <s v="Dave Hallsten"/>
    <s v="Corporate"/>
    <s v="United States"/>
    <s v="Los Angeles"/>
    <x v="1"/>
    <n v="90045"/>
    <x v="1"/>
    <s v="FUR-CH-10003396"/>
    <x v="0"/>
    <x v="1"/>
    <s v="Global Deluxe Steno Chair"/>
    <n v="184.75200000000001"/>
    <n v="3"/>
    <n v="0.2"/>
    <n v="-20.784600000000012"/>
  </r>
  <r>
    <n v="8504"/>
    <s v="CA-2011-164903"/>
    <x v="2"/>
    <x v="980"/>
    <d v="2011-02-25T00:00:00"/>
    <s v="Standard Class"/>
    <s v="SR-20740"/>
    <s v="Steven Roelle"/>
    <s v="Home Office"/>
    <s v="United States"/>
    <s v="Los Angeles"/>
    <x v="1"/>
    <n v="90049"/>
    <x v="1"/>
    <s v="OFF-PA-10003363"/>
    <x v="1"/>
    <x v="10"/>
    <s v="Xerox 204"/>
    <n v="12.96"/>
    <n v="2"/>
    <n v="0"/>
    <n v="6.2208000000000006"/>
  </r>
  <r>
    <n v="8505"/>
    <s v="CA-2013-109400"/>
    <x v="0"/>
    <x v="440"/>
    <d v="2013-05-07T00:00:00"/>
    <s v="Standard Class"/>
    <s v="NR-18550"/>
    <s v="Nick Radford"/>
    <s v="Consumer"/>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s v="Home Office"/>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s v="Home Office"/>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s v="Home Office"/>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s v="Consumer"/>
    <s v="United States"/>
    <s v="Detroit"/>
    <x v="12"/>
    <n v="48205"/>
    <x v="2"/>
    <s v="TEC-AC-10004761"/>
    <x v="2"/>
    <x v="11"/>
    <s v="Maxell 4.7GB DVD+RW 3/Pack"/>
    <n v="175.23"/>
    <n v="11"/>
    <n v="0"/>
    <n v="61.330500000000001"/>
  </r>
  <r>
    <n v="8510"/>
    <s v="CA-2012-135853"/>
    <x v="1"/>
    <x v="555"/>
    <d v="2012-12-14T00:00:00"/>
    <s v="First Class"/>
    <s v="CA-12775"/>
    <s v="Cynthia Arntzen"/>
    <s v="Consumer"/>
    <s v="United States"/>
    <s v="Detroit"/>
    <x v="12"/>
    <n v="48205"/>
    <x v="2"/>
    <s v="TEC-PH-10003691"/>
    <x v="2"/>
    <x v="7"/>
    <s v="BlackBerry Q10"/>
    <n v="125.99"/>
    <n v="1"/>
    <n v="0"/>
    <n v="31.497500000000002"/>
  </r>
  <r>
    <n v="8511"/>
    <s v="CA-2012-135853"/>
    <x v="1"/>
    <x v="555"/>
    <d v="2012-12-14T00:00:00"/>
    <s v="First Class"/>
    <s v="CA-12775"/>
    <s v="Cynthia Arntzen"/>
    <s v="Consumer"/>
    <s v="United States"/>
    <s v="Detroit"/>
    <x v="12"/>
    <n v="48205"/>
    <x v="2"/>
    <s v="OFF-BI-10004965"/>
    <x v="1"/>
    <x v="8"/>
    <s v="Ibico Covers for Plastic or Wire Binding Elements"/>
    <n v="23"/>
    <n v="2"/>
    <n v="0"/>
    <n v="10.35"/>
  </r>
  <r>
    <n v="8512"/>
    <s v="CA-2013-103359"/>
    <x v="0"/>
    <x v="596"/>
    <d v="2013-12-27T00:00:00"/>
    <s v="Standard Class"/>
    <s v="LC-16885"/>
    <s v="Lena Creighton"/>
    <s v="Consumer"/>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s v="Corporate"/>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s v="Corporate"/>
    <s v="United States"/>
    <s v="Orlando"/>
    <x v="2"/>
    <n v="32839"/>
    <x v="0"/>
    <s v="OFF-PA-10002787"/>
    <x v="1"/>
    <x v="10"/>
    <s v="Xerox 227"/>
    <n v="20.736000000000004"/>
    <n v="4"/>
    <n v="0.2"/>
    <n v="7.2576000000000001"/>
  </r>
  <r>
    <n v="8515"/>
    <s v="CA-2012-122168"/>
    <x v="1"/>
    <x v="291"/>
    <d v="2012-08-26T00:00:00"/>
    <s v="Standard Class"/>
    <s v="HG-14965"/>
    <s v="Henry Goldwyn"/>
    <s v="Corporate"/>
    <s v="United States"/>
    <s v="Florence"/>
    <x v="0"/>
    <n v="41042"/>
    <x v="0"/>
    <s v="OFF-AR-10003602"/>
    <x v="1"/>
    <x v="6"/>
    <s v="Quartet Omega Colored Chalk, 12/Pack"/>
    <n v="17.52"/>
    <n v="3"/>
    <n v="0"/>
    <n v="8.2343999999999991"/>
  </r>
  <r>
    <n v="8516"/>
    <s v="CA-2012-122168"/>
    <x v="1"/>
    <x v="291"/>
    <d v="2012-08-26T00:00:00"/>
    <s v="Standard Class"/>
    <s v="HG-14965"/>
    <s v="Henry Goldwyn"/>
    <s v="Corporate"/>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s v="Consumer"/>
    <s v="United States"/>
    <s v="New York City"/>
    <x v="15"/>
    <n v="10009"/>
    <x v="3"/>
    <s v="OFF-AR-10002833"/>
    <x v="1"/>
    <x v="6"/>
    <s v="Newell 322"/>
    <n v="3.64"/>
    <n v="2"/>
    <n v="0"/>
    <n v="0.98280000000000012"/>
  </r>
  <r>
    <n v="8518"/>
    <s v="CA-2014-149720"/>
    <x v="3"/>
    <x v="400"/>
    <d v="2014-06-08T00:00:00"/>
    <s v="Second Class"/>
    <s v="EM-14065"/>
    <s v="Erin Mull"/>
    <s v="Consumer"/>
    <s v="United States"/>
    <s v="Frisco"/>
    <x v="5"/>
    <n v="75034"/>
    <x v="2"/>
    <s v="FUR-FU-10002501"/>
    <x v="0"/>
    <x v="5"/>
    <s v="Nu-Dell Executive Frame"/>
    <n v="30.336000000000006"/>
    <n v="6"/>
    <n v="0.6"/>
    <n v="-17.443199999999997"/>
  </r>
  <r>
    <n v="8519"/>
    <s v="CA-2014-118003"/>
    <x v="3"/>
    <x v="769"/>
    <d v="2014-12-11T00:00:00"/>
    <s v="Standard Class"/>
    <s v="DO-13645"/>
    <s v="Doug O'Connell"/>
    <s v="Consumer"/>
    <s v="United States"/>
    <s v="Paterson"/>
    <x v="30"/>
    <n v="7501"/>
    <x v="3"/>
    <s v="FUR-FU-10002506"/>
    <x v="0"/>
    <x v="5"/>
    <s v="Tensor &quot;Hersey Kiss&quot; Styled Floor Lamp"/>
    <n v="12.99"/>
    <n v="1"/>
    <n v="0"/>
    <n v="1.5587999999999997"/>
  </r>
  <r>
    <n v="8520"/>
    <s v="CA-2014-118003"/>
    <x v="3"/>
    <x v="769"/>
    <d v="2014-12-11T00:00:00"/>
    <s v="Standard Class"/>
    <s v="DO-13645"/>
    <s v="Doug O'Connell"/>
    <s v="Consumer"/>
    <s v="United States"/>
    <s v="Paterson"/>
    <x v="30"/>
    <n v="7501"/>
    <x v="3"/>
    <s v="FUR-CH-10003817"/>
    <x v="0"/>
    <x v="1"/>
    <s v="Global Value Steno Chair, Gray"/>
    <n v="182.22"/>
    <n v="3"/>
    <n v="0"/>
    <n v="45.555000000000007"/>
  </r>
  <r>
    <n v="8521"/>
    <s v="CA-2014-118003"/>
    <x v="3"/>
    <x v="769"/>
    <d v="2014-12-11T00:00:00"/>
    <s v="Standard Class"/>
    <s v="DO-13645"/>
    <s v="Doug O'Connell"/>
    <s v="Consumer"/>
    <s v="United States"/>
    <s v="Paterson"/>
    <x v="30"/>
    <n v="7501"/>
    <x v="3"/>
    <s v="FUR-CH-10004860"/>
    <x v="0"/>
    <x v="1"/>
    <s v="Global Low Back Tilter Chair"/>
    <n v="302.94"/>
    <n v="3"/>
    <n v="0"/>
    <n v="18.176399999999973"/>
  </r>
  <r>
    <n v="8522"/>
    <s v="CA-2013-141887"/>
    <x v="0"/>
    <x v="383"/>
    <d v="2013-01-15T00:00:00"/>
    <s v="Standard Class"/>
    <s v="MP-17470"/>
    <s v="Mark Packer"/>
    <s v="Home Office"/>
    <s v="United States"/>
    <s v="Columbus"/>
    <x v="24"/>
    <n v="43229"/>
    <x v="3"/>
    <s v="FUR-FU-10002268"/>
    <x v="0"/>
    <x v="5"/>
    <s v="Ultra Door Push Plate"/>
    <n v="54.992000000000004"/>
    <n v="14"/>
    <n v="0.2"/>
    <n v="8.9361999999999959"/>
  </r>
  <r>
    <n v="8523"/>
    <s v="US-2013-160206"/>
    <x v="0"/>
    <x v="178"/>
    <d v="2013-04-08T00:00:00"/>
    <s v="Standard Class"/>
    <s v="MY-18295"/>
    <s v="Muhammed Yedwab"/>
    <s v="Corporate"/>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s v="Consumer"/>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s v="Consumer"/>
    <s v="United States"/>
    <s v="Columbus"/>
    <x v="24"/>
    <n v="43229"/>
    <x v="3"/>
    <s v="TEC-PH-10004348"/>
    <x v="2"/>
    <x v="7"/>
    <s v="OtterBox Defender Series Case - iPhone 5c"/>
    <n v="44.375999999999998"/>
    <n v="2"/>
    <n v="0.4"/>
    <n v="-7.3960000000000043"/>
  </r>
  <r>
    <n v="8526"/>
    <s v="CA-2014-161172"/>
    <x v="3"/>
    <x v="633"/>
    <d v="2014-03-17T00:00:00"/>
    <s v="Same Day"/>
    <s v="SP-20920"/>
    <s v="Susan Pistek"/>
    <s v="Consumer"/>
    <s v="United States"/>
    <s v="Columbus"/>
    <x v="24"/>
    <n v="43229"/>
    <x v="3"/>
    <s v="FUR-FU-10003424"/>
    <x v="0"/>
    <x v="5"/>
    <s v="Nu-Dell Oak Frame"/>
    <n v="51.264000000000003"/>
    <n v="6"/>
    <n v="0.2"/>
    <n v="7.6895999999999933"/>
  </r>
  <r>
    <n v="8527"/>
    <s v="CA-2014-161172"/>
    <x v="3"/>
    <x v="633"/>
    <d v="2014-03-17T00:00:00"/>
    <s v="Same Day"/>
    <s v="SP-20920"/>
    <s v="Susan Pistek"/>
    <s v="Consumer"/>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s v="Consumer"/>
    <s v="United States"/>
    <s v="Columbus"/>
    <x v="24"/>
    <n v="43229"/>
    <x v="3"/>
    <s v="TEC-AC-10004571"/>
    <x v="2"/>
    <x v="11"/>
    <s v="Logitech G700s Rechargeable Gaming Mouse"/>
    <n v="159.98400000000001"/>
    <n v="2"/>
    <n v="0.2"/>
    <n v="43.995600000000003"/>
  </r>
  <r>
    <n v="8529"/>
    <s v="CA-2014-161172"/>
    <x v="3"/>
    <x v="633"/>
    <d v="2014-03-17T00:00:00"/>
    <s v="Same Day"/>
    <s v="SP-20920"/>
    <s v="Susan Pistek"/>
    <s v="Consumer"/>
    <s v="United States"/>
    <s v="Columbus"/>
    <x v="24"/>
    <n v="43229"/>
    <x v="3"/>
    <s v="OFF-ST-10000675"/>
    <x v="1"/>
    <x v="4"/>
    <s v="File Shuttle II and Handi-File, Black"/>
    <n v="54.224000000000004"/>
    <n v="2"/>
    <n v="0.2"/>
    <n v="3.3889999999999993"/>
  </r>
  <r>
    <n v="8530"/>
    <s v="CA-2014-137624"/>
    <x v="3"/>
    <x v="468"/>
    <d v="2014-11-18T00:00:00"/>
    <s v="Standard Class"/>
    <s v="ME-17320"/>
    <s v="Maria Etezadi"/>
    <s v="Home Office"/>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s v="Consumer"/>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s v="Consumer"/>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s v="Consumer"/>
    <s v="United States"/>
    <s v="Detroit"/>
    <x v="12"/>
    <n v="48227"/>
    <x v="2"/>
    <s v="OFF-ST-10001370"/>
    <x v="1"/>
    <x v="4"/>
    <s v="Sensible Storage WireTech Storage Systems"/>
    <n v="496.86"/>
    <n v="7"/>
    <n v="0"/>
    <n v="24.842999999999947"/>
  </r>
  <r>
    <n v="8534"/>
    <s v="CA-2013-156748"/>
    <x v="0"/>
    <x v="885"/>
    <d v="2013-12-07T00:00:00"/>
    <s v="Standard Class"/>
    <s v="BS-11755"/>
    <s v="Bruce Stewart"/>
    <s v="Consumer"/>
    <s v="United States"/>
    <s v="Detroit"/>
    <x v="12"/>
    <n v="48227"/>
    <x v="2"/>
    <s v="FUR-CH-10000513"/>
    <x v="0"/>
    <x v="1"/>
    <s v="High-Back Leather Manager's Chair"/>
    <n v="389.97"/>
    <n v="3"/>
    <n v="0"/>
    <n v="35.097300000000004"/>
  </r>
  <r>
    <n v="8535"/>
    <s v="CA-2012-169677"/>
    <x v="1"/>
    <x v="1004"/>
    <d v="2012-01-15T00:00:00"/>
    <s v="Second Class"/>
    <s v="KS-16300"/>
    <s v="Karen Seio"/>
    <s v="Corporate"/>
    <s v="United States"/>
    <s v="Columbus"/>
    <x v="32"/>
    <n v="31907"/>
    <x v="0"/>
    <s v="OFF-LA-10003223"/>
    <x v="1"/>
    <x v="2"/>
    <s v="Avery 508"/>
    <n v="9.82"/>
    <n v="2"/>
    <n v="0"/>
    <n v="4.8117999999999999"/>
  </r>
  <r>
    <n v="8536"/>
    <s v="US-2011-163146"/>
    <x v="2"/>
    <x v="1174"/>
    <d v="2011-05-20T00:00:00"/>
    <s v="Standard Class"/>
    <s v="CC-12475"/>
    <s v="Cindy Chapman"/>
    <s v="Consumer"/>
    <s v="United States"/>
    <s v="San Francisco"/>
    <x v="1"/>
    <n v="94122"/>
    <x v="1"/>
    <s v="TEC-AC-10002217"/>
    <x v="2"/>
    <x v="11"/>
    <s v="Imation Clip USB flash drive - 8 GB"/>
    <n v="56.400000000000006"/>
    <n v="3"/>
    <n v="0"/>
    <n v="3.3840000000000003"/>
  </r>
  <r>
    <n v="8537"/>
    <s v="CA-2012-157343"/>
    <x v="1"/>
    <x v="722"/>
    <d v="2012-06-11T00:00:00"/>
    <s v="Standard Class"/>
    <s v="HD-14785"/>
    <s v="Harold Dahlen"/>
    <s v="Home Office"/>
    <s v="United States"/>
    <s v="Philadelphia"/>
    <x v="9"/>
    <n v="19143"/>
    <x v="3"/>
    <s v="OFF-BI-10003707"/>
    <x v="1"/>
    <x v="8"/>
    <s v="Aluminum Screw Posts"/>
    <n v="18.312000000000001"/>
    <n v="4"/>
    <n v="0.7"/>
    <n v="-12.207999999999995"/>
  </r>
  <r>
    <n v="8538"/>
    <s v="CA-2012-157343"/>
    <x v="1"/>
    <x v="722"/>
    <d v="2012-06-11T00:00:00"/>
    <s v="Standard Class"/>
    <s v="HD-14785"/>
    <s v="Harold Dahlen"/>
    <s v="Home Office"/>
    <s v="United States"/>
    <s v="Philadelphia"/>
    <x v="9"/>
    <n v="19143"/>
    <x v="3"/>
    <s v="OFF-PA-10000552"/>
    <x v="1"/>
    <x v="10"/>
    <s v="Xerox 200"/>
    <n v="25.920000000000005"/>
    <n v="5"/>
    <n v="0.2"/>
    <n v="9.0719999999999992"/>
  </r>
  <r>
    <n v="8539"/>
    <s v="CA-2012-157343"/>
    <x v="1"/>
    <x v="722"/>
    <d v="2012-06-11T00:00:00"/>
    <s v="Standard Class"/>
    <s v="HD-14785"/>
    <s v="Harold Dahlen"/>
    <s v="Home Office"/>
    <s v="United States"/>
    <s v="Philadelphia"/>
    <x v="9"/>
    <n v="19143"/>
    <x v="3"/>
    <s v="OFF-AR-10003183"/>
    <x v="1"/>
    <x v="6"/>
    <s v="Avery Fluorescent Highlighter Four-Color Set"/>
    <n v="8.016"/>
    <n v="3"/>
    <n v="0.2"/>
    <n v="1.0019999999999993"/>
  </r>
  <r>
    <n v="8540"/>
    <s v="CA-2014-147354"/>
    <x v="3"/>
    <x v="631"/>
    <d v="2014-03-14T00:00:00"/>
    <s v="Standard Class"/>
    <s v="KB-16315"/>
    <s v="Karl Braun"/>
    <s v="Consumer"/>
    <s v="United States"/>
    <s v="Los Angeles"/>
    <x v="1"/>
    <n v="90008"/>
    <x v="1"/>
    <s v="TEC-CO-10000971"/>
    <x v="2"/>
    <x v="16"/>
    <s v="Hewlett Packard 310 Color Digital Copier"/>
    <n v="479.98400000000004"/>
    <n v="2"/>
    <n v="0.2"/>
    <n v="59.997999999999962"/>
  </r>
  <r>
    <n v="8541"/>
    <s v="CA-2014-147354"/>
    <x v="3"/>
    <x v="631"/>
    <d v="2014-03-14T00:00:00"/>
    <s v="Standard Class"/>
    <s v="KB-16315"/>
    <s v="Karl Braun"/>
    <s v="Consumer"/>
    <s v="United States"/>
    <s v="Los Angeles"/>
    <x v="1"/>
    <n v="90008"/>
    <x v="1"/>
    <s v="OFF-BI-10003910"/>
    <x v="1"/>
    <x v="8"/>
    <s v="DXL Angle-View Binders with Locking Rings by Samsill"/>
    <n v="30.84"/>
    <n v="5"/>
    <n v="0.2"/>
    <n v="9.6374999999999993"/>
  </r>
  <r>
    <n v="8542"/>
    <s v="CA-2012-157287"/>
    <x v="1"/>
    <x v="937"/>
    <d v="2012-12-23T00:00:00"/>
    <s v="First Class"/>
    <s v="HR-14830"/>
    <s v="Harold Ryan"/>
    <s v="Corporate"/>
    <s v="United States"/>
    <s v="Philadelphia"/>
    <x v="9"/>
    <n v="19140"/>
    <x v="3"/>
    <s v="OFF-ST-10001172"/>
    <x v="1"/>
    <x v="4"/>
    <s v="Tennsco Lockers, Sand"/>
    <n v="33.568000000000005"/>
    <n v="2"/>
    <n v="0.2"/>
    <n v="1.6783999999999981"/>
  </r>
  <r>
    <n v="8543"/>
    <s v="CA-2012-157287"/>
    <x v="1"/>
    <x v="937"/>
    <d v="2012-12-23T00:00:00"/>
    <s v="First Class"/>
    <s v="HR-14830"/>
    <s v="Harold Ryan"/>
    <s v="Corporate"/>
    <s v="United States"/>
    <s v="Philadelphia"/>
    <x v="9"/>
    <n v="19140"/>
    <x v="3"/>
    <s v="FUR-CH-10001270"/>
    <x v="0"/>
    <x v="1"/>
    <s v="Harbour Creations Steel Folding Chair"/>
    <n v="422.62499999999994"/>
    <n v="7"/>
    <n v="0.3"/>
    <n v="0"/>
  </r>
  <r>
    <n v="8544"/>
    <s v="CA-2011-137575"/>
    <x v="2"/>
    <x v="908"/>
    <d v="2011-08-11T00:00:00"/>
    <s v="Standard Class"/>
    <s v="TB-21625"/>
    <s v="Trudy Brown"/>
    <s v="Consumer"/>
    <s v="United States"/>
    <s v="New York City"/>
    <x v="15"/>
    <n v="10035"/>
    <x v="3"/>
    <s v="TEC-AC-10004571"/>
    <x v="2"/>
    <x v="11"/>
    <s v="Logitech G700s Rechargeable Gaming Mouse"/>
    <n v="199.98"/>
    <n v="2"/>
    <n v="0"/>
    <n v="83.991600000000005"/>
  </r>
  <r>
    <n v="8545"/>
    <s v="CA-2013-119074"/>
    <x v="0"/>
    <x v="1196"/>
    <d v="2013-04-01T00:00:00"/>
    <s v="Standard Class"/>
    <s v="DS-13180"/>
    <s v="David Smith"/>
    <s v="Corporate"/>
    <s v="United States"/>
    <s v="Columbus"/>
    <x v="32"/>
    <n v="31907"/>
    <x v="0"/>
    <s v="FUR-FU-10004053"/>
    <x v="0"/>
    <x v="5"/>
    <s v="DAX Two-Tone Silver Metal Document Frame"/>
    <n v="20.239999999999998"/>
    <n v="1"/>
    <n v="0"/>
    <n v="8.7032000000000007"/>
  </r>
  <r>
    <n v="8546"/>
    <s v="CA-2013-119074"/>
    <x v="0"/>
    <x v="1196"/>
    <d v="2013-04-01T00:00:00"/>
    <s v="Standard Class"/>
    <s v="DS-13180"/>
    <s v="David Smith"/>
    <s v="Corporate"/>
    <s v="United States"/>
    <s v="Columbus"/>
    <x v="32"/>
    <n v="31907"/>
    <x v="0"/>
    <s v="FUR-FU-10003731"/>
    <x v="0"/>
    <x v="5"/>
    <s v="Eldon Expressions Wood and Plastic Desk Accessories, Oak"/>
    <n v="39.92"/>
    <n v="4"/>
    <n v="0"/>
    <n v="11.177600000000002"/>
  </r>
  <r>
    <n v="8547"/>
    <s v="CA-2013-119074"/>
    <x v="0"/>
    <x v="1196"/>
    <d v="2013-04-01T00:00:00"/>
    <s v="Standard Class"/>
    <s v="DS-13180"/>
    <s v="David Smith"/>
    <s v="Corporate"/>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s v="Corporate"/>
    <s v="United States"/>
    <s v="Los Angeles"/>
    <x v="1"/>
    <n v="90049"/>
    <x v="1"/>
    <s v="TEC-AC-10001266"/>
    <x v="2"/>
    <x v="11"/>
    <s v="Memorex Micro Travel Drive 8 GB"/>
    <n v="39"/>
    <n v="3"/>
    <n v="0"/>
    <n v="17.549999999999997"/>
  </r>
  <r>
    <n v="8549"/>
    <s v="CA-2012-149566"/>
    <x v="1"/>
    <x v="901"/>
    <d v="2012-12-10T00:00:00"/>
    <s v="Standard Class"/>
    <s v="GB-14530"/>
    <s v="George Bell"/>
    <s v="Corporate"/>
    <s v="United States"/>
    <s v="Los Angeles"/>
    <x v="1"/>
    <n v="90049"/>
    <x v="1"/>
    <s v="OFF-LA-10000452"/>
    <x v="1"/>
    <x v="2"/>
    <s v="Avery 488"/>
    <n v="12.6"/>
    <n v="4"/>
    <n v="0"/>
    <n v="6.048"/>
  </r>
  <r>
    <n v="8550"/>
    <s v="CA-2012-126186"/>
    <x v="1"/>
    <x v="861"/>
    <d v="2012-09-12T00:00:00"/>
    <s v="First Class"/>
    <s v="GB-14530"/>
    <s v="George Bell"/>
    <s v="Corporate"/>
    <s v="United States"/>
    <s v="Aurora"/>
    <x v="22"/>
    <n v="80013"/>
    <x v="1"/>
    <s v="FUR-FU-10000073"/>
    <x v="0"/>
    <x v="5"/>
    <s v="Deflect-O Glasstique Clear Desk Accessories"/>
    <n v="24.64"/>
    <n v="4"/>
    <n v="0.2"/>
    <n v="4.0039999999999978"/>
  </r>
  <r>
    <n v="8551"/>
    <s v="CA-2012-121132"/>
    <x v="1"/>
    <x v="789"/>
    <d v="2012-07-24T00:00:00"/>
    <s v="Standard Class"/>
    <s v="VB-21745"/>
    <s v="Victoria Brennan"/>
    <s v="Corporate"/>
    <s v="United States"/>
    <s v="Houston"/>
    <x v="5"/>
    <n v="77041"/>
    <x v="2"/>
    <s v="OFF-LA-10002368"/>
    <x v="1"/>
    <x v="2"/>
    <s v="Avery 479"/>
    <n v="6.2640000000000002"/>
    <n v="3"/>
    <n v="0.2"/>
    <n v="2.0358000000000001"/>
  </r>
  <r>
    <n v="8552"/>
    <s v="CA-2012-121132"/>
    <x v="1"/>
    <x v="789"/>
    <d v="2012-07-24T00:00:00"/>
    <s v="Standard Class"/>
    <s v="VB-21745"/>
    <s v="Victoria Brennan"/>
    <s v="Corporate"/>
    <s v="United States"/>
    <s v="Houston"/>
    <x v="5"/>
    <n v="77041"/>
    <x v="2"/>
    <s v="OFF-FA-10004248"/>
    <x v="1"/>
    <x v="13"/>
    <s v="Advantus T-Pin Paper Clips"/>
    <n v="14.432"/>
    <n v="4"/>
    <n v="0.2"/>
    <n v="3.4276000000000004"/>
  </r>
  <r>
    <n v="8553"/>
    <s v="CA-2011-140473"/>
    <x v="2"/>
    <x v="992"/>
    <d v="2011-06-03T00:00:00"/>
    <s v="Standard Class"/>
    <s v="MC-17425"/>
    <s v="Mark Cousins"/>
    <s v="Corporate"/>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s v="Consumer"/>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s v="Consumer"/>
    <s v="United States"/>
    <s v="Springfield"/>
    <x v="17"/>
    <n v="22153"/>
    <x v="0"/>
    <s v="FUR-TA-10002530"/>
    <x v="0"/>
    <x v="3"/>
    <s v="Iceberg OfficeWorks 42&quot; Round Tables"/>
    <n v="1056.8599999999999"/>
    <n v="7"/>
    <n v="0"/>
    <n v="158.52899999999994"/>
  </r>
  <r>
    <n v="8556"/>
    <s v="CA-2012-117884"/>
    <x v="1"/>
    <x v="204"/>
    <d v="2012-03-22T00:00:00"/>
    <s v="Same Day"/>
    <s v="DC-13285"/>
    <s v="Debra Catini"/>
    <s v="Consumer"/>
    <s v="United States"/>
    <s v="Plantation"/>
    <x v="2"/>
    <n v="33317"/>
    <x v="0"/>
    <s v="TEC-AC-10002567"/>
    <x v="2"/>
    <x v="11"/>
    <s v="Logitech G602 Wireless Gaming Mouse"/>
    <n v="447.94399999999996"/>
    <n v="7"/>
    <n v="0.2"/>
    <n v="89.588799999999992"/>
  </r>
  <r>
    <n v="8557"/>
    <s v="CA-2012-117884"/>
    <x v="1"/>
    <x v="204"/>
    <d v="2012-03-22T00:00:00"/>
    <s v="Same Day"/>
    <s v="DC-13285"/>
    <s v="Debra Catini"/>
    <s v="Consumer"/>
    <s v="United States"/>
    <s v="Plantation"/>
    <x v="2"/>
    <n v="33317"/>
    <x v="0"/>
    <s v="OFF-ST-10002182"/>
    <x v="1"/>
    <x v="4"/>
    <s v="Iris 3-Drawer Stacking Bin, Black"/>
    <n v="150.40799999999999"/>
    <n v="9"/>
    <n v="0.2"/>
    <n v="-33.841799999999999"/>
  </r>
  <r>
    <n v="8558"/>
    <s v="CA-2013-132829"/>
    <x v="0"/>
    <x v="443"/>
    <d v="2013-12-27T00:00:00"/>
    <s v="Second Class"/>
    <s v="LA-16780"/>
    <s v="Laura Armstrong"/>
    <s v="Corporate"/>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s v="Corporate"/>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s v="Corporate"/>
    <s v="United States"/>
    <s v="Houston"/>
    <x v="5"/>
    <n v="77041"/>
    <x v="2"/>
    <s v="TEC-PH-10004345"/>
    <x v="2"/>
    <x v="7"/>
    <s v="Cisco SPA 502G IP Phone"/>
    <n v="287.88"/>
    <n v="3"/>
    <n v="0.2"/>
    <n v="35.984999999999999"/>
  </r>
  <r>
    <n v="8561"/>
    <s v="CA-2013-132829"/>
    <x v="0"/>
    <x v="443"/>
    <d v="2013-12-27T00:00:00"/>
    <s v="Second Class"/>
    <s v="LA-16780"/>
    <s v="Laura Armstrong"/>
    <s v="Corporate"/>
    <s v="United States"/>
    <s v="Houston"/>
    <x v="5"/>
    <n v="77041"/>
    <x v="2"/>
    <s v="TEC-PH-10004912"/>
    <x v="2"/>
    <x v="7"/>
    <s v="Cisco SPA112 2 Port Phone Adapter"/>
    <n v="131.88000000000002"/>
    <n v="3"/>
    <n v="0.2"/>
    <n v="14.836499999999987"/>
  </r>
  <r>
    <n v="8562"/>
    <s v="CA-2013-132829"/>
    <x v="0"/>
    <x v="443"/>
    <d v="2013-12-27T00:00:00"/>
    <s v="Second Class"/>
    <s v="LA-16780"/>
    <s v="Laura Armstrong"/>
    <s v="Corporate"/>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s v="Corporate"/>
    <s v="United States"/>
    <s v="Milwaukee"/>
    <x v="6"/>
    <n v="53209"/>
    <x v="2"/>
    <s v="FUR-CH-10000847"/>
    <x v="0"/>
    <x v="1"/>
    <s v="Global Executive Mid-Back Manager's Chair"/>
    <n v="1454.9"/>
    <n v="5"/>
    <n v="0"/>
    <n v="378.274"/>
  </r>
  <r>
    <n v="8564"/>
    <s v="US-2014-108315"/>
    <x v="3"/>
    <x v="504"/>
    <d v="2014-05-05T00:00:00"/>
    <s v="Standard Class"/>
    <s v="MH-18115"/>
    <s v="Mick Hernandez"/>
    <s v="Home Office"/>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s v="Home Office"/>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s v="Consumer"/>
    <s v="United States"/>
    <s v="The Colony"/>
    <x v="5"/>
    <n v="75056"/>
    <x v="2"/>
    <s v="TEC-PH-10002350"/>
    <x v="2"/>
    <x v="7"/>
    <s v="Apple EarPods with Remote and Mic"/>
    <n v="67.176000000000002"/>
    <n v="3"/>
    <n v="0.2"/>
    <n v="6.7175999999999974"/>
  </r>
  <r>
    <n v="8567"/>
    <s v="CA-2013-134110"/>
    <x v="0"/>
    <x v="1019"/>
    <d v="2013-11-19T00:00:00"/>
    <s v="First Class"/>
    <s v="BG-11035"/>
    <s v="Barry Gonzalez"/>
    <s v="Consumer"/>
    <s v="United States"/>
    <s v="The Colony"/>
    <x v="5"/>
    <n v="75056"/>
    <x v="2"/>
    <s v="OFF-PA-10000697"/>
    <x v="1"/>
    <x v="10"/>
    <s v="TOPS Voice Message Log Book, Flash Format"/>
    <n v="15.231999999999999"/>
    <n v="4"/>
    <n v="0.2"/>
    <n v="5.5215999999999994"/>
  </r>
  <r>
    <n v="8568"/>
    <s v="US-2013-136581"/>
    <x v="0"/>
    <x v="338"/>
    <d v="2013-11-13T00:00:00"/>
    <s v="First Class"/>
    <s v="SV-20365"/>
    <s v="Seth Vernon"/>
    <s v="Consumer"/>
    <s v="United States"/>
    <s v="Troy"/>
    <x v="24"/>
    <n v="45373"/>
    <x v="3"/>
    <s v="OFF-PA-10002787"/>
    <x v="1"/>
    <x v="10"/>
    <s v="Xerox 227"/>
    <n v="31.104000000000006"/>
    <n v="6"/>
    <n v="0.2"/>
    <n v="10.8864"/>
  </r>
  <r>
    <n v="8569"/>
    <s v="CA-2013-162390"/>
    <x v="0"/>
    <x v="409"/>
    <d v="2013-12-13T00:00:00"/>
    <s v="Standard Class"/>
    <s v="DP-13105"/>
    <s v="Dave Poirier"/>
    <s v="Corporate"/>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s v="Corporate"/>
    <s v="United States"/>
    <s v="Hempstead"/>
    <x v="15"/>
    <n v="11550"/>
    <x v="3"/>
    <s v="OFF-BI-10001721"/>
    <x v="1"/>
    <x v="8"/>
    <s v="Trimflex Flexible Post Binders"/>
    <n v="222.35199999999998"/>
    <n v="13"/>
    <n v="0.2"/>
    <n v="77.823200000000014"/>
  </r>
  <r>
    <n v="8571"/>
    <s v="CA-2013-162390"/>
    <x v="0"/>
    <x v="409"/>
    <d v="2013-12-13T00:00:00"/>
    <s v="Standard Class"/>
    <s v="DP-13105"/>
    <s v="Dave Poirier"/>
    <s v="Corporate"/>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s v="Home Office"/>
    <s v="United States"/>
    <s v="Dallas"/>
    <x v="5"/>
    <n v="75081"/>
    <x v="2"/>
    <s v="OFF-PA-10003893"/>
    <x v="1"/>
    <x v="10"/>
    <s v="Xerox 1962"/>
    <n v="10.272000000000002"/>
    <n v="3"/>
    <n v="0.2"/>
    <n v="3.2099999999999982"/>
  </r>
  <r>
    <n v="8573"/>
    <s v="CA-2011-121629"/>
    <x v="2"/>
    <x v="683"/>
    <d v="2011-12-02T00:00:00"/>
    <s v="Standard Class"/>
    <s v="BT-11680"/>
    <s v="Brian Thompson"/>
    <s v="Consumer"/>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s v="Consumer"/>
    <s v="United States"/>
    <s v="New York City"/>
    <x v="15"/>
    <n v="10035"/>
    <x v="3"/>
    <s v="OFF-PA-10000249"/>
    <x v="1"/>
    <x v="10"/>
    <s v="Staples"/>
    <n v="24.56"/>
    <n v="2"/>
    <n v="0"/>
    <n v="11.543199999999999"/>
  </r>
  <r>
    <n v="8575"/>
    <s v="CA-2011-159849"/>
    <x v="2"/>
    <x v="111"/>
    <d v="2011-09-19T00:00:00"/>
    <s v="Same Day"/>
    <s v="JK-15640"/>
    <s v="Jim Kriz"/>
    <s v="Home Office"/>
    <s v="United States"/>
    <s v="San Francisco"/>
    <x v="1"/>
    <n v="94110"/>
    <x v="1"/>
    <s v="OFF-FA-10000053"/>
    <x v="1"/>
    <x v="13"/>
    <s v="Revere Boxed Rubber Bands by Revere"/>
    <n v="5.67"/>
    <n v="3"/>
    <n v="0"/>
    <n v="0.11340000000000017"/>
  </r>
  <r>
    <n v="8576"/>
    <s v="CA-2014-101273"/>
    <x v="3"/>
    <x v="151"/>
    <d v="2014-08-31T00:00:00"/>
    <s v="Second Class"/>
    <s v="ST-20530"/>
    <s v="Shui Tom"/>
    <s v="Consumer"/>
    <s v="United States"/>
    <s v="Port Saint Lucie"/>
    <x v="2"/>
    <n v="34952"/>
    <x v="0"/>
    <s v="OFF-AP-10000804"/>
    <x v="1"/>
    <x v="9"/>
    <s v="Hoover Portapower Portable Vacuum"/>
    <n v="14.336000000000002"/>
    <n v="4"/>
    <n v="0.2"/>
    <n v="0.89599999999999991"/>
  </r>
  <r>
    <n v="8577"/>
    <s v="CA-2014-106747"/>
    <x v="3"/>
    <x v="445"/>
    <d v="2014-07-05T00:00:00"/>
    <s v="First Class"/>
    <s v="TS-21505"/>
    <s v="Tony Sayre"/>
    <s v="Consumer"/>
    <s v="United States"/>
    <s v="Concord"/>
    <x v="38"/>
    <n v="3301"/>
    <x v="3"/>
    <s v="FUR-FU-10004188"/>
    <x v="0"/>
    <x v="5"/>
    <s v="Luxo Professional Combination Clamp-On Lamps"/>
    <n v="102.3"/>
    <n v="1"/>
    <n v="0"/>
    <n v="26.597999999999999"/>
  </r>
  <r>
    <n v="8578"/>
    <s v="CA-2014-146164"/>
    <x v="3"/>
    <x v="66"/>
    <d v="2014-12-27T00:00:00"/>
    <s v="Standard Class"/>
    <s v="CM-12190"/>
    <s v="Charlotte Melton"/>
    <s v="Consumer"/>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s v="Consumer"/>
    <s v="United States"/>
    <s v="Rochester"/>
    <x v="11"/>
    <n v="55901"/>
    <x v="2"/>
    <s v="OFF-ST-10001228"/>
    <x v="1"/>
    <x v="4"/>
    <s v="Personal File Boxes with Fold-Down Carry Handle"/>
    <n v="31.16"/>
    <n v="2"/>
    <n v="0"/>
    <n v="7.7899999999999991"/>
  </r>
  <r>
    <n v="8580"/>
    <s v="CA-2013-111605"/>
    <x v="0"/>
    <x v="797"/>
    <d v="2014-01-03T00:00:00"/>
    <s v="Standard Class"/>
    <s v="JW-15955"/>
    <s v="Joni Wasserman"/>
    <s v="Consumer"/>
    <s v="United States"/>
    <s v="Louisville"/>
    <x v="0"/>
    <n v="40214"/>
    <x v="0"/>
    <s v="OFF-LA-10002368"/>
    <x v="1"/>
    <x v="2"/>
    <s v="Avery 479"/>
    <n v="2.61"/>
    <n v="1"/>
    <n v="0"/>
    <n v="1.2005999999999999"/>
  </r>
  <r>
    <n v="8581"/>
    <s v="CA-2011-130673"/>
    <x v="2"/>
    <x v="671"/>
    <d v="2011-05-22T00:00:00"/>
    <s v="Second Class"/>
    <s v="MC-17590"/>
    <s v="Matt Collister"/>
    <s v="Corporate"/>
    <s v="United States"/>
    <s v="San Marcos"/>
    <x v="5"/>
    <n v="78666"/>
    <x v="2"/>
    <s v="FUR-FU-10003489"/>
    <x v="0"/>
    <x v="5"/>
    <s v="Contemporary Borderless Frame"/>
    <n v="10.332000000000001"/>
    <n v="3"/>
    <n v="0.6"/>
    <n v="-5.9408999999999992"/>
  </r>
  <r>
    <n v="8582"/>
    <s v="CA-2011-130673"/>
    <x v="2"/>
    <x v="671"/>
    <d v="2011-05-22T00:00:00"/>
    <s v="Second Class"/>
    <s v="MC-17590"/>
    <s v="Matt Collister"/>
    <s v="Corporate"/>
    <s v="United States"/>
    <s v="San Marcos"/>
    <x v="5"/>
    <n v="78666"/>
    <x v="2"/>
    <s v="OFF-PA-10000289"/>
    <x v="1"/>
    <x v="10"/>
    <s v="Xerox 213"/>
    <n v="10.368000000000002"/>
    <n v="2"/>
    <n v="0.2"/>
    <n v="3.6288"/>
  </r>
  <r>
    <n v="8583"/>
    <s v="CA-2011-130673"/>
    <x v="2"/>
    <x v="671"/>
    <d v="2011-05-22T00:00:00"/>
    <s v="Second Class"/>
    <s v="MC-17590"/>
    <s v="Matt Collister"/>
    <s v="Corporate"/>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s v="Corporate"/>
    <s v="United States"/>
    <s v="San Marcos"/>
    <x v="5"/>
    <n v="78666"/>
    <x v="2"/>
    <s v="OFF-ST-10000636"/>
    <x v="1"/>
    <x v="4"/>
    <s v="Rogers Profile Extra Capacity Storage Tub"/>
    <n v="66.959999999999994"/>
    <n v="5"/>
    <n v="0.2"/>
    <n v="-13.392000000000003"/>
  </r>
  <r>
    <n v="8585"/>
    <s v="CA-2011-104808"/>
    <x v="2"/>
    <x v="519"/>
    <d v="2011-02-09T00:00:00"/>
    <s v="Second Class"/>
    <s v="MH-17440"/>
    <s v="Mark Haberlin"/>
    <s v="Corporate"/>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s v="Consumer"/>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s v="Corporate"/>
    <s v="United States"/>
    <s v="Los Angeles"/>
    <x v="1"/>
    <n v="90049"/>
    <x v="1"/>
    <s v="TEC-AC-10003832"/>
    <x v="2"/>
    <x v="11"/>
    <s v="Logitech P710e Mobile Speakerphone"/>
    <n v="1287.45"/>
    <n v="5"/>
    <n v="0"/>
    <n v="244.61549999999988"/>
  </r>
  <r>
    <n v="8588"/>
    <s v="CA-2014-162012"/>
    <x v="3"/>
    <x v="497"/>
    <d v="2014-07-19T00:00:00"/>
    <s v="Standard Class"/>
    <s v="KB-16240"/>
    <s v="Karen Bern"/>
    <s v="Corporate"/>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s v="Corporate"/>
    <s v="United States"/>
    <s v="Philadelphia"/>
    <x v="9"/>
    <n v="19140"/>
    <x v="3"/>
    <s v="OFF-ST-10002583"/>
    <x v="1"/>
    <x v="4"/>
    <s v="Fellowes Neat Ideas Storage Cubes"/>
    <n v="51.967999999999996"/>
    <n v="2"/>
    <n v="0.2"/>
    <n v="-10.393600000000001"/>
  </r>
  <r>
    <n v="8590"/>
    <s v="CA-2014-145338"/>
    <x v="3"/>
    <x v="926"/>
    <d v="2014-02-02T00:00:00"/>
    <s v="First Class"/>
    <s v="BD-11770"/>
    <s v="Bryan Davis"/>
    <s v="Consumer"/>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s v="Corporate"/>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s v="Consumer"/>
    <s v="United States"/>
    <s v="Greeley"/>
    <x v="22"/>
    <n v="80634"/>
    <x v="1"/>
    <s v="OFF-EN-10003134"/>
    <x v="1"/>
    <x v="12"/>
    <s v="Staples"/>
    <n v="18.687999999999999"/>
    <n v="2"/>
    <n v="0.2"/>
    <n v="7.008"/>
  </r>
  <r>
    <n v="8593"/>
    <s v="CA-2014-101700"/>
    <x v="3"/>
    <x v="756"/>
    <d v="2014-04-27T00:00:00"/>
    <s v="First Class"/>
    <s v="SO-20335"/>
    <s v="Sean O'Donnell"/>
    <s v="Consumer"/>
    <s v="United States"/>
    <s v="Greeley"/>
    <x v="22"/>
    <n v="80634"/>
    <x v="1"/>
    <s v="FUR-FU-10001025"/>
    <x v="0"/>
    <x v="5"/>
    <s v="Eldon Imàge Series Desk Accessories, Clear"/>
    <n v="11.664000000000001"/>
    <n v="3"/>
    <n v="0.2"/>
    <n v="3.3534000000000006"/>
  </r>
  <r>
    <n v="8594"/>
    <s v="CA-2014-159667"/>
    <x v="3"/>
    <x v="45"/>
    <d v="2014-11-14T00:00:00"/>
    <s v="Standard Class"/>
    <s v="PM-19135"/>
    <s v="Peter McVee"/>
    <s v="Home Office"/>
    <s v="United States"/>
    <s v="Jacksonville"/>
    <x v="2"/>
    <n v="32216"/>
    <x v="0"/>
    <s v="TEC-AC-10002567"/>
    <x v="2"/>
    <x v="11"/>
    <s v="Logitech G602 Wireless Gaming Mouse"/>
    <n v="191.976"/>
    <n v="3"/>
    <n v="0.2"/>
    <n v="38.395199999999988"/>
  </r>
  <r>
    <n v="8595"/>
    <s v="CA-2014-159667"/>
    <x v="3"/>
    <x v="45"/>
    <d v="2014-11-14T00:00:00"/>
    <s v="Standard Class"/>
    <s v="PM-19135"/>
    <s v="Peter McVee"/>
    <s v="Home Office"/>
    <s v="United States"/>
    <s v="Jacksonville"/>
    <x v="2"/>
    <n v="32216"/>
    <x v="0"/>
    <s v="TEC-PH-10004094"/>
    <x v="2"/>
    <x v="7"/>
    <s v="Motorola L703CM"/>
    <n v="499.16800000000006"/>
    <n v="4"/>
    <n v="0.2"/>
    <n v="31.197999999999993"/>
  </r>
  <r>
    <n v="8596"/>
    <s v="CA-2011-111934"/>
    <x v="2"/>
    <x v="952"/>
    <d v="2011-05-07T00:00:00"/>
    <s v="First Class"/>
    <s v="GD-14590"/>
    <s v="Giulietta Dortch"/>
    <s v="Corporate"/>
    <s v="United States"/>
    <s v="Arlington"/>
    <x v="17"/>
    <n v="22204"/>
    <x v="0"/>
    <s v="OFF-BI-10004364"/>
    <x v="1"/>
    <x v="8"/>
    <s v="Storex Dura Pro Binders"/>
    <n v="11.88"/>
    <n v="2"/>
    <n v="0"/>
    <n v="5.3460000000000001"/>
  </r>
  <r>
    <n v="8597"/>
    <s v="CA-2011-111934"/>
    <x v="2"/>
    <x v="952"/>
    <d v="2011-05-07T00:00:00"/>
    <s v="First Class"/>
    <s v="GD-14590"/>
    <s v="Giulietta Dortch"/>
    <s v="Corporate"/>
    <s v="United States"/>
    <s v="Arlington"/>
    <x v="17"/>
    <n v="22204"/>
    <x v="0"/>
    <s v="OFF-PA-10000474"/>
    <x v="1"/>
    <x v="10"/>
    <s v="Staples"/>
    <n v="35.44"/>
    <n v="1"/>
    <n v="0"/>
    <n v="16.656799999999997"/>
  </r>
  <r>
    <n v="8598"/>
    <s v="US-2013-117387"/>
    <x v="0"/>
    <x v="189"/>
    <d v="2013-11-01T00:00:00"/>
    <s v="Standard Class"/>
    <s v="PA-19060"/>
    <s v="Pete Armstrong"/>
    <s v="Home Office"/>
    <s v="United States"/>
    <s v="San Francisco"/>
    <x v="1"/>
    <n v="94122"/>
    <x v="1"/>
    <s v="OFF-BI-10004308"/>
    <x v="1"/>
    <x v="8"/>
    <s v="Avery Legal 4-Ring Binder"/>
    <n v="67.13600000000001"/>
    <n v="4"/>
    <n v="0.2"/>
    <n v="25.175999999999998"/>
  </r>
  <r>
    <n v="8599"/>
    <s v="CA-2011-141110"/>
    <x v="2"/>
    <x v="35"/>
    <d v="2011-12-01T00:00:00"/>
    <s v="Standard Class"/>
    <s v="LS-17200"/>
    <s v="Luke Schmidt"/>
    <s v="Corporate"/>
    <s v="United States"/>
    <s v="Fresno"/>
    <x v="1"/>
    <n v="93727"/>
    <x v="1"/>
    <s v="OFF-BI-10002012"/>
    <x v="1"/>
    <x v="8"/>
    <s v="Wilson Jones Easy Flow II Sheet Lifters"/>
    <n v="4.32"/>
    <n v="3"/>
    <n v="0.2"/>
    <n v="1.512"/>
  </r>
  <r>
    <n v="8600"/>
    <s v="CA-2011-141110"/>
    <x v="2"/>
    <x v="35"/>
    <d v="2011-12-01T00:00:00"/>
    <s v="Standard Class"/>
    <s v="LS-17200"/>
    <s v="Luke Schmidt"/>
    <s v="Corporate"/>
    <s v="United States"/>
    <s v="Fresno"/>
    <x v="1"/>
    <n v="93727"/>
    <x v="1"/>
    <s v="OFF-PA-10002586"/>
    <x v="1"/>
    <x v="10"/>
    <s v="Xerox 1970"/>
    <n v="14.940000000000001"/>
    <n v="3"/>
    <n v="0"/>
    <n v="7.0218000000000007"/>
  </r>
  <r>
    <n v="8601"/>
    <s v="CA-2011-141110"/>
    <x v="2"/>
    <x v="35"/>
    <d v="2011-12-01T00:00:00"/>
    <s v="Standard Class"/>
    <s v="LS-17200"/>
    <s v="Luke Schmidt"/>
    <s v="Corporate"/>
    <s v="United States"/>
    <s v="Fresno"/>
    <x v="1"/>
    <n v="93727"/>
    <x v="1"/>
    <s v="OFF-AP-10000692"/>
    <x v="1"/>
    <x v="9"/>
    <s v="Fellowes Mighty 8 Compact Surge Protector"/>
    <n v="40.54"/>
    <n v="2"/>
    <n v="0"/>
    <n v="11.351200000000002"/>
  </r>
  <r>
    <n v="8602"/>
    <s v="CA-2011-141110"/>
    <x v="2"/>
    <x v="35"/>
    <d v="2011-12-01T00:00:00"/>
    <s v="Standard Class"/>
    <s v="LS-17200"/>
    <s v="Luke Schmidt"/>
    <s v="Corporate"/>
    <s v="United States"/>
    <s v="Fresno"/>
    <x v="1"/>
    <n v="93727"/>
    <x v="1"/>
    <s v="OFF-BI-10001553"/>
    <x v="1"/>
    <x v="8"/>
    <s v="SpineVue Locking Slant-D Ring Binders by Cardinal"/>
    <n v="7.3120000000000012"/>
    <n v="1"/>
    <n v="0.2"/>
    <n v="2.5591999999999997"/>
  </r>
  <r>
    <n v="8603"/>
    <s v="US-2011-133949"/>
    <x v="2"/>
    <x v="520"/>
    <d v="2011-12-31T00:00:00"/>
    <s v="Same Day"/>
    <s v="JL-15175"/>
    <s v="James Lanier"/>
    <s v="Home Office"/>
    <s v="United States"/>
    <s v="Reno"/>
    <x v="33"/>
    <n v="89502"/>
    <x v="1"/>
    <s v="TEC-PH-10004908"/>
    <x v="2"/>
    <x v="7"/>
    <s v="Panasonic KX TS3282W Corded phone"/>
    <n v="475.94400000000002"/>
    <n v="7"/>
    <n v="0.2"/>
    <n v="59.492999999999952"/>
  </r>
  <r>
    <n v="8604"/>
    <s v="US-2013-116365"/>
    <x v="0"/>
    <x v="835"/>
    <d v="2013-01-08T00:00:00"/>
    <s v="Standard Class"/>
    <s v="CA-12310"/>
    <s v="Christine Abelman"/>
    <s v="Corporate"/>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s v="Corporate"/>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s v="Corporate"/>
    <s v="United States"/>
    <s v="San Antonio"/>
    <x v="5"/>
    <n v="78207"/>
    <x v="2"/>
    <s v="TEC-PH-10002890"/>
    <x v="2"/>
    <x v="7"/>
    <s v="AT&amp;T 17929 Lendline Telephone"/>
    <n v="180.96"/>
    <n v="5"/>
    <n v="0.2"/>
    <n v="13.571999999999996"/>
  </r>
  <r>
    <n v="8607"/>
    <s v="CA-2014-162936"/>
    <x v="3"/>
    <x v="238"/>
    <d v="2014-08-23T00:00:00"/>
    <s v="Standard Class"/>
    <s v="CM-12160"/>
    <s v="Charles McCrossin"/>
    <s v="Consumer"/>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s v="Consumer"/>
    <s v="United States"/>
    <s v="New York City"/>
    <x v="15"/>
    <n v="10035"/>
    <x v="3"/>
    <s v="FUR-FU-10002878"/>
    <x v="0"/>
    <x v="5"/>
    <s v="Seth Thomas 14&quot; Day/Date Wall Clock"/>
    <n v="56.96"/>
    <n v="2"/>
    <n v="0"/>
    <n v="21.075200000000002"/>
  </r>
  <r>
    <n v="8609"/>
    <s v="CA-2011-151946"/>
    <x v="2"/>
    <x v="611"/>
    <d v="2011-06-09T00:00:00"/>
    <s v="Standard Class"/>
    <s v="BT-11440"/>
    <s v="Bobby Trafton"/>
    <s v="Consumer"/>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s v="Consumer"/>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s v="Consumer"/>
    <s v="United States"/>
    <s v="New York City"/>
    <x v="15"/>
    <n v="10035"/>
    <x v="3"/>
    <s v="FUR-FU-10002191"/>
    <x v="0"/>
    <x v="5"/>
    <s v="G.E. Halogen Desk Lamp Bulbs"/>
    <n v="13.96"/>
    <n v="2"/>
    <n v="0"/>
    <n v="6.7008000000000001"/>
  </r>
  <r>
    <n v="8612"/>
    <s v="CA-2014-123624"/>
    <x v="3"/>
    <x v="38"/>
    <d v="2014-11-18T00:00:00"/>
    <s v="Second Class"/>
    <s v="SE-20110"/>
    <s v="Sanjit Engle"/>
    <s v="Consumer"/>
    <s v="United States"/>
    <s v="Oxnard"/>
    <x v="1"/>
    <n v="93030"/>
    <x v="1"/>
    <s v="TEC-AC-10000682"/>
    <x v="2"/>
    <x v="11"/>
    <s v="Kensington K72356US Mouse-in-a-Box USB Desktop Mouse"/>
    <n v="82.95"/>
    <n v="5"/>
    <n v="0"/>
    <n v="29.032499999999999"/>
  </r>
  <r>
    <n v="8613"/>
    <s v="CA-2013-146437"/>
    <x v="0"/>
    <x v="1198"/>
    <d v="2013-02-01T00:00:00"/>
    <s v="Second Class"/>
    <s v="HG-14965"/>
    <s v="Henry Goldwyn"/>
    <s v="Corporate"/>
    <s v="United States"/>
    <s v="Los Angeles"/>
    <x v="1"/>
    <n v="90036"/>
    <x v="1"/>
    <s v="OFF-AR-10000588"/>
    <x v="1"/>
    <x v="6"/>
    <s v="Newell 345"/>
    <n v="39.68"/>
    <n v="2"/>
    <n v="0"/>
    <n v="10.316800000000001"/>
  </r>
  <r>
    <n v="8614"/>
    <s v="CA-2013-138233"/>
    <x v="0"/>
    <x v="1199"/>
    <d v="2013-11-15T00:00:00"/>
    <s v="Standard Class"/>
    <s v="PF-19165"/>
    <s v="Philip Fox"/>
    <s v="Consumer"/>
    <s v="United States"/>
    <s v="Oakland"/>
    <x v="1"/>
    <n v="94601"/>
    <x v="1"/>
    <s v="TEC-AC-10002001"/>
    <x v="2"/>
    <x v="11"/>
    <s v="Logitech Wireless Gaming Headset G930"/>
    <n v="479.97"/>
    <n v="3"/>
    <n v="0"/>
    <n v="177.58890000000002"/>
  </r>
  <r>
    <n v="8615"/>
    <s v="CA-2013-165918"/>
    <x v="0"/>
    <x v="545"/>
    <d v="2013-09-15T00:00:00"/>
    <s v="Standard Class"/>
    <s v="BD-11770"/>
    <s v="Bryan Davis"/>
    <s v="Consumer"/>
    <s v="United States"/>
    <s v="Edmonds"/>
    <x v="4"/>
    <n v="98026"/>
    <x v="1"/>
    <s v="OFF-LA-10003720"/>
    <x v="1"/>
    <x v="2"/>
    <s v="Avery 487"/>
    <n v="7.38"/>
    <n v="2"/>
    <n v="0"/>
    <n v="3.4685999999999999"/>
  </r>
  <r>
    <n v="8616"/>
    <s v="CA-2013-165918"/>
    <x v="0"/>
    <x v="545"/>
    <d v="2013-09-15T00:00:00"/>
    <s v="Standard Class"/>
    <s v="BD-11770"/>
    <s v="Bryan Davis"/>
    <s v="Consumer"/>
    <s v="United States"/>
    <s v="Edmonds"/>
    <x v="4"/>
    <n v="98026"/>
    <x v="1"/>
    <s v="OFF-BI-10004364"/>
    <x v="1"/>
    <x v="8"/>
    <s v="Storex Dura Pro Binders"/>
    <n v="14.256000000000002"/>
    <n v="3"/>
    <n v="0.2"/>
    <n v="4.4550000000000001"/>
  </r>
  <r>
    <n v="8617"/>
    <s v="CA-2013-165918"/>
    <x v="0"/>
    <x v="545"/>
    <d v="2013-09-15T00:00:00"/>
    <s v="Standard Class"/>
    <s v="BD-11770"/>
    <s v="Bryan Davis"/>
    <s v="Consumer"/>
    <s v="United States"/>
    <s v="Edmonds"/>
    <x v="4"/>
    <n v="98026"/>
    <x v="1"/>
    <s v="OFF-PA-10000100"/>
    <x v="1"/>
    <x v="10"/>
    <s v="Xerox 1945"/>
    <n v="81.98"/>
    <n v="2"/>
    <n v="0"/>
    <n v="40.170200000000001"/>
  </r>
  <r>
    <n v="8618"/>
    <s v="CA-2013-165918"/>
    <x v="0"/>
    <x v="545"/>
    <d v="2013-09-15T00:00:00"/>
    <s v="Standard Class"/>
    <s v="BD-11770"/>
    <s v="Bryan Davis"/>
    <s v="Consumer"/>
    <s v="United States"/>
    <s v="Edmonds"/>
    <x v="4"/>
    <n v="98026"/>
    <x v="1"/>
    <s v="OFF-BI-10004826"/>
    <x v="1"/>
    <x v="8"/>
    <s v="JM Magazine Binder"/>
    <n v="39.624000000000009"/>
    <n v="3"/>
    <n v="0.2"/>
    <n v="13.868400000000001"/>
  </r>
  <r>
    <n v="8619"/>
    <s v="CA-2014-117513"/>
    <x v="3"/>
    <x v="448"/>
    <d v="2014-03-09T00:00:00"/>
    <s v="Standard Class"/>
    <s v="BT-11395"/>
    <s v="Bill Tyler"/>
    <s v="Corporate"/>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s v="Corporate"/>
    <s v="United States"/>
    <s v="New York City"/>
    <x v="15"/>
    <n v="10024"/>
    <x v="3"/>
    <s v="OFF-ST-10001031"/>
    <x v="1"/>
    <x v="4"/>
    <s v="Adjustable Personal File Tote"/>
    <n v="65.12"/>
    <n v="4"/>
    <n v="0"/>
    <n v="16.931200000000004"/>
  </r>
  <r>
    <n v="8621"/>
    <s v="US-2014-119319"/>
    <x v="3"/>
    <x v="44"/>
    <d v="2014-11-10T00:00:00"/>
    <s v="Second Class"/>
    <s v="LC-17050"/>
    <s v="Liz Carlisle"/>
    <s v="Consumer"/>
    <s v="United States"/>
    <s v="Dallas"/>
    <x v="5"/>
    <n v="75217"/>
    <x v="2"/>
    <s v="FUR-FU-10003878"/>
    <x v="0"/>
    <x v="5"/>
    <s v="Linden 10&quot; Round Wall Clock, Black"/>
    <n v="30.560000000000002"/>
    <n v="5"/>
    <n v="0.6"/>
    <n v="-19.863999999999997"/>
  </r>
  <r>
    <n v="8622"/>
    <s v="CA-2014-104318"/>
    <x v="3"/>
    <x v="726"/>
    <d v="2014-05-19T00:00:00"/>
    <s v="Standard Class"/>
    <s v="FH-14275"/>
    <s v="Frank Hawley"/>
    <s v="Corporate"/>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s v="Consumer"/>
    <s v="United States"/>
    <s v="Phoenix"/>
    <x v="16"/>
    <n v="85023"/>
    <x v="1"/>
    <s v="OFF-ST-10000876"/>
    <x v="1"/>
    <x v="4"/>
    <s v="Eldon Simplefile Box Office"/>
    <n v="39.808"/>
    <n v="4"/>
    <n v="0.2"/>
    <n v="3.9808000000000003"/>
  </r>
  <r>
    <n v="8624"/>
    <s v="CA-2012-136147"/>
    <x v="1"/>
    <x v="50"/>
    <d v="2012-11-18T00:00:00"/>
    <s v="Standard Class"/>
    <s v="FM-14380"/>
    <s v="Fred McMath"/>
    <s v="Consumer"/>
    <s v="United States"/>
    <s v="Miami"/>
    <x v="2"/>
    <n v="33178"/>
    <x v="0"/>
    <s v="OFF-BI-10004224"/>
    <x v="1"/>
    <x v="8"/>
    <s v="Catalog Binders with Expanding Posts"/>
    <n v="121.10400000000003"/>
    <n v="6"/>
    <n v="0.7"/>
    <n v="-100.91999999999999"/>
  </r>
  <r>
    <n v="8625"/>
    <s v="CA-2012-136147"/>
    <x v="1"/>
    <x v="50"/>
    <d v="2012-11-18T00:00:00"/>
    <s v="Standard Class"/>
    <s v="FM-14380"/>
    <s v="Fred McMath"/>
    <s v="Consumer"/>
    <s v="United States"/>
    <s v="Miami"/>
    <x v="2"/>
    <n v="33178"/>
    <x v="0"/>
    <s v="TEC-AC-10004568"/>
    <x v="2"/>
    <x v="11"/>
    <s v="Maxell LTO Ultrium - 800 GB"/>
    <n v="111.96"/>
    <n v="5"/>
    <n v="0.2"/>
    <n v="-1.3995000000000104"/>
  </r>
  <r>
    <n v="8626"/>
    <s v="CA-2012-156118"/>
    <x v="1"/>
    <x v="575"/>
    <d v="2012-12-12T00:00:00"/>
    <s v="Standard Class"/>
    <s v="HG-14965"/>
    <s v="Henry Goldwyn"/>
    <s v="Corporate"/>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s v="Corporate"/>
    <s v="United States"/>
    <s v="New York City"/>
    <x v="15"/>
    <n v="10011"/>
    <x v="3"/>
    <s v="OFF-ST-10003638"/>
    <x v="1"/>
    <x v="4"/>
    <s v="Mobile Personal File Cube"/>
    <n v="70.260000000000005"/>
    <n v="3"/>
    <n v="0"/>
    <n v="18.970199999999998"/>
  </r>
  <r>
    <n v="8628"/>
    <s v="CA-2012-164084"/>
    <x v="1"/>
    <x v="67"/>
    <d v="2012-09-12T00:00:00"/>
    <s v="Standard Class"/>
    <s v="AG-10525"/>
    <s v="Andy Gerbode"/>
    <s v="Corporate"/>
    <s v="United States"/>
    <s v="New York City"/>
    <x v="15"/>
    <n v="10011"/>
    <x v="3"/>
    <s v="TEC-AC-10002305"/>
    <x v="2"/>
    <x v="11"/>
    <s v="KeyTronic E03601U1 - Keyboard - Beige"/>
    <n v="90"/>
    <n v="5"/>
    <n v="0"/>
    <n v="16.199999999999992"/>
  </r>
  <r>
    <n v="8629"/>
    <s v="CA-2012-164084"/>
    <x v="1"/>
    <x v="67"/>
    <d v="2012-09-12T00:00:00"/>
    <s v="Standard Class"/>
    <s v="AG-10525"/>
    <s v="Andy Gerbode"/>
    <s v="Corporate"/>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s v="Corporate"/>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s v="Corporate"/>
    <s v="United States"/>
    <s v="New York City"/>
    <x v="15"/>
    <n v="10011"/>
    <x v="3"/>
    <s v="OFF-FA-10003059"/>
    <x v="1"/>
    <x v="13"/>
    <s v="Assorted Color Push Pins"/>
    <n v="7.24"/>
    <n v="4"/>
    <n v="0"/>
    <n v="2.3891999999999998"/>
  </r>
  <r>
    <n v="8632"/>
    <s v="CA-2013-107783"/>
    <x v="0"/>
    <x v="1062"/>
    <d v="2013-07-30T00:00:00"/>
    <s v="First Class"/>
    <s v="OT-18730"/>
    <s v="Olvera Toch"/>
    <s v="Consumer"/>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s v="Consumer"/>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s v="Consumer"/>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s v="Consumer"/>
    <s v="United States"/>
    <s v="Philadelphia"/>
    <x v="9"/>
    <n v="19140"/>
    <x v="3"/>
    <s v="FUR-BO-10001798"/>
    <x v="0"/>
    <x v="0"/>
    <s v="Bush Somerset Collection Bookcase"/>
    <n v="130.97999999999999"/>
    <n v="2"/>
    <n v="0.5"/>
    <n v="-89.066399999999987"/>
  </r>
  <r>
    <n v="8636"/>
    <s v="CA-2011-160094"/>
    <x v="2"/>
    <x v="1013"/>
    <d v="2011-05-02T00:00:00"/>
    <s v="First Class"/>
    <s v="JM-16195"/>
    <s v="Justin MacKendrick"/>
    <s v="Consumer"/>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s v="Consumer"/>
    <s v="United States"/>
    <s v="Louisville"/>
    <x v="0"/>
    <n v="40214"/>
    <x v="0"/>
    <s v="OFF-ST-10000585"/>
    <x v="1"/>
    <x v="4"/>
    <s v="Economy Rollaway Files"/>
    <n v="826"/>
    <n v="5"/>
    <n v="0"/>
    <n v="214.76"/>
  </r>
  <r>
    <n v="8638"/>
    <s v="CA-2014-151281"/>
    <x v="3"/>
    <x v="842"/>
    <d v="2014-05-03T00:00:00"/>
    <s v="Standard Class"/>
    <s v="HM-14980"/>
    <s v="Henry MacAllister"/>
    <s v="Consumer"/>
    <s v="United States"/>
    <s v="Seattle"/>
    <x v="4"/>
    <n v="98105"/>
    <x v="1"/>
    <s v="FUR-FU-10000397"/>
    <x v="0"/>
    <x v="5"/>
    <s v="Luxo Economy Swing Arm Lamp"/>
    <n v="139.58000000000001"/>
    <n v="7"/>
    <n v="0"/>
    <n v="39.082400000000007"/>
  </r>
  <r>
    <n v="8639"/>
    <s v="CA-2014-118346"/>
    <x v="3"/>
    <x v="283"/>
    <d v="2014-07-25T00:00:00"/>
    <s v="First Class"/>
    <s v="PO-19180"/>
    <s v="Philisse Overcash"/>
    <s v="Home Office"/>
    <s v="United States"/>
    <s v="Kenosha"/>
    <x v="6"/>
    <n v="53142"/>
    <x v="2"/>
    <s v="TEC-AC-10000736"/>
    <x v="2"/>
    <x v="11"/>
    <s v="Logitech G600 MMO Gaming Mouse"/>
    <n v="399.95"/>
    <n v="5"/>
    <n v="0"/>
    <n v="143.982"/>
  </r>
  <r>
    <n v="8640"/>
    <s v="CA-2011-129819"/>
    <x v="2"/>
    <x v="736"/>
    <d v="2011-12-15T00:00:00"/>
    <s v="Second Class"/>
    <s v="KC-16675"/>
    <s v="Kimberly Carter"/>
    <s v="Corporate"/>
    <s v="United States"/>
    <s v="Henderson"/>
    <x v="0"/>
    <n v="42420"/>
    <x v="0"/>
    <s v="OFF-BI-10004970"/>
    <x v="1"/>
    <x v="8"/>
    <s v="ACCOHIDE 3-Ring Binder, Blue, 1&quot;"/>
    <n v="12.39"/>
    <n v="3"/>
    <n v="0"/>
    <n v="5.8232999999999997"/>
  </r>
  <r>
    <n v="8641"/>
    <s v="US-2014-148551"/>
    <x v="3"/>
    <x v="602"/>
    <d v="2014-01-17T00:00:00"/>
    <s v="Standard Class"/>
    <s v="DB-13120"/>
    <s v="David Bremer"/>
    <s v="Corporate"/>
    <s v="United States"/>
    <s v="Dallas"/>
    <x v="5"/>
    <n v="75217"/>
    <x v="2"/>
    <s v="OFF-BI-10000545"/>
    <x v="1"/>
    <x v="8"/>
    <s v="GBC Ibimaster 500 Manual ProClick Binding System"/>
    <n v="760.97999999999979"/>
    <n v="5"/>
    <n v="0.8"/>
    <n v="-1141.47"/>
  </r>
  <r>
    <n v="8642"/>
    <s v="CA-2014-147767"/>
    <x v="3"/>
    <x v="574"/>
    <d v="2014-12-03T00:00:00"/>
    <s v="Same Day"/>
    <s v="SV-20935"/>
    <s v="Susan Vittorini"/>
    <s v="Consumer"/>
    <s v="United States"/>
    <s v="Peoria"/>
    <x v="16"/>
    <n v="85345"/>
    <x v="1"/>
    <s v="OFF-BI-10001670"/>
    <x v="1"/>
    <x v="8"/>
    <s v="Vinyl Sectional Post Binders"/>
    <n v="67.860000000000014"/>
    <n v="6"/>
    <n v="0.7"/>
    <n v="-45.239999999999995"/>
  </r>
  <r>
    <n v="8643"/>
    <s v="CA-2012-108259"/>
    <x v="1"/>
    <x v="627"/>
    <d v="2012-11-15T00:00:00"/>
    <s v="Standard Class"/>
    <s v="NS-18640"/>
    <s v="Noel Staavos"/>
    <s v="Corporate"/>
    <s v="United States"/>
    <s v="Jacksonville"/>
    <x v="3"/>
    <n v="28540"/>
    <x v="0"/>
    <s v="OFF-FA-10000624"/>
    <x v="1"/>
    <x v="13"/>
    <s v="OIC Binder Clips"/>
    <n v="31.504000000000005"/>
    <n v="11"/>
    <n v="0.2"/>
    <n v="11.814"/>
  </r>
  <r>
    <n v="8644"/>
    <s v="CA-2012-108259"/>
    <x v="1"/>
    <x v="627"/>
    <d v="2012-11-15T00:00:00"/>
    <s v="Standard Class"/>
    <s v="NS-18640"/>
    <s v="Noel Staavos"/>
    <s v="Corporate"/>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s v="Corporate"/>
    <s v="United States"/>
    <s v="Jacksonville"/>
    <x v="3"/>
    <n v="28540"/>
    <x v="0"/>
    <s v="OFF-BI-10000315"/>
    <x v="1"/>
    <x v="8"/>
    <s v="Poly Designer Cover &amp; Back"/>
    <n v="39.878999999999998"/>
    <n v="7"/>
    <n v="0.7"/>
    <n v="-29.244599999999991"/>
  </r>
  <r>
    <n v="8646"/>
    <s v="CA-2012-108259"/>
    <x v="1"/>
    <x v="627"/>
    <d v="2012-11-15T00:00:00"/>
    <s v="Standard Class"/>
    <s v="NS-18640"/>
    <s v="Noel Staavos"/>
    <s v="Corporate"/>
    <s v="United States"/>
    <s v="Jacksonville"/>
    <x v="3"/>
    <n v="28540"/>
    <x v="0"/>
    <s v="FUR-FU-10000023"/>
    <x v="0"/>
    <x v="5"/>
    <s v="Eldon Wave Desk Accessories"/>
    <n v="4.7119999999999997"/>
    <n v="1"/>
    <n v="0.2"/>
    <n v="1.4136000000000002"/>
  </r>
  <r>
    <n v="8647"/>
    <s v="CA-2013-113341"/>
    <x v="0"/>
    <x v="881"/>
    <d v="2013-11-30T00:00:00"/>
    <s v="Standard Class"/>
    <s v="MH-17455"/>
    <s v="Mark Hamilton"/>
    <s v="Consumer"/>
    <s v="United States"/>
    <s v="Los Angeles"/>
    <x v="1"/>
    <n v="90032"/>
    <x v="1"/>
    <s v="FUR-CH-10004698"/>
    <x v="0"/>
    <x v="1"/>
    <s v="Padded Folding Chairs, Black, 4/Carton"/>
    <n v="194.35200000000003"/>
    <n v="3"/>
    <n v="0.2"/>
    <n v="19.435200000000009"/>
  </r>
  <r>
    <n v="8648"/>
    <s v="US-2012-131842"/>
    <x v="1"/>
    <x v="901"/>
    <d v="2012-12-08T00:00:00"/>
    <s v="First Class"/>
    <s v="RR-19525"/>
    <s v="Rick Reed"/>
    <s v="Corporate"/>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s v="Consumer"/>
    <s v="United States"/>
    <s v="Charlotte"/>
    <x v="3"/>
    <n v="28205"/>
    <x v="0"/>
    <s v="OFF-ST-10003816"/>
    <x v="1"/>
    <x v="4"/>
    <s v="Fellowes High-Stak Drawer Files"/>
    <n v="704.76"/>
    <n v="5"/>
    <n v="0.2"/>
    <n v="26.428499999999957"/>
  </r>
  <r>
    <n v="8650"/>
    <s v="CA-2013-164574"/>
    <x v="0"/>
    <x v="875"/>
    <d v="2013-08-04T00:00:00"/>
    <s v="Standard Class"/>
    <s v="RH-19555"/>
    <s v="Ritsa Hightower"/>
    <s v="Consumer"/>
    <s v="United States"/>
    <s v="Charlotte"/>
    <x v="3"/>
    <n v="28205"/>
    <x v="0"/>
    <s v="OFF-BI-10002429"/>
    <x v="1"/>
    <x v="8"/>
    <s v="Premier Elliptical Ring Binder, Black"/>
    <n v="27.396000000000004"/>
    <n v="3"/>
    <n v="0.7"/>
    <n v="-20.090399999999995"/>
  </r>
  <r>
    <n v="8651"/>
    <s v="CA-2011-142769"/>
    <x v="2"/>
    <x v="103"/>
    <d v="2011-09-13T00:00:00"/>
    <s v="Same Day"/>
    <s v="RP-19390"/>
    <s v="Resi Pölking"/>
    <s v="Consumer"/>
    <s v="United States"/>
    <s v="Seattle"/>
    <x v="4"/>
    <n v="98103"/>
    <x v="1"/>
    <s v="OFF-FA-10000840"/>
    <x v="1"/>
    <x v="13"/>
    <s v="OIC Thumb-Tacks"/>
    <n v="5.6999999999999993"/>
    <n v="5"/>
    <n v="0"/>
    <n v="2.6789999999999998"/>
  </r>
  <r>
    <n v="8652"/>
    <s v="CA-2011-142769"/>
    <x v="2"/>
    <x v="103"/>
    <d v="2011-09-13T00:00:00"/>
    <s v="Same Day"/>
    <s v="RP-19390"/>
    <s v="Resi Pölking"/>
    <s v="Consumer"/>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s v="Consumer"/>
    <s v="United States"/>
    <s v="Seattle"/>
    <x v="4"/>
    <n v="98103"/>
    <x v="1"/>
    <s v="OFF-SU-10001574"/>
    <x v="1"/>
    <x v="14"/>
    <s v="Acme Value Line Scissors"/>
    <n v="7.3"/>
    <n v="2"/>
    <n v="0"/>
    <n v="2.1899999999999995"/>
  </r>
  <r>
    <n v="8654"/>
    <s v="CA-2011-142769"/>
    <x v="2"/>
    <x v="103"/>
    <d v="2011-09-13T00:00:00"/>
    <s v="Same Day"/>
    <s v="RP-19390"/>
    <s v="Resi Pölking"/>
    <s v="Consumer"/>
    <s v="United States"/>
    <s v="Seattle"/>
    <x v="4"/>
    <n v="98103"/>
    <x v="1"/>
    <s v="TEC-AC-10001606"/>
    <x v="2"/>
    <x v="11"/>
    <s v="Logitech Wireless Performance Mouse MX for PC and Mac"/>
    <n v="199.98"/>
    <n v="2"/>
    <n v="0"/>
    <n v="75.992400000000004"/>
  </r>
  <r>
    <n v="8655"/>
    <s v="CA-2011-142769"/>
    <x v="2"/>
    <x v="103"/>
    <d v="2011-09-13T00:00:00"/>
    <s v="Same Day"/>
    <s v="RP-19390"/>
    <s v="Resi Pölking"/>
    <s v="Consumer"/>
    <s v="United States"/>
    <s v="Seattle"/>
    <x v="4"/>
    <n v="98103"/>
    <x v="1"/>
    <s v="TEC-AC-10003399"/>
    <x v="2"/>
    <x v="11"/>
    <s v="Memorex Mini Travel Drive 64 GB USB 2.0 Flash Drive"/>
    <n v="144.96"/>
    <n v="4"/>
    <n v="0"/>
    <n v="60.883200000000002"/>
  </r>
  <r>
    <n v="8656"/>
    <s v="CA-2011-142769"/>
    <x v="2"/>
    <x v="103"/>
    <d v="2011-09-13T00:00:00"/>
    <s v="Same Day"/>
    <s v="RP-19390"/>
    <s v="Resi Pölking"/>
    <s v="Consumer"/>
    <s v="United States"/>
    <s v="Seattle"/>
    <x v="4"/>
    <n v="98103"/>
    <x v="1"/>
    <s v="TEC-AC-10000865"/>
    <x v="2"/>
    <x v="11"/>
    <s v="WD My Passport Ultra 500GB Portable External Hard Drive"/>
    <n v="118"/>
    <n v="2"/>
    <n v="0"/>
    <n v="20.059999999999988"/>
  </r>
  <r>
    <n v="8657"/>
    <s v="CA-2011-142769"/>
    <x v="2"/>
    <x v="103"/>
    <d v="2011-09-13T00:00:00"/>
    <s v="Same Day"/>
    <s v="RP-19390"/>
    <s v="Resi Pölking"/>
    <s v="Consumer"/>
    <s v="United States"/>
    <s v="Seattle"/>
    <x v="4"/>
    <n v="98103"/>
    <x v="1"/>
    <s v="OFF-PA-10002923"/>
    <x v="1"/>
    <x v="10"/>
    <s v="Xerox 1942"/>
    <n v="48.94"/>
    <n v="1"/>
    <n v="0"/>
    <n v="24.47"/>
  </r>
  <r>
    <n v="8658"/>
    <s v="CA-2011-142769"/>
    <x v="2"/>
    <x v="103"/>
    <d v="2011-09-13T00:00:00"/>
    <s v="Same Day"/>
    <s v="RP-19390"/>
    <s v="Resi Pölking"/>
    <s v="Consumer"/>
    <s v="United States"/>
    <s v="Seattle"/>
    <x v="4"/>
    <n v="98103"/>
    <x v="1"/>
    <s v="OFF-AP-10004785"/>
    <x v="1"/>
    <x v="9"/>
    <s v="Holmes Replacement Filter for HEPA Air Cleaner, Medium Room"/>
    <n v="22.66"/>
    <n v="2"/>
    <n v="0"/>
    <n v="9.743800000000002"/>
  </r>
  <r>
    <n v="8659"/>
    <s v="CA-2013-168361"/>
    <x v="0"/>
    <x v="1028"/>
    <d v="2013-06-26T00:00:00"/>
    <s v="Standard Class"/>
    <s v="KB-16600"/>
    <s v="Ken Brennan"/>
    <s v="Corporate"/>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s v="Corporate"/>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s v="Consumer"/>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s v="Consumer"/>
    <s v="United States"/>
    <s v="Houston"/>
    <x v="5"/>
    <n v="77041"/>
    <x v="2"/>
    <s v="FUR-FU-10000175"/>
    <x v="0"/>
    <x v="5"/>
    <s v="DAX Wood Document Frame."/>
    <n v="21.968000000000004"/>
    <n v="4"/>
    <n v="0.6"/>
    <n v="-15.9268"/>
  </r>
  <r>
    <n v="8663"/>
    <s v="CA-2012-131856"/>
    <x v="1"/>
    <x v="793"/>
    <d v="2012-05-17T00:00:00"/>
    <s v="Standard Class"/>
    <s v="JG-15160"/>
    <s v="James Galang"/>
    <s v="Consumer"/>
    <s v="United States"/>
    <s v="Houston"/>
    <x v="5"/>
    <n v="77041"/>
    <x v="2"/>
    <s v="TEC-PH-10001336"/>
    <x v="2"/>
    <x v="7"/>
    <s v="Digium D40 VoIP phone"/>
    <n v="619.15200000000004"/>
    <n v="6"/>
    <n v="0.2"/>
    <n v="69.654599999999988"/>
  </r>
  <r>
    <n v="8664"/>
    <s v="CA-2012-131856"/>
    <x v="1"/>
    <x v="793"/>
    <d v="2012-05-17T00:00:00"/>
    <s v="Standard Class"/>
    <s v="JG-15160"/>
    <s v="James Galang"/>
    <s v="Consumer"/>
    <s v="United States"/>
    <s v="Houston"/>
    <x v="5"/>
    <n v="77041"/>
    <x v="2"/>
    <s v="OFF-PA-10001954"/>
    <x v="1"/>
    <x v="10"/>
    <s v="Xerox 1964"/>
    <n v="127.90400000000001"/>
    <n v="7"/>
    <n v="0.2"/>
    <n v="41.568799999999996"/>
  </r>
  <r>
    <n v="8665"/>
    <s v="CA-2014-126634"/>
    <x v="3"/>
    <x v="983"/>
    <d v="2014-04-02T00:00:00"/>
    <s v="Second Class"/>
    <s v="AB-10165"/>
    <s v="Alan Barnes"/>
    <s v="Consumer"/>
    <s v="United States"/>
    <s v="Lakewood"/>
    <x v="1"/>
    <n v="90712"/>
    <x v="1"/>
    <s v="FUR-FU-10004973"/>
    <x v="0"/>
    <x v="5"/>
    <s v="Flat Face Poster Frame"/>
    <n v="94.2"/>
    <n v="5"/>
    <n v="0"/>
    <n v="39.564000000000007"/>
  </r>
  <r>
    <n v="8666"/>
    <s v="CA-2013-118500"/>
    <x v="0"/>
    <x v="1019"/>
    <d v="2013-11-19T00:00:00"/>
    <s v="First Class"/>
    <s v="HJ-14875"/>
    <s v="Heather Jas"/>
    <s v="Home Office"/>
    <s v="United States"/>
    <s v="San Francisco"/>
    <x v="1"/>
    <n v="94122"/>
    <x v="1"/>
    <s v="OFF-SU-10004231"/>
    <x v="1"/>
    <x v="14"/>
    <s v="Acme Tagit Stainless Steel Antibacterial Scissors"/>
    <n v="49.5"/>
    <n v="5"/>
    <n v="0"/>
    <n v="13.365"/>
  </r>
  <r>
    <n v="8667"/>
    <s v="CA-2013-163951"/>
    <x v="0"/>
    <x v="945"/>
    <d v="2014-01-03T00:00:00"/>
    <s v="First Class"/>
    <s v="CJ-11875"/>
    <s v="Carl Jackson"/>
    <s v="Corporate"/>
    <s v="United States"/>
    <s v="Philadelphia"/>
    <x v="9"/>
    <n v="19140"/>
    <x v="3"/>
    <s v="OFF-AR-10004269"/>
    <x v="1"/>
    <x v="6"/>
    <s v="Newell 31"/>
    <n v="16.520000000000003"/>
    <n v="5"/>
    <n v="0.2"/>
    <n v="1.6519999999999992"/>
  </r>
  <r>
    <n v="8668"/>
    <s v="CA-2013-149916"/>
    <x v="0"/>
    <x v="596"/>
    <d v="2013-12-25T00:00:00"/>
    <s v="Second Class"/>
    <s v="ED-13885"/>
    <s v="Emily Ducich"/>
    <s v="Home Office"/>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s v="Home Office"/>
    <s v="United States"/>
    <s v="Seattle"/>
    <x v="4"/>
    <n v="98115"/>
    <x v="1"/>
    <s v="TEC-MA-10000752"/>
    <x v="2"/>
    <x v="15"/>
    <s v="Texas Instrument TI-15 Fraction Calculator"/>
    <n v="11.56"/>
    <n v="1"/>
    <n v="0.2"/>
    <n v="3.7569999999999992"/>
  </r>
  <r>
    <n v="8670"/>
    <s v="CA-2012-158918"/>
    <x v="1"/>
    <x v="139"/>
    <d v="2012-12-25T00:00:00"/>
    <s v="Second Class"/>
    <s v="AI-10855"/>
    <s v="Arianne Irving"/>
    <s v="Consumer"/>
    <s v="United States"/>
    <s v="Los Angeles"/>
    <x v="1"/>
    <n v="90036"/>
    <x v="1"/>
    <s v="OFF-PA-10004947"/>
    <x v="1"/>
    <x v="10"/>
    <s v="Staples"/>
    <n v="17.12"/>
    <n v="4"/>
    <n v="0"/>
    <n v="7.7039999999999988"/>
  </r>
  <r>
    <n v="8671"/>
    <s v="US-2011-159611"/>
    <x v="2"/>
    <x v="422"/>
    <d v="2012-01-01T00:00:00"/>
    <s v="Second Class"/>
    <s v="KB-16315"/>
    <s v="Karl Braun"/>
    <s v="Consumer"/>
    <s v="United States"/>
    <s v="Cleveland"/>
    <x v="24"/>
    <n v="44105"/>
    <x v="3"/>
    <s v="FUR-FU-10004904"/>
    <x v="0"/>
    <x v="5"/>
    <s v="Eldon &quot;L&quot; Workstation Diamond Chairmat"/>
    <n v="182.35200000000003"/>
    <n v="3"/>
    <n v="0.2"/>
    <n v="-18.23520000000002"/>
  </r>
  <r>
    <n v="8672"/>
    <s v="US-2011-159611"/>
    <x v="2"/>
    <x v="422"/>
    <d v="2012-01-01T00:00:00"/>
    <s v="Second Class"/>
    <s v="KB-16315"/>
    <s v="Karl Braun"/>
    <s v="Consumer"/>
    <s v="United States"/>
    <s v="Cleveland"/>
    <x v="24"/>
    <n v="44105"/>
    <x v="3"/>
    <s v="OFF-ST-10002790"/>
    <x v="1"/>
    <x v="4"/>
    <s v="Safco Industrial Shelving"/>
    <n v="118.16"/>
    <n v="2"/>
    <n v="0.2"/>
    <n v="-25.108999999999988"/>
  </r>
  <r>
    <n v="8673"/>
    <s v="CA-2014-163265"/>
    <x v="3"/>
    <x v="911"/>
    <d v="2014-02-22T00:00:00"/>
    <s v="Standard Class"/>
    <s v="JS-16030"/>
    <s v="Joy Smith"/>
    <s v="Consumer"/>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s v="Consumer"/>
    <s v="United States"/>
    <s v="Decatur"/>
    <x v="10"/>
    <n v="62521"/>
    <x v="2"/>
    <s v="FUR-CH-10004063"/>
    <x v="0"/>
    <x v="1"/>
    <s v="Global Deluxe High-Back Manager's Chair"/>
    <n v="600.55799999999999"/>
    <n v="3"/>
    <n v="0.3"/>
    <n v="-8.5794000000000779"/>
  </r>
  <r>
    <n v="8675"/>
    <s v="CA-2014-163265"/>
    <x v="3"/>
    <x v="911"/>
    <d v="2014-02-22T00:00:00"/>
    <s v="Standard Class"/>
    <s v="JS-16030"/>
    <s v="Joy Smith"/>
    <s v="Consumer"/>
    <s v="United States"/>
    <s v="Decatur"/>
    <x v="10"/>
    <n v="62521"/>
    <x v="2"/>
    <s v="OFF-ST-10000642"/>
    <x v="1"/>
    <x v="4"/>
    <s v="Tennsco Lockers, Gray"/>
    <n v="50.352000000000004"/>
    <n v="3"/>
    <n v="0.2"/>
    <n v="-8.1822000000000052"/>
  </r>
  <r>
    <n v="8676"/>
    <s v="CA-2014-163265"/>
    <x v="3"/>
    <x v="911"/>
    <d v="2014-02-22T00:00:00"/>
    <s v="Standard Class"/>
    <s v="JS-16030"/>
    <s v="Joy Smith"/>
    <s v="Consumer"/>
    <s v="United States"/>
    <s v="Decatur"/>
    <x v="10"/>
    <n v="62521"/>
    <x v="2"/>
    <s v="OFF-AR-10004078"/>
    <x v="1"/>
    <x v="6"/>
    <s v="Newell 312"/>
    <n v="28.031999999999996"/>
    <n v="6"/>
    <n v="0.2"/>
    <n v="3.5039999999999996"/>
  </r>
  <r>
    <n v="8677"/>
    <s v="CA-2014-163265"/>
    <x v="3"/>
    <x v="911"/>
    <d v="2014-02-22T00:00:00"/>
    <s v="Standard Class"/>
    <s v="JS-16030"/>
    <s v="Joy Smith"/>
    <s v="Consumer"/>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s v="Consumer"/>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s v="Home Office"/>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s v="Home Office"/>
    <s v="United States"/>
    <s v="Houston"/>
    <x v="5"/>
    <n v="77070"/>
    <x v="2"/>
    <s v="TEC-AC-10001714"/>
    <x v="2"/>
    <x v="11"/>
    <s v="Logitech MX Performance Wireless Mouse"/>
    <n v="159.56"/>
    <n v="5"/>
    <n v="0.2"/>
    <n v="33.906499999999994"/>
  </r>
  <r>
    <n v="8681"/>
    <s v="CA-2013-143805"/>
    <x v="0"/>
    <x v="49"/>
    <d v="2013-12-04T00:00:00"/>
    <s v="Second Class"/>
    <s v="JD-15895"/>
    <s v="Jonathan Doherty"/>
    <s v="Corporate"/>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s v="Corporate"/>
    <s v="United States"/>
    <s v="Richmond"/>
    <x v="17"/>
    <n v="23223"/>
    <x v="0"/>
    <s v="OFF-SU-10004664"/>
    <x v="1"/>
    <x v="14"/>
    <s v="Acme Softgrip Scissors"/>
    <n v="40.700000000000003"/>
    <n v="5"/>
    <n v="0"/>
    <n v="11.802999999999999"/>
  </r>
  <r>
    <n v="8683"/>
    <s v="CA-2011-133634"/>
    <x v="2"/>
    <x v="1127"/>
    <d v="2011-11-10T00:00:00"/>
    <s v="Standard Class"/>
    <s v="SR-20740"/>
    <s v="Steven Roelle"/>
    <s v="Home Office"/>
    <s v="United States"/>
    <s v="Arlington"/>
    <x v="17"/>
    <n v="22204"/>
    <x v="0"/>
    <s v="TEC-AC-10002550"/>
    <x v="2"/>
    <x v="11"/>
    <s v="Maxell 4.7GB DVD-RW 3/Pack"/>
    <n v="47.79"/>
    <n v="3"/>
    <n v="0"/>
    <n v="16.2486"/>
  </r>
  <r>
    <n v="8684"/>
    <s v="CA-2014-101665"/>
    <x v="3"/>
    <x v="920"/>
    <d v="2014-12-02T00:00:00"/>
    <s v="Standard Class"/>
    <s v="TZ-21580"/>
    <s v="Tracy Zic"/>
    <s v="Consumer"/>
    <s v="United States"/>
    <s v="San Francisco"/>
    <x v="1"/>
    <n v="94122"/>
    <x v="1"/>
    <s v="OFF-AR-10002335"/>
    <x v="1"/>
    <x v="6"/>
    <s v="DIXON Oriole Pencils"/>
    <n v="5.16"/>
    <n v="2"/>
    <n v="0"/>
    <n v="1.3416000000000001"/>
  </r>
  <r>
    <n v="8685"/>
    <s v="CA-2013-155446"/>
    <x v="0"/>
    <x v="186"/>
    <d v="2013-12-24T00:00:00"/>
    <s v="Standard Class"/>
    <s v="TN-21040"/>
    <s v="Tanja Norvell"/>
    <s v="Home Office"/>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s v="Corporate"/>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s v="Corporate"/>
    <s v="United States"/>
    <s v="Los Angeles"/>
    <x v="1"/>
    <n v="90036"/>
    <x v="1"/>
    <s v="OFF-SU-10003505"/>
    <x v="1"/>
    <x v="14"/>
    <s v="Premier Electric Letter Opener"/>
    <n v="231.72"/>
    <n v="2"/>
    <n v="0"/>
    <n v="11.585999999999984"/>
  </r>
  <r>
    <n v="8688"/>
    <s v="CA-2013-144015"/>
    <x v="0"/>
    <x v="190"/>
    <d v="2013-06-27T00:00:00"/>
    <s v="Same Day"/>
    <s v="AH-10075"/>
    <s v="Adam Hart"/>
    <s v="Corporate"/>
    <s v="United States"/>
    <s v="Los Angeles"/>
    <x v="1"/>
    <n v="90036"/>
    <x v="1"/>
    <s v="OFF-FA-10000624"/>
    <x v="1"/>
    <x v="13"/>
    <s v="OIC Binder Clips"/>
    <n v="17.899999999999999"/>
    <n v="5"/>
    <n v="0"/>
    <n v="8.9499999999999993"/>
  </r>
  <r>
    <n v="8689"/>
    <s v="CA-2013-144015"/>
    <x v="0"/>
    <x v="190"/>
    <d v="2013-06-27T00:00:00"/>
    <s v="Same Day"/>
    <s v="AH-10075"/>
    <s v="Adam Hart"/>
    <s v="Corporate"/>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s v="Corporate"/>
    <s v="United States"/>
    <s v="Philadelphia"/>
    <x v="9"/>
    <n v="19140"/>
    <x v="3"/>
    <s v="OFF-AR-10002257"/>
    <x v="1"/>
    <x v="6"/>
    <s v="Eldon Spacemaker Box, Quick-Snap Lid, Clear"/>
    <n v="8.016"/>
    <n v="3"/>
    <n v="0.2"/>
    <n v="1.102199999999999"/>
  </r>
  <r>
    <n v="8691"/>
    <s v="CA-2013-136770"/>
    <x v="0"/>
    <x v="1041"/>
    <d v="2013-08-19T00:00:00"/>
    <s v="Standard Class"/>
    <s v="SP-20650"/>
    <s v="Stephanie Phelps"/>
    <s v="Corporate"/>
    <s v="United States"/>
    <s v="Akron"/>
    <x v="24"/>
    <n v="44312"/>
    <x v="3"/>
    <s v="TEC-PH-10003580"/>
    <x v="2"/>
    <x v="7"/>
    <s v="Cisco IP Phone 7961G-GE VoIP phone"/>
    <n v="259.89600000000002"/>
    <n v="2"/>
    <n v="0.4"/>
    <n v="-56.310799999999972"/>
  </r>
  <r>
    <n v="8692"/>
    <s v="CA-2013-136770"/>
    <x v="0"/>
    <x v="1041"/>
    <d v="2013-08-19T00:00:00"/>
    <s v="Standard Class"/>
    <s v="SP-20650"/>
    <s v="Stephanie Phelps"/>
    <s v="Corporate"/>
    <s v="United States"/>
    <s v="Akron"/>
    <x v="24"/>
    <n v="44312"/>
    <x v="3"/>
    <s v="TEC-PH-10001530"/>
    <x v="2"/>
    <x v="7"/>
    <s v="Plantronics Voyager Pro Legend"/>
    <n v="247.18799999999999"/>
    <n v="2"/>
    <n v="0.4"/>
    <n v="-49.437600000000032"/>
  </r>
  <r>
    <n v="8693"/>
    <s v="CA-2013-136770"/>
    <x v="0"/>
    <x v="1041"/>
    <d v="2013-08-19T00:00:00"/>
    <s v="Standard Class"/>
    <s v="SP-20650"/>
    <s v="Stephanie Phelps"/>
    <s v="Corporate"/>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s v="Home Office"/>
    <s v="United States"/>
    <s v="San Francisco"/>
    <x v="1"/>
    <n v="94110"/>
    <x v="1"/>
    <s v="TEC-AC-10000892"/>
    <x v="2"/>
    <x v="11"/>
    <s v="NETGEAR N750 Dual Band Wi-Fi Gigabit Router"/>
    <n v="450"/>
    <n v="5"/>
    <n v="0"/>
    <n v="162"/>
  </r>
  <r>
    <n v="8695"/>
    <s v="US-2011-112795"/>
    <x v="2"/>
    <x v="709"/>
    <d v="2011-08-28T00:00:00"/>
    <s v="Second Class"/>
    <s v="CR-12625"/>
    <s v="Corey Roper"/>
    <s v="Home Office"/>
    <s v="United States"/>
    <s v="Grand Rapids"/>
    <x v="12"/>
    <n v="49505"/>
    <x v="2"/>
    <s v="OFF-PA-10001934"/>
    <x v="1"/>
    <x v="10"/>
    <s v="Xerox 1993"/>
    <n v="19.440000000000001"/>
    <n v="3"/>
    <n v="0"/>
    <n v="9.5256000000000007"/>
  </r>
  <r>
    <n v="8696"/>
    <s v="CA-2014-127096"/>
    <x v="3"/>
    <x v="175"/>
    <d v="2014-09-18T00:00:00"/>
    <s v="Second Class"/>
    <s v="CS-12400"/>
    <s v="Christopher Schild"/>
    <s v="Home Office"/>
    <s v="United States"/>
    <s v="San Francisco"/>
    <x v="1"/>
    <n v="94109"/>
    <x v="1"/>
    <s v="FUR-TA-10003473"/>
    <x v="0"/>
    <x v="3"/>
    <s v="Bretford Rectangular Conference Table Tops"/>
    <n v="300.904"/>
    <n v="1"/>
    <n v="0.2"/>
    <n v="11.283900000000017"/>
  </r>
  <r>
    <n v="8697"/>
    <s v="CA-2014-119284"/>
    <x v="3"/>
    <x v="140"/>
    <d v="2014-06-21T00:00:00"/>
    <s v="Standard Class"/>
    <s v="TS-21205"/>
    <s v="Thomas Seio"/>
    <s v="Corporate"/>
    <s v="United States"/>
    <s v="Nashville"/>
    <x v="18"/>
    <n v="37211"/>
    <x v="0"/>
    <s v="TEC-PH-10001051"/>
    <x v="2"/>
    <x v="7"/>
    <s v="HTC One"/>
    <n v="239.976"/>
    <n v="3"/>
    <n v="0.2"/>
    <n v="26.997299999999967"/>
  </r>
  <r>
    <n v="8698"/>
    <s v="CA-2014-119284"/>
    <x v="3"/>
    <x v="140"/>
    <d v="2014-06-21T00:00:00"/>
    <s v="Standard Class"/>
    <s v="TS-21205"/>
    <s v="Thomas Seio"/>
    <s v="Corporate"/>
    <s v="United States"/>
    <s v="Nashville"/>
    <x v="18"/>
    <n v="37211"/>
    <x v="0"/>
    <s v="FUR-FU-10004351"/>
    <x v="0"/>
    <x v="5"/>
    <s v="Staples"/>
    <n v="31.168000000000003"/>
    <n v="4"/>
    <n v="0.2"/>
    <n v="9.3504000000000005"/>
  </r>
  <r>
    <n v="8699"/>
    <s v="CA-2014-119284"/>
    <x v="3"/>
    <x v="140"/>
    <d v="2014-06-21T00:00:00"/>
    <s v="Standard Class"/>
    <s v="TS-21205"/>
    <s v="Thomas Seio"/>
    <s v="Corporate"/>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s v="Corporate"/>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s v="Corporate"/>
    <s v="United States"/>
    <s v="Nashville"/>
    <x v="18"/>
    <n v="37211"/>
    <x v="0"/>
    <s v="OFF-AP-10004249"/>
    <x v="1"/>
    <x v="9"/>
    <s v="Staples"/>
    <n v="76.608000000000004"/>
    <n v="8"/>
    <n v="0.2"/>
    <n v="6.7031999999999954"/>
  </r>
  <r>
    <n v="8702"/>
    <s v="CA-2014-119284"/>
    <x v="3"/>
    <x v="140"/>
    <d v="2014-06-21T00:00:00"/>
    <s v="Standard Class"/>
    <s v="TS-21205"/>
    <s v="Thomas Seio"/>
    <s v="Corporate"/>
    <s v="United States"/>
    <s v="Nashville"/>
    <x v="18"/>
    <n v="37211"/>
    <x v="0"/>
    <s v="OFF-ST-10001490"/>
    <x v="1"/>
    <x v="4"/>
    <s v="Hot File 7-Pocket, Floor Stand"/>
    <n v="142.77600000000001"/>
    <n v="1"/>
    <n v="0.2"/>
    <n v="17.84699999999998"/>
  </r>
  <r>
    <n v="8703"/>
    <s v="CA-2014-119284"/>
    <x v="3"/>
    <x v="140"/>
    <d v="2014-06-21T00:00:00"/>
    <s v="Standard Class"/>
    <s v="TS-21205"/>
    <s v="Thomas Seio"/>
    <s v="Corporate"/>
    <s v="United States"/>
    <s v="Nashville"/>
    <x v="18"/>
    <n v="37211"/>
    <x v="0"/>
    <s v="OFF-PA-10000312"/>
    <x v="1"/>
    <x v="10"/>
    <s v="Xerox 1955"/>
    <n v="91.360000000000014"/>
    <n v="5"/>
    <n v="0.2"/>
    <n v="29.691999999999993"/>
  </r>
  <r>
    <n v="8704"/>
    <s v="CA-2012-133494"/>
    <x v="1"/>
    <x v="1201"/>
    <d v="2012-03-05T00:00:00"/>
    <s v="Standard Class"/>
    <s v="RP-19390"/>
    <s v="Resi Pölking"/>
    <s v="Consumer"/>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s v="Consumer"/>
    <s v="United States"/>
    <s v="Houston"/>
    <x v="5"/>
    <n v="77041"/>
    <x v="2"/>
    <s v="TEC-PH-10004100"/>
    <x v="2"/>
    <x v="7"/>
    <s v="Griffin GC17055 Auxiliary Audio Cable"/>
    <n v="115.136"/>
    <n v="8"/>
    <n v="0.2"/>
    <n v="11.513600000000004"/>
  </r>
  <r>
    <n v="8706"/>
    <s v="US-2011-132745"/>
    <x v="2"/>
    <x v="1202"/>
    <d v="2011-10-05T00:00:00"/>
    <s v="Standard Class"/>
    <s v="NF-18475"/>
    <s v="Neil Französisch"/>
    <s v="Home Office"/>
    <s v="United States"/>
    <s v="Reno"/>
    <x v="33"/>
    <n v="89502"/>
    <x v="1"/>
    <s v="OFF-FA-10000254"/>
    <x v="1"/>
    <x v="13"/>
    <s v="Sterling Rubber Bands by Alliance"/>
    <n v="4.71"/>
    <n v="1"/>
    <n v="0"/>
    <n v="0"/>
  </r>
  <r>
    <n v="8707"/>
    <s v="CA-2011-146815"/>
    <x v="2"/>
    <x v="78"/>
    <d v="2011-09-13T00:00:00"/>
    <s v="Standard Class"/>
    <s v="PP-18955"/>
    <s v="Paul Prost"/>
    <s v="Home Office"/>
    <s v="United States"/>
    <s v="New York City"/>
    <x v="15"/>
    <n v="10009"/>
    <x v="3"/>
    <s v="FUR-CH-10004289"/>
    <x v="0"/>
    <x v="1"/>
    <s v="Global Super Steno Chair"/>
    <n v="172.76400000000001"/>
    <n v="2"/>
    <n v="0.1"/>
    <n v="13.437199999999986"/>
  </r>
  <r>
    <n v="8708"/>
    <s v="CA-2011-146815"/>
    <x v="2"/>
    <x v="78"/>
    <d v="2011-09-13T00:00:00"/>
    <s v="Standard Class"/>
    <s v="PP-18955"/>
    <s v="Paul Prost"/>
    <s v="Home Office"/>
    <s v="United States"/>
    <s v="New York City"/>
    <x v="15"/>
    <n v="10009"/>
    <x v="3"/>
    <s v="OFF-AR-10003469"/>
    <x v="1"/>
    <x v="6"/>
    <s v="Nontoxic Chalk"/>
    <n v="3.52"/>
    <n v="2"/>
    <n v="0"/>
    <n v="1.6896"/>
  </r>
  <r>
    <n v="8709"/>
    <s v="CA-2011-119144"/>
    <x v="2"/>
    <x v="912"/>
    <d v="2011-11-18T00:00:00"/>
    <s v="First Class"/>
    <s v="JD-16150"/>
    <s v="Justin Deggeller"/>
    <s v="Corporate"/>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s v="Corporate"/>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s v="Corporate"/>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s v="Consumer"/>
    <s v="United States"/>
    <s v="San Diego"/>
    <x v="1"/>
    <n v="92037"/>
    <x v="1"/>
    <s v="FUR-TA-10002958"/>
    <x v="0"/>
    <x v="3"/>
    <s v="Bevis Oval Conference Table, Walnut"/>
    <n v="626.35200000000009"/>
    <n v="3"/>
    <n v="0.2"/>
    <n v="-23.488200000000091"/>
  </r>
  <r>
    <n v="8713"/>
    <s v="US-2012-145422"/>
    <x v="1"/>
    <x v="155"/>
    <d v="2012-12-07T00:00:00"/>
    <s v="Standard Class"/>
    <s v="PW-19240"/>
    <s v="Pierre Wener"/>
    <s v="Consumer"/>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s v="Corporate"/>
    <s v="United States"/>
    <s v="San Diego"/>
    <x v="1"/>
    <n v="92105"/>
    <x v="1"/>
    <s v="TEC-PH-10000004"/>
    <x v="2"/>
    <x v="7"/>
    <s v="Belkin iPhone and iPad Lightning Cable"/>
    <n v="71.951999999999998"/>
    <n v="6"/>
    <n v="0.2"/>
    <n v="5.3963999999999963"/>
  </r>
  <r>
    <n v="8715"/>
    <s v="CA-2014-136623"/>
    <x v="3"/>
    <x v="497"/>
    <d v="2014-07-17T00:00:00"/>
    <s v="Standard Class"/>
    <s v="TS-21430"/>
    <s v="Tom Stivers"/>
    <s v="Corporate"/>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s v="Corporate"/>
    <s v="United States"/>
    <s v="Elyria"/>
    <x v="24"/>
    <n v="44035"/>
    <x v="3"/>
    <s v="OFF-BI-10002949"/>
    <x v="1"/>
    <x v="8"/>
    <s v="Prestige Round Ring Binders"/>
    <n v="1.8240000000000003"/>
    <n v="1"/>
    <n v="0.7"/>
    <n v="-1.3983999999999996"/>
  </r>
  <r>
    <n v="8717"/>
    <s v="CA-2013-120824"/>
    <x v="0"/>
    <x v="1"/>
    <d v="2013-06-17T00:00:00"/>
    <s v="Second Class"/>
    <s v="AW-10930"/>
    <s v="Arthur Wiediger"/>
    <s v="Home Office"/>
    <s v="United States"/>
    <s v="Houston"/>
    <x v="5"/>
    <n v="77070"/>
    <x v="2"/>
    <s v="OFF-AP-10001242"/>
    <x v="1"/>
    <x v="9"/>
    <s v="APC 7 Outlet Network SurgeArrest Surge Protector"/>
    <n v="64.383999999999986"/>
    <n v="4"/>
    <n v="0.8"/>
    <n v="-160.96"/>
  </r>
  <r>
    <n v="8718"/>
    <s v="CA-2013-120824"/>
    <x v="0"/>
    <x v="1"/>
    <d v="2013-06-17T00:00:00"/>
    <s v="Second Class"/>
    <s v="AW-10930"/>
    <s v="Arthur Wiediger"/>
    <s v="Home Office"/>
    <s v="United States"/>
    <s v="Houston"/>
    <x v="5"/>
    <n v="77070"/>
    <x v="2"/>
    <s v="FUR-FU-10001424"/>
    <x v="0"/>
    <x v="5"/>
    <s v="Dax Clear Box Frame"/>
    <n v="6.9840000000000009"/>
    <n v="2"/>
    <n v="0.6"/>
    <n v="-4.5396000000000019"/>
  </r>
  <r>
    <n v="8719"/>
    <s v="CA-2013-120824"/>
    <x v="0"/>
    <x v="1"/>
    <d v="2013-06-17T00:00:00"/>
    <s v="Second Class"/>
    <s v="AW-10930"/>
    <s v="Arthur Wiediger"/>
    <s v="Home Office"/>
    <s v="United States"/>
    <s v="Houston"/>
    <x v="5"/>
    <n v="77070"/>
    <x v="2"/>
    <s v="OFF-AR-10003469"/>
    <x v="1"/>
    <x v="6"/>
    <s v="Nontoxic Chalk"/>
    <n v="11.264000000000001"/>
    <n v="8"/>
    <n v="0.2"/>
    <n v="3.9423999999999997"/>
  </r>
  <r>
    <n v="8720"/>
    <s v="CA-2013-120824"/>
    <x v="0"/>
    <x v="1"/>
    <d v="2013-06-17T00:00:00"/>
    <s v="Second Class"/>
    <s v="AW-10930"/>
    <s v="Arthur Wiediger"/>
    <s v="Home Office"/>
    <s v="United States"/>
    <s v="Houston"/>
    <x v="5"/>
    <n v="77070"/>
    <x v="2"/>
    <s v="OFF-PA-10000232"/>
    <x v="1"/>
    <x v="10"/>
    <s v="Xerox 1975"/>
    <n v="15.552000000000003"/>
    <n v="3"/>
    <n v="0.2"/>
    <n v="5.6375999999999999"/>
  </r>
  <r>
    <n v="8721"/>
    <s v="CA-2013-120824"/>
    <x v="0"/>
    <x v="1"/>
    <d v="2013-06-17T00:00:00"/>
    <s v="Second Class"/>
    <s v="AW-10930"/>
    <s v="Arthur Wiediger"/>
    <s v="Home Office"/>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s v="Home Office"/>
    <s v="United States"/>
    <s v="Houston"/>
    <x v="5"/>
    <n v="77070"/>
    <x v="2"/>
    <s v="OFF-ST-10002562"/>
    <x v="1"/>
    <x v="4"/>
    <s v="Staples"/>
    <n v="67.536000000000016"/>
    <n v="9"/>
    <n v="0.2"/>
    <n v="6.7535999999999987"/>
  </r>
  <r>
    <n v="8723"/>
    <s v="CA-2013-120824"/>
    <x v="0"/>
    <x v="1"/>
    <d v="2013-06-17T00:00:00"/>
    <s v="Second Class"/>
    <s v="AW-10930"/>
    <s v="Arthur Wiediger"/>
    <s v="Home Office"/>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s v="Home Office"/>
    <s v="United States"/>
    <s v="Miami"/>
    <x v="2"/>
    <n v="33178"/>
    <x v="0"/>
    <s v="OFF-PA-10002986"/>
    <x v="1"/>
    <x v="10"/>
    <s v="Xerox 1898"/>
    <n v="37.408000000000001"/>
    <n v="7"/>
    <n v="0.2"/>
    <n v="13.0928"/>
  </r>
  <r>
    <n v="8725"/>
    <s v="US-2013-135209"/>
    <x v="0"/>
    <x v="723"/>
    <d v="2014-01-01T00:00:00"/>
    <s v="Second Class"/>
    <s v="MH-17290"/>
    <s v="Marc Harrigan"/>
    <s v="Home Office"/>
    <s v="United States"/>
    <s v="Miami"/>
    <x v="2"/>
    <n v="33178"/>
    <x v="0"/>
    <s v="OFF-PA-10000143"/>
    <x v="1"/>
    <x v="10"/>
    <s v="Astroparche Fine Business Paper"/>
    <n v="25.344000000000001"/>
    <n v="6"/>
    <n v="0.2"/>
    <n v="8.8704000000000018"/>
  </r>
  <r>
    <n v="8726"/>
    <s v="CA-2014-148145"/>
    <x v="3"/>
    <x v="257"/>
    <d v="2014-03-24T00:00:00"/>
    <s v="Standard Class"/>
    <s v="SW-20275"/>
    <s v="Scott Williamson"/>
    <s v="Consumer"/>
    <s v="United States"/>
    <s v="Seattle"/>
    <x v="4"/>
    <n v="98115"/>
    <x v="1"/>
    <s v="OFF-AR-10003752"/>
    <x v="1"/>
    <x v="6"/>
    <s v="Deluxe Chalkboard Eraser Cleaner"/>
    <n v="46.2"/>
    <n v="4"/>
    <n v="0"/>
    <n v="21.251999999999999"/>
  </r>
  <r>
    <n v="8727"/>
    <s v="CA-2012-103870"/>
    <x v="1"/>
    <x v="17"/>
    <d v="2012-12-31T00:00:00"/>
    <s v="Standard Class"/>
    <s v="SP-20860"/>
    <s v="Sung Pak"/>
    <s v="Corporate"/>
    <s v="United States"/>
    <s v="Murfreesboro"/>
    <x v="18"/>
    <n v="37130"/>
    <x v="0"/>
    <s v="TEC-AC-10002370"/>
    <x v="2"/>
    <x v="11"/>
    <s v="Maxell CD-R Discs"/>
    <n v="4.7279999999999998"/>
    <n v="3"/>
    <n v="0.2"/>
    <n v="0.70919999999999961"/>
  </r>
  <r>
    <n v="8728"/>
    <s v="CA-2012-103870"/>
    <x v="1"/>
    <x v="17"/>
    <d v="2012-12-31T00:00:00"/>
    <s v="Standard Class"/>
    <s v="SP-20860"/>
    <s v="Sung Pak"/>
    <s v="Corporate"/>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s v="Corporate"/>
    <s v="United States"/>
    <s v="Murfreesboro"/>
    <x v="18"/>
    <n v="37130"/>
    <x v="0"/>
    <s v="FUR-BO-10002853"/>
    <x v="0"/>
    <x v="0"/>
    <s v="O'Sullivan 5-Shelf Heavy-Duty Bookcases"/>
    <n v="131.10400000000001"/>
    <n v="2"/>
    <n v="0.2"/>
    <n v="8.1939999999999955"/>
  </r>
  <r>
    <n v="8730"/>
    <s v="CA-2012-103870"/>
    <x v="1"/>
    <x v="17"/>
    <d v="2012-12-31T00:00:00"/>
    <s v="Standard Class"/>
    <s v="SP-20860"/>
    <s v="Sung Pak"/>
    <s v="Corporate"/>
    <s v="United States"/>
    <s v="Murfreesboro"/>
    <x v="18"/>
    <n v="37130"/>
    <x v="0"/>
    <s v="OFF-ST-10002562"/>
    <x v="1"/>
    <x v="4"/>
    <s v="Staples"/>
    <n v="22.512000000000004"/>
    <n v="3"/>
    <n v="0.2"/>
    <n v="2.2511999999999999"/>
  </r>
  <r>
    <n v="8731"/>
    <s v="CA-2012-103870"/>
    <x v="1"/>
    <x v="17"/>
    <d v="2012-12-31T00:00:00"/>
    <s v="Standard Class"/>
    <s v="SP-20860"/>
    <s v="Sung Pak"/>
    <s v="Corporate"/>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s v="Corporate"/>
    <s v="United States"/>
    <s v="Saint Louis"/>
    <x v="25"/>
    <n v="63116"/>
    <x v="2"/>
    <s v="OFF-SU-10002573"/>
    <x v="1"/>
    <x v="14"/>
    <s v="Acme 10&quot; Easy Grip Assistive Scissors"/>
    <n v="52.59"/>
    <n v="3"/>
    <n v="0"/>
    <n v="15.776999999999996"/>
  </r>
  <r>
    <n v="8733"/>
    <s v="CA-2014-116988"/>
    <x v="3"/>
    <x v="818"/>
    <d v="2014-06-30T00:00:00"/>
    <s v="Second Class"/>
    <s v="PW-19030"/>
    <s v="Pauline Webber"/>
    <s v="Corporate"/>
    <s v="United States"/>
    <s v="Seattle"/>
    <x v="4"/>
    <n v="98105"/>
    <x v="1"/>
    <s v="OFF-PA-10003848"/>
    <x v="1"/>
    <x v="10"/>
    <s v="Xerox 1997"/>
    <n v="19.440000000000001"/>
    <n v="3"/>
    <n v="0"/>
    <n v="9.3312000000000008"/>
  </r>
  <r>
    <n v="8734"/>
    <s v="CA-2014-116988"/>
    <x v="3"/>
    <x v="818"/>
    <d v="2014-06-30T00:00:00"/>
    <s v="Second Class"/>
    <s v="PW-19030"/>
    <s v="Pauline Webber"/>
    <s v="Corporate"/>
    <s v="United States"/>
    <s v="Seattle"/>
    <x v="4"/>
    <n v="98105"/>
    <x v="1"/>
    <s v="FUR-FU-10001290"/>
    <x v="0"/>
    <x v="5"/>
    <s v="Executive Impressions Supervisor Wall Clock"/>
    <n v="126.30000000000001"/>
    <n v="3"/>
    <n v="0"/>
    <n v="40.415999999999997"/>
  </r>
  <r>
    <n v="8735"/>
    <s v="CA-2014-116988"/>
    <x v="3"/>
    <x v="818"/>
    <d v="2014-06-30T00:00:00"/>
    <s v="Second Class"/>
    <s v="PW-19030"/>
    <s v="Pauline Webber"/>
    <s v="Corporate"/>
    <s v="United States"/>
    <s v="Seattle"/>
    <x v="4"/>
    <n v="98105"/>
    <x v="1"/>
    <s v="TEC-AC-10003832"/>
    <x v="2"/>
    <x v="11"/>
    <s v="Logitech P710e Mobile Speakerphone"/>
    <n v="1287.45"/>
    <n v="5"/>
    <n v="0"/>
    <n v="244.61549999999988"/>
  </r>
  <r>
    <n v="8736"/>
    <s v="US-2011-169390"/>
    <x v="2"/>
    <x v="315"/>
    <d v="2011-02-11T00:00:00"/>
    <s v="Second Class"/>
    <s v="CS-12250"/>
    <s v="Chris Selesnick"/>
    <s v="Corporate"/>
    <s v="United States"/>
    <s v="New York City"/>
    <x v="15"/>
    <n v="10024"/>
    <x v="3"/>
    <s v="OFF-ST-10001558"/>
    <x v="1"/>
    <x v="4"/>
    <s v="Acco Perma 4000 Stacking Storage Drawers"/>
    <n v="64.959999999999994"/>
    <n v="4"/>
    <n v="0"/>
    <n v="9.7439999999999998"/>
  </r>
  <r>
    <n v="8737"/>
    <s v="CA-2013-168774"/>
    <x v="0"/>
    <x v="913"/>
    <d v="2013-09-10T00:00:00"/>
    <s v="Standard Class"/>
    <s v="RP-19855"/>
    <s v="Roy Phan"/>
    <s v="Corporate"/>
    <s v="United States"/>
    <s v="Woodbury"/>
    <x v="11"/>
    <n v="55125"/>
    <x v="2"/>
    <s v="OFF-ST-10001490"/>
    <x v="1"/>
    <x v="4"/>
    <s v="Hot File 7-Pocket, Floor Stand"/>
    <n v="535.41"/>
    <n v="3"/>
    <n v="0"/>
    <n v="160.62299999999993"/>
  </r>
  <r>
    <n v="8738"/>
    <s v="CA-2014-161592"/>
    <x v="3"/>
    <x v="1191"/>
    <d v="2014-04-11T00:00:00"/>
    <s v="Standard Class"/>
    <s v="CS-12175"/>
    <s v="Charles Sheldon"/>
    <s v="Corporate"/>
    <s v="United States"/>
    <s v="Chattanooga"/>
    <x v="18"/>
    <n v="37421"/>
    <x v="0"/>
    <s v="OFF-BI-10003669"/>
    <x v="1"/>
    <x v="8"/>
    <s v="3M Organizer Strips"/>
    <n v="8.1000000000000014"/>
    <n v="5"/>
    <n v="0.7"/>
    <n v="-5.9399999999999977"/>
  </r>
  <r>
    <n v="8739"/>
    <s v="US-2014-131961"/>
    <x v="3"/>
    <x v="166"/>
    <d v="2014-12-12T00:00:00"/>
    <s v="First Class"/>
    <s v="MJ-17740"/>
    <s v="Max Jones"/>
    <s v="Consumer"/>
    <s v="United States"/>
    <s v="Philadelphia"/>
    <x v="9"/>
    <n v="19140"/>
    <x v="3"/>
    <s v="OFF-AR-10004441"/>
    <x v="1"/>
    <x v="6"/>
    <s v="BIC Brite Liner Highlighters"/>
    <n v="13.247999999999999"/>
    <n v="4"/>
    <n v="0.2"/>
    <n v="3.6431999999999998"/>
  </r>
  <r>
    <n v="8740"/>
    <s v="US-2014-131961"/>
    <x v="3"/>
    <x v="166"/>
    <d v="2014-12-12T00:00:00"/>
    <s v="First Class"/>
    <s v="MJ-17740"/>
    <s v="Max Jones"/>
    <s v="Consumer"/>
    <s v="United States"/>
    <s v="Philadelphia"/>
    <x v="9"/>
    <n v="19140"/>
    <x v="3"/>
    <s v="TEC-PH-10001924"/>
    <x v="2"/>
    <x v="7"/>
    <s v="iHome FM Clock Radio with Lightning Dock"/>
    <n v="83.987999999999985"/>
    <n v="2"/>
    <n v="0.4"/>
    <n v="-20.996999999999993"/>
  </r>
  <r>
    <n v="8741"/>
    <s v="CA-2013-102498"/>
    <x v="0"/>
    <x v="1131"/>
    <d v="2013-07-26T00:00:00"/>
    <s v="First Class"/>
    <s v="JG-15160"/>
    <s v="James Galang"/>
    <s v="Consumer"/>
    <s v="United States"/>
    <s v="Lafayette"/>
    <x v="28"/>
    <n v="70506"/>
    <x v="0"/>
    <s v="OFF-AR-10004456"/>
    <x v="1"/>
    <x v="6"/>
    <s v="Panasonic KP-4ABK Battery-Operated Pencil Sharpener"/>
    <n v="73.2"/>
    <n v="5"/>
    <n v="0"/>
    <n v="21.227999999999998"/>
  </r>
  <r>
    <n v="8742"/>
    <s v="CA-2012-113222"/>
    <x v="1"/>
    <x v="529"/>
    <d v="2012-11-09T00:00:00"/>
    <s v="Same Day"/>
    <s v="AG-10765"/>
    <s v="Anthony Garverick"/>
    <s v="Home Office"/>
    <s v="United States"/>
    <s v="Lawrence"/>
    <x v="14"/>
    <n v="46226"/>
    <x v="2"/>
    <s v="OFF-BI-10001890"/>
    <x v="1"/>
    <x v="8"/>
    <s v="Avery Poly Binder Pockets"/>
    <n v="10.74"/>
    <n v="3"/>
    <n v="0"/>
    <n v="5.1551999999999998"/>
  </r>
  <r>
    <n v="8743"/>
    <s v="US-2012-144771"/>
    <x v="1"/>
    <x v="653"/>
    <d v="2012-10-04T00:00:00"/>
    <s v="First Class"/>
    <s v="CK-12205"/>
    <s v="Chloris Kastensmidt"/>
    <s v="Consumer"/>
    <s v="United States"/>
    <s v="Hillsboro"/>
    <x v="21"/>
    <n v="97123"/>
    <x v="1"/>
    <s v="FUR-FU-10000629"/>
    <x v="0"/>
    <x v="5"/>
    <s v="9-3/4 Diameter Round Wall Clock"/>
    <n v="11.032"/>
    <n v="1"/>
    <n v="0.2"/>
    <n v="3.0338000000000003"/>
  </r>
  <r>
    <n v="8744"/>
    <s v="US-2012-144771"/>
    <x v="1"/>
    <x v="653"/>
    <d v="2012-10-04T00:00:00"/>
    <s v="First Class"/>
    <s v="CK-12205"/>
    <s v="Chloris Kastensmidt"/>
    <s v="Consumer"/>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s v="Home Office"/>
    <s v="United States"/>
    <s v="Cambridge"/>
    <x v="31"/>
    <n v="2138"/>
    <x v="3"/>
    <s v="OFF-AR-10003056"/>
    <x v="1"/>
    <x v="6"/>
    <s v="Newell 341"/>
    <n v="17.12"/>
    <n v="4"/>
    <n v="0"/>
    <n v="4.9647999999999985"/>
  </r>
  <r>
    <n v="8746"/>
    <s v="CA-2012-162376"/>
    <x v="1"/>
    <x v="6"/>
    <d v="2012-11-25T00:00:00"/>
    <s v="Second Class"/>
    <s v="HD-14785"/>
    <s v="Harold Dahlen"/>
    <s v="Home Office"/>
    <s v="United States"/>
    <s v="Cambridge"/>
    <x v="31"/>
    <n v="2138"/>
    <x v="3"/>
    <s v="OFF-PA-10000300"/>
    <x v="1"/>
    <x v="10"/>
    <s v="Xerox 1936"/>
    <n v="59.94"/>
    <n v="3"/>
    <n v="0"/>
    <n v="28.171799999999998"/>
  </r>
  <r>
    <n v="8747"/>
    <s v="CA-2014-128076"/>
    <x v="3"/>
    <x v="62"/>
    <d v="2014-02-08T00:00:00"/>
    <s v="Standard Class"/>
    <s v="BO-11350"/>
    <s v="Bill Overfelt"/>
    <s v="Corporate"/>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s v="Corporate"/>
    <s v="United States"/>
    <s v="San Diego"/>
    <x v="1"/>
    <n v="92105"/>
    <x v="1"/>
    <s v="OFF-BI-10003638"/>
    <x v="1"/>
    <x v="8"/>
    <s v="GBC Durable Plastic Covers"/>
    <n v="30.960000000000004"/>
    <n v="2"/>
    <n v="0.2"/>
    <n v="10.061999999999998"/>
  </r>
  <r>
    <n v="8749"/>
    <s v="CA-2014-128076"/>
    <x v="3"/>
    <x v="62"/>
    <d v="2014-02-08T00:00:00"/>
    <s v="Standard Class"/>
    <s v="BO-11350"/>
    <s v="Bill Overfelt"/>
    <s v="Corporate"/>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s v="Consumer"/>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s v="Consumer"/>
    <s v="United States"/>
    <s v="New York City"/>
    <x v="15"/>
    <n v="10009"/>
    <x v="3"/>
    <s v="TEC-PH-10004922"/>
    <x v="2"/>
    <x v="7"/>
    <s v="RCA Visys Integrated PBX 8-Line Router"/>
    <n v="133.97999999999999"/>
    <n v="2"/>
    <n v="0"/>
    <n v="33.495000000000005"/>
  </r>
  <r>
    <n v="8752"/>
    <s v="CA-2013-105662"/>
    <x v="0"/>
    <x v="465"/>
    <d v="2013-05-10T00:00:00"/>
    <s v="Standard Class"/>
    <s v="RB-19465"/>
    <s v="Rick Bensley"/>
    <s v="Home Office"/>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s v="Home Office"/>
    <s v="United States"/>
    <s v="Tallahassee"/>
    <x v="2"/>
    <n v="32303"/>
    <x v="0"/>
    <s v="TEC-PH-10001198"/>
    <x v="2"/>
    <x v="7"/>
    <s v="Avaya 4621SW VoIP phone"/>
    <n v="177.48000000000002"/>
    <n v="3"/>
    <n v="0.2"/>
    <n v="19.966499999999982"/>
  </r>
  <r>
    <n v="8754"/>
    <s v="CA-2014-152198"/>
    <x v="3"/>
    <x v="428"/>
    <d v="2014-09-11T00:00:00"/>
    <s v="First Class"/>
    <s v="JD-16015"/>
    <s v="Joy Daniels"/>
    <s v="Consumer"/>
    <s v="United States"/>
    <s v="Toledo"/>
    <x v="24"/>
    <n v="43615"/>
    <x v="3"/>
    <s v="OFF-LA-10000443"/>
    <x v="1"/>
    <x v="2"/>
    <s v="Avery 501"/>
    <n v="17.712"/>
    <n v="6"/>
    <n v="0.2"/>
    <n v="5.9777999999999993"/>
  </r>
  <r>
    <n v="8755"/>
    <s v="CA-2014-152198"/>
    <x v="3"/>
    <x v="428"/>
    <d v="2014-09-11T00:00:00"/>
    <s v="First Class"/>
    <s v="JD-16015"/>
    <s v="Joy Daniels"/>
    <s v="Consumer"/>
    <s v="United States"/>
    <s v="Toledo"/>
    <x v="24"/>
    <n v="43615"/>
    <x v="3"/>
    <s v="OFF-BI-10003669"/>
    <x v="1"/>
    <x v="8"/>
    <s v="3M Organizer Strips"/>
    <n v="4.8600000000000012"/>
    <n v="3"/>
    <n v="0.7"/>
    <n v="-3.5640000000000001"/>
  </r>
  <r>
    <n v="8756"/>
    <s v="CA-2014-152198"/>
    <x v="3"/>
    <x v="428"/>
    <d v="2014-09-11T00:00:00"/>
    <s v="First Class"/>
    <s v="JD-16015"/>
    <s v="Joy Daniels"/>
    <s v="Consumer"/>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s v="Corporate"/>
    <s v="United States"/>
    <s v="Columbia"/>
    <x v="39"/>
    <n v="21044"/>
    <x v="3"/>
    <s v="OFF-AP-10002350"/>
    <x v="1"/>
    <x v="9"/>
    <s v="Belkin F9H710-06 7 Outlet SurgeMaster Surge Protector"/>
    <n v="37.68"/>
    <n v="2"/>
    <n v="0"/>
    <n v="10.5504"/>
  </r>
  <r>
    <n v="8758"/>
    <s v="CA-2013-114307"/>
    <x v="0"/>
    <x v="405"/>
    <d v="2013-07-27T00:00:00"/>
    <s v="Standard Class"/>
    <s v="MF-17665"/>
    <s v="Maureen Fritzler"/>
    <s v="Corporate"/>
    <s v="United States"/>
    <s v="Columbia"/>
    <x v="39"/>
    <n v="21044"/>
    <x v="3"/>
    <s v="OFF-PA-10004100"/>
    <x v="1"/>
    <x v="10"/>
    <s v="Xerox 216"/>
    <n v="51.84"/>
    <n v="8"/>
    <n v="0"/>
    <n v="24.883200000000002"/>
  </r>
  <r>
    <n v="8759"/>
    <s v="CA-2013-114307"/>
    <x v="0"/>
    <x v="405"/>
    <d v="2013-07-27T00:00:00"/>
    <s v="Standard Class"/>
    <s v="MF-17665"/>
    <s v="Maureen Fritzler"/>
    <s v="Corporate"/>
    <s v="United States"/>
    <s v="Columbia"/>
    <x v="39"/>
    <n v="21044"/>
    <x v="3"/>
    <s v="FUR-FU-10000794"/>
    <x v="0"/>
    <x v="5"/>
    <s v="Eldon Stackable Tray, Side-Load, Legal, Smoke"/>
    <n v="27.42"/>
    <n v="3"/>
    <n v="0"/>
    <n v="9.3227999999999991"/>
  </r>
  <r>
    <n v="8760"/>
    <s v="CA-2013-114307"/>
    <x v="0"/>
    <x v="405"/>
    <d v="2013-07-27T00:00:00"/>
    <s v="Standard Class"/>
    <s v="MF-17665"/>
    <s v="Maureen Fritzler"/>
    <s v="Corporate"/>
    <s v="United States"/>
    <s v="Columbia"/>
    <x v="39"/>
    <n v="21044"/>
    <x v="3"/>
    <s v="OFF-BI-10002012"/>
    <x v="1"/>
    <x v="8"/>
    <s v="Wilson Jones Easy Flow II Sheet Lifters"/>
    <n v="5.4"/>
    <n v="3"/>
    <n v="0"/>
    <n v="2.5920000000000001"/>
  </r>
  <r>
    <n v="8761"/>
    <s v="CA-2013-159891"/>
    <x v="0"/>
    <x v="1011"/>
    <d v="2013-02-06T00:00:00"/>
    <s v="Standard Class"/>
    <s v="BF-11170"/>
    <s v="Ben Ferrer"/>
    <s v="Home Office"/>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s v="Home Office"/>
    <s v="United States"/>
    <s v="Atlanta"/>
    <x v="32"/>
    <n v="30318"/>
    <x v="0"/>
    <s v="OFF-EN-10004483"/>
    <x v="1"/>
    <x v="12"/>
    <s v="#10 White Business Envelopes,4 1/8 x 9 1/2"/>
    <n v="125.36"/>
    <n v="8"/>
    <n v="0"/>
    <n v="58.919199999999989"/>
  </r>
  <r>
    <n v="8763"/>
    <s v="CA-2013-112578"/>
    <x v="0"/>
    <x v="723"/>
    <d v="2014-01-03T00:00:00"/>
    <s v="Standard Class"/>
    <s v="FO-14305"/>
    <s v="Frank Olsen"/>
    <s v="Consumer"/>
    <s v="United States"/>
    <s v="Sacramento"/>
    <x v="1"/>
    <n v="95823"/>
    <x v="1"/>
    <s v="OFF-ST-10003722"/>
    <x v="1"/>
    <x v="4"/>
    <s v="Project Tote Personal File"/>
    <n v="14.03"/>
    <n v="1"/>
    <n v="0"/>
    <n v="4.068699999999998"/>
  </r>
  <r>
    <n v="8764"/>
    <s v="CA-2013-112578"/>
    <x v="0"/>
    <x v="723"/>
    <d v="2014-01-03T00:00:00"/>
    <s v="Standard Class"/>
    <s v="FO-14305"/>
    <s v="Frank Olsen"/>
    <s v="Consumer"/>
    <s v="United States"/>
    <s v="Sacramento"/>
    <x v="1"/>
    <n v="95823"/>
    <x v="1"/>
    <s v="OFF-SU-10002557"/>
    <x v="1"/>
    <x v="14"/>
    <s v="Fiskars Spring-Action Scissors"/>
    <n v="27.96"/>
    <n v="2"/>
    <n v="0"/>
    <n v="7.2696000000000005"/>
  </r>
  <r>
    <n v="8765"/>
    <s v="CA-2012-107083"/>
    <x v="1"/>
    <x v="82"/>
    <d v="2012-11-27T00:00:00"/>
    <s v="Standard Class"/>
    <s v="BB-11545"/>
    <s v="Brenda Bowman"/>
    <s v="Corporate"/>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s v="Corporate"/>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s v="Corporate"/>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s v="Corporate"/>
    <s v="United States"/>
    <s v="Fort Worth"/>
    <x v="5"/>
    <n v="76106"/>
    <x v="2"/>
    <s v="OFF-BI-10002194"/>
    <x v="1"/>
    <x v="8"/>
    <s v="Cardinal Hold-It CD Pocket"/>
    <n v="7.9799999999999986"/>
    <n v="5"/>
    <n v="0.8"/>
    <n v="-13.167000000000002"/>
  </r>
  <r>
    <n v="8769"/>
    <s v="CA-2012-151722"/>
    <x v="1"/>
    <x v="348"/>
    <d v="2012-10-09T00:00:00"/>
    <s v="Standard Class"/>
    <s v="IL-15100"/>
    <s v="Ivan Liston"/>
    <s v="Consumer"/>
    <s v="United States"/>
    <s v="Columbus"/>
    <x v="24"/>
    <n v="43229"/>
    <x v="3"/>
    <s v="TEC-AC-10000892"/>
    <x v="2"/>
    <x v="11"/>
    <s v="NETGEAR N750 Dual Band Wi-Fi Gigabit Router"/>
    <n v="288"/>
    <n v="4"/>
    <n v="0.2"/>
    <n v="57.599999999999994"/>
  </r>
  <r>
    <n v="8770"/>
    <s v="CA-2013-151148"/>
    <x v="0"/>
    <x v="126"/>
    <d v="2013-09-14T00:00:00"/>
    <s v="Same Day"/>
    <s v="PO-19180"/>
    <s v="Philisse Overcash"/>
    <s v="Home Office"/>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s v="Home Office"/>
    <s v="United States"/>
    <s v="Louisville"/>
    <x v="22"/>
    <n v="80027"/>
    <x v="1"/>
    <s v="FUR-CH-10002304"/>
    <x v="0"/>
    <x v="1"/>
    <s v="Global Stack Chair without Arms, Black"/>
    <n v="83.13600000000001"/>
    <n v="4"/>
    <n v="0.2"/>
    <n v="5.1960000000000015"/>
  </r>
  <r>
    <n v="8772"/>
    <s v="CA-2014-115882"/>
    <x v="3"/>
    <x v="32"/>
    <d v="2014-09-18T00:00:00"/>
    <s v="First Class"/>
    <s v="DB-13555"/>
    <s v="Dorothy Badders"/>
    <s v="Corporate"/>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s v="Corporate"/>
    <s v="United States"/>
    <s v="Raleigh"/>
    <x v="3"/>
    <n v="27604"/>
    <x v="0"/>
    <s v="OFF-PA-10001125"/>
    <x v="1"/>
    <x v="10"/>
    <s v="Xerox 1988"/>
    <n v="74.352000000000004"/>
    <n v="3"/>
    <n v="0.2"/>
    <n v="23.234999999999992"/>
  </r>
  <r>
    <n v="8774"/>
    <s v="CA-2012-132276"/>
    <x v="1"/>
    <x v="1203"/>
    <d v="2012-02-28T00:00:00"/>
    <s v="Standard Class"/>
    <s v="LC-16960"/>
    <s v="Lindsay Castell"/>
    <s v="Home Office"/>
    <s v="United States"/>
    <s v="New York City"/>
    <x v="15"/>
    <n v="10024"/>
    <x v="3"/>
    <s v="OFF-AP-10000804"/>
    <x v="1"/>
    <x v="9"/>
    <s v="Hoover Portapower Portable Vacuum"/>
    <n v="26.880000000000003"/>
    <n v="6"/>
    <n v="0"/>
    <n v="6.7200000000000006"/>
  </r>
  <r>
    <n v="8775"/>
    <s v="CA-2012-132276"/>
    <x v="1"/>
    <x v="1203"/>
    <d v="2012-02-28T00:00:00"/>
    <s v="Standard Class"/>
    <s v="LC-16960"/>
    <s v="Lindsay Castell"/>
    <s v="Home Office"/>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s v="Home Office"/>
    <s v="United States"/>
    <s v="Chicago"/>
    <x v="10"/>
    <n v="60623"/>
    <x v="2"/>
    <s v="OFF-AR-10001547"/>
    <x v="1"/>
    <x v="6"/>
    <s v="Newell 311"/>
    <n v="3.536"/>
    <n v="2"/>
    <n v="0.2"/>
    <n v="0.30940000000000001"/>
  </r>
  <r>
    <n v="8777"/>
    <s v="CA-2013-102813"/>
    <x v="0"/>
    <x v="415"/>
    <d v="2013-07-04T00:00:00"/>
    <s v="First Class"/>
    <s v="EA-14035"/>
    <s v="Erin Ashbrook"/>
    <s v="Corporate"/>
    <s v="United States"/>
    <s v="Huntsville"/>
    <x v="5"/>
    <n v="77340"/>
    <x v="2"/>
    <s v="FUR-CH-10000665"/>
    <x v="0"/>
    <x v="1"/>
    <s v="Global Airflow Leather Mesh Back Chair, Black"/>
    <n v="528.42999999999995"/>
    <n v="5"/>
    <n v="0.3"/>
    <n v="0"/>
  </r>
  <r>
    <n v="8778"/>
    <s v="CA-2013-102813"/>
    <x v="0"/>
    <x v="415"/>
    <d v="2013-07-04T00:00:00"/>
    <s v="First Class"/>
    <s v="EA-14035"/>
    <s v="Erin Ashbrook"/>
    <s v="Corporate"/>
    <s v="United States"/>
    <s v="Huntsville"/>
    <x v="5"/>
    <n v="77340"/>
    <x v="2"/>
    <s v="OFF-PA-10000520"/>
    <x v="1"/>
    <x v="10"/>
    <s v="Xerox 201"/>
    <n v="41.472000000000008"/>
    <n v="8"/>
    <n v="0.2"/>
    <n v="14.5152"/>
  </r>
  <r>
    <n v="8779"/>
    <s v="CA-2014-135377"/>
    <x v="3"/>
    <x v="1096"/>
    <d v="2014-12-19T00:00:00"/>
    <s v="Standard Class"/>
    <s v="BP-11095"/>
    <s v="Bart Pistole"/>
    <s v="Corporate"/>
    <s v="United States"/>
    <s v="New York City"/>
    <x v="15"/>
    <n v="10024"/>
    <x v="3"/>
    <s v="FUR-BO-10004015"/>
    <x v="0"/>
    <x v="0"/>
    <s v="Bush Andora Bookcase, Maple/Graphite Gray Finish"/>
    <n v="287.976"/>
    <n v="3"/>
    <n v="0.2"/>
    <n v="7.1993999999999687"/>
  </r>
  <r>
    <n v="8780"/>
    <s v="CA-2012-165813"/>
    <x v="1"/>
    <x v="305"/>
    <d v="2012-03-22T00:00:00"/>
    <s v="Second Class"/>
    <s v="BM-11785"/>
    <s v="Bryan Mills"/>
    <s v="Consumer"/>
    <s v="United States"/>
    <s v="Salem"/>
    <x v="21"/>
    <n v="97301"/>
    <x v="1"/>
    <s v="OFF-ST-10004258"/>
    <x v="1"/>
    <x v="4"/>
    <s v="Portable Personal File Box"/>
    <n v="29.304000000000002"/>
    <n v="3"/>
    <n v="0.2"/>
    <n v="2.5641000000000034"/>
  </r>
  <r>
    <n v="8781"/>
    <s v="CA-2012-133585"/>
    <x v="1"/>
    <x v="1201"/>
    <d v="2012-03-04T00:00:00"/>
    <s v="First Class"/>
    <s v="CM-12715"/>
    <s v="Craig Molinari"/>
    <s v="Corporate"/>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s v="Corporate"/>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s v="Corporate"/>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s v="Corporate"/>
    <s v="United States"/>
    <s v="Twin Falls"/>
    <x v="45"/>
    <n v="83301"/>
    <x v="1"/>
    <s v="FUR-TA-10003473"/>
    <x v="0"/>
    <x v="3"/>
    <s v="Bretford Rectangular Conference Table Tops"/>
    <n v="1128.3899999999999"/>
    <n v="3"/>
    <n v="0"/>
    <n v="259.52970000000005"/>
  </r>
  <r>
    <n v="8785"/>
    <s v="US-2014-129224"/>
    <x v="3"/>
    <x v="294"/>
    <d v="2014-03-24T00:00:00"/>
    <s v="Standard Class"/>
    <s v="AS-10630"/>
    <s v="Ann Steele"/>
    <s v="Home Office"/>
    <s v="United States"/>
    <s v="Knoxville"/>
    <x v="18"/>
    <n v="37918"/>
    <x v="0"/>
    <s v="OFF-LA-10003190"/>
    <x v="1"/>
    <x v="2"/>
    <s v="Avery 474"/>
    <n v="4.6079999999999997"/>
    <n v="2"/>
    <n v="0.2"/>
    <n v="1.6704000000000001"/>
  </r>
  <r>
    <n v="8786"/>
    <s v="CA-2014-145765"/>
    <x v="3"/>
    <x v="39"/>
    <d v="2014-06-03T00:00:00"/>
    <s v="Standard Class"/>
    <s v="CM-11815"/>
    <s v="Candace McMahon"/>
    <s v="Corporate"/>
    <s v="United States"/>
    <s v="Phoenix"/>
    <x v="16"/>
    <n v="85023"/>
    <x v="1"/>
    <s v="TEC-PH-10001305"/>
    <x v="2"/>
    <x v="7"/>
    <s v="Panasonic KX TS208W Corded phone"/>
    <n v="195.96000000000004"/>
    <n v="5"/>
    <n v="0.2"/>
    <n v="19.596000000000018"/>
  </r>
  <r>
    <n v="8787"/>
    <s v="CA-2014-145765"/>
    <x v="3"/>
    <x v="39"/>
    <d v="2014-06-03T00:00:00"/>
    <s v="Standard Class"/>
    <s v="CM-11815"/>
    <s v="Candace McMahon"/>
    <s v="Corporate"/>
    <s v="United States"/>
    <s v="Phoenix"/>
    <x v="16"/>
    <n v="85023"/>
    <x v="1"/>
    <s v="OFF-PA-10001534"/>
    <x v="1"/>
    <x v="10"/>
    <s v="Xerox 230"/>
    <n v="15.552000000000003"/>
    <n v="3"/>
    <n v="0.2"/>
    <n v="5.4432"/>
  </r>
  <r>
    <n v="8788"/>
    <s v="CA-2014-145765"/>
    <x v="3"/>
    <x v="39"/>
    <d v="2014-06-03T00:00:00"/>
    <s v="Standard Class"/>
    <s v="CM-11815"/>
    <s v="Candace McMahon"/>
    <s v="Corporate"/>
    <s v="United States"/>
    <s v="Phoenix"/>
    <x v="16"/>
    <n v="85023"/>
    <x v="1"/>
    <s v="TEC-AC-10000844"/>
    <x v="2"/>
    <x v="11"/>
    <s v="Logitech Gaming G510s - Keyboard"/>
    <n v="271.96800000000002"/>
    <n v="4"/>
    <n v="0.2"/>
    <n v="54.393599999999978"/>
  </r>
  <r>
    <n v="8789"/>
    <s v="CA-2014-126914"/>
    <x v="3"/>
    <x v="140"/>
    <d v="2014-06-20T00:00:00"/>
    <s v="Standard Class"/>
    <s v="JE-15715"/>
    <s v="Joe Elijah"/>
    <s v="Consumer"/>
    <s v="United States"/>
    <s v="Monroe"/>
    <x v="3"/>
    <n v="28110"/>
    <x v="0"/>
    <s v="FUR-CH-10000847"/>
    <x v="0"/>
    <x v="1"/>
    <s v="Global Executive Mid-Back Manager's Chair"/>
    <n v="698.35200000000009"/>
    <n v="3"/>
    <n v="0.2"/>
    <n v="52.376399999999961"/>
  </r>
  <r>
    <n v="8790"/>
    <s v="CA-2014-126914"/>
    <x v="3"/>
    <x v="140"/>
    <d v="2014-06-20T00:00:00"/>
    <s v="Standard Class"/>
    <s v="JE-15715"/>
    <s v="Joe Elijah"/>
    <s v="Consumer"/>
    <s v="United States"/>
    <s v="Monroe"/>
    <x v="3"/>
    <n v="28110"/>
    <x v="0"/>
    <s v="FUR-BO-10000468"/>
    <x v="0"/>
    <x v="0"/>
    <s v="O'Sullivan 2-Shelf Heavy-Duty Bookcases"/>
    <n v="77.728000000000009"/>
    <n v="2"/>
    <n v="0.2"/>
    <n v="-3.8863999999999947"/>
  </r>
  <r>
    <n v="8791"/>
    <s v="CA-2012-169572"/>
    <x v="1"/>
    <x v="684"/>
    <d v="2012-09-12T00:00:00"/>
    <s v="Standard Class"/>
    <s v="AG-10525"/>
    <s v="Andy Gerbode"/>
    <s v="Corporate"/>
    <s v="United States"/>
    <s v="Richmond"/>
    <x v="17"/>
    <n v="23223"/>
    <x v="0"/>
    <s v="OFF-BI-10002799"/>
    <x v="1"/>
    <x v="8"/>
    <s v="SlimView Poly Binder, 3/8&quot;"/>
    <n v="46.62"/>
    <n v="9"/>
    <n v="0"/>
    <n v="21.445199999999996"/>
  </r>
  <r>
    <n v="8792"/>
    <s v="CA-2014-162075"/>
    <x v="3"/>
    <x v="257"/>
    <d v="2014-03-25T00:00:00"/>
    <s v="Standard Class"/>
    <s v="TT-21220"/>
    <s v="Thomas Thornton"/>
    <s v="Consumer"/>
    <s v="United States"/>
    <s v="Houston"/>
    <x v="5"/>
    <n v="77041"/>
    <x v="2"/>
    <s v="TEC-PH-10001557"/>
    <x v="2"/>
    <x v="7"/>
    <s v="Pyle PMP37LED"/>
    <n v="537.54399999999998"/>
    <n v="7"/>
    <n v="0.2"/>
    <n v="47.035099999999971"/>
  </r>
  <r>
    <n v="8793"/>
    <s v="CA-2011-162992"/>
    <x v="2"/>
    <x v="174"/>
    <d v="2011-12-21T00:00:00"/>
    <s v="First Class"/>
    <s v="BP-11095"/>
    <s v="Bart Pistole"/>
    <s v="Corporate"/>
    <s v="United States"/>
    <s v="Los Angeles"/>
    <x v="1"/>
    <n v="90008"/>
    <x v="1"/>
    <s v="OFF-LA-10001934"/>
    <x v="1"/>
    <x v="2"/>
    <s v="Avery 516"/>
    <n v="14.62"/>
    <n v="2"/>
    <n v="0"/>
    <n v="6.8713999999999995"/>
  </r>
  <r>
    <n v="8794"/>
    <s v="CA-2011-162992"/>
    <x v="2"/>
    <x v="174"/>
    <d v="2011-12-21T00:00:00"/>
    <s v="First Class"/>
    <s v="BP-11095"/>
    <s v="Bart Pistole"/>
    <s v="Corporate"/>
    <s v="United States"/>
    <s v="Los Angeles"/>
    <x v="1"/>
    <n v="90008"/>
    <x v="1"/>
    <s v="OFF-FA-10004248"/>
    <x v="1"/>
    <x v="13"/>
    <s v="Advantus T-Pin Paper Clips"/>
    <n v="22.549999999999997"/>
    <n v="5"/>
    <n v="0"/>
    <n v="8.7945000000000011"/>
  </r>
  <r>
    <n v="8795"/>
    <s v="CA-2011-162992"/>
    <x v="2"/>
    <x v="174"/>
    <d v="2011-12-21T00:00:00"/>
    <s v="First Class"/>
    <s v="BP-11095"/>
    <s v="Bart Pistole"/>
    <s v="Corporate"/>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s v="Corporate"/>
    <s v="United States"/>
    <s v="Los Angeles"/>
    <x v="1"/>
    <n v="90008"/>
    <x v="1"/>
    <s v="TEC-PH-10002085"/>
    <x v="2"/>
    <x v="7"/>
    <s v="Clarity 53712"/>
    <n v="211.16800000000001"/>
    <n v="4"/>
    <n v="0.2"/>
    <n v="15.837600000000009"/>
  </r>
  <r>
    <n v="8797"/>
    <s v="CA-2013-106397"/>
    <x v="0"/>
    <x v="274"/>
    <d v="2013-07-14T00:00:00"/>
    <s v="Standard Class"/>
    <s v="MJ-17740"/>
    <s v="Max Jones"/>
    <s v="Consumer"/>
    <s v="United States"/>
    <s v="Orem"/>
    <x v="7"/>
    <n v="84057"/>
    <x v="1"/>
    <s v="OFF-PA-10003441"/>
    <x v="1"/>
    <x v="10"/>
    <s v="Xerox 226"/>
    <n v="12.96"/>
    <n v="2"/>
    <n v="0"/>
    <n v="6.2208000000000006"/>
  </r>
  <r>
    <n v="8798"/>
    <s v="CA-2013-106397"/>
    <x v="0"/>
    <x v="274"/>
    <d v="2013-07-14T00:00:00"/>
    <s v="Standard Class"/>
    <s v="MJ-17740"/>
    <s v="Max Jones"/>
    <s v="Consumer"/>
    <s v="United States"/>
    <s v="Orem"/>
    <x v="7"/>
    <n v="84057"/>
    <x v="1"/>
    <s v="OFF-AR-10004602"/>
    <x v="1"/>
    <x v="6"/>
    <s v="Boston KS Multi-Size Manual Pencil Sharpener"/>
    <n v="45.98"/>
    <n v="2"/>
    <n v="0"/>
    <n v="12.874400000000001"/>
  </r>
  <r>
    <n v="8799"/>
    <s v="US-2013-150140"/>
    <x v="0"/>
    <x v="1204"/>
    <d v="2013-04-11T00:00:00"/>
    <s v="Standard Class"/>
    <s v="VM-21685"/>
    <s v="Valerie Mitchum"/>
    <s v="Home Office"/>
    <s v="United States"/>
    <s v="Burlington"/>
    <x v="42"/>
    <s v="05408"/>
    <x v="3"/>
    <s v="TEC-PH-10002555"/>
    <x v="2"/>
    <x v="7"/>
    <s v="Nortel Meridian M5316 Digital phone"/>
    <n v="1294.75"/>
    <n v="5"/>
    <n v="0"/>
    <n v="336.63499999999999"/>
  </r>
  <r>
    <n v="8800"/>
    <s v="CA-2011-116666"/>
    <x v="2"/>
    <x v="1205"/>
    <d v="2011-05-10T00:00:00"/>
    <s v="First Class"/>
    <s v="KT-16480"/>
    <s v="Kean Thornton"/>
    <s v="Consumer"/>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s v="Corporate"/>
    <s v="United States"/>
    <s v="Chicago"/>
    <x v="10"/>
    <n v="60623"/>
    <x v="2"/>
    <s v="OFF-PA-10004285"/>
    <x v="1"/>
    <x v="10"/>
    <s v="Xerox 1959"/>
    <n v="10.688000000000001"/>
    <n v="2"/>
    <n v="0.2"/>
    <n v="3.7407999999999997"/>
  </r>
  <r>
    <n v="8802"/>
    <s v="CA-2013-140935"/>
    <x v="0"/>
    <x v="338"/>
    <d v="2013-11-13T00:00:00"/>
    <s v="First Class"/>
    <s v="AB-10015"/>
    <s v="Aaron Bergman"/>
    <s v="Consumer"/>
    <s v="United States"/>
    <s v="Oklahoma City"/>
    <x v="26"/>
    <n v="73120"/>
    <x v="2"/>
    <s v="TEC-PH-10000562"/>
    <x v="2"/>
    <x v="7"/>
    <s v="Samsung Convoy 3"/>
    <n v="221.98"/>
    <n v="2"/>
    <n v="0"/>
    <n v="62.15440000000001"/>
  </r>
  <r>
    <n v="8803"/>
    <s v="CA-2013-140935"/>
    <x v="0"/>
    <x v="338"/>
    <d v="2013-11-13T00:00:00"/>
    <s v="First Class"/>
    <s v="AB-10015"/>
    <s v="Aaron Bergman"/>
    <s v="Consumer"/>
    <s v="United States"/>
    <s v="Oklahoma City"/>
    <x v="26"/>
    <n v="73120"/>
    <x v="2"/>
    <s v="FUR-BO-10003966"/>
    <x v="0"/>
    <x v="0"/>
    <s v="Sauder Facets Collection Library, Sky Alder Finish"/>
    <n v="341.96"/>
    <n v="2"/>
    <n v="0"/>
    <n v="54.713599999999985"/>
  </r>
  <r>
    <n v="8804"/>
    <s v="CA-2011-157644"/>
    <x v="2"/>
    <x v="520"/>
    <d v="2012-01-01T00:00:00"/>
    <s v="First Class"/>
    <s v="AH-10030"/>
    <s v="Aaron Hawkins"/>
    <s v="Corporate"/>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s v="Corporate"/>
    <s v="United States"/>
    <s v="New York City"/>
    <x v="15"/>
    <n v="10035"/>
    <x v="3"/>
    <s v="OFF-LA-10003148"/>
    <x v="1"/>
    <x v="2"/>
    <s v="Avery 51"/>
    <n v="18.899999999999999"/>
    <n v="3"/>
    <n v="0"/>
    <n v="8.6939999999999991"/>
  </r>
  <r>
    <n v="8806"/>
    <s v="US-2014-100398"/>
    <x v="3"/>
    <x v="971"/>
    <d v="2014-08-24T00:00:00"/>
    <s v="Standard Class"/>
    <s v="DO-13435"/>
    <s v="Denny Ordway"/>
    <s v="Consumer"/>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s v="Corporate"/>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s v="Consumer"/>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s v="Consumer"/>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s v="Consumer"/>
    <s v="United States"/>
    <s v="Philadelphia"/>
    <x v="9"/>
    <n v="19134"/>
    <x v="3"/>
    <s v="OFF-LA-10001404"/>
    <x v="1"/>
    <x v="2"/>
    <s v="Avery 517"/>
    <n v="14.76"/>
    <n v="5"/>
    <n v="0.2"/>
    <n v="4.9815000000000005"/>
  </r>
  <r>
    <n v="8811"/>
    <s v="CA-2014-120614"/>
    <x v="3"/>
    <x v="1109"/>
    <d v="2014-06-05T00:00:00"/>
    <s v="Standard Class"/>
    <s v="SM-20950"/>
    <s v="Suzanne McNair"/>
    <s v="Corporate"/>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s v="Corporate"/>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s v="Corporate"/>
    <s v="United States"/>
    <s v="Jackson"/>
    <x v="12"/>
    <n v="49201"/>
    <x v="2"/>
    <s v="OFF-AR-10002766"/>
    <x v="1"/>
    <x v="6"/>
    <s v="Prang Drawing Pencil Set"/>
    <n v="13.899999999999999"/>
    <n v="5"/>
    <n v="0"/>
    <n v="3.7529999999999997"/>
  </r>
  <r>
    <n v="8814"/>
    <s v="CA-2012-127754"/>
    <x v="1"/>
    <x v="353"/>
    <d v="2012-07-31T00:00:00"/>
    <s v="Standard Class"/>
    <s v="CK-12760"/>
    <s v="Cyma Kinney"/>
    <s v="Corporate"/>
    <s v="United States"/>
    <s v="Glendale"/>
    <x v="16"/>
    <n v="85301"/>
    <x v="1"/>
    <s v="FUR-CH-10003199"/>
    <x v="0"/>
    <x v="1"/>
    <s v="Office Star - Contemporary Task Swivel Chair"/>
    <n v="266.35200000000003"/>
    <n v="3"/>
    <n v="0.2"/>
    <n v="13.317599999999985"/>
  </r>
  <r>
    <n v="8815"/>
    <s v="CA-2012-144274"/>
    <x v="1"/>
    <x v="521"/>
    <d v="2012-11-25T00:00:00"/>
    <s v="Second Class"/>
    <s v="PW-19240"/>
    <s v="Pierre Wener"/>
    <s v="Consumer"/>
    <s v="United States"/>
    <s v="Wilmington"/>
    <x v="13"/>
    <n v="19805"/>
    <x v="3"/>
    <s v="TEC-PH-10003012"/>
    <x v="2"/>
    <x v="7"/>
    <s v="Nortel Meridian M3904 Professional Digital phone"/>
    <n v="307.98"/>
    <n v="2"/>
    <n v="0"/>
    <n v="89.314199999999971"/>
  </r>
  <r>
    <n v="8816"/>
    <s v="CA-2012-144274"/>
    <x v="1"/>
    <x v="521"/>
    <d v="2012-11-25T00:00:00"/>
    <s v="Second Class"/>
    <s v="PW-19240"/>
    <s v="Pierre Wener"/>
    <s v="Consumer"/>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s v="Consumer"/>
    <s v="United States"/>
    <s v="Wilmington"/>
    <x v="13"/>
    <n v="19805"/>
    <x v="3"/>
    <s v="OFF-AR-10001940"/>
    <x v="1"/>
    <x v="6"/>
    <s v="Sanford Colorific Eraseable Coloring Pencils, 12 Count"/>
    <n v="13.12"/>
    <n v="4"/>
    <n v="0"/>
    <n v="5.6416000000000004"/>
  </r>
  <r>
    <n v="8818"/>
    <s v="CA-2012-144274"/>
    <x v="1"/>
    <x v="521"/>
    <d v="2012-11-25T00:00:00"/>
    <s v="Second Class"/>
    <s v="PW-19240"/>
    <s v="Pierre Wener"/>
    <s v="Consumer"/>
    <s v="United States"/>
    <s v="Wilmington"/>
    <x v="13"/>
    <n v="19805"/>
    <x v="3"/>
    <s v="OFF-EN-10003286"/>
    <x v="1"/>
    <x v="12"/>
    <s v="Staples"/>
    <n v="16.559999999999999"/>
    <n v="2"/>
    <n v="0"/>
    <n v="7.783199999999999"/>
  </r>
  <r>
    <n v="8819"/>
    <s v="CA-2012-144274"/>
    <x v="1"/>
    <x v="521"/>
    <d v="2012-11-25T00:00:00"/>
    <s v="Second Class"/>
    <s v="PW-19240"/>
    <s v="Pierre Wener"/>
    <s v="Consumer"/>
    <s v="United States"/>
    <s v="Wilmington"/>
    <x v="13"/>
    <n v="19805"/>
    <x v="3"/>
    <s v="OFF-PA-10003441"/>
    <x v="1"/>
    <x v="10"/>
    <s v="Xerox 226"/>
    <n v="38.880000000000003"/>
    <n v="6"/>
    <n v="0"/>
    <n v="18.662400000000002"/>
  </r>
  <r>
    <n v="8820"/>
    <s v="CA-2012-142930"/>
    <x v="1"/>
    <x v="109"/>
    <d v="2012-12-02T00:00:00"/>
    <s v="Standard Class"/>
    <s v="EB-14170"/>
    <s v="Evan Bailliet"/>
    <s v="Consumer"/>
    <s v="United States"/>
    <s v="Austin"/>
    <x v="5"/>
    <n v="78745"/>
    <x v="2"/>
    <s v="OFF-PA-10003395"/>
    <x v="1"/>
    <x v="10"/>
    <s v="Xerox 1941"/>
    <n v="335.52"/>
    <n v="4"/>
    <n v="0.2"/>
    <n v="117.43199999999999"/>
  </r>
  <r>
    <n v="8821"/>
    <s v="CA-2014-100622"/>
    <x v="3"/>
    <x v="132"/>
    <d v="2014-11-08T00:00:00"/>
    <s v="Standard Class"/>
    <s v="DK-13090"/>
    <s v="Dave Kipp"/>
    <s v="Consumer"/>
    <s v="United States"/>
    <s v="Orlando"/>
    <x v="2"/>
    <n v="32839"/>
    <x v="0"/>
    <s v="TEC-CO-10003236"/>
    <x v="2"/>
    <x v="16"/>
    <s v="Canon Image Class D660 Copier"/>
    <n v="959.98400000000004"/>
    <n v="2"/>
    <n v="0.2"/>
    <n v="311.99479999999994"/>
  </r>
  <r>
    <n v="8822"/>
    <s v="CA-2014-100622"/>
    <x v="3"/>
    <x v="132"/>
    <d v="2014-11-08T00:00:00"/>
    <s v="Standard Class"/>
    <s v="DK-13090"/>
    <s v="Dave Kipp"/>
    <s v="Consumer"/>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s v="Consumer"/>
    <s v="United States"/>
    <s v="Orlando"/>
    <x v="2"/>
    <n v="32839"/>
    <x v="0"/>
    <s v="OFF-AR-10004010"/>
    <x v="1"/>
    <x v="6"/>
    <s v="Hunt Boston Vacuum Mount KS Pencil Sharpener"/>
    <n v="55.984000000000009"/>
    <n v="2"/>
    <n v="0.2"/>
    <n v="4.1987999999999985"/>
  </r>
  <r>
    <n v="8824"/>
    <s v="CA-2014-100622"/>
    <x v="3"/>
    <x v="132"/>
    <d v="2014-11-08T00:00:00"/>
    <s v="Standard Class"/>
    <s v="DK-13090"/>
    <s v="Dave Kipp"/>
    <s v="Consumer"/>
    <s v="United States"/>
    <s v="Orlando"/>
    <x v="2"/>
    <n v="32839"/>
    <x v="0"/>
    <s v="OFF-PA-10002947"/>
    <x v="1"/>
    <x v="10"/>
    <s v="Xerox 1923"/>
    <n v="10.688000000000001"/>
    <n v="2"/>
    <n v="0.2"/>
    <n v="3.7407999999999997"/>
  </r>
  <r>
    <n v="8825"/>
    <s v="CA-2014-117156"/>
    <x v="3"/>
    <x v="708"/>
    <d v="2014-03-24T00:00:00"/>
    <s v="Second Class"/>
    <s v="TB-21055"/>
    <s v="Ted Butterfield"/>
    <s v="Consumer"/>
    <s v="United States"/>
    <s v="Reading"/>
    <x v="9"/>
    <n v="19601"/>
    <x v="3"/>
    <s v="OFF-EN-10003845"/>
    <x v="1"/>
    <x v="12"/>
    <s v="Colored Envelopes"/>
    <n v="8.8559999999999999"/>
    <n v="3"/>
    <n v="0.2"/>
    <n v="2.8781999999999992"/>
  </r>
  <r>
    <n v="8826"/>
    <s v="CA-2012-115399"/>
    <x v="1"/>
    <x v="546"/>
    <d v="2012-12-22T00:00:00"/>
    <s v="First Class"/>
    <s v="AG-10900"/>
    <s v="Arthur Gainer"/>
    <s v="Consumer"/>
    <s v="United States"/>
    <s v="Philadelphia"/>
    <x v="9"/>
    <n v="19134"/>
    <x v="3"/>
    <s v="OFF-LA-10003190"/>
    <x v="1"/>
    <x v="2"/>
    <s v="Avery 474"/>
    <n v="6.911999999999999"/>
    <n v="3"/>
    <n v="0.2"/>
    <n v="2.5056000000000003"/>
  </r>
  <r>
    <n v="8827"/>
    <s v="US-2011-157847"/>
    <x v="2"/>
    <x v="1063"/>
    <d v="2011-04-06T00:00:00"/>
    <s v="Second Class"/>
    <s v="SC-20020"/>
    <s v="Sam Craven"/>
    <s v="Consumer"/>
    <s v="United States"/>
    <s v="Houston"/>
    <x v="5"/>
    <n v="77095"/>
    <x v="2"/>
    <s v="OFF-PA-10002986"/>
    <x v="1"/>
    <x v="10"/>
    <s v="Xerox 1898"/>
    <n v="26.720000000000002"/>
    <n v="5"/>
    <n v="0.2"/>
    <n v="9.3520000000000003"/>
  </r>
  <r>
    <n v="8828"/>
    <s v="US-2011-157847"/>
    <x v="2"/>
    <x v="1063"/>
    <d v="2011-04-06T00:00:00"/>
    <s v="Second Class"/>
    <s v="SC-20020"/>
    <s v="Sam Craven"/>
    <s v="Consumer"/>
    <s v="United States"/>
    <s v="Houston"/>
    <x v="5"/>
    <n v="77095"/>
    <x v="2"/>
    <s v="OFF-PA-10001593"/>
    <x v="1"/>
    <x v="10"/>
    <s v="Xerox 1947"/>
    <n v="33.488000000000007"/>
    <n v="7"/>
    <n v="0.2"/>
    <n v="10.464999999999998"/>
  </r>
  <r>
    <n v="8829"/>
    <s v="CA-2012-115168"/>
    <x v="1"/>
    <x v="1117"/>
    <d v="2012-06-09T00:00:00"/>
    <s v="Standard Class"/>
    <s v="BB-11545"/>
    <s v="Brenda Bowman"/>
    <s v="Corporate"/>
    <s v="United States"/>
    <s v="Saint Charles"/>
    <x v="25"/>
    <n v="63301"/>
    <x v="2"/>
    <s v="OFF-PA-10000528"/>
    <x v="1"/>
    <x v="10"/>
    <s v="Xerox 1981"/>
    <n v="10.56"/>
    <n v="2"/>
    <n v="0"/>
    <n v="4.7519999999999998"/>
  </r>
  <r>
    <n v="8830"/>
    <s v="CA-2011-109680"/>
    <x v="2"/>
    <x v="191"/>
    <d v="2011-10-09T00:00:00"/>
    <s v="First Class"/>
    <s v="VP-21760"/>
    <s v="Victoria Pisteka"/>
    <s v="Corporate"/>
    <s v="United States"/>
    <s v="Indianapolis"/>
    <x v="14"/>
    <n v="46203"/>
    <x v="2"/>
    <s v="OFF-ST-10001932"/>
    <x v="1"/>
    <x v="4"/>
    <s v="Fellowes Staxonsteel Drawer Files"/>
    <n v="386.34"/>
    <n v="2"/>
    <n v="0"/>
    <n v="54.087600000000009"/>
  </r>
  <r>
    <n v="8831"/>
    <s v="CA-2013-167983"/>
    <x v="0"/>
    <x v="1036"/>
    <d v="2013-08-25T00:00:00"/>
    <s v="Second Class"/>
    <s v="RP-19270"/>
    <s v="Rachel Payne"/>
    <s v="Corporate"/>
    <s v="United States"/>
    <s v="Seattle"/>
    <x v="4"/>
    <n v="98115"/>
    <x v="1"/>
    <s v="OFF-BI-10003727"/>
    <x v="1"/>
    <x v="8"/>
    <s v="Avery Durable Slant Ring Binders With Label Holder"/>
    <n v="33.44"/>
    <n v="10"/>
    <n v="0.2"/>
    <n v="11.703999999999997"/>
  </r>
  <r>
    <n v="8832"/>
    <s v="CA-2012-145324"/>
    <x v="1"/>
    <x v="219"/>
    <d v="2012-11-19T00:00:00"/>
    <s v="Standard Class"/>
    <s v="DH-13675"/>
    <s v="Duane Huffman"/>
    <s v="Home Office"/>
    <s v="United States"/>
    <s v="Harrisonburg"/>
    <x v="17"/>
    <n v="22801"/>
    <x v="0"/>
    <s v="FUR-FU-10002759"/>
    <x v="0"/>
    <x v="5"/>
    <s v="12-1/2 Diameter Round Wall Clock"/>
    <n v="39.96"/>
    <n v="2"/>
    <n v="0"/>
    <n v="14.3856"/>
  </r>
  <r>
    <n v="8833"/>
    <s v="CA-2012-153423"/>
    <x v="1"/>
    <x v="137"/>
    <d v="2012-06-27T00:00:00"/>
    <s v="Standard Class"/>
    <s v="SW-20455"/>
    <s v="Shaun Weien"/>
    <s v="Consumer"/>
    <s v="United States"/>
    <s v="Rochester"/>
    <x v="15"/>
    <n v="14609"/>
    <x v="3"/>
    <s v="OFF-BI-10000545"/>
    <x v="1"/>
    <x v="8"/>
    <s v="GBC Ibimaster 500 Manual ProClick Binding System"/>
    <n v="1217.568"/>
    <n v="2"/>
    <n v="0.2"/>
    <n v="456.58800000000002"/>
  </r>
  <r>
    <n v="8834"/>
    <s v="US-2014-132675"/>
    <x v="3"/>
    <x v="241"/>
    <d v="2014-09-29T00:00:00"/>
    <s v="Standard Class"/>
    <s v="KF-16285"/>
    <s v="Karen Ferguson"/>
    <s v="Home Office"/>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s v="Home Office"/>
    <s v="United States"/>
    <s v="Sandy Springs"/>
    <x v="32"/>
    <n v="30328"/>
    <x v="0"/>
    <s v="TEC-PH-10003171"/>
    <x v="2"/>
    <x v="7"/>
    <s v="Plantronics Encore H101 Dual Earpieces Headset"/>
    <n v="89.9"/>
    <n v="2"/>
    <n v="0"/>
    <n v="25.171999999999997"/>
  </r>
  <r>
    <n v="8836"/>
    <s v="US-2014-132675"/>
    <x v="3"/>
    <x v="241"/>
    <d v="2014-09-29T00:00:00"/>
    <s v="Standard Class"/>
    <s v="KF-16285"/>
    <s v="Karen Ferguson"/>
    <s v="Home Office"/>
    <s v="United States"/>
    <s v="Sandy Springs"/>
    <x v="32"/>
    <n v="30328"/>
    <x v="0"/>
    <s v="OFF-AR-10000614"/>
    <x v="1"/>
    <x v="6"/>
    <s v="Barrel Sharpener"/>
    <n v="14.28"/>
    <n v="4"/>
    <n v="0"/>
    <n v="3.7127999999999997"/>
  </r>
  <r>
    <n v="8837"/>
    <s v="US-2014-132675"/>
    <x v="3"/>
    <x v="241"/>
    <d v="2014-09-29T00:00:00"/>
    <s v="Standard Class"/>
    <s v="KF-16285"/>
    <s v="Karen Ferguson"/>
    <s v="Home Office"/>
    <s v="United States"/>
    <s v="Sandy Springs"/>
    <x v="32"/>
    <n v="30328"/>
    <x v="0"/>
    <s v="OFF-AR-10000034"/>
    <x v="1"/>
    <x v="6"/>
    <s v="BIC Brite Liner Grip Highlighters, Assorted, 5/Pack"/>
    <n v="12.72"/>
    <n v="3"/>
    <n v="0"/>
    <n v="4.9607999999999999"/>
  </r>
  <r>
    <n v="8838"/>
    <s v="US-2014-132675"/>
    <x v="3"/>
    <x v="241"/>
    <d v="2014-09-29T00:00:00"/>
    <s v="Standard Class"/>
    <s v="KF-16285"/>
    <s v="Karen Ferguson"/>
    <s v="Home Office"/>
    <s v="United States"/>
    <s v="Sandy Springs"/>
    <x v="32"/>
    <n v="30328"/>
    <x v="0"/>
    <s v="OFF-LA-10003766"/>
    <x v="1"/>
    <x v="2"/>
    <s v="Self-Adhesive Removable Labels"/>
    <n v="15.75"/>
    <n v="5"/>
    <n v="0"/>
    <n v="7.5600000000000005"/>
  </r>
  <r>
    <n v="8839"/>
    <s v="CA-2011-153808"/>
    <x v="2"/>
    <x v="322"/>
    <d v="2011-04-10T00:00:00"/>
    <s v="Second Class"/>
    <s v="FH-14275"/>
    <s v="Frank Hawley"/>
    <s v="Corporate"/>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s v="Corporate"/>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s v="Corporate"/>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s v="Corporate"/>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s v="Corporate"/>
    <s v="United States"/>
    <s v="San Francisco"/>
    <x v="1"/>
    <n v="94110"/>
    <x v="1"/>
    <s v="TEC-AC-10004761"/>
    <x v="2"/>
    <x v="11"/>
    <s v="Maxell 4.7GB DVD+RW 3/Pack"/>
    <n v="31.86"/>
    <n v="2"/>
    <n v="0"/>
    <n v="11.151"/>
  </r>
  <r>
    <n v="8844"/>
    <s v="CA-2011-141173"/>
    <x v="2"/>
    <x v="728"/>
    <d v="2011-11-20T00:00:00"/>
    <s v="Second Class"/>
    <s v="JC-16105"/>
    <s v="Julie Creighton"/>
    <s v="Corporate"/>
    <s v="United States"/>
    <s v="Minneapolis"/>
    <x v="11"/>
    <n v="55407"/>
    <x v="2"/>
    <s v="OFF-ST-10000885"/>
    <x v="1"/>
    <x v="4"/>
    <s v="Fellowes Desktop Hanging File Manager"/>
    <n v="67.150000000000006"/>
    <n v="5"/>
    <n v="0"/>
    <n v="16.787500000000001"/>
  </r>
  <r>
    <n v="8845"/>
    <s v="CA-2014-156664"/>
    <x v="3"/>
    <x v="404"/>
    <d v="2014-12-24T00:00:00"/>
    <s v="Standard Class"/>
    <s v="BP-11290"/>
    <s v="Beth Paige"/>
    <s v="Consumer"/>
    <s v="United States"/>
    <s v="Columbus"/>
    <x v="24"/>
    <n v="43229"/>
    <x v="3"/>
    <s v="OFF-BI-10004209"/>
    <x v="1"/>
    <x v="8"/>
    <s v="Fellowes Twister Kit, Gray/Clear, 3/pkg"/>
    <n v="7.2359999999999998"/>
    <n v="3"/>
    <n v="0.7"/>
    <n v="-6.0299999999999976"/>
  </r>
  <r>
    <n v="8846"/>
    <s v="CA-2014-156664"/>
    <x v="3"/>
    <x v="404"/>
    <d v="2014-12-24T00:00:00"/>
    <s v="Standard Class"/>
    <s v="BP-11290"/>
    <s v="Beth Paige"/>
    <s v="Consumer"/>
    <s v="United States"/>
    <s v="Columbus"/>
    <x v="24"/>
    <n v="43229"/>
    <x v="3"/>
    <s v="OFF-FA-10002988"/>
    <x v="1"/>
    <x v="13"/>
    <s v="Ideal Clamps"/>
    <n v="4.8239999999999998"/>
    <n v="3"/>
    <n v="0.2"/>
    <n v="1.7486999999999999"/>
  </r>
  <r>
    <n v="8847"/>
    <s v="CA-2014-156664"/>
    <x v="3"/>
    <x v="404"/>
    <d v="2014-12-24T00:00:00"/>
    <s v="Standard Class"/>
    <s v="BP-11290"/>
    <s v="Beth Paige"/>
    <s v="Consumer"/>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s v="Consumer"/>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s v="Corporate"/>
    <s v="United States"/>
    <s v="Raleigh"/>
    <x v="3"/>
    <n v="27604"/>
    <x v="0"/>
    <s v="TEC-PH-10003505"/>
    <x v="2"/>
    <x v="7"/>
    <s v="Geemarc AmpliPOWER60"/>
    <n v="74.239999999999995"/>
    <n v="1"/>
    <n v="0.2"/>
    <n v="8.3519999999999932"/>
  </r>
  <r>
    <n v="8850"/>
    <s v="CA-2012-140718"/>
    <x v="1"/>
    <x v="740"/>
    <d v="2012-07-04T00:00:00"/>
    <s v="First Class"/>
    <s v="FA-14230"/>
    <s v="Frank Atkinson"/>
    <s v="Corporate"/>
    <s v="United States"/>
    <s v="Raleigh"/>
    <x v="3"/>
    <n v="27604"/>
    <x v="0"/>
    <s v="FUR-FU-10000076"/>
    <x v="0"/>
    <x v="5"/>
    <s v="24-Hour Round Wall Clock"/>
    <n v="159.84000000000003"/>
    <n v="10"/>
    <n v="0.2"/>
    <n v="45.954000000000008"/>
  </r>
  <r>
    <n v="8851"/>
    <s v="CA-2012-140718"/>
    <x v="1"/>
    <x v="740"/>
    <d v="2012-07-04T00:00:00"/>
    <s v="First Class"/>
    <s v="FA-14230"/>
    <s v="Frank Atkinson"/>
    <s v="Corporate"/>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s v="Corporate"/>
    <s v="United States"/>
    <s v="Raleigh"/>
    <x v="3"/>
    <n v="27604"/>
    <x v="0"/>
    <s v="OFF-PA-10002250"/>
    <x v="1"/>
    <x v="10"/>
    <s v="Things To Do Today Pad"/>
    <n v="9.3920000000000012"/>
    <n v="2"/>
    <n v="0.2"/>
    <n v="3.2871999999999999"/>
  </r>
  <r>
    <n v="8853"/>
    <s v="CA-2011-119977"/>
    <x v="2"/>
    <x v="1169"/>
    <d v="2011-10-13T00:00:00"/>
    <s v="Second Class"/>
    <s v="DN-13690"/>
    <s v="Duane Noonan"/>
    <s v="Consumer"/>
    <s v="United States"/>
    <s v="New York City"/>
    <x v="15"/>
    <n v="10011"/>
    <x v="3"/>
    <s v="OFF-PA-10003823"/>
    <x v="1"/>
    <x v="10"/>
    <s v="Xerox 197"/>
    <n v="123.92"/>
    <n v="4"/>
    <n v="0"/>
    <n v="55.763999999999996"/>
  </r>
  <r>
    <n v="8854"/>
    <s v="US-2012-115343"/>
    <x v="1"/>
    <x v="357"/>
    <d v="2012-09-25T00:00:00"/>
    <s v="First Class"/>
    <s v="FO-14305"/>
    <s v="Frank Olsen"/>
    <s v="Consumer"/>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s v="Consumer"/>
    <s v="United States"/>
    <s v="Philadelphia"/>
    <x v="9"/>
    <n v="19143"/>
    <x v="3"/>
    <s v="TEC-AC-10003832"/>
    <x v="2"/>
    <x v="11"/>
    <s v="Logitech P710e Mobile Speakerphone"/>
    <n v="617.97600000000011"/>
    <n v="3"/>
    <n v="0.2"/>
    <n v="-7.724700000000098"/>
  </r>
  <r>
    <n v="8856"/>
    <s v="CA-2014-163671"/>
    <x v="3"/>
    <x v="165"/>
    <d v="2014-12-31T00:00:00"/>
    <s v="Standard Class"/>
    <s v="DP-13105"/>
    <s v="Dave Poirier"/>
    <s v="Corporate"/>
    <s v="United States"/>
    <s v="Meridian"/>
    <x v="45"/>
    <n v="83642"/>
    <x v="1"/>
    <s v="OFF-BI-10001679"/>
    <x v="1"/>
    <x v="8"/>
    <s v="GBC Instant Index System for Binding Systems"/>
    <n v="21.312000000000005"/>
    <n v="3"/>
    <n v="0.2"/>
    <n v="7.9919999999999991"/>
  </r>
  <r>
    <n v="8857"/>
    <s v="CA-2014-135909"/>
    <x v="3"/>
    <x v="119"/>
    <d v="2014-10-21T00:00:00"/>
    <s v="Standard Class"/>
    <s v="JW-15220"/>
    <s v="Jane Waco"/>
    <s v="Corporate"/>
    <s v="United States"/>
    <s v="Sacramento"/>
    <x v="1"/>
    <n v="95823"/>
    <x v="1"/>
    <s v="TEC-AC-10002335"/>
    <x v="2"/>
    <x v="11"/>
    <s v="Logitech Media Keyboard K200"/>
    <n v="209.94"/>
    <n v="6"/>
    <n v="0"/>
    <n v="39.888599999999997"/>
  </r>
  <r>
    <n v="8858"/>
    <s v="CA-2014-135909"/>
    <x v="3"/>
    <x v="119"/>
    <d v="2014-10-21T00:00:00"/>
    <s v="Standard Class"/>
    <s v="JW-15220"/>
    <s v="Jane Waco"/>
    <s v="Corporate"/>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s v="Corporate"/>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s v="Home Office"/>
    <s v="United States"/>
    <s v="Charlotte"/>
    <x v="3"/>
    <n v="28205"/>
    <x v="0"/>
    <s v="TEC-PH-10003171"/>
    <x v="2"/>
    <x v="7"/>
    <s v="Plantronics Encore H101 Dual Earpieces Headset"/>
    <n v="35.96"/>
    <n v="1"/>
    <n v="0.2"/>
    <n v="3.5959999999999983"/>
  </r>
  <r>
    <n v="8861"/>
    <s v="CA-2012-125934"/>
    <x v="1"/>
    <x v="861"/>
    <d v="2012-09-18T00:00:00"/>
    <s v="Standard Class"/>
    <s v="SN-20560"/>
    <s v="Skye Norling"/>
    <s v="Home Office"/>
    <s v="United States"/>
    <s v="Paterson"/>
    <x v="30"/>
    <n v="7501"/>
    <x v="3"/>
    <s v="OFF-LA-10000414"/>
    <x v="1"/>
    <x v="2"/>
    <s v="Avery 503"/>
    <n v="31.049999999999997"/>
    <n v="3"/>
    <n v="0"/>
    <n v="14.904"/>
  </r>
  <r>
    <n v="8862"/>
    <s v="CA-2012-125934"/>
    <x v="1"/>
    <x v="861"/>
    <d v="2012-09-18T00:00:00"/>
    <s v="Standard Class"/>
    <s v="SN-20560"/>
    <s v="Skye Norling"/>
    <s v="Home Office"/>
    <s v="United States"/>
    <s v="Paterson"/>
    <x v="30"/>
    <n v="7501"/>
    <x v="3"/>
    <s v="FUR-FU-10002107"/>
    <x v="0"/>
    <x v="5"/>
    <s v="Eldon Pizzaz Desk Accessories"/>
    <n v="8.92"/>
    <n v="4"/>
    <n v="0"/>
    <n v="3.9248000000000003"/>
  </r>
  <r>
    <n v="8863"/>
    <s v="CA-2012-125934"/>
    <x v="1"/>
    <x v="861"/>
    <d v="2012-09-18T00:00:00"/>
    <s v="Standard Class"/>
    <s v="SN-20560"/>
    <s v="Skye Norling"/>
    <s v="Home Office"/>
    <s v="United States"/>
    <s v="Paterson"/>
    <x v="30"/>
    <n v="7501"/>
    <x v="3"/>
    <s v="OFF-BI-10004593"/>
    <x v="1"/>
    <x v="8"/>
    <s v="Ibico Laser Imprintable Binding System Covers"/>
    <n v="209.6"/>
    <n v="4"/>
    <n v="0"/>
    <n v="96.415999999999997"/>
  </r>
  <r>
    <n v="8864"/>
    <s v="CA-2012-125934"/>
    <x v="1"/>
    <x v="861"/>
    <d v="2012-09-18T00:00:00"/>
    <s v="Standard Class"/>
    <s v="SN-20560"/>
    <s v="Skye Norling"/>
    <s v="Home Office"/>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s v="Home Office"/>
    <s v="United States"/>
    <s v="Paterson"/>
    <x v="30"/>
    <n v="7501"/>
    <x v="3"/>
    <s v="OFF-PA-10000556"/>
    <x v="1"/>
    <x v="10"/>
    <s v="Xerox 208"/>
    <n v="38.880000000000003"/>
    <n v="6"/>
    <n v="0"/>
    <n v="18.662400000000002"/>
  </r>
  <r>
    <n v="8866"/>
    <s v="CA-2012-158148"/>
    <x v="1"/>
    <x v="139"/>
    <d v="2012-12-26T00:00:00"/>
    <s v="Standard Class"/>
    <s v="JM-15865"/>
    <s v="John Murray"/>
    <s v="Consumer"/>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s v="Consumer"/>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s v="Consumer"/>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s v="Consumer"/>
    <s v="United States"/>
    <s v="San Diego"/>
    <x v="1"/>
    <n v="92037"/>
    <x v="1"/>
    <s v="TEC-MA-10003176"/>
    <x v="2"/>
    <x v="15"/>
    <s v="Okidata B400 Printer"/>
    <n v="686.40000000000009"/>
    <n v="2"/>
    <n v="0.2"/>
    <n v="77.219999999999914"/>
  </r>
  <r>
    <n v="8870"/>
    <s v="CA-2014-101805"/>
    <x v="3"/>
    <x v="96"/>
    <d v="2014-12-07T00:00:00"/>
    <s v="Standard Class"/>
    <s v="SH-19975"/>
    <s v="Sally Hughsby"/>
    <s v="Corporate"/>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s v="Corporate"/>
    <s v="United States"/>
    <s v="Seattle"/>
    <x v="4"/>
    <n v="98105"/>
    <x v="1"/>
    <s v="FUR-FU-10000023"/>
    <x v="0"/>
    <x v="5"/>
    <s v="Eldon Wave Desk Accessories"/>
    <n v="70.679999999999993"/>
    <n v="12"/>
    <n v="0"/>
    <n v="31.099200000000003"/>
  </r>
  <r>
    <n v="8872"/>
    <s v="CA-2014-101805"/>
    <x v="3"/>
    <x v="96"/>
    <d v="2014-12-07T00:00:00"/>
    <s v="Standard Class"/>
    <s v="SH-19975"/>
    <s v="Sally Hughsby"/>
    <s v="Corporate"/>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s v="Consumer"/>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s v="Consumer"/>
    <s v="United States"/>
    <s v="Columbus"/>
    <x v="24"/>
    <n v="43229"/>
    <x v="3"/>
    <s v="OFF-BI-10002429"/>
    <x v="1"/>
    <x v="8"/>
    <s v="Premier Elliptical Ring Binder, Black"/>
    <n v="18.264000000000003"/>
    <n v="2"/>
    <n v="0.7"/>
    <n v="-13.393599999999999"/>
  </r>
  <r>
    <n v="8875"/>
    <s v="CA-2014-142489"/>
    <x v="3"/>
    <x v="237"/>
    <d v="2014-11-17T00:00:00"/>
    <s v="Second Class"/>
    <s v="TC-21295"/>
    <s v="Toby Carlisle"/>
    <s v="Consumer"/>
    <s v="United States"/>
    <s v="Houston"/>
    <x v="5"/>
    <n v="77095"/>
    <x v="2"/>
    <s v="OFF-BI-10003684"/>
    <x v="1"/>
    <x v="8"/>
    <s v="Wilson Jones Legal Size Ring Binders"/>
    <n v="21.989999999999995"/>
    <n v="5"/>
    <n v="0.8"/>
    <n v="-32.984999999999999"/>
  </r>
  <r>
    <n v="8876"/>
    <s v="US-2013-141264"/>
    <x v="0"/>
    <x v="572"/>
    <d v="2013-08-20T00:00:00"/>
    <s v="Standard Class"/>
    <s v="CT-11995"/>
    <s v="Carol Triggs"/>
    <s v="Consumer"/>
    <s v="United States"/>
    <s v="Irving"/>
    <x v="5"/>
    <n v="75061"/>
    <x v="2"/>
    <s v="OFF-SU-10003505"/>
    <x v="1"/>
    <x v="14"/>
    <s v="Premier Electric Letter Opener"/>
    <n v="185.376"/>
    <n v="2"/>
    <n v="0.2"/>
    <n v="-34.758000000000017"/>
  </r>
  <r>
    <n v="8877"/>
    <s v="US-2013-141264"/>
    <x v="0"/>
    <x v="572"/>
    <d v="2013-08-20T00:00:00"/>
    <s v="Standard Class"/>
    <s v="CT-11995"/>
    <s v="Carol Triggs"/>
    <s v="Consumer"/>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s v="Consumer"/>
    <s v="United States"/>
    <s v="Morristown"/>
    <x v="30"/>
    <n v="7960"/>
    <x v="3"/>
    <s v="TEC-MA-10004626"/>
    <x v="2"/>
    <x v="15"/>
    <s v="Lexmark 20R1285 X6650 Wireless All-in-One Printer"/>
    <n v="480"/>
    <n v="4"/>
    <n v="0"/>
    <n v="225.6"/>
  </r>
  <r>
    <n v="8879"/>
    <s v="CA-2014-126928"/>
    <x v="3"/>
    <x v="697"/>
    <d v="2014-09-24T00:00:00"/>
    <s v="Standard Class"/>
    <s v="GZ-14470"/>
    <s v="Gary Zandusky"/>
    <s v="Consumer"/>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s v="Corporate"/>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s v="Corporate"/>
    <s v="United States"/>
    <s v="Los Angeles"/>
    <x v="1"/>
    <n v="90008"/>
    <x v="1"/>
    <s v="TEC-AC-10000736"/>
    <x v="2"/>
    <x v="11"/>
    <s v="Logitech G600 MMO Gaming Mouse"/>
    <n v="239.96999999999997"/>
    <n v="3"/>
    <n v="0"/>
    <n v="86.389199999999988"/>
  </r>
  <r>
    <n v="8882"/>
    <s v="CA-2013-135594"/>
    <x v="0"/>
    <x v="1186"/>
    <d v="2013-07-04T00:00:00"/>
    <s v="Second Class"/>
    <s v="AH-10120"/>
    <s v="Adrian Hane"/>
    <s v="Home Office"/>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s v="Corporate"/>
    <s v="United States"/>
    <s v="Durham"/>
    <x v="3"/>
    <n v="27707"/>
    <x v="0"/>
    <s v="TEC-PH-10004071"/>
    <x v="2"/>
    <x v="7"/>
    <s v="PayAnywhere Card Reader"/>
    <n v="15.984000000000002"/>
    <n v="2"/>
    <n v="0.2"/>
    <n v="1.3986000000000001"/>
  </r>
  <r>
    <n v="8884"/>
    <s v="US-2014-115252"/>
    <x v="3"/>
    <x v="179"/>
    <d v="2014-10-26T00:00:00"/>
    <s v="Standard Class"/>
    <s v="MY-18295"/>
    <s v="Muhammed Yedwab"/>
    <s v="Corporate"/>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s v="Corporate"/>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s v="Corporate"/>
    <s v="United States"/>
    <s v="Columbus"/>
    <x v="24"/>
    <n v="43229"/>
    <x v="3"/>
    <s v="OFF-BI-10004141"/>
    <x v="1"/>
    <x v="8"/>
    <s v="Insertable Tab Indexes For Data Binders"/>
    <n v="2.8620000000000005"/>
    <n v="3"/>
    <n v="0.7"/>
    <n v="-2.2896000000000001"/>
  </r>
  <r>
    <n v="8887"/>
    <s v="CA-2011-107398"/>
    <x v="2"/>
    <x v="55"/>
    <d v="2011-08-30T00:00:00"/>
    <s v="Standard Class"/>
    <s v="BS-11590"/>
    <s v="Brendan Sweed"/>
    <s v="Corporate"/>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s v="Corporate"/>
    <s v="United States"/>
    <s v="Los Angeles"/>
    <x v="1"/>
    <n v="90036"/>
    <x v="1"/>
    <s v="OFF-ST-10002574"/>
    <x v="1"/>
    <x v="4"/>
    <s v="SAFCO Commercial Wire Shelving, Black"/>
    <n v="276.27999999999997"/>
    <n v="2"/>
    <n v="0"/>
    <n v="0"/>
  </r>
  <r>
    <n v="8889"/>
    <s v="CA-2014-103968"/>
    <x v="3"/>
    <x v="96"/>
    <d v="2014-12-08T00:00:00"/>
    <s v="Standard Class"/>
    <s v="ML-17755"/>
    <s v="Max Ludwig"/>
    <s v="Home Office"/>
    <s v="United States"/>
    <s v="Stockton"/>
    <x v="1"/>
    <n v="95207"/>
    <x v="1"/>
    <s v="FUR-FU-10003394"/>
    <x v="0"/>
    <x v="5"/>
    <s v="Tenex &quot;The Solids&quot; Textured Chair Mats"/>
    <n v="629.64"/>
    <n v="9"/>
    <n v="0"/>
    <n v="107.03879999999994"/>
  </r>
  <r>
    <n v="8890"/>
    <s v="CA-2013-147256"/>
    <x v="0"/>
    <x v="508"/>
    <d v="2013-10-22T00:00:00"/>
    <s v="Second Class"/>
    <s v="FC-14245"/>
    <s v="Frank Carlisle"/>
    <s v="Home Office"/>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s v="Home Office"/>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s v="Home Office"/>
    <s v="United States"/>
    <s v="Columbus"/>
    <x v="32"/>
    <n v="31907"/>
    <x v="0"/>
    <s v="FUR-CH-10001146"/>
    <x v="0"/>
    <x v="1"/>
    <s v="Global Value Mid-Back Manager's Chair, Gray"/>
    <n v="121.78"/>
    <n v="2"/>
    <n v="0"/>
    <n v="30.444999999999993"/>
  </r>
  <r>
    <n v="8893"/>
    <s v="CA-2012-111038"/>
    <x v="1"/>
    <x v="494"/>
    <d v="2012-12-06T00:00:00"/>
    <s v="Standard Class"/>
    <s v="LC-16960"/>
    <s v="Lindsay Castell"/>
    <s v="Home Office"/>
    <s v="United States"/>
    <s v="San Diego"/>
    <x v="1"/>
    <n v="92037"/>
    <x v="1"/>
    <s v="FUR-CH-10003973"/>
    <x v="0"/>
    <x v="1"/>
    <s v="GuestStacker Chair with Chrome Finish Legs"/>
    <n v="2676.672"/>
    <n v="9"/>
    <n v="0.2"/>
    <n v="267.66720000000009"/>
  </r>
  <r>
    <n v="8894"/>
    <s v="CA-2011-124723"/>
    <x v="2"/>
    <x v="79"/>
    <d v="2011-08-12T00:00:00"/>
    <s v="Standard Class"/>
    <s v="GZ-14470"/>
    <s v="Gary Zandusky"/>
    <s v="Consumer"/>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s v="Consumer"/>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s v="Consumer"/>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s v="Consumer"/>
    <s v="United States"/>
    <s v="Los Angeles"/>
    <x v="1"/>
    <n v="90004"/>
    <x v="1"/>
    <s v="TEC-PH-10004614"/>
    <x v="2"/>
    <x v="7"/>
    <s v="AT&amp;T 841000 Phone"/>
    <n v="165.60000000000002"/>
    <n v="3"/>
    <n v="0.2"/>
    <n v="10.349999999999994"/>
  </r>
  <r>
    <n v="8898"/>
    <s v="CA-2013-167241"/>
    <x v="0"/>
    <x v="243"/>
    <d v="2013-08-23T00:00:00"/>
    <s v="Standard Class"/>
    <s v="BD-11320"/>
    <s v="Bill Donatelli"/>
    <s v="Consumer"/>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s v="Corporate"/>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s v="Corporate"/>
    <s v="United States"/>
    <s v="Springfield"/>
    <x v="17"/>
    <n v="22153"/>
    <x v="0"/>
    <s v="OFF-LA-10004545"/>
    <x v="1"/>
    <x v="2"/>
    <s v="Avery 50"/>
    <n v="25.06"/>
    <n v="2"/>
    <n v="0"/>
    <n v="11.778199999999998"/>
  </r>
  <r>
    <n v="8901"/>
    <s v="CA-2013-150483"/>
    <x v="0"/>
    <x v="1207"/>
    <d v="2013-06-05T00:00:00"/>
    <s v="Standard Class"/>
    <s v="BP-11290"/>
    <s v="Beth Paige"/>
    <s v="Consumer"/>
    <s v="United States"/>
    <s v="Decatur"/>
    <x v="10"/>
    <n v="62521"/>
    <x v="2"/>
    <s v="FUR-FU-10001379"/>
    <x v="0"/>
    <x v="5"/>
    <s v="Executive Impressions 16-1/2&quot; Circular Wall Clock"/>
    <n v="32.064"/>
    <n v="3"/>
    <n v="0.6"/>
    <n v="-12.825599999999994"/>
  </r>
  <r>
    <n v="8902"/>
    <s v="CA-2013-150483"/>
    <x v="0"/>
    <x v="1207"/>
    <d v="2013-06-05T00:00:00"/>
    <s v="Standard Class"/>
    <s v="BP-11290"/>
    <s v="Beth Paige"/>
    <s v="Consumer"/>
    <s v="United States"/>
    <s v="Decatur"/>
    <x v="10"/>
    <n v="62521"/>
    <x v="2"/>
    <s v="OFF-PA-10001846"/>
    <x v="1"/>
    <x v="10"/>
    <s v="Xerox 1899"/>
    <n v="18.496000000000002"/>
    <n v="4"/>
    <n v="0.2"/>
    <n v="6.7048000000000005"/>
  </r>
  <r>
    <n v="8903"/>
    <s v="CA-2013-150483"/>
    <x v="0"/>
    <x v="1207"/>
    <d v="2013-06-05T00:00:00"/>
    <s v="Standard Class"/>
    <s v="BP-11290"/>
    <s v="Beth Paige"/>
    <s v="Consumer"/>
    <s v="United States"/>
    <s v="Decatur"/>
    <x v="10"/>
    <n v="62521"/>
    <x v="2"/>
    <s v="FUR-CH-10000422"/>
    <x v="0"/>
    <x v="1"/>
    <s v="Global Highback Leather Tilter in Burgundy"/>
    <n v="191.07899999999998"/>
    <n v="3"/>
    <n v="0.3"/>
    <n v="-38.215799999999973"/>
  </r>
  <r>
    <n v="8904"/>
    <s v="CA-2013-150483"/>
    <x v="0"/>
    <x v="1207"/>
    <d v="2013-06-05T00:00:00"/>
    <s v="Standard Class"/>
    <s v="BP-11290"/>
    <s v="Beth Paige"/>
    <s v="Consumer"/>
    <s v="United States"/>
    <s v="Decatur"/>
    <x v="10"/>
    <n v="62521"/>
    <x v="2"/>
    <s v="OFF-PA-10004621"/>
    <x v="1"/>
    <x v="10"/>
    <s v="Xerox 212"/>
    <n v="10.368000000000002"/>
    <n v="2"/>
    <n v="0.2"/>
    <n v="3.6288"/>
  </r>
  <r>
    <n v="8905"/>
    <s v="US-2013-126431"/>
    <x v="0"/>
    <x v="949"/>
    <d v="2013-07-02T00:00:00"/>
    <s v="Same Day"/>
    <s v="SU-20665"/>
    <s v="Stephanie Ulpright"/>
    <s v="Home Office"/>
    <s v="United States"/>
    <s v="New York City"/>
    <x v="15"/>
    <n v="10009"/>
    <x v="3"/>
    <s v="OFF-LA-10001474"/>
    <x v="1"/>
    <x v="2"/>
    <s v="Avery 477"/>
    <n v="30.53"/>
    <n v="1"/>
    <n v="0"/>
    <n v="14.043800000000001"/>
  </r>
  <r>
    <n v="8906"/>
    <s v="US-2013-126431"/>
    <x v="0"/>
    <x v="949"/>
    <d v="2013-07-02T00:00:00"/>
    <s v="Same Day"/>
    <s v="SU-20665"/>
    <s v="Stephanie Ulpright"/>
    <s v="Home Office"/>
    <s v="United States"/>
    <s v="New York City"/>
    <x v="15"/>
    <n v="10009"/>
    <x v="3"/>
    <s v="TEC-AC-10001635"/>
    <x v="2"/>
    <x v="11"/>
    <s v="KeyTronic KT400U2 - Keyboard - Black"/>
    <n v="30.839999999999996"/>
    <n v="3"/>
    <n v="0"/>
    <n v="6.1679999999999975"/>
  </r>
  <r>
    <n v="8907"/>
    <s v="US-2013-126431"/>
    <x v="0"/>
    <x v="949"/>
    <d v="2013-07-02T00:00:00"/>
    <s v="Same Day"/>
    <s v="SU-20665"/>
    <s v="Stephanie Ulpright"/>
    <s v="Home Office"/>
    <s v="United States"/>
    <s v="New York City"/>
    <x v="15"/>
    <n v="10009"/>
    <x v="3"/>
    <s v="OFF-PA-10001950"/>
    <x v="1"/>
    <x v="10"/>
    <s v="Southworth 25% Cotton Antique Laid Paper &amp; Envelopes"/>
    <n v="75.06"/>
    <n v="9"/>
    <n v="0"/>
    <n v="33.776999999999994"/>
  </r>
  <r>
    <n v="8908"/>
    <s v="CA-2013-139934"/>
    <x v="0"/>
    <x v="122"/>
    <d v="2013-12-21T00:00:00"/>
    <s v="First Class"/>
    <s v="AY-10555"/>
    <s v="Andy Yotov"/>
    <s v="Corporate"/>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s v="Corporate"/>
    <s v="United States"/>
    <s v="Moreno Valley"/>
    <x v="1"/>
    <n v="92553"/>
    <x v="1"/>
    <s v="OFF-PA-10003790"/>
    <x v="1"/>
    <x v="10"/>
    <s v="Xerox 1991"/>
    <n v="182.72"/>
    <n v="8"/>
    <n v="0"/>
    <n v="84.051199999999994"/>
  </r>
  <r>
    <n v="8910"/>
    <s v="CA-2014-160661"/>
    <x v="3"/>
    <x v="960"/>
    <d v="2014-11-02T00:00:00"/>
    <s v="Standard Class"/>
    <s v="SA-20830"/>
    <s v="Sue Ann Reed"/>
    <s v="Consumer"/>
    <s v="United States"/>
    <s v="Everett"/>
    <x v="31"/>
    <n v="2149"/>
    <x v="3"/>
    <s v="OFF-LA-10002475"/>
    <x v="1"/>
    <x v="2"/>
    <s v="Avery 519"/>
    <n v="21.93"/>
    <n v="3"/>
    <n v="0"/>
    <n v="10.307099999999998"/>
  </r>
  <r>
    <n v="8911"/>
    <s v="CA-2014-102610"/>
    <x v="3"/>
    <x v="259"/>
    <d v="2014-11-09T00:00:00"/>
    <s v="Standard Class"/>
    <s v="CA-12265"/>
    <s v="Christina Anderson"/>
    <s v="Consumer"/>
    <s v="United States"/>
    <s v="Chattanooga"/>
    <x v="18"/>
    <n v="37421"/>
    <x v="0"/>
    <s v="TEC-AC-10000303"/>
    <x v="2"/>
    <x v="11"/>
    <s v="Logitech M510 Wireless Mouse"/>
    <n v="95.976000000000013"/>
    <n v="3"/>
    <n v="0.2"/>
    <n v="15.596099999999996"/>
  </r>
  <r>
    <n v="8912"/>
    <s v="CA-2014-102610"/>
    <x v="3"/>
    <x v="259"/>
    <d v="2014-11-09T00:00:00"/>
    <s v="Standard Class"/>
    <s v="CA-12265"/>
    <s v="Christina Anderson"/>
    <s v="Consumer"/>
    <s v="United States"/>
    <s v="Chattanooga"/>
    <x v="18"/>
    <n v="37421"/>
    <x v="0"/>
    <s v="TEC-PH-10000127"/>
    <x v="2"/>
    <x v="7"/>
    <s v="iOttie XL Car Mount"/>
    <n v="143.928"/>
    <n v="9"/>
    <n v="0.2"/>
    <n v="-32.383800000000008"/>
  </r>
  <r>
    <n v="8913"/>
    <s v="CA-2014-102610"/>
    <x v="3"/>
    <x v="259"/>
    <d v="2014-11-09T00:00:00"/>
    <s v="Standard Class"/>
    <s v="CA-12265"/>
    <s v="Christina Anderson"/>
    <s v="Consumer"/>
    <s v="United States"/>
    <s v="Chattanooga"/>
    <x v="18"/>
    <n v="37421"/>
    <x v="0"/>
    <s v="OFF-BI-10004364"/>
    <x v="1"/>
    <x v="8"/>
    <s v="Storex Dura Pro Binders"/>
    <n v="3.5640000000000009"/>
    <n v="2"/>
    <n v="0.7"/>
    <n v="-2.9700000000000006"/>
  </r>
  <r>
    <n v="8914"/>
    <s v="CA-2014-102610"/>
    <x v="3"/>
    <x v="259"/>
    <d v="2014-11-09T00:00:00"/>
    <s v="Standard Class"/>
    <s v="CA-12265"/>
    <s v="Christina Anderson"/>
    <s v="Consumer"/>
    <s v="United States"/>
    <s v="Chattanooga"/>
    <x v="18"/>
    <n v="37421"/>
    <x v="0"/>
    <s v="OFF-LA-10002195"/>
    <x v="1"/>
    <x v="2"/>
    <s v="Avery 481"/>
    <n v="4.9280000000000008"/>
    <n v="2"/>
    <n v="0.2"/>
    <n v="1.7247999999999997"/>
  </r>
  <r>
    <n v="8915"/>
    <s v="US-2013-144057"/>
    <x v="0"/>
    <x v="195"/>
    <d v="2013-05-14T00:00:00"/>
    <s v="Standard Class"/>
    <s v="CV-12805"/>
    <s v="Cynthia Voltz"/>
    <s v="Corporate"/>
    <s v="United States"/>
    <s v="Austin"/>
    <x v="5"/>
    <n v="78745"/>
    <x v="2"/>
    <s v="OFF-ST-10001490"/>
    <x v="1"/>
    <x v="4"/>
    <s v="Hot File 7-Pocket, Floor Stand"/>
    <n v="856.65600000000006"/>
    <n v="6"/>
    <n v="0.2"/>
    <n v="107.08199999999985"/>
  </r>
  <r>
    <n v="8916"/>
    <s v="US-2013-144057"/>
    <x v="0"/>
    <x v="195"/>
    <d v="2013-05-14T00:00:00"/>
    <s v="Standard Class"/>
    <s v="CV-12805"/>
    <s v="Cynthia Voltz"/>
    <s v="Corporate"/>
    <s v="United States"/>
    <s v="Austin"/>
    <x v="5"/>
    <n v="78745"/>
    <x v="2"/>
    <s v="OFF-BI-10002852"/>
    <x v="1"/>
    <x v="8"/>
    <s v="Ibico Standard Transparent Covers"/>
    <n v="13.183999999999997"/>
    <n v="4"/>
    <n v="0.8"/>
    <n v="-20.435200000000002"/>
  </r>
  <r>
    <n v="8917"/>
    <s v="US-2013-144057"/>
    <x v="0"/>
    <x v="195"/>
    <d v="2013-05-14T00:00:00"/>
    <s v="Standard Class"/>
    <s v="CV-12805"/>
    <s v="Cynthia Voltz"/>
    <s v="Corporate"/>
    <s v="United States"/>
    <s v="Austin"/>
    <x v="5"/>
    <n v="78745"/>
    <x v="2"/>
    <s v="OFF-AP-10000390"/>
    <x v="1"/>
    <x v="9"/>
    <s v="Euro Pro Shark Stick Mini Vacuum"/>
    <n v="48.783999999999985"/>
    <n v="4"/>
    <n v="0.8"/>
    <n v="-131.71680000000001"/>
  </r>
  <r>
    <n v="8918"/>
    <s v="US-2013-144057"/>
    <x v="0"/>
    <x v="195"/>
    <d v="2013-05-14T00:00:00"/>
    <s v="Standard Class"/>
    <s v="CV-12805"/>
    <s v="Cynthia Voltz"/>
    <s v="Corporate"/>
    <s v="United States"/>
    <s v="Austin"/>
    <x v="5"/>
    <n v="78745"/>
    <x v="2"/>
    <s v="OFF-PA-10004327"/>
    <x v="1"/>
    <x v="10"/>
    <s v="Xerox 1911"/>
    <n v="76.64"/>
    <n v="2"/>
    <n v="0.2"/>
    <n v="26.823999999999995"/>
  </r>
  <r>
    <n v="8919"/>
    <s v="US-2013-144057"/>
    <x v="0"/>
    <x v="195"/>
    <d v="2013-05-14T00:00:00"/>
    <s v="Standard Class"/>
    <s v="CV-12805"/>
    <s v="Cynthia Voltz"/>
    <s v="Corporate"/>
    <s v="United States"/>
    <s v="Austin"/>
    <x v="5"/>
    <n v="78745"/>
    <x v="2"/>
    <s v="OFF-BI-10002353"/>
    <x v="1"/>
    <x v="8"/>
    <s v="GBC VeloBind Cover Sets"/>
    <n v="18.527999999999995"/>
    <n v="6"/>
    <n v="0.8"/>
    <n v="-27.791999999999994"/>
  </r>
  <r>
    <n v="8920"/>
    <s v="CA-2011-160276"/>
    <x v="2"/>
    <x v="1063"/>
    <d v="2011-04-08T00:00:00"/>
    <s v="Standard Class"/>
    <s v="AH-10690"/>
    <s v="Anna Häberlin"/>
    <s v="Corporate"/>
    <s v="United States"/>
    <s v="Virginia Beach"/>
    <x v="17"/>
    <n v="23464"/>
    <x v="0"/>
    <s v="FUR-FU-10003192"/>
    <x v="0"/>
    <x v="5"/>
    <s v="Luxo Adjustable Task Clamp Lamp"/>
    <n v="177.68"/>
    <n v="2"/>
    <n v="0"/>
    <n v="46.196799999999996"/>
  </r>
  <r>
    <n v="8921"/>
    <s v="CA-2011-132983"/>
    <x v="2"/>
    <x v="582"/>
    <d v="2011-05-03T00:00:00"/>
    <s v="Standard Class"/>
    <s v="DS-13180"/>
    <s v="David Smith"/>
    <s v="Corporate"/>
    <s v="United States"/>
    <s v="Jamestown"/>
    <x v="15"/>
    <n v="14701"/>
    <x v="3"/>
    <s v="TEC-AC-10000736"/>
    <x v="2"/>
    <x v="11"/>
    <s v="Logitech G600 MMO Gaming Mouse"/>
    <n v="159.97999999999999"/>
    <n v="2"/>
    <n v="0"/>
    <n v="57.592799999999997"/>
  </r>
  <r>
    <n v="8922"/>
    <s v="CA-2013-145709"/>
    <x v="0"/>
    <x v="964"/>
    <d v="2013-10-09T00:00:00"/>
    <s v="Standard Class"/>
    <s v="AH-10690"/>
    <s v="Anna Häberlin"/>
    <s v="Corporate"/>
    <s v="United States"/>
    <s v="Coral Gables"/>
    <x v="2"/>
    <n v="33134"/>
    <x v="0"/>
    <s v="TEC-PH-10003095"/>
    <x v="2"/>
    <x v="7"/>
    <s v="Samsung HM1900 Bluetooth Headset"/>
    <n v="52.679999999999993"/>
    <n v="3"/>
    <n v="0.2"/>
    <n v="19.754999999999999"/>
  </r>
  <r>
    <n v="8923"/>
    <s v="CA-2013-145709"/>
    <x v="0"/>
    <x v="964"/>
    <d v="2013-10-09T00:00:00"/>
    <s v="Standard Class"/>
    <s v="AH-10690"/>
    <s v="Anna Häberlin"/>
    <s v="Corporate"/>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s v="Consumer"/>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s v="Consumer"/>
    <s v="United States"/>
    <s v="Rockford"/>
    <x v="10"/>
    <n v="61107"/>
    <x v="2"/>
    <s v="TEC-PH-10004241"/>
    <x v="2"/>
    <x v="7"/>
    <s v="Nokia Lumia 1020"/>
    <n v="1439.9680000000001"/>
    <n v="4"/>
    <n v="0.2"/>
    <n v="143.99680000000006"/>
  </r>
  <r>
    <n v="8926"/>
    <s v="CA-2013-168032"/>
    <x v="0"/>
    <x v="806"/>
    <d v="2013-02-03T00:00:00"/>
    <s v="Standard Class"/>
    <s v="DF-13135"/>
    <s v="David Flashing"/>
    <s v="Consumer"/>
    <s v="United States"/>
    <s v="Rockford"/>
    <x v="10"/>
    <n v="61107"/>
    <x v="2"/>
    <s v="OFF-BI-10000546"/>
    <x v="1"/>
    <x v="8"/>
    <s v="Avery Durable Binders"/>
    <n v="1.7279999999999995"/>
    <n v="3"/>
    <n v="0.8"/>
    <n v="-2.678399999999999"/>
  </r>
  <r>
    <n v="8927"/>
    <s v="CA-2013-168032"/>
    <x v="0"/>
    <x v="806"/>
    <d v="2013-02-03T00:00:00"/>
    <s v="Standard Class"/>
    <s v="DF-13135"/>
    <s v="David Flashing"/>
    <s v="Consumer"/>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s v="Corporate"/>
    <s v="United States"/>
    <s v="Seattle"/>
    <x v="4"/>
    <n v="98103"/>
    <x v="1"/>
    <s v="OFF-AR-10002067"/>
    <x v="1"/>
    <x v="6"/>
    <s v="Newell 334"/>
    <n v="99.2"/>
    <n v="5"/>
    <n v="0"/>
    <n v="25.792000000000002"/>
  </r>
  <r>
    <n v="8929"/>
    <s v="US-2012-168704"/>
    <x v="1"/>
    <x v="657"/>
    <d v="2012-04-17T00:00:00"/>
    <s v="Standard Class"/>
    <s v="FP-14320"/>
    <s v="Frank Preis"/>
    <s v="Consumer"/>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s v="Consumer"/>
    <s v="United States"/>
    <s v="Huntsville"/>
    <x v="5"/>
    <n v="77340"/>
    <x v="2"/>
    <s v="FUR-TA-10002530"/>
    <x v="0"/>
    <x v="3"/>
    <s v="Iceberg OfficeWorks 42&quot; Round Tables"/>
    <n v="211.37199999999999"/>
    <n v="2"/>
    <n v="0.3"/>
    <n v="-45.294000000000011"/>
  </r>
  <r>
    <n v="8931"/>
    <s v="US-2012-168704"/>
    <x v="1"/>
    <x v="657"/>
    <d v="2012-04-17T00:00:00"/>
    <s v="Standard Class"/>
    <s v="FP-14320"/>
    <s v="Frank Preis"/>
    <s v="Consumer"/>
    <s v="United States"/>
    <s v="Huntsville"/>
    <x v="5"/>
    <n v="77340"/>
    <x v="2"/>
    <s v="TEC-PH-10001061"/>
    <x v="2"/>
    <x v="7"/>
    <s v="Apple iPhone 5C"/>
    <n v="239.976"/>
    <n v="3"/>
    <n v="0.2"/>
    <n v="17.998199999999997"/>
  </r>
  <r>
    <n v="8932"/>
    <s v="CA-2014-143252"/>
    <x v="3"/>
    <x v="404"/>
    <d v="2014-12-25T00:00:00"/>
    <s v="Standard Class"/>
    <s v="HE-14800"/>
    <s v="Harold Engle"/>
    <s v="Corporate"/>
    <s v="United States"/>
    <s v="Milwaukee"/>
    <x v="6"/>
    <n v="53209"/>
    <x v="2"/>
    <s v="FUR-FU-10001057"/>
    <x v="0"/>
    <x v="5"/>
    <s v="Tensor Track Tree Floor Lamp"/>
    <n v="99.949999999999989"/>
    <n v="5"/>
    <n v="0"/>
    <n v="22.988499999999998"/>
  </r>
  <r>
    <n v="8933"/>
    <s v="CA-2014-143252"/>
    <x v="3"/>
    <x v="404"/>
    <d v="2014-12-25T00:00:00"/>
    <s v="Standard Class"/>
    <s v="HE-14800"/>
    <s v="Harold Engle"/>
    <s v="Corporate"/>
    <s v="United States"/>
    <s v="Milwaukee"/>
    <x v="6"/>
    <n v="53209"/>
    <x v="2"/>
    <s v="TEC-AC-10002331"/>
    <x v="2"/>
    <x v="11"/>
    <s v="Maxell 74 Minute CDR, 10/Pack"/>
    <n v="29.339999999999996"/>
    <n v="3"/>
    <n v="0"/>
    <n v="10.855799999999999"/>
  </r>
  <r>
    <n v="8934"/>
    <s v="CA-2013-102134"/>
    <x v="0"/>
    <x v="560"/>
    <d v="2013-03-20T00:00:00"/>
    <s v="Standard Class"/>
    <s v="SP-20545"/>
    <s v="Sibella Parks"/>
    <s v="Corporate"/>
    <s v="United States"/>
    <s v="Green Bay"/>
    <x v="6"/>
    <n v="54302"/>
    <x v="2"/>
    <s v="FUR-FU-10003724"/>
    <x v="0"/>
    <x v="5"/>
    <s v="Westinghouse Clip-On Gooseneck Lamps"/>
    <n v="16.739999999999998"/>
    <n v="2"/>
    <n v="0"/>
    <n v="4.3523999999999994"/>
  </r>
  <r>
    <n v="8935"/>
    <s v="CA-2014-130036"/>
    <x v="3"/>
    <x v="151"/>
    <d v="2014-08-28T00:00:00"/>
    <s v="Same Day"/>
    <s v="BP-11185"/>
    <s v="Ben Peterman"/>
    <s v="Corporate"/>
    <s v="United States"/>
    <s v="Philadelphia"/>
    <x v="9"/>
    <n v="19120"/>
    <x v="3"/>
    <s v="OFF-PA-10000528"/>
    <x v="1"/>
    <x v="10"/>
    <s v="Xerox 1981"/>
    <n v="12.672000000000001"/>
    <n v="3"/>
    <n v="0.2"/>
    <n v="3.96"/>
  </r>
  <r>
    <n v="8936"/>
    <s v="CA-2014-130036"/>
    <x v="3"/>
    <x v="151"/>
    <d v="2014-08-28T00:00:00"/>
    <s v="Same Day"/>
    <s v="BP-11185"/>
    <s v="Ben Peterman"/>
    <s v="Corporate"/>
    <s v="United States"/>
    <s v="Philadelphia"/>
    <x v="9"/>
    <n v="19120"/>
    <x v="3"/>
    <s v="TEC-AC-10001908"/>
    <x v="2"/>
    <x v="11"/>
    <s v="Logitech Wireless Headset h800"/>
    <n v="1119.8880000000001"/>
    <n v="14"/>
    <n v="0.2"/>
    <n v="209.97899999999993"/>
  </r>
  <r>
    <n v="8937"/>
    <s v="CA-2012-134117"/>
    <x v="1"/>
    <x v="997"/>
    <d v="2012-12-19T00:00:00"/>
    <s v="Second Class"/>
    <s v="PG-18895"/>
    <s v="Paul Gonzalez"/>
    <s v="Consumer"/>
    <s v="United States"/>
    <s v="Los Angeles"/>
    <x v="1"/>
    <n v="90008"/>
    <x v="1"/>
    <s v="OFF-AR-10003903"/>
    <x v="1"/>
    <x v="6"/>
    <s v="Sanford 52201 APSCO Electric Pencil Sharpener"/>
    <n v="204.85"/>
    <n v="5"/>
    <n v="0"/>
    <n v="53.261000000000003"/>
  </r>
  <r>
    <n v="8938"/>
    <s v="CA-2012-134117"/>
    <x v="1"/>
    <x v="997"/>
    <d v="2012-12-19T00:00:00"/>
    <s v="Second Class"/>
    <s v="PG-18895"/>
    <s v="Paul Gonzalez"/>
    <s v="Consumer"/>
    <s v="United States"/>
    <s v="Los Angeles"/>
    <x v="1"/>
    <n v="90008"/>
    <x v="1"/>
    <s v="TEC-PH-10004908"/>
    <x v="2"/>
    <x v="7"/>
    <s v="Panasonic KX TS3282W Corded phone"/>
    <n v="135.98400000000001"/>
    <n v="2"/>
    <n v="0.2"/>
    <n v="16.997999999999983"/>
  </r>
  <r>
    <n v="8939"/>
    <s v="CA-2012-134117"/>
    <x v="1"/>
    <x v="997"/>
    <d v="2012-12-19T00:00:00"/>
    <s v="Second Class"/>
    <s v="PG-18895"/>
    <s v="Paul Gonzalez"/>
    <s v="Consumer"/>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s v="Consumer"/>
    <s v="United States"/>
    <s v="Los Angeles"/>
    <x v="1"/>
    <n v="90008"/>
    <x v="1"/>
    <s v="OFF-BI-10002026"/>
    <x v="1"/>
    <x v="8"/>
    <s v="Avery Arch Ring Binders"/>
    <n v="92.960000000000008"/>
    <n v="2"/>
    <n v="0.2"/>
    <n v="31.373999999999995"/>
  </r>
  <r>
    <n v="8941"/>
    <s v="CA-2011-130918"/>
    <x v="2"/>
    <x v="963"/>
    <d v="2011-08-24T00:00:00"/>
    <s v="Second Class"/>
    <s v="JP-15520"/>
    <s v="Jeremy Pistek"/>
    <s v="Consumer"/>
    <s v="United States"/>
    <s v="North Miami"/>
    <x v="2"/>
    <n v="33161"/>
    <x v="0"/>
    <s v="OFF-SU-10003936"/>
    <x v="1"/>
    <x v="14"/>
    <s v="Acme Serrated Blade Letter Opener"/>
    <n v="7.6320000000000014"/>
    <n v="3"/>
    <n v="0.2"/>
    <n v="-1.8126000000000002"/>
  </r>
  <r>
    <n v="8942"/>
    <s v="CA-2013-159023"/>
    <x v="0"/>
    <x v="54"/>
    <d v="2013-11-06T00:00:00"/>
    <s v="First Class"/>
    <s v="NW-18400"/>
    <s v="Natalie Webber"/>
    <s v="Consumer"/>
    <s v="United States"/>
    <s v="Portland"/>
    <x v="21"/>
    <n v="97206"/>
    <x v="1"/>
    <s v="OFF-BI-10002813"/>
    <x v="1"/>
    <x v="8"/>
    <s v="Avery Reinforcements for Hole-Punch Pages"/>
    <n v="4.1580000000000004"/>
    <n v="7"/>
    <n v="0.7"/>
    <n v="-3.4649999999999999"/>
  </r>
  <r>
    <n v="8943"/>
    <s v="CA-2013-159023"/>
    <x v="0"/>
    <x v="54"/>
    <d v="2013-11-06T00:00:00"/>
    <s v="First Class"/>
    <s v="NW-18400"/>
    <s v="Natalie Webber"/>
    <s v="Consumer"/>
    <s v="United States"/>
    <s v="Portland"/>
    <x v="21"/>
    <n v="97206"/>
    <x v="1"/>
    <s v="TEC-MA-10003337"/>
    <x v="2"/>
    <x v="15"/>
    <s v="Okidata B401 Printer"/>
    <n v="179.99100000000004"/>
    <n v="3"/>
    <n v="0.7"/>
    <n v="-251.98739999999992"/>
  </r>
  <r>
    <n v="8944"/>
    <s v="CA-2014-111717"/>
    <x v="3"/>
    <x v="1209"/>
    <d v="2014-10-17T00:00:00"/>
    <s v="Standard Class"/>
    <s v="SW-20245"/>
    <s v="Scot Wooten"/>
    <s v="Consumer"/>
    <s v="United States"/>
    <s v="Aurora"/>
    <x v="10"/>
    <n v="60505"/>
    <x v="2"/>
    <s v="FUR-CH-10001545"/>
    <x v="0"/>
    <x v="1"/>
    <s v="Hon Comfortask Task/Swivel Chairs"/>
    <n v="239.358"/>
    <n v="3"/>
    <n v="0.3"/>
    <n v="-47.871600000000001"/>
  </r>
  <r>
    <n v="8945"/>
    <s v="CA-2011-154592"/>
    <x v="2"/>
    <x v="1035"/>
    <d v="2011-12-08T00:00:00"/>
    <s v="First Class"/>
    <s v="EH-14005"/>
    <s v="Erica Hernandez"/>
    <s v="Home Office"/>
    <s v="United States"/>
    <s v="San Francisco"/>
    <x v="1"/>
    <n v="94109"/>
    <x v="1"/>
    <s v="OFF-PA-10000062"/>
    <x v="1"/>
    <x v="10"/>
    <s v="Green Bar Computer Printout Paper"/>
    <n v="164.88"/>
    <n v="3"/>
    <n v="0"/>
    <n v="80.791200000000003"/>
  </r>
  <r>
    <n v="8946"/>
    <s v="CA-2011-128622"/>
    <x v="2"/>
    <x v="647"/>
    <d v="2011-11-17T00:00:00"/>
    <s v="Second Class"/>
    <s v="SC-20260"/>
    <s v="Scott Cohen"/>
    <s v="Corporate"/>
    <s v="United States"/>
    <s v="San Francisco"/>
    <x v="1"/>
    <n v="94110"/>
    <x v="1"/>
    <s v="OFF-SU-10001574"/>
    <x v="1"/>
    <x v="14"/>
    <s v="Acme Value Line Scissors"/>
    <n v="10.95"/>
    <n v="3"/>
    <n v="0"/>
    <n v="3.2849999999999993"/>
  </r>
  <r>
    <n v="8947"/>
    <s v="CA-2014-148355"/>
    <x v="3"/>
    <x v="165"/>
    <d v="2014-12-29T00:00:00"/>
    <s v="Standard Class"/>
    <s v="NC-18535"/>
    <s v="Nick Crebassa"/>
    <s v="Corporate"/>
    <s v="United States"/>
    <s v="New Bedford"/>
    <x v="31"/>
    <n v="2740"/>
    <x v="3"/>
    <s v="OFF-PA-10001972"/>
    <x v="1"/>
    <x v="10"/>
    <s v="Xerox 214"/>
    <n v="19.440000000000001"/>
    <n v="3"/>
    <n v="0"/>
    <n v="9.3312000000000008"/>
  </r>
  <r>
    <n v="8948"/>
    <s v="CA-2014-148355"/>
    <x v="3"/>
    <x v="165"/>
    <d v="2014-12-29T00:00:00"/>
    <s v="Standard Class"/>
    <s v="NC-18535"/>
    <s v="Nick Crebassa"/>
    <s v="Corporate"/>
    <s v="United States"/>
    <s v="New Bedford"/>
    <x v="31"/>
    <n v="2740"/>
    <x v="3"/>
    <s v="OFF-BI-10000201"/>
    <x v="1"/>
    <x v="8"/>
    <s v="Avery Triangle Shaped Sheet Lifters, Black, 2/Pack"/>
    <n v="12.3"/>
    <n v="5"/>
    <n v="0"/>
    <n v="6.15"/>
  </r>
  <r>
    <n v="8949"/>
    <s v="CA-2011-132913"/>
    <x v="2"/>
    <x v="163"/>
    <d v="2011-12-26T00:00:00"/>
    <s v="First Class"/>
    <s v="AS-10090"/>
    <s v="Adam Shillingsburg"/>
    <s v="Consumer"/>
    <s v="United States"/>
    <s v="San Diego"/>
    <x v="1"/>
    <n v="92037"/>
    <x v="1"/>
    <s v="OFF-AP-10003278"/>
    <x v="1"/>
    <x v="9"/>
    <s v="Belkin 7-Outlet SurgeMaster Home Series"/>
    <n v="13.97"/>
    <n v="1"/>
    <n v="0"/>
    <n v="3.632200000000001"/>
  </r>
  <r>
    <n v="8950"/>
    <s v="CA-2014-150910"/>
    <x v="3"/>
    <x v="66"/>
    <d v="2014-12-29T00:00:00"/>
    <s v="Standard Class"/>
    <s v="JL-15130"/>
    <s v="Jack Lebron"/>
    <s v="Consumer"/>
    <s v="United States"/>
    <s v="Jackson"/>
    <x v="18"/>
    <n v="38301"/>
    <x v="0"/>
    <s v="FUR-TA-10002903"/>
    <x v="0"/>
    <x v="3"/>
    <s v="Bevis Round Bullnose 29&quot; High Table Top"/>
    <n v="934.9559999999999"/>
    <n v="6"/>
    <n v="0.4"/>
    <n v="-249.32159999999999"/>
  </r>
  <r>
    <n v="8951"/>
    <s v="CA-2014-150910"/>
    <x v="3"/>
    <x v="66"/>
    <d v="2014-12-29T00:00:00"/>
    <s v="Standard Class"/>
    <s v="JL-15130"/>
    <s v="Jack Lebron"/>
    <s v="Consumer"/>
    <s v="United States"/>
    <s v="Jackson"/>
    <x v="18"/>
    <n v="38301"/>
    <x v="0"/>
    <s v="TEC-AC-10001013"/>
    <x v="2"/>
    <x v="11"/>
    <s v="Logitech ClearChat Comfort/USB Headset H390"/>
    <n v="46.864000000000004"/>
    <n v="2"/>
    <n v="0.2"/>
    <n v="7.615399999999994"/>
  </r>
  <r>
    <n v="8952"/>
    <s v="CA-2014-150910"/>
    <x v="3"/>
    <x v="66"/>
    <d v="2014-12-29T00:00:00"/>
    <s v="Standard Class"/>
    <s v="JL-15130"/>
    <s v="Jack Lebron"/>
    <s v="Consumer"/>
    <s v="United States"/>
    <s v="Jackson"/>
    <x v="18"/>
    <n v="38301"/>
    <x v="0"/>
    <s v="OFF-ST-10000918"/>
    <x v="1"/>
    <x v="4"/>
    <s v="Crate-A-Files"/>
    <n v="26.160000000000004"/>
    <n v="3"/>
    <n v="0.2"/>
    <n v="1.961999999999998"/>
  </r>
  <r>
    <n v="8953"/>
    <s v="CA-2014-150910"/>
    <x v="3"/>
    <x v="66"/>
    <d v="2014-12-29T00:00:00"/>
    <s v="Standard Class"/>
    <s v="JL-15130"/>
    <s v="Jack Lebron"/>
    <s v="Consumer"/>
    <s v="United States"/>
    <s v="Jackson"/>
    <x v="18"/>
    <n v="38301"/>
    <x v="0"/>
    <s v="OFF-AR-10001419"/>
    <x v="1"/>
    <x v="6"/>
    <s v="Newell 325"/>
    <n v="23.128"/>
    <n v="7"/>
    <n v="0.2"/>
    <n v="2.8909999999999982"/>
  </r>
  <r>
    <n v="8954"/>
    <s v="CA-2014-150910"/>
    <x v="3"/>
    <x v="66"/>
    <d v="2014-12-29T00:00:00"/>
    <s v="Standard Class"/>
    <s v="JL-15130"/>
    <s v="Jack Lebron"/>
    <s v="Consumer"/>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s v="Consumer"/>
    <s v="United States"/>
    <s v="Jacksonville"/>
    <x v="2"/>
    <n v="32216"/>
    <x v="0"/>
    <s v="FUR-BO-10000468"/>
    <x v="0"/>
    <x v="0"/>
    <s v="O'Sullivan 2-Shelf Heavy-Duty Bookcases"/>
    <n v="155.45600000000002"/>
    <n v="4"/>
    <n v="0.2"/>
    <n v="-7.7727999999999895"/>
  </r>
  <r>
    <n v="8956"/>
    <s v="CA-2011-126480"/>
    <x v="2"/>
    <x v="59"/>
    <d v="2011-09-24T00:00:00"/>
    <s v="Standard Class"/>
    <s v="HG-14965"/>
    <s v="Henry Goldwyn"/>
    <s v="Corporate"/>
    <s v="United States"/>
    <s v="San Diego"/>
    <x v="1"/>
    <n v="92024"/>
    <x v="1"/>
    <s v="OFF-PA-10004610"/>
    <x v="1"/>
    <x v="10"/>
    <s v="Xerox 1900"/>
    <n v="8.56"/>
    <n v="2"/>
    <n v="0"/>
    <n v="3.8519999999999994"/>
  </r>
  <r>
    <n v="8957"/>
    <s v="CA-2014-105620"/>
    <x v="3"/>
    <x v="53"/>
    <d v="2014-12-29T00:00:00"/>
    <s v="First Class"/>
    <s v="JH-15430"/>
    <s v="Jennifer Halladay"/>
    <s v="Consumer"/>
    <s v="United States"/>
    <s v="Hialeah"/>
    <x v="2"/>
    <n v="33012"/>
    <x v="0"/>
    <s v="FUR-FU-10004963"/>
    <x v="0"/>
    <x v="5"/>
    <s v="Eldon 400 Class Desk Accessories, Black Carbon"/>
    <n v="21"/>
    <n v="3"/>
    <n v="0.2"/>
    <n v="5.7750000000000021"/>
  </r>
  <r>
    <n v="8958"/>
    <s v="CA-2014-105620"/>
    <x v="3"/>
    <x v="53"/>
    <d v="2014-12-29T00:00:00"/>
    <s v="First Class"/>
    <s v="JH-15430"/>
    <s v="Jennifer Halladay"/>
    <s v="Consumer"/>
    <s v="United States"/>
    <s v="Hialeah"/>
    <x v="2"/>
    <n v="33012"/>
    <x v="0"/>
    <s v="TEC-MA-10004626"/>
    <x v="2"/>
    <x v="15"/>
    <s v="Lexmark 20R1285 X6650 Wireless All-in-One Printer"/>
    <n v="120"/>
    <n v="2"/>
    <n v="0.5"/>
    <n v="-7.2000000000000028"/>
  </r>
  <r>
    <n v="8959"/>
    <s v="CA-2014-150266"/>
    <x v="3"/>
    <x v="920"/>
    <d v="2014-12-01T00:00:00"/>
    <s v="Standard Class"/>
    <s v="RO-19780"/>
    <s v="Rose O'Brian"/>
    <s v="Consumer"/>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s v="Consumer"/>
    <s v="United States"/>
    <s v="Houston"/>
    <x v="5"/>
    <n v="77070"/>
    <x v="2"/>
    <s v="OFF-AP-10002867"/>
    <x v="1"/>
    <x v="9"/>
    <s v="Fellowes Command Center 5-outlet power strip"/>
    <n v="67.839999999999989"/>
    <n v="5"/>
    <n v="0.8"/>
    <n v="-179.77600000000001"/>
  </r>
  <r>
    <n v="8961"/>
    <s v="CA-2014-150266"/>
    <x v="3"/>
    <x v="920"/>
    <d v="2014-12-01T00:00:00"/>
    <s v="Standard Class"/>
    <s v="RO-19780"/>
    <s v="Rose O'Brian"/>
    <s v="Consumer"/>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s v="Consumer"/>
    <s v="United States"/>
    <s v="Houston"/>
    <x v="5"/>
    <n v="77070"/>
    <x v="2"/>
    <s v="OFF-AR-10001761"/>
    <x v="1"/>
    <x v="6"/>
    <s v="Avery Hi-Liter Smear-Safe Highlighters"/>
    <n v="18.687999999999999"/>
    <n v="4"/>
    <n v="0.2"/>
    <n v="3.7375999999999996"/>
  </r>
  <r>
    <n v="8963"/>
    <s v="CA-2013-157280"/>
    <x v="0"/>
    <x v="732"/>
    <d v="2013-11-08T00:00:00"/>
    <s v="First Class"/>
    <s v="LW-17125"/>
    <s v="Liz Willingham"/>
    <s v="Consumer"/>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s v="Consumer"/>
    <s v="United States"/>
    <s v="Virginia Beach"/>
    <x v="17"/>
    <n v="23464"/>
    <x v="0"/>
    <s v="TEC-AC-10000057"/>
    <x v="2"/>
    <x v="11"/>
    <s v="Microsoft Natural Ergonomic Keyboard 4000"/>
    <n v="89.97"/>
    <n v="3"/>
    <n v="0"/>
    <n v="18.893699999999995"/>
  </r>
  <r>
    <n v="8965"/>
    <s v="CA-2013-157280"/>
    <x v="0"/>
    <x v="732"/>
    <d v="2013-11-08T00:00:00"/>
    <s v="First Class"/>
    <s v="LW-17125"/>
    <s v="Liz Willingham"/>
    <s v="Consumer"/>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s v="Consumer"/>
    <s v="United States"/>
    <s v="Houston"/>
    <x v="5"/>
    <n v="77070"/>
    <x v="2"/>
    <s v="OFF-BI-10000145"/>
    <x v="1"/>
    <x v="8"/>
    <s v="Zipper Ring Binder Pockets"/>
    <n v="1.2479999999999998"/>
    <n v="2"/>
    <n v="0.8"/>
    <n v="-1.934400000000001"/>
  </r>
  <r>
    <n v="8967"/>
    <s v="CA-2013-134180"/>
    <x v="0"/>
    <x v="54"/>
    <d v="2013-11-08T00:00:00"/>
    <s v="Standard Class"/>
    <s v="JP-16135"/>
    <s v="Julie Prescott"/>
    <s v="Home Office"/>
    <s v="United States"/>
    <s v="Philadelphia"/>
    <x v="9"/>
    <n v="19120"/>
    <x v="3"/>
    <s v="TEC-AC-10000892"/>
    <x v="2"/>
    <x v="11"/>
    <s v="NETGEAR N750 Dual Band Wi-Fi Gigabit Router"/>
    <n v="72"/>
    <n v="1"/>
    <n v="0.2"/>
    <n v="14.399999999999999"/>
  </r>
  <r>
    <n v="8968"/>
    <s v="CA-2013-134180"/>
    <x v="0"/>
    <x v="54"/>
    <d v="2013-11-08T00:00:00"/>
    <s v="Standard Class"/>
    <s v="JP-16135"/>
    <s v="Julie Prescott"/>
    <s v="Home Office"/>
    <s v="United States"/>
    <s v="Philadelphia"/>
    <x v="9"/>
    <n v="19120"/>
    <x v="3"/>
    <s v="FUR-CH-10004886"/>
    <x v="0"/>
    <x v="1"/>
    <s v="Bevis Steel Folding Chairs"/>
    <n v="470.15499999999997"/>
    <n v="7"/>
    <n v="0.3"/>
    <n v="-13.432999999999993"/>
  </r>
  <r>
    <n v="8969"/>
    <s v="CA-2011-166730"/>
    <x v="2"/>
    <x v="125"/>
    <d v="2012-01-01T00:00:00"/>
    <s v="First Class"/>
    <s v="DD-13570"/>
    <s v="Dorothy Dickinson"/>
    <s v="Consumer"/>
    <s v="United States"/>
    <s v="Memphis"/>
    <x v="18"/>
    <n v="38109"/>
    <x v="0"/>
    <s v="OFF-ST-10002554"/>
    <x v="1"/>
    <x v="4"/>
    <s v="Tennsco Industrial Shelving"/>
    <n v="39.128"/>
    <n v="1"/>
    <n v="0.2"/>
    <n v="-8.803799999999999"/>
  </r>
  <r>
    <n v="8970"/>
    <s v="CA-2014-157469"/>
    <x v="3"/>
    <x v="574"/>
    <d v="2014-12-08T00:00:00"/>
    <s v="Standard Class"/>
    <s v="ES-14080"/>
    <s v="Erin Smith"/>
    <s v="Corporate"/>
    <s v="United States"/>
    <s v="Lakewood"/>
    <x v="24"/>
    <n v="44107"/>
    <x v="3"/>
    <s v="OFF-AR-10001662"/>
    <x v="1"/>
    <x v="6"/>
    <s v="Rogers Handheld Barrel Pencil Sharpener"/>
    <n v="19.728000000000002"/>
    <n v="9"/>
    <n v="0.2"/>
    <n v="1.7262000000000022"/>
  </r>
  <r>
    <n v="8971"/>
    <s v="CA-2014-157469"/>
    <x v="3"/>
    <x v="574"/>
    <d v="2014-12-08T00:00:00"/>
    <s v="Standard Class"/>
    <s v="ES-14080"/>
    <s v="Erin Smith"/>
    <s v="Corporate"/>
    <s v="United States"/>
    <s v="Lakewood"/>
    <x v="24"/>
    <n v="44107"/>
    <x v="3"/>
    <s v="TEC-PH-10004531"/>
    <x v="2"/>
    <x v="7"/>
    <s v="AT&amp;T CL2909"/>
    <n v="151.18799999999999"/>
    <n v="2"/>
    <n v="0.4"/>
    <n v="-25.198000000000008"/>
  </r>
  <r>
    <n v="8972"/>
    <s v="CA-2014-122308"/>
    <x v="3"/>
    <x v="668"/>
    <d v="2014-03-29T00:00:00"/>
    <s v="Standard Class"/>
    <s v="MV-17485"/>
    <s v="Mark Van Huff"/>
    <s v="Consumer"/>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s v="Consumer"/>
    <s v="United States"/>
    <s v="Philadelphia"/>
    <x v="9"/>
    <n v="19120"/>
    <x v="3"/>
    <s v="TEC-AC-10003023"/>
    <x v="2"/>
    <x v="11"/>
    <s v="Logitech G105 Gaming Keyboard"/>
    <n v="47.496000000000002"/>
    <n v="1"/>
    <n v="0.2"/>
    <n v="-1.187400000000002"/>
  </r>
  <r>
    <n v="8974"/>
    <s v="CA-2014-159226"/>
    <x v="3"/>
    <x v="1016"/>
    <d v="2014-04-28T00:00:00"/>
    <s v="Second Class"/>
    <s v="RL-19615"/>
    <s v="Rob Lucas"/>
    <s v="Consumer"/>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s v="Corporate"/>
    <s v="United States"/>
    <s v="Dallas"/>
    <x v="5"/>
    <n v="75220"/>
    <x v="2"/>
    <s v="OFF-PA-10000477"/>
    <x v="1"/>
    <x v="10"/>
    <s v="Xerox 22"/>
    <n v="36.288000000000011"/>
    <n v="7"/>
    <n v="0.2"/>
    <n v="12.700800000000001"/>
  </r>
  <r>
    <n v="8976"/>
    <s v="CA-2014-156622"/>
    <x v="3"/>
    <x v="51"/>
    <d v="2014-11-27T00:00:00"/>
    <s v="First Class"/>
    <s v="JP-15460"/>
    <s v="Jennifer Patt"/>
    <s v="Corporate"/>
    <s v="United States"/>
    <s v="Dallas"/>
    <x v="5"/>
    <n v="75220"/>
    <x v="2"/>
    <s v="OFF-PA-10002923"/>
    <x v="1"/>
    <x v="10"/>
    <s v="Xerox 1942"/>
    <n v="78.304000000000002"/>
    <n v="2"/>
    <n v="0.2"/>
    <n v="29.363999999999997"/>
  </r>
  <r>
    <n v="8977"/>
    <s v="CA-2014-156622"/>
    <x v="3"/>
    <x v="51"/>
    <d v="2014-11-27T00:00:00"/>
    <s v="First Class"/>
    <s v="JP-15460"/>
    <s v="Jennifer Patt"/>
    <s v="Corporate"/>
    <s v="United States"/>
    <s v="Dallas"/>
    <x v="5"/>
    <n v="75220"/>
    <x v="2"/>
    <s v="FUR-TA-10003008"/>
    <x v="0"/>
    <x v="3"/>
    <s v="Lesro Round Back Collection Coffee Table, End Table"/>
    <n v="127.785"/>
    <n v="1"/>
    <n v="0.3"/>
    <n v="-31.033499999999989"/>
  </r>
  <r>
    <n v="8978"/>
    <s v="CA-2014-156622"/>
    <x v="3"/>
    <x v="51"/>
    <d v="2014-11-27T00:00:00"/>
    <s v="First Class"/>
    <s v="JP-15460"/>
    <s v="Jennifer Patt"/>
    <s v="Corporate"/>
    <s v="United States"/>
    <s v="Dallas"/>
    <x v="5"/>
    <n v="75220"/>
    <x v="2"/>
    <s v="OFF-BI-10003707"/>
    <x v="1"/>
    <x v="8"/>
    <s v="Aluminum Screw Posts"/>
    <n v="6.1039999999999983"/>
    <n v="2"/>
    <n v="0.8"/>
    <n v="-9.1560000000000006"/>
  </r>
  <r>
    <n v="8979"/>
    <s v="CA-2011-119529"/>
    <x v="2"/>
    <x v="935"/>
    <d v="2011-11-05T00:00:00"/>
    <s v="Second Class"/>
    <s v="DM-13345"/>
    <s v="Denise Monton"/>
    <s v="Corporate"/>
    <s v="United States"/>
    <s v="Orange"/>
    <x v="30"/>
    <n v="7050"/>
    <x v="3"/>
    <s v="OFF-BI-10000546"/>
    <x v="1"/>
    <x v="8"/>
    <s v="Avery Durable Binders"/>
    <n v="5.76"/>
    <n v="2"/>
    <n v="0"/>
    <n v="2.8224"/>
  </r>
  <r>
    <n v="8980"/>
    <s v="CA-2012-150413"/>
    <x v="1"/>
    <x v="324"/>
    <d v="2012-10-24T00:00:00"/>
    <s v="Second Class"/>
    <s v="CS-11860"/>
    <s v="Cari Schnelling"/>
    <s v="Consumer"/>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s v="Consumer"/>
    <s v="United States"/>
    <s v="Romeoville"/>
    <x v="10"/>
    <n v="60441"/>
    <x v="2"/>
    <s v="OFF-BI-10001196"/>
    <x v="1"/>
    <x v="8"/>
    <s v="Avery Flip-Chart Easel Binder, Black"/>
    <n v="8.9519999999999982"/>
    <n v="2"/>
    <n v="0.8"/>
    <n v="-14.770800000000001"/>
  </r>
  <r>
    <n v="8982"/>
    <s v="CA-2013-110898"/>
    <x v="0"/>
    <x v="1193"/>
    <d v="2013-03-13T00:00:00"/>
    <s v="Standard Class"/>
    <s v="LC-16870"/>
    <s v="Lena Cacioppo"/>
    <s v="Consumer"/>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s v="Consumer"/>
    <s v="United States"/>
    <s v="Chicago"/>
    <x v="10"/>
    <n v="60623"/>
    <x v="2"/>
    <s v="OFF-BI-10004656"/>
    <x v="1"/>
    <x v="8"/>
    <s v="Peel &amp; Stick Add-On Corner Pockets"/>
    <n v="1.7279999999999998"/>
    <n v="4"/>
    <n v="0.8"/>
    <n v="-2.764800000000001"/>
  </r>
  <r>
    <n v="8984"/>
    <s v="CA-2013-110898"/>
    <x v="0"/>
    <x v="1193"/>
    <d v="2013-03-13T00:00:00"/>
    <s v="Standard Class"/>
    <s v="LC-16870"/>
    <s v="Lena Cacioppo"/>
    <s v="Consumer"/>
    <s v="United States"/>
    <s v="Chicago"/>
    <x v="10"/>
    <n v="60623"/>
    <x v="2"/>
    <s v="FUR-FU-10003773"/>
    <x v="0"/>
    <x v="5"/>
    <s v="Eldon Cleatmat Plus Chair Mats for High Pile Carpets"/>
    <n v="159.04"/>
    <n v="5"/>
    <n v="0.6"/>
    <n v="-194.82400000000001"/>
  </r>
  <r>
    <n v="8985"/>
    <s v="CA-2013-110898"/>
    <x v="0"/>
    <x v="1193"/>
    <d v="2013-03-13T00:00:00"/>
    <s v="Standard Class"/>
    <s v="LC-16870"/>
    <s v="Lena Cacioppo"/>
    <s v="Consumer"/>
    <s v="United States"/>
    <s v="Chicago"/>
    <x v="10"/>
    <n v="60623"/>
    <x v="2"/>
    <s v="FUR-TA-10000849"/>
    <x v="0"/>
    <x v="3"/>
    <s v="Bevis Rectangular Conference Tables"/>
    <n v="145.97999999999999"/>
    <n v="2"/>
    <n v="0.5"/>
    <n v="-99.266399999999976"/>
  </r>
  <r>
    <n v="8986"/>
    <s v="CA-2012-123092"/>
    <x v="1"/>
    <x v="155"/>
    <d v="2012-12-07T00:00:00"/>
    <s v="Standard Class"/>
    <s v="JG-15115"/>
    <s v="Jack Garza"/>
    <s v="Consumer"/>
    <s v="United States"/>
    <s v="Jacksonville"/>
    <x v="3"/>
    <n v="28540"/>
    <x v="0"/>
    <s v="FUR-FU-10000222"/>
    <x v="0"/>
    <x v="5"/>
    <s v="Seth Thomas 16&quot; Steel Case Clock"/>
    <n v="77.951999999999998"/>
    <n v="3"/>
    <n v="0.2"/>
    <n v="12.667199999999994"/>
  </r>
  <r>
    <n v="8987"/>
    <s v="CA-2012-123092"/>
    <x v="1"/>
    <x v="155"/>
    <d v="2012-12-07T00:00:00"/>
    <s v="Standard Class"/>
    <s v="JG-15115"/>
    <s v="Jack Garza"/>
    <s v="Consumer"/>
    <s v="United States"/>
    <s v="Jacksonville"/>
    <x v="3"/>
    <n v="28540"/>
    <x v="0"/>
    <s v="OFF-BI-10001718"/>
    <x v="1"/>
    <x v="8"/>
    <s v="GBC DocuBind P50 Personal Binding Machine"/>
    <n v="95.970000000000013"/>
    <n v="5"/>
    <n v="0.7"/>
    <n v="-73.57699999999997"/>
  </r>
  <r>
    <n v="8988"/>
    <s v="CA-2012-123092"/>
    <x v="1"/>
    <x v="155"/>
    <d v="2012-12-07T00:00:00"/>
    <s v="Standard Class"/>
    <s v="JG-15115"/>
    <s v="Jack Garza"/>
    <s v="Consumer"/>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s v="Consumer"/>
    <s v="United States"/>
    <s v="Jacksonville"/>
    <x v="3"/>
    <n v="28540"/>
    <x v="0"/>
    <s v="OFF-AR-10004078"/>
    <x v="1"/>
    <x v="6"/>
    <s v="Newell 312"/>
    <n v="9.3439999999999994"/>
    <n v="2"/>
    <n v="0.2"/>
    <n v="1.1679999999999997"/>
  </r>
  <r>
    <n v="8990"/>
    <s v="US-2012-128587"/>
    <x v="1"/>
    <x v="100"/>
    <d v="2012-12-30T00:00:00"/>
    <s v="Standard Class"/>
    <s v="HM-14860"/>
    <s v="Harry Marie"/>
    <s v="Corporate"/>
    <s v="United States"/>
    <s v="Springfield"/>
    <x v="25"/>
    <n v="65807"/>
    <x v="2"/>
    <s v="FUR-FU-10003026"/>
    <x v="0"/>
    <x v="5"/>
    <s v="Eldon Regeneration Recycled Desk Accessories, Black"/>
    <n v="9.68"/>
    <n v="2"/>
    <n v="0"/>
    <n v="3.7751999999999999"/>
  </r>
  <r>
    <n v="8991"/>
    <s v="US-2012-128587"/>
    <x v="1"/>
    <x v="100"/>
    <d v="2012-12-30T00:00:00"/>
    <s v="Standard Class"/>
    <s v="HM-14860"/>
    <s v="Harry Marie"/>
    <s v="Corporate"/>
    <s v="United States"/>
    <s v="Springfield"/>
    <x v="25"/>
    <n v="65807"/>
    <x v="2"/>
    <s v="TEC-CO-10003763"/>
    <x v="2"/>
    <x v="16"/>
    <s v="Canon PC1060 Personal Laser Copier"/>
    <n v="4899.93"/>
    <n v="7"/>
    <n v="0"/>
    <n v="2302.9670999999998"/>
  </r>
  <r>
    <n v="8992"/>
    <s v="US-2014-139577"/>
    <x v="3"/>
    <x v="172"/>
    <d v="2014-10-07T00:00:00"/>
    <s v="Standard Class"/>
    <s v="TN-21040"/>
    <s v="Tanja Norvell"/>
    <s v="Home Office"/>
    <s v="United States"/>
    <s v="San Francisco"/>
    <x v="1"/>
    <n v="94110"/>
    <x v="1"/>
    <s v="TEC-AC-10004708"/>
    <x v="2"/>
    <x v="11"/>
    <s v="Sony 32GB Class 10 Micro SDHC R40 Memory Card"/>
    <n v="104.75"/>
    <n v="5"/>
    <n v="0"/>
    <n v="21.997499999999999"/>
  </r>
  <r>
    <n v="8993"/>
    <s v="CA-2014-159100"/>
    <x v="3"/>
    <x v="524"/>
    <d v="2014-10-22T00:00:00"/>
    <s v="Standard Class"/>
    <s v="VP-21760"/>
    <s v="Victoria Pisteka"/>
    <s v="Corporate"/>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s v="Corporate"/>
    <s v="United States"/>
    <s v="Columbia"/>
    <x v="18"/>
    <n v="38401"/>
    <x v="0"/>
    <s v="FUR-TA-10001950"/>
    <x v="0"/>
    <x v="3"/>
    <s v="Balt Solid Wood Round Tables"/>
    <n v="1875.258"/>
    <n v="7"/>
    <n v="0.4"/>
    <n v="-968.88329999999996"/>
  </r>
  <r>
    <n v="8995"/>
    <s v="CA-2011-109043"/>
    <x v="2"/>
    <x v="860"/>
    <d v="2011-08-17T00:00:00"/>
    <s v="First Class"/>
    <s v="CS-12355"/>
    <s v="Christine Sundaresam"/>
    <s v="Consumer"/>
    <s v="United States"/>
    <s v="Hollywood"/>
    <x v="2"/>
    <n v="33021"/>
    <x v="0"/>
    <s v="OFF-PA-10000312"/>
    <x v="1"/>
    <x v="10"/>
    <s v="Xerox 1955"/>
    <n v="91.360000000000014"/>
    <n v="5"/>
    <n v="0.2"/>
    <n v="29.691999999999993"/>
  </r>
  <r>
    <n v="8996"/>
    <s v="CA-2011-109043"/>
    <x v="2"/>
    <x v="860"/>
    <d v="2011-08-17T00:00:00"/>
    <s v="First Class"/>
    <s v="CS-12355"/>
    <s v="Christine Sundaresam"/>
    <s v="Consumer"/>
    <s v="United States"/>
    <s v="Hollywood"/>
    <x v="2"/>
    <n v="33021"/>
    <x v="0"/>
    <s v="OFF-AP-10004708"/>
    <x v="1"/>
    <x v="9"/>
    <s v="Fellowes Superior 10 Outlet Split Surge Protector"/>
    <n v="152.24"/>
    <n v="5"/>
    <n v="0.2"/>
    <n v="17.126999999999988"/>
  </r>
  <r>
    <n v="8997"/>
    <s v="US-2014-116491"/>
    <x v="3"/>
    <x v="343"/>
    <d v="2014-11-14T00:00:00"/>
    <s v="First Class"/>
    <s v="PG-18820"/>
    <s v="Patrick Gardner"/>
    <s v="Consumer"/>
    <s v="United States"/>
    <s v="Dallas"/>
    <x v="5"/>
    <n v="75081"/>
    <x v="2"/>
    <s v="TEC-PH-10004531"/>
    <x v="2"/>
    <x v="7"/>
    <s v="OtterBox Commuter Series Case - iPhone 5 &amp; 5s"/>
    <n v="35.183999999999997"/>
    <n v="2"/>
    <n v="0.2"/>
    <n v="12.314399999999999"/>
  </r>
  <r>
    <n v="8998"/>
    <s v="CA-2014-122763"/>
    <x v="3"/>
    <x v="177"/>
    <d v="2014-03-21T00:00:00"/>
    <s v="Same Day"/>
    <s v="HG-14845"/>
    <s v="Harry Greene"/>
    <s v="Consumer"/>
    <s v="United States"/>
    <s v="Houston"/>
    <x v="5"/>
    <n v="77041"/>
    <x v="2"/>
    <s v="OFF-PA-10000474"/>
    <x v="1"/>
    <x v="10"/>
    <s v="Staples"/>
    <n v="56.704000000000001"/>
    <n v="2"/>
    <n v="0.2"/>
    <n v="19.137599999999992"/>
  </r>
  <r>
    <n v="8999"/>
    <s v="CA-2014-122763"/>
    <x v="3"/>
    <x v="177"/>
    <d v="2014-03-21T00:00:00"/>
    <s v="Same Day"/>
    <s v="HG-14845"/>
    <s v="Harry Greene"/>
    <s v="Consumer"/>
    <s v="United States"/>
    <s v="Houston"/>
    <x v="5"/>
    <n v="77041"/>
    <x v="2"/>
    <s v="OFF-PA-10002377"/>
    <x v="1"/>
    <x v="10"/>
    <s v="Xerox 1916"/>
    <n v="274.06400000000002"/>
    <n v="7"/>
    <n v="0.2"/>
    <n v="102.77399999999999"/>
  </r>
  <r>
    <n v="9000"/>
    <s v="CA-2014-137785"/>
    <x v="3"/>
    <x v="726"/>
    <d v="2014-05-18T00:00:00"/>
    <s v="Standard Class"/>
    <s v="MH-18115"/>
    <s v="Mick Hernandez"/>
    <s v="Home Office"/>
    <s v="United States"/>
    <s v="Philadelphia"/>
    <x v="9"/>
    <n v="19140"/>
    <x v="3"/>
    <s v="FUR-CH-10001482"/>
    <x v="0"/>
    <x v="1"/>
    <s v="Office Star - Mesh Screen back chair with Vinyl seat"/>
    <n v="458.42999999999995"/>
    <n v="5"/>
    <n v="0.3"/>
    <n v="-124.431"/>
  </r>
  <r>
    <n v="9001"/>
    <s v="CA-2011-133389"/>
    <x v="2"/>
    <x v="169"/>
    <d v="2011-06-22T00:00:00"/>
    <s v="Same Day"/>
    <s v="TB-21280"/>
    <s v="Toby Braunhardt"/>
    <s v="Consumer"/>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s v="Corporate"/>
    <s v="United States"/>
    <s v="Sandy Springs"/>
    <x v="32"/>
    <n v="30328"/>
    <x v="0"/>
    <s v="TEC-AC-10000199"/>
    <x v="2"/>
    <x v="11"/>
    <s v="Kingston Digital DataTraveler 8GB USB 2.0"/>
    <n v="5.95"/>
    <n v="1"/>
    <n v="0"/>
    <n v="0.83300000000000018"/>
  </r>
  <r>
    <n v="9003"/>
    <s v="CA-2011-103807"/>
    <x v="2"/>
    <x v="266"/>
    <d v="2011-12-09T00:00:00"/>
    <s v="Standard Class"/>
    <s v="EM-13825"/>
    <s v="Elizabeth Moffitt"/>
    <s v="Corporate"/>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s v="Consumer"/>
    <s v="United States"/>
    <s v="Spokane"/>
    <x v="4"/>
    <n v="99207"/>
    <x v="1"/>
    <s v="TEC-AC-10001767"/>
    <x v="2"/>
    <x v="11"/>
    <s v="SanDisk Ultra 64 GB MicroSDHC Class 10 Memory Card"/>
    <n v="239.94"/>
    <n v="6"/>
    <n v="0"/>
    <n v="26.393399999999986"/>
  </r>
  <r>
    <n v="9005"/>
    <s v="CA-2012-102855"/>
    <x v="1"/>
    <x v="57"/>
    <d v="2012-04-06T00:00:00"/>
    <s v="Same Day"/>
    <s v="JF-15415"/>
    <s v="Jennifer Ferguson"/>
    <s v="Consumer"/>
    <s v="United States"/>
    <s v="Spokane"/>
    <x v="4"/>
    <n v="99207"/>
    <x v="1"/>
    <s v="OFF-AR-10002467"/>
    <x v="1"/>
    <x v="6"/>
    <s v="Dixon Ticonderoga Pencils"/>
    <n v="23.84"/>
    <n v="8"/>
    <n v="0"/>
    <n v="6.4368000000000016"/>
  </r>
  <r>
    <n v="9006"/>
    <s v="CA-2014-107825"/>
    <x v="3"/>
    <x v="551"/>
    <d v="2014-11-19T00:00:00"/>
    <s v="Same Day"/>
    <s v="NB-18655"/>
    <s v="Nona Balk"/>
    <s v="Corporate"/>
    <s v="United States"/>
    <s v="Milwaukee"/>
    <x v="6"/>
    <n v="53209"/>
    <x v="2"/>
    <s v="OFF-ST-10001321"/>
    <x v="1"/>
    <x v="4"/>
    <s v="Decoflex Hanging Personal Folder File, Blue"/>
    <n v="92.52"/>
    <n v="6"/>
    <n v="0"/>
    <n v="24.980400000000007"/>
  </r>
  <r>
    <n v="9007"/>
    <s v="CA-2014-107825"/>
    <x v="3"/>
    <x v="551"/>
    <d v="2014-11-19T00:00:00"/>
    <s v="Same Day"/>
    <s v="NB-18655"/>
    <s v="Nona Balk"/>
    <s v="Corporate"/>
    <s v="United States"/>
    <s v="Milwaukee"/>
    <x v="6"/>
    <n v="53209"/>
    <x v="2"/>
    <s v="OFF-ST-10000777"/>
    <x v="1"/>
    <x v="4"/>
    <s v="Companion Letter/Legal File, Black"/>
    <n v="37.76"/>
    <n v="1"/>
    <n v="0"/>
    <n v="10.572800000000001"/>
  </r>
  <r>
    <n v="9008"/>
    <s v="CA-2014-107825"/>
    <x v="3"/>
    <x v="551"/>
    <d v="2014-11-19T00:00:00"/>
    <s v="Same Day"/>
    <s v="NB-18655"/>
    <s v="Nona Balk"/>
    <s v="Corporate"/>
    <s v="United States"/>
    <s v="Milwaukee"/>
    <x v="6"/>
    <n v="53209"/>
    <x v="2"/>
    <s v="OFF-LA-10003720"/>
    <x v="1"/>
    <x v="2"/>
    <s v="Avery 487"/>
    <n v="7.38"/>
    <n v="2"/>
    <n v="0"/>
    <n v="3.4685999999999999"/>
  </r>
  <r>
    <n v="9009"/>
    <s v="CA-2014-107825"/>
    <x v="3"/>
    <x v="551"/>
    <d v="2014-11-19T00:00:00"/>
    <s v="Same Day"/>
    <s v="NB-18655"/>
    <s v="Nona Balk"/>
    <s v="Corporate"/>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s v="Consumer"/>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s v="Corporate"/>
    <s v="United States"/>
    <s v="Huntsville"/>
    <x v="19"/>
    <n v="35810"/>
    <x v="0"/>
    <s v="OFF-BI-10001787"/>
    <x v="1"/>
    <x v="8"/>
    <s v="Wilson Jones Four-Pocket Poly Binders"/>
    <n v="26.16"/>
    <n v="4"/>
    <n v="0"/>
    <n v="12.8184"/>
  </r>
  <r>
    <n v="9012"/>
    <s v="CA-2012-137071"/>
    <x v="1"/>
    <x v="139"/>
    <d v="2012-12-21T00:00:00"/>
    <s v="First Class"/>
    <s v="ED-13885"/>
    <s v="Emily Ducich"/>
    <s v="Home Office"/>
    <s v="United States"/>
    <s v="Houston"/>
    <x v="5"/>
    <n v="77036"/>
    <x v="2"/>
    <s v="TEC-AC-10004353"/>
    <x v="2"/>
    <x v="11"/>
    <s v="Hypercom P1300 Pinpad"/>
    <n v="100.80000000000001"/>
    <n v="2"/>
    <n v="0.2"/>
    <n v="21.42"/>
  </r>
  <r>
    <n v="9013"/>
    <s v="CA-2013-121447"/>
    <x v="0"/>
    <x v="823"/>
    <d v="2013-02-22T00:00:00"/>
    <s v="First Class"/>
    <s v="EA-14035"/>
    <s v="Erin Ashbrook"/>
    <s v="Corporate"/>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s v="Corporate"/>
    <s v="United States"/>
    <s v="Los Angeles"/>
    <x v="1"/>
    <n v="90008"/>
    <x v="1"/>
    <s v="OFF-AR-10002766"/>
    <x v="1"/>
    <x v="6"/>
    <s v="Prang Drawing Pencil Set"/>
    <n v="13.899999999999999"/>
    <n v="5"/>
    <n v="0"/>
    <n v="3.7529999999999997"/>
  </r>
  <r>
    <n v="9015"/>
    <s v="CA-2014-143084"/>
    <x v="3"/>
    <x v="257"/>
    <d v="2014-03-23T00:00:00"/>
    <s v="Standard Class"/>
    <s v="BP-11050"/>
    <s v="Barry Pond"/>
    <s v="Corporate"/>
    <s v="United States"/>
    <s v="Los Angeles"/>
    <x v="1"/>
    <n v="90008"/>
    <x v="1"/>
    <s v="OFF-EN-10003072"/>
    <x v="1"/>
    <x v="12"/>
    <s v="Peel &amp; Seel Envelopes"/>
    <n v="19.399999999999999"/>
    <n v="5"/>
    <n v="0"/>
    <n v="9.3120000000000012"/>
  </r>
  <r>
    <n v="9016"/>
    <s v="CA-2013-131639"/>
    <x v="0"/>
    <x v="907"/>
    <d v="2013-12-24T00:00:00"/>
    <s v="Standard Class"/>
    <s v="NS-18640"/>
    <s v="Noel Staavos"/>
    <s v="Corporate"/>
    <s v="United States"/>
    <s v="Carlsbad"/>
    <x v="27"/>
    <n v="88220"/>
    <x v="1"/>
    <s v="OFF-BI-10001636"/>
    <x v="1"/>
    <x v="8"/>
    <s v="Ibico Plastic and Wire Spiral Binding Combs"/>
    <n v="13.488"/>
    <n v="2"/>
    <n v="0.2"/>
    <n v="4.3835999999999995"/>
  </r>
  <r>
    <n v="9017"/>
    <s v="CA-2013-131639"/>
    <x v="0"/>
    <x v="907"/>
    <d v="2013-12-24T00:00:00"/>
    <s v="Standard Class"/>
    <s v="NS-18640"/>
    <s v="Noel Staavos"/>
    <s v="Corporate"/>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s v="Consumer"/>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s v="Consumer"/>
    <s v="United States"/>
    <s v="Pocatello"/>
    <x v="45"/>
    <n v="83201"/>
    <x v="1"/>
    <s v="OFF-BI-10002215"/>
    <x v="1"/>
    <x v="8"/>
    <s v="Wilson Jones Hanging View Binder, White, 1&quot;"/>
    <n v="17.04"/>
    <n v="3"/>
    <n v="0.2"/>
    <n v="5.5379999999999985"/>
  </r>
  <r>
    <n v="9020"/>
    <s v="CA-2011-100706"/>
    <x v="2"/>
    <x v="757"/>
    <d v="2011-12-18T00:00:00"/>
    <s v="Second Class"/>
    <s v="LE-16810"/>
    <s v="Laurel Elliston"/>
    <s v="Consumer"/>
    <s v="United States"/>
    <s v="Springfield"/>
    <x v="17"/>
    <n v="22153"/>
    <x v="0"/>
    <s v="TEC-AC-10001314"/>
    <x v="2"/>
    <x v="11"/>
    <s v="Case Logic 2.4GHz Wireless Keyboard"/>
    <n v="99.98"/>
    <n v="2"/>
    <n v="0"/>
    <n v="7.9983999999999895"/>
  </r>
  <r>
    <n v="9021"/>
    <s v="CA-2011-100706"/>
    <x v="2"/>
    <x v="757"/>
    <d v="2011-12-18T00:00:00"/>
    <s v="Second Class"/>
    <s v="LE-16810"/>
    <s v="Laurel Elliston"/>
    <s v="Consumer"/>
    <s v="United States"/>
    <s v="Springfield"/>
    <x v="17"/>
    <n v="22153"/>
    <x v="0"/>
    <s v="FUR-FU-10002268"/>
    <x v="0"/>
    <x v="5"/>
    <s v="Ultra Door Push Plate"/>
    <n v="29.46"/>
    <n v="6"/>
    <n v="0"/>
    <n v="9.7217999999999982"/>
  </r>
  <r>
    <n v="9022"/>
    <s v="CA-2012-129525"/>
    <x v="1"/>
    <x v="219"/>
    <d v="2012-11-20T00:00:00"/>
    <s v="Standard Class"/>
    <s v="VP-21760"/>
    <s v="Victoria Pisteka"/>
    <s v="Corporate"/>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s v="Home Office"/>
    <s v="United States"/>
    <s v="Fort Collins"/>
    <x v="22"/>
    <n v="80525"/>
    <x v="1"/>
    <s v="FUR-FU-10001979"/>
    <x v="0"/>
    <x v="5"/>
    <s v="Dana Halogen Swing-Arm Architect Lamp"/>
    <n v="98.328000000000003"/>
    <n v="3"/>
    <n v="0.2"/>
    <n v="9.832800000000006"/>
  </r>
  <r>
    <n v="9024"/>
    <s v="CA-2012-165799"/>
    <x v="1"/>
    <x v="685"/>
    <d v="2012-07-02T00:00:00"/>
    <s v="First Class"/>
    <s v="SG-20470"/>
    <s v="Sheri Gordon"/>
    <s v="Consumer"/>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s v="Corporate"/>
    <s v="United States"/>
    <s v="New York City"/>
    <x v="15"/>
    <n v="10035"/>
    <x v="3"/>
    <s v="TEC-AC-10002018"/>
    <x v="2"/>
    <x v="11"/>
    <s v="AmazonBasics 3-Button USB Wired Mouse"/>
    <n v="20.97"/>
    <n v="3"/>
    <n v="0"/>
    <n v="9.017100000000001"/>
  </r>
  <r>
    <n v="9026"/>
    <s v="CA-2013-102127"/>
    <x v="0"/>
    <x v="190"/>
    <d v="2013-07-03T00:00:00"/>
    <s v="Standard Class"/>
    <s v="VP-21760"/>
    <s v="Victoria Pisteka"/>
    <s v="Corporate"/>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s v="Corporate"/>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s v="Consumer"/>
    <s v="United States"/>
    <s v="Marlborough"/>
    <x v="31"/>
    <n v="1752"/>
    <x v="3"/>
    <s v="FUR-FU-10002597"/>
    <x v="0"/>
    <x v="5"/>
    <s v="C-Line Magnetic Cubicle Keepers, Clear Polypropylene"/>
    <n v="14.82"/>
    <n v="3"/>
    <n v="0"/>
    <n v="6.224400000000001"/>
  </r>
  <r>
    <n v="9029"/>
    <s v="US-2013-152415"/>
    <x v="0"/>
    <x v="42"/>
    <d v="2013-09-23T00:00:00"/>
    <s v="Standard Class"/>
    <s v="PO-18865"/>
    <s v="Patrick O'Donnell"/>
    <s v="Consumer"/>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s v="Consumer"/>
    <s v="United States"/>
    <s v="New Rochelle"/>
    <x v="15"/>
    <n v="10801"/>
    <x v="3"/>
    <s v="OFF-BI-10002103"/>
    <x v="1"/>
    <x v="8"/>
    <s v="Cardinal Slant-D Ring Binder, Heavy Gauge Vinyl"/>
    <n v="13.904"/>
    <n v="2"/>
    <n v="0.2"/>
    <n v="4.5187999999999997"/>
  </r>
  <r>
    <n v="9031"/>
    <s v="CA-2014-128041"/>
    <x v="3"/>
    <x v="853"/>
    <d v="2014-09-02T00:00:00"/>
    <s v="Same Day"/>
    <s v="RW-19540"/>
    <s v="Rick Wilson"/>
    <s v="Corporate"/>
    <s v="United States"/>
    <s v="Seattle"/>
    <x v="4"/>
    <n v="98103"/>
    <x v="1"/>
    <s v="OFF-AP-10001005"/>
    <x v="1"/>
    <x v="9"/>
    <s v="Honeywell Quietcare HEPA Air Cleaner"/>
    <n v="314.60000000000002"/>
    <n v="4"/>
    <n v="0"/>
    <n v="103.81799999999998"/>
  </r>
  <r>
    <n v="9032"/>
    <s v="CA-2014-128041"/>
    <x v="3"/>
    <x v="853"/>
    <d v="2014-09-02T00:00:00"/>
    <s v="Same Day"/>
    <s v="RW-19540"/>
    <s v="Rick Wilson"/>
    <s v="Corporate"/>
    <s v="United States"/>
    <s v="Seattle"/>
    <x v="4"/>
    <n v="98103"/>
    <x v="1"/>
    <s v="FUR-TA-10002607"/>
    <x v="0"/>
    <x v="3"/>
    <s v="KI Conference Tables"/>
    <n v="283.56"/>
    <n v="4"/>
    <n v="0"/>
    <n v="45.36960000000002"/>
  </r>
  <r>
    <n v="9033"/>
    <s v="CA-2014-105823"/>
    <x v="3"/>
    <x v="738"/>
    <d v="2014-06-27T00:00:00"/>
    <s v="Standard Class"/>
    <s v="RB-19465"/>
    <s v="Rick Bensley"/>
    <s v="Home Office"/>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s v="Consumer"/>
    <s v="United States"/>
    <s v="Fayetteville"/>
    <x v="36"/>
    <n v="72701"/>
    <x v="0"/>
    <s v="OFF-BI-10001359"/>
    <x v="1"/>
    <x v="8"/>
    <s v="GBC DocuBind TL300 Electric Binding System"/>
    <n v="1793.98"/>
    <n v="2"/>
    <n v="0"/>
    <n v="843.17059999999992"/>
  </r>
  <r>
    <n v="9035"/>
    <s v="CA-2012-148873"/>
    <x v="1"/>
    <x v="486"/>
    <d v="2012-10-05T00:00:00"/>
    <s v="Standard Class"/>
    <s v="EM-13960"/>
    <s v="Eric Murdock"/>
    <s v="Consumer"/>
    <s v="United States"/>
    <s v="Quincy"/>
    <x v="10"/>
    <n v="62301"/>
    <x v="2"/>
    <s v="OFF-BI-10003196"/>
    <x v="1"/>
    <x v="8"/>
    <s v="Accohide Poly Flexible Ring Binders"/>
    <n v="2.9919999999999995"/>
    <n v="4"/>
    <n v="0.8"/>
    <n v="-4.4880000000000013"/>
  </r>
  <r>
    <n v="9036"/>
    <s v="CA-2012-148873"/>
    <x v="1"/>
    <x v="486"/>
    <d v="2012-10-05T00:00:00"/>
    <s v="Standard Class"/>
    <s v="EM-13960"/>
    <s v="Eric Murdock"/>
    <s v="Consumer"/>
    <s v="United States"/>
    <s v="Quincy"/>
    <x v="10"/>
    <n v="62301"/>
    <x v="2"/>
    <s v="TEC-AC-10003657"/>
    <x v="2"/>
    <x v="11"/>
    <s v="Lenovo 17-Key USB Numeric Keypad"/>
    <n v="108.76800000000001"/>
    <n v="4"/>
    <n v="0.2"/>
    <n v="2.7191999999999901"/>
  </r>
  <r>
    <n v="9037"/>
    <s v="CA-2012-166492"/>
    <x v="1"/>
    <x v="1003"/>
    <d v="2012-04-10T00:00:00"/>
    <s v="First Class"/>
    <s v="RP-19390"/>
    <s v="Resi Pölking"/>
    <s v="Consumer"/>
    <s v="United States"/>
    <s v="New York City"/>
    <x v="15"/>
    <n v="10035"/>
    <x v="3"/>
    <s v="OFF-PA-10002262"/>
    <x v="1"/>
    <x v="10"/>
    <s v="Xerox 192"/>
    <n v="25.92"/>
    <n v="4"/>
    <n v="0"/>
    <n v="12.441600000000001"/>
  </r>
  <r>
    <n v="9038"/>
    <s v="CA-2012-166492"/>
    <x v="1"/>
    <x v="1003"/>
    <d v="2012-04-10T00:00:00"/>
    <s v="First Class"/>
    <s v="RP-19390"/>
    <s v="Resi Pölking"/>
    <s v="Consumer"/>
    <s v="United States"/>
    <s v="New York City"/>
    <x v="15"/>
    <n v="10035"/>
    <x v="3"/>
    <s v="OFF-ST-10002214"/>
    <x v="1"/>
    <x v="4"/>
    <s v="X-Rack File for Hanging Folders"/>
    <n v="22.58"/>
    <n v="2"/>
    <n v="0"/>
    <n v="5.8707999999999991"/>
  </r>
  <r>
    <n v="9039"/>
    <s v="CA-2014-157420"/>
    <x v="3"/>
    <x v="610"/>
    <d v="2014-11-22T00:00:00"/>
    <s v="Same Day"/>
    <s v="HZ-14950"/>
    <s v="Henia Zydlo"/>
    <s v="Consumer"/>
    <s v="United States"/>
    <s v="Houston"/>
    <x v="5"/>
    <n v="77095"/>
    <x v="2"/>
    <s v="TEC-PH-10003555"/>
    <x v="2"/>
    <x v="7"/>
    <s v="Motorola HK250 Universal Bluetooth Headset"/>
    <n v="55.176000000000002"/>
    <n v="3"/>
    <n v="0.2"/>
    <n v="-12.414599999999997"/>
  </r>
  <r>
    <n v="9040"/>
    <s v="CA-2013-117121"/>
    <x v="0"/>
    <x v="907"/>
    <d v="2013-12-22T00:00:00"/>
    <s v="Standard Class"/>
    <s v="AB-10105"/>
    <s v="Adrian Barton"/>
    <s v="Consumer"/>
    <s v="United States"/>
    <s v="Detroit"/>
    <x v="12"/>
    <n v="48205"/>
    <x v="2"/>
    <s v="OFF-BI-10000545"/>
    <x v="1"/>
    <x v="8"/>
    <s v="GBC Ibimaster 500 Manual ProClick Binding System"/>
    <n v="9892.74"/>
    <n v="13"/>
    <n v="0"/>
    <n v="4946.37"/>
  </r>
  <r>
    <n v="9041"/>
    <s v="CA-2011-138177"/>
    <x v="2"/>
    <x v="111"/>
    <d v="2011-09-24T00:00:00"/>
    <s v="Standard Class"/>
    <s v="ND-18460"/>
    <s v="Neil Ducich"/>
    <s v="Corporate"/>
    <s v="United States"/>
    <s v="Chandler"/>
    <x v="16"/>
    <n v="85224"/>
    <x v="1"/>
    <s v="FUR-TA-10004607"/>
    <x v="0"/>
    <x v="3"/>
    <s v="Hon 2111 Invitation Series Straight Table"/>
    <n v="73.915000000000006"/>
    <n v="1"/>
    <n v="0.5"/>
    <n v="-45.827300000000008"/>
  </r>
  <r>
    <n v="9042"/>
    <s v="CA-2011-114335"/>
    <x v="2"/>
    <x v="450"/>
    <d v="2011-10-03T00:00:00"/>
    <s v="Standard Class"/>
    <s v="XP-21865"/>
    <s v="Xylona Preis"/>
    <s v="Consumer"/>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s v="Corporate"/>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s v="Corporate"/>
    <s v="United States"/>
    <s v="San Francisco"/>
    <x v="1"/>
    <n v="94122"/>
    <x v="1"/>
    <s v="TEC-AC-10003911"/>
    <x v="2"/>
    <x v="11"/>
    <s v="NETGEAR AC1750 Dual Band Gigabit Smart WiFi Router"/>
    <n v="479.97"/>
    <n v="3"/>
    <n v="0"/>
    <n v="163.18979999999999"/>
  </r>
  <r>
    <n v="9045"/>
    <s v="CA-2014-137463"/>
    <x v="3"/>
    <x v="819"/>
    <d v="2014-12-21T00:00:00"/>
    <s v="Second Class"/>
    <s v="KM-16225"/>
    <s v="Kalyca Meade"/>
    <s v="Corporate"/>
    <s v="United States"/>
    <s v="Sunnyvale"/>
    <x v="1"/>
    <n v="94086"/>
    <x v="1"/>
    <s v="OFF-BI-10003196"/>
    <x v="1"/>
    <x v="8"/>
    <s v="Accohide Poly Flexible Ring Binders"/>
    <n v="5.9840000000000009"/>
    <n v="2"/>
    <n v="0.2"/>
    <n v="2.2439999999999998"/>
  </r>
  <r>
    <n v="9046"/>
    <s v="CA-2014-137463"/>
    <x v="3"/>
    <x v="819"/>
    <d v="2014-12-21T00:00:00"/>
    <s v="Second Class"/>
    <s v="KM-16225"/>
    <s v="Kalyca Meade"/>
    <s v="Corporate"/>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s v="Corporate"/>
    <s v="United States"/>
    <s v="Sunnyvale"/>
    <x v="1"/>
    <n v="94086"/>
    <x v="1"/>
    <s v="TEC-AC-10000057"/>
    <x v="2"/>
    <x v="11"/>
    <s v="Microsoft Natural Ergonomic Keyboard 4000"/>
    <n v="149.94999999999999"/>
    <n v="5"/>
    <n v="0"/>
    <n v="31.489499999999992"/>
  </r>
  <r>
    <n v="9048"/>
    <s v="CA-2014-137463"/>
    <x v="3"/>
    <x v="819"/>
    <d v="2014-12-21T00:00:00"/>
    <s v="Second Class"/>
    <s v="KM-16225"/>
    <s v="Kalyca Meade"/>
    <s v="Corporate"/>
    <s v="United States"/>
    <s v="Sunnyvale"/>
    <x v="1"/>
    <n v="94086"/>
    <x v="1"/>
    <s v="OFF-AR-10001988"/>
    <x v="1"/>
    <x v="6"/>
    <s v="Bulldog Table or Wall-Mount Pencil Sharpener"/>
    <n v="29.950000000000003"/>
    <n v="5"/>
    <n v="0"/>
    <n v="8.6854999999999993"/>
  </r>
  <r>
    <n v="9049"/>
    <s v="CA-2014-137463"/>
    <x v="3"/>
    <x v="819"/>
    <d v="2014-12-21T00:00:00"/>
    <s v="Second Class"/>
    <s v="KM-16225"/>
    <s v="Kalyca Meade"/>
    <s v="Corporate"/>
    <s v="United States"/>
    <s v="Sunnyvale"/>
    <x v="1"/>
    <n v="94086"/>
    <x v="1"/>
    <s v="OFF-LA-10003498"/>
    <x v="1"/>
    <x v="2"/>
    <s v="Avery 475"/>
    <n v="44.400000000000006"/>
    <n v="3"/>
    <n v="0"/>
    <n v="22.200000000000003"/>
  </r>
  <r>
    <n v="9050"/>
    <s v="CA-2011-124513"/>
    <x v="2"/>
    <x v="158"/>
    <d v="2011-09-25T00:00:00"/>
    <s v="Standard Class"/>
    <s v="SL-20155"/>
    <s v="Sara Luxemburg"/>
    <s v="Home Office"/>
    <s v="United States"/>
    <s v="New York City"/>
    <x v="15"/>
    <n v="10011"/>
    <x v="3"/>
    <s v="OFF-AR-10002956"/>
    <x v="1"/>
    <x v="6"/>
    <s v="Boston 16801 Nautilus Battery Pencil Sharpener"/>
    <n v="66.03"/>
    <n v="3"/>
    <n v="0"/>
    <n v="17.1678"/>
  </r>
  <r>
    <n v="9051"/>
    <s v="CA-2012-165554"/>
    <x v="1"/>
    <x v="1211"/>
    <d v="2012-05-22T00:00:00"/>
    <s v="Standard Class"/>
    <s v="AJ-10780"/>
    <s v="Anthony Jacobs"/>
    <s v="Corporate"/>
    <s v="United States"/>
    <s v="Los Angeles"/>
    <x v="1"/>
    <n v="90004"/>
    <x v="1"/>
    <s v="OFF-PA-10003724"/>
    <x v="1"/>
    <x v="10"/>
    <s v="Wirebound Message Book, 4 per Page"/>
    <n v="10.86"/>
    <n v="2"/>
    <n v="0"/>
    <n v="5.3213999999999997"/>
  </r>
  <r>
    <n v="9052"/>
    <s v="CA-2011-141838"/>
    <x v="2"/>
    <x v="959"/>
    <d v="2011-03-31T00:00:00"/>
    <s v="Second Class"/>
    <s v="DK-12835"/>
    <s v="Damala Kotsonis"/>
    <s v="Corporate"/>
    <s v="United States"/>
    <s v="San Francisco"/>
    <x v="1"/>
    <n v="94122"/>
    <x v="1"/>
    <s v="OFF-AR-10004272"/>
    <x v="1"/>
    <x v="6"/>
    <s v="Newell 308"/>
    <n v="3.36"/>
    <n v="2"/>
    <n v="0"/>
    <n v="0.83999999999999986"/>
  </r>
  <r>
    <n v="9053"/>
    <s v="CA-2011-141838"/>
    <x v="2"/>
    <x v="959"/>
    <d v="2011-03-31T00:00:00"/>
    <s v="Second Class"/>
    <s v="DK-12835"/>
    <s v="Damala Kotsonis"/>
    <s v="Corporate"/>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s v="Corporate"/>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s v="Consumer"/>
    <s v="United States"/>
    <s v="Santa Ana"/>
    <x v="1"/>
    <n v="92704"/>
    <x v="1"/>
    <s v="OFF-SU-10001218"/>
    <x v="1"/>
    <x v="14"/>
    <s v="Fiskars Softgrip Scissors"/>
    <n v="21.96"/>
    <n v="2"/>
    <n v="0"/>
    <n v="6.1488000000000014"/>
  </r>
  <r>
    <n v="9056"/>
    <s v="CA-2012-128993"/>
    <x v="1"/>
    <x v="811"/>
    <d v="2012-09-17T00:00:00"/>
    <s v="Second Class"/>
    <s v="CC-12670"/>
    <s v="Craig Carreira"/>
    <s v="Consumer"/>
    <s v="United States"/>
    <s v="Seattle"/>
    <x v="4"/>
    <n v="98103"/>
    <x v="1"/>
    <s v="TEC-AC-10004209"/>
    <x v="2"/>
    <x v="11"/>
    <s v="Memorex Froggy Flash Drive 4 GB"/>
    <n v="21.98"/>
    <n v="2"/>
    <n v="0"/>
    <n v="8.5722000000000005"/>
  </r>
  <r>
    <n v="9057"/>
    <s v="CA-2012-160227"/>
    <x v="1"/>
    <x v="121"/>
    <d v="2012-11-04T00:00:00"/>
    <s v="First Class"/>
    <s v="ED-13885"/>
    <s v="Emily Ducich"/>
    <s v="Home Office"/>
    <s v="United States"/>
    <s v="New York City"/>
    <x v="15"/>
    <n v="10011"/>
    <x v="3"/>
    <s v="FUR-CH-10002073"/>
    <x v="0"/>
    <x v="1"/>
    <s v="Hon Olson Stacker Chairs"/>
    <n v="2621.3220000000001"/>
    <n v="11"/>
    <n v="0.1"/>
    <n v="553.39019999999982"/>
  </r>
  <r>
    <n v="9058"/>
    <s v="CA-2012-149097"/>
    <x v="1"/>
    <x v="1182"/>
    <d v="2012-10-24T00:00:00"/>
    <s v="Standard Class"/>
    <s v="SV-20785"/>
    <s v="Stewart Visinsky"/>
    <s v="Consumer"/>
    <s v="United States"/>
    <s v="Los Angeles"/>
    <x v="1"/>
    <n v="90045"/>
    <x v="1"/>
    <s v="FUR-FU-10003424"/>
    <x v="0"/>
    <x v="5"/>
    <s v="Nu-Dell Oak Frame"/>
    <n v="74.759999999999991"/>
    <n v="7"/>
    <n v="0"/>
    <n v="23.923199999999994"/>
  </r>
  <r>
    <n v="9059"/>
    <s v="CA-2012-149097"/>
    <x v="1"/>
    <x v="1182"/>
    <d v="2012-10-24T00:00:00"/>
    <s v="Standard Class"/>
    <s v="SV-20785"/>
    <s v="Stewart Visinsky"/>
    <s v="Consumer"/>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s v="Corporate"/>
    <s v="United States"/>
    <s v="Seattle"/>
    <x v="4"/>
    <n v="98103"/>
    <x v="1"/>
    <s v="FUR-TA-10004619"/>
    <x v="0"/>
    <x v="3"/>
    <s v="Hon Non-Folding Utility Tables"/>
    <n v="1115.17"/>
    <n v="7"/>
    <n v="0"/>
    <n v="334.55099999999993"/>
  </r>
  <r>
    <n v="9061"/>
    <s v="CA-2012-136420"/>
    <x v="1"/>
    <x v="312"/>
    <d v="2012-11-21T00:00:00"/>
    <s v="First Class"/>
    <s v="CS-12250"/>
    <s v="Chris Selesnick"/>
    <s v="Corporate"/>
    <s v="United States"/>
    <s v="San Diego"/>
    <x v="1"/>
    <n v="92024"/>
    <x v="1"/>
    <s v="OFF-BI-10002854"/>
    <x v="1"/>
    <x v="8"/>
    <s v="Performers Binder/Pad Holder, Black"/>
    <n v="89.696000000000012"/>
    <n v="4"/>
    <n v="0.2"/>
    <n v="33.635999999999996"/>
  </r>
  <r>
    <n v="9062"/>
    <s v="CA-2012-136420"/>
    <x v="1"/>
    <x v="312"/>
    <d v="2012-11-21T00:00:00"/>
    <s v="First Class"/>
    <s v="CS-12250"/>
    <s v="Chris Selesnick"/>
    <s v="Corporate"/>
    <s v="United States"/>
    <s v="San Diego"/>
    <x v="1"/>
    <n v="92024"/>
    <x v="1"/>
    <s v="OFF-LA-10002762"/>
    <x v="1"/>
    <x v="2"/>
    <s v="Avery 485"/>
    <n v="50.12"/>
    <n v="4"/>
    <n v="0"/>
    <n v="23.556399999999996"/>
  </r>
  <r>
    <n v="9063"/>
    <s v="CA-2013-101623"/>
    <x v="0"/>
    <x v="1212"/>
    <d v="2013-03-07T00:00:00"/>
    <s v="Standard Class"/>
    <s v="RR-19525"/>
    <s v="Rick Reed"/>
    <s v="Corporate"/>
    <s v="United States"/>
    <s v="New York City"/>
    <x v="15"/>
    <n v="10035"/>
    <x v="3"/>
    <s v="OFF-FA-10003495"/>
    <x v="1"/>
    <x v="13"/>
    <s v="Staples"/>
    <n v="36.480000000000004"/>
    <n v="6"/>
    <n v="0"/>
    <n v="18.240000000000002"/>
  </r>
  <r>
    <n v="9064"/>
    <s v="US-2011-151015"/>
    <x v="2"/>
    <x v="1005"/>
    <d v="2011-10-20T00:00:00"/>
    <s v="Standard Class"/>
    <s v="BD-11500"/>
    <s v="Bradley Drucker"/>
    <s v="Consumer"/>
    <s v="United States"/>
    <s v="Chicago"/>
    <x v="10"/>
    <n v="60653"/>
    <x v="2"/>
    <s v="OFF-PA-10002581"/>
    <x v="1"/>
    <x v="10"/>
    <s v="Xerox 1951"/>
    <n v="322.19200000000001"/>
    <n v="13"/>
    <n v="0.2"/>
    <n v="100.68499999999997"/>
  </r>
  <r>
    <n v="9065"/>
    <s v="US-2011-151015"/>
    <x v="2"/>
    <x v="1005"/>
    <d v="2011-10-20T00:00:00"/>
    <s v="Standard Class"/>
    <s v="BD-11500"/>
    <s v="Bradley Drucker"/>
    <s v="Consumer"/>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s v="Consumer"/>
    <s v="United States"/>
    <s v="Chicago"/>
    <x v="10"/>
    <n v="60653"/>
    <x v="2"/>
    <s v="OFF-PA-10001184"/>
    <x v="1"/>
    <x v="10"/>
    <s v="Xerox 1903"/>
    <n v="19.136000000000003"/>
    <n v="4"/>
    <n v="0.2"/>
    <n v="6.9367999999999999"/>
  </r>
  <r>
    <n v="9067"/>
    <s v="CA-2014-152968"/>
    <x v="3"/>
    <x v="1143"/>
    <d v="2014-05-31T00:00:00"/>
    <s v="Standard Class"/>
    <s v="BM-11785"/>
    <s v="Bryan Mills"/>
    <s v="Consumer"/>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s v="Consumer"/>
    <s v="United States"/>
    <s v="Rockville"/>
    <x v="39"/>
    <n v="20852"/>
    <x v="3"/>
    <s v="TEC-PH-10002890"/>
    <x v="2"/>
    <x v="7"/>
    <s v="AT&amp;T 17929 Lendline Telephone"/>
    <n v="90.48"/>
    <n v="2"/>
    <n v="0"/>
    <n v="23.524799999999999"/>
  </r>
  <r>
    <n v="9069"/>
    <s v="CA-2013-106278"/>
    <x v="0"/>
    <x v="476"/>
    <d v="2013-09-06T00:00:00"/>
    <s v="Second Class"/>
    <s v="BM-11140"/>
    <s v="Becky Martin"/>
    <s v="Consumer"/>
    <s v="United States"/>
    <s v="Des Moines"/>
    <x v="4"/>
    <n v="98198"/>
    <x v="1"/>
    <s v="FUR-CH-10003061"/>
    <x v="0"/>
    <x v="1"/>
    <s v="Global Leather Task Chair, Black"/>
    <n v="215.976"/>
    <n v="3"/>
    <n v="0.2"/>
    <n v="-2.6997000000000355"/>
  </r>
  <r>
    <n v="9070"/>
    <s v="CA-2013-106278"/>
    <x v="0"/>
    <x v="476"/>
    <d v="2013-09-06T00:00:00"/>
    <s v="Second Class"/>
    <s v="BM-11140"/>
    <s v="Becky Martin"/>
    <s v="Consumer"/>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s v="Corporate"/>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s v="Home Office"/>
    <s v="United States"/>
    <s v="Columbus"/>
    <x v="14"/>
    <n v="47201"/>
    <x v="2"/>
    <s v="OFF-ST-10002444"/>
    <x v="1"/>
    <x v="4"/>
    <s v="Recycled Eldon Regeneration Jumbo File"/>
    <n v="24.56"/>
    <n v="2"/>
    <n v="0"/>
    <n v="6.8767999999999994"/>
  </r>
  <r>
    <n v="9073"/>
    <s v="CA-2013-142524"/>
    <x v="0"/>
    <x v="913"/>
    <d v="2013-09-09T00:00:00"/>
    <s v="Standard Class"/>
    <s v="MB-18085"/>
    <s v="Mick Brown"/>
    <s v="Consumer"/>
    <s v="United States"/>
    <s v="Springfield"/>
    <x v="25"/>
    <n v="65807"/>
    <x v="2"/>
    <s v="OFF-EN-10003286"/>
    <x v="1"/>
    <x v="12"/>
    <s v="Staples"/>
    <n v="16.559999999999999"/>
    <n v="2"/>
    <n v="0"/>
    <n v="7.783199999999999"/>
  </r>
  <r>
    <n v="9074"/>
    <s v="CA-2013-142524"/>
    <x v="0"/>
    <x v="913"/>
    <d v="2013-09-09T00:00:00"/>
    <s v="Standard Class"/>
    <s v="MB-18085"/>
    <s v="Mick Brown"/>
    <s v="Consumer"/>
    <s v="United States"/>
    <s v="Springfield"/>
    <x v="25"/>
    <n v="65807"/>
    <x v="2"/>
    <s v="TEC-AC-10000109"/>
    <x v="2"/>
    <x v="11"/>
    <s v="Sony Micro Vault Click 16 GB USB 2.0 Flash Drive"/>
    <n v="279.95"/>
    <n v="5"/>
    <n v="0"/>
    <n v="67.188000000000017"/>
  </r>
  <r>
    <n v="9075"/>
    <s v="CA-2011-136336"/>
    <x v="2"/>
    <x v="419"/>
    <d v="2011-04-26T00:00:00"/>
    <s v="Standard Class"/>
    <s v="DB-13555"/>
    <s v="Dorothy Badders"/>
    <s v="Corporate"/>
    <s v="United States"/>
    <s v="Henderson"/>
    <x v="0"/>
    <n v="42420"/>
    <x v="0"/>
    <s v="OFF-ST-10002574"/>
    <x v="1"/>
    <x v="4"/>
    <s v="SAFCO Commercial Wire Shelving, Black"/>
    <n v="828.83999999999992"/>
    <n v="6"/>
    <n v="0"/>
    <n v="0"/>
  </r>
  <r>
    <n v="9076"/>
    <s v="US-2012-136259"/>
    <x v="1"/>
    <x v="599"/>
    <d v="2012-11-08T00:00:00"/>
    <s v="First Class"/>
    <s v="CB-12415"/>
    <s v="Christy Brittain"/>
    <s v="Consumer"/>
    <s v="United States"/>
    <s v="Lakewood"/>
    <x v="24"/>
    <n v="44107"/>
    <x v="3"/>
    <s v="OFF-BI-10000773"/>
    <x v="1"/>
    <x v="8"/>
    <s v="Insertable Tab Post Binder Dividers"/>
    <n v="7.218"/>
    <n v="3"/>
    <n v="0.7"/>
    <n v="-5.5338000000000012"/>
  </r>
  <r>
    <n v="9077"/>
    <s v="US-2012-136259"/>
    <x v="1"/>
    <x v="599"/>
    <d v="2012-11-08T00:00:00"/>
    <s v="First Class"/>
    <s v="CB-12415"/>
    <s v="Christy Brittain"/>
    <s v="Consumer"/>
    <s v="United States"/>
    <s v="Lakewood"/>
    <x v="24"/>
    <n v="44107"/>
    <x v="3"/>
    <s v="OFF-SU-10004661"/>
    <x v="1"/>
    <x v="14"/>
    <s v="Acme Titanium Bonded Scissors"/>
    <n v="27.200000000000003"/>
    <n v="4"/>
    <n v="0.2"/>
    <n v="2.0399999999999991"/>
  </r>
  <r>
    <n v="9078"/>
    <s v="US-2011-124625"/>
    <x v="2"/>
    <x v="935"/>
    <d v="2011-11-07T00:00:00"/>
    <s v="Standard Class"/>
    <s v="SP-20650"/>
    <s v="Stephanie Phelps"/>
    <s v="Corporate"/>
    <s v="United States"/>
    <s v="Omaha"/>
    <x v="8"/>
    <n v="68104"/>
    <x v="2"/>
    <s v="TEC-AC-10003280"/>
    <x v="2"/>
    <x v="11"/>
    <s v="Belkin F8E887 USB Wired Ergonomic Keyboard"/>
    <n v="89.97"/>
    <n v="3"/>
    <n v="0"/>
    <n v="18.893699999999995"/>
  </r>
  <r>
    <n v="9079"/>
    <s v="CA-2013-108105"/>
    <x v="0"/>
    <x v="595"/>
    <d v="2013-02-23T00:00:00"/>
    <s v="Standard Class"/>
    <s v="GW-14605"/>
    <s v="Giulietta Weimer"/>
    <s v="Consumer"/>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s v="Consumer"/>
    <s v="United States"/>
    <s v="Henderson"/>
    <x v="0"/>
    <n v="42420"/>
    <x v="0"/>
    <s v="OFF-BI-10002412"/>
    <x v="1"/>
    <x v="8"/>
    <s v="Wilson Jones “Snap” Scratch Pad Binder Tool for Ring Binders"/>
    <n v="5.8"/>
    <n v="1"/>
    <n v="0"/>
    <n v="2.61"/>
  </r>
  <r>
    <n v="9081"/>
    <s v="CA-2014-166898"/>
    <x v="3"/>
    <x v="220"/>
    <d v="2014-09-14T00:00:00"/>
    <s v="Second Class"/>
    <s v="KH-16630"/>
    <s v="Ken Heidel"/>
    <s v="Corporate"/>
    <s v="United States"/>
    <s v="Santa Ana"/>
    <x v="1"/>
    <n v="92704"/>
    <x v="1"/>
    <s v="TEC-PH-10002564"/>
    <x v="2"/>
    <x v="7"/>
    <s v="OtterBox Defender Series Case - Samsung Galaxy S4"/>
    <n v="143.952"/>
    <n v="6"/>
    <n v="0.2"/>
    <n v="17.993999999999978"/>
  </r>
  <r>
    <n v="9082"/>
    <s v="CA-2014-166898"/>
    <x v="3"/>
    <x v="220"/>
    <d v="2014-09-14T00:00:00"/>
    <s v="Second Class"/>
    <s v="KH-16630"/>
    <s v="Ken Heidel"/>
    <s v="Corporate"/>
    <s v="United States"/>
    <s v="Santa Ana"/>
    <x v="1"/>
    <n v="92704"/>
    <x v="1"/>
    <s v="OFF-PA-10002262"/>
    <x v="1"/>
    <x v="10"/>
    <s v="Xerox 192"/>
    <n v="19.440000000000001"/>
    <n v="3"/>
    <n v="0"/>
    <n v="9.3312000000000008"/>
  </r>
  <r>
    <n v="9083"/>
    <s v="CA-2014-169005"/>
    <x v="3"/>
    <x v="808"/>
    <d v="2014-11-07T00:00:00"/>
    <s v="Standard Class"/>
    <s v="BG-11035"/>
    <s v="Barry Gonzalez"/>
    <s v="Consumer"/>
    <s v="United States"/>
    <s v="Springfield"/>
    <x v="17"/>
    <n v="22153"/>
    <x v="0"/>
    <s v="OFF-AR-10000246"/>
    <x v="1"/>
    <x v="6"/>
    <s v="Newell 318"/>
    <n v="5.56"/>
    <n v="2"/>
    <n v="0"/>
    <n v="1.4455999999999998"/>
  </r>
  <r>
    <n v="9084"/>
    <s v="CA-2012-104038"/>
    <x v="1"/>
    <x v="525"/>
    <d v="2012-02-08T00:00:00"/>
    <s v="First Class"/>
    <s v="LO-17170"/>
    <s v="Lori Olson"/>
    <s v="Corporate"/>
    <s v="United States"/>
    <s v="Suffolk"/>
    <x v="17"/>
    <n v="23434"/>
    <x v="0"/>
    <s v="OFF-ST-10002554"/>
    <x v="1"/>
    <x v="4"/>
    <s v="Tennsco Industrial Shelving"/>
    <n v="146.72999999999999"/>
    <n v="3"/>
    <n v="0"/>
    <n v="2.9346000000000032"/>
  </r>
  <r>
    <n v="9085"/>
    <s v="CA-2012-104038"/>
    <x v="1"/>
    <x v="525"/>
    <d v="2012-02-08T00:00:00"/>
    <s v="First Class"/>
    <s v="LO-17170"/>
    <s v="Lori Olson"/>
    <s v="Corporate"/>
    <s v="United States"/>
    <s v="Suffolk"/>
    <x v="17"/>
    <n v="23434"/>
    <x v="0"/>
    <s v="OFF-PA-10002751"/>
    <x v="1"/>
    <x v="10"/>
    <s v="Xerox 1920"/>
    <n v="29.900000000000002"/>
    <n v="5"/>
    <n v="0"/>
    <n v="13.454999999999998"/>
  </r>
  <r>
    <n v="9086"/>
    <s v="CA-2013-126102"/>
    <x v="0"/>
    <x v="545"/>
    <d v="2013-09-13T00:00:00"/>
    <s v="Second Class"/>
    <s v="DV-13465"/>
    <s v="Dianna Vittorini"/>
    <s v="Consumer"/>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s v="Corporate"/>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s v="Corporate"/>
    <s v="United States"/>
    <s v="Houston"/>
    <x v="5"/>
    <n v="77041"/>
    <x v="2"/>
    <s v="FUR-CH-10000513"/>
    <x v="0"/>
    <x v="1"/>
    <s v="High-Back Leather Manager's Chair"/>
    <n v="454.96499999999997"/>
    <n v="5"/>
    <n v="0.3"/>
    <n v="-136.48950000000002"/>
  </r>
  <r>
    <n v="9089"/>
    <s v="CA-2012-150308"/>
    <x v="1"/>
    <x v="83"/>
    <d v="2012-12-20T00:00:00"/>
    <s v="Standard Class"/>
    <s v="RR-19525"/>
    <s v="Rick Reed"/>
    <s v="Corporate"/>
    <s v="United States"/>
    <s v="Cary"/>
    <x v="3"/>
    <n v="27511"/>
    <x v="0"/>
    <s v="TEC-PH-10001433"/>
    <x v="2"/>
    <x v="7"/>
    <s v="Cisco Small Business SPA 502G VoIP phone"/>
    <n v="246.16800000000001"/>
    <n v="3"/>
    <n v="0.2"/>
    <n v="21.539699999999996"/>
  </r>
  <r>
    <n v="9090"/>
    <s v="CA-2013-131093"/>
    <x v="0"/>
    <x v="42"/>
    <d v="2013-09-21T00:00:00"/>
    <s v="Second Class"/>
    <s v="TS-21610"/>
    <s v="Troy Staebel"/>
    <s v="Consumer"/>
    <s v="United States"/>
    <s v="Springfield"/>
    <x v="24"/>
    <n v="45503"/>
    <x v="3"/>
    <s v="OFF-ST-10002790"/>
    <x v="1"/>
    <x v="4"/>
    <s v="Safco Industrial Shelving"/>
    <n v="295.39999999999998"/>
    <n v="5"/>
    <n v="0.2"/>
    <n v="-62.772499999999965"/>
  </r>
  <r>
    <n v="9091"/>
    <s v="US-2014-148831"/>
    <x v="3"/>
    <x v="119"/>
    <d v="2014-10-16T00:00:00"/>
    <s v="First Class"/>
    <s v="AH-10210"/>
    <s v="Alan Hwang"/>
    <s v="Consumer"/>
    <s v="United States"/>
    <s v="Louisville"/>
    <x v="0"/>
    <n v="40214"/>
    <x v="0"/>
    <s v="OFF-ST-10002974"/>
    <x v="1"/>
    <x v="4"/>
    <s v="Trav-L-File Heavy-Duty Shuttle II, Black"/>
    <n v="348.56"/>
    <n v="8"/>
    <n v="0"/>
    <n v="104.56799999999998"/>
  </r>
  <r>
    <n v="9092"/>
    <s v="CA-2012-162950"/>
    <x v="1"/>
    <x v="1141"/>
    <d v="2012-07-03T00:00:00"/>
    <s v="Second Class"/>
    <s v="DW-13585"/>
    <s v="Dorothy Wardle"/>
    <s v="Corporate"/>
    <s v="United States"/>
    <s v="Troy"/>
    <x v="24"/>
    <n v="45373"/>
    <x v="3"/>
    <s v="OFF-PA-10003177"/>
    <x v="1"/>
    <x v="10"/>
    <s v="Xerox 1999"/>
    <n v="15.552000000000003"/>
    <n v="3"/>
    <n v="0.2"/>
    <n v="5.4432"/>
  </r>
  <r>
    <n v="9093"/>
    <s v="CA-2012-162950"/>
    <x v="1"/>
    <x v="1141"/>
    <d v="2012-07-03T00:00:00"/>
    <s v="Second Class"/>
    <s v="DW-13585"/>
    <s v="Dorothy Wardle"/>
    <s v="Corporate"/>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s v="Consumer"/>
    <s v="United States"/>
    <s v="Detroit"/>
    <x v="12"/>
    <n v="48227"/>
    <x v="2"/>
    <s v="TEC-PH-10001299"/>
    <x v="2"/>
    <x v="7"/>
    <s v="Polycom CX300 Desktop Phone USB VoIP phone"/>
    <n v="299.98"/>
    <n v="2"/>
    <n v="0"/>
    <n v="83.994400000000013"/>
  </r>
  <r>
    <n v="9095"/>
    <s v="US-2012-132836"/>
    <x v="1"/>
    <x v="932"/>
    <d v="2012-06-05T00:00:00"/>
    <s v="Standard Class"/>
    <s v="AJ-10945"/>
    <s v="Ashley Jarboe"/>
    <s v="Consumer"/>
    <s v="United States"/>
    <s v="Detroit"/>
    <x v="12"/>
    <n v="48227"/>
    <x v="2"/>
    <s v="OFF-BI-10004224"/>
    <x v="1"/>
    <x v="8"/>
    <s v="Catalog Binders with Expanding Posts"/>
    <n v="403.68"/>
    <n v="6"/>
    <n v="0"/>
    <n v="181.65599999999998"/>
  </r>
  <r>
    <n v="9096"/>
    <s v="US-2012-132836"/>
    <x v="1"/>
    <x v="932"/>
    <d v="2012-06-05T00:00:00"/>
    <s v="Standard Class"/>
    <s v="AJ-10945"/>
    <s v="Ashley Jarboe"/>
    <s v="Consumer"/>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s v="Consumer"/>
    <s v="United States"/>
    <s v="Detroit"/>
    <x v="12"/>
    <n v="48227"/>
    <x v="2"/>
    <s v="OFF-LA-10004178"/>
    <x v="1"/>
    <x v="2"/>
    <s v="Avery 491"/>
    <n v="28.91"/>
    <n v="7"/>
    <n v="0"/>
    <n v="13.2986"/>
  </r>
  <r>
    <n v="9098"/>
    <s v="US-2011-158365"/>
    <x v="2"/>
    <x v="791"/>
    <d v="2011-04-17T00:00:00"/>
    <s v="Standard Class"/>
    <s v="SV-20785"/>
    <s v="Stewart Visinsky"/>
    <s v="Consumer"/>
    <s v="United States"/>
    <s v="Bloomington"/>
    <x v="14"/>
    <n v="47401"/>
    <x v="2"/>
    <s v="OFF-PA-10000289"/>
    <x v="1"/>
    <x v="10"/>
    <s v="Xerox 213"/>
    <n v="32.400000000000006"/>
    <n v="5"/>
    <n v="0"/>
    <n v="15.552000000000001"/>
  </r>
  <r>
    <n v="9099"/>
    <s v="CA-2014-152933"/>
    <x v="3"/>
    <x v="386"/>
    <d v="2014-10-17T00:00:00"/>
    <s v="Standard Class"/>
    <s v="MG-17650"/>
    <s v="Matthew Grinstein"/>
    <s v="Home Office"/>
    <s v="United States"/>
    <s v="Dallas"/>
    <x v="5"/>
    <n v="75081"/>
    <x v="2"/>
    <s v="TEC-PH-10002085"/>
    <x v="2"/>
    <x v="7"/>
    <s v="Clarity 53712"/>
    <n v="369.54399999999998"/>
    <n v="7"/>
    <n v="0.2"/>
    <n v="27.71580000000003"/>
  </r>
  <r>
    <n v="9100"/>
    <s v="CA-2014-152933"/>
    <x v="3"/>
    <x v="386"/>
    <d v="2014-10-17T00:00:00"/>
    <s v="Standard Class"/>
    <s v="MG-17650"/>
    <s v="Matthew Grinstein"/>
    <s v="Home Office"/>
    <s v="United States"/>
    <s v="Dallas"/>
    <x v="5"/>
    <n v="75081"/>
    <x v="2"/>
    <s v="OFF-PA-10001934"/>
    <x v="1"/>
    <x v="10"/>
    <s v="Xerox 1993"/>
    <n v="10.368000000000002"/>
    <n v="2"/>
    <n v="0.2"/>
    <n v="3.7584"/>
  </r>
  <r>
    <n v="9101"/>
    <s v="CA-2014-152933"/>
    <x v="3"/>
    <x v="386"/>
    <d v="2014-10-17T00:00:00"/>
    <s v="Standard Class"/>
    <s v="MG-17650"/>
    <s v="Matthew Grinstein"/>
    <s v="Home Office"/>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s v="Consumer"/>
    <s v="United States"/>
    <s v="Houston"/>
    <x v="5"/>
    <n v="77041"/>
    <x v="2"/>
    <s v="OFF-AR-10001683"/>
    <x v="1"/>
    <x v="6"/>
    <s v="Lumber Crayons"/>
    <n v="23.64"/>
    <n v="3"/>
    <n v="0.2"/>
    <n v="5.3190000000000008"/>
  </r>
  <r>
    <n v="9103"/>
    <s v="CA-2012-163181"/>
    <x v="1"/>
    <x v="209"/>
    <d v="2012-11-12T00:00:00"/>
    <s v="Standard Class"/>
    <s v="AB-10105"/>
    <s v="Adrian Barton"/>
    <s v="Consumer"/>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s v="Consumer"/>
    <s v="United States"/>
    <s v="Houston"/>
    <x v="5"/>
    <n v="77041"/>
    <x v="2"/>
    <s v="FUR-FU-10000193"/>
    <x v="0"/>
    <x v="5"/>
    <s v="Tenex Chairmats For Use with Hard Floors"/>
    <n v="64.959999999999994"/>
    <n v="5"/>
    <n v="0.6"/>
    <n v="-84.447999999999993"/>
  </r>
  <r>
    <n v="9105"/>
    <s v="CA-2012-163181"/>
    <x v="1"/>
    <x v="209"/>
    <d v="2012-11-12T00:00:00"/>
    <s v="Standard Class"/>
    <s v="AB-10105"/>
    <s v="Adrian Barton"/>
    <s v="Consumer"/>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s v="Consumer"/>
    <s v="United States"/>
    <s v="Houston"/>
    <x v="5"/>
    <n v="77041"/>
    <x v="2"/>
    <s v="OFF-ST-10000129"/>
    <x v="1"/>
    <x v="4"/>
    <s v="Fellowes Recycled Storage Drawers"/>
    <n v="177.64800000000002"/>
    <n v="2"/>
    <n v="0.2"/>
    <n v="-28.867800000000017"/>
  </r>
  <r>
    <n v="9107"/>
    <s v="CA-2012-163181"/>
    <x v="1"/>
    <x v="209"/>
    <d v="2012-11-12T00:00:00"/>
    <s v="Standard Class"/>
    <s v="AB-10105"/>
    <s v="Adrian Barton"/>
    <s v="Consumer"/>
    <s v="United States"/>
    <s v="Houston"/>
    <x v="5"/>
    <n v="77041"/>
    <x v="2"/>
    <s v="TEC-MA-10001016"/>
    <x v="2"/>
    <x v="15"/>
    <s v="Canon PC170 Desktop Personal Copier"/>
    <n v="287.90999999999997"/>
    <n v="3"/>
    <n v="0.4"/>
    <n v="33.589499999999987"/>
  </r>
  <r>
    <n v="9108"/>
    <s v="CA-2012-132941"/>
    <x v="1"/>
    <x v="442"/>
    <d v="2012-05-28T00:00:00"/>
    <s v="First Class"/>
    <s v="MM-18280"/>
    <s v="Muhammed MacIntyre"/>
    <s v="Corporate"/>
    <s v="United States"/>
    <s v="Haltom City"/>
    <x v="5"/>
    <n v="76117"/>
    <x v="2"/>
    <s v="OFF-SU-10002557"/>
    <x v="1"/>
    <x v="14"/>
    <s v="Fiskars Spring-Action Scissors"/>
    <n v="22.368000000000002"/>
    <n v="2"/>
    <n v="0.2"/>
    <n v="1.6776"/>
  </r>
  <r>
    <n v="9109"/>
    <s v="CA-2012-132941"/>
    <x v="1"/>
    <x v="442"/>
    <d v="2012-05-28T00:00:00"/>
    <s v="First Class"/>
    <s v="MM-18280"/>
    <s v="Muhammed MacIntyre"/>
    <s v="Corporate"/>
    <s v="United States"/>
    <s v="Haltom City"/>
    <x v="5"/>
    <n v="76117"/>
    <x v="2"/>
    <s v="OFF-PA-10002160"/>
    <x v="1"/>
    <x v="10"/>
    <s v="Xerox 1978"/>
    <n v="32.368000000000002"/>
    <n v="7"/>
    <n v="0.2"/>
    <n v="11.733400000000001"/>
  </r>
  <r>
    <n v="9110"/>
    <s v="CA-2012-132941"/>
    <x v="1"/>
    <x v="442"/>
    <d v="2012-05-28T00:00:00"/>
    <s v="First Class"/>
    <s v="MM-18280"/>
    <s v="Muhammed MacIntyre"/>
    <s v="Corporate"/>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s v="Home Office"/>
    <s v="United States"/>
    <s v="Richmond"/>
    <x v="17"/>
    <n v="23223"/>
    <x v="0"/>
    <s v="OFF-EN-10003160"/>
    <x v="1"/>
    <x v="12"/>
    <s v="Pastel Pink Envelopes"/>
    <n v="36.4"/>
    <n v="5"/>
    <n v="0"/>
    <n v="17.472000000000001"/>
  </r>
  <r>
    <n v="9112"/>
    <s v="CA-2011-132010"/>
    <x v="2"/>
    <x v="303"/>
    <d v="2011-10-15T00:00:00"/>
    <s v="First Class"/>
    <s v="MA-17995"/>
    <s v="Michelle Arnett"/>
    <s v="Home Office"/>
    <s v="United States"/>
    <s v="Richmond"/>
    <x v="17"/>
    <n v="23223"/>
    <x v="0"/>
    <s v="TEC-AC-10001542"/>
    <x v="2"/>
    <x v="11"/>
    <s v="SanDisk Cruzer 16 GB USB Flash Drive"/>
    <n v="22.96"/>
    <n v="2"/>
    <n v="0"/>
    <n v="4.3623999999999974"/>
  </r>
  <r>
    <n v="9113"/>
    <s v="CA-2011-132010"/>
    <x v="2"/>
    <x v="303"/>
    <d v="2011-10-15T00:00:00"/>
    <s v="First Class"/>
    <s v="MA-17995"/>
    <s v="Michelle Arnett"/>
    <s v="Home Office"/>
    <s v="United States"/>
    <s v="Richmond"/>
    <x v="17"/>
    <n v="23223"/>
    <x v="0"/>
    <s v="OFF-ST-10003641"/>
    <x v="1"/>
    <x v="4"/>
    <s v="Space Solutions Industrial Galvanized Steel Shelving."/>
    <n v="315.2"/>
    <n v="4"/>
    <n v="0"/>
    <n v="6.3040000000000305"/>
  </r>
  <r>
    <n v="9114"/>
    <s v="CA-2011-132010"/>
    <x v="2"/>
    <x v="303"/>
    <d v="2011-10-15T00:00:00"/>
    <s v="First Class"/>
    <s v="MA-17995"/>
    <s v="Michelle Arnett"/>
    <s v="Home Office"/>
    <s v="United States"/>
    <s v="Richmond"/>
    <x v="17"/>
    <n v="23223"/>
    <x v="0"/>
    <s v="OFF-BI-10002432"/>
    <x v="1"/>
    <x v="8"/>
    <s v="Wilson Jones Standard D-Ring Binders"/>
    <n v="15.18"/>
    <n v="3"/>
    <n v="0"/>
    <n v="7.1345999999999989"/>
  </r>
  <r>
    <n v="9115"/>
    <s v="CA-2013-135461"/>
    <x v="0"/>
    <x v="569"/>
    <d v="2013-02-10T00:00:00"/>
    <s v="Second Class"/>
    <s v="EB-13975"/>
    <s v="Erica Bern"/>
    <s v="Corporate"/>
    <s v="United States"/>
    <s v="Los Angeles"/>
    <x v="1"/>
    <n v="90049"/>
    <x v="1"/>
    <s v="TEC-PH-10004094"/>
    <x v="2"/>
    <x v="7"/>
    <s v="Motorola L703CM"/>
    <n v="623.96"/>
    <n v="5"/>
    <n v="0.2"/>
    <n v="38.997500000000002"/>
  </r>
  <r>
    <n v="9116"/>
    <s v="CA-2014-153045"/>
    <x v="3"/>
    <x v="617"/>
    <d v="2014-01-25T00:00:00"/>
    <s v="Second Class"/>
    <s v="NS-18505"/>
    <s v="Neola Schneider"/>
    <s v="Consumer"/>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s v="Consumer"/>
    <s v="United States"/>
    <s v="Philadelphia"/>
    <x v="9"/>
    <n v="19140"/>
    <x v="3"/>
    <s v="FUR-FU-10002759"/>
    <x v="0"/>
    <x v="5"/>
    <s v="12-1/2 Diameter Round Wall Clock"/>
    <n v="31.968000000000004"/>
    <n v="2"/>
    <n v="0.2"/>
    <n v="6.3935999999999993"/>
  </r>
  <r>
    <n v="9118"/>
    <s v="CA-2014-153045"/>
    <x v="3"/>
    <x v="617"/>
    <d v="2014-01-25T00:00:00"/>
    <s v="Second Class"/>
    <s v="NS-18505"/>
    <s v="Neola Schneider"/>
    <s v="Consumer"/>
    <s v="United States"/>
    <s v="Philadelphia"/>
    <x v="9"/>
    <n v="19140"/>
    <x v="3"/>
    <s v="FUR-CH-10000309"/>
    <x v="0"/>
    <x v="1"/>
    <s v="Global Comet Stacking Arm Chair"/>
    <n v="887.27099999999984"/>
    <n v="3"/>
    <n v="0.3"/>
    <n v="-63.376499999999965"/>
  </r>
  <r>
    <n v="9119"/>
    <s v="CA-2014-153045"/>
    <x v="3"/>
    <x v="617"/>
    <d v="2014-01-25T00:00:00"/>
    <s v="Second Class"/>
    <s v="NS-18505"/>
    <s v="Neola Schneider"/>
    <s v="Consumer"/>
    <s v="United States"/>
    <s v="Philadelphia"/>
    <x v="9"/>
    <n v="19140"/>
    <x v="3"/>
    <s v="OFF-PA-10003673"/>
    <x v="1"/>
    <x v="10"/>
    <s v="Strathmore Photo Mount Cards"/>
    <n v="21.696000000000002"/>
    <n v="4"/>
    <n v="0.2"/>
    <n v="7.0511999999999988"/>
  </r>
  <r>
    <n v="9120"/>
    <s v="US-2013-155971"/>
    <x v="0"/>
    <x v="112"/>
    <d v="2013-06-13T00:00:00"/>
    <s v="Standard Class"/>
    <s v="RB-19795"/>
    <s v="Ross Baird"/>
    <s v="Home Office"/>
    <s v="United States"/>
    <s v="Los Angeles"/>
    <x v="1"/>
    <n v="90036"/>
    <x v="1"/>
    <s v="OFF-LA-10000452"/>
    <x v="1"/>
    <x v="2"/>
    <s v="Avery 488"/>
    <n v="22.05"/>
    <n v="7"/>
    <n v="0"/>
    <n v="10.584"/>
  </r>
  <r>
    <n v="9121"/>
    <s v="US-2013-155971"/>
    <x v="0"/>
    <x v="112"/>
    <d v="2013-06-13T00:00:00"/>
    <s v="Standard Class"/>
    <s v="RB-19795"/>
    <s v="Ross Baird"/>
    <s v="Home Office"/>
    <s v="United States"/>
    <s v="Los Angeles"/>
    <x v="1"/>
    <n v="90036"/>
    <x v="1"/>
    <s v="OFF-PA-10000210"/>
    <x v="1"/>
    <x v="10"/>
    <s v="Xerox Blank Computer Paper"/>
    <n v="99.9"/>
    <n v="5"/>
    <n v="0"/>
    <n v="46.952999999999996"/>
  </r>
  <r>
    <n v="9122"/>
    <s v="CA-2014-122007"/>
    <x v="3"/>
    <x v="257"/>
    <d v="2014-03-21T00:00:00"/>
    <s v="Second Class"/>
    <s v="JK-15325"/>
    <s v="Jason Klamczynski"/>
    <s v="Corporate"/>
    <s v="United States"/>
    <s v="Los Angeles"/>
    <x v="1"/>
    <n v="90032"/>
    <x v="1"/>
    <s v="OFF-AP-10000358"/>
    <x v="1"/>
    <x v="9"/>
    <s v="Fellowes Basic Home/Office Series Surge Protectors"/>
    <n v="90.86"/>
    <n v="7"/>
    <n v="0"/>
    <n v="26.349399999999992"/>
  </r>
  <r>
    <n v="9123"/>
    <s v="CA-2014-162250"/>
    <x v="3"/>
    <x v="221"/>
    <d v="2014-11-25T00:00:00"/>
    <s v="Same Day"/>
    <s v="PR-18880"/>
    <s v="Patrick Ryan"/>
    <s v="Consumer"/>
    <s v="United States"/>
    <s v="San Francisco"/>
    <x v="1"/>
    <n v="94109"/>
    <x v="1"/>
    <s v="OFF-PA-10002137"/>
    <x v="1"/>
    <x v="10"/>
    <s v="Southworth 100% Résumé Paper, 24lb."/>
    <n v="7.78"/>
    <n v="1"/>
    <n v="0"/>
    <n v="3.5009999999999994"/>
  </r>
  <r>
    <n v="9124"/>
    <s v="US-2013-158288"/>
    <x v="0"/>
    <x v="491"/>
    <d v="2013-11-29T00:00:00"/>
    <s v="Second Class"/>
    <s v="EH-13945"/>
    <s v="Eric Hoffmann"/>
    <s v="Consumer"/>
    <s v="United States"/>
    <s v="Philadelphia"/>
    <x v="9"/>
    <n v="19120"/>
    <x v="3"/>
    <s v="OFF-BI-10003364"/>
    <x v="1"/>
    <x v="8"/>
    <s v="Binding Machine Supplies"/>
    <n v="78.759000000000015"/>
    <n v="9"/>
    <n v="0.7"/>
    <n v="-57.75660000000002"/>
  </r>
  <r>
    <n v="9125"/>
    <s v="CA-2013-128916"/>
    <x v="0"/>
    <x v="298"/>
    <d v="2013-08-21T00:00:00"/>
    <s v="Second Class"/>
    <s v="MA-17560"/>
    <s v="Matt Abelman"/>
    <s v="Home Office"/>
    <s v="United States"/>
    <s v="Houston"/>
    <x v="5"/>
    <n v="77070"/>
    <x v="2"/>
    <s v="FUR-FU-10001940"/>
    <x v="0"/>
    <x v="5"/>
    <s v="Staples"/>
    <n v="9.5519999999999996"/>
    <n v="3"/>
    <n v="0.6"/>
    <n v="-3.8207999999999984"/>
  </r>
  <r>
    <n v="9126"/>
    <s v="CA-2013-128916"/>
    <x v="0"/>
    <x v="298"/>
    <d v="2013-08-21T00:00:00"/>
    <s v="Second Class"/>
    <s v="MA-17560"/>
    <s v="Matt Abelman"/>
    <s v="Home Office"/>
    <s v="United States"/>
    <s v="Houston"/>
    <x v="5"/>
    <n v="77070"/>
    <x v="2"/>
    <s v="FUR-FU-10000320"/>
    <x v="0"/>
    <x v="5"/>
    <s v="OIC Stacking Trays"/>
    <n v="5.3440000000000003"/>
    <n v="4"/>
    <n v="0.6"/>
    <n v="-2.1375999999999991"/>
  </r>
  <r>
    <n v="9127"/>
    <s v="CA-2012-157028"/>
    <x v="1"/>
    <x v="109"/>
    <d v="2012-12-03T00:00:00"/>
    <s v="Standard Class"/>
    <s v="MA-17995"/>
    <s v="Michelle Arnett"/>
    <s v="Home Office"/>
    <s v="United States"/>
    <s v="Las Cruces"/>
    <x v="27"/>
    <n v="88001"/>
    <x v="1"/>
    <s v="OFF-AR-10004441"/>
    <x v="1"/>
    <x v="6"/>
    <s v="BIC Brite Liner Highlighters"/>
    <n v="8.2799999999999994"/>
    <n v="2"/>
    <n v="0"/>
    <n v="3.4775999999999998"/>
  </r>
  <r>
    <n v="9128"/>
    <s v="CA-2014-112473"/>
    <x v="3"/>
    <x v="1126"/>
    <d v="2014-06-02T00:00:00"/>
    <s v="Standard Class"/>
    <s v="JL-15505"/>
    <s v="Jeremy Lonsdale"/>
    <s v="Consumer"/>
    <s v="United States"/>
    <s v="Houston"/>
    <x v="5"/>
    <n v="77070"/>
    <x v="2"/>
    <s v="OFF-ST-10002182"/>
    <x v="1"/>
    <x v="4"/>
    <s v="Iris 3-Drawer Stacking Bin, Black"/>
    <n v="50.135999999999996"/>
    <n v="3"/>
    <n v="0.2"/>
    <n v="-11.2806"/>
  </r>
  <r>
    <n v="9129"/>
    <s v="US-2014-147655"/>
    <x v="3"/>
    <x v="507"/>
    <d v="2014-09-06T00:00:00"/>
    <s v="First Class"/>
    <s v="AS-10045"/>
    <s v="Aaron Smayling"/>
    <s v="Corporate"/>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s v="Consumer"/>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s v="Consumer"/>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s v="Corporate"/>
    <s v="United States"/>
    <s v="Laurel"/>
    <x v="39"/>
    <n v="20707"/>
    <x v="3"/>
    <s v="FUR-FU-10001473"/>
    <x v="0"/>
    <x v="5"/>
    <s v="DAX Wood Document Frame"/>
    <n v="27.46"/>
    <n v="2"/>
    <n v="0"/>
    <n v="9.8856000000000002"/>
  </r>
  <r>
    <n v="9133"/>
    <s v="CA-2014-100055"/>
    <x v="3"/>
    <x v="39"/>
    <d v="2014-06-02T00:00:00"/>
    <s v="Standard Class"/>
    <s v="MD-17860"/>
    <s v="Michael Dominguez"/>
    <s v="Corporate"/>
    <s v="United States"/>
    <s v="Laurel"/>
    <x v="39"/>
    <n v="20707"/>
    <x v="3"/>
    <s v="OFF-AP-10001469"/>
    <x v="1"/>
    <x v="9"/>
    <s v="Fellowes 8 Outlet Superior Workstation Surge Protector"/>
    <n v="125.13"/>
    <n v="3"/>
    <n v="0"/>
    <n v="36.287699999999987"/>
  </r>
  <r>
    <n v="9134"/>
    <s v="CA-2012-157805"/>
    <x v="1"/>
    <x v="284"/>
    <d v="2012-09-04T00:00:00"/>
    <s v="Standard Class"/>
    <s v="RH-19510"/>
    <s v="Rick Huthwaite"/>
    <s v="Home Office"/>
    <s v="United States"/>
    <s v="San Diego"/>
    <x v="1"/>
    <n v="92037"/>
    <x v="1"/>
    <s v="TEC-PH-10004447"/>
    <x v="2"/>
    <x v="7"/>
    <s v="Toshiba IPT2010-SD IP Telephone"/>
    <n v="555.96"/>
    <n v="5"/>
    <n v="0.2"/>
    <n v="41.697000000000003"/>
  </r>
  <r>
    <n v="9135"/>
    <s v="CA-2013-124254"/>
    <x v="0"/>
    <x v="408"/>
    <d v="2013-04-18T00:00:00"/>
    <s v="Standard Class"/>
    <s v="TB-21175"/>
    <s v="Thomas Boland"/>
    <s v="Corporate"/>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s v="Corporate"/>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s v="Corporate"/>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s v="Consumer"/>
    <s v="United States"/>
    <s v="Saint Petersburg"/>
    <x v="2"/>
    <n v="33710"/>
    <x v="0"/>
    <s v="OFF-BI-10000666"/>
    <x v="1"/>
    <x v="8"/>
    <s v="Surelock Post Binders"/>
    <n v="18.336000000000002"/>
    <n v="2"/>
    <n v="0.7"/>
    <n v="-12.224"/>
  </r>
  <r>
    <n v="9139"/>
    <s v="CA-2011-123400"/>
    <x v="2"/>
    <x v="563"/>
    <d v="2011-02-10T00:00:00"/>
    <s v="Standard Class"/>
    <s v="EB-13930"/>
    <s v="Eric Barreto"/>
    <s v="Consumer"/>
    <s v="United States"/>
    <s v="Saint Petersburg"/>
    <x v="2"/>
    <n v="33710"/>
    <x v="0"/>
    <s v="TEC-PH-10002890"/>
    <x v="2"/>
    <x v="7"/>
    <s v="AT&amp;T 17929 Lendline Telephone"/>
    <n v="180.96"/>
    <n v="5"/>
    <n v="0.2"/>
    <n v="13.571999999999996"/>
  </r>
  <r>
    <n v="9140"/>
    <s v="CA-2011-106971"/>
    <x v="2"/>
    <x v="814"/>
    <d v="2011-09-08T00:00:00"/>
    <s v="Standard Class"/>
    <s v="BM-11785"/>
    <s v="Bryan Mills"/>
    <s v="Consumer"/>
    <s v="United States"/>
    <s v="Buffalo Grove"/>
    <x v="10"/>
    <n v="60089"/>
    <x v="2"/>
    <s v="TEC-AC-10000844"/>
    <x v="2"/>
    <x v="11"/>
    <s v="Logitech Gaming G510s - Keyboard"/>
    <n v="475.94400000000002"/>
    <n v="7"/>
    <n v="0.2"/>
    <n v="95.188799999999972"/>
  </r>
  <r>
    <n v="9141"/>
    <s v="CA-2014-123029"/>
    <x v="3"/>
    <x v="1033"/>
    <d v="2014-10-03T00:00:00"/>
    <s v="Second Class"/>
    <s v="BT-11530"/>
    <s v="Bradley Talbott"/>
    <s v="Home Office"/>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s v="Corporate"/>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s v="Consumer"/>
    <s v="United States"/>
    <s v="Las Vegas"/>
    <x v="33"/>
    <n v="89115"/>
    <x v="1"/>
    <s v="OFF-BI-10004040"/>
    <x v="1"/>
    <x v="8"/>
    <s v="Wilson Jones Impact Binders"/>
    <n v="8.2880000000000003"/>
    <n v="2"/>
    <n v="0.2"/>
    <n v="3.0043999999999995"/>
  </r>
  <r>
    <n v="9144"/>
    <s v="US-2014-166688"/>
    <x v="3"/>
    <x v="968"/>
    <d v="2014-05-27T00:00:00"/>
    <s v="Standard Class"/>
    <s v="RD-19480"/>
    <s v="Rick Duston"/>
    <s v="Consumer"/>
    <s v="United States"/>
    <s v="Las Vegas"/>
    <x v="33"/>
    <n v="89115"/>
    <x v="1"/>
    <s v="TEC-PH-10004094"/>
    <x v="2"/>
    <x v="7"/>
    <s v="Motorola L703CM"/>
    <n v="1123.1280000000002"/>
    <n v="9"/>
    <n v="0.2"/>
    <n v="70.195499999999981"/>
  </r>
  <r>
    <n v="9145"/>
    <s v="US-2014-166688"/>
    <x v="3"/>
    <x v="968"/>
    <d v="2014-05-27T00:00:00"/>
    <s v="Standard Class"/>
    <s v="RD-19480"/>
    <s v="Rick Duston"/>
    <s v="Consumer"/>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s v="Consumer"/>
    <s v="United States"/>
    <s v="Naperville"/>
    <x v="10"/>
    <n v="60540"/>
    <x v="2"/>
    <s v="OFF-BI-10000138"/>
    <x v="1"/>
    <x v="8"/>
    <s v="Acco Translucent Poly Ring Binders"/>
    <n v="2.8079999999999989"/>
    <n v="3"/>
    <n v="0.8"/>
    <n v="-4.492799999999999"/>
  </r>
  <r>
    <n v="9147"/>
    <s v="US-2013-165505"/>
    <x v="0"/>
    <x v="1156"/>
    <d v="2013-01-27T00:00:00"/>
    <s v="Standard Class"/>
    <s v="CB-12535"/>
    <s v="Claudia Bergmann"/>
    <s v="Corporate"/>
    <s v="United States"/>
    <s v="Burlington"/>
    <x v="42"/>
    <s v="05408"/>
    <x v="3"/>
    <s v="TEC-AC-10002926"/>
    <x v="2"/>
    <x v="11"/>
    <s v="Logitech Wireless Marathon Mouse M705"/>
    <n v="99.98"/>
    <n v="2"/>
    <n v="0"/>
    <n v="42.991400000000006"/>
  </r>
  <r>
    <n v="9148"/>
    <s v="US-2013-165505"/>
    <x v="0"/>
    <x v="1156"/>
    <d v="2013-01-27T00:00:00"/>
    <s v="Standard Class"/>
    <s v="CB-12535"/>
    <s v="Claudia Bergmann"/>
    <s v="Corporate"/>
    <s v="United States"/>
    <s v="Burlington"/>
    <x v="42"/>
    <s v="05408"/>
    <x v="3"/>
    <s v="OFF-AR-10003477"/>
    <x v="1"/>
    <x v="6"/>
    <s v="4009 Highlighters"/>
    <n v="8.0400000000000009"/>
    <n v="6"/>
    <n v="0"/>
    <n v="2.7336"/>
  </r>
  <r>
    <n v="9149"/>
    <s v="US-2013-165505"/>
    <x v="0"/>
    <x v="1156"/>
    <d v="2013-01-27T00:00:00"/>
    <s v="Standard Class"/>
    <s v="CB-12535"/>
    <s v="Claudia Bergmann"/>
    <s v="Corporate"/>
    <s v="United States"/>
    <s v="Burlington"/>
    <x v="42"/>
    <s v="05408"/>
    <x v="3"/>
    <s v="OFF-ST-10001526"/>
    <x v="1"/>
    <x v="4"/>
    <s v="Iceberg Mobile Mega Data/Printer Cart "/>
    <n v="1564.29"/>
    <n v="13"/>
    <n v="0"/>
    <n v="406.71539999999993"/>
  </r>
  <r>
    <n v="9150"/>
    <s v="US-2011-157070"/>
    <x v="2"/>
    <x v="106"/>
    <d v="2011-06-06T00:00:00"/>
    <s v="Standard Class"/>
    <s v="QJ-19255"/>
    <s v="Quincy Jones"/>
    <s v="Corporate"/>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s v="Corporate"/>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s v="Consumer"/>
    <s v="United States"/>
    <s v="Avondale"/>
    <x v="16"/>
    <n v="85323"/>
    <x v="1"/>
    <s v="OFF-AR-10003179"/>
    <x v="1"/>
    <x v="6"/>
    <s v="Dixon Ticonderoga Core-Lock Colored Pencils"/>
    <n v="14.576000000000001"/>
    <n v="2"/>
    <n v="0.2"/>
    <n v="2.3685999999999989"/>
  </r>
  <r>
    <n v="9153"/>
    <s v="US-2012-106873"/>
    <x v="1"/>
    <x v="496"/>
    <d v="2012-09-29T00:00:00"/>
    <s v="Second Class"/>
    <s v="KM-16720"/>
    <s v="Kunst Miller"/>
    <s v="Consumer"/>
    <s v="United States"/>
    <s v="Avondale"/>
    <x v="16"/>
    <n v="85323"/>
    <x v="1"/>
    <s v="TEC-AC-10002345"/>
    <x v="2"/>
    <x v="11"/>
    <s v="HP Standard 104 key PS/2 Keyboard"/>
    <n v="23.200000000000003"/>
    <n v="2"/>
    <n v="0.2"/>
    <n v="1.4499999999999993"/>
  </r>
  <r>
    <n v="9154"/>
    <s v="US-2012-106873"/>
    <x v="1"/>
    <x v="496"/>
    <d v="2012-09-29T00:00:00"/>
    <s v="Second Class"/>
    <s v="KM-16720"/>
    <s v="Kunst Miller"/>
    <s v="Consumer"/>
    <s v="United States"/>
    <s v="Avondale"/>
    <x v="16"/>
    <n v="85323"/>
    <x v="1"/>
    <s v="OFF-AR-10001246"/>
    <x v="1"/>
    <x v="6"/>
    <s v="Newell 317"/>
    <n v="16.463999999999999"/>
    <n v="7"/>
    <n v="0.2"/>
    <n v="1.852199999999999"/>
  </r>
  <r>
    <n v="9155"/>
    <s v="CA-2013-132990"/>
    <x v="0"/>
    <x v="1147"/>
    <d v="2013-08-04T00:00:00"/>
    <s v="Second Class"/>
    <s v="KM-16660"/>
    <s v="Khloe Miller"/>
    <s v="Consumer"/>
    <s v="United States"/>
    <s v="Philadelphia"/>
    <x v="9"/>
    <n v="19140"/>
    <x v="3"/>
    <s v="FUR-FU-10004864"/>
    <x v="0"/>
    <x v="5"/>
    <s v="Eldon 500 Class Desk Accessories"/>
    <n v="19.312000000000001"/>
    <n v="2"/>
    <n v="0.2"/>
    <n v="3.1382000000000003"/>
  </r>
  <r>
    <n v="9156"/>
    <s v="CA-2011-102645"/>
    <x v="2"/>
    <x v="1213"/>
    <d v="2011-01-29T00:00:00"/>
    <s v="Standard Class"/>
    <s v="IM-15055"/>
    <s v="Ionia McGrath"/>
    <s v="Consumer"/>
    <s v="United States"/>
    <s v="Las Vegas"/>
    <x v="33"/>
    <n v="89115"/>
    <x v="1"/>
    <s v="OFF-PA-10001804"/>
    <x v="1"/>
    <x v="10"/>
    <s v="Xerox 195"/>
    <n v="40.08"/>
    <n v="6"/>
    <n v="0"/>
    <n v="19.238399999999999"/>
  </r>
  <r>
    <n v="9157"/>
    <s v="CA-2011-134215"/>
    <x v="2"/>
    <x v="472"/>
    <d v="2011-08-08T00:00:00"/>
    <s v="Standard Class"/>
    <s v="ML-17395"/>
    <s v="Marina Lichtenstein"/>
    <s v="Corporate"/>
    <s v="United States"/>
    <s v="Bangor"/>
    <x v="43"/>
    <n v="4401"/>
    <x v="3"/>
    <s v="OFF-AP-10001271"/>
    <x v="1"/>
    <x v="9"/>
    <s v="Eureka The Boss Cordless Rechargeable Stick Vac"/>
    <n v="101.96"/>
    <n v="2"/>
    <n v="0"/>
    <n v="27.529200000000003"/>
  </r>
  <r>
    <n v="9158"/>
    <s v="CA-2011-134215"/>
    <x v="2"/>
    <x v="472"/>
    <d v="2011-08-08T00:00:00"/>
    <s v="Standard Class"/>
    <s v="ML-17395"/>
    <s v="Marina Lichtenstein"/>
    <s v="Corporate"/>
    <s v="United States"/>
    <s v="Bangor"/>
    <x v="43"/>
    <n v="4401"/>
    <x v="3"/>
    <s v="OFF-PA-10004353"/>
    <x v="1"/>
    <x v="10"/>
    <s v="Southworth 25% Cotton Premium Laser Paper and Envelopes"/>
    <n v="259.74"/>
    <n v="13"/>
    <n v="0"/>
    <n v="124.6752"/>
  </r>
  <r>
    <n v="9159"/>
    <s v="CA-2011-134215"/>
    <x v="2"/>
    <x v="472"/>
    <d v="2011-08-08T00:00:00"/>
    <s v="Standard Class"/>
    <s v="ML-17395"/>
    <s v="Marina Lichtenstein"/>
    <s v="Corporate"/>
    <s v="United States"/>
    <s v="Bangor"/>
    <x v="43"/>
    <n v="4401"/>
    <x v="3"/>
    <s v="TEC-AC-10002473"/>
    <x v="2"/>
    <x v="11"/>
    <s v="Maxell 4.7GB DVD-R"/>
    <n v="255.42"/>
    <n v="9"/>
    <n v="0"/>
    <n v="104.7222"/>
  </r>
  <r>
    <n v="9160"/>
    <s v="CA-2013-118934"/>
    <x v="0"/>
    <x v="888"/>
    <d v="2013-08-15T00:00:00"/>
    <s v="Standard Class"/>
    <s v="GH-14410"/>
    <s v="Gary Hansen"/>
    <s v="Home Office"/>
    <s v="United States"/>
    <s v="Hendersonville"/>
    <x v="18"/>
    <n v="37075"/>
    <x v="0"/>
    <s v="OFF-BI-10003314"/>
    <x v="1"/>
    <x v="8"/>
    <s v="Tuff Stuff Recycled Round Ring Binders"/>
    <n v="4.338000000000001"/>
    <n v="3"/>
    <n v="0.7"/>
    <n v="-3.0366"/>
  </r>
  <r>
    <n v="9161"/>
    <s v="CA-2013-118934"/>
    <x v="0"/>
    <x v="888"/>
    <d v="2013-08-15T00:00:00"/>
    <s v="Standard Class"/>
    <s v="GH-14410"/>
    <s v="Gary Hansen"/>
    <s v="Home Office"/>
    <s v="United States"/>
    <s v="Hendersonville"/>
    <x v="18"/>
    <n v="37075"/>
    <x v="0"/>
    <s v="OFF-BI-10004465"/>
    <x v="1"/>
    <x v="8"/>
    <s v="Avery Durable Slant Ring Binders"/>
    <n v="11.880000000000003"/>
    <n v="5"/>
    <n v="0.7"/>
    <n v="-7.9199999999999982"/>
  </r>
  <r>
    <n v="9162"/>
    <s v="CA-2013-160108"/>
    <x v="0"/>
    <x v="16"/>
    <d v="2013-12-13T00:00:00"/>
    <s v="Standard Class"/>
    <s v="AG-10900"/>
    <s v="Arthur Gainer"/>
    <s v="Consumer"/>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s v="Consumer"/>
    <s v="United States"/>
    <s v="Eau Claire"/>
    <x v="6"/>
    <n v="54703"/>
    <x v="2"/>
    <s v="FUR-CH-10002335"/>
    <x v="0"/>
    <x v="1"/>
    <s v="Hon GuestStacker Chair"/>
    <n v="680.01"/>
    <n v="3"/>
    <n v="0"/>
    <n v="176.80260000000001"/>
  </r>
  <r>
    <n v="9164"/>
    <s v="CA-2012-164007"/>
    <x v="1"/>
    <x v="1214"/>
    <d v="2012-06-12T00:00:00"/>
    <s v="Standard Class"/>
    <s v="MG-17695"/>
    <s v="Maureen Gnade"/>
    <s v="Consumer"/>
    <s v="United States"/>
    <s v="Chicago"/>
    <x v="10"/>
    <n v="60610"/>
    <x v="2"/>
    <s v="TEC-AC-10003433"/>
    <x v="2"/>
    <x v="11"/>
    <s v="Maxell 4.7GB DVD+R 5/Pack"/>
    <n v="2.3760000000000003"/>
    <n v="3"/>
    <n v="0.2"/>
    <n v="0.74249999999999994"/>
  </r>
  <r>
    <n v="9165"/>
    <s v="CA-2012-164007"/>
    <x v="1"/>
    <x v="1214"/>
    <d v="2012-06-12T00:00:00"/>
    <s v="Standard Class"/>
    <s v="MG-17695"/>
    <s v="Maureen Gnade"/>
    <s v="Consumer"/>
    <s v="United States"/>
    <s v="Chicago"/>
    <x v="10"/>
    <n v="60610"/>
    <x v="2"/>
    <s v="OFF-AP-10003849"/>
    <x v="1"/>
    <x v="9"/>
    <s v="Hoover Shoulder Vac Commercial Portable Vacuum"/>
    <n v="143.12799999999996"/>
    <n v="2"/>
    <n v="0.8"/>
    <n v="-393.60200000000009"/>
  </r>
  <r>
    <n v="9166"/>
    <s v="CA-2013-100300"/>
    <x v="0"/>
    <x v="890"/>
    <d v="2013-06-27T00:00:00"/>
    <s v="Second Class"/>
    <s v="MJ-17740"/>
    <s v="Max Jones"/>
    <s v="Consumer"/>
    <s v="United States"/>
    <s v="San Diego"/>
    <x v="1"/>
    <n v="92037"/>
    <x v="1"/>
    <s v="TEC-MA-10000984"/>
    <x v="2"/>
    <x v="15"/>
    <s v="Okidata MB760 Printer"/>
    <n v="4476.8"/>
    <n v="4"/>
    <n v="0.2"/>
    <n v="503.63999999999965"/>
  </r>
  <r>
    <n v="9167"/>
    <s v="CA-2013-100300"/>
    <x v="0"/>
    <x v="890"/>
    <d v="2013-06-27T00:00:00"/>
    <s v="Second Class"/>
    <s v="MJ-17740"/>
    <s v="Max Jones"/>
    <s v="Consumer"/>
    <s v="United States"/>
    <s v="San Diego"/>
    <x v="1"/>
    <n v="92037"/>
    <x v="1"/>
    <s v="OFF-PA-10000418"/>
    <x v="1"/>
    <x v="10"/>
    <s v="Xerox 189"/>
    <n v="104.85"/>
    <n v="1"/>
    <n v="0"/>
    <n v="50.327999999999996"/>
  </r>
  <r>
    <n v="9168"/>
    <s v="CA-2013-100300"/>
    <x v="0"/>
    <x v="890"/>
    <d v="2013-06-27T00:00:00"/>
    <s v="Second Class"/>
    <s v="MJ-17740"/>
    <s v="Max Jones"/>
    <s v="Consumer"/>
    <s v="United States"/>
    <s v="San Diego"/>
    <x v="1"/>
    <n v="92037"/>
    <x v="1"/>
    <s v="OFF-AP-10001242"/>
    <x v="1"/>
    <x v="9"/>
    <s v="APC 7 Outlet Network SurgeArrest Surge Protector"/>
    <n v="241.44"/>
    <n v="3"/>
    <n v="0"/>
    <n v="72.431999999999988"/>
  </r>
  <r>
    <n v="9169"/>
    <s v="CA-2013-140571"/>
    <x v="0"/>
    <x v="543"/>
    <d v="2013-03-20T00:00:00"/>
    <s v="Standard Class"/>
    <s v="SJ-20125"/>
    <s v="Sanjit Jacobs"/>
    <s v="Home Office"/>
    <s v="United States"/>
    <s v="Jackson"/>
    <x v="35"/>
    <n v="39212"/>
    <x v="0"/>
    <s v="OFF-PA-10001954"/>
    <x v="1"/>
    <x v="10"/>
    <s v="Xerox 1964"/>
    <n v="319.76"/>
    <n v="14"/>
    <n v="0"/>
    <n v="147.08959999999999"/>
  </r>
  <r>
    <n v="9170"/>
    <s v="CA-2013-140571"/>
    <x v="0"/>
    <x v="543"/>
    <d v="2013-03-20T00:00:00"/>
    <s v="Standard Class"/>
    <s v="SJ-20125"/>
    <s v="Sanjit Jacobs"/>
    <s v="Home Office"/>
    <s v="United States"/>
    <s v="Jackson"/>
    <x v="35"/>
    <n v="39212"/>
    <x v="0"/>
    <s v="OFF-PA-10001954"/>
    <x v="1"/>
    <x v="10"/>
    <s v="Xerox 1964"/>
    <n v="45.68"/>
    <n v="2"/>
    <n v="0"/>
    <n v="21.012799999999999"/>
  </r>
  <r>
    <n v="9171"/>
    <s v="US-2013-155768"/>
    <x v="0"/>
    <x v="49"/>
    <d v="2013-12-02T00:00:00"/>
    <s v="Same Day"/>
    <s v="LB-16795"/>
    <s v="Laurel Beltran"/>
    <s v="Home Office"/>
    <s v="United States"/>
    <s v="Oxnard"/>
    <x v="1"/>
    <n v="93030"/>
    <x v="1"/>
    <s v="FUR-FU-10000448"/>
    <x v="0"/>
    <x v="5"/>
    <s v="Tenex Chairmats For Use With Carpeted Floors"/>
    <n v="31.96"/>
    <n v="2"/>
    <n v="0"/>
    <n v="1.597999999999999"/>
  </r>
  <r>
    <n v="9172"/>
    <s v="US-2013-155768"/>
    <x v="0"/>
    <x v="49"/>
    <d v="2013-12-02T00:00:00"/>
    <s v="Same Day"/>
    <s v="LB-16795"/>
    <s v="Laurel Beltran"/>
    <s v="Home Office"/>
    <s v="United States"/>
    <s v="Oxnard"/>
    <x v="1"/>
    <n v="93030"/>
    <x v="1"/>
    <s v="OFF-PA-10001357"/>
    <x v="1"/>
    <x v="10"/>
    <s v="Xerox 1886"/>
    <n v="47.9"/>
    <n v="1"/>
    <n v="0"/>
    <n v="22.991999999999997"/>
  </r>
  <r>
    <n v="9173"/>
    <s v="US-2013-155768"/>
    <x v="0"/>
    <x v="49"/>
    <d v="2013-12-02T00:00:00"/>
    <s v="Same Day"/>
    <s v="LB-16795"/>
    <s v="Laurel Beltran"/>
    <s v="Home Office"/>
    <s v="United States"/>
    <s v="Oxnard"/>
    <x v="1"/>
    <n v="93030"/>
    <x v="1"/>
    <s v="OFF-ST-10002292"/>
    <x v="1"/>
    <x v="4"/>
    <s v="Sauder Facets Collection Locker/File Cabinet, Sky Alder Finish"/>
    <n v="1112.94"/>
    <n v="3"/>
    <n v="0"/>
    <n v="222.58799999999991"/>
  </r>
  <r>
    <n v="9174"/>
    <s v="US-2013-155768"/>
    <x v="0"/>
    <x v="49"/>
    <d v="2013-12-02T00:00:00"/>
    <s v="Same Day"/>
    <s v="LB-16795"/>
    <s v="Laurel Beltran"/>
    <s v="Home Office"/>
    <s v="United States"/>
    <s v="Oxnard"/>
    <x v="1"/>
    <n v="93030"/>
    <x v="1"/>
    <s v="OFF-EN-10001219"/>
    <x v="1"/>
    <x v="12"/>
    <s v="#10- 4 1/8&quot; x 9 1/2&quot; Security-Tint Envelopes"/>
    <n v="22.919999999999998"/>
    <n v="3"/>
    <n v="0"/>
    <n v="11.230799999999999"/>
  </r>
  <r>
    <n v="9175"/>
    <s v="CA-2014-119424"/>
    <x v="3"/>
    <x v="492"/>
    <d v="2014-06-15T00:00:00"/>
    <s v="Second Class"/>
    <s v="SB-20185"/>
    <s v="Sarah Brown"/>
    <s v="Consumer"/>
    <s v="United States"/>
    <s v="Kent"/>
    <x v="4"/>
    <n v="98031"/>
    <x v="1"/>
    <s v="TEC-PH-10002564"/>
    <x v="2"/>
    <x v="7"/>
    <s v="OtterBox Defender Series Case - Samsung Galaxy S4"/>
    <n v="71.975999999999999"/>
    <n v="3"/>
    <n v="0.2"/>
    <n v="8.9969999999999892"/>
  </r>
  <r>
    <n v="9176"/>
    <s v="CA-2014-119424"/>
    <x v="3"/>
    <x v="492"/>
    <d v="2014-06-15T00:00:00"/>
    <s v="Second Class"/>
    <s v="SB-20185"/>
    <s v="Sarah Brown"/>
    <s v="Consumer"/>
    <s v="United States"/>
    <s v="Kent"/>
    <x v="4"/>
    <n v="98031"/>
    <x v="1"/>
    <s v="OFF-PA-10001639"/>
    <x v="1"/>
    <x v="10"/>
    <s v="Xerox 203"/>
    <n v="19.440000000000001"/>
    <n v="3"/>
    <n v="0"/>
    <n v="9.3312000000000008"/>
  </r>
  <r>
    <n v="9177"/>
    <s v="CA-2013-118178"/>
    <x v="0"/>
    <x v="690"/>
    <d v="2013-03-25T00:00:00"/>
    <s v="Standard Class"/>
    <s v="CC-12610"/>
    <s v="Corey Catlett"/>
    <s v="Corporate"/>
    <s v="United States"/>
    <s v="Nashville"/>
    <x v="18"/>
    <n v="37211"/>
    <x v="0"/>
    <s v="OFF-BI-10001153"/>
    <x v="1"/>
    <x v="8"/>
    <s v="Ibico Recycled Grain-Textured Covers"/>
    <n v="31.086000000000006"/>
    <n v="3"/>
    <n v="0.7"/>
    <n v="-20.72399999999999"/>
  </r>
  <r>
    <n v="9178"/>
    <s v="CA-2013-166618"/>
    <x v="0"/>
    <x v="696"/>
    <d v="2013-11-19T00:00:00"/>
    <s v="Standard Class"/>
    <s v="DP-13000"/>
    <s v="Darren Powers"/>
    <s v="Consumer"/>
    <s v="United States"/>
    <s v="New York City"/>
    <x v="15"/>
    <n v="10035"/>
    <x v="3"/>
    <s v="TEC-PH-10003356"/>
    <x v="2"/>
    <x v="7"/>
    <s v="SmartStand Mobile Device Holder, Assorted Colors"/>
    <n v="13.98"/>
    <n v="2"/>
    <n v="0"/>
    <n v="3.9144000000000005"/>
  </r>
  <r>
    <n v="9179"/>
    <s v="CA-2013-166618"/>
    <x v="0"/>
    <x v="696"/>
    <d v="2013-11-19T00:00:00"/>
    <s v="Standard Class"/>
    <s v="DP-13000"/>
    <s v="Darren Powers"/>
    <s v="Consumer"/>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s v="Consumer"/>
    <s v="United States"/>
    <s v="Westminster"/>
    <x v="1"/>
    <n v="92683"/>
    <x v="1"/>
    <s v="TEC-PH-10002415"/>
    <x v="2"/>
    <x v="7"/>
    <s v="Polycom VoiceStation 500 Conference phone"/>
    <n v="707.88"/>
    <n v="3"/>
    <n v="0.2"/>
    <n v="44.242500000000035"/>
  </r>
  <r>
    <n v="9181"/>
    <s v="CA-2014-156776"/>
    <x v="3"/>
    <x v="783"/>
    <d v="2014-08-12T00:00:00"/>
    <s v="Standard Class"/>
    <s v="JL-15505"/>
    <s v="Jeremy Lonsdale"/>
    <s v="Consumer"/>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s v="Consumer"/>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s v="Consumer"/>
    <s v="United States"/>
    <s v="Westminster"/>
    <x v="1"/>
    <n v="92683"/>
    <x v="1"/>
    <s v="TEC-AC-10004803"/>
    <x v="2"/>
    <x v="11"/>
    <s v="Sony Micro Vault Click 4 GB USB 2.0 Flash Drive"/>
    <n v="55.76"/>
    <n v="4"/>
    <n v="0"/>
    <n v="7.8064000000000036"/>
  </r>
  <r>
    <n v="9184"/>
    <s v="CA-2014-156776"/>
    <x v="3"/>
    <x v="783"/>
    <d v="2014-08-12T00:00:00"/>
    <s v="Standard Class"/>
    <s v="JL-15505"/>
    <s v="Jeremy Lonsdale"/>
    <s v="Consumer"/>
    <s v="United States"/>
    <s v="Westminster"/>
    <x v="1"/>
    <n v="92683"/>
    <x v="1"/>
    <s v="OFF-PA-10001970"/>
    <x v="1"/>
    <x v="10"/>
    <s v="Xerox 1881"/>
    <n v="24.56"/>
    <n v="2"/>
    <n v="0"/>
    <n v="11.543199999999999"/>
  </r>
  <r>
    <n v="9185"/>
    <s v="CA-2014-156776"/>
    <x v="3"/>
    <x v="783"/>
    <d v="2014-08-12T00:00:00"/>
    <s v="Standard Class"/>
    <s v="JL-15505"/>
    <s v="Jeremy Lonsdale"/>
    <s v="Consumer"/>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s v="Consumer"/>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s v="Consumer"/>
    <s v="United States"/>
    <s v="Westminster"/>
    <x v="1"/>
    <n v="92683"/>
    <x v="1"/>
    <s v="OFF-AP-10002534"/>
    <x v="1"/>
    <x v="9"/>
    <s v="3.6 Cubic Foot Counter Height Office Refrigerator"/>
    <n v="1473.1"/>
    <n v="5"/>
    <n v="0"/>
    <n v="412.46800000000007"/>
  </r>
  <r>
    <n v="9188"/>
    <s v="US-2012-130512"/>
    <x v="1"/>
    <x v="291"/>
    <d v="2012-08-25T00:00:00"/>
    <s v="Standard Class"/>
    <s v="SM-20320"/>
    <s v="Sean Miller"/>
    <s v="Home Office"/>
    <s v="United States"/>
    <s v="Allentown"/>
    <x v="9"/>
    <n v="18103"/>
    <x v="3"/>
    <s v="OFF-SU-10001935"/>
    <x v="1"/>
    <x v="14"/>
    <s v="Staples"/>
    <n v="3.4880000000000004"/>
    <n v="2"/>
    <n v="0.2"/>
    <n v="-0.69760000000000066"/>
  </r>
  <r>
    <n v="9189"/>
    <s v="US-2012-130512"/>
    <x v="1"/>
    <x v="291"/>
    <d v="2012-08-25T00:00:00"/>
    <s v="Standard Class"/>
    <s v="SM-20320"/>
    <s v="Sean Miller"/>
    <s v="Home Office"/>
    <s v="United States"/>
    <s v="Allentown"/>
    <x v="9"/>
    <n v="18103"/>
    <x v="3"/>
    <s v="TEC-AC-10000290"/>
    <x v="2"/>
    <x v="11"/>
    <s v="Sabrent 4-Port USB 2.0 Hub"/>
    <n v="21.728000000000002"/>
    <n v="4"/>
    <n v="0.2"/>
    <n v="3.8024000000000004"/>
  </r>
  <r>
    <n v="9190"/>
    <s v="US-2012-130512"/>
    <x v="1"/>
    <x v="291"/>
    <d v="2012-08-25T00:00:00"/>
    <s v="Standard Class"/>
    <s v="SM-20320"/>
    <s v="Sean Miller"/>
    <s v="Home Office"/>
    <s v="United States"/>
    <s v="Allentown"/>
    <x v="9"/>
    <n v="18103"/>
    <x v="3"/>
    <s v="OFF-ST-10002574"/>
    <x v="1"/>
    <x v="4"/>
    <s v="SAFCO Commercial Wire Shelving, Black"/>
    <n v="663.072"/>
    <n v="6"/>
    <n v="0.2"/>
    <n v="-165.768"/>
  </r>
  <r>
    <n v="9191"/>
    <s v="US-2012-130512"/>
    <x v="1"/>
    <x v="291"/>
    <d v="2012-08-25T00:00:00"/>
    <s v="Standard Class"/>
    <s v="SM-20320"/>
    <s v="Sean Miller"/>
    <s v="Home Office"/>
    <s v="United States"/>
    <s v="Allentown"/>
    <x v="9"/>
    <n v="18103"/>
    <x v="3"/>
    <s v="OFF-BI-10004519"/>
    <x v="1"/>
    <x v="8"/>
    <s v="GBC DocuBind P100 Manual Binding Machine"/>
    <n v="99.588000000000008"/>
    <n v="2"/>
    <n v="0.7"/>
    <n v="-82.989999999999981"/>
  </r>
  <r>
    <n v="9192"/>
    <s v="US-2012-130512"/>
    <x v="1"/>
    <x v="291"/>
    <d v="2012-08-25T00:00:00"/>
    <s v="Standard Class"/>
    <s v="SM-20320"/>
    <s v="Sean Miller"/>
    <s v="Home Office"/>
    <s v="United States"/>
    <s v="Allentown"/>
    <x v="9"/>
    <n v="18103"/>
    <x v="3"/>
    <s v="OFF-PA-10003625"/>
    <x v="1"/>
    <x v="10"/>
    <s v="Xerox 1979"/>
    <n v="49.568000000000005"/>
    <n v="2"/>
    <n v="0.2"/>
    <n v="15.489999999999997"/>
  </r>
  <r>
    <n v="9193"/>
    <s v="CA-2012-141810"/>
    <x v="1"/>
    <x v="121"/>
    <d v="2012-11-07T00:00:00"/>
    <s v="Standard Class"/>
    <s v="BB-10990"/>
    <s v="Barry Blumstein"/>
    <s v="Corporate"/>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s v="Corporate"/>
    <s v="United States"/>
    <s v="San Antonio"/>
    <x v="5"/>
    <n v="78207"/>
    <x v="2"/>
    <s v="TEC-PH-10002200"/>
    <x v="2"/>
    <x v="7"/>
    <s v="Aastra 6757i CT Wireless VoIP phone"/>
    <n v="344.70400000000001"/>
    <n v="2"/>
    <n v="0.2"/>
    <n v="38.779199999999989"/>
  </r>
  <r>
    <n v="9195"/>
    <s v="CA-2011-146843"/>
    <x v="2"/>
    <x v="953"/>
    <d v="2011-12-06T00:00:00"/>
    <s v="Standard Class"/>
    <s v="PB-19150"/>
    <s v="Philip Brown"/>
    <s v="Consumer"/>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s v="Consumer"/>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s v="Consumer"/>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s v="Consumer"/>
    <s v="United States"/>
    <s v="San Jose"/>
    <x v="1"/>
    <n v="95123"/>
    <x v="1"/>
    <s v="TEC-PH-10001817"/>
    <x v="2"/>
    <x v="7"/>
    <s v="Wilson Electronics DB Pro Signal Booster"/>
    <n v="1432.0000000000002"/>
    <n v="5"/>
    <n v="0.2"/>
    <n v="125.30000000000007"/>
  </r>
  <r>
    <n v="9199"/>
    <s v="CA-2011-103310"/>
    <x v="2"/>
    <x v="1025"/>
    <d v="2011-05-15T00:00:00"/>
    <s v="Standard Class"/>
    <s v="GM-14680"/>
    <s v="Greg Matthias"/>
    <s v="Consumer"/>
    <s v="United States"/>
    <s v="San Jose"/>
    <x v="1"/>
    <n v="95123"/>
    <x v="1"/>
    <s v="OFF-SU-10004737"/>
    <x v="1"/>
    <x v="14"/>
    <s v="Acme Design Stainless Steel Bent Scissors"/>
    <n v="41.04"/>
    <n v="6"/>
    <n v="0"/>
    <n v="11.0808"/>
  </r>
  <r>
    <n v="9200"/>
    <s v="CA-2011-103310"/>
    <x v="2"/>
    <x v="1025"/>
    <d v="2011-05-15T00:00:00"/>
    <s v="Standard Class"/>
    <s v="GM-14680"/>
    <s v="Greg Matthias"/>
    <s v="Consumer"/>
    <s v="United States"/>
    <s v="San Jose"/>
    <x v="1"/>
    <n v="95123"/>
    <x v="1"/>
    <s v="FUR-CH-10002320"/>
    <x v="0"/>
    <x v="1"/>
    <s v="Hon Pagoda Stacking Chairs"/>
    <n v="256.78400000000005"/>
    <n v="1"/>
    <n v="0.2"/>
    <n v="32.097999999999971"/>
  </r>
  <r>
    <n v="9201"/>
    <s v="CA-2013-152688"/>
    <x v="0"/>
    <x v="508"/>
    <d v="2013-10-21T00:00:00"/>
    <s v="First Class"/>
    <s v="NR-18550"/>
    <s v="Nick Radford"/>
    <s v="Consumer"/>
    <s v="United States"/>
    <s v="Perth Amboy"/>
    <x v="30"/>
    <n v="8861"/>
    <x v="3"/>
    <s v="FUR-BO-10001337"/>
    <x v="0"/>
    <x v="0"/>
    <s v="O'Sullivan Living Dimensions 2-Shelf Bookcases"/>
    <n v="120.98"/>
    <n v="1"/>
    <n v="0"/>
    <n v="12.097999999999999"/>
  </r>
  <r>
    <n v="9202"/>
    <s v="CA-2013-152688"/>
    <x v="0"/>
    <x v="508"/>
    <d v="2013-10-21T00:00:00"/>
    <s v="First Class"/>
    <s v="NR-18550"/>
    <s v="Nick Radford"/>
    <s v="Consumer"/>
    <s v="United States"/>
    <s v="Perth Amboy"/>
    <x v="30"/>
    <n v="8861"/>
    <x v="3"/>
    <s v="OFF-BI-10004584"/>
    <x v="1"/>
    <x v="8"/>
    <s v="GBC ProClick 150 Presentation Binding System"/>
    <n v="315.98"/>
    <n v="1"/>
    <n v="0"/>
    <n v="148.51060000000001"/>
  </r>
  <r>
    <n v="9203"/>
    <s v="CA-2013-153836"/>
    <x v="0"/>
    <x v="859"/>
    <d v="2013-11-04T00:00:00"/>
    <s v="Standard Class"/>
    <s v="EH-13765"/>
    <s v="Edward Hooks"/>
    <s v="Corporate"/>
    <s v="United States"/>
    <s v="New York City"/>
    <x v="15"/>
    <n v="10011"/>
    <x v="3"/>
    <s v="OFF-BI-10004817"/>
    <x v="1"/>
    <x v="8"/>
    <s v="GBC Personal VeloBind Strips"/>
    <n v="28.752000000000002"/>
    <n v="3"/>
    <n v="0.2"/>
    <n v="10.0632"/>
  </r>
  <r>
    <n v="9204"/>
    <s v="CA-2013-153836"/>
    <x v="0"/>
    <x v="859"/>
    <d v="2013-11-04T00:00:00"/>
    <s v="Standard Class"/>
    <s v="EH-13765"/>
    <s v="Edward Hooks"/>
    <s v="Corporate"/>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s v="Corporate"/>
    <s v="United States"/>
    <s v="Los Angeles"/>
    <x v="1"/>
    <n v="90004"/>
    <x v="1"/>
    <s v="OFF-AR-10001149"/>
    <x v="1"/>
    <x v="6"/>
    <s v="Sanford Colorific Colored Pencils, 12/Box"/>
    <n v="23.04"/>
    <n v="8"/>
    <n v="0"/>
    <n v="6.911999999999999"/>
  </r>
  <r>
    <n v="9206"/>
    <s v="CA-2013-146423"/>
    <x v="0"/>
    <x v="438"/>
    <d v="2013-04-22T00:00:00"/>
    <s v="Same Day"/>
    <s v="BT-11680"/>
    <s v="Brian Thompson"/>
    <s v="Consumer"/>
    <s v="United States"/>
    <s v="Milford"/>
    <x v="29"/>
    <n v="6460"/>
    <x v="3"/>
    <s v="OFF-AR-10004817"/>
    <x v="1"/>
    <x v="6"/>
    <s v="Colorific Watercolor Pencils"/>
    <n v="15.48"/>
    <n v="3"/>
    <n v="0"/>
    <n v="4.4891999999999985"/>
  </r>
  <r>
    <n v="9207"/>
    <s v="CA-2013-146423"/>
    <x v="0"/>
    <x v="438"/>
    <d v="2013-04-22T00:00:00"/>
    <s v="Same Day"/>
    <s v="BT-11680"/>
    <s v="Brian Thompson"/>
    <s v="Consumer"/>
    <s v="United States"/>
    <s v="Milford"/>
    <x v="29"/>
    <n v="6460"/>
    <x v="3"/>
    <s v="OFF-PA-10003797"/>
    <x v="1"/>
    <x v="10"/>
    <s v="Xerox 209"/>
    <n v="51.84"/>
    <n v="8"/>
    <n v="0"/>
    <n v="24.883200000000002"/>
  </r>
  <r>
    <n v="9208"/>
    <s v="CA-2014-140781"/>
    <x v="3"/>
    <x v="646"/>
    <d v="2014-08-08T00:00:00"/>
    <s v="Standard Class"/>
    <s v="AB-10105"/>
    <s v="Adrian Barton"/>
    <s v="Consumer"/>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s v="Corporate"/>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s v="Home Office"/>
    <s v="United States"/>
    <s v="Burlington"/>
    <x v="23"/>
    <n v="52601"/>
    <x v="2"/>
    <s v="OFF-EN-10003160"/>
    <x v="1"/>
    <x v="12"/>
    <s v="Pastel Pink Envelopes"/>
    <n v="7.28"/>
    <n v="1"/>
    <n v="0"/>
    <n v="3.4944000000000002"/>
  </r>
  <r>
    <n v="9211"/>
    <s v="CA-2014-142776"/>
    <x v="3"/>
    <x v="157"/>
    <d v="2014-12-15T00:00:00"/>
    <s v="Second Class"/>
    <s v="RS-19870"/>
    <s v="Roy Skaria"/>
    <s v="Home Office"/>
    <s v="United States"/>
    <s v="Burlington"/>
    <x v="23"/>
    <n v="52601"/>
    <x v="2"/>
    <s v="OFF-BI-10002012"/>
    <x v="1"/>
    <x v="8"/>
    <s v="Wilson Jones Easy Flow II Sheet Lifters"/>
    <n v="5.4"/>
    <n v="3"/>
    <n v="0"/>
    <n v="2.5920000000000001"/>
  </r>
  <r>
    <n v="9212"/>
    <s v="CA-2012-167479"/>
    <x v="1"/>
    <x v="948"/>
    <d v="2012-03-19T00:00:00"/>
    <s v="Standard Class"/>
    <s v="AI-10855"/>
    <s v="Arianne Irving"/>
    <s v="Consumer"/>
    <s v="United States"/>
    <s v="Roseville"/>
    <x v="1"/>
    <n v="95661"/>
    <x v="1"/>
    <s v="OFF-PA-10002105"/>
    <x v="1"/>
    <x v="10"/>
    <s v="Xerox 223"/>
    <n v="19.440000000000001"/>
    <n v="3"/>
    <n v="0"/>
    <n v="9.3312000000000008"/>
  </r>
  <r>
    <n v="9213"/>
    <s v="CA-2011-144071"/>
    <x v="2"/>
    <x v="589"/>
    <d v="2011-12-15T00:00:00"/>
    <s v="Standard Class"/>
    <s v="DJ-13420"/>
    <s v="Denny Joy"/>
    <s v="Corporate"/>
    <s v="United States"/>
    <s v="San Francisco"/>
    <x v="1"/>
    <n v="94110"/>
    <x v="1"/>
    <s v="FUR-FU-10000397"/>
    <x v="0"/>
    <x v="5"/>
    <s v="Luxo Economy Swing Arm Lamp"/>
    <n v="39.880000000000003"/>
    <n v="2"/>
    <n v="0"/>
    <n v="11.166400000000003"/>
  </r>
  <r>
    <n v="9214"/>
    <s v="CA-2011-144071"/>
    <x v="2"/>
    <x v="589"/>
    <d v="2011-12-15T00:00:00"/>
    <s v="Standard Class"/>
    <s v="DJ-13420"/>
    <s v="Denny Joy"/>
    <s v="Corporate"/>
    <s v="United States"/>
    <s v="San Francisco"/>
    <x v="1"/>
    <n v="94110"/>
    <x v="1"/>
    <s v="FUR-FU-10000758"/>
    <x v="0"/>
    <x v="5"/>
    <s v="DAX Natural Wood-Tone Poster Frame"/>
    <n v="79.44"/>
    <n v="3"/>
    <n v="0"/>
    <n v="28.598399999999994"/>
  </r>
  <r>
    <n v="9215"/>
    <s v="US-2014-120908"/>
    <x v="3"/>
    <x v="1033"/>
    <d v="2014-10-03T00:00:00"/>
    <s v="First Class"/>
    <s v="BF-10975"/>
    <s v="Barbara Fisher"/>
    <s v="Corporate"/>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s v="Corporate"/>
    <s v="United States"/>
    <s v="Los Angeles"/>
    <x v="1"/>
    <n v="90049"/>
    <x v="1"/>
    <s v="OFF-PA-10004451"/>
    <x v="1"/>
    <x v="10"/>
    <s v="Xerox 222"/>
    <n v="32.400000000000006"/>
    <n v="5"/>
    <n v="0"/>
    <n v="15.552000000000001"/>
  </r>
  <r>
    <n v="9217"/>
    <s v="CA-2014-103765"/>
    <x v="3"/>
    <x v="221"/>
    <d v="2014-12-01T00:00:00"/>
    <s v="Standard Class"/>
    <s v="JG-15310"/>
    <s v="Jason Gross"/>
    <s v="Corporate"/>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s v="Home Office"/>
    <s v="United States"/>
    <s v="Minneapolis"/>
    <x v="11"/>
    <n v="55407"/>
    <x v="2"/>
    <s v="OFF-EN-10004459"/>
    <x v="1"/>
    <x v="12"/>
    <s v="Security-Tint Envelopes"/>
    <n v="15.28"/>
    <n v="2"/>
    <n v="0"/>
    <n v="7.4871999999999996"/>
  </r>
  <r>
    <n v="9219"/>
    <s v="US-2012-164238"/>
    <x v="1"/>
    <x v="748"/>
    <d v="2012-08-20T00:00:00"/>
    <s v="Standard Class"/>
    <s v="JW-15955"/>
    <s v="Joni Wasserman"/>
    <s v="Consumer"/>
    <s v="United States"/>
    <s v="Philadelphia"/>
    <x v="9"/>
    <n v="19120"/>
    <x v="3"/>
    <s v="OFF-ST-10002352"/>
    <x v="1"/>
    <x v="4"/>
    <s v="Iris Project Case"/>
    <n v="44.688000000000002"/>
    <n v="7"/>
    <n v="0.2"/>
    <n v="3.3515999999999977"/>
  </r>
  <r>
    <n v="9220"/>
    <s v="US-2012-164238"/>
    <x v="1"/>
    <x v="748"/>
    <d v="2012-08-20T00:00:00"/>
    <s v="Standard Class"/>
    <s v="JW-15955"/>
    <s v="Joni Wasserman"/>
    <s v="Consumer"/>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s v="Consumer"/>
    <s v="United States"/>
    <s v="Lafayette"/>
    <x v="28"/>
    <n v="70506"/>
    <x v="0"/>
    <s v="OFF-LA-10000248"/>
    <x v="1"/>
    <x v="2"/>
    <s v="Avery 52"/>
    <n v="11.07"/>
    <n v="3"/>
    <n v="0"/>
    <n v="5.2028999999999996"/>
  </r>
  <r>
    <n v="9222"/>
    <s v="CA-2014-103212"/>
    <x v="3"/>
    <x v="119"/>
    <d v="2014-10-15T00:00:00"/>
    <s v="First Class"/>
    <s v="MH-18025"/>
    <s v="Michelle Huthwaite"/>
    <s v="Consumer"/>
    <s v="United States"/>
    <s v="Lafayette"/>
    <x v="28"/>
    <n v="70506"/>
    <x v="0"/>
    <s v="FUR-TA-10003473"/>
    <x v="0"/>
    <x v="3"/>
    <s v="Bretford Rectangular Conference Table Tops"/>
    <n v="1504.52"/>
    <n v="4"/>
    <n v="0"/>
    <n v="346.03960000000006"/>
  </r>
  <r>
    <n v="9223"/>
    <s v="CA-2014-103212"/>
    <x v="3"/>
    <x v="119"/>
    <d v="2014-10-15T00:00:00"/>
    <s v="First Class"/>
    <s v="MH-18025"/>
    <s v="Michelle Huthwaite"/>
    <s v="Consumer"/>
    <s v="United States"/>
    <s v="Lafayette"/>
    <x v="28"/>
    <n v="70506"/>
    <x v="0"/>
    <s v="OFF-PA-10004355"/>
    <x v="1"/>
    <x v="10"/>
    <s v="Xerox 231"/>
    <n v="25.92"/>
    <n v="4"/>
    <n v="0"/>
    <n v="12.441600000000001"/>
  </r>
  <r>
    <n v="9224"/>
    <s v="CA-2014-121160"/>
    <x v="3"/>
    <x v="259"/>
    <d v="2014-11-05T00:00:00"/>
    <s v="Same Day"/>
    <s v="FM-14290"/>
    <s v="Frank Merwin"/>
    <s v="Home Office"/>
    <s v="United States"/>
    <s v="Bryan"/>
    <x v="5"/>
    <n v="77803"/>
    <x v="2"/>
    <s v="OFF-BI-10001308"/>
    <x v="1"/>
    <x v="8"/>
    <s v="GBC Standard Plastic Binding Systems' Combs"/>
    <n v="7.5359999999999987"/>
    <n v="6"/>
    <n v="0.8"/>
    <n v="-13.188000000000009"/>
  </r>
  <r>
    <n v="9225"/>
    <s v="CA-2014-121160"/>
    <x v="3"/>
    <x v="259"/>
    <d v="2014-11-05T00:00:00"/>
    <s v="Same Day"/>
    <s v="FM-14290"/>
    <s v="Frank Merwin"/>
    <s v="Home Office"/>
    <s v="United States"/>
    <s v="Bryan"/>
    <x v="5"/>
    <n v="77803"/>
    <x v="2"/>
    <s v="OFF-BI-10003094"/>
    <x v="1"/>
    <x v="8"/>
    <s v="Self-Adhesive Ring Binder Labels"/>
    <n v="1.4079999999999997"/>
    <n v="2"/>
    <n v="0.8"/>
    <n v="-2.3232000000000008"/>
  </r>
  <r>
    <n v="9226"/>
    <s v="CA-2014-121160"/>
    <x v="3"/>
    <x v="259"/>
    <d v="2014-11-05T00:00:00"/>
    <s v="Same Day"/>
    <s v="FM-14290"/>
    <s v="Frank Merwin"/>
    <s v="Home Office"/>
    <s v="United States"/>
    <s v="Bryan"/>
    <x v="5"/>
    <n v="77803"/>
    <x v="2"/>
    <s v="OFF-BI-10004040"/>
    <x v="1"/>
    <x v="8"/>
    <s v="Wilson Jones Impact Binders"/>
    <n v="4.1439999999999992"/>
    <n v="4"/>
    <n v="0.8"/>
    <n v="-6.4232000000000014"/>
  </r>
  <r>
    <n v="9227"/>
    <s v="CA-2014-121160"/>
    <x v="3"/>
    <x v="259"/>
    <d v="2014-11-05T00:00:00"/>
    <s v="Same Day"/>
    <s v="FM-14290"/>
    <s v="Frank Merwin"/>
    <s v="Home Office"/>
    <s v="United States"/>
    <s v="Bryan"/>
    <x v="5"/>
    <n v="77803"/>
    <x v="2"/>
    <s v="OFF-ST-10002485"/>
    <x v="1"/>
    <x v="4"/>
    <s v="Rogers Deluxe File Chest"/>
    <n v="52.751999999999995"/>
    <n v="3"/>
    <n v="0.2"/>
    <n v="-12.528600000000001"/>
  </r>
  <r>
    <n v="9228"/>
    <s v="CA-2014-140515"/>
    <x v="3"/>
    <x v="498"/>
    <d v="2014-03-25T00:00:00"/>
    <s v="Standard Class"/>
    <s v="GZ-14545"/>
    <s v="George Zrebassa"/>
    <s v="Corporate"/>
    <s v="United States"/>
    <s v="Los Angeles"/>
    <x v="1"/>
    <n v="90008"/>
    <x v="1"/>
    <s v="OFF-AP-10001205"/>
    <x v="1"/>
    <x v="9"/>
    <s v="Belkin 5 Outlet SurgeMaster Power Centers"/>
    <n v="381.35999999999996"/>
    <n v="7"/>
    <n v="0"/>
    <n v="106.78080000000003"/>
  </r>
  <r>
    <n v="9229"/>
    <s v="CA-2011-153619"/>
    <x v="2"/>
    <x v="935"/>
    <d v="2011-11-03T00:00:00"/>
    <s v="Same Day"/>
    <s v="TC-21535"/>
    <s v="Tracy Collins"/>
    <s v="Home Office"/>
    <s v="United States"/>
    <s v="Los Angeles"/>
    <x v="1"/>
    <n v="90049"/>
    <x v="1"/>
    <s v="OFF-AR-10001868"/>
    <x v="1"/>
    <x v="6"/>
    <s v="Prang Dustless Chalk Sticks"/>
    <n v="6.72"/>
    <n v="4"/>
    <n v="0"/>
    <n v="3.36"/>
  </r>
  <r>
    <n v="9230"/>
    <s v="CA-2014-133718"/>
    <x v="3"/>
    <x v="283"/>
    <d v="2014-07-27T00:00:00"/>
    <s v="First Class"/>
    <s v="TB-21520"/>
    <s v="Tracy Blumstein"/>
    <s v="Consumer"/>
    <s v="United States"/>
    <s v="Los Angeles"/>
    <x v="1"/>
    <n v="90045"/>
    <x v="1"/>
    <s v="OFF-BI-10003429"/>
    <x v="1"/>
    <x v="8"/>
    <s v="Cardinal HOLDit! Binder Insert Strips,Extra Strips"/>
    <n v="15.192"/>
    <n v="3"/>
    <n v="0.2"/>
    <n v="5.5070999999999994"/>
  </r>
  <r>
    <n v="9231"/>
    <s v="CA-2014-133718"/>
    <x v="3"/>
    <x v="283"/>
    <d v="2014-07-27T00:00:00"/>
    <s v="First Class"/>
    <s v="TB-21520"/>
    <s v="Tracy Blumstein"/>
    <s v="Consumer"/>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s v="Consumer"/>
    <s v="United States"/>
    <s v="Phoenix"/>
    <x v="16"/>
    <n v="85023"/>
    <x v="1"/>
    <s v="OFF-BI-10003650"/>
    <x v="1"/>
    <x v="8"/>
    <s v="GBC DocuBind 300 Electric Binding Machine"/>
    <n v="946.76400000000024"/>
    <n v="6"/>
    <n v="0.7"/>
    <n v="-694.29359999999997"/>
  </r>
  <r>
    <n v="9233"/>
    <s v="CA-2013-126732"/>
    <x v="0"/>
    <x v="476"/>
    <d v="2013-09-07T00:00:00"/>
    <s v="Standard Class"/>
    <s v="LR-16915"/>
    <s v="Lena Radford"/>
    <s v="Consumer"/>
    <s v="United States"/>
    <s v="Los Angeles"/>
    <x v="1"/>
    <n v="90036"/>
    <x v="1"/>
    <s v="FUR-FU-10001889"/>
    <x v="0"/>
    <x v="5"/>
    <s v="Ultra Door Pull Handle"/>
    <n v="94.679999999999993"/>
    <n v="9"/>
    <n v="0"/>
    <n v="31.244399999999995"/>
  </r>
  <r>
    <n v="9234"/>
    <s v="CA-2013-126732"/>
    <x v="0"/>
    <x v="476"/>
    <d v="2013-09-07T00:00:00"/>
    <s v="Standard Class"/>
    <s v="LR-16915"/>
    <s v="Lena Radford"/>
    <s v="Consumer"/>
    <s v="United States"/>
    <s v="Los Angeles"/>
    <x v="1"/>
    <n v="90036"/>
    <x v="1"/>
    <s v="OFF-ST-10000321"/>
    <x v="1"/>
    <x v="4"/>
    <s v="Akro Stacking Bins"/>
    <n v="23.669999999999998"/>
    <n v="3"/>
    <n v="0"/>
    <n v="0.94679999999999698"/>
  </r>
  <r>
    <n v="9235"/>
    <s v="CA-2013-126732"/>
    <x v="0"/>
    <x v="476"/>
    <d v="2013-09-07T00:00:00"/>
    <s v="Standard Class"/>
    <s v="LR-16915"/>
    <s v="Lena Radford"/>
    <s v="Consumer"/>
    <s v="United States"/>
    <s v="Los Angeles"/>
    <x v="1"/>
    <n v="90036"/>
    <x v="1"/>
    <s v="TEC-PH-10001530"/>
    <x v="2"/>
    <x v="7"/>
    <s v="Cisco Unified IP Phone 7945G VoIP phone"/>
    <n v="1091.1680000000001"/>
    <n v="4"/>
    <n v="0.2"/>
    <n v="68.197999999999979"/>
  </r>
  <r>
    <n v="9236"/>
    <s v="CA-2013-126732"/>
    <x v="0"/>
    <x v="476"/>
    <d v="2013-09-07T00:00:00"/>
    <s v="Standard Class"/>
    <s v="LR-16915"/>
    <s v="Lena Radford"/>
    <s v="Consumer"/>
    <s v="United States"/>
    <s v="Los Angeles"/>
    <x v="1"/>
    <n v="90036"/>
    <x v="1"/>
    <s v="OFF-AR-10004752"/>
    <x v="1"/>
    <x v="6"/>
    <s v="Blackstonian Pencils"/>
    <n v="18.689999999999998"/>
    <n v="7"/>
    <n v="0"/>
    <n v="5.2332000000000001"/>
  </r>
  <r>
    <n v="9237"/>
    <s v="CA-2013-126732"/>
    <x v="0"/>
    <x v="476"/>
    <d v="2013-09-07T00:00:00"/>
    <s v="Standard Class"/>
    <s v="LR-16915"/>
    <s v="Lena Radford"/>
    <s v="Consumer"/>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s v="Consumer"/>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s v="Consumer"/>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s v="Corporate"/>
    <s v="United States"/>
    <s v="Tallahassee"/>
    <x v="2"/>
    <n v="32303"/>
    <x v="0"/>
    <s v="OFF-PA-10001685"/>
    <x v="1"/>
    <x v="10"/>
    <s v="Staples"/>
    <n v="56.783999999999999"/>
    <n v="7"/>
    <n v="0.2"/>
    <n v="20.584200000000003"/>
  </r>
  <r>
    <n v="9241"/>
    <s v="CA-2014-110310"/>
    <x v="3"/>
    <x v="855"/>
    <d v="2014-11-03T00:00:00"/>
    <s v="Standard Class"/>
    <s v="NB-18655"/>
    <s v="Nona Balk"/>
    <s v="Corporate"/>
    <s v="United States"/>
    <s v="Tallahassee"/>
    <x v="2"/>
    <n v="32303"/>
    <x v="0"/>
    <s v="OFF-BI-10001097"/>
    <x v="1"/>
    <x v="8"/>
    <s v="Avery Hole Reinforcements"/>
    <n v="5.6070000000000011"/>
    <n v="3"/>
    <n v="0.7"/>
    <n v="-3.9248999999999974"/>
  </r>
  <r>
    <n v="9242"/>
    <s v="CA-2014-110310"/>
    <x v="3"/>
    <x v="855"/>
    <d v="2014-11-03T00:00:00"/>
    <s v="Standard Class"/>
    <s v="NB-18655"/>
    <s v="Nona Balk"/>
    <s v="Corporate"/>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s v="Home Office"/>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s v="Home Office"/>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s v="Home Office"/>
    <s v="United States"/>
    <s v="San Francisco"/>
    <x v="1"/>
    <n v="94122"/>
    <x v="1"/>
    <s v="OFF-AR-10003251"/>
    <x v="1"/>
    <x v="6"/>
    <s v="Prang Drawing Pencil Set"/>
    <n v="5.56"/>
    <n v="2"/>
    <n v="0"/>
    <n v="2.2239999999999998"/>
  </r>
  <r>
    <n v="9246"/>
    <s v="CA-2011-113271"/>
    <x v="2"/>
    <x v="868"/>
    <d v="2011-07-14T00:00:00"/>
    <s v="Standard Class"/>
    <s v="DS-13030"/>
    <s v="Darrin Sayre"/>
    <s v="Home Office"/>
    <s v="United States"/>
    <s v="San Francisco"/>
    <x v="1"/>
    <n v="94122"/>
    <x v="1"/>
    <s v="OFF-PA-10002365"/>
    <x v="1"/>
    <x v="10"/>
    <s v="Xerox 1967"/>
    <n v="32.400000000000006"/>
    <n v="5"/>
    <n v="0"/>
    <n v="15.552000000000001"/>
  </r>
  <r>
    <n v="9247"/>
    <s v="CA-2014-130106"/>
    <x v="3"/>
    <x v="1053"/>
    <d v="2014-05-27T00:00:00"/>
    <s v="Standard Class"/>
    <s v="VF-21715"/>
    <s v="Vicky Freymann"/>
    <s v="Home Office"/>
    <s v="United States"/>
    <s v="San Francisco"/>
    <x v="1"/>
    <n v="94109"/>
    <x v="1"/>
    <s v="OFF-AR-10003651"/>
    <x v="1"/>
    <x v="6"/>
    <s v="Newell 350"/>
    <n v="9.84"/>
    <n v="3"/>
    <n v="0"/>
    <n v="2.8535999999999988"/>
  </r>
  <r>
    <n v="9248"/>
    <s v="CA-2014-130106"/>
    <x v="3"/>
    <x v="1053"/>
    <d v="2014-05-27T00:00:00"/>
    <s v="Standard Class"/>
    <s v="VF-21715"/>
    <s v="Vicky Freymann"/>
    <s v="Home Office"/>
    <s v="United States"/>
    <s v="San Francisco"/>
    <x v="1"/>
    <n v="94109"/>
    <x v="1"/>
    <s v="OFF-AR-10003732"/>
    <x v="1"/>
    <x v="6"/>
    <s v="Newell 333"/>
    <n v="2.78"/>
    <n v="1"/>
    <n v="0"/>
    <n v="0.72279999999999989"/>
  </r>
  <r>
    <n v="9249"/>
    <s v="CA-2013-127761"/>
    <x v="0"/>
    <x v="338"/>
    <d v="2013-11-15T00:00:00"/>
    <s v="Standard Class"/>
    <s v="SW-20275"/>
    <s v="Scott Williamson"/>
    <s v="Consumer"/>
    <s v="United States"/>
    <s v="New York City"/>
    <x v="15"/>
    <n v="10009"/>
    <x v="3"/>
    <s v="OFF-BI-10002557"/>
    <x v="1"/>
    <x v="8"/>
    <s v="Presstex Flexible Ring Binders"/>
    <n v="3.64"/>
    <n v="1"/>
    <n v="0.2"/>
    <n v="1.3649999999999998"/>
  </r>
  <r>
    <n v="9250"/>
    <s v="CA-2013-127761"/>
    <x v="0"/>
    <x v="338"/>
    <d v="2013-11-15T00:00:00"/>
    <s v="Standard Class"/>
    <s v="SW-20275"/>
    <s v="Scott Williamson"/>
    <s v="Consumer"/>
    <s v="United States"/>
    <s v="New York City"/>
    <x v="15"/>
    <n v="10009"/>
    <x v="3"/>
    <s v="TEC-PH-10003691"/>
    <x v="2"/>
    <x v="7"/>
    <s v="BlackBerry Q10"/>
    <n v="881.93"/>
    <n v="7"/>
    <n v="0"/>
    <n v="220.48250000000002"/>
  </r>
  <r>
    <n v="9251"/>
    <s v="CA-2013-105354"/>
    <x v="0"/>
    <x v="499"/>
    <d v="2013-12-07T00:00:00"/>
    <s v="Standard Class"/>
    <s v="PW-19030"/>
    <s v="Pauline Webber"/>
    <s v="Corporate"/>
    <s v="United States"/>
    <s v="Marion"/>
    <x v="23"/>
    <n v="52302"/>
    <x v="2"/>
    <s v="OFF-BI-10001107"/>
    <x v="1"/>
    <x v="8"/>
    <s v="GBC White Gloss Covers, Plain Front"/>
    <n v="115.84"/>
    <n v="8"/>
    <n v="0"/>
    <n v="54.444800000000001"/>
  </r>
  <r>
    <n v="9252"/>
    <s v="CA-2014-155712"/>
    <x v="3"/>
    <x v="580"/>
    <d v="2014-03-09T00:00:00"/>
    <s v="Standard Class"/>
    <s v="KD-16615"/>
    <s v="Ken Dana"/>
    <s v="Corporate"/>
    <s v="United States"/>
    <s v="Los Angeles"/>
    <x v="1"/>
    <n v="90008"/>
    <x v="1"/>
    <s v="OFF-BI-10004224"/>
    <x v="1"/>
    <x v="8"/>
    <s v="Catalog Binders with Expanding Posts"/>
    <n v="107.64800000000001"/>
    <n v="2"/>
    <n v="0.2"/>
    <n v="33.639999999999986"/>
  </r>
  <r>
    <n v="9253"/>
    <s v="CA-2014-102309"/>
    <x v="3"/>
    <x v="397"/>
    <d v="2014-09-26T00:00:00"/>
    <s v="Second Class"/>
    <s v="DO-13645"/>
    <s v="Doug O'Connell"/>
    <s v="Consumer"/>
    <s v="United States"/>
    <s v="Pine Bluff"/>
    <x v="36"/>
    <n v="71603"/>
    <x v="0"/>
    <s v="TEC-AC-10001114"/>
    <x v="2"/>
    <x v="11"/>
    <s v="Microsoft Wireless Mobile Mouse 4000"/>
    <n v="199.95000000000002"/>
    <n v="5"/>
    <n v="0"/>
    <n v="63.983999999999988"/>
  </r>
  <r>
    <n v="9254"/>
    <s v="CA-2014-102309"/>
    <x v="3"/>
    <x v="397"/>
    <d v="2014-09-26T00:00:00"/>
    <s v="Second Class"/>
    <s v="DO-13645"/>
    <s v="Doug O'Connell"/>
    <s v="Consumer"/>
    <s v="United States"/>
    <s v="Pine Bluff"/>
    <x v="36"/>
    <n v="71603"/>
    <x v="0"/>
    <s v="OFF-PA-10002005"/>
    <x v="1"/>
    <x v="10"/>
    <s v="Xerox 225"/>
    <n v="12.96"/>
    <n v="2"/>
    <n v="0"/>
    <n v="6.2208000000000006"/>
  </r>
  <r>
    <n v="9255"/>
    <s v="CA-2011-168368"/>
    <x v="2"/>
    <x v="1058"/>
    <d v="2011-02-16T00:00:00"/>
    <s v="Second Class"/>
    <s v="GA-14725"/>
    <s v="Guy Armstrong"/>
    <s v="Consumer"/>
    <s v="United States"/>
    <s v="Columbia"/>
    <x v="25"/>
    <n v="65203"/>
    <x v="2"/>
    <s v="FUR-CH-10001146"/>
    <x v="0"/>
    <x v="1"/>
    <s v="Global Value Mid-Back Manager's Chair, Gray"/>
    <n v="60.89"/>
    <n v="1"/>
    <n v="0"/>
    <n v="15.222499999999997"/>
  </r>
  <r>
    <n v="9256"/>
    <s v="CA-2011-168368"/>
    <x v="2"/>
    <x v="1058"/>
    <d v="2011-02-16T00:00:00"/>
    <s v="Second Class"/>
    <s v="GA-14725"/>
    <s v="Guy Armstrong"/>
    <s v="Consumer"/>
    <s v="United States"/>
    <s v="Columbia"/>
    <x v="25"/>
    <n v="65203"/>
    <x v="2"/>
    <s v="OFF-LA-10004853"/>
    <x v="1"/>
    <x v="2"/>
    <s v="Avery 483"/>
    <n v="14.940000000000001"/>
    <n v="3"/>
    <n v="0"/>
    <n v="6.8723999999999998"/>
  </r>
  <r>
    <n v="9257"/>
    <s v="CA-2011-168368"/>
    <x v="2"/>
    <x v="1058"/>
    <d v="2011-02-16T00:00:00"/>
    <s v="Second Class"/>
    <s v="GA-14725"/>
    <s v="Guy Armstrong"/>
    <s v="Consumer"/>
    <s v="United States"/>
    <s v="Columbia"/>
    <x v="25"/>
    <n v="65203"/>
    <x v="2"/>
    <s v="OFF-BI-10004728"/>
    <x v="1"/>
    <x v="8"/>
    <s v="Wilson Jones Turn Tabs Binder Tool for Ring Binders"/>
    <n v="9.64"/>
    <n v="2"/>
    <n v="0"/>
    <n v="4.4344000000000001"/>
  </r>
  <r>
    <n v="9258"/>
    <s v="CA-2011-168368"/>
    <x v="2"/>
    <x v="1058"/>
    <d v="2011-02-16T00:00:00"/>
    <s v="Second Class"/>
    <s v="GA-14725"/>
    <s v="Guy Armstrong"/>
    <s v="Consumer"/>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s v="Consumer"/>
    <s v="United States"/>
    <s v="Columbia"/>
    <x v="25"/>
    <n v="65203"/>
    <x v="2"/>
    <s v="OFF-BI-10004654"/>
    <x v="1"/>
    <x v="8"/>
    <s v="VariCap6 Expandable Binder"/>
    <n v="51.900000000000006"/>
    <n v="3"/>
    <n v="0"/>
    <n v="24.393000000000001"/>
  </r>
  <r>
    <n v="9260"/>
    <s v="CA-2011-168368"/>
    <x v="2"/>
    <x v="1058"/>
    <d v="2011-02-16T00:00:00"/>
    <s v="Second Class"/>
    <s v="GA-14725"/>
    <s v="Guy Armstrong"/>
    <s v="Consumer"/>
    <s v="United States"/>
    <s v="Columbia"/>
    <x v="25"/>
    <n v="65203"/>
    <x v="2"/>
    <s v="OFF-ST-10002583"/>
    <x v="1"/>
    <x v="4"/>
    <s v="Fellowes Neat Ideas Storage Cubes"/>
    <n v="64.959999999999994"/>
    <n v="2"/>
    <n v="0"/>
    <n v="2.598399999999998"/>
  </r>
  <r>
    <n v="9261"/>
    <s v="CA-2014-167976"/>
    <x v="3"/>
    <x v="343"/>
    <d v="2014-11-15T00:00:00"/>
    <s v="Second Class"/>
    <s v="JL-15505"/>
    <s v="Jeremy Lonsdale"/>
    <s v="Consumer"/>
    <s v="United States"/>
    <s v="Aberdeen"/>
    <x v="44"/>
    <n v="57401"/>
    <x v="2"/>
    <s v="OFF-SU-10004661"/>
    <x v="1"/>
    <x v="14"/>
    <s v="Acme Titanium Bonded Scissors"/>
    <n v="25.5"/>
    <n v="3"/>
    <n v="0"/>
    <n v="6.63"/>
  </r>
  <r>
    <n v="9262"/>
    <s v="CA-2014-111388"/>
    <x v="3"/>
    <x v="264"/>
    <d v="2014-09-03T00:00:00"/>
    <s v="Same Day"/>
    <s v="SU-20665"/>
    <s v="Stephanie Ulpright"/>
    <s v="Home Office"/>
    <s v="United States"/>
    <s v="Seattle"/>
    <x v="4"/>
    <n v="98103"/>
    <x v="1"/>
    <s v="FUR-CH-10003061"/>
    <x v="0"/>
    <x v="1"/>
    <s v="Global Leather Task Chair, Black"/>
    <n v="215.976"/>
    <n v="3"/>
    <n v="0.2"/>
    <n v="-2.6997000000000355"/>
  </r>
  <r>
    <n v="9263"/>
    <s v="CA-2012-124499"/>
    <x v="1"/>
    <x v="330"/>
    <d v="2012-10-13T00:00:00"/>
    <s v="Standard Class"/>
    <s v="FM-14380"/>
    <s v="Fred McMath"/>
    <s v="Consumer"/>
    <s v="United States"/>
    <s v="Detroit"/>
    <x v="12"/>
    <n v="48227"/>
    <x v="2"/>
    <s v="FUR-CH-10000513"/>
    <x v="0"/>
    <x v="1"/>
    <s v="High-Back Leather Manager's Chair"/>
    <n v="389.97"/>
    <n v="3"/>
    <n v="0"/>
    <n v="35.097300000000004"/>
  </r>
  <r>
    <n v="9264"/>
    <s v="CA-2012-124499"/>
    <x v="1"/>
    <x v="330"/>
    <d v="2012-10-13T00:00:00"/>
    <s v="Standard Class"/>
    <s v="FM-14380"/>
    <s v="Fred McMath"/>
    <s v="Consumer"/>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s v="Corporate"/>
    <s v="United States"/>
    <s v="Memphis"/>
    <x v="18"/>
    <n v="38109"/>
    <x v="0"/>
    <s v="OFF-BI-10000216"/>
    <x v="1"/>
    <x v="8"/>
    <s v="Mead 1st Gear 2&quot; Zipper Binder, Asst. Colors"/>
    <n v="11.673000000000002"/>
    <n v="3"/>
    <n v="0.7"/>
    <n v="-7.782"/>
  </r>
  <r>
    <n v="9266"/>
    <s v="US-2014-128118"/>
    <x v="3"/>
    <x v="221"/>
    <d v="2014-12-02T00:00:00"/>
    <s v="Standard Class"/>
    <s v="MY-17380"/>
    <s v="Maribeth Yedwab"/>
    <s v="Corporate"/>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s v="Home Office"/>
    <s v="United States"/>
    <s v="North Las Vegas"/>
    <x v="33"/>
    <n v="89031"/>
    <x v="1"/>
    <s v="FUR-FU-10002111"/>
    <x v="0"/>
    <x v="5"/>
    <s v="Master Caster Door Stop, Large Brown"/>
    <n v="14.56"/>
    <n v="2"/>
    <n v="0"/>
    <n v="5.5327999999999999"/>
  </r>
  <r>
    <n v="9268"/>
    <s v="CA-2012-151869"/>
    <x v="1"/>
    <x v="12"/>
    <d v="2012-09-25T00:00:00"/>
    <s v="Same Day"/>
    <s v="CS-11950"/>
    <s v="Carlos Soltero"/>
    <s v="Consumer"/>
    <s v="United States"/>
    <s v="Freeport"/>
    <x v="15"/>
    <n v="11520"/>
    <x v="3"/>
    <s v="FUR-CH-10001545"/>
    <x v="0"/>
    <x v="1"/>
    <s v="Hon Comfortask Task/Swivel Chairs"/>
    <n v="102.58200000000001"/>
    <n v="1"/>
    <n v="0.1"/>
    <n v="6.8388000000000009"/>
  </r>
  <r>
    <n v="9269"/>
    <s v="CA-2012-151869"/>
    <x v="1"/>
    <x v="12"/>
    <d v="2012-09-25T00:00:00"/>
    <s v="Same Day"/>
    <s v="CS-11950"/>
    <s v="Carlos Soltero"/>
    <s v="Consumer"/>
    <s v="United States"/>
    <s v="Freeport"/>
    <x v="15"/>
    <n v="11520"/>
    <x v="3"/>
    <s v="OFF-PA-10002947"/>
    <x v="1"/>
    <x v="10"/>
    <s v="Xerox 1923"/>
    <n v="20.04"/>
    <n v="3"/>
    <n v="0"/>
    <n v="9.6191999999999993"/>
  </r>
  <r>
    <n v="9270"/>
    <s v="US-2014-102183"/>
    <x v="3"/>
    <x v="170"/>
    <d v="2014-08-29T00:00:00"/>
    <s v="Standard Class"/>
    <s v="PK-19075"/>
    <s v="Pete Kriz"/>
    <s v="Consumer"/>
    <s v="United States"/>
    <s v="New York City"/>
    <x v="15"/>
    <n v="10035"/>
    <x v="3"/>
    <s v="OFF-BI-10003476"/>
    <x v="1"/>
    <x v="8"/>
    <s v="Avery Metallic Poly Binders"/>
    <n v="32.088000000000001"/>
    <n v="7"/>
    <n v="0.2"/>
    <n v="11.2308"/>
  </r>
  <r>
    <n v="9271"/>
    <s v="US-2014-102183"/>
    <x v="3"/>
    <x v="170"/>
    <d v="2014-08-29T00:00:00"/>
    <s v="Standard Class"/>
    <s v="PK-19075"/>
    <s v="Pete Kriz"/>
    <s v="Consumer"/>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s v="Corporate"/>
    <s v="United States"/>
    <s v="New York City"/>
    <x v="15"/>
    <n v="10024"/>
    <x v="3"/>
    <s v="FUR-FU-10000320"/>
    <x v="0"/>
    <x v="5"/>
    <s v="OIC Stacking Trays"/>
    <n v="10.02"/>
    <n v="3"/>
    <n v="0"/>
    <n v="4.4088000000000012"/>
  </r>
  <r>
    <n v="9273"/>
    <s v="CA-2013-100510"/>
    <x v="0"/>
    <x v="536"/>
    <d v="2013-05-18T00:00:00"/>
    <s v="Standard Class"/>
    <s v="HM-14860"/>
    <s v="Harry Marie"/>
    <s v="Corporate"/>
    <s v="United States"/>
    <s v="New York City"/>
    <x v="15"/>
    <n v="10024"/>
    <x v="3"/>
    <s v="TEC-PH-10001835"/>
    <x v="2"/>
    <x v="7"/>
    <s v="Jawbone JAMBOX Wireless Bluetooth Speaker"/>
    <n v="631.96"/>
    <n v="4"/>
    <n v="0"/>
    <n v="303.3408"/>
  </r>
  <r>
    <n v="9274"/>
    <s v="CA-2014-146983"/>
    <x v="3"/>
    <x v="264"/>
    <d v="2014-09-07T00:00:00"/>
    <s v="Standard Class"/>
    <s v="AH-10210"/>
    <s v="Alan Hwang"/>
    <s v="Consumer"/>
    <s v="United States"/>
    <s v="Henderson"/>
    <x v="0"/>
    <n v="42420"/>
    <x v="0"/>
    <s v="OFF-BI-10003650"/>
    <x v="1"/>
    <x v="8"/>
    <s v="GBC DocuBind 300 Electric Binding Machine"/>
    <n v="1577.94"/>
    <n v="3"/>
    <n v="0"/>
    <n v="757.41120000000001"/>
  </r>
  <r>
    <n v="9275"/>
    <s v="US-2011-134054"/>
    <x v="2"/>
    <x v="982"/>
    <d v="2011-10-10T00:00:00"/>
    <s v="Same Day"/>
    <s v="FC-14335"/>
    <s v="Fred Chung"/>
    <s v="Corporate"/>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s v="Corporate"/>
    <s v="United States"/>
    <s v="Delray Beach"/>
    <x v="2"/>
    <n v="33445"/>
    <x v="0"/>
    <s v="OFF-ST-10000532"/>
    <x v="1"/>
    <x v="4"/>
    <s v="Advantus Rolling Drawer Organizers"/>
    <n v="184.70400000000001"/>
    <n v="6"/>
    <n v="0.2"/>
    <n v="13.852799999999995"/>
  </r>
  <r>
    <n v="9277"/>
    <s v="CA-2013-113236"/>
    <x v="0"/>
    <x v="439"/>
    <d v="2013-05-30T00:00:00"/>
    <s v="Second Class"/>
    <s v="CP-12085"/>
    <s v="Cathy Prescott"/>
    <s v="Corporate"/>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s v="Consumer"/>
    <s v="United States"/>
    <s v="Philadelphia"/>
    <x v="9"/>
    <n v="19140"/>
    <x v="3"/>
    <s v="OFF-LA-10004853"/>
    <x v="1"/>
    <x v="2"/>
    <s v="Avery 483"/>
    <n v="15.936000000000002"/>
    <n v="4"/>
    <n v="0.2"/>
    <n v="5.1791999999999998"/>
  </r>
  <r>
    <n v="9279"/>
    <s v="CA-2014-122539"/>
    <x v="3"/>
    <x v="96"/>
    <d v="2014-12-06T00:00:00"/>
    <s v="Standard Class"/>
    <s v="SC-20305"/>
    <s v="Sean Christensen"/>
    <s v="Consumer"/>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s v="Consumer"/>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s v="Home Office"/>
    <s v="United States"/>
    <s v="Seattle"/>
    <x v="4"/>
    <n v="98105"/>
    <x v="1"/>
    <s v="FUR-BO-10002853"/>
    <x v="0"/>
    <x v="0"/>
    <s v="O'Sullivan 5-Shelf Heavy-Duty Bookcases"/>
    <n v="163.88"/>
    <n v="2"/>
    <n v="0"/>
    <n v="40.97"/>
  </r>
  <r>
    <n v="9282"/>
    <s v="US-2014-152898"/>
    <x v="3"/>
    <x v="220"/>
    <d v="2014-09-16T00:00:00"/>
    <s v="Standard Class"/>
    <s v="CB-12025"/>
    <s v="Cassandra Brandow"/>
    <s v="Consumer"/>
    <s v="United States"/>
    <s v="Richmond"/>
    <x v="17"/>
    <n v="23223"/>
    <x v="0"/>
    <s v="OFF-AP-10000027"/>
    <x v="1"/>
    <x v="9"/>
    <s v="Hoover Commercial SteamVac"/>
    <n v="67.900000000000006"/>
    <n v="5"/>
    <n v="0"/>
    <n v="20.369999999999997"/>
  </r>
  <r>
    <n v="9283"/>
    <s v="CA-2013-160486"/>
    <x v="0"/>
    <x v="945"/>
    <d v="2014-01-05T00:00:00"/>
    <s v="Standard Class"/>
    <s v="EH-14185"/>
    <s v="Evan Henry"/>
    <s v="Consumer"/>
    <s v="United States"/>
    <s v="West Palm Beach"/>
    <x v="2"/>
    <n v="33407"/>
    <x v="0"/>
    <s v="OFF-PA-10002421"/>
    <x v="1"/>
    <x v="10"/>
    <s v="Embossed Ink Jet Note Cards"/>
    <n v="72.224000000000004"/>
    <n v="4"/>
    <n v="0.2"/>
    <n v="25.278400000000001"/>
  </r>
  <r>
    <n v="9284"/>
    <s v="CA-2014-102218"/>
    <x v="3"/>
    <x v="264"/>
    <d v="2014-09-05T00:00:00"/>
    <s v="Second Class"/>
    <s v="LW-17215"/>
    <s v="Luke Weiss"/>
    <s v="Consumer"/>
    <s v="United States"/>
    <s v="Fort Collins"/>
    <x v="22"/>
    <n v="80525"/>
    <x v="1"/>
    <s v="OFF-LA-10002475"/>
    <x v="1"/>
    <x v="2"/>
    <s v="Avery 519"/>
    <n v="11.696"/>
    <n v="2"/>
    <n v="0.2"/>
    <n v="3.9473999999999996"/>
  </r>
  <r>
    <n v="9285"/>
    <s v="CA-2011-161032"/>
    <x v="2"/>
    <x v="728"/>
    <d v="2011-11-23T00:00:00"/>
    <s v="Standard Class"/>
    <s v="MK-17905"/>
    <s v="Michael Kennedy"/>
    <s v="Corporate"/>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s v="Consumer"/>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s v="Home Office"/>
    <s v="United States"/>
    <s v="Dallas"/>
    <x v="5"/>
    <n v="75081"/>
    <x v="2"/>
    <s v="OFF-BI-10003166"/>
    <x v="1"/>
    <x v="8"/>
    <s v="GBC Plasticlear Binding Covers"/>
    <n v="6.8879999999999981"/>
    <n v="3"/>
    <n v="0.8"/>
    <n v="-11.020800000000005"/>
  </r>
  <r>
    <n v="9288"/>
    <s v="CA-2014-154011"/>
    <x v="3"/>
    <x v="249"/>
    <d v="2014-06-27T00:00:00"/>
    <s v="Standard Class"/>
    <s v="DB-13270"/>
    <s v="Deborah Brumfield"/>
    <s v="Home Office"/>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s v="Consumer"/>
    <s v="United States"/>
    <s v="Philadelphia"/>
    <x v="9"/>
    <n v="19134"/>
    <x v="3"/>
    <s v="FUR-CH-10003981"/>
    <x v="0"/>
    <x v="1"/>
    <s v="Global Commerce Series Low-Back Swivel/Tilt Chairs"/>
    <n v="1079.316"/>
    <n v="6"/>
    <n v="0.3"/>
    <n v="-15.418800000000203"/>
  </r>
  <r>
    <n v="9290"/>
    <s v="CA-2011-111857"/>
    <x v="2"/>
    <x v="488"/>
    <d v="2011-04-26T00:00:00"/>
    <s v="Second Class"/>
    <s v="NM-18445"/>
    <s v="Nathan Mautz"/>
    <s v="Home Office"/>
    <s v="United States"/>
    <s v="San Francisco"/>
    <x v="1"/>
    <n v="94109"/>
    <x v="1"/>
    <s v="OFF-PA-10001878"/>
    <x v="1"/>
    <x v="10"/>
    <s v="Xerox 1891"/>
    <n v="48.91"/>
    <n v="1"/>
    <n v="0"/>
    <n v="22.987699999999997"/>
  </r>
  <r>
    <n v="9291"/>
    <s v="CA-2011-163650"/>
    <x v="2"/>
    <x v="865"/>
    <d v="2011-09-25T00:00:00"/>
    <s v="First Class"/>
    <s v="TT-21220"/>
    <s v="Thomas Thornton"/>
    <s v="Consumer"/>
    <s v="United States"/>
    <s v="Dover"/>
    <x v="13"/>
    <n v="19901"/>
    <x v="3"/>
    <s v="OFF-AR-10002375"/>
    <x v="1"/>
    <x v="6"/>
    <s v="Newell 351"/>
    <n v="9.84"/>
    <n v="3"/>
    <n v="0"/>
    <n v="2.8535999999999988"/>
  </r>
  <r>
    <n v="9292"/>
    <s v="CA-2011-163650"/>
    <x v="2"/>
    <x v="865"/>
    <d v="2011-09-25T00:00:00"/>
    <s v="First Class"/>
    <s v="TT-21220"/>
    <s v="Thomas Thornton"/>
    <s v="Consumer"/>
    <s v="United States"/>
    <s v="Dover"/>
    <x v="13"/>
    <n v="19901"/>
    <x v="3"/>
    <s v="OFF-BI-10004965"/>
    <x v="1"/>
    <x v="8"/>
    <s v="Ibico Covers for Plastic or Wire Binding Elements"/>
    <n v="34.5"/>
    <n v="3"/>
    <n v="0"/>
    <n v="15.524999999999999"/>
  </r>
  <r>
    <n v="9293"/>
    <s v="CA-2014-124114"/>
    <x v="3"/>
    <x v="580"/>
    <d v="2014-03-03T00:00:00"/>
    <s v="Same Day"/>
    <s v="RS-19765"/>
    <s v="Roland Schwarz"/>
    <s v="Corporate"/>
    <s v="United States"/>
    <s v="Waco"/>
    <x v="5"/>
    <n v="76706"/>
    <x v="2"/>
    <s v="OFF-BI-10004022"/>
    <x v="1"/>
    <x v="8"/>
    <s v="Acco Suede Grain Vinyl Round Ring Binder"/>
    <n v="0.55599999999999983"/>
    <n v="1"/>
    <n v="0.8"/>
    <n v="-0.94520000000000004"/>
  </r>
  <r>
    <n v="9294"/>
    <s v="US-2014-116505"/>
    <x v="3"/>
    <x v="701"/>
    <d v="2014-11-22T00:00:00"/>
    <s v="Second Class"/>
    <s v="TB-21625"/>
    <s v="Trudy Brown"/>
    <s v="Consumer"/>
    <s v="United States"/>
    <s v="Hagerstown"/>
    <x v="39"/>
    <n v="21740"/>
    <x v="3"/>
    <s v="OFF-BI-10000050"/>
    <x v="1"/>
    <x v="8"/>
    <s v="Angle-D Binders with Locking Rings, Label Holders"/>
    <n v="43.8"/>
    <n v="6"/>
    <n v="0"/>
    <n v="20.585999999999999"/>
  </r>
  <r>
    <n v="9295"/>
    <s v="CA-2014-161340"/>
    <x v="3"/>
    <x v="39"/>
    <d v="2014-06-02T00:00:00"/>
    <s v="Standard Class"/>
    <s v="AM-10360"/>
    <s v="Alice McCarthy"/>
    <s v="Corporate"/>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s v="Corporate"/>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s v="Corporate"/>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s v="Corporate"/>
    <s v="United States"/>
    <s v="Mcallen"/>
    <x v="5"/>
    <n v="78501"/>
    <x v="2"/>
    <s v="TEC-PH-10003357"/>
    <x v="2"/>
    <x v="7"/>
    <s v="Grandstream GXP2100 Mainstream Business Phone"/>
    <n v="244.768"/>
    <n v="4"/>
    <n v="0.2"/>
    <n v="24.476800000000004"/>
  </r>
  <r>
    <n v="9299"/>
    <s v="US-2012-163433"/>
    <x v="1"/>
    <x v="24"/>
    <d v="2012-04-22T00:00:00"/>
    <s v="Second Class"/>
    <s v="MP-17965"/>
    <s v="Michael Paige"/>
    <s v="Corporate"/>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s v="Corporate"/>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s v="Corporate"/>
    <s v="United States"/>
    <s v="Mcallen"/>
    <x v="5"/>
    <n v="78501"/>
    <x v="2"/>
    <s v="FUR-CH-10000225"/>
    <x v="0"/>
    <x v="1"/>
    <s v="Global Geo Office Task Chair, Gray"/>
    <n v="56.686"/>
    <n v="1"/>
    <n v="0.3"/>
    <n v="-20.245000000000008"/>
  </r>
  <r>
    <n v="9302"/>
    <s v="US-2012-163433"/>
    <x v="1"/>
    <x v="24"/>
    <d v="2012-04-22T00:00:00"/>
    <s v="Second Class"/>
    <s v="MP-17965"/>
    <s v="Michael Paige"/>
    <s v="Corporate"/>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s v="Corporate"/>
    <s v="United States"/>
    <s v="Mcallen"/>
    <x v="5"/>
    <n v="78501"/>
    <x v="2"/>
    <s v="OFF-AR-10003481"/>
    <x v="1"/>
    <x v="6"/>
    <s v="Newell 348"/>
    <n v="7.8719999999999999"/>
    <n v="3"/>
    <n v="0.2"/>
    <n v="0.88559999999999883"/>
  </r>
  <r>
    <n v="9304"/>
    <s v="US-2012-163433"/>
    <x v="1"/>
    <x v="24"/>
    <d v="2012-04-22T00:00:00"/>
    <s v="Second Class"/>
    <s v="MP-17965"/>
    <s v="Michael Paige"/>
    <s v="Corporate"/>
    <s v="United States"/>
    <s v="Mcallen"/>
    <x v="5"/>
    <n v="78501"/>
    <x v="2"/>
    <s v="OFF-PA-10003936"/>
    <x v="1"/>
    <x v="10"/>
    <s v="Xerox 1994"/>
    <n v="15.552000000000003"/>
    <n v="3"/>
    <n v="0.2"/>
    <n v="5.4432"/>
  </r>
  <r>
    <n v="9305"/>
    <s v="US-2012-163433"/>
    <x v="1"/>
    <x v="24"/>
    <d v="2012-04-22T00:00:00"/>
    <s v="Second Class"/>
    <s v="MP-17965"/>
    <s v="Michael Paige"/>
    <s v="Corporate"/>
    <s v="United States"/>
    <s v="Mcallen"/>
    <x v="5"/>
    <n v="78501"/>
    <x v="2"/>
    <s v="OFF-BI-10000320"/>
    <x v="1"/>
    <x v="8"/>
    <s v="GBC Plastic Binding Combs"/>
    <n v="1.4759999999999998"/>
    <n v="1"/>
    <n v="0.8"/>
    <n v="-2.2877999999999998"/>
  </r>
  <r>
    <n v="9306"/>
    <s v="CA-2012-137603"/>
    <x v="1"/>
    <x v="444"/>
    <d v="2012-09-24T00:00:00"/>
    <s v="Standard Class"/>
    <s v="MH-17290"/>
    <s v="Marc Harrigan"/>
    <s v="Home Office"/>
    <s v="United States"/>
    <s v="Santa Fe"/>
    <x v="27"/>
    <n v="87505"/>
    <x v="1"/>
    <s v="OFF-AR-10001972"/>
    <x v="1"/>
    <x v="6"/>
    <s v="Newell 323"/>
    <n v="8.4"/>
    <n v="5"/>
    <n v="0"/>
    <n v="2.1840000000000002"/>
  </r>
  <r>
    <n v="9307"/>
    <s v="CA-2011-128237"/>
    <x v="2"/>
    <x v="727"/>
    <d v="2011-03-30T00:00:00"/>
    <s v="Standard Class"/>
    <s v="CA-12265"/>
    <s v="Christina Anderson"/>
    <s v="Consumer"/>
    <s v="United States"/>
    <s v="San Francisco"/>
    <x v="1"/>
    <n v="94110"/>
    <x v="1"/>
    <s v="OFF-AR-10003829"/>
    <x v="1"/>
    <x v="6"/>
    <s v="Newell 35"/>
    <n v="6.56"/>
    <n v="2"/>
    <n v="0"/>
    <n v="1.9023999999999992"/>
  </r>
  <r>
    <n v="9308"/>
    <s v="CA-2011-128237"/>
    <x v="2"/>
    <x v="727"/>
    <d v="2011-03-30T00:00:00"/>
    <s v="Standard Class"/>
    <s v="CA-12265"/>
    <s v="Christina Anderson"/>
    <s v="Consumer"/>
    <s v="United States"/>
    <s v="San Francisco"/>
    <x v="1"/>
    <n v="94110"/>
    <x v="1"/>
    <s v="OFF-AR-10003338"/>
    <x v="1"/>
    <x v="6"/>
    <s v="Eberhard Faber 3 1/2&quot; Golf Pencils"/>
    <n v="14.88"/>
    <n v="2"/>
    <n v="0"/>
    <n v="3.7200000000000006"/>
  </r>
  <r>
    <n v="9309"/>
    <s v="CA-2011-128237"/>
    <x v="2"/>
    <x v="727"/>
    <d v="2011-03-30T00:00:00"/>
    <s v="Standard Class"/>
    <s v="CA-12265"/>
    <s v="Christina Anderson"/>
    <s v="Consumer"/>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s v="Consumer"/>
    <s v="United States"/>
    <s v="San Francisco"/>
    <x v="1"/>
    <n v="94110"/>
    <x v="1"/>
    <s v="OFF-AR-10000034"/>
    <x v="1"/>
    <x v="6"/>
    <s v="BIC Brite Liner Grip Highlighters, Assorted, 5/Pack"/>
    <n v="25.44"/>
    <n v="6"/>
    <n v="0"/>
    <n v="9.9215999999999998"/>
  </r>
  <r>
    <n v="9311"/>
    <s v="US-2013-102141"/>
    <x v="0"/>
    <x v="370"/>
    <d v="2013-09-01T00:00:00"/>
    <s v="Standard Class"/>
    <s v="KD-16615"/>
    <s v="Ken Dana"/>
    <s v="Corporate"/>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s v="Consumer"/>
    <s v="United States"/>
    <s v="Dallas"/>
    <x v="5"/>
    <n v="75220"/>
    <x v="2"/>
    <s v="OFF-LA-10000134"/>
    <x v="1"/>
    <x v="2"/>
    <s v="Avery 511"/>
    <n v="4.9280000000000008"/>
    <n v="2"/>
    <n v="0.2"/>
    <n v="1.7247999999999997"/>
  </r>
  <r>
    <n v="9313"/>
    <s v="CA-2014-148642"/>
    <x v="3"/>
    <x v="904"/>
    <d v="2014-03-13T00:00:00"/>
    <s v="Standard Class"/>
    <s v="DW-13540"/>
    <s v="Don Weiss"/>
    <s v="Consumer"/>
    <s v="United States"/>
    <s v="Dallas"/>
    <x v="5"/>
    <n v="75220"/>
    <x v="2"/>
    <s v="OFF-AR-10000588"/>
    <x v="1"/>
    <x v="6"/>
    <s v="Newell 345"/>
    <n v="63.488"/>
    <n v="4"/>
    <n v="0.2"/>
    <n v="4.7616000000000014"/>
  </r>
  <r>
    <n v="9314"/>
    <s v="CA-2012-111948"/>
    <x v="1"/>
    <x v="1216"/>
    <d v="2012-11-11T00:00:00"/>
    <s v="Same Day"/>
    <s v="AG-10495"/>
    <s v="Andrew Gjertsen"/>
    <s v="Corporate"/>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s v="Corporate"/>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s v="Consumer"/>
    <s v="United States"/>
    <s v="Philadelphia"/>
    <x v="9"/>
    <n v="19140"/>
    <x v="3"/>
    <s v="TEC-PH-10000141"/>
    <x v="2"/>
    <x v="7"/>
    <s v="Clearsounds A400"/>
    <n v="118.78199999999998"/>
    <n v="3"/>
    <n v="0.4"/>
    <n v="-27.715799999999994"/>
  </r>
  <r>
    <n v="9317"/>
    <s v="CA-2013-161907"/>
    <x v="0"/>
    <x v="41"/>
    <d v="2013-04-10T00:00:00"/>
    <s v="Standard Class"/>
    <s v="JH-16180"/>
    <s v="Justin Hirsh"/>
    <s v="Consumer"/>
    <s v="United States"/>
    <s v="Philadelphia"/>
    <x v="9"/>
    <n v="19140"/>
    <x v="3"/>
    <s v="OFF-SU-10000646"/>
    <x v="1"/>
    <x v="14"/>
    <s v="Premier Automatic Letter Opener"/>
    <n v="769.18400000000008"/>
    <n v="4"/>
    <n v="0.2"/>
    <n v="-163.45159999999996"/>
  </r>
  <r>
    <n v="9318"/>
    <s v="CA-2014-124940"/>
    <x v="3"/>
    <x v="1217"/>
    <d v="2014-02-27T00:00:00"/>
    <s v="Standard Class"/>
    <s v="DK-13090"/>
    <s v="Dave Kipp"/>
    <s v="Consumer"/>
    <s v="United States"/>
    <s v="Carrollton"/>
    <x v="5"/>
    <n v="75007"/>
    <x v="2"/>
    <s v="TEC-AC-10002076"/>
    <x v="2"/>
    <x v="11"/>
    <s v="Microsoft Natural Keyboard Elite"/>
    <n v="47.904000000000003"/>
    <n v="1"/>
    <n v="0.2"/>
    <n v="-2.9940000000000015"/>
  </r>
  <r>
    <n v="9319"/>
    <s v="US-2014-108343"/>
    <x v="3"/>
    <x v="228"/>
    <d v="2014-07-26T00:00:00"/>
    <s v="Standard Class"/>
    <s v="AR-10825"/>
    <s v="Anthony Rawles"/>
    <s v="Corporate"/>
    <s v="United States"/>
    <s v="New York City"/>
    <x v="15"/>
    <n v="10009"/>
    <x v="3"/>
    <s v="OFF-PA-10000743"/>
    <x v="1"/>
    <x v="10"/>
    <s v="Xerox 1977"/>
    <n v="13.36"/>
    <n v="2"/>
    <n v="0"/>
    <n v="6.4127999999999998"/>
  </r>
  <r>
    <n v="9320"/>
    <s v="US-2014-108343"/>
    <x v="3"/>
    <x v="228"/>
    <d v="2014-07-26T00:00:00"/>
    <s v="Standard Class"/>
    <s v="AR-10825"/>
    <s v="Anthony Rawles"/>
    <s v="Corporate"/>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s v="Corporate"/>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s v="Consumer"/>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s v="Consumer"/>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s v="Consumer"/>
    <s v="United States"/>
    <s v="Los Angeles"/>
    <x v="1"/>
    <n v="90036"/>
    <x v="1"/>
    <s v="OFF-PA-10003641"/>
    <x v="1"/>
    <x v="10"/>
    <s v="Xerox 1909"/>
    <n v="211.04"/>
    <n v="8"/>
    <n v="0"/>
    <n v="97.078399999999988"/>
  </r>
  <r>
    <n v="9325"/>
    <s v="CA-2014-121853"/>
    <x v="3"/>
    <x v="397"/>
    <d v="2014-09-30T00:00:00"/>
    <s v="Standard Class"/>
    <s v="DB-13660"/>
    <s v="Duane Benoit"/>
    <s v="Consumer"/>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s v="Consumer"/>
    <s v="United States"/>
    <s v="Los Angeles"/>
    <x v="1"/>
    <n v="90036"/>
    <x v="1"/>
    <s v="OFF-BI-10000977"/>
    <x v="1"/>
    <x v="8"/>
    <s v="Ibico Plastic Spiral Binding Combs"/>
    <n v="72.960000000000008"/>
    <n v="3"/>
    <n v="0.2"/>
    <n v="23.711999999999996"/>
  </r>
  <r>
    <n v="9327"/>
    <s v="US-2014-130687"/>
    <x v="3"/>
    <x v="210"/>
    <d v="2014-09-11T00:00:00"/>
    <s v="First Class"/>
    <s v="PF-19225"/>
    <s v="Phillip Flathmann"/>
    <s v="Consumer"/>
    <s v="United States"/>
    <s v="Edmonds"/>
    <x v="4"/>
    <n v="98026"/>
    <x v="1"/>
    <s v="FUR-FU-10004053"/>
    <x v="0"/>
    <x v="5"/>
    <s v="DAX Two-Tone Silver Metal Document Frame"/>
    <n v="80.959999999999994"/>
    <n v="4"/>
    <n v="0"/>
    <n v="34.812800000000003"/>
  </r>
  <r>
    <n v="9328"/>
    <s v="US-2014-130687"/>
    <x v="3"/>
    <x v="210"/>
    <d v="2014-09-11T00:00:00"/>
    <s v="First Class"/>
    <s v="PF-19225"/>
    <s v="Phillip Flathmann"/>
    <s v="Consumer"/>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s v="Consumer"/>
    <s v="United States"/>
    <s v="Edmonds"/>
    <x v="4"/>
    <n v="98026"/>
    <x v="1"/>
    <s v="OFF-AR-10004260"/>
    <x v="1"/>
    <x v="6"/>
    <s v="Boston 1799 Powerhouse Electric Pencil Sharpener"/>
    <n v="25.98"/>
    <n v="1"/>
    <n v="0"/>
    <n v="7.2744"/>
  </r>
  <r>
    <n v="9330"/>
    <s v="CA-2012-164497"/>
    <x v="1"/>
    <x v="109"/>
    <d v="2012-11-30T00:00:00"/>
    <s v="First Class"/>
    <s v="AJ-10945"/>
    <s v="Ashley Jarboe"/>
    <s v="Consumer"/>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s v="Consumer"/>
    <s v="United States"/>
    <s v="New York City"/>
    <x v="15"/>
    <n v="10035"/>
    <x v="3"/>
    <s v="OFF-EN-10001539"/>
    <x v="1"/>
    <x v="12"/>
    <s v="Staples"/>
    <n v="15.56"/>
    <n v="2"/>
    <n v="0"/>
    <n v="7.3132000000000001"/>
  </r>
  <r>
    <n v="9332"/>
    <s v="CA-2013-108056"/>
    <x v="0"/>
    <x v="321"/>
    <d v="2013-10-04T00:00:00"/>
    <s v="Standard Class"/>
    <s v="ES-14080"/>
    <s v="Erin Smith"/>
    <s v="Corporate"/>
    <s v="United States"/>
    <s v="Springfield"/>
    <x v="21"/>
    <n v="97477"/>
    <x v="1"/>
    <s v="TEC-PH-10001817"/>
    <x v="2"/>
    <x v="7"/>
    <s v="Wilson Electronics DB Pro Signal Booster"/>
    <n v="859.2"/>
    <n v="3"/>
    <n v="0.2"/>
    <n v="75.180000000000064"/>
  </r>
  <r>
    <n v="9333"/>
    <s v="CA-2014-127726"/>
    <x v="3"/>
    <x v="220"/>
    <d v="2014-09-14T00:00:00"/>
    <s v="Second Class"/>
    <s v="SS-20410"/>
    <s v="Shahid Shariari"/>
    <s v="Consumer"/>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s v="Consumer"/>
    <s v="United States"/>
    <s v="Georgetown"/>
    <x v="0"/>
    <n v="40324"/>
    <x v="0"/>
    <s v="OFF-FA-10000992"/>
    <x v="1"/>
    <x v="13"/>
    <s v="Acco Clips to Go Binder Clips, 24 Clips in Two Sizes"/>
    <n v="14.2"/>
    <n v="4"/>
    <n v="0"/>
    <n v="6.6739999999999995"/>
  </r>
  <r>
    <n v="9335"/>
    <s v="CA-2014-110198"/>
    <x v="3"/>
    <x v="927"/>
    <d v="2014-05-03T00:00:00"/>
    <s v="First Class"/>
    <s v="AG-10900"/>
    <s v="Arthur Gainer"/>
    <s v="Consumer"/>
    <s v="United States"/>
    <s v="Coral Springs"/>
    <x v="2"/>
    <n v="33065"/>
    <x v="0"/>
    <s v="FUR-BO-10001798"/>
    <x v="0"/>
    <x v="0"/>
    <s v="Bush Somerset Collection Bookcase"/>
    <n v="314.35199999999998"/>
    <n v="3"/>
    <n v="0.2"/>
    <n v="-15.71759999999999"/>
  </r>
  <r>
    <n v="9336"/>
    <s v="CA-2014-110198"/>
    <x v="3"/>
    <x v="927"/>
    <d v="2014-05-03T00:00:00"/>
    <s v="First Class"/>
    <s v="AG-10900"/>
    <s v="Arthur Gainer"/>
    <s v="Consumer"/>
    <s v="United States"/>
    <s v="Coral Springs"/>
    <x v="2"/>
    <n v="33065"/>
    <x v="0"/>
    <s v="OFF-LA-10004409"/>
    <x v="1"/>
    <x v="2"/>
    <s v="Avery 492"/>
    <n v="4.6079999999999997"/>
    <n v="2"/>
    <n v="0.2"/>
    <n v="1.4975999999999996"/>
  </r>
  <r>
    <n v="9337"/>
    <s v="CA-2014-130715"/>
    <x v="3"/>
    <x v="118"/>
    <d v="2014-09-21T00:00:00"/>
    <s v="Standard Class"/>
    <s v="CY-12745"/>
    <s v="Craig Yedwab"/>
    <s v="Corporate"/>
    <s v="United States"/>
    <s v="San Francisco"/>
    <x v="1"/>
    <n v="94110"/>
    <x v="1"/>
    <s v="OFF-FA-10000621"/>
    <x v="1"/>
    <x v="13"/>
    <s v="OIC Colored Binder Clips, Assorted Sizes"/>
    <n v="17.899999999999999"/>
    <n v="5"/>
    <n v="0"/>
    <n v="8.7710000000000008"/>
  </r>
  <r>
    <n v="9338"/>
    <s v="CA-2011-155264"/>
    <x v="2"/>
    <x v="538"/>
    <d v="2011-10-22T00:00:00"/>
    <s v="Second Class"/>
    <s v="RP-19270"/>
    <s v="Rachel Payne"/>
    <s v="Corporate"/>
    <s v="United States"/>
    <s v="San Francisco"/>
    <x v="1"/>
    <n v="94110"/>
    <x v="1"/>
    <s v="OFF-BI-10003196"/>
    <x v="1"/>
    <x v="8"/>
    <s v="Accohide Poly Flexible Ring Binders"/>
    <n v="2.9920000000000004"/>
    <n v="1"/>
    <n v="0.2"/>
    <n v="1.1219999999999999"/>
  </r>
  <r>
    <n v="9339"/>
    <s v="CA-2011-155264"/>
    <x v="2"/>
    <x v="538"/>
    <d v="2011-10-22T00:00:00"/>
    <s v="Second Class"/>
    <s v="RP-19270"/>
    <s v="Rachel Payne"/>
    <s v="Corporate"/>
    <s v="United States"/>
    <s v="San Francisco"/>
    <x v="1"/>
    <n v="94110"/>
    <x v="1"/>
    <s v="OFF-BI-10003727"/>
    <x v="1"/>
    <x v="8"/>
    <s v="Avery Durable Slant Ring Binders With Label Holder"/>
    <n v="20.064"/>
    <n v="6"/>
    <n v="0.2"/>
    <n v="7.0223999999999993"/>
  </r>
  <r>
    <n v="9340"/>
    <s v="CA-2011-155264"/>
    <x v="2"/>
    <x v="538"/>
    <d v="2011-10-22T00:00:00"/>
    <s v="Second Class"/>
    <s v="RP-19270"/>
    <s v="Rachel Payne"/>
    <s v="Corporate"/>
    <s v="United States"/>
    <s v="San Francisco"/>
    <x v="1"/>
    <n v="94110"/>
    <x v="1"/>
    <s v="OFF-PA-10003228"/>
    <x v="1"/>
    <x v="10"/>
    <s v="Xerox 1917"/>
    <n v="146.72999999999999"/>
    <n v="3"/>
    <n v="0"/>
    <n v="68.963099999999997"/>
  </r>
  <r>
    <n v="9341"/>
    <s v="CA-2011-155264"/>
    <x v="2"/>
    <x v="538"/>
    <d v="2011-10-22T00:00:00"/>
    <s v="Second Class"/>
    <s v="RP-19270"/>
    <s v="Rachel Payne"/>
    <s v="Corporate"/>
    <s v="United States"/>
    <s v="San Francisco"/>
    <x v="1"/>
    <n v="94110"/>
    <x v="1"/>
    <s v="OFF-LA-10002787"/>
    <x v="1"/>
    <x v="2"/>
    <s v="Avery 480"/>
    <n v="18.75"/>
    <n v="5"/>
    <n v="0"/>
    <n v="9"/>
  </r>
  <r>
    <n v="9342"/>
    <s v="CA-2011-155264"/>
    <x v="2"/>
    <x v="538"/>
    <d v="2011-10-22T00:00:00"/>
    <s v="Second Class"/>
    <s v="RP-19270"/>
    <s v="Rachel Payne"/>
    <s v="Corporate"/>
    <s v="United States"/>
    <s v="San Francisco"/>
    <x v="1"/>
    <n v="94110"/>
    <x v="1"/>
    <s v="TEC-PH-10001305"/>
    <x v="2"/>
    <x v="7"/>
    <s v="Panasonic KX TS208W Corded phone"/>
    <n v="117.57600000000002"/>
    <n v="3"/>
    <n v="0.2"/>
    <n v="11.757600000000011"/>
  </r>
  <r>
    <n v="9343"/>
    <s v="CA-2013-119123"/>
    <x v="0"/>
    <x v="69"/>
    <d v="2013-03-19T00:00:00"/>
    <s v="Standard Class"/>
    <s v="DB-13360"/>
    <s v="Dennis Bolton"/>
    <s v="Home Office"/>
    <s v="United States"/>
    <s v="Riverside"/>
    <x v="1"/>
    <n v="92503"/>
    <x v="1"/>
    <s v="OFF-BI-10001036"/>
    <x v="1"/>
    <x v="8"/>
    <s v="Cardinal EasyOpen D-Ring Binders"/>
    <n v="51.184000000000012"/>
    <n v="7"/>
    <n v="0.2"/>
    <n v="19.193999999999999"/>
  </r>
  <r>
    <n v="9344"/>
    <s v="CA-2014-109085"/>
    <x v="3"/>
    <x v="922"/>
    <d v="2014-02-21T00:00:00"/>
    <s v="First Class"/>
    <s v="CK-12325"/>
    <s v="Christine Kargatis"/>
    <s v="Home Office"/>
    <s v="United States"/>
    <s v="Troy"/>
    <x v="24"/>
    <n v="45373"/>
    <x v="3"/>
    <s v="FUR-TA-10001086"/>
    <x v="0"/>
    <x v="3"/>
    <s v="SAFCO PlanMaster Boards, 60w x 37-1/2d, White Melamine"/>
    <n v="455.97"/>
    <n v="5"/>
    <n v="0.4"/>
    <n v="-106.39299999999997"/>
  </r>
  <r>
    <n v="9345"/>
    <s v="CA-2014-109085"/>
    <x v="3"/>
    <x v="922"/>
    <d v="2014-02-21T00:00:00"/>
    <s v="First Class"/>
    <s v="CK-12325"/>
    <s v="Christine Kargatis"/>
    <s v="Home Office"/>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s v="Home Office"/>
    <s v="United States"/>
    <s v="Troy"/>
    <x v="24"/>
    <n v="45373"/>
    <x v="3"/>
    <s v="TEC-PH-10000526"/>
    <x v="2"/>
    <x v="7"/>
    <s v="Vtech CS6719"/>
    <n v="57.593999999999994"/>
    <n v="1"/>
    <n v="0.4"/>
    <n v="-11.518799999999999"/>
  </r>
  <r>
    <n v="9347"/>
    <s v="CA-2014-109085"/>
    <x v="3"/>
    <x v="922"/>
    <d v="2014-02-21T00:00:00"/>
    <s v="First Class"/>
    <s v="CK-12325"/>
    <s v="Christine Kargatis"/>
    <s v="Home Office"/>
    <s v="United States"/>
    <s v="Troy"/>
    <x v="24"/>
    <n v="45373"/>
    <x v="3"/>
    <s v="FUR-FU-10004973"/>
    <x v="0"/>
    <x v="5"/>
    <s v="Flat Face Poster Frame"/>
    <n v="30.144000000000002"/>
    <n v="2"/>
    <n v="0.2"/>
    <n v="8.2896000000000001"/>
  </r>
  <r>
    <n v="9348"/>
    <s v="CA-2014-109085"/>
    <x v="3"/>
    <x v="922"/>
    <d v="2014-02-21T00:00:00"/>
    <s v="First Class"/>
    <s v="CK-12325"/>
    <s v="Christine Kargatis"/>
    <s v="Home Office"/>
    <s v="United States"/>
    <s v="Troy"/>
    <x v="24"/>
    <n v="45373"/>
    <x v="3"/>
    <s v="FUR-CH-10003981"/>
    <x v="0"/>
    <x v="1"/>
    <s v="Global Commerce Series Low-Back Swivel/Tilt Chairs"/>
    <n v="899.43"/>
    <n v="5"/>
    <n v="0.3"/>
    <n v="-12.84900000000016"/>
  </r>
  <r>
    <n v="9349"/>
    <s v="CA-2013-114860"/>
    <x v="0"/>
    <x v="596"/>
    <d v="2013-12-29T00:00:00"/>
    <s v="Standard Class"/>
    <s v="DN-13690"/>
    <s v="Duane Noonan"/>
    <s v="Consumer"/>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s v="Consumer"/>
    <s v="United States"/>
    <s v="Moreno Valley"/>
    <x v="1"/>
    <n v="92553"/>
    <x v="1"/>
    <s v="FUR-FU-10001934"/>
    <x v="0"/>
    <x v="5"/>
    <s v="Magnifier Swing Arm Lamp"/>
    <n v="41.96"/>
    <n v="2"/>
    <n v="0"/>
    <n v="10.909600000000001"/>
  </r>
  <r>
    <n v="9351"/>
    <s v="CA-2013-159009"/>
    <x v="0"/>
    <x v="713"/>
    <d v="2013-09-28T00:00:00"/>
    <s v="Standard Class"/>
    <s v="DP-13105"/>
    <s v="Dave Poirier"/>
    <s v="Corporate"/>
    <s v="United States"/>
    <s v="Seattle"/>
    <x v="4"/>
    <n v="98115"/>
    <x v="1"/>
    <s v="OFF-BI-10004970"/>
    <x v="1"/>
    <x v="8"/>
    <s v="ACCOHIDE 3-Ring Binder, Blue, 1&quot;"/>
    <n v="13.216000000000001"/>
    <n v="4"/>
    <n v="0.2"/>
    <n v="4.4603999999999999"/>
  </r>
  <r>
    <n v="9352"/>
    <s v="CA-2013-159009"/>
    <x v="0"/>
    <x v="713"/>
    <d v="2013-09-28T00:00:00"/>
    <s v="Standard Class"/>
    <s v="DP-13105"/>
    <s v="Dave Poirier"/>
    <s v="Corporate"/>
    <s v="United States"/>
    <s v="Seattle"/>
    <x v="4"/>
    <n v="98115"/>
    <x v="1"/>
    <s v="FUR-CH-10003396"/>
    <x v="0"/>
    <x v="1"/>
    <s v="Global Deluxe Steno Chair"/>
    <n v="184.75200000000001"/>
    <n v="3"/>
    <n v="0.2"/>
    <n v="-20.784600000000012"/>
  </r>
  <r>
    <n v="9353"/>
    <s v="CA-2014-148411"/>
    <x v="3"/>
    <x v="241"/>
    <d v="2014-09-27T00:00:00"/>
    <s v="First Class"/>
    <s v="RO-19780"/>
    <s v="Rose O'Brian"/>
    <s v="Consumer"/>
    <s v="United States"/>
    <s v="Chicago"/>
    <x v="10"/>
    <n v="60623"/>
    <x v="2"/>
    <s v="FUR-CH-10003973"/>
    <x v="0"/>
    <x v="1"/>
    <s v="GuestStacker Chair with Chrome Finish Legs"/>
    <n v="520.46399999999994"/>
    <n v="2"/>
    <n v="0.3"/>
    <n v="-14.870399999999961"/>
  </r>
  <r>
    <n v="9354"/>
    <s v="CA-2014-148411"/>
    <x v="3"/>
    <x v="241"/>
    <d v="2014-09-27T00:00:00"/>
    <s v="First Class"/>
    <s v="RO-19780"/>
    <s v="Rose O'Brian"/>
    <s v="Consumer"/>
    <s v="United States"/>
    <s v="Chicago"/>
    <x v="10"/>
    <n v="60623"/>
    <x v="2"/>
    <s v="OFF-PA-10002109"/>
    <x v="1"/>
    <x v="10"/>
    <s v="Wirebound Voice Message Log Book"/>
    <n v="11.423999999999999"/>
    <n v="3"/>
    <n v="0.2"/>
    <n v="3.7127999999999988"/>
  </r>
  <r>
    <n v="9355"/>
    <s v="CA-2012-110324"/>
    <x v="1"/>
    <x v="494"/>
    <d v="2012-12-05T00:00:00"/>
    <s v="Standard Class"/>
    <s v="MA-17560"/>
    <s v="Matt Abelman"/>
    <s v="Home Office"/>
    <s v="United States"/>
    <s v="Jackson"/>
    <x v="12"/>
    <n v="49201"/>
    <x v="2"/>
    <s v="OFF-PA-10001826"/>
    <x v="1"/>
    <x v="10"/>
    <s v="Xerox 207"/>
    <n v="19.440000000000001"/>
    <n v="3"/>
    <n v="0"/>
    <n v="9.3312000000000008"/>
  </r>
  <r>
    <n v="9356"/>
    <s v="CA-2012-110324"/>
    <x v="1"/>
    <x v="494"/>
    <d v="2012-12-05T00:00:00"/>
    <s v="Standard Class"/>
    <s v="MA-17560"/>
    <s v="Matt Abelman"/>
    <s v="Home Office"/>
    <s v="United States"/>
    <s v="Jackson"/>
    <x v="12"/>
    <n v="49201"/>
    <x v="2"/>
    <s v="OFF-AR-10000823"/>
    <x v="1"/>
    <x v="6"/>
    <s v="Newell 307"/>
    <n v="3.64"/>
    <n v="2"/>
    <n v="0"/>
    <n v="1.0192000000000001"/>
  </r>
  <r>
    <n v="9357"/>
    <s v="CA-2012-110324"/>
    <x v="1"/>
    <x v="494"/>
    <d v="2012-12-05T00:00:00"/>
    <s v="Standard Class"/>
    <s v="MA-17560"/>
    <s v="Matt Abelman"/>
    <s v="Home Office"/>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s v="Corporate"/>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s v="Corporate"/>
    <s v="United States"/>
    <s v="New York City"/>
    <x v="15"/>
    <n v="10024"/>
    <x v="3"/>
    <s v="FUR-TA-10001095"/>
    <x v="0"/>
    <x v="3"/>
    <s v="Chromcraft Round Conference Tables"/>
    <n v="313.72199999999998"/>
    <n v="3"/>
    <n v="0.4"/>
    <n v="-99.34529999999998"/>
  </r>
  <r>
    <n v="9360"/>
    <s v="CA-2013-168046"/>
    <x v="0"/>
    <x v="967"/>
    <d v="2013-01-28T00:00:00"/>
    <s v="Second Class"/>
    <s v="JD-15895"/>
    <s v="Jonathan Doherty"/>
    <s v="Corporate"/>
    <s v="United States"/>
    <s v="New York City"/>
    <x v="15"/>
    <n v="10024"/>
    <x v="3"/>
    <s v="FUR-FU-10000747"/>
    <x v="0"/>
    <x v="5"/>
    <s v="Tenex B1-RE Series Chair Mats for Low Pile Carpets"/>
    <n v="45.98"/>
    <n v="1"/>
    <n v="0"/>
    <n v="7.816599999999994"/>
  </r>
  <r>
    <n v="9361"/>
    <s v="CA-2013-168046"/>
    <x v="0"/>
    <x v="967"/>
    <d v="2013-01-28T00:00:00"/>
    <s v="Second Class"/>
    <s v="JD-15895"/>
    <s v="Jonathan Doherty"/>
    <s v="Corporate"/>
    <s v="United States"/>
    <s v="New York City"/>
    <x v="15"/>
    <n v="10024"/>
    <x v="3"/>
    <s v="OFF-ST-10004337"/>
    <x v="1"/>
    <x v="4"/>
    <s v="SAFCO Commercial Wire Shelving, 72h"/>
    <n v="428.68"/>
    <n v="7"/>
    <n v="0"/>
    <n v="0"/>
  </r>
  <r>
    <n v="9362"/>
    <s v="CA-2014-111591"/>
    <x v="3"/>
    <x v="708"/>
    <d v="2014-03-26T00:00:00"/>
    <s v="Standard Class"/>
    <s v="PS-18970"/>
    <s v="Paul Stevenson"/>
    <s v="Home Office"/>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s v="Home Office"/>
    <s v="United States"/>
    <s v="Seattle"/>
    <x v="4"/>
    <n v="98105"/>
    <x v="1"/>
    <s v="OFF-FA-10004838"/>
    <x v="1"/>
    <x v="13"/>
    <s v="Super Bands, 12/Pack"/>
    <n v="13.020000000000001"/>
    <n v="7"/>
    <n v="0"/>
    <n v="0.3906000000000005"/>
  </r>
  <r>
    <n v="9364"/>
    <s v="CA-2014-111591"/>
    <x v="3"/>
    <x v="708"/>
    <d v="2014-03-26T00:00:00"/>
    <s v="Standard Class"/>
    <s v="PS-18970"/>
    <s v="Paul Stevenson"/>
    <s v="Home Office"/>
    <s v="United States"/>
    <s v="Seattle"/>
    <x v="4"/>
    <n v="98105"/>
    <x v="1"/>
    <s v="FUR-FU-10002364"/>
    <x v="0"/>
    <x v="5"/>
    <s v="Eldon Expressions Wood Desk Accessories, Oak"/>
    <n v="22.14"/>
    <n v="3"/>
    <n v="0"/>
    <n v="6.4205999999999976"/>
  </r>
  <r>
    <n v="9365"/>
    <s v="CA-2014-111591"/>
    <x v="3"/>
    <x v="708"/>
    <d v="2014-03-26T00:00:00"/>
    <s v="Standard Class"/>
    <s v="PS-18970"/>
    <s v="Paul Stevenson"/>
    <s v="Home Office"/>
    <s v="United States"/>
    <s v="Seattle"/>
    <x v="4"/>
    <n v="98105"/>
    <x v="1"/>
    <s v="OFF-ST-10001809"/>
    <x v="1"/>
    <x v="4"/>
    <s v="Fellowes Officeware Wire Shelving"/>
    <n v="359.32"/>
    <n v="4"/>
    <n v="0"/>
    <n v="7.1863999999999919"/>
  </r>
  <r>
    <n v="9366"/>
    <s v="US-2011-166828"/>
    <x v="2"/>
    <x v="963"/>
    <d v="2011-08-25T00:00:00"/>
    <s v="First Class"/>
    <s v="JF-15415"/>
    <s v="Jennifer Ferguson"/>
    <s v="Consumer"/>
    <s v="United States"/>
    <s v="Saint Charles"/>
    <x v="25"/>
    <n v="63301"/>
    <x v="2"/>
    <s v="OFF-PA-10001846"/>
    <x v="1"/>
    <x v="10"/>
    <s v="Xerox 1899"/>
    <n v="11.56"/>
    <n v="2"/>
    <n v="0"/>
    <n v="5.6644000000000005"/>
  </r>
  <r>
    <n v="9367"/>
    <s v="CA-2011-108147"/>
    <x v="2"/>
    <x v="785"/>
    <d v="2011-06-13T00:00:00"/>
    <s v="Standard Class"/>
    <s v="RD-19480"/>
    <s v="Rick Duston"/>
    <s v="Consumer"/>
    <s v="United States"/>
    <s v="Long Beach"/>
    <x v="15"/>
    <n v="11561"/>
    <x v="3"/>
    <s v="OFF-BI-10003876"/>
    <x v="1"/>
    <x v="8"/>
    <s v="Green Canvas Binder for 8-1/2&quot; x 14&quot; Sheets"/>
    <n v="68.48"/>
    <n v="2"/>
    <n v="0.2"/>
    <n v="25.679999999999996"/>
  </r>
  <r>
    <n v="9368"/>
    <s v="CA-2011-108147"/>
    <x v="2"/>
    <x v="785"/>
    <d v="2011-06-13T00:00:00"/>
    <s v="Standard Class"/>
    <s v="RD-19480"/>
    <s v="Rick Duston"/>
    <s v="Consumer"/>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s v="Corporate"/>
    <s v="United States"/>
    <s v="Lakewood"/>
    <x v="30"/>
    <n v="8701"/>
    <x v="3"/>
    <s v="OFF-PA-10004243"/>
    <x v="1"/>
    <x v="10"/>
    <s v="Xerox 1939"/>
    <n v="37.94"/>
    <n v="2"/>
    <n v="0"/>
    <n v="18.211199999999998"/>
  </r>
  <r>
    <n v="9370"/>
    <s v="CA-2014-113460"/>
    <x v="3"/>
    <x v="659"/>
    <d v="2014-11-10T00:00:00"/>
    <s v="Second Class"/>
    <s v="KN-16390"/>
    <s v="Katherine Nockton"/>
    <s v="Corporate"/>
    <s v="United States"/>
    <s v="Clinton"/>
    <x v="39"/>
    <n v="20735"/>
    <x v="3"/>
    <s v="FUR-CH-10000422"/>
    <x v="0"/>
    <x v="1"/>
    <s v="Global Highback Leather Tilter in Burgundy"/>
    <n v="272.96999999999997"/>
    <n v="3"/>
    <n v="0"/>
    <n v="43.675200000000018"/>
  </r>
  <r>
    <n v="9371"/>
    <s v="CA-2012-111339"/>
    <x v="1"/>
    <x v="352"/>
    <d v="2012-05-31T00:00:00"/>
    <s v="First Class"/>
    <s v="VP-21760"/>
    <s v="Victoria Pisteka"/>
    <s v="Corporate"/>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s v="Corporate"/>
    <s v="United States"/>
    <s v="Columbus"/>
    <x v="24"/>
    <n v="43229"/>
    <x v="3"/>
    <s v="FUR-CH-10000863"/>
    <x v="0"/>
    <x v="1"/>
    <s v="Novimex Swivel Fabric Task Chair"/>
    <n v="317.05799999999999"/>
    <n v="3"/>
    <n v="0.3"/>
    <n v="-86.058600000000013"/>
  </r>
  <r>
    <n v="9373"/>
    <s v="CA-2012-111339"/>
    <x v="1"/>
    <x v="352"/>
    <d v="2012-05-31T00:00:00"/>
    <s v="First Class"/>
    <s v="VP-21760"/>
    <s v="Victoria Pisteka"/>
    <s v="Corporate"/>
    <s v="United States"/>
    <s v="Columbus"/>
    <x v="24"/>
    <n v="43229"/>
    <x v="3"/>
    <s v="OFF-FA-10002988"/>
    <x v="1"/>
    <x v="13"/>
    <s v="Ideal Clamps"/>
    <n v="8.0399999999999991"/>
    <n v="5"/>
    <n v="0.2"/>
    <n v="2.9144999999999994"/>
  </r>
  <r>
    <n v="9374"/>
    <s v="CA-2014-102820"/>
    <x v="3"/>
    <x v="917"/>
    <d v="2014-05-12T00:00:00"/>
    <s v="Standard Class"/>
    <s v="CS-11950"/>
    <s v="Carlos Soltero"/>
    <s v="Consumer"/>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s v="Corporate"/>
    <s v="United States"/>
    <s v="Seattle"/>
    <x v="4"/>
    <n v="98105"/>
    <x v="1"/>
    <s v="OFF-SU-10002537"/>
    <x v="1"/>
    <x v="14"/>
    <s v="Acme Box Cutter Scissors"/>
    <n v="61.38"/>
    <n v="6"/>
    <n v="0"/>
    <n v="15.958800000000004"/>
  </r>
  <r>
    <n v="9376"/>
    <s v="CA-2012-126347"/>
    <x v="1"/>
    <x v="639"/>
    <d v="2012-12-19T00:00:00"/>
    <s v="Second Class"/>
    <s v="AJ-10945"/>
    <s v="Ashley Jarboe"/>
    <s v="Consumer"/>
    <s v="United States"/>
    <s v="Los Angeles"/>
    <x v="1"/>
    <n v="90045"/>
    <x v="1"/>
    <s v="TEC-AC-10003063"/>
    <x v="2"/>
    <x v="11"/>
    <s v="Micro Innovations USB RF Wireless Keyboard with Mouse"/>
    <n v="50"/>
    <n v="2"/>
    <n v="0"/>
    <n v="10.5"/>
  </r>
  <r>
    <n v="9377"/>
    <s v="CA-2014-108756"/>
    <x v="3"/>
    <x v="53"/>
    <d v="2014-12-30T00:00:00"/>
    <s v="Standard Class"/>
    <s v="PO-18865"/>
    <s v="Patrick O'Donnell"/>
    <s v="Consumer"/>
    <s v="United States"/>
    <s v="East Orange"/>
    <x v="30"/>
    <n v="7017"/>
    <x v="3"/>
    <s v="TEC-AC-10003237"/>
    <x v="2"/>
    <x v="11"/>
    <s v="Memorex Micro Travel Drive 4 GB"/>
    <n v="31.799999999999997"/>
    <n v="3"/>
    <n v="0"/>
    <n v="13.674000000000003"/>
  </r>
  <r>
    <n v="9378"/>
    <s v="CA-2014-155362"/>
    <x v="3"/>
    <x v="94"/>
    <d v="2014-12-22T00:00:00"/>
    <s v="Standard Class"/>
    <s v="DP-13105"/>
    <s v="Dave Poirier"/>
    <s v="Corporate"/>
    <s v="United States"/>
    <s v="Eau Claire"/>
    <x v="6"/>
    <n v="54703"/>
    <x v="2"/>
    <s v="OFF-ST-10001031"/>
    <x v="1"/>
    <x v="4"/>
    <s v="Adjustable Personal File Tote"/>
    <n v="32.56"/>
    <n v="2"/>
    <n v="0"/>
    <n v="8.465600000000002"/>
  </r>
  <r>
    <n v="9379"/>
    <s v="CA-2013-117625"/>
    <x v="0"/>
    <x v="1120"/>
    <d v="2013-05-16T00:00:00"/>
    <s v="Standard Class"/>
    <s v="GM-14500"/>
    <s v="Gene McClure"/>
    <s v="Consumer"/>
    <s v="United States"/>
    <s v="Chicago"/>
    <x v="10"/>
    <n v="60610"/>
    <x v="2"/>
    <s v="OFF-EN-10001535"/>
    <x v="1"/>
    <x v="12"/>
    <s v="Grip Seal Envelopes"/>
    <n v="7.0720000000000001"/>
    <n v="2"/>
    <n v="0.2"/>
    <n v="2.3868"/>
  </r>
  <r>
    <n v="9380"/>
    <s v="CA-2011-154158"/>
    <x v="2"/>
    <x v="851"/>
    <d v="2011-12-27T00:00:00"/>
    <s v="Second Class"/>
    <s v="CC-12670"/>
    <s v="Craig Carreira"/>
    <s v="Consumer"/>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s v="Consumer"/>
    <s v="United States"/>
    <s v="Tampa"/>
    <x v="2"/>
    <n v="33614"/>
    <x v="0"/>
    <s v="FUR-CH-10004698"/>
    <x v="0"/>
    <x v="1"/>
    <s v="Padded Folding Chairs, Black, 4/Carton"/>
    <n v="64.784000000000006"/>
    <n v="1"/>
    <n v="0.2"/>
    <n v="6.4784000000000042"/>
  </r>
  <r>
    <n v="9382"/>
    <s v="CA-2011-154158"/>
    <x v="2"/>
    <x v="851"/>
    <d v="2011-12-27T00:00:00"/>
    <s v="Second Class"/>
    <s v="CC-12670"/>
    <s v="Craig Carreira"/>
    <s v="Consumer"/>
    <s v="United States"/>
    <s v="Tampa"/>
    <x v="2"/>
    <n v="33614"/>
    <x v="0"/>
    <s v="OFF-ST-10000078"/>
    <x v="1"/>
    <x v="4"/>
    <s v="Tennsco 6- and 18-Compartment Lockers"/>
    <n v="424.27200000000005"/>
    <n v="2"/>
    <n v="0.2"/>
    <n v="-10.60680000000005"/>
  </r>
  <r>
    <n v="9383"/>
    <s v="CA-2011-154158"/>
    <x v="2"/>
    <x v="851"/>
    <d v="2011-12-27T00:00:00"/>
    <s v="Second Class"/>
    <s v="CC-12670"/>
    <s v="Craig Carreira"/>
    <s v="Consumer"/>
    <s v="United States"/>
    <s v="Tampa"/>
    <x v="2"/>
    <n v="33614"/>
    <x v="0"/>
    <s v="OFF-AR-10001868"/>
    <x v="1"/>
    <x v="6"/>
    <s v="Prang Dustless Chalk Sticks"/>
    <n v="1.3440000000000001"/>
    <n v="1"/>
    <n v="0.2"/>
    <n v="0.504"/>
  </r>
  <r>
    <n v="9384"/>
    <s v="CA-2011-154158"/>
    <x v="2"/>
    <x v="851"/>
    <d v="2011-12-27T00:00:00"/>
    <s v="Second Class"/>
    <s v="CC-12670"/>
    <s v="Craig Carreira"/>
    <s v="Consumer"/>
    <s v="United States"/>
    <s v="Tampa"/>
    <x v="2"/>
    <n v="33614"/>
    <x v="0"/>
    <s v="OFF-ST-10004950"/>
    <x v="1"/>
    <x v="4"/>
    <s v="Acco Perma 3000 Stacking Storage Drawers"/>
    <n v="83.920000000000016"/>
    <n v="5"/>
    <n v="0.2"/>
    <n v="-1.049000000000003"/>
  </r>
  <r>
    <n v="9385"/>
    <s v="CA-2014-100433"/>
    <x v="3"/>
    <x v="938"/>
    <d v="2014-08-17T00:00:00"/>
    <s v="Standard Class"/>
    <s v="SJ-20125"/>
    <s v="Sanjit Jacobs"/>
    <s v="Home Office"/>
    <s v="United States"/>
    <s v="New York City"/>
    <x v="15"/>
    <n v="10009"/>
    <x v="3"/>
    <s v="OFF-PA-10003441"/>
    <x v="1"/>
    <x v="10"/>
    <s v="Xerox 226"/>
    <n v="25.92"/>
    <n v="4"/>
    <n v="0"/>
    <n v="12.441600000000001"/>
  </r>
  <r>
    <n v="9386"/>
    <s v="CA-2014-163097"/>
    <x v="3"/>
    <x v="151"/>
    <d v="2014-09-01T00:00:00"/>
    <s v="Standard Class"/>
    <s v="SF-20200"/>
    <s v="Sarah Foster"/>
    <s v="Consumer"/>
    <s v="United States"/>
    <s v="Mesa"/>
    <x v="16"/>
    <n v="85204"/>
    <x v="1"/>
    <s v="FUR-FU-10004973"/>
    <x v="0"/>
    <x v="5"/>
    <s v="Flat Face Poster Frame"/>
    <n v="120.57600000000001"/>
    <n v="8"/>
    <n v="0.2"/>
    <n v="33.1584"/>
  </r>
  <r>
    <n v="9387"/>
    <s v="US-2014-127292"/>
    <x v="3"/>
    <x v="617"/>
    <d v="2014-01-24T00:00:00"/>
    <s v="Standard Class"/>
    <s v="RM-19375"/>
    <s v="Raymond Messe"/>
    <s v="Consumer"/>
    <s v="United States"/>
    <s v="Burlington"/>
    <x v="42"/>
    <s v="05408"/>
    <x v="3"/>
    <s v="OFF-PA-10000157"/>
    <x v="1"/>
    <x v="10"/>
    <s v="Xerox 191"/>
    <n v="79.92"/>
    <n v="4"/>
    <n v="0"/>
    <n v="37.562399999999997"/>
  </r>
  <r>
    <n v="9388"/>
    <s v="US-2014-127292"/>
    <x v="3"/>
    <x v="617"/>
    <d v="2014-01-24T00:00:00"/>
    <s v="Standard Class"/>
    <s v="RM-19375"/>
    <s v="Raymond Messe"/>
    <s v="Consumer"/>
    <s v="United States"/>
    <s v="Burlington"/>
    <x v="42"/>
    <s v="05408"/>
    <x v="3"/>
    <s v="OFF-PA-10001970"/>
    <x v="1"/>
    <x v="10"/>
    <s v="Xerox 1881"/>
    <n v="12.28"/>
    <n v="1"/>
    <n v="0"/>
    <n v="5.7715999999999994"/>
  </r>
  <r>
    <n v="9389"/>
    <s v="US-2014-127292"/>
    <x v="3"/>
    <x v="617"/>
    <d v="2014-01-24T00:00:00"/>
    <s v="Standard Class"/>
    <s v="RM-19375"/>
    <s v="Raymond Messe"/>
    <s v="Consumer"/>
    <s v="United States"/>
    <s v="Burlington"/>
    <x v="42"/>
    <s v="05408"/>
    <x v="3"/>
    <s v="OFF-AP-10000828"/>
    <x v="1"/>
    <x v="9"/>
    <s v="Avanti 4.4 Cu. Ft. Refrigerator"/>
    <n v="542.93999999999994"/>
    <n v="3"/>
    <n v="0"/>
    <n v="152.02319999999997"/>
  </r>
  <r>
    <n v="9390"/>
    <s v="US-2014-127292"/>
    <x v="3"/>
    <x v="617"/>
    <d v="2014-01-24T00:00:00"/>
    <s v="Standard Class"/>
    <s v="RM-19375"/>
    <s v="Raymond Messe"/>
    <s v="Consumer"/>
    <s v="United States"/>
    <s v="Burlington"/>
    <x v="42"/>
    <s v="05408"/>
    <x v="3"/>
    <s v="OFF-EN-10001509"/>
    <x v="1"/>
    <x v="12"/>
    <s v="Poly String Tie Envelopes"/>
    <n v="2.04"/>
    <n v="1"/>
    <n v="0"/>
    <n v="0.95879999999999987"/>
  </r>
  <r>
    <n v="9391"/>
    <s v="CA-2012-163734"/>
    <x v="1"/>
    <x v="974"/>
    <d v="2012-06-24T00:00:00"/>
    <s v="Standard Class"/>
    <s v="KM-16375"/>
    <s v="Katherine Murray"/>
    <s v="Home Office"/>
    <s v="United States"/>
    <s v="Houston"/>
    <x v="5"/>
    <n v="77070"/>
    <x v="2"/>
    <s v="OFF-ST-10003692"/>
    <x v="1"/>
    <x v="4"/>
    <s v="Recycled Steel Personal File for Hanging File Folders"/>
    <n v="228.92"/>
    <n v="5"/>
    <n v="0.2"/>
    <n v="14.307499999999997"/>
  </r>
  <r>
    <n v="9392"/>
    <s v="CA-2014-162474"/>
    <x v="3"/>
    <x v="677"/>
    <d v="2014-03-17T00:00:00"/>
    <s v="First Class"/>
    <s v="FH-14275"/>
    <s v="Frank Hawley"/>
    <s v="Corporate"/>
    <s v="United States"/>
    <s v="Aurora"/>
    <x v="10"/>
    <n v="60505"/>
    <x v="2"/>
    <s v="TEC-PH-10004700"/>
    <x v="2"/>
    <x v="7"/>
    <s v="PowerGen Dual USB Car Charger"/>
    <n v="7.9920000000000009"/>
    <n v="1"/>
    <n v="0.2"/>
    <n v="2.5973999999999995"/>
  </r>
  <r>
    <n v="9393"/>
    <s v="CA-2012-130848"/>
    <x v="1"/>
    <x v="969"/>
    <d v="2012-10-25T00:00:00"/>
    <s v="Same Day"/>
    <s v="DG-13300"/>
    <s v="Deirdre Greer"/>
    <s v="Corporate"/>
    <s v="United States"/>
    <s v="Denver"/>
    <x v="22"/>
    <n v="80219"/>
    <x v="1"/>
    <s v="FUR-CH-10000422"/>
    <x v="0"/>
    <x v="1"/>
    <s v="Global Highback Leather Tilter in Burgundy"/>
    <n v="582.33600000000001"/>
    <n v="8"/>
    <n v="0.2"/>
    <n v="-29.116799999999955"/>
  </r>
  <r>
    <n v="9394"/>
    <s v="CA-2011-125997"/>
    <x v="2"/>
    <x v="59"/>
    <d v="2011-09-23T00:00:00"/>
    <s v="First Class"/>
    <s v="MW-18220"/>
    <s v="Mitch Webber"/>
    <s v="Consumer"/>
    <s v="United States"/>
    <s v="New York City"/>
    <x v="15"/>
    <n v="10011"/>
    <x v="3"/>
    <s v="TEC-PH-10003484"/>
    <x v="2"/>
    <x v="7"/>
    <s v="Ooma Telo VoIP Home Phone System"/>
    <n v="629.94999999999993"/>
    <n v="5"/>
    <n v="0"/>
    <n v="157.48750000000001"/>
  </r>
  <r>
    <n v="9395"/>
    <s v="CA-2011-125997"/>
    <x v="2"/>
    <x v="59"/>
    <d v="2011-09-23T00:00:00"/>
    <s v="First Class"/>
    <s v="MW-18220"/>
    <s v="Mitch Webber"/>
    <s v="Consumer"/>
    <s v="United States"/>
    <s v="New York City"/>
    <x v="15"/>
    <n v="10011"/>
    <x v="3"/>
    <s v="FUR-CH-10001394"/>
    <x v="0"/>
    <x v="1"/>
    <s v="Global Leather Executive Chair"/>
    <n v="631.78200000000004"/>
    <n v="2"/>
    <n v="0.1"/>
    <n v="140.39599999999993"/>
  </r>
  <r>
    <n v="9396"/>
    <s v="CA-2011-125997"/>
    <x v="2"/>
    <x v="59"/>
    <d v="2011-09-23T00:00:00"/>
    <s v="First Class"/>
    <s v="MW-18220"/>
    <s v="Mitch Webber"/>
    <s v="Consumer"/>
    <s v="United States"/>
    <s v="New York City"/>
    <x v="15"/>
    <n v="10011"/>
    <x v="3"/>
    <s v="FUR-BO-10002213"/>
    <x v="0"/>
    <x v="0"/>
    <s v="DMI Eclipse Executive Suite Bookcases"/>
    <n v="801.5680000000001"/>
    <n v="2"/>
    <n v="0.2"/>
    <n v="-10.019600000000054"/>
  </r>
  <r>
    <n v="9397"/>
    <s v="CA-2011-125997"/>
    <x v="2"/>
    <x v="59"/>
    <d v="2011-09-23T00:00:00"/>
    <s v="First Class"/>
    <s v="MW-18220"/>
    <s v="Mitch Webber"/>
    <s v="Consumer"/>
    <s v="United States"/>
    <s v="New York City"/>
    <x v="15"/>
    <n v="10011"/>
    <x v="3"/>
    <s v="OFF-LA-10002762"/>
    <x v="1"/>
    <x v="2"/>
    <s v="Avery 485"/>
    <n v="75.179999999999993"/>
    <n v="6"/>
    <n v="0"/>
    <n v="35.334599999999995"/>
  </r>
  <r>
    <n v="9398"/>
    <s v="CA-2011-125997"/>
    <x v="2"/>
    <x v="59"/>
    <d v="2011-09-23T00:00:00"/>
    <s v="First Class"/>
    <s v="MW-18220"/>
    <s v="Mitch Webber"/>
    <s v="Consumer"/>
    <s v="United States"/>
    <s v="New York City"/>
    <x v="15"/>
    <n v="10011"/>
    <x v="3"/>
    <s v="OFF-AP-10003842"/>
    <x v="1"/>
    <x v="9"/>
    <s v="Euro-Pro Shark Turbo Vacuum"/>
    <n v="30.98"/>
    <n v="1"/>
    <n v="0"/>
    <n v="8.0548000000000002"/>
  </r>
  <r>
    <n v="9399"/>
    <s v="CA-2011-125997"/>
    <x v="2"/>
    <x v="59"/>
    <d v="2011-09-23T00:00:00"/>
    <s v="First Class"/>
    <s v="MW-18220"/>
    <s v="Mitch Webber"/>
    <s v="Consumer"/>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s v="Consumer"/>
    <s v="United States"/>
    <s v="Arlington Heights"/>
    <x v="10"/>
    <n v="60004"/>
    <x v="2"/>
    <s v="OFF-AR-10003394"/>
    <x v="1"/>
    <x v="6"/>
    <s v="Newell 332"/>
    <n v="14.111999999999998"/>
    <n v="6"/>
    <n v="0.2"/>
    <n v="1.2348000000000008"/>
  </r>
  <r>
    <n v="9401"/>
    <s v="CA-2012-167696"/>
    <x v="1"/>
    <x v="1218"/>
    <d v="2012-09-21T00:00:00"/>
    <s v="Standard Class"/>
    <s v="BD-11500"/>
    <s v="Bradley Drucker"/>
    <s v="Consumer"/>
    <s v="United States"/>
    <s v="Newport News"/>
    <x v="17"/>
    <n v="23602"/>
    <x v="0"/>
    <s v="OFF-EN-10001539"/>
    <x v="1"/>
    <x v="12"/>
    <s v="Staples"/>
    <n v="31.12"/>
    <n v="4"/>
    <n v="0"/>
    <n v="14.6264"/>
  </r>
  <r>
    <n v="9402"/>
    <s v="CA-2011-159814"/>
    <x v="2"/>
    <x v="1219"/>
    <d v="2011-06-28T00:00:00"/>
    <s v="Standard Class"/>
    <s v="LP-17080"/>
    <s v="Liz Pelletier"/>
    <s v="Consumer"/>
    <s v="United States"/>
    <s v="Tucson"/>
    <x v="16"/>
    <n v="85705"/>
    <x v="1"/>
    <s v="FUR-FU-10001731"/>
    <x v="0"/>
    <x v="5"/>
    <s v="Acrylic Self-Standing Desk Frames"/>
    <n v="4.2720000000000002"/>
    <n v="2"/>
    <n v="0.2"/>
    <n v="0.96119999999999983"/>
  </r>
  <r>
    <n v="9403"/>
    <s v="CA-2013-105459"/>
    <x v="0"/>
    <x v="399"/>
    <d v="2013-08-18T00:00:00"/>
    <s v="Second Class"/>
    <s v="NP-18700"/>
    <s v="Nora Preis"/>
    <s v="Consumer"/>
    <s v="United States"/>
    <s v="New York City"/>
    <x v="15"/>
    <n v="10024"/>
    <x v="3"/>
    <s v="FUR-TA-10001095"/>
    <x v="0"/>
    <x v="3"/>
    <s v="Chromcraft Round Conference Tables"/>
    <n v="209.148"/>
    <n v="2"/>
    <n v="0.4"/>
    <n v="-66.230199999999996"/>
  </r>
  <r>
    <n v="9404"/>
    <s v="CA-2013-105459"/>
    <x v="0"/>
    <x v="399"/>
    <d v="2013-08-18T00:00:00"/>
    <s v="Second Class"/>
    <s v="NP-18700"/>
    <s v="Nora Preis"/>
    <s v="Consumer"/>
    <s v="United States"/>
    <s v="New York City"/>
    <x v="15"/>
    <n v="10024"/>
    <x v="3"/>
    <s v="OFF-ST-10000078"/>
    <x v="1"/>
    <x v="4"/>
    <s v="Tennsco 6- and 18-Compartment Lockers"/>
    <n v="1591.02"/>
    <n v="6"/>
    <n v="0"/>
    <n v="286.38359999999989"/>
  </r>
  <r>
    <n v="9405"/>
    <s v="CA-2014-141663"/>
    <x v="3"/>
    <x v="669"/>
    <d v="2014-04-18T00:00:00"/>
    <s v="Standard Class"/>
    <s v="DP-13105"/>
    <s v="Dave Poirier"/>
    <s v="Corporate"/>
    <s v="United States"/>
    <s v="Philadelphia"/>
    <x v="9"/>
    <n v="19134"/>
    <x v="3"/>
    <s v="OFF-FA-10004076"/>
    <x v="1"/>
    <x v="13"/>
    <s v="Translucent Push Pins by OIC"/>
    <n v="7.92"/>
    <n v="5"/>
    <n v="0.2"/>
    <n v="1.6829999999999994"/>
  </r>
  <r>
    <n v="9406"/>
    <s v="CA-2011-152618"/>
    <x v="2"/>
    <x v="619"/>
    <d v="2011-03-17T00:00:00"/>
    <s v="First Class"/>
    <s v="RB-19465"/>
    <s v="Rick Bensley"/>
    <s v="Home Office"/>
    <s v="United States"/>
    <s v="Chicago"/>
    <x v="10"/>
    <n v="60653"/>
    <x v="2"/>
    <s v="TEC-MA-10003626"/>
    <x v="2"/>
    <x v="15"/>
    <s v="Hewlett-Packard Deskjet 6540 Color Inkjet Printer"/>
    <n v="574.91"/>
    <n v="2"/>
    <n v="0.3"/>
    <n v="156.04699999999997"/>
  </r>
  <r>
    <n v="9407"/>
    <s v="CA-2011-152618"/>
    <x v="2"/>
    <x v="619"/>
    <d v="2011-03-17T00:00:00"/>
    <s v="First Class"/>
    <s v="RB-19465"/>
    <s v="Rick Bensley"/>
    <s v="Home Office"/>
    <s v="United States"/>
    <s v="Chicago"/>
    <x v="10"/>
    <n v="60653"/>
    <x v="2"/>
    <s v="OFF-PA-10001215"/>
    <x v="1"/>
    <x v="10"/>
    <s v="Xerox 1963"/>
    <n v="8.4480000000000004"/>
    <n v="2"/>
    <n v="0.2"/>
    <n v="2.6399999999999997"/>
  </r>
  <r>
    <n v="9408"/>
    <s v="CA-2014-162789"/>
    <x v="3"/>
    <x v="585"/>
    <d v="2014-09-25T00:00:00"/>
    <s v="Second Class"/>
    <s v="LC-17140"/>
    <s v="Logan Currie"/>
    <s v="Consumer"/>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s v="Consumer"/>
    <s v="United States"/>
    <s v="New York City"/>
    <x v="15"/>
    <n v="10035"/>
    <x v="3"/>
    <s v="FUR-FU-10004864"/>
    <x v="0"/>
    <x v="5"/>
    <s v="Eldon 500 Class Desk Accessories"/>
    <n v="12.07"/>
    <n v="1"/>
    <n v="0"/>
    <n v="3.9831000000000003"/>
  </r>
  <r>
    <n v="9410"/>
    <s v="US-2014-110149"/>
    <x v="3"/>
    <x v="389"/>
    <d v="2014-12-14T00:00:00"/>
    <s v="First Class"/>
    <s v="WB-21850"/>
    <s v="William Brown"/>
    <s v="Consumer"/>
    <s v="United States"/>
    <s v="Philadelphia"/>
    <x v="9"/>
    <n v="19143"/>
    <x v="3"/>
    <s v="OFF-BI-10000014"/>
    <x v="1"/>
    <x v="8"/>
    <s v="Heavy-Duty E-Z-D Binders"/>
    <n v="3.2730000000000006"/>
    <n v="1"/>
    <n v="0.7"/>
    <n v="-2.5092999999999996"/>
  </r>
  <r>
    <n v="9411"/>
    <s v="US-2014-110149"/>
    <x v="3"/>
    <x v="389"/>
    <d v="2014-12-14T00:00:00"/>
    <s v="First Class"/>
    <s v="WB-21850"/>
    <s v="William Brown"/>
    <s v="Consumer"/>
    <s v="United States"/>
    <s v="Philadelphia"/>
    <x v="9"/>
    <n v="19143"/>
    <x v="3"/>
    <s v="FUR-FU-10001475"/>
    <x v="0"/>
    <x v="5"/>
    <s v="Contract Clock, 14&quot;, Brown"/>
    <n v="87.92"/>
    <n v="5"/>
    <n v="0.2"/>
    <n v="15.385999999999999"/>
  </r>
  <r>
    <n v="9412"/>
    <s v="CA-2013-108959"/>
    <x v="0"/>
    <x v="612"/>
    <d v="2013-03-15T00:00:00"/>
    <s v="Second Class"/>
    <s v="MH-17785"/>
    <s v="Maya Herman"/>
    <s v="Corporate"/>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s v="Consumer"/>
    <s v="United States"/>
    <s v="Los Angeles"/>
    <x v="1"/>
    <n v="90036"/>
    <x v="1"/>
    <s v="FUR-CH-10002024"/>
    <x v="0"/>
    <x v="1"/>
    <s v="HON 5400 Series Task Chairs for Big and Tall"/>
    <n v="2803.92"/>
    <n v="5"/>
    <n v="0.2"/>
    <n v="0"/>
  </r>
  <r>
    <n v="9414"/>
    <s v="CA-2013-132017"/>
    <x v="0"/>
    <x v="182"/>
    <d v="2013-09-28T00:00:00"/>
    <s v="First Class"/>
    <s v="MH-17620"/>
    <s v="Matt Hagelstein"/>
    <s v="Corporate"/>
    <s v="United States"/>
    <s v="Houston"/>
    <x v="5"/>
    <n v="77041"/>
    <x v="2"/>
    <s v="OFF-BI-10004001"/>
    <x v="1"/>
    <x v="8"/>
    <s v="GBC Recycled VeloBinder Covers"/>
    <n v="6.8159999999999981"/>
    <n v="2"/>
    <n v="0.8"/>
    <n v="-11.587200000000003"/>
  </r>
  <r>
    <n v="9415"/>
    <s v="CA-2012-127824"/>
    <x v="1"/>
    <x v="1090"/>
    <d v="2012-10-22T00:00:00"/>
    <s v="Standard Class"/>
    <s v="JC-15775"/>
    <s v="John Castell"/>
    <s v="Consumer"/>
    <s v="United States"/>
    <s v="Seattle"/>
    <x v="4"/>
    <n v="98115"/>
    <x v="1"/>
    <s v="TEC-PH-10004094"/>
    <x v="2"/>
    <x v="7"/>
    <s v="Motorola L703CM"/>
    <n v="249.58400000000003"/>
    <n v="2"/>
    <n v="0.2"/>
    <n v="15.598999999999997"/>
  </r>
  <r>
    <n v="9416"/>
    <s v="CA-2012-127824"/>
    <x v="1"/>
    <x v="1090"/>
    <d v="2012-10-22T00:00:00"/>
    <s v="Standard Class"/>
    <s v="JC-15775"/>
    <s v="John Castell"/>
    <s v="Consumer"/>
    <s v="United States"/>
    <s v="Seattle"/>
    <x v="4"/>
    <n v="98115"/>
    <x v="1"/>
    <s v="OFF-PA-10001184"/>
    <x v="1"/>
    <x v="10"/>
    <s v="Xerox 1903"/>
    <n v="17.940000000000001"/>
    <n v="3"/>
    <n v="0"/>
    <n v="8.7906000000000013"/>
  </r>
  <r>
    <n v="9417"/>
    <s v="CA-2012-127824"/>
    <x v="1"/>
    <x v="1090"/>
    <d v="2012-10-22T00:00:00"/>
    <s v="Standard Class"/>
    <s v="JC-15775"/>
    <s v="John Castell"/>
    <s v="Consumer"/>
    <s v="United States"/>
    <s v="Seattle"/>
    <x v="4"/>
    <n v="98115"/>
    <x v="1"/>
    <s v="FUR-FU-10002505"/>
    <x v="0"/>
    <x v="5"/>
    <s v="Eldon 100 Class Desk Accessories"/>
    <n v="10.11"/>
    <n v="3"/>
    <n v="0"/>
    <n v="3.2351999999999994"/>
  </r>
  <r>
    <n v="9418"/>
    <s v="CA-2011-148285"/>
    <x v="2"/>
    <x v="1220"/>
    <d v="2011-11-01T00:00:00"/>
    <s v="Standard Class"/>
    <s v="RD-19810"/>
    <s v="Ross DeVincentis"/>
    <s v="Home Office"/>
    <s v="United States"/>
    <s v="Fayetteville"/>
    <x v="3"/>
    <n v="28314"/>
    <x v="0"/>
    <s v="OFF-PA-10001166"/>
    <x v="1"/>
    <x v="10"/>
    <s v="Xerox 2"/>
    <n v="10.368000000000002"/>
    <n v="2"/>
    <n v="0.2"/>
    <n v="3.6288"/>
  </r>
  <r>
    <n v="9419"/>
    <s v="CA-2011-148285"/>
    <x v="2"/>
    <x v="1220"/>
    <d v="2011-11-01T00:00:00"/>
    <s v="Standard Class"/>
    <s v="RD-19810"/>
    <s v="Ross DeVincentis"/>
    <s v="Home Office"/>
    <s v="United States"/>
    <s v="Fayetteville"/>
    <x v="3"/>
    <n v="28314"/>
    <x v="0"/>
    <s v="OFF-PA-10000349"/>
    <x v="1"/>
    <x v="10"/>
    <s v="Staples"/>
    <n v="11.952000000000002"/>
    <n v="3"/>
    <n v="0.2"/>
    <n v="4.0338000000000003"/>
  </r>
  <r>
    <n v="9420"/>
    <s v="CA-2014-152926"/>
    <x v="3"/>
    <x v="280"/>
    <d v="2014-10-05T00:00:00"/>
    <s v="Second Class"/>
    <s v="SC-20695"/>
    <s v="Steve Chapman"/>
    <s v="Corporate"/>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s v="Corporate"/>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s v="Corporate"/>
    <s v="United States"/>
    <s v="San Francisco"/>
    <x v="1"/>
    <n v="94122"/>
    <x v="1"/>
    <s v="TEC-PH-10000441"/>
    <x v="2"/>
    <x v="7"/>
    <s v="VTech DS6151"/>
    <n v="604.75199999999995"/>
    <n v="6"/>
    <n v="0.2"/>
    <n v="60.475200000000058"/>
  </r>
  <r>
    <n v="9423"/>
    <s v="CA-2011-145254"/>
    <x v="2"/>
    <x v="149"/>
    <d v="2011-07-27T00:00:00"/>
    <s v="Standard Class"/>
    <s v="NC-18535"/>
    <s v="Nick Crebassa"/>
    <s v="Corporate"/>
    <s v="United States"/>
    <s v="San Francisco"/>
    <x v="1"/>
    <n v="94122"/>
    <x v="1"/>
    <s v="OFF-SU-10004664"/>
    <x v="1"/>
    <x v="14"/>
    <s v="Acme Softgrip Scissors"/>
    <n v="40.700000000000003"/>
    <n v="5"/>
    <n v="0"/>
    <n v="11.802999999999999"/>
  </r>
  <r>
    <n v="9424"/>
    <s v="CA-2011-145254"/>
    <x v="2"/>
    <x v="149"/>
    <d v="2011-07-27T00:00:00"/>
    <s v="Standard Class"/>
    <s v="NC-18535"/>
    <s v="Nick Crebassa"/>
    <s v="Corporate"/>
    <s v="United States"/>
    <s v="San Francisco"/>
    <x v="1"/>
    <n v="94122"/>
    <x v="1"/>
    <s v="TEC-PH-10004531"/>
    <x v="2"/>
    <x v="7"/>
    <s v="AT&amp;T CL2909"/>
    <n v="302.37599999999998"/>
    <n v="3"/>
    <n v="0.2"/>
    <n v="37.796999999999997"/>
  </r>
  <r>
    <n v="9425"/>
    <s v="CA-2011-145254"/>
    <x v="2"/>
    <x v="149"/>
    <d v="2011-07-27T00:00:00"/>
    <s v="Standard Class"/>
    <s v="NC-18535"/>
    <s v="Nick Crebassa"/>
    <s v="Corporate"/>
    <s v="United States"/>
    <s v="San Francisco"/>
    <x v="1"/>
    <n v="94122"/>
    <x v="1"/>
    <s v="TEC-AC-10002167"/>
    <x v="2"/>
    <x v="11"/>
    <s v="Imation 8gb Micro Traveldrive Usb 2.0 Flash Drive"/>
    <n v="45"/>
    <n v="3"/>
    <n v="0"/>
    <n v="4.9500000000000011"/>
  </r>
  <r>
    <n v="9426"/>
    <s v="CA-2011-116246"/>
    <x v="2"/>
    <x v="171"/>
    <d v="2011-09-17T00:00:00"/>
    <s v="Second Class"/>
    <s v="LW-17215"/>
    <s v="Luke Weiss"/>
    <s v="Consumer"/>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s v="Consumer"/>
    <s v="United States"/>
    <s v="Seattle"/>
    <x v="4"/>
    <n v="98105"/>
    <x v="1"/>
    <s v="OFF-AR-10002445"/>
    <x v="1"/>
    <x v="6"/>
    <s v="SANFORD Major Accent Highlighters"/>
    <n v="35.4"/>
    <n v="5"/>
    <n v="0"/>
    <n v="13.452000000000002"/>
  </r>
  <r>
    <n v="9428"/>
    <s v="CA-2011-167486"/>
    <x v="2"/>
    <x v="501"/>
    <d v="2011-12-01T00:00:00"/>
    <s v="Standard Class"/>
    <s v="JO-15145"/>
    <s v="Jack O'Briant"/>
    <s v="Corporate"/>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s v="Corporate"/>
    <s v="United States"/>
    <s v="Huntsville"/>
    <x v="5"/>
    <n v="77340"/>
    <x v="2"/>
    <s v="FUR-CH-10000015"/>
    <x v="0"/>
    <x v="1"/>
    <s v="Hon Multipurpose Stacking Arm Chairs"/>
    <n v="1212.9599999999998"/>
    <n v="8"/>
    <n v="0.3"/>
    <n v="-69.311999999999898"/>
  </r>
  <r>
    <n v="9430"/>
    <s v="CA-2012-166219"/>
    <x v="1"/>
    <x v="834"/>
    <d v="2012-09-01T00:00:00"/>
    <s v="Standard Class"/>
    <s v="BP-11185"/>
    <s v="Ben Peterman"/>
    <s v="Corporate"/>
    <s v="United States"/>
    <s v="Dallas"/>
    <x v="5"/>
    <n v="75081"/>
    <x v="2"/>
    <s v="TEC-PH-10004165"/>
    <x v="2"/>
    <x v="7"/>
    <s v="Mitel MiVoice 5330e IP Phone"/>
    <n v="1099.96"/>
    <n v="5"/>
    <n v="0.2"/>
    <n v="82.496999999999957"/>
  </r>
  <r>
    <n v="9431"/>
    <s v="CA-2012-166219"/>
    <x v="1"/>
    <x v="834"/>
    <d v="2012-09-01T00:00:00"/>
    <s v="Standard Class"/>
    <s v="BP-11185"/>
    <s v="Ben Peterman"/>
    <s v="Corporate"/>
    <s v="United States"/>
    <s v="Dallas"/>
    <x v="5"/>
    <n v="75081"/>
    <x v="2"/>
    <s v="FUR-TA-10004607"/>
    <x v="0"/>
    <x v="3"/>
    <s v="Hon 2111 Invitation Series Straight Table"/>
    <n v="103.48100000000001"/>
    <n v="1"/>
    <n v="0.3"/>
    <n v="-16.261300000000006"/>
  </r>
  <r>
    <n v="9432"/>
    <s v="CA-2012-111864"/>
    <x v="1"/>
    <x v="974"/>
    <d v="2012-06-19T00:00:00"/>
    <s v="Same Day"/>
    <s v="PP-18955"/>
    <s v="Paul Prost"/>
    <s v="Home Office"/>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s v="Consumer"/>
    <s v="United States"/>
    <s v="Peoria"/>
    <x v="16"/>
    <n v="85345"/>
    <x v="1"/>
    <s v="TEC-AC-10002217"/>
    <x v="2"/>
    <x v="11"/>
    <s v="Imation Clip USB flash drive - 8 GB"/>
    <n v="30.080000000000002"/>
    <n v="2"/>
    <n v="0.2"/>
    <n v="-5.2640000000000002"/>
  </r>
  <r>
    <n v="9434"/>
    <s v="CA-2012-119627"/>
    <x v="1"/>
    <x v="493"/>
    <d v="2012-08-23T00:00:00"/>
    <s v="Standard Class"/>
    <s v="SC-20725"/>
    <s v="Steven Cartwright"/>
    <s v="Consumer"/>
    <s v="United States"/>
    <s v="Peoria"/>
    <x v="16"/>
    <n v="85345"/>
    <x v="1"/>
    <s v="OFF-PA-10001937"/>
    <x v="1"/>
    <x v="10"/>
    <s v="Xerox 21"/>
    <n v="36.288000000000011"/>
    <n v="7"/>
    <n v="0.2"/>
    <n v="12.700800000000001"/>
  </r>
  <r>
    <n v="9435"/>
    <s v="CA-2012-119627"/>
    <x v="1"/>
    <x v="493"/>
    <d v="2012-08-23T00:00:00"/>
    <s v="Standard Class"/>
    <s v="SC-20725"/>
    <s v="Steven Cartwright"/>
    <s v="Consumer"/>
    <s v="United States"/>
    <s v="Peoria"/>
    <x v="16"/>
    <n v="85345"/>
    <x v="1"/>
    <s v="OFF-AR-10000203"/>
    <x v="1"/>
    <x v="6"/>
    <s v="Newell 336"/>
    <n v="10.272000000000002"/>
    <n v="3"/>
    <n v="0.2"/>
    <n v="1.1555999999999984"/>
  </r>
  <r>
    <n v="9436"/>
    <s v="CA-2012-119627"/>
    <x v="1"/>
    <x v="493"/>
    <d v="2012-08-23T00:00:00"/>
    <s v="Standard Class"/>
    <s v="SC-20725"/>
    <s v="Steven Cartwright"/>
    <s v="Consumer"/>
    <s v="United States"/>
    <s v="Peoria"/>
    <x v="16"/>
    <n v="85345"/>
    <x v="1"/>
    <s v="TEC-AC-10001142"/>
    <x v="2"/>
    <x v="11"/>
    <s v="First Data FD10 PIN Pad"/>
    <n v="252.8"/>
    <n v="4"/>
    <n v="0.2"/>
    <n v="-31.600000000000037"/>
  </r>
  <r>
    <n v="9437"/>
    <s v="CA-2012-160787"/>
    <x v="1"/>
    <x v="12"/>
    <d v="2012-09-25T00:00:00"/>
    <s v="Same Day"/>
    <s v="BM-11785"/>
    <s v="Bryan Mills"/>
    <s v="Consumer"/>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s v="Consumer"/>
    <s v="United States"/>
    <s v="Oceanside"/>
    <x v="1"/>
    <n v="92054"/>
    <x v="1"/>
    <s v="OFF-PA-10000520"/>
    <x v="1"/>
    <x v="10"/>
    <s v="Xerox 201"/>
    <n v="12.96"/>
    <n v="2"/>
    <n v="0"/>
    <n v="6.2208000000000006"/>
  </r>
  <r>
    <n v="9439"/>
    <s v="CA-2014-126144"/>
    <x v="3"/>
    <x v="689"/>
    <d v="2014-08-06T00:00:00"/>
    <s v="Standard Class"/>
    <s v="GM-14680"/>
    <s v="Greg Matthias"/>
    <s v="Consumer"/>
    <s v="United States"/>
    <s v="Philadelphia"/>
    <x v="9"/>
    <n v="19134"/>
    <x v="3"/>
    <s v="TEC-PH-10001079"/>
    <x v="2"/>
    <x v="7"/>
    <s v="Polycom SoundPoint Pro SE-225 Corded phone"/>
    <n v="285.57599999999996"/>
    <n v="4"/>
    <n v="0.4"/>
    <n v="-57.115200000000016"/>
  </r>
  <r>
    <n v="9440"/>
    <s v="US-2011-154655"/>
    <x v="2"/>
    <x v="36"/>
    <d v="2011-10-17T00:00:00"/>
    <s v="Standard Class"/>
    <s v="BP-11050"/>
    <s v="Barry Pond"/>
    <s v="Corporate"/>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s v="Consumer"/>
    <s v="United States"/>
    <s v="New York City"/>
    <x v="15"/>
    <n v="10035"/>
    <x v="3"/>
    <s v="OFF-PA-10001471"/>
    <x v="1"/>
    <x v="10"/>
    <s v="Strathmore Photo Frame Cards"/>
    <n v="14.62"/>
    <n v="2"/>
    <n v="0"/>
    <n v="6.7251999999999992"/>
  </r>
  <r>
    <n v="9442"/>
    <s v="CA-2011-165477"/>
    <x v="2"/>
    <x v="282"/>
    <d v="2011-12-31T00:00:00"/>
    <s v="Second Class"/>
    <s v="RE-19405"/>
    <s v="Ricardo Emerson"/>
    <s v="Consumer"/>
    <s v="United States"/>
    <s v="Kent"/>
    <x v="24"/>
    <n v="44240"/>
    <x v="3"/>
    <s v="OFF-AP-10003281"/>
    <x v="1"/>
    <x v="9"/>
    <s v="Acco 6 Outlet Guardian Standard Surge Suppressor"/>
    <n v="48.36"/>
    <n v="5"/>
    <n v="0.2"/>
    <n v="6.0449999999999946"/>
  </r>
  <r>
    <n v="9443"/>
    <s v="CA-2014-165904"/>
    <x v="3"/>
    <x v="104"/>
    <d v="2014-04-12T00:00:00"/>
    <s v="Standard Class"/>
    <s v="HR-14770"/>
    <s v="Hallie Redmond"/>
    <s v="Home Office"/>
    <s v="United States"/>
    <s v="Jacksonville"/>
    <x v="2"/>
    <n v="32216"/>
    <x v="0"/>
    <s v="OFF-AR-10003156"/>
    <x v="1"/>
    <x v="6"/>
    <s v="50 Colored Long Pencils"/>
    <n v="16.256"/>
    <n v="2"/>
    <n v="0.2"/>
    <n v="1.2192000000000007"/>
  </r>
  <r>
    <n v="9444"/>
    <s v="CA-2014-165904"/>
    <x v="3"/>
    <x v="104"/>
    <d v="2014-04-12T00:00:00"/>
    <s v="Standard Class"/>
    <s v="HR-14770"/>
    <s v="Hallie Redmond"/>
    <s v="Home Office"/>
    <s v="United States"/>
    <s v="Jacksonville"/>
    <x v="2"/>
    <n v="32216"/>
    <x v="0"/>
    <s v="TEC-PH-10000576"/>
    <x v="2"/>
    <x v="7"/>
    <s v="AT&amp;T 1080 Corded phone"/>
    <n v="219.18400000000003"/>
    <n v="2"/>
    <n v="0.2"/>
    <n v="19.178600000000003"/>
  </r>
  <r>
    <n v="9445"/>
    <s v="CA-2012-104052"/>
    <x v="1"/>
    <x v="1201"/>
    <d v="2012-03-02T00:00:00"/>
    <s v="First Class"/>
    <s v="TP-21565"/>
    <s v="Tracy Poddar"/>
    <s v="Corporate"/>
    <s v="United States"/>
    <s v="Coppell"/>
    <x v="5"/>
    <n v="75019"/>
    <x v="2"/>
    <s v="TEC-PH-10003215"/>
    <x v="2"/>
    <x v="7"/>
    <s v="Jackery Bar Premium Fast-charging Portable Charger"/>
    <n v="95.84"/>
    <n v="4"/>
    <n v="0.2"/>
    <n v="34.741999999999997"/>
  </r>
  <r>
    <n v="9446"/>
    <s v="CA-2012-168277"/>
    <x v="1"/>
    <x v="352"/>
    <d v="2012-06-03T00:00:00"/>
    <s v="Standard Class"/>
    <s v="KB-16315"/>
    <s v="Karl Braun"/>
    <s v="Consumer"/>
    <s v="United States"/>
    <s v="Indianapolis"/>
    <x v="14"/>
    <n v="46203"/>
    <x v="2"/>
    <s v="OFF-LA-10004484"/>
    <x v="1"/>
    <x v="2"/>
    <s v="Avery 476"/>
    <n v="12.39"/>
    <n v="3"/>
    <n v="0"/>
    <n v="5.6993999999999998"/>
  </r>
  <r>
    <n v="9447"/>
    <s v="CA-2013-158617"/>
    <x v="0"/>
    <x v="897"/>
    <d v="2013-09-29T00:00:00"/>
    <s v="Standard Class"/>
    <s v="AC-10660"/>
    <s v="Anna Chung"/>
    <s v="Consumer"/>
    <s v="United States"/>
    <s v="Lawrence"/>
    <x v="14"/>
    <n v="46226"/>
    <x v="2"/>
    <s v="OFF-PA-10002245"/>
    <x v="1"/>
    <x v="10"/>
    <s v="Xerox 1895"/>
    <n v="35.880000000000003"/>
    <n v="6"/>
    <n v="0"/>
    <n v="16.146000000000001"/>
  </r>
  <r>
    <n v="9448"/>
    <s v="CA-2014-136882"/>
    <x v="3"/>
    <x v="837"/>
    <d v="2014-06-04T00:00:00"/>
    <s v="Standard Class"/>
    <s v="DN-13690"/>
    <s v="Duane Noonan"/>
    <s v="Consumer"/>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s v="Home Office"/>
    <s v="United States"/>
    <s v="Redmond"/>
    <x v="4"/>
    <n v="98052"/>
    <x v="1"/>
    <s v="OFF-LA-10002195"/>
    <x v="1"/>
    <x v="2"/>
    <s v="Avery 481"/>
    <n v="12.32"/>
    <n v="4"/>
    <n v="0"/>
    <n v="5.9135999999999997"/>
  </r>
  <r>
    <n v="9450"/>
    <s v="CA-2011-140032"/>
    <x v="2"/>
    <x v="78"/>
    <d v="2011-09-13T00:00:00"/>
    <s v="Standard Class"/>
    <s v="TS-21340"/>
    <s v="Toby Swindell"/>
    <s v="Consumer"/>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s v="Home Office"/>
    <s v="United States"/>
    <s v="Spokane"/>
    <x v="4"/>
    <n v="99207"/>
    <x v="1"/>
    <s v="OFF-ST-10004963"/>
    <x v="1"/>
    <x v="4"/>
    <s v="Eldon Gobal File Keepers"/>
    <n v="136.26"/>
    <n v="9"/>
    <n v="0"/>
    <n v="5.4503999999999913"/>
  </r>
  <r>
    <n v="9452"/>
    <s v="CA-2012-129546"/>
    <x v="1"/>
    <x v="694"/>
    <d v="2012-10-05T00:00:00"/>
    <s v="Standard Class"/>
    <s v="RP-19855"/>
    <s v="Roy Phan"/>
    <s v="Corporate"/>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s v="Corporate"/>
    <s v="United States"/>
    <s v="Los Angeles"/>
    <x v="1"/>
    <n v="90032"/>
    <x v="1"/>
    <s v="OFF-BI-10004001"/>
    <x v="1"/>
    <x v="8"/>
    <s v="GBC Recycled VeloBinder Covers"/>
    <n v="81.792000000000002"/>
    <n v="6"/>
    <n v="0.2"/>
    <n v="26.582399999999986"/>
  </r>
  <r>
    <n v="9454"/>
    <s v="CA-2012-129546"/>
    <x v="1"/>
    <x v="694"/>
    <d v="2012-10-05T00:00:00"/>
    <s v="Standard Class"/>
    <s v="RP-19855"/>
    <s v="Roy Phan"/>
    <s v="Corporate"/>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s v="Corporate"/>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s v="Home Office"/>
    <s v="United States"/>
    <s v="Chattanooga"/>
    <x v="18"/>
    <n v="37421"/>
    <x v="0"/>
    <s v="TEC-MA-10003493"/>
    <x v="2"/>
    <x v="15"/>
    <s v="Penpower WorldCard Pro Card Scanner"/>
    <n v="91.474999999999994"/>
    <n v="1"/>
    <n v="0.5"/>
    <n v="-1.8294999999999959"/>
  </r>
  <r>
    <n v="9457"/>
    <s v="CA-2014-151855"/>
    <x v="3"/>
    <x v="837"/>
    <d v="2014-06-04T00:00:00"/>
    <s v="Standard Class"/>
    <s v="BW-11110"/>
    <s v="Bart Watters"/>
    <s v="Corporate"/>
    <s v="United States"/>
    <s v="Greensboro"/>
    <x v="3"/>
    <n v="27405"/>
    <x v="0"/>
    <s v="TEC-AC-10002380"/>
    <x v="2"/>
    <x v="11"/>
    <s v="Sony 8GB Class 10 Micro SDHC R40 Memory Card"/>
    <n v="27.192"/>
    <n v="3"/>
    <n v="0.2"/>
    <n v="0.33989999999999654"/>
  </r>
  <r>
    <n v="9458"/>
    <s v="CA-2014-151855"/>
    <x v="3"/>
    <x v="837"/>
    <d v="2014-06-04T00:00:00"/>
    <s v="Standard Class"/>
    <s v="BW-11110"/>
    <s v="Bart Watters"/>
    <s v="Corporate"/>
    <s v="United States"/>
    <s v="Greensboro"/>
    <x v="3"/>
    <n v="27405"/>
    <x v="0"/>
    <s v="OFF-BI-10004209"/>
    <x v="1"/>
    <x v="8"/>
    <s v="Fellowes Twister Kit, Gray/Clear, 3/pkg"/>
    <n v="12.059999999999999"/>
    <n v="5"/>
    <n v="0.7"/>
    <n v="-10.050000000000001"/>
  </r>
  <r>
    <n v="9459"/>
    <s v="CA-2011-138240"/>
    <x v="2"/>
    <x v="1148"/>
    <d v="2011-10-14T00:00:00"/>
    <s v="Standard Class"/>
    <s v="SJ-20500"/>
    <s v="Shirley Jackson"/>
    <s v="Consumer"/>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s v="Consumer"/>
    <s v="United States"/>
    <s v="San Francisco"/>
    <x v="1"/>
    <n v="94122"/>
    <x v="1"/>
    <s v="TEC-PH-10002583"/>
    <x v="2"/>
    <x v="7"/>
    <s v="iOttie HLCRIO102 Car Mount"/>
    <n v="15.991999999999999"/>
    <n v="1"/>
    <n v="0.2"/>
    <n v="-2.9985000000000022"/>
  </r>
  <r>
    <n v="9461"/>
    <s v="CA-2011-101833"/>
    <x v="2"/>
    <x v="664"/>
    <d v="2011-11-22T00:00:00"/>
    <s v="Second Class"/>
    <s v="FG-14260"/>
    <s v="Frank Gastineau"/>
    <s v="Home Office"/>
    <s v="United States"/>
    <s v="New York City"/>
    <x v="15"/>
    <n v="10024"/>
    <x v="3"/>
    <s v="OFF-PA-10003591"/>
    <x v="1"/>
    <x v="10"/>
    <s v="Southworth 100% Cotton The Best Paper"/>
    <n v="34.44"/>
    <n v="3"/>
    <n v="0"/>
    <n v="17.22"/>
  </r>
  <r>
    <n v="9462"/>
    <s v="CA-2011-100867"/>
    <x v="2"/>
    <x v="538"/>
    <d v="2011-10-24T00:00:00"/>
    <s v="Standard Class"/>
    <s v="EH-14125"/>
    <s v="Eugene Hildebrand"/>
    <s v="Home Office"/>
    <s v="United States"/>
    <s v="Lakewood"/>
    <x v="1"/>
    <n v="90712"/>
    <x v="1"/>
    <s v="TEC-PH-10004922"/>
    <x v="2"/>
    <x v="7"/>
    <s v="RCA Visys Integrated PBX 8-Line Router"/>
    <n v="321.55200000000002"/>
    <n v="6"/>
    <n v="0.2"/>
    <n v="20.097000000000008"/>
  </r>
  <r>
    <n v="9463"/>
    <s v="US-2014-109610"/>
    <x v="3"/>
    <x v="920"/>
    <d v="2014-12-01T00:00:00"/>
    <s v="Second Class"/>
    <s v="BS-11590"/>
    <s v="Brendan Sweed"/>
    <s v="Corporate"/>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s v="Consumer"/>
    <s v="United States"/>
    <s v="Columbus"/>
    <x v="24"/>
    <n v="43229"/>
    <x v="3"/>
    <s v="OFF-AR-10003560"/>
    <x v="1"/>
    <x v="6"/>
    <s v="Zebra Zazzle Fluorescent Highlighters"/>
    <n v="19.456000000000003"/>
    <n v="4"/>
    <n v="0.2"/>
    <n v="3.4047999999999981"/>
  </r>
  <r>
    <n v="9465"/>
    <s v="CA-2011-109127"/>
    <x v="2"/>
    <x v="1059"/>
    <d v="2011-12-25T00:00:00"/>
    <s v="Standard Class"/>
    <s v="JC-15775"/>
    <s v="John Castell"/>
    <s v="Consumer"/>
    <s v="United States"/>
    <s v="Newark"/>
    <x v="13"/>
    <n v="19711"/>
    <x v="3"/>
    <s v="OFF-LA-10004409"/>
    <x v="1"/>
    <x v="2"/>
    <s v="Avery 492"/>
    <n v="17.28"/>
    <n v="6"/>
    <n v="0"/>
    <n v="7.9487999999999985"/>
  </r>
  <r>
    <n v="9466"/>
    <s v="CA-2013-126858"/>
    <x v="0"/>
    <x v="258"/>
    <d v="2013-11-24T00:00:00"/>
    <s v="Standard Class"/>
    <s v="JM-15265"/>
    <s v="Janet Molinari"/>
    <s v="Corporate"/>
    <s v="United States"/>
    <s v="Seattle"/>
    <x v="4"/>
    <n v="98115"/>
    <x v="1"/>
    <s v="FUR-FU-10000448"/>
    <x v="0"/>
    <x v="5"/>
    <s v="Tenex Chairmats For Use With Carpeted Floors"/>
    <n v="31.96"/>
    <n v="2"/>
    <n v="0"/>
    <n v="1.597999999999999"/>
  </r>
  <r>
    <n v="9467"/>
    <s v="CA-2014-102925"/>
    <x v="3"/>
    <x v="60"/>
    <d v="2014-11-11T00:00:00"/>
    <s v="Second Class"/>
    <s v="CD-12280"/>
    <s v="Christina DeMoss"/>
    <s v="Consumer"/>
    <s v="United States"/>
    <s v="New York City"/>
    <x v="15"/>
    <n v="10024"/>
    <x v="3"/>
    <s v="OFF-BI-10002735"/>
    <x v="1"/>
    <x v="8"/>
    <s v="GBC Prestige Therm-A-Bind Covers"/>
    <n v="164.68800000000002"/>
    <n v="6"/>
    <n v="0.2"/>
    <n v="55.582200000000007"/>
  </r>
  <r>
    <n v="9468"/>
    <s v="CA-2014-102925"/>
    <x v="3"/>
    <x v="60"/>
    <d v="2014-11-11T00:00:00"/>
    <s v="Second Class"/>
    <s v="CD-12280"/>
    <s v="Christina DeMoss"/>
    <s v="Consumer"/>
    <s v="United States"/>
    <s v="New York City"/>
    <x v="15"/>
    <n v="10024"/>
    <x v="3"/>
    <s v="FUR-TA-10003469"/>
    <x v="0"/>
    <x v="3"/>
    <s v="Balt Split Level Computer Training Table"/>
    <n v="166.5"/>
    <n v="2"/>
    <n v="0.4"/>
    <n v="-66.599999999999994"/>
  </r>
  <r>
    <n v="9469"/>
    <s v="CA-2014-102925"/>
    <x v="3"/>
    <x v="60"/>
    <d v="2014-11-11T00:00:00"/>
    <s v="Second Class"/>
    <s v="CD-12280"/>
    <s v="Christina DeMoss"/>
    <s v="Consumer"/>
    <s v="United States"/>
    <s v="New York City"/>
    <x v="15"/>
    <n v="10024"/>
    <x v="3"/>
    <s v="OFF-PA-10001870"/>
    <x v="1"/>
    <x v="10"/>
    <s v="Xerox 202"/>
    <n v="12.96"/>
    <n v="2"/>
    <n v="0"/>
    <n v="6.2208000000000006"/>
  </r>
  <r>
    <n v="9470"/>
    <s v="CA-2014-102925"/>
    <x v="3"/>
    <x v="60"/>
    <d v="2014-11-11T00:00:00"/>
    <s v="Second Class"/>
    <s v="CD-12280"/>
    <s v="Christina DeMoss"/>
    <s v="Consumer"/>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s v="Consumer"/>
    <s v="United States"/>
    <s v="New York City"/>
    <x v="15"/>
    <n v="10024"/>
    <x v="3"/>
    <s v="TEC-PH-10001448"/>
    <x v="2"/>
    <x v="7"/>
    <s v="Anker Astro 15000mAh USB Portable Charger"/>
    <n v="99.98"/>
    <n v="2"/>
    <n v="0"/>
    <n v="3.9991999999999877"/>
  </r>
  <r>
    <n v="9472"/>
    <s v="CA-2014-102925"/>
    <x v="3"/>
    <x v="60"/>
    <d v="2014-11-11T00:00:00"/>
    <s v="Second Class"/>
    <s v="CD-12280"/>
    <s v="Christina DeMoss"/>
    <s v="Consumer"/>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s v="Consumer"/>
    <s v="United States"/>
    <s v="New York City"/>
    <x v="15"/>
    <n v="10024"/>
    <x v="3"/>
    <s v="FUR-CH-10004875"/>
    <x v="0"/>
    <x v="1"/>
    <s v="Harbour Creations 67200 Series Stacking Chairs"/>
    <n v="128.12400000000002"/>
    <n v="2"/>
    <n v="0.1"/>
    <n v="24.2012"/>
  </r>
  <r>
    <n v="9474"/>
    <s v="CA-2014-102925"/>
    <x v="3"/>
    <x v="60"/>
    <d v="2014-11-11T00:00:00"/>
    <s v="Second Class"/>
    <s v="CD-12280"/>
    <s v="Christina DeMoss"/>
    <s v="Consumer"/>
    <s v="United States"/>
    <s v="New York City"/>
    <x v="15"/>
    <n v="10024"/>
    <x v="3"/>
    <s v="FUR-FU-10004245"/>
    <x v="0"/>
    <x v="5"/>
    <s v="Career Cubicle Clock, 8 1/4&quot;, Black"/>
    <n v="101.4"/>
    <n v="5"/>
    <n v="0"/>
    <n v="38.532000000000004"/>
  </r>
  <r>
    <n v="9475"/>
    <s v="CA-2012-100818"/>
    <x v="1"/>
    <x v="70"/>
    <d v="2012-06-05T00:00:00"/>
    <s v="Second Class"/>
    <s v="JM-15265"/>
    <s v="Janet Molinari"/>
    <s v="Corporate"/>
    <s v="United States"/>
    <s v="Chicago"/>
    <x v="10"/>
    <n v="60653"/>
    <x v="2"/>
    <s v="OFF-LA-10000443"/>
    <x v="1"/>
    <x v="2"/>
    <s v="Avery 501"/>
    <n v="5.9039999999999999"/>
    <n v="2"/>
    <n v="0.2"/>
    <n v="1.9925999999999999"/>
  </r>
  <r>
    <n v="9476"/>
    <s v="CA-2012-100818"/>
    <x v="1"/>
    <x v="70"/>
    <d v="2012-06-05T00:00:00"/>
    <s v="Second Class"/>
    <s v="JM-15265"/>
    <s v="Janet Molinari"/>
    <s v="Corporate"/>
    <s v="United States"/>
    <s v="Chicago"/>
    <x v="10"/>
    <n v="60653"/>
    <x v="2"/>
    <s v="OFF-PA-10001125"/>
    <x v="1"/>
    <x v="10"/>
    <s v="Xerox 1988"/>
    <n v="173.48800000000003"/>
    <n v="7"/>
    <n v="0.2"/>
    <n v="54.214999999999982"/>
  </r>
  <r>
    <n v="9477"/>
    <s v="CA-2012-100818"/>
    <x v="1"/>
    <x v="70"/>
    <d v="2012-06-05T00:00:00"/>
    <s v="Second Class"/>
    <s v="JM-15265"/>
    <s v="Janet Molinari"/>
    <s v="Corporate"/>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s v="Corporate"/>
    <s v="United States"/>
    <s v="Chicago"/>
    <x v="10"/>
    <n v="60653"/>
    <x v="2"/>
    <s v="OFF-BI-10004364"/>
    <x v="1"/>
    <x v="8"/>
    <s v="Storex Dura Pro Binders"/>
    <n v="3.5639999999999992"/>
    <n v="3"/>
    <n v="0.8"/>
    <n v="-6.2370000000000019"/>
  </r>
  <r>
    <n v="9479"/>
    <s v="CA-2011-126193"/>
    <x v="2"/>
    <x v="557"/>
    <d v="2011-09-14T00:00:00"/>
    <s v="Standard Class"/>
    <s v="SS-20410"/>
    <s v="Shahid Shariari"/>
    <s v="Consumer"/>
    <s v="United States"/>
    <s v="Oswego"/>
    <x v="10"/>
    <n v="60543"/>
    <x v="2"/>
    <s v="OFF-FA-10000936"/>
    <x v="1"/>
    <x v="13"/>
    <s v="Acco Hot Clips Clips to Go"/>
    <n v="13.16"/>
    <n v="5"/>
    <n v="0.2"/>
    <n v="4.1124999999999998"/>
  </r>
  <r>
    <n v="9480"/>
    <s v="CA-2011-126193"/>
    <x v="2"/>
    <x v="557"/>
    <d v="2011-09-14T00:00:00"/>
    <s v="Standard Class"/>
    <s v="SS-20410"/>
    <s v="Shahid Shariari"/>
    <s v="Consumer"/>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s v="Consumer"/>
    <s v="United States"/>
    <s v="Oswego"/>
    <x v="10"/>
    <n v="60543"/>
    <x v="2"/>
    <s v="OFF-BI-10004632"/>
    <x v="1"/>
    <x v="8"/>
    <s v="Ibico Hi-Tech Manual Binding System"/>
    <n v="304.98999999999995"/>
    <n v="5"/>
    <n v="0.8"/>
    <n v="-533.73250000000007"/>
  </r>
  <r>
    <n v="9482"/>
    <s v="CA-2014-150504"/>
    <x v="3"/>
    <x v="44"/>
    <d v="2014-11-13T00:00:00"/>
    <s v="Standard Class"/>
    <s v="HG-14845"/>
    <s v="Harry Greene"/>
    <s v="Consumer"/>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s v="Home Office"/>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s v="Home Office"/>
    <s v="United States"/>
    <s v="Los Angeles"/>
    <x v="1"/>
    <n v="90008"/>
    <x v="1"/>
    <s v="OFF-AR-10004757"/>
    <x v="1"/>
    <x v="6"/>
    <s v="Crayola Colored Pencils"/>
    <n v="19.68"/>
    <n v="6"/>
    <n v="0"/>
    <n v="6.4943999999999988"/>
  </r>
  <r>
    <n v="9485"/>
    <s v="CA-2013-164770"/>
    <x v="0"/>
    <x v="499"/>
    <d v="2013-12-05T00:00:00"/>
    <s v="Second Class"/>
    <s v="MY-18295"/>
    <s v="Muhammed Yedwab"/>
    <s v="Corporate"/>
    <s v="United States"/>
    <s v="Houston"/>
    <x v="5"/>
    <n v="77036"/>
    <x v="2"/>
    <s v="FUR-BO-10003893"/>
    <x v="0"/>
    <x v="0"/>
    <s v="Sauder Camden County Collection Library"/>
    <n v="781.86399999999992"/>
    <n v="10"/>
    <n v="0.32"/>
    <n v="-137.97600000000008"/>
  </r>
  <r>
    <n v="9486"/>
    <s v="CA-2013-164770"/>
    <x v="0"/>
    <x v="499"/>
    <d v="2013-12-05T00:00:00"/>
    <s v="Second Class"/>
    <s v="MY-18295"/>
    <s v="Muhammed Yedwab"/>
    <s v="Corporate"/>
    <s v="United States"/>
    <s v="Houston"/>
    <x v="5"/>
    <n v="77036"/>
    <x v="2"/>
    <s v="OFF-PA-10003893"/>
    <x v="1"/>
    <x v="10"/>
    <s v="Xerox 1962"/>
    <n v="30.816000000000003"/>
    <n v="9"/>
    <n v="0.2"/>
    <n v="9.6299999999999955"/>
  </r>
  <r>
    <n v="9487"/>
    <s v="CA-2014-130505"/>
    <x v="3"/>
    <x v="386"/>
    <d v="2014-10-13T00:00:00"/>
    <s v="Same Day"/>
    <s v="NF-18385"/>
    <s v="Natalie Fritzler"/>
    <s v="Consumer"/>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s v="Corporate"/>
    <s v="United States"/>
    <s v="Paterson"/>
    <x v="30"/>
    <n v="7501"/>
    <x v="3"/>
    <s v="OFF-FA-10001561"/>
    <x v="1"/>
    <x v="13"/>
    <s v="Stockwell Push Pins"/>
    <n v="6.5400000000000009"/>
    <n v="3"/>
    <n v="0"/>
    <n v="2.1581999999999999"/>
  </r>
  <r>
    <n v="9489"/>
    <s v="CA-2012-156566"/>
    <x v="1"/>
    <x v="486"/>
    <d v="2012-10-04T00:00:00"/>
    <s v="First Class"/>
    <s v="EM-13960"/>
    <s v="Eric Murdock"/>
    <s v="Consumer"/>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s v="Corporate"/>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s v="Consumer"/>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s v="Consumer"/>
    <s v="United States"/>
    <s v="San Francisco"/>
    <x v="1"/>
    <n v="94110"/>
    <x v="1"/>
    <s v="OFF-AR-10000817"/>
    <x v="1"/>
    <x v="6"/>
    <s v="Manco Dry-Lighter Erasable Highlighter"/>
    <n v="9.120000000000001"/>
    <n v="3"/>
    <n v="0"/>
    <n v="3.1007999999999996"/>
  </r>
  <r>
    <n v="9493"/>
    <s v="CA-2014-163188"/>
    <x v="3"/>
    <x v="659"/>
    <d v="2014-11-08T00:00:00"/>
    <s v="Same Day"/>
    <s v="EC-14050"/>
    <s v="Erin Creighton"/>
    <s v="Consumer"/>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s v="Corporate"/>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s v="Corporate"/>
    <s v="United States"/>
    <s v="Broken Arrow"/>
    <x v="26"/>
    <n v="74012"/>
    <x v="2"/>
    <s v="OFF-BI-10004364"/>
    <x v="1"/>
    <x v="8"/>
    <s v="Storex Dura Pro Binders"/>
    <n v="11.88"/>
    <n v="2"/>
    <n v="0"/>
    <n v="5.3460000000000001"/>
  </r>
  <r>
    <n v="9496"/>
    <s v="US-2013-123610"/>
    <x v="0"/>
    <x v="536"/>
    <d v="2013-05-17T00:00:00"/>
    <s v="Standard Class"/>
    <s v="VM-21835"/>
    <s v="Vivian Mathis"/>
    <s v="Consumer"/>
    <s v="United States"/>
    <s v="Mission Viejo"/>
    <x v="1"/>
    <n v="92691"/>
    <x v="1"/>
    <s v="TEC-AC-10004518"/>
    <x v="2"/>
    <x v="11"/>
    <s v="Memorex Mini Travel Drive 32 GB USB 2.0 Flash Drive"/>
    <n v="120"/>
    <n v="6"/>
    <n v="0"/>
    <n v="46.800000000000004"/>
  </r>
  <r>
    <n v="9497"/>
    <s v="US-2013-123610"/>
    <x v="0"/>
    <x v="536"/>
    <d v="2013-05-17T00:00:00"/>
    <s v="Standard Class"/>
    <s v="VM-21835"/>
    <s v="Vivian Mathis"/>
    <s v="Consumer"/>
    <s v="United States"/>
    <s v="Mission Viejo"/>
    <x v="1"/>
    <n v="92691"/>
    <x v="1"/>
    <s v="OFF-AP-10002222"/>
    <x v="1"/>
    <x v="9"/>
    <s v="Staples"/>
    <n v="8.67"/>
    <n v="1"/>
    <n v="0"/>
    <n v="2.3409000000000004"/>
  </r>
  <r>
    <n v="9498"/>
    <s v="CA-2014-118213"/>
    <x v="3"/>
    <x v="60"/>
    <d v="2014-11-08T00:00:00"/>
    <s v="First Class"/>
    <s v="AB-10060"/>
    <s v="Adam Bellavance"/>
    <s v="Home Office"/>
    <s v="United States"/>
    <s v="Greenwood"/>
    <x v="14"/>
    <n v="46142"/>
    <x v="2"/>
    <s v="OFF-PA-10002615"/>
    <x v="1"/>
    <x v="10"/>
    <s v="Ampad Gold Fibre Wirebound Steno Books, 6&quot; x 9&quot;, Gregg Ruled"/>
    <n v="4.41"/>
    <n v="1"/>
    <n v="0"/>
    <n v="2.0286"/>
  </r>
  <r>
    <n v="9499"/>
    <s v="CA-2014-118213"/>
    <x v="3"/>
    <x v="60"/>
    <d v="2014-11-08T00:00:00"/>
    <s v="First Class"/>
    <s v="AB-10060"/>
    <s v="Adam Bellavance"/>
    <s v="Home Office"/>
    <s v="United States"/>
    <s v="Greenwood"/>
    <x v="14"/>
    <n v="46142"/>
    <x v="2"/>
    <s v="OFF-PA-10000565"/>
    <x v="1"/>
    <x v="10"/>
    <s v="Staples"/>
    <n v="167.94"/>
    <n v="3"/>
    <n v="0"/>
    <n v="82.290599999999998"/>
  </r>
  <r>
    <n v="9500"/>
    <s v="CA-2014-118213"/>
    <x v="3"/>
    <x v="60"/>
    <d v="2014-11-08T00:00:00"/>
    <s v="First Class"/>
    <s v="AB-10060"/>
    <s v="Adam Bellavance"/>
    <s v="Home Office"/>
    <s v="United States"/>
    <s v="Greenwood"/>
    <x v="14"/>
    <n v="46142"/>
    <x v="2"/>
    <s v="OFF-PA-10003673"/>
    <x v="1"/>
    <x v="10"/>
    <s v="Strathmore Photo Mount Cards"/>
    <n v="67.8"/>
    <n v="10"/>
    <n v="0"/>
    <n v="31.187999999999999"/>
  </r>
  <r>
    <n v="9501"/>
    <s v="CA-2013-149237"/>
    <x v="0"/>
    <x v="439"/>
    <d v="2013-05-31T00:00:00"/>
    <s v="Standard Class"/>
    <s v="CM-12235"/>
    <s v="Chris McAfee"/>
    <s v="Consumer"/>
    <s v="United States"/>
    <s v="Milwaukee"/>
    <x v="6"/>
    <n v="53209"/>
    <x v="2"/>
    <s v="FUR-FU-10002088"/>
    <x v="0"/>
    <x v="5"/>
    <s v="Nu-Dell Float Frame 11 x 14 1/2"/>
    <n v="26.94"/>
    <n v="3"/>
    <n v="0"/>
    <n v="11.314800000000002"/>
  </r>
  <r>
    <n v="9502"/>
    <s v="US-2012-158589"/>
    <x v="1"/>
    <x v="312"/>
    <d v="2012-11-24T00:00:00"/>
    <s v="Standard Class"/>
    <s v="KW-16570"/>
    <s v="Kelly Williams"/>
    <s v="Consumer"/>
    <s v="United States"/>
    <s v="San Francisco"/>
    <x v="1"/>
    <n v="94109"/>
    <x v="1"/>
    <s v="FUR-FU-10001546"/>
    <x v="0"/>
    <x v="5"/>
    <s v="Dana Swing-Arm Lamps"/>
    <n v="32.04"/>
    <n v="3"/>
    <n v="0"/>
    <n v="8.01"/>
  </r>
  <r>
    <n v="9503"/>
    <s v="CA-2013-101329"/>
    <x v="0"/>
    <x v="183"/>
    <d v="2013-04-30T00:00:00"/>
    <s v="Standard Class"/>
    <s v="MM-17920"/>
    <s v="Michael Moore"/>
    <s v="Consumer"/>
    <s v="United States"/>
    <s v="Rome"/>
    <x v="15"/>
    <n v="13440"/>
    <x v="3"/>
    <s v="OFF-AR-10000614"/>
    <x v="1"/>
    <x v="6"/>
    <s v="Barrel Sharpener"/>
    <n v="32.129999999999995"/>
    <n v="9"/>
    <n v="0"/>
    <n v="8.3537999999999997"/>
  </r>
  <r>
    <n v="9504"/>
    <s v="CA-2013-101329"/>
    <x v="0"/>
    <x v="183"/>
    <d v="2013-04-30T00:00:00"/>
    <s v="Standard Class"/>
    <s v="MM-17920"/>
    <s v="Michael Moore"/>
    <s v="Consumer"/>
    <s v="United States"/>
    <s v="Rome"/>
    <x v="15"/>
    <n v="13440"/>
    <x v="3"/>
    <s v="OFF-AR-10003190"/>
    <x v="1"/>
    <x v="6"/>
    <s v="Newell 32"/>
    <n v="2.88"/>
    <n v="1"/>
    <n v="0"/>
    <n v="0.80640000000000001"/>
  </r>
  <r>
    <n v="9505"/>
    <s v="CA-2013-113607"/>
    <x v="0"/>
    <x v="500"/>
    <d v="2013-10-19T00:00:00"/>
    <s v="Standard Class"/>
    <s v="PW-19030"/>
    <s v="Pauline Webber"/>
    <s v="Corporate"/>
    <s v="United States"/>
    <s v="New York City"/>
    <x v="15"/>
    <n v="10009"/>
    <x v="3"/>
    <s v="TEC-PH-10004094"/>
    <x v="2"/>
    <x v="7"/>
    <s v="Motorola L703CM"/>
    <n v="1091.93"/>
    <n v="7"/>
    <n v="0"/>
    <n v="272.98250000000002"/>
  </r>
  <r>
    <n v="9506"/>
    <s v="CA-2013-113607"/>
    <x v="0"/>
    <x v="500"/>
    <d v="2013-10-19T00:00:00"/>
    <s v="Standard Class"/>
    <s v="PW-19030"/>
    <s v="Pauline Webber"/>
    <s v="Corporate"/>
    <s v="United States"/>
    <s v="New York City"/>
    <x v="15"/>
    <n v="10009"/>
    <x v="3"/>
    <s v="OFF-PA-10001970"/>
    <x v="1"/>
    <x v="10"/>
    <s v="Xerox 1908"/>
    <n v="111.96"/>
    <n v="2"/>
    <n v="0"/>
    <n v="54.860399999999998"/>
  </r>
  <r>
    <n v="9507"/>
    <s v="CA-2011-149104"/>
    <x v="2"/>
    <x v="267"/>
    <d v="2011-04-07T00:00:00"/>
    <s v="Second Class"/>
    <s v="RD-19900"/>
    <s v="Ruben Dartt"/>
    <s v="Consumer"/>
    <s v="United States"/>
    <s v="Dearborn Heights"/>
    <x v="12"/>
    <n v="48127"/>
    <x v="2"/>
    <s v="OFF-AR-10002952"/>
    <x v="1"/>
    <x v="6"/>
    <s v="Stanley Contemporary Battery Pencil Sharpeners"/>
    <n v="26.7"/>
    <n v="2"/>
    <n v="0"/>
    <n v="7.4759999999999991"/>
  </r>
  <r>
    <n v="9508"/>
    <s v="CA-2011-149104"/>
    <x v="2"/>
    <x v="267"/>
    <d v="2011-04-07T00:00:00"/>
    <s v="Second Class"/>
    <s v="RD-19900"/>
    <s v="Ruben Dartt"/>
    <s v="Consumer"/>
    <s v="United States"/>
    <s v="Dearborn Heights"/>
    <x v="12"/>
    <n v="48127"/>
    <x v="2"/>
    <s v="OFF-BI-10004209"/>
    <x v="1"/>
    <x v="8"/>
    <s v="Fellowes Twister Kit, Gray/Clear, 3/pkg"/>
    <n v="40.199999999999996"/>
    <n v="5"/>
    <n v="0"/>
    <n v="18.089999999999996"/>
  </r>
  <r>
    <n v="9509"/>
    <s v="CA-2011-149104"/>
    <x v="2"/>
    <x v="267"/>
    <d v="2011-04-07T00:00:00"/>
    <s v="Second Class"/>
    <s v="RD-19900"/>
    <s v="Ruben Dartt"/>
    <s v="Consumer"/>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s v="Consumer"/>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s v="Consumer"/>
    <s v="United States"/>
    <s v="New York City"/>
    <x v="15"/>
    <n v="10024"/>
    <x v="3"/>
    <s v="OFF-AR-10002399"/>
    <x v="1"/>
    <x v="6"/>
    <s v="Dixon Prang Watercolor Pencils, 10-Color Set with Brush"/>
    <n v="38.339999999999996"/>
    <n v="9"/>
    <n v="0"/>
    <n v="15.7194"/>
  </r>
  <r>
    <n v="9512"/>
    <s v="CA-2011-130575"/>
    <x v="2"/>
    <x v="637"/>
    <d v="2011-12-16T00:00:00"/>
    <s v="First Class"/>
    <s v="CS-11845"/>
    <s v="Cari Sayre"/>
    <s v="Corporate"/>
    <s v="United States"/>
    <s v="Chicago"/>
    <x v="10"/>
    <n v="60623"/>
    <x v="2"/>
    <s v="OFF-BI-10002353"/>
    <x v="1"/>
    <x v="8"/>
    <s v="GBC VeloBind Cover Sets"/>
    <n v="9.2639999999999976"/>
    <n v="3"/>
    <n v="0.8"/>
    <n v="-13.895999999999997"/>
  </r>
  <r>
    <n v="9513"/>
    <s v="CA-2014-142461"/>
    <x v="3"/>
    <x v="1109"/>
    <d v="2014-06-04T00:00:00"/>
    <s v="Second Class"/>
    <s v="KT-16480"/>
    <s v="Kean Thornton"/>
    <s v="Consumer"/>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s v="Consumer"/>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s v="Home Office"/>
    <s v="United States"/>
    <s v="Jacksonville"/>
    <x v="2"/>
    <n v="32216"/>
    <x v="0"/>
    <s v="OFF-PA-10000176"/>
    <x v="1"/>
    <x v="10"/>
    <s v="Xerox 1887"/>
    <n v="91.055999999999997"/>
    <n v="6"/>
    <n v="0.2"/>
    <n v="31.869599999999995"/>
  </r>
  <r>
    <n v="9516"/>
    <s v="CA-2011-154165"/>
    <x v="2"/>
    <x v="1223"/>
    <d v="2011-02-25T00:00:00"/>
    <s v="Standard Class"/>
    <s v="DL-13315"/>
    <s v="Delfina Latchford"/>
    <s v="Consumer"/>
    <s v="United States"/>
    <s v="Chicago"/>
    <x v="10"/>
    <n v="60653"/>
    <x v="2"/>
    <s v="OFF-AR-10003631"/>
    <x v="1"/>
    <x v="6"/>
    <s v="Staples"/>
    <n v="54.207999999999998"/>
    <n v="14"/>
    <n v="0.2"/>
    <n v="8.808799999999998"/>
  </r>
  <r>
    <n v="9517"/>
    <s v="CA-2012-123939"/>
    <x v="1"/>
    <x v="252"/>
    <d v="2012-08-26T00:00:00"/>
    <s v="Second Class"/>
    <s v="MS-17710"/>
    <s v="Maurice Satty"/>
    <s v="Consumer"/>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s v="Consumer"/>
    <s v="United States"/>
    <s v="Bowling Green"/>
    <x v="24"/>
    <n v="43402"/>
    <x v="3"/>
    <s v="OFF-LA-10003190"/>
    <x v="1"/>
    <x v="2"/>
    <s v="Avery 474"/>
    <n v="6.911999999999999"/>
    <n v="3"/>
    <n v="0.2"/>
    <n v="2.5056000000000003"/>
  </r>
  <r>
    <n v="9519"/>
    <s v="CA-2012-123939"/>
    <x v="1"/>
    <x v="252"/>
    <d v="2012-08-26T00:00:00"/>
    <s v="Second Class"/>
    <s v="MS-17710"/>
    <s v="Maurice Satty"/>
    <s v="Consumer"/>
    <s v="United States"/>
    <s v="Bowling Green"/>
    <x v="24"/>
    <n v="43402"/>
    <x v="3"/>
    <s v="OFF-ST-10003208"/>
    <x v="1"/>
    <x v="4"/>
    <s v="Adjustable Depth Letter/Legal Cart"/>
    <n v="435.50400000000002"/>
    <n v="3"/>
    <n v="0.2"/>
    <n v="48.994199999999921"/>
  </r>
  <r>
    <n v="9520"/>
    <s v="US-2014-104451"/>
    <x v="3"/>
    <x v="540"/>
    <d v="2014-05-13T00:00:00"/>
    <s v="Second Class"/>
    <s v="MM-18055"/>
    <s v="Michelle Moray"/>
    <s v="Consumer"/>
    <s v="United States"/>
    <s v="San Francisco"/>
    <x v="1"/>
    <n v="94110"/>
    <x v="1"/>
    <s v="OFF-AP-10000692"/>
    <x v="1"/>
    <x v="9"/>
    <s v="Fellowes Mighty 8 Compact Surge Protector"/>
    <n v="81.08"/>
    <n v="4"/>
    <n v="0"/>
    <n v="22.702400000000004"/>
  </r>
  <r>
    <n v="9521"/>
    <s v="CA-2013-101189"/>
    <x v="0"/>
    <x v="1084"/>
    <d v="2013-02-09T00:00:00"/>
    <s v="Standard Class"/>
    <s v="JB-15400"/>
    <s v="Jennifer Braxton"/>
    <s v="Corporate"/>
    <s v="United States"/>
    <s v="Los Angeles"/>
    <x v="1"/>
    <n v="90049"/>
    <x v="1"/>
    <s v="OFF-ST-10004180"/>
    <x v="1"/>
    <x v="4"/>
    <s v="Safco Commercial Shelving"/>
    <n v="93.02"/>
    <n v="2"/>
    <n v="0"/>
    <n v="3.720799999999997"/>
  </r>
  <r>
    <n v="9522"/>
    <s v="CA-2011-169446"/>
    <x v="2"/>
    <x v="174"/>
    <d v="2011-12-25T00:00:00"/>
    <s v="Standard Class"/>
    <s v="SG-20605"/>
    <s v="Speros Goranitis"/>
    <s v="Consumer"/>
    <s v="United States"/>
    <s v="Chicago"/>
    <x v="10"/>
    <n v="60623"/>
    <x v="2"/>
    <s v="TEC-PH-10002817"/>
    <x v="2"/>
    <x v="7"/>
    <s v="RCA ViSYS 25425RE1 Corded phone"/>
    <n v="323.97600000000006"/>
    <n v="3"/>
    <n v="0.2"/>
    <n v="36.44729999999997"/>
  </r>
  <r>
    <n v="9523"/>
    <s v="CA-2011-169446"/>
    <x v="2"/>
    <x v="174"/>
    <d v="2011-12-25T00:00:00"/>
    <s v="Standard Class"/>
    <s v="SG-20605"/>
    <s v="Speros Goranitis"/>
    <s v="Consumer"/>
    <s v="United States"/>
    <s v="Chicago"/>
    <x v="10"/>
    <n v="60623"/>
    <x v="2"/>
    <s v="OFF-PA-10000295"/>
    <x v="1"/>
    <x v="10"/>
    <s v="Xerox 229"/>
    <n v="15.552000000000003"/>
    <n v="3"/>
    <n v="0.2"/>
    <n v="5.4432"/>
  </r>
  <r>
    <n v="9524"/>
    <s v="CA-2011-169446"/>
    <x v="2"/>
    <x v="174"/>
    <d v="2011-12-25T00:00:00"/>
    <s v="Standard Class"/>
    <s v="SG-20605"/>
    <s v="Speros Goranitis"/>
    <s v="Consumer"/>
    <s v="United States"/>
    <s v="Chicago"/>
    <x v="10"/>
    <n v="60623"/>
    <x v="2"/>
    <s v="OFF-ST-10000419"/>
    <x v="1"/>
    <x v="4"/>
    <s v="Rogers Jumbo File, Granite"/>
    <n v="32.591999999999999"/>
    <n v="3"/>
    <n v="0.2"/>
    <n v="-7.7406000000000006"/>
  </r>
  <r>
    <n v="9525"/>
    <s v="CA-2014-156958"/>
    <x v="3"/>
    <x v="256"/>
    <d v="2014-12-07T00:00:00"/>
    <s v="First Class"/>
    <s v="PB-18805"/>
    <s v="Patrick Bzostek"/>
    <s v="Home Office"/>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s v="Home Office"/>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s v="Home Office"/>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s v="Home Office"/>
    <s v="United States"/>
    <s v="Seattle"/>
    <x v="4"/>
    <n v="98115"/>
    <x v="1"/>
    <s v="OFF-BI-10001543"/>
    <x v="1"/>
    <x v="8"/>
    <s v="GBC VeloBinder Manual Binding System"/>
    <n v="172.75200000000001"/>
    <n v="6"/>
    <n v="0.2"/>
    <n v="60.463200000000015"/>
  </r>
  <r>
    <n v="9529"/>
    <s v="CA-2014-156958"/>
    <x v="3"/>
    <x v="256"/>
    <d v="2014-12-07T00:00:00"/>
    <s v="First Class"/>
    <s v="PB-18805"/>
    <s v="Patrick Bzostek"/>
    <s v="Home Office"/>
    <s v="United States"/>
    <s v="Seattle"/>
    <x v="4"/>
    <n v="98115"/>
    <x v="1"/>
    <s v="OFF-BI-10002071"/>
    <x v="1"/>
    <x v="8"/>
    <s v="Fellowes Black Plastic Comb Bindings"/>
    <n v="9.2959999999999994"/>
    <n v="2"/>
    <n v="0.2"/>
    <n v="3.0211999999999994"/>
  </r>
  <r>
    <n v="9530"/>
    <s v="CA-2014-101637"/>
    <x v="3"/>
    <x v="668"/>
    <d v="2014-03-26T00:00:00"/>
    <s v="Same Day"/>
    <s v="AC-10615"/>
    <s v="Ann Chong"/>
    <s v="Corporate"/>
    <s v="United States"/>
    <s v="Beaumont"/>
    <x v="5"/>
    <n v="77705"/>
    <x v="2"/>
    <s v="OFF-ST-10002352"/>
    <x v="1"/>
    <x v="4"/>
    <s v="Iris Project Case"/>
    <n v="12.768000000000001"/>
    <n v="2"/>
    <n v="0.2"/>
    <n v="0.95759999999999934"/>
  </r>
  <r>
    <n v="9531"/>
    <s v="CA-2014-111759"/>
    <x v="3"/>
    <x v="141"/>
    <d v="2014-07-13T00:00:00"/>
    <s v="Standard Class"/>
    <s v="MR-17545"/>
    <s v="Mathew Reese"/>
    <s v="Home Office"/>
    <s v="United States"/>
    <s v="Seattle"/>
    <x v="4"/>
    <n v="98103"/>
    <x v="1"/>
    <s v="OFF-PA-10003127"/>
    <x v="1"/>
    <x v="10"/>
    <s v="Staples"/>
    <n v="52.76"/>
    <n v="2"/>
    <n v="0"/>
    <n v="24.269599999999997"/>
  </r>
  <r>
    <n v="9532"/>
    <s v="CA-2014-102729"/>
    <x v="3"/>
    <x v="40"/>
    <d v="2014-11-01T00:00:00"/>
    <s v="Standard Class"/>
    <s v="BF-11215"/>
    <s v="Benjamin Farhat"/>
    <s v="Home Office"/>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s v="Consumer"/>
    <s v="United States"/>
    <s v="New York City"/>
    <x v="15"/>
    <n v="10011"/>
    <x v="3"/>
    <s v="FUR-CH-10000553"/>
    <x v="0"/>
    <x v="1"/>
    <s v="Metal Folding Chairs, Beige, 4/Carton"/>
    <n v="427.64400000000001"/>
    <n v="14"/>
    <n v="0.1"/>
    <n v="80.777199999999979"/>
  </r>
  <r>
    <n v="9534"/>
    <s v="CA-2013-116596"/>
    <x v="0"/>
    <x v="189"/>
    <d v="2013-11-01T00:00:00"/>
    <s v="Standard Class"/>
    <s v="BW-11200"/>
    <s v="Ben Wallace"/>
    <s v="Consumer"/>
    <s v="United States"/>
    <s v="New York City"/>
    <x v="15"/>
    <n v="10011"/>
    <x v="3"/>
    <s v="OFF-FA-10000134"/>
    <x v="1"/>
    <x v="13"/>
    <s v="Advantus Push Pins, Aluminum Head"/>
    <n v="40.669999999999995"/>
    <n v="7"/>
    <n v="0"/>
    <n v="12.607699999999999"/>
  </r>
  <r>
    <n v="9535"/>
    <s v="CA-2013-116596"/>
    <x v="0"/>
    <x v="189"/>
    <d v="2013-11-01T00:00:00"/>
    <s v="Standard Class"/>
    <s v="BW-11200"/>
    <s v="Ben Wallace"/>
    <s v="Consumer"/>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s v="Consumer"/>
    <s v="United States"/>
    <s v="New York City"/>
    <x v="15"/>
    <n v="10011"/>
    <x v="3"/>
    <s v="OFF-BI-10002949"/>
    <x v="1"/>
    <x v="8"/>
    <s v="Prestige Round Ring Binders"/>
    <n v="9.7280000000000015"/>
    <n v="2"/>
    <n v="0.2"/>
    <n v="3.283199999999999"/>
  </r>
  <r>
    <n v="9537"/>
    <s v="CA-2014-124191"/>
    <x v="3"/>
    <x v="492"/>
    <d v="2014-06-15T00:00:00"/>
    <s v="Second Class"/>
    <s v="TS-21610"/>
    <s v="Troy Staebel"/>
    <s v="Consumer"/>
    <s v="United States"/>
    <s v="Chicago"/>
    <x v="10"/>
    <n v="60610"/>
    <x v="2"/>
    <s v="FUR-FU-10002364"/>
    <x v="0"/>
    <x v="5"/>
    <s v="Eldon Expressions Wood Desk Accessories, Oak"/>
    <n v="8.8559999999999999"/>
    <n v="3"/>
    <n v="0.6"/>
    <n v="-6.8634000000000013"/>
  </r>
  <r>
    <n v="9538"/>
    <s v="CA-2013-148747"/>
    <x v="0"/>
    <x v="477"/>
    <d v="2013-09-28T00:00:00"/>
    <s v="First Class"/>
    <s v="AS-10045"/>
    <s v="Aaron Smayling"/>
    <s v="Corporate"/>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s v="Consumer"/>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s v="Consumer"/>
    <s v="United States"/>
    <s v="Providence"/>
    <x v="34"/>
    <n v="2908"/>
    <x v="3"/>
    <s v="OFF-PA-10000157"/>
    <x v="1"/>
    <x v="10"/>
    <s v="Xerox 191"/>
    <n v="39.96"/>
    <n v="2"/>
    <n v="0"/>
    <n v="18.781199999999998"/>
  </r>
  <r>
    <n v="9541"/>
    <s v="CA-2012-135727"/>
    <x v="1"/>
    <x v="1224"/>
    <d v="2012-05-16T00:00:00"/>
    <s v="Second Class"/>
    <s v="PS-18970"/>
    <s v="Paul Stevenson"/>
    <s v="Home Office"/>
    <s v="United States"/>
    <s v="Phoenix"/>
    <x v="16"/>
    <n v="85023"/>
    <x v="1"/>
    <s v="FUR-CH-10004540"/>
    <x v="0"/>
    <x v="1"/>
    <s v="Global Chrome Stack Chair"/>
    <n v="191.96800000000002"/>
    <n v="7"/>
    <n v="0.2"/>
    <n v="16.797200000000004"/>
  </r>
  <r>
    <n v="9542"/>
    <s v="CA-2012-135251"/>
    <x v="1"/>
    <x v="705"/>
    <d v="2012-08-10T00:00:00"/>
    <s v="Standard Class"/>
    <s v="RP-19270"/>
    <s v="Rachel Payne"/>
    <s v="Corporate"/>
    <s v="United States"/>
    <s v="Houston"/>
    <x v="5"/>
    <n v="77095"/>
    <x v="2"/>
    <s v="OFF-LA-10004544"/>
    <x v="1"/>
    <x v="2"/>
    <s v="Avery 505"/>
    <n v="35.520000000000003"/>
    <n v="3"/>
    <n v="0.2"/>
    <n v="13.320000000000002"/>
  </r>
  <r>
    <n v="9543"/>
    <s v="CA-2012-135251"/>
    <x v="1"/>
    <x v="705"/>
    <d v="2012-08-10T00:00:00"/>
    <s v="Standard Class"/>
    <s v="RP-19270"/>
    <s v="Rachel Payne"/>
    <s v="Corporate"/>
    <s v="United States"/>
    <s v="Houston"/>
    <x v="5"/>
    <n v="77095"/>
    <x v="2"/>
    <s v="OFF-BI-10001097"/>
    <x v="1"/>
    <x v="8"/>
    <s v="Avery Hole Reinforcements"/>
    <n v="6.2299999999999986"/>
    <n v="5"/>
    <n v="0.8"/>
    <n v="-9.6565000000000047"/>
  </r>
  <r>
    <n v="9544"/>
    <s v="CA-2012-135251"/>
    <x v="1"/>
    <x v="705"/>
    <d v="2012-08-10T00:00:00"/>
    <s v="Standard Class"/>
    <s v="RP-19270"/>
    <s v="Rachel Payne"/>
    <s v="Corporate"/>
    <s v="United States"/>
    <s v="Houston"/>
    <x v="5"/>
    <n v="77095"/>
    <x v="2"/>
    <s v="OFF-PA-10003302"/>
    <x v="1"/>
    <x v="10"/>
    <s v="Xerox 1906"/>
    <n v="56.704000000000001"/>
    <n v="2"/>
    <n v="0.2"/>
    <n v="19.137599999999992"/>
  </r>
  <r>
    <n v="9545"/>
    <s v="CA-2012-135251"/>
    <x v="1"/>
    <x v="705"/>
    <d v="2012-08-10T00:00:00"/>
    <s v="Standard Class"/>
    <s v="RP-19270"/>
    <s v="Rachel Payne"/>
    <s v="Corporate"/>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s v="Corporate"/>
    <s v="United States"/>
    <s v="Columbus"/>
    <x v="14"/>
    <n v="47201"/>
    <x v="2"/>
    <s v="TEC-AC-10003433"/>
    <x v="2"/>
    <x v="11"/>
    <s v="Maxell 4.7GB DVD+R 5/Pack"/>
    <n v="1.98"/>
    <n v="2"/>
    <n v="0"/>
    <n v="0.89100000000000001"/>
  </r>
  <r>
    <n v="9547"/>
    <s v="CA-2011-166590"/>
    <x v="2"/>
    <x v="194"/>
    <d v="2011-11-02T00:00:00"/>
    <s v="Standard Class"/>
    <s v="NC-18625"/>
    <s v="Noah Childs"/>
    <s v="Corporate"/>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s v="Corporate"/>
    <s v="United States"/>
    <s v="Philadelphia"/>
    <x v="9"/>
    <n v="19134"/>
    <x v="3"/>
    <s v="OFF-PA-10004610"/>
    <x v="1"/>
    <x v="10"/>
    <s v="Xerox 1900"/>
    <n v="6.8480000000000008"/>
    <n v="2"/>
    <n v="0.2"/>
    <n v="2.1399999999999992"/>
  </r>
  <r>
    <n v="9549"/>
    <s v="CA-2013-131744"/>
    <x v="0"/>
    <x v="1133"/>
    <d v="2013-06-21T00:00:00"/>
    <s v="Second Class"/>
    <s v="SC-20770"/>
    <s v="Stewart Carmichael"/>
    <s v="Corporate"/>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s v="Corporate"/>
    <s v="United States"/>
    <s v="Philadelphia"/>
    <x v="9"/>
    <n v="19134"/>
    <x v="3"/>
    <s v="OFF-AP-10001394"/>
    <x v="1"/>
    <x v="9"/>
    <s v="Harmony Air Purifier"/>
    <n v="453.6"/>
    <n v="3"/>
    <n v="0.2"/>
    <n v="90.71999999999997"/>
  </r>
  <r>
    <n v="9551"/>
    <s v="CA-2012-160864"/>
    <x v="1"/>
    <x v="910"/>
    <d v="2012-05-06T00:00:00"/>
    <s v="First Class"/>
    <s v="NF-18595"/>
    <s v="Nicole Fjeld"/>
    <s v="Home Office"/>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s v="Consumer"/>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s v="Home Office"/>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s v="Corporate"/>
    <s v="United States"/>
    <s v="Broomfield"/>
    <x v="22"/>
    <n v="80020"/>
    <x v="1"/>
    <s v="FUR-FU-10000246"/>
    <x v="0"/>
    <x v="5"/>
    <s v="Aluminum Document Frame"/>
    <n v="68.432000000000016"/>
    <n v="7"/>
    <n v="0.2"/>
    <n v="8.5539999999999878"/>
  </r>
  <r>
    <n v="9555"/>
    <s v="CA-2012-111612"/>
    <x v="1"/>
    <x v="109"/>
    <d v="2012-12-02T00:00:00"/>
    <s v="Standard Class"/>
    <s v="EB-14110"/>
    <s v="Eugene Barchas"/>
    <s v="Consumer"/>
    <s v="United States"/>
    <s v="Columbus"/>
    <x v="24"/>
    <n v="43229"/>
    <x v="3"/>
    <s v="FUR-FU-10003799"/>
    <x v="0"/>
    <x v="5"/>
    <s v="Seth Thomas 13 1/2&quot; Wall Clock"/>
    <n v="71.12"/>
    <n v="5"/>
    <n v="0.2"/>
    <n v="9.7789999999999964"/>
  </r>
  <r>
    <n v="9556"/>
    <s v="CA-2012-111612"/>
    <x v="1"/>
    <x v="109"/>
    <d v="2012-12-02T00:00:00"/>
    <s v="Standard Class"/>
    <s v="EB-14110"/>
    <s v="Eugene Barchas"/>
    <s v="Consumer"/>
    <s v="United States"/>
    <s v="Columbus"/>
    <x v="24"/>
    <n v="43229"/>
    <x v="3"/>
    <s v="OFF-FA-10003021"/>
    <x v="1"/>
    <x v="13"/>
    <s v="Staples"/>
    <n v="3.008"/>
    <n v="2"/>
    <n v="0.2"/>
    <n v="0.56399999999999983"/>
  </r>
  <r>
    <n v="9557"/>
    <s v="CA-2012-156853"/>
    <x v="1"/>
    <x v="155"/>
    <d v="2012-12-05T00:00:00"/>
    <s v="Second Class"/>
    <s v="HP-14815"/>
    <s v="Harold Pawlan"/>
    <s v="Home Office"/>
    <s v="United States"/>
    <s v="Concord"/>
    <x v="38"/>
    <n v="3301"/>
    <x v="3"/>
    <s v="OFF-PA-10003656"/>
    <x v="1"/>
    <x v="10"/>
    <s v="Xerox 1935"/>
    <n v="184.66"/>
    <n v="7"/>
    <n v="0"/>
    <n v="84.943599999999989"/>
  </r>
  <r>
    <n v="9558"/>
    <s v="CA-2011-103086"/>
    <x v="2"/>
    <x v="1136"/>
    <d v="2011-10-19T00:00:00"/>
    <s v="Second Class"/>
    <s v="EB-14170"/>
    <s v="Evan Bailliet"/>
    <s v="Consumer"/>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s v="Consumer"/>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s v="Consumer"/>
    <s v="United States"/>
    <s v="Newark"/>
    <x v="24"/>
    <n v="43055"/>
    <x v="3"/>
    <s v="OFF-ST-10002554"/>
    <x v="1"/>
    <x v="4"/>
    <s v="Tennsco Industrial Shelving"/>
    <n v="195.64"/>
    <n v="5"/>
    <n v="0.2"/>
    <n v="-44.018999999999991"/>
  </r>
  <r>
    <n v="9561"/>
    <s v="CA-2013-129280"/>
    <x v="0"/>
    <x v="973"/>
    <d v="2013-05-06T00:00:00"/>
    <s v="First Class"/>
    <s v="SM-20905"/>
    <s v="Susan MacKendrick"/>
    <s v="Consumer"/>
    <s v="United States"/>
    <s v="Newark"/>
    <x v="24"/>
    <n v="43055"/>
    <x v="3"/>
    <s v="FUR-FU-10001876"/>
    <x v="0"/>
    <x v="5"/>
    <s v="Computer Room Manger, 14&quot;"/>
    <n v="51.967999999999996"/>
    <n v="2"/>
    <n v="0.2"/>
    <n v="10.393599999999998"/>
  </r>
  <r>
    <n v="9562"/>
    <s v="CA-2013-129280"/>
    <x v="0"/>
    <x v="973"/>
    <d v="2013-05-06T00:00:00"/>
    <s v="First Class"/>
    <s v="SM-20905"/>
    <s v="Susan MacKendrick"/>
    <s v="Consumer"/>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s v="Consumer"/>
    <s v="United States"/>
    <s v="Newark"/>
    <x v="24"/>
    <n v="43055"/>
    <x v="3"/>
    <s v="TEC-MA-10003589"/>
    <x v="2"/>
    <x v="15"/>
    <s v="Cisco 8961 IP Phone Charcoal"/>
    <n v="224.93700000000004"/>
    <n v="3"/>
    <n v="0.7"/>
    <n v="-164.9538"/>
  </r>
  <r>
    <n v="9564"/>
    <s v="CA-2013-129280"/>
    <x v="0"/>
    <x v="973"/>
    <d v="2013-05-06T00:00:00"/>
    <s v="First Class"/>
    <s v="SM-20905"/>
    <s v="Susan MacKendrick"/>
    <s v="Consumer"/>
    <s v="United States"/>
    <s v="Newark"/>
    <x v="24"/>
    <n v="43055"/>
    <x v="3"/>
    <s v="OFF-LA-10000081"/>
    <x v="1"/>
    <x v="2"/>
    <s v="Avery 496"/>
    <n v="6"/>
    <n v="2"/>
    <n v="0.2"/>
    <n v="2.0999999999999996"/>
  </r>
  <r>
    <n v="9565"/>
    <s v="CA-2012-161242"/>
    <x v="1"/>
    <x v="932"/>
    <d v="2012-06-08T00:00:00"/>
    <s v="Standard Class"/>
    <s v="CG-12040"/>
    <s v="Catherine Glotzbach"/>
    <s v="Home Office"/>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s v="Consumer"/>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s v="Consumer"/>
    <s v="United States"/>
    <s v="Tampa"/>
    <x v="2"/>
    <n v="33614"/>
    <x v="0"/>
    <s v="OFF-BI-10001636"/>
    <x v="1"/>
    <x v="8"/>
    <s v="Ibico Plastic and Wire Spiral Binding Combs"/>
    <n v="12.645000000000001"/>
    <n v="5"/>
    <n v="0.7"/>
    <n v="-10.116"/>
  </r>
  <r>
    <n v="9568"/>
    <s v="CA-2011-130428"/>
    <x v="2"/>
    <x v="691"/>
    <d v="2011-03-31T00:00:00"/>
    <s v="Same Day"/>
    <s v="TG-21640"/>
    <s v="Trudy Glocke"/>
    <s v="Consumer"/>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s v="Corporate"/>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s v="Consumer"/>
    <s v="United States"/>
    <s v="Columbus"/>
    <x v="24"/>
    <n v="43229"/>
    <x v="3"/>
    <s v="OFF-BI-10003196"/>
    <x v="1"/>
    <x v="8"/>
    <s v="Accohide Poly Flexible Ring Binders"/>
    <n v="6.732000000000002"/>
    <n v="6"/>
    <n v="0.7"/>
    <n v="-4.4879999999999978"/>
  </r>
  <r>
    <n v="9571"/>
    <s v="CA-2012-113131"/>
    <x v="1"/>
    <x v="496"/>
    <d v="2012-09-24T00:00:00"/>
    <s v="Same Day"/>
    <s v="MB-17305"/>
    <s v="Maria Bertelson"/>
    <s v="Consumer"/>
    <s v="United States"/>
    <s v="Columbus"/>
    <x v="24"/>
    <n v="43229"/>
    <x v="3"/>
    <s v="OFF-ST-10001172"/>
    <x v="1"/>
    <x v="4"/>
    <s v="Tennsco Lockers, Sand"/>
    <n v="33.568000000000005"/>
    <n v="2"/>
    <n v="0.2"/>
    <n v="1.6783999999999981"/>
  </r>
  <r>
    <n v="9572"/>
    <s v="CA-2012-113131"/>
    <x v="1"/>
    <x v="496"/>
    <d v="2012-09-24T00:00:00"/>
    <s v="Same Day"/>
    <s v="MB-17305"/>
    <s v="Maria Bertelson"/>
    <s v="Consumer"/>
    <s v="United States"/>
    <s v="Columbus"/>
    <x v="24"/>
    <n v="43229"/>
    <x v="3"/>
    <s v="OFF-EN-10003068"/>
    <x v="1"/>
    <x v="12"/>
    <s v="#6 3/4 Gummed Flap White Envelopes"/>
    <n v="15.840000000000002"/>
    <n v="2"/>
    <n v="0.2"/>
    <n v="5.5439999999999987"/>
  </r>
  <r>
    <n v="9573"/>
    <s v="CA-2012-113131"/>
    <x v="1"/>
    <x v="496"/>
    <d v="2012-09-24T00:00:00"/>
    <s v="Same Day"/>
    <s v="MB-17305"/>
    <s v="Maria Bertelson"/>
    <s v="Consumer"/>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s v="Consumer"/>
    <s v="United States"/>
    <s v="Columbus"/>
    <x v="24"/>
    <n v="43229"/>
    <x v="3"/>
    <s v="OFF-AR-10003504"/>
    <x v="1"/>
    <x v="6"/>
    <s v="Newell 347"/>
    <n v="17.12"/>
    <n v="5"/>
    <n v="0.2"/>
    <n v="1.9259999999999975"/>
  </r>
  <r>
    <n v="9575"/>
    <s v="CA-2012-148495"/>
    <x v="1"/>
    <x v="863"/>
    <d v="2012-08-13T00:00:00"/>
    <s v="Same Day"/>
    <s v="SF-20065"/>
    <s v="Sandra Flanagan"/>
    <s v="Consumer"/>
    <s v="United States"/>
    <s v="Pomona"/>
    <x v="1"/>
    <n v="91767"/>
    <x v="1"/>
    <s v="FUR-FU-10001889"/>
    <x v="0"/>
    <x v="5"/>
    <s v="Ultra Door Pull Handle"/>
    <n v="31.56"/>
    <n v="3"/>
    <n v="0"/>
    <n v="10.4148"/>
  </r>
  <r>
    <n v="9576"/>
    <s v="CA-2012-143147"/>
    <x v="1"/>
    <x v="989"/>
    <d v="2012-05-28T00:00:00"/>
    <s v="Second Class"/>
    <s v="PS-18760"/>
    <s v="Pamela Stobb"/>
    <s v="Consumer"/>
    <s v="United States"/>
    <s v="San Antonio"/>
    <x v="5"/>
    <n v="78207"/>
    <x v="2"/>
    <s v="FUR-CH-10000863"/>
    <x v="0"/>
    <x v="1"/>
    <s v="Novimex Swivel Fabric Task Chair"/>
    <n v="105.68599999999999"/>
    <n v="1"/>
    <n v="0.3"/>
    <n v="-28.686199999999999"/>
  </r>
  <r>
    <n v="9577"/>
    <s v="CA-2012-143147"/>
    <x v="1"/>
    <x v="989"/>
    <d v="2012-05-28T00:00:00"/>
    <s v="Second Class"/>
    <s v="PS-18760"/>
    <s v="Pamela Stobb"/>
    <s v="Consumer"/>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s v="Consumer"/>
    <s v="United States"/>
    <s v="San Antonio"/>
    <x v="5"/>
    <n v="78207"/>
    <x v="2"/>
    <s v="FUR-CH-10004754"/>
    <x v="0"/>
    <x v="1"/>
    <s v="Global Stack Chair with Arms, Black"/>
    <n v="104.93"/>
    <n v="5"/>
    <n v="0.3"/>
    <n v="-4.4969999999999999"/>
  </r>
  <r>
    <n v="9579"/>
    <s v="CA-2014-152975"/>
    <x v="3"/>
    <x v="32"/>
    <d v="2014-09-17T00:00:00"/>
    <s v="First Class"/>
    <s v="RB-19705"/>
    <s v="Roger Barcio"/>
    <s v="Home Office"/>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s v="Home Office"/>
    <s v="United States"/>
    <s v="New York City"/>
    <x v="15"/>
    <n v="10035"/>
    <x v="3"/>
    <s v="OFF-ST-10001370"/>
    <x v="1"/>
    <x v="4"/>
    <s v="Sensible Storage WireTech Storage Systems"/>
    <n v="70.98"/>
    <n v="1"/>
    <n v="0"/>
    <n v="3.5489999999999924"/>
  </r>
  <r>
    <n v="9581"/>
    <s v="CA-2014-152975"/>
    <x v="3"/>
    <x v="32"/>
    <d v="2014-09-17T00:00:00"/>
    <s v="First Class"/>
    <s v="RB-19705"/>
    <s v="Roger Barcio"/>
    <s v="Home Office"/>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s v="Home Office"/>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s v="Home Office"/>
    <s v="United States"/>
    <s v="Philadelphia"/>
    <x v="9"/>
    <n v="19120"/>
    <x v="3"/>
    <s v="OFF-FA-10002988"/>
    <x v="1"/>
    <x v="13"/>
    <s v="Ideal Clamps"/>
    <n v="9.6479999999999997"/>
    <n v="6"/>
    <n v="0.2"/>
    <n v="3.4973999999999998"/>
  </r>
  <r>
    <n v="9584"/>
    <s v="CA-2014-116127"/>
    <x v="3"/>
    <x v="643"/>
    <d v="2014-06-28T00:00:00"/>
    <s v="Second Class"/>
    <s v="SB-20185"/>
    <s v="Sarah Brown"/>
    <s v="Consumer"/>
    <s v="United States"/>
    <s v="New York City"/>
    <x v="15"/>
    <n v="10024"/>
    <x v="3"/>
    <s v="FUR-BO-10002213"/>
    <x v="0"/>
    <x v="0"/>
    <s v="DMI Eclipse Executive Suite Bookcases"/>
    <n v="400.78400000000005"/>
    <n v="1"/>
    <n v="0.2"/>
    <n v="-5.0098000000000269"/>
  </r>
  <r>
    <n v="9585"/>
    <s v="CA-2014-132584"/>
    <x v="3"/>
    <x v="775"/>
    <d v="2014-08-28T00:00:00"/>
    <s v="First Class"/>
    <s v="HJ-14875"/>
    <s v="Heather Jas"/>
    <s v="Home Office"/>
    <s v="United States"/>
    <s v="Detroit"/>
    <x v="12"/>
    <n v="48234"/>
    <x v="2"/>
    <s v="OFF-ST-10000344"/>
    <x v="1"/>
    <x v="4"/>
    <s v="Neat Ideas Personal Hanging Folder Files, Black"/>
    <n v="53.72"/>
    <n v="4"/>
    <n v="0"/>
    <n v="13.967199999999998"/>
  </r>
  <r>
    <n v="9586"/>
    <s v="CA-2013-160598"/>
    <x v="0"/>
    <x v="370"/>
    <d v="2013-08-29T00:00:00"/>
    <s v="First Class"/>
    <s v="SV-20815"/>
    <s v="Stuart Van"/>
    <s v="Corporate"/>
    <s v="United States"/>
    <s v="Miami"/>
    <x v="2"/>
    <n v="33142"/>
    <x v="0"/>
    <s v="OFF-PA-10002319"/>
    <x v="1"/>
    <x v="10"/>
    <s v="Xerox 1944"/>
    <n v="31.007999999999999"/>
    <n v="1"/>
    <n v="0.2"/>
    <n v="11.240400000000001"/>
  </r>
  <r>
    <n v="9587"/>
    <s v="CA-2013-108630"/>
    <x v="0"/>
    <x v="741"/>
    <d v="2013-11-19T00:00:00"/>
    <s v="Same Day"/>
    <s v="BE-11410"/>
    <s v="Bobby Elias"/>
    <s v="Consumer"/>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s v="Corporate"/>
    <s v="United States"/>
    <s v="Chicago"/>
    <x v="10"/>
    <n v="60653"/>
    <x v="2"/>
    <s v="OFF-ST-10001418"/>
    <x v="1"/>
    <x v="4"/>
    <s v="Carina Media Storage Towers in Natural &amp; Black"/>
    <n v="195.136"/>
    <n v="4"/>
    <n v="0.2"/>
    <n v="-43.9056"/>
  </r>
  <r>
    <n v="9589"/>
    <s v="CA-2014-110940"/>
    <x v="3"/>
    <x v="283"/>
    <d v="2014-07-29T00:00:00"/>
    <s v="Standard Class"/>
    <s v="AZ-10750"/>
    <s v="Annie Zypern"/>
    <s v="Consumer"/>
    <s v="United States"/>
    <s v="Wheeling"/>
    <x v="10"/>
    <n v="60090"/>
    <x v="2"/>
    <s v="OFF-AR-10000380"/>
    <x v="1"/>
    <x v="6"/>
    <s v="Hunt PowerHouse Electric Pencil Sharpener, Blue"/>
    <n v="121.536"/>
    <n v="4"/>
    <n v="0.2"/>
    <n v="15.191999999999979"/>
  </r>
  <r>
    <n v="9590"/>
    <s v="CA-2011-119172"/>
    <x v="2"/>
    <x v="218"/>
    <d v="2011-05-15T00:00:00"/>
    <s v="Standard Class"/>
    <s v="HD-14785"/>
    <s v="Harold Dahlen"/>
    <s v="Home Office"/>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s v="Home Office"/>
    <s v="United States"/>
    <s v="Chicago"/>
    <x v="10"/>
    <n v="60610"/>
    <x v="2"/>
    <s v="OFF-BI-10002026"/>
    <x v="1"/>
    <x v="8"/>
    <s v="Avery Arch Ring Binders"/>
    <n v="104.57999999999998"/>
    <n v="9"/>
    <n v="0.8"/>
    <n v="-172.55700000000007"/>
  </r>
  <r>
    <n v="9592"/>
    <s v="US-2013-105452"/>
    <x v="0"/>
    <x v="1062"/>
    <d v="2013-08-02T00:00:00"/>
    <s v="Standard Class"/>
    <s v="BF-11005"/>
    <s v="Barry Franz"/>
    <s v="Home Office"/>
    <s v="United States"/>
    <s v="Pasadena"/>
    <x v="5"/>
    <n v="77506"/>
    <x v="2"/>
    <s v="FUR-FU-10003691"/>
    <x v="0"/>
    <x v="5"/>
    <s v="Eldon Image Series Desk Accessories, Ebony"/>
    <n v="24.700000000000003"/>
    <n v="5"/>
    <n v="0.6"/>
    <n v="-9.8799999999999955"/>
  </r>
  <r>
    <n v="9593"/>
    <s v="US-2013-105452"/>
    <x v="0"/>
    <x v="1062"/>
    <d v="2013-08-02T00:00:00"/>
    <s v="Standard Class"/>
    <s v="BF-11005"/>
    <s v="Barry Franz"/>
    <s v="Home Office"/>
    <s v="United States"/>
    <s v="Pasadena"/>
    <x v="5"/>
    <n v="77506"/>
    <x v="2"/>
    <s v="FUR-FU-10003806"/>
    <x v="0"/>
    <x v="5"/>
    <s v="Tenex Chairmat w/ Average Lip, 45&quot; x 53&quot;"/>
    <n v="302.72000000000003"/>
    <n v="5"/>
    <n v="0.6"/>
    <n v="-378.40000000000009"/>
  </r>
  <r>
    <n v="9594"/>
    <s v="CA-2014-108931"/>
    <x v="3"/>
    <x v="32"/>
    <d v="2014-09-20T00:00:00"/>
    <s v="Standard Class"/>
    <s v="HZ-14950"/>
    <s v="Henia Zydlo"/>
    <s v="Consumer"/>
    <s v="United States"/>
    <s v="New York City"/>
    <x v="15"/>
    <n v="10024"/>
    <x v="3"/>
    <s v="OFF-PA-10002741"/>
    <x v="1"/>
    <x v="10"/>
    <s v="Xerox 1980"/>
    <n v="8.56"/>
    <n v="2"/>
    <n v="0"/>
    <n v="3.8519999999999994"/>
  </r>
  <r>
    <n v="9595"/>
    <s v="CA-2014-108931"/>
    <x v="3"/>
    <x v="32"/>
    <d v="2014-09-20T00:00:00"/>
    <s v="Standard Class"/>
    <s v="HZ-14950"/>
    <s v="Henia Zydlo"/>
    <s v="Consumer"/>
    <s v="United States"/>
    <s v="New York City"/>
    <x v="15"/>
    <n v="10024"/>
    <x v="3"/>
    <s v="OFF-PA-10003845"/>
    <x v="1"/>
    <x v="10"/>
    <s v="Xerox 1987"/>
    <n v="11.56"/>
    <n v="2"/>
    <n v="0"/>
    <n v="5.6644000000000005"/>
  </r>
  <r>
    <n v="9596"/>
    <s v="CA-2014-104619"/>
    <x v="3"/>
    <x v="714"/>
    <d v="2014-01-30T00:00:00"/>
    <s v="Standard Class"/>
    <s v="KD-16495"/>
    <s v="Keith Dawkins"/>
    <s v="Corporate"/>
    <s v="United States"/>
    <s v="San Jose"/>
    <x v="1"/>
    <n v="95123"/>
    <x v="1"/>
    <s v="OFF-AP-10001492"/>
    <x v="1"/>
    <x v="9"/>
    <s v="Acco Six-Outlet Power Strip, 4' Cord Length"/>
    <n v="25.86"/>
    <n v="3"/>
    <n v="0"/>
    <n v="6.7236000000000002"/>
  </r>
  <r>
    <n v="9597"/>
    <s v="CA-2014-104619"/>
    <x v="3"/>
    <x v="714"/>
    <d v="2014-01-30T00:00:00"/>
    <s v="Standard Class"/>
    <s v="KD-16495"/>
    <s v="Keith Dawkins"/>
    <s v="Corporate"/>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s v="Corporate"/>
    <s v="United States"/>
    <s v="San Jose"/>
    <x v="1"/>
    <n v="95123"/>
    <x v="1"/>
    <s v="TEC-PH-10000193"/>
    <x v="2"/>
    <x v="7"/>
    <s v="Jensen SMPS-640 - speaker phone"/>
    <n v="110.352"/>
    <n v="3"/>
    <n v="0.2"/>
    <n v="8.2763999999999953"/>
  </r>
  <r>
    <n v="9599"/>
    <s v="CA-2012-149517"/>
    <x v="1"/>
    <x v="444"/>
    <d v="2012-09-23T00:00:00"/>
    <s v="Standard Class"/>
    <s v="FC-14245"/>
    <s v="Frank Carlisle"/>
    <s v="Home Office"/>
    <s v="United States"/>
    <s v="Sacramento"/>
    <x v="1"/>
    <n v="95823"/>
    <x v="1"/>
    <s v="FUR-FU-10003464"/>
    <x v="0"/>
    <x v="5"/>
    <s v="Seth Thomas 8 1/2&quot; Cubicle Clock"/>
    <n v="60.84"/>
    <n v="3"/>
    <n v="0"/>
    <n v="19.468799999999998"/>
  </r>
  <r>
    <n v="9600"/>
    <s v="CA-2012-116841"/>
    <x v="1"/>
    <x v="1225"/>
    <d v="2012-04-18T00:00:00"/>
    <s v="Standard Class"/>
    <s v="TP-21130"/>
    <s v="Theone Pippenger"/>
    <s v="Consumer"/>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s v="Corporate"/>
    <s v="United States"/>
    <s v="Mansfield"/>
    <x v="5"/>
    <n v="76063"/>
    <x v="2"/>
    <s v="OFF-PA-10003848"/>
    <x v="1"/>
    <x v="10"/>
    <s v="Xerox 1997"/>
    <n v="41.472000000000008"/>
    <n v="8"/>
    <n v="0.2"/>
    <n v="14.5152"/>
  </r>
  <r>
    <n v="9602"/>
    <s v="CA-2013-117604"/>
    <x v="0"/>
    <x v="913"/>
    <d v="2013-09-10T00:00:00"/>
    <s v="Standard Class"/>
    <s v="JP-15520"/>
    <s v="Jeremy Pistek"/>
    <s v="Consumer"/>
    <s v="United States"/>
    <s v="Jonesboro"/>
    <x v="36"/>
    <n v="72401"/>
    <x v="0"/>
    <s v="OFF-PA-10001357"/>
    <x v="1"/>
    <x v="10"/>
    <s v="Xerox 1886"/>
    <n v="239.5"/>
    <n v="5"/>
    <n v="0"/>
    <n v="114.95999999999998"/>
  </r>
  <r>
    <n v="9603"/>
    <s v="CA-2011-130155"/>
    <x v="2"/>
    <x v="946"/>
    <d v="2011-05-22T00:00:00"/>
    <s v="First Class"/>
    <s v="TD-20995"/>
    <s v="Tamara Dahlen"/>
    <s v="Consumer"/>
    <s v="United States"/>
    <s v="Virginia Beach"/>
    <x v="17"/>
    <n v="23464"/>
    <x v="0"/>
    <s v="OFF-SU-10004737"/>
    <x v="1"/>
    <x v="14"/>
    <s v="Acme Design Stainless Steel Bent Scissors"/>
    <n v="34.200000000000003"/>
    <n v="5"/>
    <n v="0"/>
    <n v="9.234"/>
  </r>
  <r>
    <n v="9604"/>
    <s v="CA-2013-129861"/>
    <x v="0"/>
    <x v="26"/>
    <d v="2013-06-24T00:00:00"/>
    <s v="Standard Class"/>
    <s v="DM-13345"/>
    <s v="Denise Monton"/>
    <s v="Corporate"/>
    <s v="United States"/>
    <s v="Rochester"/>
    <x v="15"/>
    <n v="14609"/>
    <x v="3"/>
    <s v="FUR-TA-10003715"/>
    <x v="0"/>
    <x v="3"/>
    <s v="Hon 2111 Invitation Series Corner Table"/>
    <n v="376.86599999999999"/>
    <n v="3"/>
    <n v="0.4"/>
    <n v="-213.55740000000006"/>
  </r>
  <r>
    <n v="9605"/>
    <s v="CA-2012-138625"/>
    <x v="1"/>
    <x v="121"/>
    <d v="2012-11-05T00:00:00"/>
    <s v="First Class"/>
    <s v="EG-13900"/>
    <s v="Emily Grady"/>
    <s v="Consumer"/>
    <s v="United States"/>
    <s v="Chesapeake"/>
    <x v="17"/>
    <n v="23320"/>
    <x v="0"/>
    <s v="OFF-AP-10003099"/>
    <x v="1"/>
    <x v="9"/>
    <s v="Eureka Hand Vacuum, Bagless"/>
    <n v="197.72"/>
    <n v="4"/>
    <n v="0"/>
    <n v="55.36160000000001"/>
  </r>
  <r>
    <n v="9606"/>
    <s v="US-2014-122672"/>
    <x v="3"/>
    <x v="259"/>
    <d v="2014-11-10T00:00:00"/>
    <s v="Standard Class"/>
    <s v="HG-14965"/>
    <s v="Henry Goldwyn"/>
    <s v="Corporate"/>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s v="Corporate"/>
    <s v="United States"/>
    <s v="Lancaster"/>
    <x v="24"/>
    <n v="43130"/>
    <x v="3"/>
    <s v="OFF-ST-10002344"/>
    <x v="1"/>
    <x v="4"/>
    <s v="Carina 42&quot;Hx23 3/4&quot;W Media Storage Unit"/>
    <n v="194.35200000000003"/>
    <n v="3"/>
    <n v="0.2"/>
    <n v="-43.729199999999992"/>
  </r>
  <r>
    <n v="9608"/>
    <s v="CA-2014-117128"/>
    <x v="3"/>
    <x v="256"/>
    <d v="2014-12-09T00:00:00"/>
    <s v="Second Class"/>
    <s v="BF-11080"/>
    <s v="Bart Folk"/>
    <s v="Consumer"/>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s v="Consumer"/>
    <s v="United States"/>
    <s v="New York City"/>
    <x v="15"/>
    <n v="10024"/>
    <x v="3"/>
    <s v="OFF-LA-10000248"/>
    <x v="1"/>
    <x v="2"/>
    <s v="Avery 52"/>
    <n v="11.07"/>
    <n v="3"/>
    <n v="0"/>
    <n v="5.2028999999999996"/>
  </r>
  <r>
    <n v="9610"/>
    <s v="CA-2013-130638"/>
    <x v="0"/>
    <x v="458"/>
    <d v="2013-05-20T00:00:00"/>
    <s v="Second Class"/>
    <s v="SC-20095"/>
    <s v="Sanjit Chand"/>
    <s v="Consumer"/>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s v="Consumer"/>
    <s v="United States"/>
    <s v="Los Angeles"/>
    <x v="1"/>
    <n v="90045"/>
    <x v="1"/>
    <s v="OFF-LA-10002195"/>
    <x v="1"/>
    <x v="2"/>
    <s v="Avery 481"/>
    <n v="27.72"/>
    <n v="9"/>
    <n v="0"/>
    <n v="13.3056"/>
  </r>
  <r>
    <n v="9612"/>
    <s v="CA-2014-144365"/>
    <x v="3"/>
    <x v="1200"/>
    <d v="2014-10-31T00:00:00"/>
    <s v="Standard Class"/>
    <s v="CS-11950"/>
    <s v="Carlos Soltero"/>
    <s v="Consumer"/>
    <s v="United States"/>
    <s v="Jackson"/>
    <x v="35"/>
    <n v="39212"/>
    <x v="0"/>
    <s v="OFF-FA-10000735"/>
    <x v="1"/>
    <x v="13"/>
    <s v="Staples"/>
    <n v="11.68"/>
    <n v="4"/>
    <n v="0"/>
    <n v="5.2559999999999993"/>
  </r>
  <r>
    <n v="9613"/>
    <s v="CA-2013-110086"/>
    <x v="0"/>
    <x v="31"/>
    <d v="2013-09-23T00:00:00"/>
    <s v="Standard Class"/>
    <s v="BD-11320"/>
    <s v="Bill Donatelli"/>
    <s v="Consumer"/>
    <s v="United States"/>
    <s v="Woodland"/>
    <x v="1"/>
    <n v="95695"/>
    <x v="1"/>
    <s v="TEC-PH-10001299"/>
    <x v="2"/>
    <x v="7"/>
    <s v="Polycom CX300 Desktop Phone USB VoIP phone"/>
    <n v="239.98400000000004"/>
    <n v="2"/>
    <n v="0.2"/>
    <n v="23.998400000000004"/>
  </r>
  <r>
    <n v="9614"/>
    <s v="CA-2011-128524"/>
    <x v="2"/>
    <x v="7"/>
    <d v="2011-11-13T00:00:00"/>
    <s v="First Class"/>
    <s v="MZ-17515"/>
    <s v="Mary Zewe"/>
    <s v="Corporate"/>
    <s v="United States"/>
    <s v="Seattle"/>
    <x v="4"/>
    <n v="98115"/>
    <x v="1"/>
    <s v="OFF-AP-10002892"/>
    <x v="1"/>
    <x v="9"/>
    <s v="Belkin F5C206VTEL 6 Outlet Surge"/>
    <n v="22.98"/>
    <n v="1"/>
    <n v="0"/>
    <n v="6.8939999999999984"/>
  </r>
  <r>
    <n v="9615"/>
    <s v="CA-2011-128524"/>
    <x v="2"/>
    <x v="7"/>
    <d v="2011-11-13T00:00:00"/>
    <s v="First Class"/>
    <s v="MZ-17515"/>
    <s v="Mary Zewe"/>
    <s v="Corporate"/>
    <s v="United States"/>
    <s v="Seattle"/>
    <x v="4"/>
    <n v="98115"/>
    <x v="1"/>
    <s v="TEC-AC-10002718"/>
    <x v="2"/>
    <x v="11"/>
    <s v="Belkin Standard 104 key USB Keyboard"/>
    <n v="102.13"/>
    <n v="7"/>
    <n v="0"/>
    <n v="15.319499999999996"/>
  </r>
  <r>
    <n v="9616"/>
    <s v="CA-2011-128524"/>
    <x v="2"/>
    <x v="7"/>
    <d v="2011-11-13T00:00:00"/>
    <s v="First Class"/>
    <s v="MZ-17515"/>
    <s v="Mary Zewe"/>
    <s v="Corporate"/>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s v="Corporate"/>
    <s v="United States"/>
    <s v="Los Angeles"/>
    <x v="1"/>
    <n v="90049"/>
    <x v="1"/>
    <s v="OFF-AR-10002255"/>
    <x v="1"/>
    <x v="6"/>
    <s v="Newell 346"/>
    <n v="5.76"/>
    <n v="2"/>
    <n v="0"/>
    <n v="1.6703999999999999"/>
  </r>
  <r>
    <n v="9618"/>
    <s v="CA-2014-160633"/>
    <x v="3"/>
    <x v="673"/>
    <d v="2014-11-22T00:00:00"/>
    <s v="Standard Class"/>
    <s v="BS-11380"/>
    <s v="Bill Stewart"/>
    <s v="Corporate"/>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s v="Corporate"/>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s v="Corporate"/>
    <s v="United States"/>
    <s v="Bowling Green"/>
    <x v="24"/>
    <n v="43402"/>
    <x v="3"/>
    <s v="TEC-AC-10002335"/>
    <x v="2"/>
    <x v="11"/>
    <s v="Logitech Media Keyboard K200"/>
    <n v="139.96000000000004"/>
    <n v="5"/>
    <n v="0.2"/>
    <n v="-1.7495000000000118"/>
  </r>
  <r>
    <n v="9621"/>
    <s v="CA-2011-115133"/>
    <x v="2"/>
    <x v="467"/>
    <d v="2011-09-30T00:00:00"/>
    <s v="Standard Class"/>
    <s v="DA-13450"/>
    <s v="Dianna Arnett"/>
    <s v="Home Office"/>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s v="Home Office"/>
    <s v="United States"/>
    <s v="Lancaster"/>
    <x v="24"/>
    <n v="43130"/>
    <x v="3"/>
    <s v="TEC-AC-10002370"/>
    <x v="2"/>
    <x v="11"/>
    <s v="Maxell CD-R Discs"/>
    <n v="3.1520000000000001"/>
    <n v="2"/>
    <n v="0.2"/>
    <n v="0.47279999999999966"/>
  </r>
  <r>
    <n v="9623"/>
    <s v="CA-2011-115133"/>
    <x v="2"/>
    <x v="467"/>
    <d v="2011-09-30T00:00:00"/>
    <s v="Standard Class"/>
    <s v="DA-13450"/>
    <s v="Dianna Arnett"/>
    <s v="Home Office"/>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s v="Consumer"/>
    <s v="United States"/>
    <s v="Dallas"/>
    <x v="5"/>
    <n v="75220"/>
    <x v="2"/>
    <s v="OFF-AP-10000240"/>
    <x v="1"/>
    <x v="9"/>
    <s v="Belkin F9G930V10-GRY 9 Outlet Surge"/>
    <n v="21.391999999999992"/>
    <n v="2"/>
    <n v="0.8"/>
    <n v="-54.549600000000012"/>
  </r>
  <r>
    <n v="9625"/>
    <s v="CA-2014-137449"/>
    <x v="3"/>
    <x v="222"/>
    <d v="2014-07-01T00:00:00"/>
    <s v="First Class"/>
    <s v="ME-17725"/>
    <s v="Max Engle"/>
    <s v="Consumer"/>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s v="Consumer"/>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s v="Corporate"/>
    <s v="United States"/>
    <s v="Lubbock"/>
    <x v="5"/>
    <n v="79424"/>
    <x v="2"/>
    <s v="OFF-PA-10001846"/>
    <x v="1"/>
    <x v="10"/>
    <s v="Xerox 1899"/>
    <n v="9.2480000000000011"/>
    <n v="2"/>
    <n v="0.2"/>
    <n v="3.3524000000000003"/>
  </r>
  <r>
    <n v="9628"/>
    <s v="CA-2011-139283"/>
    <x v="2"/>
    <x v="533"/>
    <d v="2011-11-27T00:00:00"/>
    <s v="Standard Class"/>
    <s v="BT-11440"/>
    <s v="Bobby Trafton"/>
    <s v="Consumer"/>
    <s v="United States"/>
    <s v="Detroit"/>
    <x v="12"/>
    <n v="48227"/>
    <x v="2"/>
    <s v="OFF-BI-10002049"/>
    <x v="1"/>
    <x v="8"/>
    <s v="UniKeep View Case Binders"/>
    <n v="14.669999999999998"/>
    <n v="3"/>
    <n v="0"/>
    <n v="6.7481999999999989"/>
  </r>
  <r>
    <n v="9629"/>
    <s v="CA-2011-118192"/>
    <x v="2"/>
    <x v="286"/>
    <d v="2011-01-19T00:00:00"/>
    <s v="Standard Class"/>
    <s v="MM-17920"/>
    <s v="Michael Moore"/>
    <s v="Consumer"/>
    <s v="United States"/>
    <s v="Newark"/>
    <x v="24"/>
    <n v="43055"/>
    <x v="3"/>
    <s v="OFF-PA-10002947"/>
    <x v="1"/>
    <x v="10"/>
    <s v="Xerox 1923"/>
    <n v="37.408000000000001"/>
    <n v="7"/>
    <n v="0.2"/>
    <n v="13.0928"/>
  </r>
  <r>
    <n v="9630"/>
    <s v="CA-2011-118192"/>
    <x v="2"/>
    <x v="286"/>
    <d v="2011-01-19T00:00:00"/>
    <s v="Standard Class"/>
    <s v="MM-17920"/>
    <s v="Michael Moore"/>
    <s v="Consumer"/>
    <s v="United States"/>
    <s v="Newark"/>
    <x v="24"/>
    <n v="43055"/>
    <x v="3"/>
    <s v="OFF-BI-10003476"/>
    <x v="1"/>
    <x v="8"/>
    <s v="Avery Metallic Poly Binders"/>
    <n v="3.4380000000000006"/>
    <n v="2"/>
    <n v="0.7"/>
    <n v="-2.5212000000000003"/>
  </r>
  <r>
    <n v="9631"/>
    <s v="CA-2013-168844"/>
    <x v="0"/>
    <x v="1207"/>
    <d v="2013-06-07T00:00:00"/>
    <s v="Standard Class"/>
    <s v="NM-18520"/>
    <s v="Neoma Murray"/>
    <s v="Consumer"/>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s v="Consumer"/>
    <s v="United States"/>
    <s v="New York City"/>
    <x v="15"/>
    <n v="10011"/>
    <x v="3"/>
    <s v="TEC-PH-10003215"/>
    <x v="2"/>
    <x v="7"/>
    <s v="Jackery Bar Premium Fast-charging Portable Charger"/>
    <n v="179.7"/>
    <n v="6"/>
    <n v="0"/>
    <n v="88.052999999999997"/>
  </r>
  <r>
    <n v="9633"/>
    <s v="CA-2014-154809"/>
    <x v="3"/>
    <x v="778"/>
    <d v="2014-02-18T00:00:00"/>
    <s v="Standard Class"/>
    <s v="MH-17455"/>
    <s v="Mark Hamilton"/>
    <s v="Consumer"/>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s v="Consumer"/>
    <s v="United States"/>
    <s v="Everett"/>
    <x v="31"/>
    <n v="2149"/>
    <x v="3"/>
    <s v="TEC-AC-10000865"/>
    <x v="2"/>
    <x v="11"/>
    <s v="WD My Passport Ultra 500GB Portable External Hard Drive"/>
    <n v="177"/>
    <n v="3"/>
    <n v="0"/>
    <n v="30.089999999999982"/>
  </r>
  <r>
    <n v="9635"/>
    <s v="CA-2011-151330"/>
    <x v="2"/>
    <x v="1005"/>
    <d v="2011-10-17T00:00:00"/>
    <s v="First Class"/>
    <s v="TC-21295"/>
    <s v="Toby Carlisle"/>
    <s v="Consumer"/>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s v="Consumer"/>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s v="Corporate"/>
    <s v="United States"/>
    <s v="Seattle"/>
    <x v="4"/>
    <n v="98105"/>
    <x v="1"/>
    <s v="FUR-FU-10003553"/>
    <x v="0"/>
    <x v="5"/>
    <s v="Howard Miller 13-1/2&quot; Diameter Rosebrook Wall Clock"/>
    <n v="137.54"/>
    <n v="2"/>
    <n v="0"/>
    <n v="55.016000000000005"/>
  </r>
  <r>
    <n v="9638"/>
    <s v="CA-2011-124702"/>
    <x v="2"/>
    <x v="728"/>
    <d v="2011-11-25T00:00:00"/>
    <s v="Standard Class"/>
    <s v="MH-17785"/>
    <s v="Maya Herman"/>
    <s v="Corporate"/>
    <s v="United States"/>
    <s v="Seattle"/>
    <x v="4"/>
    <n v="98105"/>
    <x v="1"/>
    <s v="FUR-TA-10003008"/>
    <x v="0"/>
    <x v="3"/>
    <s v="Lesro Round Back Collection Coffee Table, End Table"/>
    <n v="730.2"/>
    <n v="4"/>
    <n v="0"/>
    <n v="94.926000000000045"/>
  </r>
  <r>
    <n v="9639"/>
    <s v="US-2014-125808"/>
    <x v="3"/>
    <x v="105"/>
    <d v="2014-11-16T00:00:00"/>
    <s v="Second Class"/>
    <s v="EP-13915"/>
    <s v="Emily Phan"/>
    <s v="Consumer"/>
    <s v="United States"/>
    <s v="Los Angeles"/>
    <x v="1"/>
    <n v="90032"/>
    <x v="1"/>
    <s v="OFF-PA-10001846"/>
    <x v="1"/>
    <x v="10"/>
    <s v="Xerox 1899"/>
    <n v="11.56"/>
    <n v="2"/>
    <n v="0"/>
    <n v="5.6644000000000005"/>
  </r>
  <r>
    <n v="9640"/>
    <s v="CA-2012-116638"/>
    <x v="1"/>
    <x v="1226"/>
    <d v="2012-01-31T00:00:00"/>
    <s v="Second Class"/>
    <s v="JH-15985"/>
    <s v="Joseph Holt"/>
    <s v="Consumer"/>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s v="Corporate"/>
    <s v="United States"/>
    <s v="Seattle"/>
    <x v="4"/>
    <n v="98103"/>
    <x v="1"/>
    <s v="OFF-AR-10000390"/>
    <x v="1"/>
    <x v="6"/>
    <s v="Newell Chalk Holder"/>
    <n v="20.65"/>
    <n v="5"/>
    <n v="0"/>
    <n v="9.4989999999999988"/>
  </r>
  <r>
    <n v="9642"/>
    <s v="CA-2011-104563"/>
    <x v="2"/>
    <x v="1009"/>
    <d v="2011-03-12T00:00:00"/>
    <s v="Standard Class"/>
    <s v="CM-12715"/>
    <s v="Craig Molinari"/>
    <s v="Corporate"/>
    <s v="United States"/>
    <s v="Seattle"/>
    <x v="4"/>
    <n v="98103"/>
    <x v="1"/>
    <s v="OFF-ST-10000934"/>
    <x v="1"/>
    <x v="4"/>
    <s v="Contico 72&quot;H Heavy-Duty Storage System"/>
    <n v="204.89999999999998"/>
    <n v="5"/>
    <n v="0"/>
    <n v="0"/>
  </r>
  <r>
    <n v="9643"/>
    <s v="CA-2011-104563"/>
    <x v="2"/>
    <x v="1009"/>
    <d v="2011-03-12T00:00:00"/>
    <s v="Standard Class"/>
    <s v="CM-12715"/>
    <s v="Craig Molinari"/>
    <s v="Corporate"/>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s v="Corporate"/>
    <s v="United States"/>
    <s v="Seattle"/>
    <x v="4"/>
    <n v="98103"/>
    <x v="1"/>
    <s v="FUR-CH-10004495"/>
    <x v="0"/>
    <x v="1"/>
    <s v="Global Leather and Oak Executive Chair, Black"/>
    <n v="481.56800000000004"/>
    <n v="2"/>
    <n v="0.2"/>
    <n v="54.17639999999993"/>
  </r>
  <r>
    <n v="9645"/>
    <s v="US-2014-107979"/>
    <x v="3"/>
    <x v="110"/>
    <d v="2014-06-14T00:00:00"/>
    <s v="Standard Class"/>
    <s v="FO-14305"/>
    <s v="Frank Olsen"/>
    <s v="Consumer"/>
    <s v="United States"/>
    <s v="Glendale"/>
    <x v="16"/>
    <n v="85301"/>
    <x v="1"/>
    <s v="TEC-AC-10002006"/>
    <x v="2"/>
    <x v="11"/>
    <s v="Memorex Micro Travel Drive 16 GB"/>
    <n v="89.544000000000011"/>
    <n v="7"/>
    <n v="0.2"/>
    <n v="12.312299999999993"/>
  </r>
  <r>
    <n v="9646"/>
    <s v="US-2014-107979"/>
    <x v="3"/>
    <x v="110"/>
    <d v="2014-06-14T00:00:00"/>
    <s v="Standard Class"/>
    <s v="FO-14305"/>
    <s v="Frank Olsen"/>
    <s v="Consumer"/>
    <s v="United States"/>
    <s v="Glendale"/>
    <x v="16"/>
    <n v="85301"/>
    <x v="1"/>
    <s v="OFF-ST-10002485"/>
    <x v="1"/>
    <x v="4"/>
    <s v="Rogers Deluxe File Chest"/>
    <n v="35.167999999999999"/>
    <n v="2"/>
    <n v="0.2"/>
    <n v="-8.3524000000000012"/>
  </r>
  <r>
    <n v="9647"/>
    <s v="US-2014-107979"/>
    <x v="3"/>
    <x v="110"/>
    <d v="2014-06-14T00:00:00"/>
    <s v="Standard Class"/>
    <s v="FO-14305"/>
    <s v="Frank Olsen"/>
    <s v="Consumer"/>
    <s v="United States"/>
    <s v="Glendale"/>
    <x v="16"/>
    <n v="85301"/>
    <x v="1"/>
    <s v="OFF-BI-10000778"/>
    <x v="1"/>
    <x v="8"/>
    <s v="GBC VeloBinder Electric Binding Machine"/>
    <n v="72.588000000000008"/>
    <n v="2"/>
    <n v="0.7"/>
    <n v="-48.391999999999982"/>
  </r>
  <r>
    <n v="9648"/>
    <s v="CA-2011-150518"/>
    <x v="2"/>
    <x v="84"/>
    <d v="2011-11-24T00:00:00"/>
    <s v="Standard Class"/>
    <s v="MW-18220"/>
    <s v="Mitch Webber"/>
    <s v="Consumer"/>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s v="Consumer"/>
    <s v="United States"/>
    <s v="Coon Rapids"/>
    <x v="11"/>
    <n v="55433"/>
    <x v="2"/>
    <s v="TEC-PH-10002103"/>
    <x v="2"/>
    <x v="7"/>
    <s v="Jabra SPEAK 410"/>
    <n v="281.96999999999997"/>
    <n v="3"/>
    <n v="0"/>
    <n v="78.951599999999999"/>
  </r>
  <r>
    <n v="9650"/>
    <s v="CA-2013-107104"/>
    <x v="0"/>
    <x v="491"/>
    <d v="2013-12-01T00:00:00"/>
    <s v="Standard Class"/>
    <s v="MS-17365"/>
    <s v="Maribeth Schnelling"/>
    <s v="Consumer"/>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s v="Consumer"/>
    <s v="United States"/>
    <s v="Los Angeles"/>
    <x v="1"/>
    <n v="90045"/>
    <x v="1"/>
    <s v="OFF-AR-10004269"/>
    <x v="1"/>
    <x v="6"/>
    <s v="Newell 31"/>
    <n v="37.17"/>
    <n v="9"/>
    <n v="0"/>
    <n v="10.4076"/>
  </r>
  <r>
    <n v="9652"/>
    <s v="CA-2013-107104"/>
    <x v="0"/>
    <x v="491"/>
    <d v="2013-12-01T00:00:00"/>
    <s v="Standard Class"/>
    <s v="MS-17365"/>
    <s v="Maribeth Schnelling"/>
    <s v="Consumer"/>
    <s v="United States"/>
    <s v="Los Angeles"/>
    <x v="1"/>
    <n v="90045"/>
    <x v="1"/>
    <s v="OFF-AP-10000055"/>
    <x v="1"/>
    <x v="9"/>
    <s v="Belkin F9S820V06 8 Outlet Surge"/>
    <n v="64.959999999999994"/>
    <n v="2"/>
    <n v="0"/>
    <n v="19.487999999999992"/>
  </r>
  <r>
    <n v="9653"/>
    <s v="CA-2013-107104"/>
    <x v="0"/>
    <x v="491"/>
    <d v="2013-12-01T00:00:00"/>
    <s v="Standard Class"/>
    <s v="MS-17365"/>
    <s v="Maribeth Schnelling"/>
    <s v="Consumer"/>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s v="Home Office"/>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s v="Home Office"/>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s v="Consumer"/>
    <s v="United States"/>
    <s v="New York City"/>
    <x v="15"/>
    <n v="10035"/>
    <x v="3"/>
    <s v="FUR-FU-10001876"/>
    <x v="0"/>
    <x v="5"/>
    <s v="Computer Room Manger, 14&quot;"/>
    <n v="97.44"/>
    <n v="3"/>
    <n v="0"/>
    <n v="35.078399999999995"/>
  </r>
  <r>
    <n v="9657"/>
    <s v="CA-2011-156160"/>
    <x v="2"/>
    <x v="358"/>
    <d v="2011-09-29T00:00:00"/>
    <s v="Standard Class"/>
    <s v="AS-10090"/>
    <s v="Adam Shillingsburg"/>
    <s v="Consumer"/>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s v="Consumer"/>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s v="Consumer"/>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s v="Consumer"/>
    <s v="United States"/>
    <s v="Pomona"/>
    <x v="1"/>
    <n v="91767"/>
    <x v="1"/>
    <s v="OFF-LA-10001982"/>
    <x v="1"/>
    <x v="2"/>
    <s v="Smead Alpha-Z Color-Coded Name Labels First Letter Starter Set"/>
    <n v="18.75"/>
    <n v="5"/>
    <n v="0"/>
    <n v="9"/>
  </r>
  <r>
    <n v="9661"/>
    <s v="CA-2013-160717"/>
    <x v="0"/>
    <x v="112"/>
    <d v="2013-06-12T00:00:00"/>
    <s v="Standard Class"/>
    <s v="ME-17320"/>
    <s v="Maria Etezadi"/>
    <s v="Home Office"/>
    <s v="United States"/>
    <s v="Santa Barbara"/>
    <x v="1"/>
    <n v="93101"/>
    <x v="1"/>
    <s v="TEC-PH-10001459"/>
    <x v="2"/>
    <x v="7"/>
    <s v="Samsung Galaxy Mega 6.3"/>
    <n v="3023.9280000000003"/>
    <n v="9"/>
    <n v="0.2"/>
    <n v="226.79460000000006"/>
  </r>
  <r>
    <n v="9662"/>
    <s v="CA-2013-160717"/>
    <x v="0"/>
    <x v="112"/>
    <d v="2013-06-12T00:00:00"/>
    <s v="Standard Class"/>
    <s v="ME-17320"/>
    <s v="Maria Etezadi"/>
    <s v="Home Office"/>
    <s v="United States"/>
    <s v="Santa Barbara"/>
    <x v="1"/>
    <n v="93101"/>
    <x v="1"/>
    <s v="TEC-AC-10002134"/>
    <x v="2"/>
    <x v="11"/>
    <s v="Rosewill 107 Normal Keys USB Wired Standard Keyboard"/>
    <n v="26.96"/>
    <n v="2"/>
    <n v="0"/>
    <n v="3.7744"/>
  </r>
  <r>
    <n v="9663"/>
    <s v="CA-2013-160717"/>
    <x v="0"/>
    <x v="112"/>
    <d v="2013-06-12T00:00:00"/>
    <s v="Standard Class"/>
    <s v="ME-17320"/>
    <s v="Maria Etezadi"/>
    <s v="Home Office"/>
    <s v="United States"/>
    <s v="Santa Barbara"/>
    <x v="1"/>
    <n v="93101"/>
    <x v="1"/>
    <s v="TEC-PH-10001760"/>
    <x v="2"/>
    <x v="7"/>
    <s v="Bose SoundLink Bluetooth Speaker"/>
    <n v="477.6"/>
    <n v="3"/>
    <n v="0.2"/>
    <n v="161.19000000000003"/>
  </r>
  <r>
    <n v="9664"/>
    <s v="CA-2014-132619"/>
    <x v="3"/>
    <x v="515"/>
    <d v="2014-09-06T00:00:00"/>
    <s v="Standard Class"/>
    <s v="MS-17770"/>
    <s v="Maxwell Schwartz"/>
    <s v="Consumer"/>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s v="Corporate"/>
    <s v="United States"/>
    <s v="Riverside"/>
    <x v="1"/>
    <n v="92503"/>
    <x v="1"/>
    <s v="OFF-PA-10003953"/>
    <x v="1"/>
    <x v="10"/>
    <s v="Xerox 218"/>
    <n v="12.96"/>
    <n v="2"/>
    <n v="0"/>
    <n v="6.2208000000000006"/>
  </r>
  <r>
    <n v="9666"/>
    <s v="CA-2014-157448"/>
    <x v="3"/>
    <x v="673"/>
    <d v="2014-11-21T00:00:00"/>
    <s v="Standard Class"/>
    <s v="LC-16885"/>
    <s v="Lena Creighton"/>
    <s v="Consumer"/>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s v="Consumer"/>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s v="Consumer"/>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s v="Consumer"/>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s v="Consumer"/>
    <s v="United States"/>
    <s v="Decatur"/>
    <x v="19"/>
    <n v="35601"/>
    <x v="0"/>
    <s v="OFF-LA-10001569"/>
    <x v="1"/>
    <x v="2"/>
    <s v="Avery 499"/>
    <n v="14.940000000000001"/>
    <n v="3"/>
    <n v="0"/>
    <n v="6.8723999999999998"/>
  </r>
  <r>
    <n v="9671"/>
    <s v="CA-2012-133396"/>
    <x v="1"/>
    <x v="863"/>
    <d v="2012-08-15T00:00:00"/>
    <s v="First Class"/>
    <s v="GK-14620"/>
    <s v="Grace Kelly"/>
    <s v="Corporate"/>
    <s v="United States"/>
    <s v="Greensboro"/>
    <x v="3"/>
    <n v="27405"/>
    <x v="0"/>
    <s v="OFF-AR-10001446"/>
    <x v="1"/>
    <x v="6"/>
    <s v="Newell 309"/>
    <n v="64.680000000000007"/>
    <n v="7"/>
    <n v="0.2"/>
    <n v="8.0849999999999973"/>
  </r>
  <r>
    <n v="9672"/>
    <s v="US-2014-140312"/>
    <x v="3"/>
    <x v="38"/>
    <d v="2014-11-20T00:00:00"/>
    <s v="Standard Class"/>
    <s v="KL-16645"/>
    <s v="Ken Lonsdale"/>
    <s v="Consumer"/>
    <s v="United States"/>
    <s v="Dublin"/>
    <x v="1"/>
    <n v="94568"/>
    <x v="1"/>
    <s v="TEC-PH-10003442"/>
    <x v="2"/>
    <x v="7"/>
    <s v="Samsung Replacement EH64AVFWE Premium Headset"/>
    <n v="22"/>
    <n v="5"/>
    <n v="0.2"/>
    <n v="1.375"/>
  </r>
  <r>
    <n v="9673"/>
    <s v="CA-2013-114867"/>
    <x v="0"/>
    <x v="443"/>
    <d v="2013-12-29T00:00:00"/>
    <s v="Standard Class"/>
    <s v="FM-14290"/>
    <s v="Frank Merwin"/>
    <s v="Home Office"/>
    <s v="United States"/>
    <s v="Philadelphia"/>
    <x v="9"/>
    <n v="19143"/>
    <x v="3"/>
    <s v="OFF-PA-10000477"/>
    <x v="1"/>
    <x v="10"/>
    <s v="Xerox 1952"/>
    <n v="7.9680000000000009"/>
    <n v="2"/>
    <n v="0.2"/>
    <n v="2.6892000000000005"/>
  </r>
  <r>
    <n v="9674"/>
    <s v="CA-2013-114867"/>
    <x v="0"/>
    <x v="443"/>
    <d v="2013-12-29T00:00:00"/>
    <s v="Standard Class"/>
    <s v="FM-14290"/>
    <s v="Frank Merwin"/>
    <s v="Home Office"/>
    <s v="United States"/>
    <s v="Philadelphia"/>
    <x v="9"/>
    <n v="19143"/>
    <x v="3"/>
    <s v="TEC-PH-10002645"/>
    <x v="2"/>
    <x v="7"/>
    <s v="LG G2"/>
    <n v="1499.9699999999998"/>
    <n v="5"/>
    <n v="0.4"/>
    <n v="-374.99250000000006"/>
  </r>
  <r>
    <n v="9675"/>
    <s v="US-2011-164644"/>
    <x v="2"/>
    <x v="192"/>
    <d v="2011-07-24T00:00:00"/>
    <s v="Second Class"/>
    <s v="JL-15850"/>
    <s v="John Lucas"/>
    <s v="Consumer"/>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s v="Consumer"/>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s v="Corporate"/>
    <s v="United States"/>
    <s v="Richmond"/>
    <x v="14"/>
    <n v="47374"/>
    <x v="2"/>
    <s v="OFF-EN-10003862"/>
    <x v="1"/>
    <x v="12"/>
    <s v="Laser &amp; Ink Jet Business Envelopes"/>
    <n v="64.02"/>
    <n v="6"/>
    <n v="0"/>
    <n v="29.449199999999998"/>
  </r>
  <r>
    <n v="9678"/>
    <s v="CA-2013-144785"/>
    <x v="0"/>
    <x v="724"/>
    <d v="2013-04-24T00:00:00"/>
    <s v="Standard Class"/>
    <s v="CS-12490"/>
    <s v="Cindy Schnelling"/>
    <s v="Corporate"/>
    <s v="United States"/>
    <s v="New York City"/>
    <x v="15"/>
    <n v="10009"/>
    <x v="3"/>
    <s v="OFF-AR-10001573"/>
    <x v="1"/>
    <x v="6"/>
    <s v="American Pencil"/>
    <n v="6.99"/>
    <n v="3"/>
    <n v="0"/>
    <n v="2.027099999999999"/>
  </r>
  <r>
    <n v="9679"/>
    <s v="CA-2013-144785"/>
    <x v="0"/>
    <x v="724"/>
    <d v="2013-04-24T00:00:00"/>
    <s v="Standard Class"/>
    <s v="CS-12490"/>
    <s v="Cindy Schnelling"/>
    <s v="Corporate"/>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s v="Corporate"/>
    <s v="United States"/>
    <s v="San Francisco"/>
    <x v="1"/>
    <n v="94122"/>
    <x v="1"/>
    <s v="OFF-ST-10000046"/>
    <x v="1"/>
    <x v="4"/>
    <s v="Fellowes Super Stor/Drawer Files"/>
    <n v="323.10000000000002"/>
    <n v="2"/>
    <n v="0"/>
    <n v="61.38900000000001"/>
  </r>
  <r>
    <n v="9681"/>
    <s v="CA-2012-130113"/>
    <x v="1"/>
    <x v="17"/>
    <d v="2012-12-31T00:00:00"/>
    <s v="Standard Class"/>
    <s v="AH-10030"/>
    <s v="Aaron Hawkins"/>
    <s v="Corporate"/>
    <s v="United States"/>
    <s v="San Francisco"/>
    <x v="1"/>
    <n v="94122"/>
    <x v="1"/>
    <s v="TEC-PH-10003505"/>
    <x v="2"/>
    <x v="7"/>
    <s v="Geemarc AmpliPOWER60"/>
    <n v="668.16"/>
    <n v="9"/>
    <n v="0.2"/>
    <n v="75.167999999999921"/>
  </r>
  <r>
    <n v="9682"/>
    <s v="CA-2014-122770"/>
    <x v="3"/>
    <x v="1096"/>
    <d v="2014-12-19T00:00:00"/>
    <s v="Standard Class"/>
    <s v="EP-13915"/>
    <s v="Emily Phan"/>
    <s v="Consumer"/>
    <s v="United States"/>
    <s v="San Francisco"/>
    <x v="1"/>
    <n v="94122"/>
    <x v="1"/>
    <s v="OFF-LA-10004559"/>
    <x v="1"/>
    <x v="2"/>
    <s v="Avery 49"/>
    <n v="8.64"/>
    <n v="3"/>
    <n v="0"/>
    <n v="4.2336"/>
  </r>
  <r>
    <n v="9683"/>
    <s v="CA-2014-122770"/>
    <x v="3"/>
    <x v="1096"/>
    <d v="2014-12-19T00:00:00"/>
    <s v="Standard Class"/>
    <s v="EP-13915"/>
    <s v="Emily Phan"/>
    <s v="Consumer"/>
    <s v="United States"/>
    <s v="San Francisco"/>
    <x v="1"/>
    <n v="94122"/>
    <x v="1"/>
    <s v="OFF-PA-10003172"/>
    <x v="1"/>
    <x v="10"/>
    <s v="Xerox 1996"/>
    <n v="38.880000000000003"/>
    <n v="6"/>
    <n v="0"/>
    <n v="18.662400000000002"/>
  </r>
  <r>
    <n v="9684"/>
    <s v="CA-2014-122770"/>
    <x v="3"/>
    <x v="1096"/>
    <d v="2014-12-19T00:00:00"/>
    <s v="Standard Class"/>
    <s v="EP-13915"/>
    <s v="Emily Phan"/>
    <s v="Consumer"/>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s v="Consumer"/>
    <s v="United States"/>
    <s v="San Francisco"/>
    <x v="1"/>
    <n v="94122"/>
    <x v="1"/>
    <s v="OFF-PA-10000232"/>
    <x v="1"/>
    <x v="10"/>
    <s v="Xerox 1975"/>
    <n v="12.96"/>
    <n v="2"/>
    <n v="0"/>
    <n v="6.3504000000000005"/>
  </r>
  <r>
    <n v="9686"/>
    <s v="CA-2014-118668"/>
    <x v="3"/>
    <x v="460"/>
    <d v="2014-01-05T00:00:00"/>
    <s v="Second Class"/>
    <s v="FW-14395"/>
    <s v="Fred Wasserman"/>
    <s v="Corporate"/>
    <s v="United States"/>
    <s v="Los Angeles"/>
    <x v="1"/>
    <n v="90032"/>
    <x v="1"/>
    <s v="TEC-AC-10000682"/>
    <x v="2"/>
    <x v="11"/>
    <s v="Kensington K72356US Mouse-in-a-Box USB Desktop Mouse"/>
    <n v="16.59"/>
    <n v="1"/>
    <n v="0"/>
    <n v="5.8064999999999998"/>
  </r>
  <r>
    <n v="9687"/>
    <s v="CA-2014-116498"/>
    <x v="3"/>
    <x v="1109"/>
    <d v="2014-06-04T00:00:00"/>
    <s v="Standard Class"/>
    <s v="KA-16525"/>
    <s v="Kelly Andreada"/>
    <s v="Consumer"/>
    <s v="United States"/>
    <s v="San Diego"/>
    <x v="1"/>
    <n v="92037"/>
    <x v="1"/>
    <s v="OFF-AR-10003405"/>
    <x v="1"/>
    <x v="6"/>
    <s v="Dixon My First Ticonderoga Pencil, #2"/>
    <n v="35.099999999999994"/>
    <n v="6"/>
    <n v="0"/>
    <n v="10.178999999999997"/>
  </r>
  <r>
    <n v="9688"/>
    <s v="US-2014-130603"/>
    <x v="3"/>
    <x v="1033"/>
    <d v="2014-10-07T00:00:00"/>
    <s v="Standard Class"/>
    <s v="SC-20050"/>
    <s v="Sample Company A"/>
    <s v="Home Office"/>
    <s v="United States"/>
    <s v="Arlington"/>
    <x v="5"/>
    <n v="76017"/>
    <x v="2"/>
    <s v="OFF-BI-10000301"/>
    <x v="1"/>
    <x v="8"/>
    <s v="GBC Instant Report Kit"/>
    <n v="11.645999999999997"/>
    <n v="9"/>
    <n v="0.8"/>
    <n v="-17.469000000000005"/>
  </r>
  <r>
    <n v="9689"/>
    <s v="US-2014-135986"/>
    <x v="3"/>
    <x v="308"/>
    <d v="2014-06-28T00:00:00"/>
    <s v="Standard Class"/>
    <s v="PG-18895"/>
    <s v="Paul Gonzalez"/>
    <s v="Consumer"/>
    <s v="United States"/>
    <s v="Richmond"/>
    <x v="17"/>
    <n v="23223"/>
    <x v="0"/>
    <s v="OFF-PA-10001534"/>
    <x v="1"/>
    <x v="10"/>
    <s v="Xerox 230"/>
    <n v="32.400000000000006"/>
    <n v="5"/>
    <n v="0"/>
    <n v="15.552000000000001"/>
  </r>
  <r>
    <n v="9690"/>
    <s v="US-2014-135986"/>
    <x v="3"/>
    <x v="308"/>
    <d v="2014-06-28T00:00:00"/>
    <s v="Standard Class"/>
    <s v="PG-18895"/>
    <s v="Paul Gonzalez"/>
    <s v="Consumer"/>
    <s v="United States"/>
    <s v="Richmond"/>
    <x v="17"/>
    <n v="23223"/>
    <x v="0"/>
    <s v="TEC-PH-10003691"/>
    <x v="2"/>
    <x v="7"/>
    <s v="BlackBerry Q10"/>
    <n v="503.96"/>
    <n v="4"/>
    <n v="0"/>
    <n v="125.99000000000001"/>
  </r>
  <r>
    <n v="9691"/>
    <s v="CA-2014-140536"/>
    <x v="3"/>
    <x v="1095"/>
    <d v="2014-04-06T00:00:00"/>
    <s v="First Class"/>
    <s v="TA-21385"/>
    <s v="Tom Ashbrook"/>
    <s v="Home Office"/>
    <s v="United States"/>
    <s v="New York City"/>
    <x v="15"/>
    <n v="10035"/>
    <x v="3"/>
    <s v="OFF-AR-10001545"/>
    <x v="1"/>
    <x v="6"/>
    <s v="Newell 326"/>
    <n v="7.04"/>
    <n v="4"/>
    <n v="0"/>
    <n v="2.0415999999999999"/>
  </r>
  <r>
    <n v="9692"/>
    <s v="CA-2012-130183"/>
    <x v="1"/>
    <x v="50"/>
    <d v="2012-11-17T00:00:00"/>
    <s v="Standard Class"/>
    <s v="PO-18850"/>
    <s v="Patrick O'Brill"/>
    <s v="Consumer"/>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s v="Corporate"/>
    <s v="United States"/>
    <s v="Fairfield"/>
    <x v="29"/>
    <n v="6824"/>
    <x v="3"/>
    <s v="OFF-ST-10001837"/>
    <x v="1"/>
    <x v="4"/>
    <s v="SAFCO Mobile Desk Side File, Wire Frame"/>
    <n v="470.35999999999996"/>
    <n v="11"/>
    <n v="0"/>
    <n v="122.2936"/>
  </r>
  <r>
    <n v="9694"/>
    <s v="CA-2014-130148"/>
    <x v="3"/>
    <x v="241"/>
    <d v="2014-09-29T00:00:00"/>
    <s v="Second Class"/>
    <s v="NK-18490"/>
    <s v="Neil Knudson"/>
    <s v="Home Office"/>
    <s v="United States"/>
    <s v="San Francisco"/>
    <x v="1"/>
    <n v="94110"/>
    <x v="1"/>
    <s v="OFF-PA-10000551"/>
    <x v="1"/>
    <x v="10"/>
    <s v="Array Memo Cubes"/>
    <n v="31.08"/>
    <n v="6"/>
    <n v="0"/>
    <n v="15.229199999999999"/>
  </r>
  <r>
    <n v="9695"/>
    <s v="CA-2014-130148"/>
    <x v="3"/>
    <x v="241"/>
    <d v="2014-09-29T00:00:00"/>
    <s v="Second Class"/>
    <s v="NK-18490"/>
    <s v="Neil Knudson"/>
    <s v="Home Office"/>
    <s v="United States"/>
    <s v="San Francisco"/>
    <x v="1"/>
    <n v="94110"/>
    <x v="1"/>
    <s v="OFF-SU-10001574"/>
    <x v="1"/>
    <x v="14"/>
    <s v="Acme Value Line Scissors"/>
    <n v="7.3"/>
    <n v="2"/>
    <n v="0"/>
    <n v="2.1899999999999995"/>
  </r>
  <r>
    <n v="9696"/>
    <s v="US-2013-151260"/>
    <x v="0"/>
    <x v="25"/>
    <d v="2013-12-15T00:00:00"/>
    <s v="First Class"/>
    <s v="SC-20695"/>
    <s v="Steve Chapman"/>
    <s v="Corporate"/>
    <s v="United States"/>
    <s v="Springfield"/>
    <x v="24"/>
    <n v="45503"/>
    <x v="3"/>
    <s v="OFF-AP-10002892"/>
    <x v="1"/>
    <x v="9"/>
    <s v="Belkin F5C206VTEL 6 Outlet Surge"/>
    <n v="73.536000000000001"/>
    <n v="4"/>
    <n v="0.2"/>
    <n v="9.1919999999999931"/>
  </r>
  <r>
    <n v="9697"/>
    <s v="CA-2011-144281"/>
    <x v="2"/>
    <x v="1227"/>
    <d v="2011-06-15T00:00:00"/>
    <s v="Second Class"/>
    <s v="HK-14890"/>
    <s v="Heather Kirkland"/>
    <s v="Corporate"/>
    <s v="United States"/>
    <s v="Detroit"/>
    <x v="12"/>
    <n v="48234"/>
    <x v="2"/>
    <s v="OFF-LA-10003930"/>
    <x v="1"/>
    <x v="2"/>
    <s v="Dot Matrix Printer Tape Reel Labels, White, 5000/Box"/>
    <n v="491.55"/>
    <n v="5"/>
    <n v="0"/>
    <n v="240.8595"/>
  </r>
  <r>
    <n v="9698"/>
    <s v="CA-2013-122511"/>
    <x v="0"/>
    <x v="21"/>
    <d v="2013-03-12T00:00:00"/>
    <s v="Same Day"/>
    <s v="BT-11485"/>
    <s v="Brad Thomas"/>
    <s v="Home Office"/>
    <s v="United States"/>
    <s v="Philadelphia"/>
    <x v="9"/>
    <n v="19140"/>
    <x v="3"/>
    <s v="FUR-FU-10001037"/>
    <x v="0"/>
    <x v="5"/>
    <s v="DAX Charcoal/Nickel-Tone Document Frame, 5 x 7"/>
    <n v="30.336000000000002"/>
    <n v="4"/>
    <n v="0.2"/>
    <n v="9.48"/>
  </r>
  <r>
    <n v="9699"/>
    <s v="CA-2014-154116"/>
    <x v="3"/>
    <x v="934"/>
    <d v="2014-12-20T00:00:00"/>
    <s v="Standard Class"/>
    <s v="KM-16660"/>
    <s v="Khloe Miller"/>
    <s v="Consumer"/>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s v="Consumer"/>
    <s v="United States"/>
    <s v="Inglewood"/>
    <x v="1"/>
    <n v="90301"/>
    <x v="1"/>
    <s v="OFF-AP-10000027"/>
    <x v="1"/>
    <x v="9"/>
    <s v="Hoover Commercial SteamVac"/>
    <n v="54.32"/>
    <n v="4"/>
    <n v="0"/>
    <n v="16.295999999999999"/>
  </r>
  <r>
    <n v="9701"/>
    <s v="CA-2014-154116"/>
    <x v="3"/>
    <x v="934"/>
    <d v="2014-12-20T00:00:00"/>
    <s v="Standard Class"/>
    <s v="KM-16660"/>
    <s v="Khloe Miller"/>
    <s v="Consumer"/>
    <s v="United States"/>
    <s v="Inglewood"/>
    <x v="1"/>
    <n v="90301"/>
    <x v="1"/>
    <s v="TEC-PH-10000675"/>
    <x v="2"/>
    <x v="7"/>
    <s v="Panasonic KX TS3282B Corded phone"/>
    <n v="196.77600000000001"/>
    <n v="3"/>
    <n v="0.2"/>
    <n v="14.758199999999995"/>
  </r>
  <r>
    <n v="9702"/>
    <s v="CA-2013-105291"/>
    <x v="0"/>
    <x v="859"/>
    <d v="2013-11-05T00:00:00"/>
    <s v="Standard Class"/>
    <s v="SP-20920"/>
    <s v="Susan Pistek"/>
    <s v="Consumer"/>
    <s v="United States"/>
    <s v="San Luis Obispo"/>
    <x v="1"/>
    <n v="93405"/>
    <x v="1"/>
    <s v="OFF-FA-10003059"/>
    <x v="1"/>
    <x v="13"/>
    <s v="Assorted Color Push Pins"/>
    <n v="3.62"/>
    <n v="2"/>
    <n v="0"/>
    <n v="1.1945999999999999"/>
  </r>
  <r>
    <n v="9703"/>
    <s v="CA-2014-147032"/>
    <x v="3"/>
    <x v="689"/>
    <d v="2014-08-05T00:00:00"/>
    <s v="Standard Class"/>
    <s v="LB-16795"/>
    <s v="Laurel Beltran"/>
    <s v="Home Office"/>
    <s v="United States"/>
    <s v="Wilmington"/>
    <x v="13"/>
    <n v="19805"/>
    <x v="3"/>
    <s v="OFF-PA-10003256"/>
    <x v="1"/>
    <x v="10"/>
    <s v="Avery Personal Creations Heavyweight Cards"/>
    <n v="11.54"/>
    <n v="1"/>
    <n v="0"/>
    <n v="5.5391999999999992"/>
  </r>
  <r>
    <n v="9704"/>
    <s v="CA-2014-147032"/>
    <x v="3"/>
    <x v="689"/>
    <d v="2014-08-05T00:00:00"/>
    <s v="Standard Class"/>
    <s v="LB-16795"/>
    <s v="Laurel Beltran"/>
    <s v="Home Office"/>
    <s v="United States"/>
    <s v="Wilmington"/>
    <x v="13"/>
    <n v="19805"/>
    <x v="3"/>
    <s v="OFF-BI-10003656"/>
    <x v="1"/>
    <x v="8"/>
    <s v="Fellowes PB200 Plastic Comb Binding Machine"/>
    <n v="849.95"/>
    <n v="5"/>
    <n v="0"/>
    <n v="390.97699999999998"/>
  </r>
  <r>
    <n v="9705"/>
    <s v="CA-2014-147032"/>
    <x v="3"/>
    <x v="689"/>
    <d v="2014-08-05T00:00:00"/>
    <s v="Standard Class"/>
    <s v="LB-16795"/>
    <s v="Laurel Beltran"/>
    <s v="Home Office"/>
    <s v="United States"/>
    <s v="Wilmington"/>
    <x v="13"/>
    <n v="19805"/>
    <x v="3"/>
    <s v="OFF-BI-10002897"/>
    <x v="1"/>
    <x v="8"/>
    <s v="Black Avery Memo-Size 3-Ring Binder, 5 1/2&quot; x 8 1/2&quot;"/>
    <n v="11.01"/>
    <n v="3"/>
    <n v="0"/>
    <n v="5.3948999999999998"/>
  </r>
  <r>
    <n v="9706"/>
    <s v="CA-2014-125990"/>
    <x v="3"/>
    <x v="15"/>
    <d v="2014-10-24T00:00:00"/>
    <s v="Standard Class"/>
    <s v="JS-16030"/>
    <s v="Joy Smith"/>
    <s v="Consumer"/>
    <s v="United States"/>
    <s v="San Francisco"/>
    <x v="1"/>
    <n v="94122"/>
    <x v="1"/>
    <s v="OFF-BI-10004826"/>
    <x v="1"/>
    <x v="8"/>
    <s v="JM Magazine Binder"/>
    <n v="39.624000000000009"/>
    <n v="3"/>
    <n v="0.2"/>
    <n v="13.868400000000001"/>
  </r>
  <r>
    <n v="9707"/>
    <s v="CA-2013-161746"/>
    <x v="0"/>
    <x v="147"/>
    <d v="2013-10-28T00:00:00"/>
    <s v="Standard Class"/>
    <s v="CS-11950"/>
    <s v="Carlos Soltero"/>
    <s v="Consumer"/>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s v="Consumer"/>
    <s v="United States"/>
    <s v="Los Angeles"/>
    <x v="1"/>
    <n v="90045"/>
    <x v="1"/>
    <s v="OFF-AR-10000390"/>
    <x v="1"/>
    <x v="6"/>
    <s v="Newell Chalk Holder"/>
    <n v="12.39"/>
    <n v="3"/>
    <n v="0"/>
    <n v="5.6993999999999998"/>
  </r>
  <r>
    <n v="9709"/>
    <s v="CA-2013-161746"/>
    <x v="0"/>
    <x v="147"/>
    <d v="2013-10-28T00:00:00"/>
    <s v="Standard Class"/>
    <s v="CS-11950"/>
    <s v="Carlos Soltero"/>
    <s v="Consumer"/>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s v="Consumer"/>
    <s v="United States"/>
    <s v="Los Angeles"/>
    <x v="1"/>
    <n v="90045"/>
    <x v="1"/>
    <s v="OFF-ST-10002743"/>
    <x v="1"/>
    <x v="4"/>
    <s v="SAFCO Boltless Steel Shelving"/>
    <n v="340.92"/>
    <n v="3"/>
    <n v="0"/>
    <n v="3.4091999999999842"/>
  </r>
  <r>
    <n v="9711"/>
    <s v="CA-2011-114251"/>
    <x v="2"/>
    <x v="1127"/>
    <d v="2011-11-10T00:00:00"/>
    <s v="Standard Class"/>
    <s v="MD-17350"/>
    <s v="Maribeth Dona"/>
    <s v="Consumer"/>
    <s v="United States"/>
    <s v="Philadelphia"/>
    <x v="9"/>
    <n v="19143"/>
    <x v="3"/>
    <s v="FUR-FU-10001468"/>
    <x v="0"/>
    <x v="5"/>
    <s v="Tenex Antistatic Computer Chair Mats"/>
    <n v="273.56799999999998"/>
    <n v="2"/>
    <n v="0.2"/>
    <n v="-34.196000000000026"/>
  </r>
  <r>
    <n v="9712"/>
    <s v="CA-2011-114251"/>
    <x v="2"/>
    <x v="1127"/>
    <d v="2011-11-10T00:00:00"/>
    <s v="Standard Class"/>
    <s v="MD-17350"/>
    <s v="Maribeth Dona"/>
    <s v="Consumer"/>
    <s v="United States"/>
    <s v="Philadelphia"/>
    <x v="9"/>
    <n v="19143"/>
    <x v="3"/>
    <s v="OFF-BI-10003684"/>
    <x v="1"/>
    <x v="8"/>
    <s v="Wilson Jones Legal Size Ring Binders"/>
    <n v="13.194000000000001"/>
    <n v="2"/>
    <n v="0.7"/>
    <n v="-8.7959999999999958"/>
  </r>
  <r>
    <n v="9713"/>
    <s v="CA-2011-114251"/>
    <x v="2"/>
    <x v="1127"/>
    <d v="2011-11-10T00:00:00"/>
    <s v="Standard Class"/>
    <s v="MD-17350"/>
    <s v="Maribeth Dona"/>
    <s v="Consumer"/>
    <s v="United States"/>
    <s v="Philadelphia"/>
    <x v="9"/>
    <n v="19143"/>
    <x v="3"/>
    <s v="OFF-ST-10003716"/>
    <x v="1"/>
    <x v="4"/>
    <s v="Tennsco Double-Tier Lockers"/>
    <n v="1080.096"/>
    <n v="6"/>
    <n v="0.2"/>
    <n v="-94.508399999999995"/>
  </r>
  <r>
    <n v="9714"/>
    <s v="CA-2011-114251"/>
    <x v="2"/>
    <x v="1127"/>
    <d v="2011-11-10T00:00:00"/>
    <s v="Standard Class"/>
    <s v="MD-17350"/>
    <s v="Maribeth Dona"/>
    <s v="Consumer"/>
    <s v="United States"/>
    <s v="Philadelphia"/>
    <x v="9"/>
    <n v="19143"/>
    <x v="3"/>
    <s v="TEC-AC-10001101"/>
    <x v="2"/>
    <x v="11"/>
    <s v="Sony 16GB Class 10 Micro SDHC R40 Memory Card"/>
    <n v="51.56"/>
    <n v="5"/>
    <n v="0.2"/>
    <n v="-6.4450000000000021"/>
  </r>
  <r>
    <n v="9715"/>
    <s v="CA-2011-114251"/>
    <x v="2"/>
    <x v="1127"/>
    <d v="2011-11-10T00:00:00"/>
    <s v="Standard Class"/>
    <s v="MD-17350"/>
    <s v="Maribeth Dona"/>
    <s v="Consumer"/>
    <s v="United States"/>
    <s v="Philadelphia"/>
    <x v="9"/>
    <n v="19143"/>
    <x v="3"/>
    <s v="TEC-AC-10004864"/>
    <x v="2"/>
    <x v="11"/>
    <s v="Memorex Micro Travel Drive 32 GB"/>
    <n v="58.415999999999997"/>
    <n v="2"/>
    <n v="0.2"/>
    <n v="16.794600000000003"/>
  </r>
  <r>
    <n v="9716"/>
    <s v="CA-2013-116379"/>
    <x v="0"/>
    <x v="77"/>
    <d v="2013-11-13T00:00:00"/>
    <s v="Standard Class"/>
    <s v="LD-17005"/>
    <s v="Lisa DeCherney"/>
    <s v="Consumer"/>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s v="Home Office"/>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s v="Consumer"/>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s v="Consumer"/>
    <s v="United States"/>
    <s v="Houston"/>
    <x v="5"/>
    <n v="77041"/>
    <x v="2"/>
    <s v="TEC-AC-10000109"/>
    <x v="2"/>
    <x v="11"/>
    <s v="Sony Micro Vault Click 16 GB USB 2.0 Flash Drive"/>
    <n v="223.96"/>
    <n v="5"/>
    <n v="0.2"/>
    <n v="11.198000000000015"/>
  </r>
  <r>
    <n v="9720"/>
    <s v="CA-2014-166835"/>
    <x v="3"/>
    <x v="105"/>
    <d v="2014-11-15T00:00:00"/>
    <s v="Second Class"/>
    <s v="DK-13375"/>
    <s v="Dennis Kane"/>
    <s v="Consumer"/>
    <s v="United States"/>
    <s v="Lancaster"/>
    <x v="9"/>
    <n v="17602"/>
    <x v="3"/>
    <s v="OFF-ST-10002574"/>
    <x v="1"/>
    <x v="4"/>
    <s v="SAFCO Commercial Wire Shelving, Black"/>
    <n v="221.024"/>
    <n v="2"/>
    <n v="0.2"/>
    <n v="-55.256"/>
  </r>
  <r>
    <n v="9721"/>
    <s v="CA-2013-119641"/>
    <x v="0"/>
    <x v="897"/>
    <d v="2013-09-27T00:00:00"/>
    <s v="Standard Class"/>
    <s v="CS-12250"/>
    <s v="Chris Selesnick"/>
    <s v="Corporate"/>
    <s v="United States"/>
    <s v="Green Bay"/>
    <x v="6"/>
    <n v="54302"/>
    <x v="2"/>
    <s v="FUR-FU-10002445"/>
    <x v="0"/>
    <x v="5"/>
    <s v="DAX Two-Tone Rosewood/Black Document Frame, Desktop, 5 x 7"/>
    <n v="18.96"/>
    <n v="2"/>
    <n v="0"/>
    <n v="7.5840000000000014"/>
  </r>
  <r>
    <n v="9722"/>
    <s v="CA-2013-105781"/>
    <x v="0"/>
    <x v="595"/>
    <d v="2013-02-20T00:00:00"/>
    <s v="Standard Class"/>
    <s v="JF-15565"/>
    <s v="Jill Fjeld"/>
    <s v="Consumer"/>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s v="Consumer"/>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s v="Home Office"/>
    <s v="United States"/>
    <s v="New York City"/>
    <x v="15"/>
    <n v="10011"/>
    <x v="3"/>
    <s v="OFF-BI-10003984"/>
    <x v="1"/>
    <x v="8"/>
    <s v="Lock-Up Easel 'Spel-Binder'"/>
    <n v="296.71200000000005"/>
    <n v="13"/>
    <n v="0.2"/>
    <n v="100.14029999999998"/>
  </r>
  <r>
    <n v="9725"/>
    <s v="CA-2012-117898"/>
    <x v="1"/>
    <x v="901"/>
    <d v="2012-12-11T00:00:00"/>
    <s v="Standard Class"/>
    <s v="TB-21250"/>
    <s v="Tim Brockman"/>
    <s v="Consumer"/>
    <s v="United States"/>
    <s v="Bloomington"/>
    <x v="10"/>
    <n v="61701"/>
    <x v="2"/>
    <s v="OFF-EN-10004459"/>
    <x v="1"/>
    <x v="12"/>
    <s v="Security-Tint Envelopes"/>
    <n v="12.224"/>
    <n v="2"/>
    <n v="0.2"/>
    <n v="4.4311999999999996"/>
  </r>
  <r>
    <n v="9726"/>
    <s v="CA-2014-142293"/>
    <x v="3"/>
    <x v="697"/>
    <d v="2014-09-21T00:00:00"/>
    <s v="First Class"/>
    <s v="SC-20380"/>
    <s v="Shahid Collister"/>
    <s v="Consumer"/>
    <s v="United States"/>
    <s v="Boise"/>
    <x v="45"/>
    <n v="83704"/>
    <x v="1"/>
    <s v="TEC-AC-10001109"/>
    <x v="2"/>
    <x v="11"/>
    <s v="Logitech Trackman Marble Mouse"/>
    <n v="89.97"/>
    <n v="3"/>
    <n v="0"/>
    <n v="37.787400000000005"/>
  </r>
  <r>
    <n v="9727"/>
    <s v="CA-2014-167395"/>
    <x v="3"/>
    <x v="574"/>
    <d v="2014-12-05T00:00:00"/>
    <s v="First Class"/>
    <s v="KM-16720"/>
    <s v="Kunst Miller"/>
    <s v="Consumer"/>
    <s v="United States"/>
    <s v="Lowell"/>
    <x v="31"/>
    <n v="1852"/>
    <x v="3"/>
    <s v="OFF-AP-10001293"/>
    <x v="1"/>
    <x v="9"/>
    <s v="Belkin 8 Outlet Surge Protector"/>
    <n v="286.85999999999996"/>
    <n v="7"/>
    <n v="0"/>
    <n v="80.320799999999991"/>
  </r>
  <r>
    <n v="9728"/>
    <s v="CA-2014-167395"/>
    <x v="3"/>
    <x v="574"/>
    <d v="2014-12-05T00:00:00"/>
    <s v="First Class"/>
    <s v="KM-16720"/>
    <s v="Kunst Miller"/>
    <s v="Consumer"/>
    <s v="United States"/>
    <s v="Lowell"/>
    <x v="31"/>
    <n v="1852"/>
    <x v="3"/>
    <s v="TEC-PH-10004977"/>
    <x v="2"/>
    <x v="7"/>
    <s v="GE 30524EE4"/>
    <n v="979.95"/>
    <n v="5"/>
    <n v="0"/>
    <n v="284.18549999999993"/>
  </r>
  <r>
    <n v="9729"/>
    <s v="CA-2014-167395"/>
    <x v="3"/>
    <x v="574"/>
    <d v="2014-12-05T00:00:00"/>
    <s v="First Class"/>
    <s v="KM-16720"/>
    <s v="Kunst Miller"/>
    <s v="Consumer"/>
    <s v="United States"/>
    <s v="Lowell"/>
    <x v="31"/>
    <n v="1852"/>
    <x v="3"/>
    <s v="OFF-SU-10001935"/>
    <x v="1"/>
    <x v="14"/>
    <s v="Staples"/>
    <n v="4.3600000000000003"/>
    <n v="2"/>
    <n v="0"/>
    <n v="0.17439999999999944"/>
  </r>
  <r>
    <n v="9730"/>
    <s v="CA-2011-111962"/>
    <x v="2"/>
    <x v="411"/>
    <d v="2011-10-04T00:00:00"/>
    <s v="Standard Class"/>
    <s v="EB-14170"/>
    <s v="Evan Bailliet"/>
    <s v="Consumer"/>
    <s v="United States"/>
    <s v="Seattle"/>
    <x v="4"/>
    <n v="98115"/>
    <x v="1"/>
    <s v="OFF-BI-10001308"/>
    <x v="1"/>
    <x v="8"/>
    <s v="GBC Standard Plastic Binding Systems' Combs"/>
    <n v="10.048000000000002"/>
    <n v="2"/>
    <n v="0.2"/>
    <n v="3.1399999999999988"/>
  </r>
  <r>
    <n v="9731"/>
    <s v="CA-2011-111962"/>
    <x v="2"/>
    <x v="411"/>
    <d v="2011-10-04T00:00:00"/>
    <s v="Standard Class"/>
    <s v="EB-14170"/>
    <s v="Evan Bailliet"/>
    <s v="Consumer"/>
    <s v="United States"/>
    <s v="Seattle"/>
    <x v="4"/>
    <n v="98115"/>
    <x v="1"/>
    <s v="OFF-ST-10000046"/>
    <x v="1"/>
    <x v="4"/>
    <s v="Fellowes Super Stor/Drawer Files"/>
    <n v="807.75"/>
    <n v="5"/>
    <n v="0"/>
    <n v="153.47250000000003"/>
  </r>
  <r>
    <n v="9732"/>
    <s v="CA-2014-124261"/>
    <x v="3"/>
    <x v="237"/>
    <d v="2014-11-20T00:00:00"/>
    <s v="Standard Class"/>
    <s v="JE-15715"/>
    <s v="Joe Elijah"/>
    <s v="Consumer"/>
    <s v="United States"/>
    <s v="Los Angeles"/>
    <x v="1"/>
    <n v="90049"/>
    <x v="1"/>
    <s v="OFF-AR-10003504"/>
    <x v="1"/>
    <x v="6"/>
    <s v="Newell 347"/>
    <n v="34.24"/>
    <n v="8"/>
    <n v="0"/>
    <n v="9.9295999999999971"/>
  </r>
  <r>
    <n v="9733"/>
    <s v="CA-2011-114321"/>
    <x v="2"/>
    <x v="1071"/>
    <d v="2011-08-25T00:00:00"/>
    <s v="Standard Class"/>
    <s v="NC-18535"/>
    <s v="Nick Crebassa"/>
    <s v="Corporate"/>
    <s v="United States"/>
    <s v="Hampton"/>
    <x v="17"/>
    <n v="23666"/>
    <x v="0"/>
    <s v="FUR-CH-10001797"/>
    <x v="0"/>
    <x v="1"/>
    <s v="Safco Chair Connectors, 6/Carton"/>
    <n v="500.23999999999995"/>
    <n v="13"/>
    <n v="0"/>
    <n v="145.06959999999992"/>
  </r>
  <r>
    <n v="9734"/>
    <s v="CA-2011-114321"/>
    <x v="2"/>
    <x v="1071"/>
    <d v="2011-08-25T00:00:00"/>
    <s v="Standard Class"/>
    <s v="NC-18535"/>
    <s v="Nick Crebassa"/>
    <s v="Corporate"/>
    <s v="United States"/>
    <s v="Hampton"/>
    <x v="17"/>
    <n v="23666"/>
    <x v="0"/>
    <s v="OFF-PA-10000246"/>
    <x v="1"/>
    <x v="10"/>
    <s v="Riverleaf Stik-Withit Designer Note Cubes"/>
    <n v="20.12"/>
    <n v="2"/>
    <n v="0"/>
    <n v="9.2552000000000003"/>
  </r>
  <r>
    <n v="9735"/>
    <s v="CA-2011-114321"/>
    <x v="2"/>
    <x v="1071"/>
    <d v="2011-08-25T00:00:00"/>
    <s v="Standard Class"/>
    <s v="NC-18535"/>
    <s v="Nick Crebassa"/>
    <s v="Corporate"/>
    <s v="United States"/>
    <s v="Hampton"/>
    <x v="17"/>
    <n v="23666"/>
    <x v="0"/>
    <s v="OFF-BI-10001359"/>
    <x v="1"/>
    <x v="8"/>
    <s v="GBC DocuBind TL300 Electric Binding System"/>
    <n v="896.99"/>
    <n v="1"/>
    <n v="0"/>
    <n v="421.58529999999996"/>
  </r>
  <r>
    <n v="9736"/>
    <s v="CA-2011-128062"/>
    <x v="2"/>
    <x v="84"/>
    <d v="2011-11-22T00:00:00"/>
    <s v="Second Class"/>
    <s v="AD-10180"/>
    <s v="Alan Dominguez"/>
    <s v="Home Office"/>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s v="Home Office"/>
    <s v="United States"/>
    <s v="Omaha"/>
    <x v="8"/>
    <n v="68104"/>
    <x v="2"/>
    <s v="TEC-PH-10004667"/>
    <x v="2"/>
    <x v="7"/>
    <s v="Cisco 8x8 Inc. 6753i IP Business Phone System"/>
    <n v="269.98"/>
    <n v="2"/>
    <n v="0"/>
    <n v="72.894599999999997"/>
  </r>
  <r>
    <n v="9738"/>
    <s v="CA-2014-129294"/>
    <x v="3"/>
    <x v="633"/>
    <d v="2014-03-22T00:00:00"/>
    <s v="Standard Class"/>
    <s v="KD-16615"/>
    <s v="Ken Dana"/>
    <s v="Corporate"/>
    <s v="United States"/>
    <s v="Los Angeles"/>
    <x v="1"/>
    <n v="90032"/>
    <x v="1"/>
    <s v="OFF-ST-10002615"/>
    <x v="1"/>
    <x v="4"/>
    <s v="Dual Level, Single-Width Filing Carts"/>
    <n v="310.12"/>
    <n v="2"/>
    <n v="0"/>
    <n v="80.631200000000007"/>
  </r>
  <r>
    <n v="9739"/>
    <s v="CA-2014-129294"/>
    <x v="3"/>
    <x v="633"/>
    <d v="2014-03-22T00:00:00"/>
    <s v="Standard Class"/>
    <s v="KD-16615"/>
    <s v="Ken Dana"/>
    <s v="Corporate"/>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s v="Corporate"/>
    <s v="United States"/>
    <s v="Los Angeles"/>
    <x v="1"/>
    <n v="90032"/>
    <x v="1"/>
    <s v="OFF-BI-10001757"/>
    <x v="1"/>
    <x v="8"/>
    <s v="Pressboard Hanging Data Binders for Unburst Sheets"/>
    <n v="19.68"/>
    <n v="5"/>
    <n v="0.2"/>
    <n v="6.8879999999999981"/>
  </r>
  <r>
    <n v="9741"/>
    <s v="CA-2014-129294"/>
    <x v="3"/>
    <x v="633"/>
    <d v="2014-03-22T00:00:00"/>
    <s v="Standard Class"/>
    <s v="KD-16615"/>
    <s v="Ken Dana"/>
    <s v="Corporate"/>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s v="Corporate"/>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s v="Consumer"/>
    <s v="United States"/>
    <s v="San Diego"/>
    <x v="1"/>
    <n v="92037"/>
    <x v="1"/>
    <s v="OFF-LA-10001074"/>
    <x v="1"/>
    <x v="2"/>
    <s v="Round Specialty Laser Printer Labels"/>
    <n v="62.65"/>
    <n v="5"/>
    <n v="0"/>
    <n v="29.445499999999996"/>
  </r>
  <r>
    <n v="9744"/>
    <s v="CA-2013-137127"/>
    <x v="0"/>
    <x v="950"/>
    <d v="2013-06-23T00:00:00"/>
    <s v="Standard Class"/>
    <s v="JJ-15445"/>
    <s v="Jennifer Jackson"/>
    <s v="Consumer"/>
    <s v="United States"/>
    <s v="Newark"/>
    <x v="13"/>
    <n v="19711"/>
    <x v="3"/>
    <s v="OFF-LA-10001641"/>
    <x v="1"/>
    <x v="2"/>
    <s v="Avery 518"/>
    <n v="9.4499999999999993"/>
    <n v="3"/>
    <n v="0"/>
    <n v="4.5359999999999996"/>
  </r>
  <r>
    <n v="9745"/>
    <s v="CA-2014-141782"/>
    <x v="3"/>
    <x v="276"/>
    <d v="2014-01-26T00:00:00"/>
    <s v="Standard Class"/>
    <s v="BE-11410"/>
    <s v="Bobby Elias"/>
    <s v="Consumer"/>
    <s v="United States"/>
    <s v="Aurora"/>
    <x v="10"/>
    <n v="60505"/>
    <x v="2"/>
    <s v="OFF-EN-10002230"/>
    <x v="1"/>
    <x v="12"/>
    <s v="Airmail Envelopes"/>
    <n v="268.57600000000002"/>
    <n v="4"/>
    <n v="0.2"/>
    <n v="90.64439999999999"/>
  </r>
  <r>
    <n v="9746"/>
    <s v="CA-2014-137505"/>
    <x v="3"/>
    <x v="221"/>
    <d v="2014-11-25T00:00:00"/>
    <s v="Same Day"/>
    <s v="BP-11290"/>
    <s v="Beth Paige"/>
    <s v="Consumer"/>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s v="Consumer"/>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s v="Consumer"/>
    <s v="United States"/>
    <s v="Chicago"/>
    <x v="10"/>
    <n v="60653"/>
    <x v="2"/>
    <s v="FUR-FU-10000175"/>
    <x v="0"/>
    <x v="5"/>
    <s v="DAX Wood Document Frame."/>
    <n v="10.984000000000002"/>
    <n v="2"/>
    <n v="0.6"/>
    <n v="-7.9634"/>
  </r>
  <r>
    <n v="9749"/>
    <s v="US-2011-140914"/>
    <x v="2"/>
    <x v="7"/>
    <d v="2011-11-15T00:00:00"/>
    <s v="Standard Class"/>
    <s v="BH-11710"/>
    <s v="Brosina Hoffman"/>
    <s v="Consumer"/>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s v="Corporate"/>
    <s v="United States"/>
    <s v="Dover"/>
    <x v="38"/>
    <n v="3820"/>
    <x v="3"/>
    <s v="TEC-AC-10002567"/>
    <x v="2"/>
    <x v="11"/>
    <s v="Logitech G602 Wireless Gaming Mouse"/>
    <n v="159.97999999999999"/>
    <n v="2"/>
    <n v="0"/>
    <n v="57.592799999999997"/>
  </r>
  <r>
    <n v="9751"/>
    <s v="CA-2013-113390"/>
    <x v="0"/>
    <x v="1228"/>
    <d v="2013-10-16T00:00:00"/>
    <s v="Standard Class"/>
    <s v="EP-13915"/>
    <s v="Emily Phan"/>
    <s v="Consumer"/>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s v="Consumer"/>
    <s v="United States"/>
    <s v="Chicago"/>
    <x v="10"/>
    <n v="60610"/>
    <x v="2"/>
    <s v="OFF-AR-10001446"/>
    <x v="1"/>
    <x v="6"/>
    <s v="Newell 309"/>
    <n v="27.72"/>
    <n v="3"/>
    <n v="0.2"/>
    <n v="3.4649999999999999"/>
  </r>
  <r>
    <n v="9753"/>
    <s v="US-2013-158680"/>
    <x v="0"/>
    <x v="949"/>
    <d v="2013-07-03T00:00:00"/>
    <s v="First Class"/>
    <s v="NZ-18565"/>
    <s v="Nick Zandusky"/>
    <s v="Home Office"/>
    <s v="United States"/>
    <s v="Seattle"/>
    <x v="4"/>
    <n v="98115"/>
    <x v="1"/>
    <s v="OFF-BI-10000145"/>
    <x v="1"/>
    <x v="8"/>
    <s v="Zipper Ring Binder Pockets"/>
    <n v="2.4960000000000004"/>
    <n v="1"/>
    <n v="0.2"/>
    <n v="0.90479999999999983"/>
  </r>
  <r>
    <n v="9754"/>
    <s v="CA-2014-113705"/>
    <x v="3"/>
    <x v="996"/>
    <d v="2014-03-30T00:00:00"/>
    <s v="Second Class"/>
    <s v="LC-16870"/>
    <s v="Lena Cacioppo"/>
    <s v="Consumer"/>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s v="Consumer"/>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s v="Consumer"/>
    <s v="United States"/>
    <s v="Richmond"/>
    <x v="17"/>
    <n v="23223"/>
    <x v="0"/>
    <s v="OFF-ST-10001128"/>
    <x v="1"/>
    <x v="4"/>
    <s v="Carina Mini System Audio Rack, Model AR050B"/>
    <n v="332.94"/>
    <n v="3"/>
    <n v="0"/>
    <n v="9.9882000000000204"/>
  </r>
  <r>
    <n v="9757"/>
    <s v="CA-2014-113705"/>
    <x v="3"/>
    <x v="996"/>
    <d v="2014-03-30T00:00:00"/>
    <s v="Second Class"/>
    <s v="LC-16870"/>
    <s v="Lena Cacioppo"/>
    <s v="Consumer"/>
    <s v="United States"/>
    <s v="Richmond"/>
    <x v="17"/>
    <n v="23223"/>
    <x v="0"/>
    <s v="FUR-TA-10002533"/>
    <x v="0"/>
    <x v="3"/>
    <s v="BPI Conference Tables"/>
    <n v="292.10000000000002"/>
    <n v="2"/>
    <n v="0"/>
    <n v="58.419999999999987"/>
  </r>
  <r>
    <n v="9758"/>
    <s v="CA-2014-113705"/>
    <x v="3"/>
    <x v="996"/>
    <d v="2014-03-30T00:00:00"/>
    <s v="Second Class"/>
    <s v="LC-16870"/>
    <s v="Lena Cacioppo"/>
    <s v="Consumer"/>
    <s v="United States"/>
    <s v="Richmond"/>
    <x v="17"/>
    <n v="23223"/>
    <x v="0"/>
    <s v="TEC-PH-10004006"/>
    <x v="2"/>
    <x v="7"/>
    <s v="Panasonic KX - TS880B Telephone"/>
    <n v="206.1"/>
    <n v="5"/>
    <n v="0"/>
    <n v="55.647000000000006"/>
  </r>
  <r>
    <n v="9759"/>
    <s v="CA-2014-113705"/>
    <x v="3"/>
    <x v="996"/>
    <d v="2014-03-30T00:00:00"/>
    <s v="Second Class"/>
    <s v="LC-16870"/>
    <s v="Lena Cacioppo"/>
    <s v="Consumer"/>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s v="Corporate"/>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s v="Home Office"/>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s v="Corporate"/>
    <s v="United States"/>
    <s v="Seattle"/>
    <x v="4"/>
    <n v="98103"/>
    <x v="1"/>
    <s v="TEC-AC-10000736"/>
    <x v="2"/>
    <x v="11"/>
    <s v="Logitech G600 MMO Gaming Mouse"/>
    <n v="239.96999999999997"/>
    <n v="3"/>
    <n v="0"/>
    <n v="86.389199999999988"/>
  </r>
  <r>
    <n v="9763"/>
    <s v="CA-2011-121762"/>
    <x v="2"/>
    <x v="1047"/>
    <d v="2011-02-19T00:00:00"/>
    <s v="Standard Class"/>
    <s v="ML-17395"/>
    <s v="Marina Lichtenstein"/>
    <s v="Corporate"/>
    <s v="United States"/>
    <s v="Seattle"/>
    <x v="4"/>
    <n v="98103"/>
    <x v="1"/>
    <s v="OFF-AP-10001293"/>
    <x v="1"/>
    <x v="9"/>
    <s v="Belkin 8 Outlet Surge Protector"/>
    <n v="81.96"/>
    <n v="2"/>
    <n v="0"/>
    <n v="22.948799999999999"/>
  </r>
  <r>
    <n v="9764"/>
    <s v="CA-2011-121762"/>
    <x v="2"/>
    <x v="1047"/>
    <d v="2011-02-19T00:00:00"/>
    <s v="Standard Class"/>
    <s v="ML-17395"/>
    <s v="Marina Lichtenstein"/>
    <s v="Corporate"/>
    <s v="United States"/>
    <s v="Seattle"/>
    <x v="4"/>
    <n v="98103"/>
    <x v="1"/>
    <s v="OFF-SU-10000157"/>
    <x v="1"/>
    <x v="14"/>
    <s v="Compact Automatic Electric Letter Opener"/>
    <n v="238.62"/>
    <n v="2"/>
    <n v="0"/>
    <n v="4.7724000000000046"/>
  </r>
  <r>
    <n v="9765"/>
    <s v="CA-2011-123855"/>
    <x v="2"/>
    <x v="1229"/>
    <d v="2011-06-23T00:00:00"/>
    <s v="Standard Class"/>
    <s v="MC-18100"/>
    <s v="Mick Crebagga"/>
    <s v="Consumer"/>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s v="Consumer"/>
    <s v="United States"/>
    <s v="Middletown"/>
    <x v="29"/>
    <n v="6457"/>
    <x v="3"/>
    <s v="OFF-BI-10001757"/>
    <x v="1"/>
    <x v="8"/>
    <s v="Pressboard Hanging Data Binders for Unburst Sheets"/>
    <n v="9.84"/>
    <n v="2"/>
    <n v="0"/>
    <n v="4.7231999999999994"/>
  </r>
  <r>
    <n v="9767"/>
    <s v="CA-2014-101959"/>
    <x v="3"/>
    <x v="1230"/>
    <d v="2014-03-07T00:00:00"/>
    <s v="Standard Class"/>
    <s v="DB-13660"/>
    <s v="Duane Benoit"/>
    <s v="Consumer"/>
    <s v="United States"/>
    <s v="Middletown"/>
    <x v="29"/>
    <n v="6457"/>
    <x v="3"/>
    <s v="OFF-PA-10002137"/>
    <x v="1"/>
    <x v="10"/>
    <s v="Southworth 100% Résumé Paper, 24lb."/>
    <n v="7.78"/>
    <n v="1"/>
    <n v="0"/>
    <n v="3.5009999999999994"/>
  </r>
  <r>
    <n v="9768"/>
    <s v="CA-2014-102659"/>
    <x v="3"/>
    <x v="34"/>
    <d v="2014-12-16T00:00:00"/>
    <s v="Standard Class"/>
    <s v="LW-17215"/>
    <s v="Luke Weiss"/>
    <s v="Consumer"/>
    <s v="United States"/>
    <s v="Grand Rapids"/>
    <x v="12"/>
    <n v="49505"/>
    <x v="2"/>
    <s v="OFF-BI-10000088"/>
    <x v="1"/>
    <x v="8"/>
    <s v="GBC Imprintable Covers"/>
    <n v="54.900000000000006"/>
    <n v="5"/>
    <n v="0"/>
    <n v="26.901000000000003"/>
  </r>
  <r>
    <n v="9769"/>
    <s v="CA-2014-142328"/>
    <x v="3"/>
    <x v="226"/>
    <d v="2014-12-15T00:00:00"/>
    <s v="Standard Class"/>
    <s v="TC-21535"/>
    <s v="Tracy Collins"/>
    <s v="Home Office"/>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s v="Home Office"/>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s v="Home Office"/>
    <s v="United States"/>
    <s v="Hialeah"/>
    <x v="2"/>
    <n v="33012"/>
    <x v="0"/>
    <s v="OFF-PA-10001609"/>
    <x v="1"/>
    <x v="10"/>
    <s v="Tops Wirebound Message Log Books"/>
    <n v="10.528"/>
    <n v="4"/>
    <n v="0.2"/>
    <n v="3.4215999999999993"/>
  </r>
  <r>
    <n v="9772"/>
    <s v="CA-2013-123533"/>
    <x v="0"/>
    <x v="390"/>
    <d v="2013-12-01T00:00:00"/>
    <s v="Standard Class"/>
    <s v="SC-20050"/>
    <s v="Sample Company A"/>
    <s v="Home Office"/>
    <s v="United States"/>
    <s v="Hialeah"/>
    <x v="2"/>
    <n v="33012"/>
    <x v="0"/>
    <s v="OFF-AP-10002765"/>
    <x v="1"/>
    <x v="9"/>
    <s v="Fellowes Advanced Computer Series Surge Protectors"/>
    <n v="42.384"/>
    <n v="2"/>
    <n v="0.2"/>
    <n v="4.2384000000000022"/>
  </r>
  <r>
    <n v="9773"/>
    <s v="CA-2013-104983"/>
    <x v="0"/>
    <x v="894"/>
    <d v="2013-07-04T00:00:00"/>
    <s v="Same Day"/>
    <s v="FM-14215"/>
    <s v="Filia McAdams"/>
    <s v="Corporate"/>
    <s v="United States"/>
    <s v="Philadelphia"/>
    <x v="9"/>
    <n v="19143"/>
    <x v="3"/>
    <s v="OFF-PA-10000167"/>
    <x v="1"/>
    <x v="10"/>
    <s v="Xerox 1925"/>
    <n v="123.92000000000002"/>
    <n v="5"/>
    <n v="0.2"/>
    <n v="38.724999999999994"/>
  </r>
  <r>
    <n v="9774"/>
    <s v="CA-2013-160234"/>
    <x v="0"/>
    <x v="190"/>
    <d v="2013-07-04T00:00:00"/>
    <s v="Standard Class"/>
    <s v="PF-19225"/>
    <s v="Phillip Flathmann"/>
    <s v="Consumer"/>
    <s v="United States"/>
    <s v="Atlanta"/>
    <x v="32"/>
    <n v="30318"/>
    <x v="0"/>
    <s v="TEC-PH-10004434"/>
    <x v="2"/>
    <x v="7"/>
    <s v="Cisco IP Phone 7961G VoIP phone - Dark gray"/>
    <n v="135.94999999999999"/>
    <n v="1"/>
    <n v="0"/>
    <n v="39.425499999999985"/>
  </r>
  <r>
    <n v="9775"/>
    <s v="CA-2011-169019"/>
    <x v="2"/>
    <x v="711"/>
    <d v="2011-07-30T00:00:00"/>
    <s v="Standard Class"/>
    <s v="LF-17185"/>
    <s v="Luke Foster"/>
    <s v="Consumer"/>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s v="Consumer"/>
    <s v="United States"/>
    <s v="San Antonio"/>
    <x v="5"/>
    <n v="78207"/>
    <x v="2"/>
    <s v="FUR-FU-10004666"/>
    <x v="0"/>
    <x v="5"/>
    <s v="DAX Clear Channel Poster Frame"/>
    <n v="17.496000000000002"/>
    <n v="3"/>
    <n v="0.6"/>
    <n v="-10.060199999999998"/>
  </r>
  <r>
    <n v="9777"/>
    <s v="CA-2011-169019"/>
    <x v="2"/>
    <x v="711"/>
    <d v="2011-07-30T00:00:00"/>
    <s v="Standard Class"/>
    <s v="LF-17185"/>
    <s v="Luke Foster"/>
    <s v="Consumer"/>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s v="Consumer"/>
    <s v="United States"/>
    <s v="San Antonio"/>
    <x v="5"/>
    <n v="78207"/>
    <x v="2"/>
    <s v="TEC-AC-10002076"/>
    <x v="2"/>
    <x v="11"/>
    <s v="Microsoft Natural Keyboard Elite"/>
    <n v="431.13600000000002"/>
    <n v="9"/>
    <n v="0.2"/>
    <n v="-26.946000000000012"/>
  </r>
  <r>
    <n v="9779"/>
    <s v="CA-2011-169019"/>
    <x v="2"/>
    <x v="711"/>
    <d v="2011-07-30T00:00:00"/>
    <s v="Standard Class"/>
    <s v="LF-17185"/>
    <s v="Luke Foster"/>
    <s v="Consumer"/>
    <s v="United States"/>
    <s v="San Antonio"/>
    <x v="5"/>
    <n v="78207"/>
    <x v="2"/>
    <s v="OFF-BI-10001679"/>
    <x v="1"/>
    <x v="8"/>
    <s v="GBC Instant Index System for Binding Systems"/>
    <n v="8.879999999999999"/>
    <n v="5"/>
    <n v="0.8"/>
    <n v="-13.32"/>
  </r>
  <r>
    <n v="9780"/>
    <s v="CA-2011-169019"/>
    <x v="2"/>
    <x v="711"/>
    <d v="2011-07-30T00:00:00"/>
    <s v="Standard Class"/>
    <s v="LF-17185"/>
    <s v="Luke Foster"/>
    <s v="Consumer"/>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s v="Consumer"/>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s v="Consumer"/>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s v="Corporate"/>
    <s v="United States"/>
    <s v="Paterson"/>
    <x v="30"/>
    <n v="7501"/>
    <x v="3"/>
    <s v="OFF-PA-10002120"/>
    <x v="1"/>
    <x v="10"/>
    <s v="Xerox 1889"/>
    <n v="274.8"/>
    <n v="5"/>
    <n v="0"/>
    <n v="134.65199999999999"/>
  </r>
  <r>
    <n v="9784"/>
    <s v="CA-2012-149748"/>
    <x v="1"/>
    <x v="70"/>
    <d v="2012-06-02T00:00:00"/>
    <s v="Second Class"/>
    <s v="EM-13825"/>
    <s v="Elizabeth Moffitt"/>
    <s v="Corporate"/>
    <s v="United States"/>
    <s v="Paterson"/>
    <x v="30"/>
    <n v="7501"/>
    <x v="3"/>
    <s v="OFF-ST-10004340"/>
    <x v="1"/>
    <x v="4"/>
    <s v="Fellowes Mobile File Cart, Black"/>
    <n v="62.18"/>
    <n v="1"/>
    <n v="0"/>
    <n v="16.788600000000002"/>
  </r>
  <r>
    <n v="9785"/>
    <s v="CA-2012-149748"/>
    <x v="1"/>
    <x v="70"/>
    <d v="2012-06-02T00:00:00"/>
    <s v="Second Class"/>
    <s v="EM-13825"/>
    <s v="Elizabeth Moffitt"/>
    <s v="Corporate"/>
    <s v="United States"/>
    <s v="Paterson"/>
    <x v="30"/>
    <n v="7501"/>
    <x v="3"/>
    <s v="FUR-FU-10001847"/>
    <x v="0"/>
    <x v="5"/>
    <s v="Eldon Image Series Black Desk Accessories"/>
    <n v="8.2799999999999994"/>
    <n v="2"/>
    <n v="0"/>
    <n v="2.9807999999999995"/>
  </r>
  <r>
    <n v="9786"/>
    <s v="CA-2012-155635"/>
    <x v="1"/>
    <x v="1231"/>
    <d v="2012-05-13T00:00:00"/>
    <s v="Standard Class"/>
    <s v="ME-17725"/>
    <s v="Max Engle"/>
    <s v="Consumer"/>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s v="Consumer"/>
    <s v="United States"/>
    <s v="Hampton"/>
    <x v="17"/>
    <n v="23666"/>
    <x v="0"/>
    <s v="FUR-CH-10004754"/>
    <x v="0"/>
    <x v="1"/>
    <s v="Global Stack Chair with Arms, Black"/>
    <n v="149.9"/>
    <n v="5"/>
    <n v="0"/>
    <n v="40.472999999999999"/>
  </r>
  <r>
    <n v="9788"/>
    <s v="CA-2014-144491"/>
    <x v="3"/>
    <x v="996"/>
    <d v="2014-04-02T00:00:00"/>
    <s v="Standard Class"/>
    <s v="CJ-12010"/>
    <s v="Caroline Jumper"/>
    <s v="Consumer"/>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s v="Consumer"/>
    <s v="United States"/>
    <s v="Houston"/>
    <x v="5"/>
    <n v="77070"/>
    <x v="2"/>
    <s v="FUR-CH-10004063"/>
    <x v="0"/>
    <x v="1"/>
    <s v="Global Deluxe High-Back Manager's Chair"/>
    <n v="600.55799999999999"/>
    <n v="3"/>
    <n v="0.3"/>
    <n v="-8.5794000000000779"/>
  </r>
  <r>
    <n v="9790"/>
    <s v="CA-2014-144491"/>
    <x v="3"/>
    <x v="996"/>
    <d v="2014-04-02T00:00:00"/>
    <s v="Standard Class"/>
    <s v="CJ-12010"/>
    <s v="Caroline Jumper"/>
    <s v="Consumer"/>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s v="Consumer"/>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s v="Consumer"/>
    <s v="United States"/>
    <s v="Houston"/>
    <x v="5"/>
    <n v="77070"/>
    <x v="2"/>
    <s v="OFF-EN-10003134"/>
    <x v="1"/>
    <x v="12"/>
    <s v="Staples"/>
    <n v="56.063999999999993"/>
    <n v="6"/>
    <n v="0.2"/>
    <n v="21.024000000000001"/>
  </r>
  <r>
    <n v="9793"/>
    <s v="CA-2011-127166"/>
    <x v="2"/>
    <x v="371"/>
    <d v="2011-05-23T00:00:00"/>
    <s v="Second Class"/>
    <s v="KH-16360"/>
    <s v="Katherine Hughes"/>
    <s v="Consumer"/>
    <s v="United States"/>
    <s v="Houston"/>
    <x v="5"/>
    <n v="77070"/>
    <x v="2"/>
    <s v="FUR-CH-10003396"/>
    <x v="0"/>
    <x v="1"/>
    <s v="Global Deluxe Steno Chair"/>
    <n v="107.77200000000001"/>
    <n v="2"/>
    <n v="0.3"/>
    <n v="-29.252400000000009"/>
  </r>
  <r>
    <n v="9794"/>
    <s v="CA-2011-127166"/>
    <x v="2"/>
    <x v="371"/>
    <d v="2011-05-23T00:00:00"/>
    <s v="Second Class"/>
    <s v="KH-16360"/>
    <s v="Katherine Hughes"/>
    <s v="Consumer"/>
    <s v="United States"/>
    <s v="Houston"/>
    <x v="5"/>
    <n v="77070"/>
    <x v="2"/>
    <s v="OFF-PA-10001560"/>
    <x v="1"/>
    <x v="10"/>
    <s v="Adams Telephone Message Books, 5 1/4” x 11”"/>
    <n v="4.8320000000000007"/>
    <n v="1"/>
    <n v="0.2"/>
    <n v="1.6307999999999998"/>
  </r>
  <r>
    <n v="9795"/>
    <s v="CA-2011-127166"/>
    <x v="2"/>
    <x v="371"/>
    <d v="2011-05-23T00:00:00"/>
    <s v="Second Class"/>
    <s v="KH-16360"/>
    <s v="Katherine Hughes"/>
    <s v="Consumer"/>
    <s v="United States"/>
    <s v="Houston"/>
    <x v="5"/>
    <n v="77070"/>
    <x v="2"/>
    <s v="OFF-BI-10000977"/>
    <x v="1"/>
    <x v="8"/>
    <s v="Ibico Plastic Spiral Binding Combs"/>
    <n v="18.239999999999995"/>
    <n v="3"/>
    <n v="0.8"/>
    <n v="-31.00800000000001"/>
  </r>
  <r>
    <n v="9796"/>
    <s v="CA-2013-125920"/>
    <x v="0"/>
    <x v="206"/>
    <d v="2013-05-29T00:00:00"/>
    <s v="Standard Class"/>
    <s v="SH-19975"/>
    <s v="Sally Hughsby"/>
    <s v="Corporate"/>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s v="Corporate"/>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s v="Corporate"/>
    <s v="United States"/>
    <s v="Toledo"/>
    <x v="24"/>
    <n v="43615"/>
    <x v="3"/>
    <s v="TEC-PH-10004977"/>
    <x v="2"/>
    <x v="7"/>
    <s v="GE 30524EE4"/>
    <n v="235.18799999999999"/>
    <n v="2"/>
    <n v="0.4"/>
    <n v="-43.117800000000045"/>
  </r>
  <r>
    <n v="9799"/>
    <s v="CA-2012-128608"/>
    <x v="1"/>
    <x v="1026"/>
    <d v="2012-01-17T00:00:00"/>
    <s v="Standard Class"/>
    <s v="CS-12490"/>
    <s v="Cindy Schnelling"/>
    <s v="Corporate"/>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s v="Corporate"/>
    <s v="United States"/>
    <s v="Toledo"/>
    <x v="24"/>
    <n v="43615"/>
    <x v="3"/>
    <s v="TEC-AC-10000487"/>
    <x v="2"/>
    <x v="11"/>
    <s v="SanDisk Cruzer 4 GB USB Flash Drive"/>
    <n v="10.384"/>
    <n v="2"/>
    <n v="0.2"/>
    <n v="2.2065999999999999"/>
  </r>
  <r>
    <n v="9801"/>
    <s v="CA-2012-128608"/>
    <x v="1"/>
    <x v="1026"/>
    <d v="2012-01-17T00:00:00"/>
    <s v="Standard Class"/>
    <s v="CS-12490"/>
    <s v="Cindy Schnelling"/>
    <s v="Corporate"/>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s v="Consumer"/>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s v="Consumer"/>
    <s v="United States"/>
    <s v="New York City"/>
    <x v="15"/>
    <n v="10024"/>
    <x v="3"/>
    <s v="OFF-BI-10004182"/>
    <x v="1"/>
    <x v="8"/>
    <s v="Economy Binders"/>
    <n v="3.3280000000000003"/>
    <n v="2"/>
    <n v="0.2"/>
    <n v="1.2064000000000001"/>
  </r>
  <r>
    <n v="9804"/>
    <s v="CA-2012-122973"/>
    <x v="1"/>
    <x v="1074"/>
    <d v="2012-07-20T00:00:00"/>
    <s v="Second Class"/>
    <s v="PJ-19015"/>
    <s v="Pauline Johnson"/>
    <s v="Consumer"/>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s v="Consumer"/>
    <s v="United States"/>
    <s v="New York City"/>
    <x v="15"/>
    <n v="10024"/>
    <x v="3"/>
    <s v="FUR-FU-10002364"/>
    <x v="0"/>
    <x v="5"/>
    <s v="Eldon Expressions Wood Desk Accessories, Oak"/>
    <n v="7.38"/>
    <n v="1"/>
    <n v="0"/>
    <n v="2.1401999999999992"/>
  </r>
  <r>
    <n v="9806"/>
    <s v="CA-2013-136322"/>
    <x v="0"/>
    <x v="147"/>
    <d v="2013-10-27T00:00:00"/>
    <s v="Standard Class"/>
    <s v="AP-10720"/>
    <s v="Anne Pryor"/>
    <s v="Home Office"/>
    <s v="United States"/>
    <s v="Fort Lauderdale"/>
    <x v="2"/>
    <n v="33311"/>
    <x v="0"/>
    <s v="FUR-FU-10002878"/>
    <x v="0"/>
    <x v="5"/>
    <s v="Seth Thomas 14&quot; Day/Date Wall Clock"/>
    <n v="45.568000000000005"/>
    <n v="2"/>
    <n v="0.2"/>
    <n v="9.6832000000000011"/>
  </r>
  <r>
    <n v="9807"/>
    <s v="CA-2013-136322"/>
    <x v="0"/>
    <x v="147"/>
    <d v="2013-10-27T00:00:00"/>
    <s v="Standard Class"/>
    <s v="AP-10720"/>
    <s v="Anne Pryor"/>
    <s v="Home Office"/>
    <s v="United States"/>
    <s v="Fort Lauderdale"/>
    <x v="2"/>
    <n v="33311"/>
    <x v="0"/>
    <s v="OFF-BI-10004817"/>
    <x v="1"/>
    <x v="8"/>
    <s v="GBC Personal VeloBind Strips"/>
    <n v="28.752000000000006"/>
    <n v="8"/>
    <n v="0.7"/>
    <n v="-21.084799999999994"/>
  </r>
  <r>
    <n v="9808"/>
    <s v="CA-2014-107209"/>
    <x v="3"/>
    <x v="944"/>
    <d v="2014-08-02T00:00:00"/>
    <s v="Second Class"/>
    <s v="JW-15955"/>
    <s v="Joni Wasserman"/>
    <s v="Consumer"/>
    <s v="United States"/>
    <s v="Raleigh"/>
    <x v="3"/>
    <n v="27604"/>
    <x v="0"/>
    <s v="FUR-CH-10001146"/>
    <x v="0"/>
    <x v="1"/>
    <s v="Global Value Mid-Back Manager's Chair, Gray"/>
    <n v="194.84800000000001"/>
    <n v="4"/>
    <n v="0.2"/>
    <n v="12.177999999999983"/>
  </r>
  <r>
    <n v="9809"/>
    <s v="CA-2014-145093"/>
    <x v="3"/>
    <x v="246"/>
    <d v="2014-07-27T00:00:00"/>
    <s v="Standard Class"/>
    <s v="PT-19090"/>
    <s v="Pete Takahito"/>
    <s v="Consumer"/>
    <s v="United States"/>
    <s v="Chicago"/>
    <x v="10"/>
    <n v="60623"/>
    <x v="2"/>
    <s v="OFF-BI-10001116"/>
    <x v="1"/>
    <x v="8"/>
    <s v="Wilson Jones 1&quot; Hanging DublLock Ring Binders"/>
    <n v="2.1119999999999997"/>
    <n v="2"/>
    <n v="0.8"/>
    <n v="-3.3792"/>
  </r>
  <r>
    <n v="9810"/>
    <s v="US-2011-139640"/>
    <x v="2"/>
    <x v="845"/>
    <d v="2011-11-11T00:00:00"/>
    <s v="Second Class"/>
    <s v="TB-21595"/>
    <s v="Troy Blackwell"/>
    <s v="Consumer"/>
    <s v="United States"/>
    <s v="Portland"/>
    <x v="21"/>
    <n v="97206"/>
    <x v="1"/>
    <s v="OFF-PA-10000304"/>
    <x v="1"/>
    <x v="10"/>
    <s v="Xerox 1995"/>
    <n v="25.920000000000005"/>
    <n v="5"/>
    <n v="0.2"/>
    <n v="9.0719999999999992"/>
  </r>
  <r>
    <n v="9811"/>
    <s v="US-2011-139640"/>
    <x v="2"/>
    <x v="845"/>
    <d v="2011-11-11T00:00:00"/>
    <s v="Second Class"/>
    <s v="TB-21595"/>
    <s v="Troy Blackwell"/>
    <s v="Consumer"/>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s v="Consumer"/>
    <s v="United States"/>
    <s v="East Orange"/>
    <x v="30"/>
    <n v="7017"/>
    <x v="3"/>
    <s v="OFF-PA-10001246"/>
    <x v="1"/>
    <x v="10"/>
    <s v="Xerox 215"/>
    <n v="25.92"/>
    <n v="4"/>
    <n v="0"/>
    <n v="12.441600000000001"/>
  </r>
  <r>
    <n v="9813"/>
    <s v="CA-2013-117583"/>
    <x v="0"/>
    <x v="581"/>
    <d v="2013-12-01T00:00:00"/>
    <s v="First Class"/>
    <s v="CB-12025"/>
    <s v="Cassandra Brandow"/>
    <s v="Consumer"/>
    <s v="United States"/>
    <s v="East Orange"/>
    <x v="30"/>
    <n v="7017"/>
    <x v="3"/>
    <s v="OFF-AR-10000658"/>
    <x v="1"/>
    <x v="6"/>
    <s v="Newell 324"/>
    <n v="34.650000000000006"/>
    <n v="3"/>
    <n v="0"/>
    <n v="9.702"/>
  </r>
  <r>
    <n v="9814"/>
    <s v="CA-2013-117583"/>
    <x v="0"/>
    <x v="581"/>
    <d v="2013-12-01T00:00:00"/>
    <s v="First Class"/>
    <s v="CB-12025"/>
    <s v="Cassandra Brandow"/>
    <s v="Consumer"/>
    <s v="United States"/>
    <s v="East Orange"/>
    <x v="30"/>
    <n v="7017"/>
    <x v="3"/>
    <s v="OFF-PA-10000100"/>
    <x v="1"/>
    <x v="10"/>
    <s v="Xerox 1945"/>
    <n v="204.95000000000002"/>
    <n v="5"/>
    <n v="0"/>
    <n v="100.4255"/>
  </r>
  <r>
    <n v="9815"/>
    <s v="CA-2013-117583"/>
    <x v="0"/>
    <x v="581"/>
    <d v="2013-12-01T00:00:00"/>
    <s v="First Class"/>
    <s v="CB-12025"/>
    <s v="Cassandra Brandow"/>
    <s v="Consumer"/>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s v="Corporate"/>
    <s v="United States"/>
    <s v="Saint Petersburg"/>
    <x v="2"/>
    <n v="33710"/>
    <x v="0"/>
    <s v="OFF-PA-10002581"/>
    <x v="1"/>
    <x v="10"/>
    <s v="Xerox 1951"/>
    <n v="173.48800000000003"/>
    <n v="7"/>
    <n v="0.2"/>
    <n v="54.214999999999982"/>
  </r>
  <r>
    <n v="9817"/>
    <s v="CA-2012-162201"/>
    <x v="1"/>
    <x v="1214"/>
    <d v="2012-06-12T00:00:00"/>
    <s v="Standard Class"/>
    <s v="AG-10495"/>
    <s v="Andrew Gjertsen"/>
    <s v="Corporate"/>
    <s v="United States"/>
    <s v="Saint Petersburg"/>
    <x v="2"/>
    <n v="33710"/>
    <x v="0"/>
    <s v="OFF-ST-10000046"/>
    <x v="1"/>
    <x v="4"/>
    <s v="Fellowes Super Stor/Drawer Files"/>
    <n v="516.96"/>
    <n v="4"/>
    <n v="0.2"/>
    <n v="-6.4619999999999891"/>
  </r>
  <r>
    <n v="9818"/>
    <s v="CA-2012-162201"/>
    <x v="1"/>
    <x v="1214"/>
    <d v="2012-06-12T00:00:00"/>
    <s v="Standard Class"/>
    <s v="AG-10495"/>
    <s v="Andrew Gjertsen"/>
    <s v="Corporate"/>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s v="Corporate"/>
    <s v="United States"/>
    <s v="Saint Petersburg"/>
    <x v="2"/>
    <n v="33710"/>
    <x v="0"/>
    <s v="OFF-AR-10003856"/>
    <x v="1"/>
    <x v="6"/>
    <s v="Newell 344"/>
    <n v="4.4479999999999995"/>
    <n v="2"/>
    <n v="0.2"/>
    <n v="0.3335999999999999"/>
  </r>
  <r>
    <n v="9820"/>
    <s v="CA-2012-162201"/>
    <x v="1"/>
    <x v="1214"/>
    <d v="2012-06-12T00:00:00"/>
    <s v="Standard Class"/>
    <s v="AG-10495"/>
    <s v="Andrew Gjertsen"/>
    <s v="Corporate"/>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s v="Corporate"/>
    <s v="United States"/>
    <s v="Saint Petersburg"/>
    <x v="2"/>
    <n v="33710"/>
    <x v="0"/>
    <s v="OFF-PA-10001215"/>
    <x v="1"/>
    <x v="10"/>
    <s v="Xerox 1963"/>
    <n v="42.24"/>
    <n v="10"/>
    <n v="0.2"/>
    <n v="13.199999999999998"/>
  </r>
  <r>
    <n v="9822"/>
    <s v="CA-2012-162201"/>
    <x v="1"/>
    <x v="1214"/>
    <d v="2012-06-12T00:00:00"/>
    <s v="Standard Class"/>
    <s v="AG-10495"/>
    <s v="Andrew Gjertsen"/>
    <s v="Corporate"/>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s v="Consumer"/>
    <s v="United States"/>
    <s v="San Francisco"/>
    <x v="1"/>
    <n v="94122"/>
    <x v="1"/>
    <s v="OFF-AP-10003287"/>
    <x v="1"/>
    <x v="9"/>
    <s v="Tripp Lite TLP810NET Broadband Surge for Modem/Fax"/>
    <n v="152.91"/>
    <n v="3"/>
    <n v="0"/>
    <n v="42.814799999999998"/>
  </r>
  <r>
    <n v="9824"/>
    <s v="US-2011-164406"/>
    <x v="2"/>
    <x v="860"/>
    <d v="2011-08-19T00:00:00"/>
    <s v="Standard Class"/>
    <s v="BD-11605"/>
    <s v="Brian Dahlen"/>
    <s v="Consumer"/>
    <s v="United States"/>
    <s v="San Francisco"/>
    <x v="1"/>
    <n v="94122"/>
    <x v="1"/>
    <s v="OFF-PA-10000167"/>
    <x v="1"/>
    <x v="10"/>
    <s v="Xerox 1925"/>
    <n v="92.94"/>
    <n v="3"/>
    <n v="0"/>
    <n v="41.822999999999993"/>
  </r>
  <r>
    <n v="9825"/>
    <s v="US-2011-164406"/>
    <x v="2"/>
    <x v="860"/>
    <d v="2011-08-19T00:00:00"/>
    <s v="Standard Class"/>
    <s v="BD-11605"/>
    <s v="Brian Dahlen"/>
    <s v="Consumer"/>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s v="Consumer"/>
    <s v="United States"/>
    <s v="San Francisco"/>
    <x v="1"/>
    <n v="94122"/>
    <x v="1"/>
    <s v="OFF-BI-10003638"/>
    <x v="1"/>
    <x v="8"/>
    <s v="GBC Durable Plastic Covers"/>
    <n v="46.440000000000005"/>
    <n v="3"/>
    <n v="0.2"/>
    <n v="15.092999999999998"/>
  </r>
  <r>
    <n v="9827"/>
    <s v="US-2011-164406"/>
    <x v="2"/>
    <x v="860"/>
    <d v="2011-08-19T00:00:00"/>
    <s v="Standard Class"/>
    <s v="BD-11605"/>
    <s v="Brian Dahlen"/>
    <s v="Consumer"/>
    <s v="United States"/>
    <s v="San Francisco"/>
    <x v="1"/>
    <n v="94122"/>
    <x v="1"/>
    <s v="FUR-CH-10003833"/>
    <x v="0"/>
    <x v="1"/>
    <s v="Novimex Fabric Task Chair"/>
    <n v="195.136"/>
    <n v="4"/>
    <n v="0.2"/>
    <n v="-12.196000000000005"/>
  </r>
  <r>
    <n v="9828"/>
    <s v="CA-2014-169999"/>
    <x v="3"/>
    <x v="249"/>
    <d v="2014-06-27T00:00:00"/>
    <s v="Standard Class"/>
    <s v="JS-15685"/>
    <s v="Jim Sink"/>
    <s v="Corporate"/>
    <s v="United States"/>
    <s v="New York City"/>
    <x v="15"/>
    <n v="10035"/>
    <x v="3"/>
    <s v="OFF-ST-10001511"/>
    <x v="1"/>
    <x v="4"/>
    <s v="Space Solutions Commercial Steel Shelving"/>
    <n v="129.30000000000001"/>
    <n v="2"/>
    <n v="0"/>
    <n v="6.4649999999999892"/>
  </r>
  <r>
    <n v="9829"/>
    <s v="CA-2014-169999"/>
    <x v="3"/>
    <x v="249"/>
    <d v="2014-06-27T00:00:00"/>
    <s v="Standard Class"/>
    <s v="JS-15685"/>
    <s v="Jim Sink"/>
    <s v="Corporate"/>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s v="Consumer"/>
    <s v="United States"/>
    <s v="Charlotte"/>
    <x v="3"/>
    <n v="28205"/>
    <x v="0"/>
    <s v="FUR-CH-10004218"/>
    <x v="0"/>
    <x v="1"/>
    <s v="Global Fabric Manager's Chair, Dark Gray"/>
    <n v="242.35200000000003"/>
    <n v="3"/>
    <n v="0.2"/>
    <n v="15.147000000000006"/>
  </r>
  <r>
    <n v="9831"/>
    <s v="CA-2011-113257"/>
    <x v="2"/>
    <x v="757"/>
    <d v="2011-12-18T00:00:00"/>
    <s v="Second Class"/>
    <s v="SC-20305"/>
    <s v="Sean Christensen"/>
    <s v="Consumer"/>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s v="Consumer"/>
    <s v="United States"/>
    <s v="Beaumont"/>
    <x v="5"/>
    <n v="77705"/>
    <x v="2"/>
    <s v="FUR-FU-10001706"/>
    <x v="0"/>
    <x v="5"/>
    <s v="Longer-Life Soft White Bulbs"/>
    <n v="8.6240000000000023"/>
    <n v="7"/>
    <n v="0.6"/>
    <n v="-2.5872000000000011"/>
  </r>
  <r>
    <n v="9833"/>
    <s v="CA-2011-133963"/>
    <x v="2"/>
    <x v="598"/>
    <d v="2011-05-22T00:00:00"/>
    <s v="Second Class"/>
    <s v="GA-14515"/>
    <s v="George Ashbrook"/>
    <s v="Consumer"/>
    <s v="United States"/>
    <s v="Dallas"/>
    <x v="5"/>
    <n v="75220"/>
    <x v="2"/>
    <s v="OFF-PA-10001526"/>
    <x v="1"/>
    <x v="10"/>
    <s v="Xerox 1949"/>
    <n v="3.9840000000000004"/>
    <n v="1"/>
    <n v="0.2"/>
    <n v="1.4442000000000004"/>
  </r>
  <r>
    <n v="9834"/>
    <s v="CA-2014-130302"/>
    <x v="3"/>
    <x v="32"/>
    <d v="2014-09-20T00:00:00"/>
    <s v="Standard Class"/>
    <s v="CY-12745"/>
    <s v="Craig Yedwab"/>
    <s v="Corporate"/>
    <s v="United States"/>
    <s v="Springfield"/>
    <x v="24"/>
    <n v="45503"/>
    <x v="3"/>
    <s v="TEC-AC-10002001"/>
    <x v="2"/>
    <x v="11"/>
    <s v="Logitech Wireless Gaming Headset G930"/>
    <n v="895.94400000000019"/>
    <n v="7"/>
    <n v="0.2"/>
    <n v="190.38810000000001"/>
  </r>
  <r>
    <n v="9835"/>
    <s v="CA-2013-126627"/>
    <x v="0"/>
    <x v="1155"/>
    <d v="2013-10-13T00:00:00"/>
    <s v="First Class"/>
    <s v="WB-21850"/>
    <s v="William Brown"/>
    <s v="Consumer"/>
    <s v="United States"/>
    <s v="La Porte"/>
    <x v="5"/>
    <n v="77571"/>
    <x v="2"/>
    <s v="FUR-FU-10004963"/>
    <x v="0"/>
    <x v="5"/>
    <s v="Eldon 400 Class Desk Accessories, Black Carbon"/>
    <n v="14"/>
    <n v="4"/>
    <n v="0.6"/>
    <n v="-6.2999999999999972"/>
  </r>
  <r>
    <n v="9836"/>
    <s v="CA-2013-126627"/>
    <x v="0"/>
    <x v="1155"/>
    <d v="2013-10-13T00:00:00"/>
    <s v="First Class"/>
    <s v="WB-21850"/>
    <s v="William Brown"/>
    <s v="Consumer"/>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s v="Consumer"/>
    <s v="United States"/>
    <s v="Long Beach"/>
    <x v="1"/>
    <n v="90805"/>
    <x v="1"/>
    <s v="OFF-PA-10000141"/>
    <x v="1"/>
    <x v="10"/>
    <s v="Ampad Evidence Wirebond Steno Books, 6&quot; x 9&quot;"/>
    <n v="10.9"/>
    <n v="5"/>
    <n v="0"/>
    <n v="5.1229999999999993"/>
  </r>
  <r>
    <n v="9838"/>
    <s v="US-2013-125402"/>
    <x v="0"/>
    <x v="477"/>
    <d v="2013-10-02T00:00:00"/>
    <s v="Standard Class"/>
    <s v="DL-12865"/>
    <s v="Dan Lawera"/>
    <s v="Consumer"/>
    <s v="United States"/>
    <s v="Long Beach"/>
    <x v="1"/>
    <n v="90805"/>
    <x v="1"/>
    <s v="OFF-LA-10003923"/>
    <x v="1"/>
    <x v="2"/>
    <s v="Alphabetical Labels for Top Tab Filing"/>
    <n v="29.6"/>
    <n v="2"/>
    <n v="0"/>
    <n v="14.8"/>
  </r>
  <r>
    <n v="9839"/>
    <s v="US-2013-125402"/>
    <x v="0"/>
    <x v="477"/>
    <d v="2013-10-02T00:00:00"/>
    <s v="Standard Class"/>
    <s v="DL-12865"/>
    <s v="Dan Lawera"/>
    <s v="Consumer"/>
    <s v="United States"/>
    <s v="Long Beach"/>
    <x v="1"/>
    <n v="90805"/>
    <x v="1"/>
    <s v="OFF-LA-10001771"/>
    <x v="1"/>
    <x v="2"/>
    <s v="Avery 513"/>
    <n v="4.9800000000000004"/>
    <n v="1"/>
    <n v="0"/>
    <n v="2.2907999999999999"/>
  </r>
  <r>
    <n v="9840"/>
    <s v="US-2013-125402"/>
    <x v="0"/>
    <x v="477"/>
    <d v="2013-10-02T00:00:00"/>
    <s v="Standard Class"/>
    <s v="DL-12865"/>
    <s v="Dan Lawera"/>
    <s v="Consumer"/>
    <s v="United States"/>
    <s v="Long Beach"/>
    <x v="1"/>
    <n v="90805"/>
    <x v="1"/>
    <s v="TEC-CO-10001943"/>
    <x v="2"/>
    <x v="16"/>
    <s v="Canon PC-428 Personal Copier"/>
    <n v="479.97600000000006"/>
    <n v="3"/>
    <n v="0.2"/>
    <n v="161.99189999999999"/>
  </r>
  <r>
    <n v="9841"/>
    <s v="US-2013-125402"/>
    <x v="0"/>
    <x v="477"/>
    <d v="2013-10-02T00:00:00"/>
    <s v="Standard Class"/>
    <s v="DL-12865"/>
    <s v="Dan Lawera"/>
    <s v="Consumer"/>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s v="Consumer"/>
    <s v="United States"/>
    <s v="Long Beach"/>
    <x v="1"/>
    <n v="90805"/>
    <x v="1"/>
    <s v="OFF-AR-10002255"/>
    <x v="1"/>
    <x v="6"/>
    <s v="Newell 346"/>
    <n v="5.76"/>
    <n v="2"/>
    <n v="0"/>
    <n v="1.6703999999999999"/>
  </r>
  <r>
    <n v="9843"/>
    <s v="US-2013-125402"/>
    <x v="0"/>
    <x v="477"/>
    <d v="2013-10-02T00:00:00"/>
    <s v="Standard Class"/>
    <s v="DL-12865"/>
    <s v="Dan Lawera"/>
    <s v="Consumer"/>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s v="Consumer"/>
    <s v="United States"/>
    <s v="Decatur"/>
    <x v="10"/>
    <n v="62521"/>
    <x v="2"/>
    <s v="OFF-LA-10001771"/>
    <x v="1"/>
    <x v="2"/>
    <s v="Avery 513"/>
    <n v="15.936000000000002"/>
    <n v="4"/>
    <n v="0.2"/>
    <n v="5.1791999999999998"/>
  </r>
  <r>
    <n v="9845"/>
    <s v="CA-2011-163867"/>
    <x v="2"/>
    <x v="561"/>
    <d v="2011-06-06T00:00:00"/>
    <s v="First Class"/>
    <s v="RE-19450"/>
    <s v="Richard Eichhorn"/>
    <s v="Consumer"/>
    <s v="United States"/>
    <s v="Decatur"/>
    <x v="10"/>
    <n v="62521"/>
    <x v="2"/>
    <s v="FUR-FU-10001475"/>
    <x v="0"/>
    <x v="5"/>
    <s v="Contract Clock, 14&quot;, Brown"/>
    <n v="61.543999999999997"/>
    <n v="7"/>
    <n v="0.6"/>
    <n v="-40.003599999999999"/>
  </r>
  <r>
    <n v="9846"/>
    <s v="CA-2011-163867"/>
    <x v="2"/>
    <x v="561"/>
    <d v="2011-06-06T00:00:00"/>
    <s v="First Class"/>
    <s v="RE-19450"/>
    <s v="Richard Eichhorn"/>
    <s v="Consumer"/>
    <s v="United States"/>
    <s v="Decatur"/>
    <x v="10"/>
    <n v="62521"/>
    <x v="2"/>
    <s v="OFF-ST-10000877"/>
    <x v="1"/>
    <x v="4"/>
    <s v="Recycled Steel Personal File for Standard File Folders"/>
    <n v="132.696"/>
    <n v="3"/>
    <n v="0.2"/>
    <n v="9.9521999999999977"/>
  </r>
  <r>
    <n v="9847"/>
    <s v="CA-2014-169327"/>
    <x v="3"/>
    <x v="264"/>
    <d v="2014-09-05T00:00:00"/>
    <s v="Second Class"/>
    <s v="MH-17290"/>
    <s v="Marc Harrigan"/>
    <s v="Home Office"/>
    <s v="United States"/>
    <s v="Los Angeles"/>
    <x v="1"/>
    <n v="90008"/>
    <x v="1"/>
    <s v="OFF-AP-10001492"/>
    <x v="1"/>
    <x v="9"/>
    <s v="Acco Six-Outlet Power Strip, 4' Cord Length"/>
    <n v="43.099999999999994"/>
    <n v="5"/>
    <n v="0"/>
    <n v="11.206"/>
  </r>
  <r>
    <n v="9848"/>
    <s v="CA-2014-169327"/>
    <x v="3"/>
    <x v="264"/>
    <d v="2014-09-05T00:00:00"/>
    <s v="Second Class"/>
    <s v="MH-17290"/>
    <s v="Marc Harrigan"/>
    <s v="Home Office"/>
    <s v="United States"/>
    <s v="Los Angeles"/>
    <x v="1"/>
    <n v="90008"/>
    <x v="1"/>
    <s v="FUR-FU-10004188"/>
    <x v="0"/>
    <x v="5"/>
    <s v="Luxo Professional Combination Clamp-On Lamps"/>
    <n v="511.5"/>
    <n v="5"/>
    <n v="0"/>
    <n v="132.99"/>
  </r>
  <r>
    <n v="9849"/>
    <s v="CA-2014-169327"/>
    <x v="3"/>
    <x v="264"/>
    <d v="2014-09-05T00:00:00"/>
    <s v="Second Class"/>
    <s v="MH-17290"/>
    <s v="Marc Harrigan"/>
    <s v="Home Office"/>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s v="Corporate"/>
    <s v="United States"/>
    <s v="Lodi"/>
    <x v="1"/>
    <n v="95240"/>
    <x v="1"/>
    <s v="OFF-AR-10002987"/>
    <x v="1"/>
    <x v="6"/>
    <s v="Prismacolor Color Pencil Set"/>
    <n v="39.68"/>
    <n v="2"/>
    <n v="0"/>
    <n v="16.268800000000002"/>
  </r>
  <r>
    <n v="9851"/>
    <s v="CA-2013-158155"/>
    <x v="0"/>
    <x v="440"/>
    <d v="2013-05-07T00:00:00"/>
    <s v="Standard Class"/>
    <s v="EH-13765"/>
    <s v="Edward Hooks"/>
    <s v="Corporate"/>
    <s v="United States"/>
    <s v="New York City"/>
    <x v="15"/>
    <n v="10009"/>
    <x v="3"/>
    <s v="FUR-FU-10000732"/>
    <x v="0"/>
    <x v="5"/>
    <s v="Eldon 200 Class Desk Accessories"/>
    <n v="12.56"/>
    <n v="2"/>
    <n v="0"/>
    <n v="4.0191999999999997"/>
  </r>
  <r>
    <n v="9852"/>
    <s v="CA-2013-158155"/>
    <x v="0"/>
    <x v="440"/>
    <d v="2013-05-07T00:00:00"/>
    <s v="Standard Class"/>
    <s v="EH-13765"/>
    <s v="Edward Hooks"/>
    <s v="Corporate"/>
    <s v="United States"/>
    <s v="New York City"/>
    <x v="15"/>
    <n v="10009"/>
    <x v="3"/>
    <s v="OFF-BI-10001670"/>
    <x v="1"/>
    <x v="8"/>
    <s v="Vinyl Sectional Post Binders"/>
    <n v="90.480000000000018"/>
    <n v="3"/>
    <n v="0.2"/>
    <n v="33.93"/>
  </r>
  <r>
    <n v="9853"/>
    <s v="CA-2013-158155"/>
    <x v="0"/>
    <x v="440"/>
    <d v="2013-05-07T00:00:00"/>
    <s v="Standard Class"/>
    <s v="EH-13765"/>
    <s v="Edward Hooks"/>
    <s v="Corporate"/>
    <s v="United States"/>
    <s v="New York City"/>
    <x v="15"/>
    <n v="10009"/>
    <x v="3"/>
    <s v="OFF-PA-10000533"/>
    <x v="1"/>
    <x v="10"/>
    <s v="Southworth Parchment Paper &amp; Envelopes"/>
    <n v="13.08"/>
    <n v="2"/>
    <n v="0"/>
    <n v="6.0167999999999999"/>
  </r>
  <r>
    <n v="9854"/>
    <s v="CA-2013-158155"/>
    <x v="0"/>
    <x v="440"/>
    <d v="2013-05-07T00:00:00"/>
    <s v="Standard Class"/>
    <s v="EH-13765"/>
    <s v="Edward Hooks"/>
    <s v="Corporate"/>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s v="Consumer"/>
    <s v="United States"/>
    <s v="San Francisco"/>
    <x v="1"/>
    <n v="94109"/>
    <x v="1"/>
    <s v="FUR-FU-10002396"/>
    <x v="0"/>
    <x v="5"/>
    <s v="DAX Copper Panel Document Frame, 5 x 7 Size"/>
    <n v="50.32"/>
    <n v="4"/>
    <n v="0"/>
    <n v="21.134400000000003"/>
  </r>
  <r>
    <n v="9856"/>
    <s v="CA-2014-138870"/>
    <x v="3"/>
    <x v="249"/>
    <d v="2014-06-24T00:00:00"/>
    <s v="Standard Class"/>
    <s v="GA-14515"/>
    <s v="George Ashbrook"/>
    <s v="Consumer"/>
    <s v="United States"/>
    <s v="San Francisco"/>
    <x v="1"/>
    <n v="94109"/>
    <x v="1"/>
    <s v="OFF-PA-10004438"/>
    <x v="1"/>
    <x v="10"/>
    <s v="Xerox 1907"/>
    <n v="24.56"/>
    <n v="2"/>
    <n v="0"/>
    <n v="11.543199999999999"/>
  </r>
  <r>
    <n v="9857"/>
    <s v="CA-2011-120950"/>
    <x v="2"/>
    <x v="1232"/>
    <d v="2011-11-11T00:00:00"/>
    <s v="Standard Class"/>
    <s v="GA-14515"/>
    <s v="George Ashbrook"/>
    <s v="Consumer"/>
    <s v="United States"/>
    <s v="Columbus"/>
    <x v="32"/>
    <n v="31907"/>
    <x v="0"/>
    <s v="OFF-PA-10000587"/>
    <x v="1"/>
    <x v="10"/>
    <s v="Array Parchment Paper, Assorted Colors"/>
    <n v="43.68"/>
    <n v="6"/>
    <n v="0"/>
    <n v="20.9664"/>
  </r>
  <r>
    <n v="9858"/>
    <s v="CA-2012-164301"/>
    <x v="1"/>
    <x v="514"/>
    <d v="2012-03-30T00:00:00"/>
    <s v="Standard Class"/>
    <s v="EB-13840"/>
    <s v="Ellis Ballard"/>
    <s v="Corporate"/>
    <s v="United States"/>
    <s v="Seattle"/>
    <x v="4"/>
    <n v="98103"/>
    <x v="1"/>
    <s v="FUR-TA-10001889"/>
    <x v="0"/>
    <x v="3"/>
    <s v="Bush Advantage Collection Racetrack Conference Table"/>
    <n v="3393.68"/>
    <n v="8"/>
    <n v="0"/>
    <n v="610.86239999999998"/>
  </r>
  <r>
    <n v="9859"/>
    <s v="CA-2014-113278"/>
    <x v="3"/>
    <x v="424"/>
    <d v="2014-01-21T00:00:00"/>
    <s v="Standard Class"/>
    <s v="HR-14770"/>
    <s v="Hallie Redmond"/>
    <s v="Home Office"/>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s v="Home Office"/>
    <s v="United States"/>
    <s v="Richmond"/>
    <x v="14"/>
    <n v="47374"/>
    <x v="2"/>
    <s v="OFF-FA-10003472"/>
    <x v="1"/>
    <x v="13"/>
    <s v="Bagged Rubber Bands"/>
    <n v="2.52"/>
    <n v="2"/>
    <n v="0"/>
    <n v="0.1008"/>
  </r>
  <r>
    <n v="9861"/>
    <s v="CA-2014-113278"/>
    <x v="3"/>
    <x v="424"/>
    <d v="2014-01-21T00:00:00"/>
    <s v="Standard Class"/>
    <s v="HR-14770"/>
    <s v="Hallie Redmond"/>
    <s v="Home Office"/>
    <s v="United States"/>
    <s v="Richmond"/>
    <x v="14"/>
    <n v="47374"/>
    <x v="2"/>
    <s v="TEC-PH-10000169"/>
    <x v="2"/>
    <x v="7"/>
    <s v="ARKON Windshield Dashboard Air Vent Car Mount Holder"/>
    <n v="67.8"/>
    <n v="4"/>
    <n v="0"/>
    <n v="1.3559999999999945"/>
  </r>
  <r>
    <n v="9862"/>
    <s v="CA-2014-113278"/>
    <x v="3"/>
    <x v="424"/>
    <d v="2014-01-21T00:00:00"/>
    <s v="Standard Class"/>
    <s v="HR-14770"/>
    <s v="Hallie Redmond"/>
    <s v="Home Office"/>
    <s v="United States"/>
    <s v="Richmond"/>
    <x v="14"/>
    <n v="47374"/>
    <x v="2"/>
    <s v="OFF-ST-10002562"/>
    <x v="1"/>
    <x v="4"/>
    <s v="Staples"/>
    <n v="18.760000000000002"/>
    <n v="2"/>
    <n v="0"/>
    <n v="5.2528000000000006"/>
  </r>
  <r>
    <n v="9863"/>
    <s v="CA-2014-113278"/>
    <x v="3"/>
    <x v="424"/>
    <d v="2014-01-21T00:00:00"/>
    <s v="Standard Class"/>
    <s v="HR-14770"/>
    <s v="Hallie Redmond"/>
    <s v="Home Office"/>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s v="Home Office"/>
    <s v="United States"/>
    <s v="Richmond"/>
    <x v="14"/>
    <n v="47374"/>
    <x v="2"/>
    <s v="OFF-PA-10004156"/>
    <x v="1"/>
    <x v="10"/>
    <s v="Xerox 188"/>
    <n v="11.34"/>
    <n v="1"/>
    <n v="0"/>
    <n v="5.5565999999999995"/>
  </r>
  <r>
    <n v="9865"/>
    <s v="CA-2014-113278"/>
    <x v="3"/>
    <x v="424"/>
    <d v="2014-01-21T00:00:00"/>
    <s v="Standard Class"/>
    <s v="HR-14770"/>
    <s v="Hallie Redmond"/>
    <s v="Home Office"/>
    <s v="United States"/>
    <s v="Richmond"/>
    <x v="14"/>
    <n v="47374"/>
    <x v="2"/>
    <s v="TEC-AC-10004469"/>
    <x v="2"/>
    <x v="11"/>
    <s v="Microsoft Sculpt Comfort Mouse"/>
    <n v="159.80000000000001"/>
    <n v="4"/>
    <n v="0"/>
    <n v="70.312000000000012"/>
  </r>
  <r>
    <n v="9866"/>
    <s v="CA-2014-113278"/>
    <x v="3"/>
    <x v="424"/>
    <d v="2014-01-21T00:00:00"/>
    <s v="Standard Class"/>
    <s v="HR-14770"/>
    <s v="Hallie Redmond"/>
    <s v="Home Office"/>
    <s v="United States"/>
    <s v="Richmond"/>
    <x v="14"/>
    <n v="47374"/>
    <x v="2"/>
    <s v="FUR-FU-10001037"/>
    <x v="0"/>
    <x v="5"/>
    <s v="DAX Charcoal/Nickel-Tone Document Frame, 5 x 7"/>
    <n v="18.96"/>
    <n v="2"/>
    <n v="0"/>
    <n v="8.532"/>
  </r>
  <r>
    <n v="9867"/>
    <s v="US-2012-116981"/>
    <x v="1"/>
    <x v="514"/>
    <d v="2012-03-28T00:00:00"/>
    <s v="Second Class"/>
    <s v="SM-20950"/>
    <s v="Suzanne McNair"/>
    <s v="Corporate"/>
    <s v="United States"/>
    <s v="New York City"/>
    <x v="15"/>
    <n v="10009"/>
    <x v="3"/>
    <s v="OFF-ST-10002615"/>
    <x v="1"/>
    <x v="4"/>
    <s v="Dual Level, Single-Width Filing Carts"/>
    <n v="1085.42"/>
    <n v="7"/>
    <n v="0"/>
    <n v="282.20920000000001"/>
  </r>
  <r>
    <n v="9868"/>
    <s v="US-2012-116981"/>
    <x v="1"/>
    <x v="514"/>
    <d v="2012-03-28T00:00:00"/>
    <s v="Second Class"/>
    <s v="SM-20950"/>
    <s v="Suzanne McNair"/>
    <s v="Corporate"/>
    <s v="United States"/>
    <s v="New York City"/>
    <x v="15"/>
    <n v="10009"/>
    <x v="3"/>
    <s v="OFF-AP-10000595"/>
    <x v="1"/>
    <x v="9"/>
    <s v="Disposable Triple-Filter Dust Bags"/>
    <n v="13.11"/>
    <n v="3"/>
    <n v="0"/>
    <n v="3.4086000000000003"/>
  </r>
  <r>
    <n v="9869"/>
    <s v="CA-2011-114195"/>
    <x v="2"/>
    <x v="301"/>
    <d v="2011-11-03T00:00:00"/>
    <s v="First Class"/>
    <s v="EA-14035"/>
    <s v="Erin Ashbrook"/>
    <s v="Corporate"/>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s v="Corporate"/>
    <s v="United States"/>
    <s v="Mason"/>
    <x v="24"/>
    <n v="45040"/>
    <x v="3"/>
    <s v="OFF-BI-10000494"/>
    <x v="1"/>
    <x v="8"/>
    <s v="Acco Economy Flexible Poly Round Ring Binder"/>
    <n v="3.1320000000000001"/>
    <n v="2"/>
    <n v="0.7"/>
    <n v="-2.6099999999999994"/>
  </r>
  <r>
    <n v="9871"/>
    <s v="CA-2011-114195"/>
    <x v="2"/>
    <x v="301"/>
    <d v="2011-11-03T00:00:00"/>
    <s v="First Class"/>
    <s v="EA-14035"/>
    <s v="Erin Ashbrook"/>
    <s v="Corporate"/>
    <s v="United States"/>
    <s v="Mason"/>
    <x v="24"/>
    <n v="45040"/>
    <x v="3"/>
    <s v="OFF-BI-10001658"/>
    <x v="1"/>
    <x v="8"/>
    <s v="GBC Standard Therm-A-Bind Covers"/>
    <n v="22.428000000000004"/>
    <n v="3"/>
    <n v="0.7"/>
    <n v="-17.942399999999992"/>
  </r>
  <r>
    <n v="9872"/>
    <s v="CA-2014-146269"/>
    <x v="3"/>
    <x v="833"/>
    <d v="2014-10-07T00:00:00"/>
    <s v="Same Day"/>
    <s v="MH-17455"/>
    <s v="Mark Hamilton"/>
    <s v="Consumer"/>
    <s v="United States"/>
    <s v="Chicago"/>
    <x v="10"/>
    <n v="60623"/>
    <x v="2"/>
    <s v="OFF-ST-10003208"/>
    <x v="1"/>
    <x v="4"/>
    <s v="Adjustable Depth Letter/Legal Cart"/>
    <n v="290.33600000000001"/>
    <n v="2"/>
    <n v="0.2"/>
    <n v="32.662799999999947"/>
  </r>
  <r>
    <n v="9873"/>
    <s v="CA-2014-146269"/>
    <x v="3"/>
    <x v="833"/>
    <d v="2014-10-07T00:00:00"/>
    <s v="Same Day"/>
    <s v="MH-17455"/>
    <s v="Mark Hamilton"/>
    <s v="Consumer"/>
    <s v="United States"/>
    <s v="Chicago"/>
    <x v="10"/>
    <n v="60623"/>
    <x v="2"/>
    <s v="OFF-AR-10004790"/>
    <x v="1"/>
    <x v="6"/>
    <s v="Staples"/>
    <n v="19.152000000000001"/>
    <n v="2"/>
    <n v="0.2"/>
    <n v="1.1969999999999992"/>
  </r>
  <r>
    <n v="9874"/>
    <s v="CA-2013-100587"/>
    <x v="0"/>
    <x v="107"/>
    <d v="2013-12-15T00:00:00"/>
    <s v="Standard Class"/>
    <s v="SL-20155"/>
    <s v="Sara Luxemburg"/>
    <s v="Home Office"/>
    <s v="United States"/>
    <s v="New York City"/>
    <x v="15"/>
    <n v="10024"/>
    <x v="3"/>
    <s v="OFF-PA-10004609"/>
    <x v="1"/>
    <x v="10"/>
    <s v="Xerox 221"/>
    <n v="6.48"/>
    <n v="1"/>
    <n v="0"/>
    <n v="3.1104000000000003"/>
  </r>
  <r>
    <n v="9875"/>
    <s v="CA-2013-166653"/>
    <x v="0"/>
    <x v="897"/>
    <d v="2013-09-25T00:00:00"/>
    <s v="Second Class"/>
    <s v="NP-18685"/>
    <s v="Nora Pelletier"/>
    <s v="Home Office"/>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s v="Consumer"/>
    <s v="United States"/>
    <s v="New York City"/>
    <x v="15"/>
    <n v="10035"/>
    <x v="3"/>
    <s v="OFF-SU-10003936"/>
    <x v="1"/>
    <x v="14"/>
    <s v="Acme Serrated Blade Letter Opener"/>
    <n v="6.36"/>
    <n v="2"/>
    <n v="0"/>
    <n v="6.3600000000000101E-2"/>
  </r>
  <r>
    <n v="9877"/>
    <s v="US-2014-166324"/>
    <x v="3"/>
    <x v="693"/>
    <d v="2014-04-22T00:00:00"/>
    <s v="First Class"/>
    <s v="BE-11455"/>
    <s v="Brad Eason"/>
    <s v="Home Office"/>
    <s v="United States"/>
    <s v="Cleveland"/>
    <x v="24"/>
    <n v="44105"/>
    <x v="3"/>
    <s v="OFF-ST-10000078"/>
    <x v="1"/>
    <x v="4"/>
    <s v="Tennsco 6- and 18-Compartment Lockers"/>
    <n v="848.5440000000001"/>
    <n v="4"/>
    <n v="0.2"/>
    <n v="-21.213600000000099"/>
  </r>
  <r>
    <n v="9878"/>
    <s v="US-2014-166324"/>
    <x v="3"/>
    <x v="693"/>
    <d v="2014-04-22T00:00:00"/>
    <s v="First Class"/>
    <s v="BE-11455"/>
    <s v="Brad Eason"/>
    <s v="Home Office"/>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s v="Home Office"/>
    <s v="United States"/>
    <s v="Cleveland"/>
    <x v="24"/>
    <n v="44105"/>
    <x v="3"/>
    <s v="TEC-PH-10004080"/>
    <x v="2"/>
    <x v="7"/>
    <s v="Avaya 5410 Digital phone"/>
    <n v="122.38199999999999"/>
    <n v="3"/>
    <n v="0.4"/>
    <n v="-24.476399999999998"/>
  </r>
  <r>
    <n v="9880"/>
    <s v="CA-2013-122581"/>
    <x v="0"/>
    <x v="1036"/>
    <d v="2013-08-26T00:00:00"/>
    <s v="Standard Class"/>
    <s v="JK-15370"/>
    <s v="Jay Kimmel"/>
    <s v="Consumer"/>
    <s v="United States"/>
    <s v="New York City"/>
    <x v="15"/>
    <n v="10035"/>
    <x v="3"/>
    <s v="FUR-CH-10002961"/>
    <x v="0"/>
    <x v="1"/>
    <s v="Leather Task Chair, Black"/>
    <n v="573.17399999999998"/>
    <n v="7"/>
    <n v="0.1"/>
    <n v="63.685999999999979"/>
  </r>
  <r>
    <n v="9881"/>
    <s v="CA-2012-104297"/>
    <x v="1"/>
    <x v="352"/>
    <d v="2012-05-31T00:00:00"/>
    <s v="First Class"/>
    <s v="CC-12100"/>
    <s v="Chad Cunningham"/>
    <s v="Home Office"/>
    <s v="United States"/>
    <s v="Cleveland"/>
    <x v="24"/>
    <n v="44105"/>
    <x v="3"/>
    <s v="OFF-PA-10000474"/>
    <x v="1"/>
    <x v="10"/>
    <s v="Staples"/>
    <n v="85.055999999999997"/>
    <n v="3"/>
    <n v="0.2"/>
    <n v="28.706399999999991"/>
  </r>
  <r>
    <n v="9882"/>
    <s v="CA-2011-153927"/>
    <x v="2"/>
    <x v="1132"/>
    <d v="2011-08-13T00:00:00"/>
    <s v="First Class"/>
    <s v="LL-16840"/>
    <s v="Lauren Leatherbury"/>
    <s v="Consumer"/>
    <s v="United States"/>
    <s v="Woodstock"/>
    <x v="32"/>
    <n v="30188"/>
    <x v="0"/>
    <s v="OFF-BI-10000138"/>
    <x v="1"/>
    <x v="8"/>
    <s v="Acco Translucent Poly Ring Binders"/>
    <n v="14.04"/>
    <n v="3"/>
    <n v="0"/>
    <n v="6.7392000000000003"/>
  </r>
  <r>
    <n v="9883"/>
    <s v="CA-2011-153927"/>
    <x v="2"/>
    <x v="1132"/>
    <d v="2011-08-13T00:00:00"/>
    <s v="First Class"/>
    <s v="LL-16840"/>
    <s v="Lauren Leatherbury"/>
    <s v="Consumer"/>
    <s v="United States"/>
    <s v="Woodstock"/>
    <x v="32"/>
    <n v="30188"/>
    <x v="0"/>
    <s v="TEC-AC-10000023"/>
    <x v="2"/>
    <x v="11"/>
    <s v="Maxell 74 Minute CD-R Spindle, 50/Pack"/>
    <n v="272.61"/>
    <n v="13"/>
    <n v="0"/>
    <n v="98.139599999999987"/>
  </r>
  <r>
    <n v="9884"/>
    <s v="CA-2011-112291"/>
    <x v="2"/>
    <x v="1234"/>
    <d v="2011-04-08T00:00:00"/>
    <s v="Standard Class"/>
    <s v="KE-16420"/>
    <s v="Katrina Edelman"/>
    <s v="Corporate"/>
    <s v="United States"/>
    <s v="Los Angeles"/>
    <x v="1"/>
    <n v="90008"/>
    <x v="1"/>
    <s v="OFF-EN-10001415"/>
    <x v="1"/>
    <x v="12"/>
    <s v="Staples"/>
    <n v="11.16"/>
    <n v="2"/>
    <n v="0"/>
    <n v="5.58"/>
  </r>
  <r>
    <n v="9885"/>
    <s v="CA-2011-112291"/>
    <x v="2"/>
    <x v="1234"/>
    <d v="2011-04-08T00:00:00"/>
    <s v="Standard Class"/>
    <s v="KE-16420"/>
    <s v="Katrina Edelman"/>
    <s v="Corporate"/>
    <s v="United States"/>
    <s v="Los Angeles"/>
    <x v="1"/>
    <n v="90008"/>
    <x v="1"/>
    <s v="TEC-AC-10001284"/>
    <x v="2"/>
    <x v="11"/>
    <s v="Enermax Briskie RF Wireless Keyboard and Mouse Combo"/>
    <n v="62.31"/>
    <n v="3"/>
    <n v="0"/>
    <n v="22.4316"/>
  </r>
  <r>
    <n v="9886"/>
    <s v="CA-2011-112291"/>
    <x v="2"/>
    <x v="1234"/>
    <d v="2011-04-08T00:00:00"/>
    <s v="Standard Class"/>
    <s v="KE-16420"/>
    <s v="Katrina Edelman"/>
    <s v="Corporate"/>
    <s v="United States"/>
    <s v="Los Angeles"/>
    <x v="1"/>
    <n v="90008"/>
    <x v="1"/>
    <s v="TEC-AC-10000736"/>
    <x v="2"/>
    <x v="11"/>
    <s v="Logitech G600 MMO Gaming Mouse"/>
    <n v="159.97999999999999"/>
    <n v="2"/>
    <n v="0"/>
    <n v="57.592799999999997"/>
  </r>
  <r>
    <n v="9887"/>
    <s v="CA-2011-146997"/>
    <x v="2"/>
    <x v="1213"/>
    <d v="2011-01-28T00:00:00"/>
    <s v="Standard Class"/>
    <s v="SG-20605"/>
    <s v="Speros Goranitis"/>
    <s v="Consumer"/>
    <s v="United States"/>
    <s v="Lafayette"/>
    <x v="14"/>
    <n v="47905"/>
    <x v="2"/>
    <s v="OFF-FA-10003467"/>
    <x v="1"/>
    <x v="13"/>
    <s v="Alliance Big Bands Rubber Bands, 12/Pack"/>
    <n v="5.9399999999999995"/>
    <n v="3"/>
    <n v="0"/>
    <n v="0"/>
  </r>
  <r>
    <n v="9888"/>
    <s v="CA-2014-169607"/>
    <x v="3"/>
    <x v="386"/>
    <d v="2014-10-16T00:00:00"/>
    <s v="First Class"/>
    <s v="CA-12265"/>
    <s v="Christina Anderson"/>
    <s v="Consumer"/>
    <s v="United States"/>
    <s v="New York City"/>
    <x v="15"/>
    <n v="10024"/>
    <x v="3"/>
    <s v="OFF-PA-10000477"/>
    <x v="1"/>
    <x v="10"/>
    <s v="Xerox 1952"/>
    <n v="9.9600000000000009"/>
    <n v="2"/>
    <n v="0"/>
    <n v="4.6812000000000005"/>
  </r>
  <r>
    <n v="9889"/>
    <s v="CA-2012-127544"/>
    <x v="1"/>
    <x v="816"/>
    <d v="2012-08-12T00:00:00"/>
    <s v="Standard Class"/>
    <s v="RD-19585"/>
    <s v="Rob Dowd"/>
    <s v="Consumer"/>
    <s v="United States"/>
    <s v="Utica"/>
    <x v="15"/>
    <n v="13501"/>
    <x v="3"/>
    <s v="TEC-AC-10000736"/>
    <x v="2"/>
    <x v="11"/>
    <s v="Logitech G600 MMO Gaming Mouse"/>
    <n v="79.989999999999995"/>
    <n v="1"/>
    <n v="0"/>
    <n v="28.796399999999998"/>
  </r>
  <r>
    <n v="9890"/>
    <s v="CA-2014-166499"/>
    <x v="3"/>
    <x v="498"/>
    <d v="2014-03-21T00:00:00"/>
    <s v="First Class"/>
    <s v="VG-21805"/>
    <s v="Vivek Grady"/>
    <s v="Corporate"/>
    <s v="United States"/>
    <s v="Lakewood"/>
    <x v="30"/>
    <n v="8701"/>
    <x v="3"/>
    <s v="OFF-AR-10002467"/>
    <x v="1"/>
    <x v="6"/>
    <s v="Dixon Ticonderoga Pencils"/>
    <n v="8.94"/>
    <n v="3"/>
    <n v="0"/>
    <n v="2.4138000000000006"/>
  </r>
  <r>
    <n v="9891"/>
    <s v="US-2013-115441"/>
    <x v="0"/>
    <x v="197"/>
    <d v="2013-07-29T00:00:00"/>
    <s v="Second Class"/>
    <s v="SH-19975"/>
    <s v="Sally Hughsby"/>
    <s v="Corporate"/>
    <s v="United States"/>
    <s v="Milwaukee"/>
    <x v="6"/>
    <n v="53209"/>
    <x v="2"/>
    <s v="OFF-PA-10004996"/>
    <x v="1"/>
    <x v="10"/>
    <s v="Speediset Carbonless Redi-Letter 7&quot; x 8 1/2&quot;"/>
    <n v="20.62"/>
    <n v="2"/>
    <n v="0"/>
    <n v="9.6913999999999998"/>
  </r>
  <r>
    <n v="9892"/>
    <s v="US-2013-115441"/>
    <x v="0"/>
    <x v="197"/>
    <d v="2013-07-29T00:00:00"/>
    <s v="Second Class"/>
    <s v="SH-19975"/>
    <s v="Sally Hughsby"/>
    <s v="Corporate"/>
    <s v="United States"/>
    <s v="Milwaukee"/>
    <x v="6"/>
    <n v="53209"/>
    <x v="2"/>
    <s v="TEC-AC-10003116"/>
    <x v="2"/>
    <x v="11"/>
    <s v="Memorex Froggy Flash Drive 8 GB"/>
    <n v="124.25"/>
    <n v="7"/>
    <n v="0"/>
    <n v="48.457499999999996"/>
  </r>
  <r>
    <n v="9893"/>
    <s v="US-2013-115441"/>
    <x v="0"/>
    <x v="197"/>
    <d v="2013-07-29T00:00:00"/>
    <s v="Second Class"/>
    <s v="SH-19975"/>
    <s v="Sally Hughsby"/>
    <s v="Corporate"/>
    <s v="United States"/>
    <s v="Milwaukee"/>
    <x v="6"/>
    <n v="53209"/>
    <x v="2"/>
    <s v="TEC-PH-10002262"/>
    <x v="2"/>
    <x v="7"/>
    <s v="LG Electronics Tone+ HBS-730 Bluetooth Headset"/>
    <n v="297.55"/>
    <n v="5"/>
    <n v="0"/>
    <n v="83.314000000000021"/>
  </r>
  <r>
    <n v="9894"/>
    <s v="US-2013-115441"/>
    <x v="0"/>
    <x v="197"/>
    <d v="2013-07-29T00:00:00"/>
    <s v="Second Class"/>
    <s v="SH-19975"/>
    <s v="Sally Hughsby"/>
    <s v="Corporate"/>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s v="Corporate"/>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s v="Consumer"/>
    <s v="United States"/>
    <s v="Chicago"/>
    <x v="10"/>
    <n v="60623"/>
    <x v="2"/>
    <s v="TEC-AC-10004859"/>
    <x v="2"/>
    <x v="11"/>
    <s v="Maxell Pro 80 Minute CD-R, 10/Pack"/>
    <n v="153.82400000000001"/>
    <n v="11"/>
    <n v="0.2"/>
    <n v="38.456000000000003"/>
  </r>
  <r>
    <n v="9897"/>
    <s v="CA-2011-156342"/>
    <x v="2"/>
    <x v="1103"/>
    <d v="2011-06-20T00:00:00"/>
    <s v="Second Class"/>
    <s v="JF-15415"/>
    <s v="Jennifer Ferguson"/>
    <s v="Consumer"/>
    <s v="United States"/>
    <s v="Chicago"/>
    <x v="10"/>
    <n v="60653"/>
    <x v="2"/>
    <s v="OFF-PA-10001725"/>
    <x v="1"/>
    <x v="10"/>
    <s v="Xerox 1892"/>
    <n v="62.015999999999998"/>
    <n v="2"/>
    <n v="0.2"/>
    <n v="22.480800000000002"/>
  </r>
  <r>
    <n v="9898"/>
    <s v="CA-2013-112830"/>
    <x v="0"/>
    <x v="112"/>
    <d v="2013-06-11T00:00:00"/>
    <s v="Standard Class"/>
    <s v="LP-17095"/>
    <s v="Liz Preis"/>
    <s v="Consumer"/>
    <s v="United States"/>
    <s v="Fairfield"/>
    <x v="24"/>
    <n v="45014"/>
    <x v="3"/>
    <s v="FUR-FU-10004306"/>
    <x v="0"/>
    <x v="5"/>
    <s v="Electrix Halogen Magnifier Lamp"/>
    <n v="466.32000000000005"/>
    <n v="3"/>
    <n v="0.2"/>
    <n v="34.97399999999999"/>
  </r>
  <r>
    <n v="9899"/>
    <s v="CA-2013-112830"/>
    <x v="0"/>
    <x v="112"/>
    <d v="2013-06-11T00:00:00"/>
    <s v="Standard Class"/>
    <s v="LP-17095"/>
    <s v="Liz Preis"/>
    <s v="Consumer"/>
    <s v="United States"/>
    <s v="Fairfield"/>
    <x v="24"/>
    <n v="45014"/>
    <x v="3"/>
    <s v="FUR-FU-10004845"/>
    <x v="0"/>
    <x v="5"/>
    <s v="Deflect-o EconoMat Nonstudded, No Bevel Mat"/>
    <n v="82.64"/>
    <n v="2"/>
    <n v="0.2"/>
    <n v="0"/>
  </r>
  <r>
    <n v="9900"/>
    <s v="US-2011-117380"/>
    <x v="2"/>
    <x v="1176"/>
    <d v="2011-04-03T00:00:00"/>
    <s v="Standard Class"/>
    <s v="MP-18175"/>
    <s v="Mike Pelletier"/>
    <s v="Home Office"/>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s v="Consumer"/>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s v="Consumer"/>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s v="Consumer"/>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s v="Consumer"/>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s v="Consumer"/>
    <s v="United States"/>
    <s v="Carrollton"/>
    <x v="5"/>
    <n v="75007"/>
    <x v="2"/>
    <s v="TEC-AC-10002567"/>
    <x v="2"/>
    <x v="11"/>
    <s v="Logitech G602 Wireless Gaming Mouse"/>
    <n v="127.98399999999999"/>
    <n v="2"/>
    <n v="0.2"/>
    <n v="25.596799999999998"/>
  </r>
  <r>
    <n v="9906"/>
    <s v="US-2012-129007"/>
    <x v="1"/>
    <x v="1023"/>
    <d v="2012-09-15T00:00:00"/>
    <s v="First Class"/>
    <s v="KD-16615"/>
    <s v="Ken Dana"/>
    <s v="Corporate"/>
    <s v="United States"/>
    <s v="Anaheim"/>
    <x v="1"/>
    <n v="92804"/>
    <x v="1"/>
    <s v="FUR-FU-10004973"/>
    <x v="0"/>
    <x v="5"/>
    <s v="Flat Face Poster Frame"/>
    <n v="131.88"/>
    <n v="7"/>
    <n v="0"/>
    <n v="55.389600000000002"/>
  </r>
  <r>
    <n v="9907"/>
    <s v="US-2012-129007"/>
    <x v="1"/>
    <x v="1023"/>
    <d v="2012-09-15T00:00:00"/>
    <s v="First Class"/>
    <s v="KD-16615"/>
    <s v="Ken Dana"/>
    <s v="Corporate"/>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s v="Corporate"/>
    <s v="United States"/>
    <s v="Anaheim"/>
    <x v="1"/>
    <n v="92804"/>
    <x v="1"/>
    <s v="FUR-CH-10000155"/>
    <x v="0"/>
    <x v="1"/>
    <s v="Global Comet Stacking Armless Chair"/>
    <n v="717.72"/>
    <n v="3"/>
    <n v="0.2"/>
    <n v="71.77200000000002"/>
  </r>
  <r>
    <n v="9909"/>
    <s v="US-2012-129007"/>
    <x v="1"/>
    <x v="1023"/>
    <d v="2012-09-15T00:00:00"/>
    <s v="First Class"/>
    <s v="KD-16615"/>
    <s v="Ken Dana"/>
    <s v="Corporate"/>
    <s v="United States"/>
    <s v="Anaheim"/>
    <x v="1"/>
    <n v="92804"/>
    <x v="1"/>
    <s v="FUR-FU-10002379"/>
    <x v="0"/>
    <x v="5"/>
    <s v="Eldon Econocleat Chair Mats for Low Pile Carpets"/>
    <n v="207.35"/>
    <n v="5"/>
    <n v="0"/>
    <n v="24.881999999999991"/>
  </r>
  <r>
    <n v="9910"/>
    <s v="US-2012-129007"/>
    <x v="1"/>
    <x v="1023"/>
    <d v="2012-09-15T00:00:00"/>
    <s v="First Class"/>
    <s v="KD-16615"/>
    <s v="Ken Dana"/>
    <s v="Corporate"/>
    <s v="United States"/>
    <s v="Anaheim"/>
    <x v="1"/>
    <n v="92804"/>
    <x v="1"/>
    <s v="FUR-FU-10004018"/>
    <x v="0"/>
    <x v="5"/>
    <s v="Tensor Computer Mounted Lamp"/>
    <n v="44.67"/>
    <n v="3"/>
    <n v="0"/>
    <n v="12.060900000000002"/>
  </r>
  <r>
    <n v="9911"/>
    <s v="US-2012-129007"/>
    <x v="1"/>
    <x v="1023"/>
    <d v="2012-09-15T00:00:00"/>
    <s v="First Class"/>
    <s v="KD-16615"/>
    <s v="Ken Dana"/>
    <s v="Corporate"/>
    <s v="United States"/>
    <s v="Anaheim"/>
    <x v="1"/>
    <n v="92804"/>
    <x v="1"/>
    <s v="OFF-PA-10000994"/>
    <x v="1"/>
    <x v="10"/>
    <s v="Xerox 1915"/>
    <n v="209.7"/>
    <n v="2"/>
    <n v="0"/>
    <n v="100.65599999999999"/>
  </r>
  <r>
    <n v="9912"/>
    <s v="US-2011-157231"/>
    <x v="2"/>
    <x v="267"/>
    <d v="2011-04-09T00:00:00"/>
    <s v="Standard Class"/>
    <s v="RP-19855"/>
    <s v="Roy Phan"/>
    <s v="Corporate"/>
    <s v="United States"/>
    <s v="Richmond"/>
    <x v="0"/>
    <n v="40475"/>
    <x v="0"/>
    <s v="OFF-BI-10002852"/>
    <x v="1"/>
    <x v="8"/>
    <s v="Ibico Standard Transparent Covers"/>
    <n v="115.36"/>
    <n v="7"/>
    <n v="0"/>
    <n v="56.526400000000002"/>
  </r>
  <r>
    <n v="9913"/>
    <s v="CA-2012-132388"/>
    <x v="1"/>
    <x v="998"/>
    <d v="2012-10-12T00:00:00"/>
    <s v="First Class"/>
    <s v="KN-16390"/>
    <s v="Katherine Nockton"/>
    <s v="Corporate"/>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s v="Corporate"/>
    <s v="United States"/>
    <s v="Santa Barbara"/>
    <x v="1"/>
    <n v="93101"/>
    <x v="1"/>
    <s v="OFF-LA-10000414"/>
    <x v="1"/>
    <x v="2"/>
    <s v="Avery 503"/>
    <n v="31.049999999999997"/>
    <n v="3"/>
    <n v="0"/>
    <n v="14.904"/>
  </r>
  <r>
    <n v="9915"/>
    <s v="CA-2014-160927"/>
    <x v="3"/>
    <x v="926"/>
    <d v="2014-02-01T00:00:00"/>
    <s v="Second Class"/>
    <s v="TM-21010"/>
    <s v="Tamara Manning"/>
    <s v="Consumer"/>
    <s v="United States"/>
    <s v="Marion"/>
    <x v="23"/>
    <n v="52302"/>
    <x v="2"/>
    <s v="OFF-PA-10003848"/>
    <x v="1"/>
    <x v="10"/>
    <s v="Xerox 1997"/>
    <n v="12.96"/>
    <n v="2"/>
    <n v="0"/>
    <n v="6.2208000000000006"/>
  </r>
  <r>
    <n v="9916"/>
    <s v="CA-2014-160927"/>
    <x v="3"/>
    <x v="926"/>
    <d v="2014-02-01T00:00:00"/>
    <s v="Second Class"/>
    <s v="TM-21010"/>
    <s v="Tamara Manning"/>
    <s v="Consumer"/>
    <s v="United States"/>
    <s v="Marion"/>
    <x v="23"/>
    <n v="52302"/>
    <x v="2"/>
    <s v="OFF-PA-10000176"/>
    <x v="1"/>
    <x v="10"/>
    <s v="Xerox 1887"/>
    <n v="94.85"/>
    <n v="5"/>
    <n v="0"/>
    <n v="45.527999999999992"/>
  </r>
  <r>
    <n v="9917"/>
    <s v="CA-2014-160927"/>
    <x v="3"/>
    <x v="926"/>
    <d v="2014-02-01T00:00:00"/>
    <s v="Second Class"/>
    <s v="TM-21010"/>
    <s v="Tamara Manning"/>
    <s v="Consumer"/>
    <s v="United States"/>
    <s v="Marion"/>
    <x v="23"/>
    <n v="52302"/>
    <x v="2"/>
    <s v="OFF-ST-10001590"/>
    <x v="1"/>
    <x v="4"/>
    <s v="Tenex Personal Project File with Scoop Front Design, Black"/>
    <n v="13.48"/>
    <n v="1"/>
    <n v="0"/>
    <n v="3.5047999999999995"/>
  </r>
  <r>
    <n v="9918"/>
    <s v="CA-2014-160927"/>
    <x v="3"/>
    <x v="926"/>
    <d v="2014-02-01T00:00:00"/>
    <s v="Second Class"/>
    <s v="TM-21010"/>
    <s v="Tamara Manning"/>
    <s v="Consumer"/>
    <s v="United States"/>
    <s v="Marion"/>
    <x v="23"/>
    <n v="52302"/>
    <x v="2"/>
    <s v="FUR-FU-10000010"/>
    <x v="0"/>
    <x v="5"/>
    <s v="DAX Value U-Channel Document Frames, Easel Back"/>
    <n v="14.91"/>
    <n v="3"/>
    <n v="0"/>
    <n v="4.6220999999999997"/>
  </r>
  <r>
    <n v="9919"/>
    <s v="CA-2012-105508"/>
    <x v="1"/>
    <x v="496"/>
    <d v="2012-09-29T00:00:00"/>
    <s v="Standard Class"/>
    <s v="JF-15190"/>
    <s v="Jamie Frazer"/>
    <s v="Consumer"/>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s v="Corporate"/>
    <s v="United States"/>
    <s v="Bryan"/>
    <x v="5"/>
    <n v="77803"/>
    <x v="2"/>
    <s v="FUR-CH-10000863"/>
    <x v="0"/>
    <x v="1"/>
    <s v="Novimex Swivel Fabric Task Chair"/>
    <n v="528.42999999999995"/>
    <n v="5"/>
    <n v="0.3"/>
    <n v="-143.43099999999998"/>
  </r>
  <r>
    <n v="9921"/>
    <s v="CA-2013-149272"/>
    <x v="0"/>
    <x v="543"/>
    <d v="2013-03-20T00:00:00"/>
    <s v="Standard Class"/>
    <s v="MY-18295"/>
    <s v="Muhammed Yedwab"/>
    <s v="Corporate"/>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s v="Home Office"/>
    <s v="United States"/>
    <s v="Akron"/>
    <x v="24"/>
    <n v="44312"/>
    <x v="3"/>
    <s v="OFF-BI-10003350"/>
    <x v="1"/>
    <x v="8"/>
    <s v="Acco Expandable Hanging Binders"/>
    <n v="5.7420000000000009"/>
    <n v="3"/>
    <n v="0.7"/>
    <n v="-4.5935999999999986"/>
  </r>
  <r>
    <n v="9923"/>
    <s v="US-2014-162124"/>
    <x v="3"/>
    <x v="636"/>
    <d v="2014-05-11T00:00:00"/>
    <s v="Standard Class"/>
    <s v="JF-15490"/>
    <s v="Jeremy Farry"/>
    <s v="Consumer"/>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s v="Corporate"/>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s v="Corporate"/>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s v="Corporate"/>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s v="Corporate"/>
    <s v="United States"/>
    <s v="New York City"/>
    <x v="15"/>
    <n v="10035"/>
    <x v="3"/>
    <s v="TEC-PH-10002310"/>
    <x v="2"/>
    <x v="7"/>
    <s v="Panasonic KX T7731-B Digital phone"/>
    <n v="199.98"/>
    <n v="2"/>
    <n v="0"/>
    <n v="53.994599999999991"/>
  </r>
  <r>
    <n v="9928"/>
    <s v="CA-2012-159534"/>
    <x v="1"/>
    <x v="305"/>
    <d v="2012-03-23T00:00:00"/>
    <s v="First Class"/>
    <s v="DH-13075"/>
    <s v="Dave Hallsten"/>
    <s v="Corporate"/>
    <s v="United States"/>
    <s v="New York City"/>
    <x v="15"/>
    <n v="10035"/>
    <x v="3"/>
    <s v="OFF-ST-10001172"/>
    <x v="1"/>
    <x v="4"/>
    <s v="Tennsco Lockers, Sand"/>
    <n v="83.92"/>
    <n v="4"/>
    <n v="0"/>
    <n v="20.140799999999999"/>
  </r>
  <r>
    <n v="9929"/>
    <s v="CA-2013-129630"/>
    <x v="0"/>
    <x v="913"/>
    <d v="2013-09-05T00:00:00"/>
    <s v="Same Day"/>
    <s v="IM-15055"/>
    <s v="Ionia McGrath"/>
    <s v="Consumer"/>
    <s v="United States"/>
    <s v="San Francisco"/>
    <x v="1"/>
    <n v="94122"/>
    <x v="1"/>
    <s v="FUR-FU-10000260"/>
    <x v="0"/>
    <x v="5"/>
    <s v="6&quot; Cubicle Wall Clock, Black"/>
    <n v="24.27"/>
    <n v="3"/>
    <n v="0"/>
    <n v="8.7371999999999996"/>
  </r>
  <r>
    <n v="9930"/>
    <s v="CA-2013-129630"/>
    <x v="0"/>
    <x v="913"/>
    <d v="2013-09-05T00:00:00"/>
    <s v="Same Day"/>
    <s v="IM-15055"/>
    <s v="Ionia McGrath"/>
    <s v="Consumer"/>
    <s v="United States"/>
    <s v="San Francisco"/>
    <x v="1"/>
    <n v="94122"/>
    <x v="1"/>
    <s v="TEC-CO-10003763"/>
    <x v="2"/>
    <x v="16"/>
    <s v="Canon PC1060 Personal Laser Copier"/>
    <n v="2799.9600000000005"/>
    <n v="5"/>
    <n v="0.2"/>
    <n v="944.98649999999986"/>
  </r>
  <r>
    <n v="9931"/>
    <s v="CA-2012-104948"/>
    <x v="1"/>
    <x v="50"/>
    <d v="2012-11-17T00:00:00"/>
    <s v="Standard Class"/>
    <s v="KH-16510"/>
    <s v="Keith Herrera"/>
    <s v="Consumer"/>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s v="Consumer"/>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s v="Consumer"/>
    <s v="United States"/>
    <s v="San Bernardino"/>
    <x v="1"/>
    <n v="92404"/>
    <x v="1"/>
    <s v="OFF-PA-10004610"/>
    <x v="1"/>
    <x v="10"/>
    <s v="Xerox 1900"/>
    <n v="29.96"/>
    <n v="7"/>
    <n v="0"/>
    <n v="13.481999999999998"/>
  </r>
  <r>
    <n v="9934"/>
    <s v="CA-2011-166555"/>
    <x v="2"/>
    <x v="384"/>
    <d v="2011-07-14T00:00:00"/>
    <s v="First Class"/>
    <s v="JK-15205"/>
    <s v="Jamie Kunitz"/>
    <s v="Consumer"/>
    <s v="United States"/>
    <s v="Niagara Falls"/>
    <x v="15"/>
    <n v="14304"/>
    <x v="3"/>
    <s v="TEC-PH-10004912"/>
    <x v="2"/>
    <x v="7"/>
    <s v="Cisco SPA112 2 Port Phone Adapter"/>
    <n v="164.85000000000002"/>
    <n v="3"/>
    <n v="0"/>
    <n v="47.806499999999993"/>
  </r>
  <r>
    <n v="9935"/>
    <s v="CA-2013-114405"/>
    <x v="0"/>
    <x v="281"/>
    <d v="2013-04-13T00:00:00"/>
    <s v="Standard Class"/>
    <s v="AS-10240"/>
    <s v="Alan Shonely"/>
    <s v="Consumer"/>
    <s v="United States"/>
    <s v="Philadelphia"/>
    <x v="9"/>
    <n v="19120"/>
    <x v="3"/>
    <s v="OFF-AP-10003278"/>
    <x v="1"/>
    <x v="9"/>
    <s v="Belkin 7-Outlet SurgeMaster Home Series"/>
    <n v="33.528000000000006"/>
    <n v="3"/>
    <n v="0.2"/>
    <n v="2.5146000000000015"/>
  </r>
  <r>
    <n v="9936"/>
    <s v="CA-2013-114405"/>
    <x v="0"/>
    <x v="281"/>
    <d v="2013-04-13T00:00:00"/>
    <s v="Standard Class"/>
    <s v="AS-10240"/>
    <s v="Alan Shonely"/>
    <s v="Consumer"/>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s v="Consumer"/>
    <s v="United States"/>
    <s v="Cranston"/>
    <x v="34"/>
    <n v="2920"/>
    <x v="3"/>
    <s v="OFF-BI-10002735"/>
    <x v="1"/>
    <x v="8"/>
    <s v="GBC Prestige Therm-A-Bind Covers"/>
    <n v="102.93"/>
    <n v="3"/>
    <n v="0"/>
    <n v="48.377100000000006"/>
  </r>
  <r>
    <n v="9938"/>
    <s v="CA-2013-164889"/>
    <x v="0"/>
    <x v="1235"/>
    <d v="2013-06-07T00:00:00"/>
    <s v="Second Class"/>
    <s v="CP-12340"/>
    <s v="Christine Phan"/>
    <s v="Corporate"/>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s v="Corporate"/>
    <s v="United States"/>
    <s v="New York City"/>
    <x v="15"/>
    <n v="10009"/>
    <x v="3"/>
    <s v="FUR-FU-10004864"/>
    <x v="0"/>
    <x v="5"/>
    <s v="Eldon 500 Class Desk Accessories"/>
    <n v="60.35"/>
    <n v="5"/>
    <n v="0"/>
    <n v="19.915500000000002"/>
  </r>
  <r>
    <n v="9940"/>
    <s v="CA-2013-169824"/>
    <x v="0"/>
    <x v="939"/>
    <d v="2013-12-18T00:00:00"/>
    <s v="Standard Class"/>
    <s v="NS-18640"/>
    <s v="Noel Staavos"/>
    <s v="Corporate"/>
    <s v="United States"/>
    <s v="New York City"/>
    <x v="15"/>
    <n v="10009"/>
    <x v="3"/>
    <s v="OFF-SU-10000952"/>
    <x v="1"/>
    <x v="14"/>
    <s v="Fiskars Home &amp; Office Scissors"/>
    <n v="35.520000000000003"/>
    <n v="4"/>
    <n v="0"/>
    <n v="9.9456000000000024"/>
  </r>
  <r>
    <n v="9941"/>
    <s v="CA-2013-169824"/>
    <x v="0"/>
    <x v="939"/>
    <d v="2013-12-18T00:00:00"/>
    <s v="Standard Class"/>
    <s v="NS-18640"/>
    <s v="Noel Staavos"/>
    <s v="Corporate"/>
    <s v="United States"/>
    <s v="New York City"/>
    <x v="15"/>
    <n v="10009"/>
    <x v="3"/>
    <s v="OFF-AR-10000462"/>
    <x v="1"/>
    <x v="6"/>
    <s v="Sanford Pocket Accent Highlighters"/>
    <n v="11.200000000000001"/>
    <n v="7"/>
    <n v="0"/>
    <n v="4.8160000000000007"/>
  </r>
  <r>
    <n v="9942"/>
    <s v="CA-2014-164028"/>
    <x v="3"/>
    <x v="221"/>
    <d v="2014-12-01T00:00:00"/>
    <s v="Standard Class"/>
    <s v="JL-15835"/>
    <s v="John Lee"/>
    <s v="Consumer"/>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s v="Consumer"/>
    <s v="United States"/>
    <s v="Anaheim"/>
    <x v="1"/>
    <n v="92804"/>
    <x v="1"/>
    <s v="OFF-ST-10001128"/>
    <x v="1"/>
    <x v="4"/>
    <s v="Carina Mini System Audio Rack, Model AR050B"/>
    <n v="998.82"/>
    <n v="9"/>
    <n v="0"/>
    <n v="29.964600000000061"/>
  </r>
  <r>
    <n v="9944"/>
    <s v="CA-2011-143371"/>
    <x v="2"/>
    <x v="129"/>
    <d v="2012-01-03T00:00:00"/>
    <s v="Standard Class"/>
    <s v="MD-17350"/>
    <s v="Maribeth Dona"/>
    <s v="Consumer"/>
    <s v="United States"/>
    <s v="Anaheim"/>
    <x v="1"/>
    <n v="92804"/>
    <x v="1"/>
    <s v="OFF-SU-10002537"/>
    <x v="1"/>
    <x v="14"/>
    <s v="Acme Box Cutter Scissors"/>
    <n v="51.150000000000006"/>
    <n v="5"/>
    <n v="0"/>
    <n v="13.299000000000003"/>
  </r>
  <r>
    <n v="9945"/>
    <s v="CA-2012-145415"/>
    <x v="1"/>
    <x v="1236"/>
    <d v="2012-04-17T00:00:00"/>
    <s v="Second Class"/>
    <s v="RD-19660"/>
    <s v="Robert Dilbeck"/>
    <s v="Home Office"/>
    <s v="United States"/>
    <s v="Seattle"/>
    <x v="4"/>
    <n v="98103"/>
    <x v="1"/>
    <s v="OFF-ST-10000419"/>
    <x v="1"/>
    <x v="4"/>
    <s v="Rogers Jumbo File, Granite"/>
    <n v="40.74"/>
    <n v="3"/>
    <n v="0"/>
    <n v="0.4073999999999991"/>
  </r>
  <r>
    <n v="9946"/>
    <s v="CA-2011-111157"/>
    <x v="2"/>
    <x v="1086"/>
    <d v="2011-03-06T00:00:00"/>
    <s v="Standard Class"/>
    <s v="NH-18610"/>
    <s v="Nicole Hansen"/>
    <s v="Corporate"/>
    <s v="United States"/>
    <s v="Philadelphia"/>
    <x v="9"/>
    <n v="19120"/>
    <x v="3"/>
    <s v="OFF-PA-10000327"/>
    <x v="1"/>
    <x v="10"/>
    <s v="Xerox 1971"/>
    <n v="3.4240000000000004"/>
    <n v="1"/>
    <n v="0.2"/>
    <n v="1.0699999999999996"/>
  </r>
  <r>
    <n v="9947"/>
    <s v="CA-2011-111157"/>
    <x v="2"/>
    <x v="1086"/>
    <d v="2011-03-06T00:00:00"/>
    <s v="Standard Class"/>
    <s v="NH-18610"/>
    <s v="Nicole Hansen"/>
    <s v="Corporate"/>
    <s v="United States"/>
    <s v="Philadelphia"/>
    <x v="9"/>
    <n v="19120"/>
    <x v="3"/>
    <s v="TEC-AC-10004353"/>
    <x v="2"/>
    <x v="11"/>
    <s v="Hypercom P1300 Pinpad"/>
    <n v="151.20000000000002"/>
    <n v="3"/>
    <n v="0.2"/>
    <n v="32.130000000000003"/>
  </r>
  <r>
    <n v="9948"/>
    <s v="CA-2014-121559"/>
    <x v="3"/>
    <x v="702"/>
    <d v="2014-06-04T00:00:00"/>
    <s v="Second Class"/>
    <s v="HW-14935"/>
    <s v="Helen Wasserman"/>
    <s v="Corporate"/>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s v="Corporate"/>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s v="Corporate"/>
    <s v="United States"/>
    <s v="Indianapolis"/>
    <x v="14"/>
    <n v="46203"/>
    <x v="2"/>
    <s v="TEC-AC-10004568"/>
    <x v="2"/>
    <x v="11"/>
    <s v="Maxell LTO Ultrium - 800 GB"/>
    <n v="83.97"/>
    <n v="3"/>
    <n v="0"/>
    <n v="15.954299999999993"/>
  </r>
  <r>
    <n v="9951"/>
    <s v="CA-2014-121559"/>
    <x v="3"/>
    <x v="702"/>
    <d v="2014-06-04T00:00:00"/>
    <s v="Second Class"/>
    <s v="HW-14935"/>
    <s v="Helen Wasserman"/>
    <s v="Corporate"/>
    <s v="United States"/>
    <s v="Indianapolis"/>
    <x v="14"/>
    <n v="46203"/>
    <x v="2"/>
    <s v="TEC-AC-10001714"/>
    <x v="2"/>
    <x v="11"/>
    <s v="Logitech MX Performance Wireless Mouse"/>
    <n v="39.89"/>
    <n v="1"/>
    <n v="0"/>
    <n v="14.7593"/>
  </r>
  <r>
    <n v="9952"/>
    <s v="CA-2014-121559"/>
    <x v="3"/>
    <x v="702"/>
    <d v="2014-06-04T00:00:00"/>
    <s v="Second Class"/>
    <s v="HW-14935"/>
    <s v="Helen Wasserman"/>
    <s v="Corporate"/>
    <s v="United States"/>
    <s v="Indianapolis"/>
    <x v="14"/>
    <n v="46203"/>
    <x v="2"/>
    <s v="OFF-BI-10002072"/>
    <x v="1"/>
    <x v="8"/>
    <s v="Cardinal Slant-D Ring Binders"/>
    <n v="17.38"/>
    <n v="2"/>
    <n v="0"/>
    <n v="8.69"/>
  </r>
  <r>
    <n v="9953"/>
    <s v="CA-2012-141593"/>
    <x v="1"/>
    <x v="639"/>
    <d v="2012-12-16T00:00:00"/>
    <s v="Second Class"/>
    <s v="DB-12970"/>
    <s v="Darren Budd"/>
    <s v="Corporate"/>
    <s v="United States"/>
    <s v="Los Angeles"/>
    <x v="1"/>
    <n v="90045"/>
    <x v="1"/>
    <s v="OFF-BI-10001153"/>
    <x v="1"/>
    <x v="8"/>
    <s v="Ibico Recycled Grain-Textured Covers"/>
    <n v="55.264000000000003"/>
    <n v="2"/>
    <n v="0.2"/>
    <n v="20.723999999999997"/>
  </r>
  <r>
    <n v="9954"/>
    <s v="CA-2012-141593"/>
    <x v="1"/>
    <x v="639"/>
    <d v="2012-12-16T00:00:00"/>
    <s v="Second Class"/>
    <s v="DB-12970"/>
    <s v="Darren Budd"/>
    <s v="Corporate"/>
    <s v="United States"/>
    <s v="Los Angeles"/>
    <x v="1"/>
    <n v="90045"/>
    <x v="1"/>
    <s v="OFF-PA-10004983"/>
    <x v="1"/>
    <x v="10"/>
    <s v="Xerox 23"/>
    <n v="6.48"/>
    <n v="1"/>
    <n v="0"/>
    <n v="3.1104000000000003"/>
  </r>
  <r>
    <n v="9955"/>
    <s v="CA-2012-141593"/>
    <x v="1"/>
    <x v="639"/>
    <d v="2012-12-16T00:00:00"/>
    <s v="Second Class"/>
    <s v="DB-12970"/>
    <s v="Darren Budd"/>
    <s v="Corporate"/>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s v="Corporate"/>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s v="Home Office"/>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s v="Home Office"/>
    <s v="United States"/>
    <s v="New Rochelle"/>
    <x v="15"/>
    <n v="10801"/>
    <x v="3"/>
    <s v="OFF-PA-10004039"/>
    <x v="1"/>
    <x v="10"/>
    <s v="Xerox 1882"/>
    <n v="223.92"/>
    <n v="4"/>
    <n v="0"/>
    <n v="109.7208"/>
  </r>
  <r>
    <n v="9959"/>
    <s v="US-2011-143287"/>
    <x v="2"/>
    <x v="7"/>
    <d v="2011-11-17T00:00:00"/>
    <s v="Standard Class"/>
    <s v="KN-16705"/>
    <s v="Kristina Nunn"/>
    <s v="Home Office"/>
    <s v="United States"/>
    <s v="New Rochelle"/>
    <x v="15"/>
    <n v="10801"/>
    <x v="3"/>
    <s v="OFF-SU-10001574"/>
    <x v="1"/>
    <x v="14"/>
    <s v="Acme Value Line Scissors"/>
    <n v="7.3"/>
    <n v="2"/>
    <n v="0"/>
    <n v="2.1899999999999995"/>
  </r>
  <r>
    <n v="9960"/>
    <s v="CA-2014-137421"/>
    <x v="3"/>
    <x v="833"/>
    <d v="2014-10-12T00:00:00"/>
    <s v="Standard Class"/>
    <s v="AJ-10945"/>
    <s v="Ashley Jarboe"/>
    <s v="Consumer"/>
    <s v="United States"/>
    <s v="Chandler"/>
    <x v="16"/>
    <n v="85224"/>
    <x v="1"/>
    <s v="OFF-AR-10001761"/>
    <x v="1"/>
    <x v="6"/>
    <s v="Avery Hi-Liter Smear-Safe Highlighters"/>
    <n v="9.3439999999999994"/>
    <n v="2"/>
    <n v="0.2"/>
    <n v="1.8687999999999998"/>
  </r>
  <r>
    <n v="9961"/>
    <s v="CA-2014-141446"/>
    <x v="3"/>
    <x v="118"/>
    <d v="2014-09-19T00:00:00"/>
    <s v="Second Class"/>
    <s v="CL-12700"/>
    <s v="Craig Leslie"/>
    <s v="Home Office"/>
    <s v="United States"/>
    <s v="Florence"/>
    <x v="0"/>
    <n v="41042"/>
    <x v="0"/>
    <s v="TEC-AC-10002305"/>
    <x v="2"/>
    <x v="11"/>
    <s v="KeyTronic E03601U1 - Keyboard - Beige"/>
    <n v="18"/>
    <n v="1"/>
    <n v="0"/>
    <n v="3.2399999999999984"/>
  </r>
  <r>
    <n v="9962"/>
    <s v="CA-2012-168088"/>
    <x v="1"/>
    <x v="531"/>
    <d v="2012-03-22T00:00:00"/>
    <s v="First Class"/>
    <s v="CM-12655"/>
    <s v="Corinna Mitchell"/>
    <s v="Home Office"/>
    <s v="United States"/>
    <s v="Houston"/>
    <x v="5"/>
    <n v="77041"/>
    <x v="2"/>
    <s v="OFF-PA-10000675"/>
    <x v="1"/>
    <x v="10"/>
    <s v="Xerox 1919"/>
    <n v="65.584000000000003"/>
    <n v="2"/>
    <n v="0.2"/>
    <n v="23.7742"/>
  </r>
  <r>
    <n v="9963"/>
    <s v="CA-2012-168088"/>
    <x v="1"/>
    <x v="531"/>
    <d v="2012-03-22T00:00:00"/>
    <s v="First Class"/>
    <s v="CM-12655"/>
    <s v="Corinna Mitchell"/>
    <s v="Home Office"/>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s v="Consumer"/>
    <s v="United States"/>
    <s v="Philadelphia"/>
    <x v="9"/>
    <n v="19140"/>
    <x v="3"/>
    <s v="OFF-PA-10003072"/>
    <x v="1"/>
    <x v="10"/>
    <s v="Eureka Recycled Copy Paper 8 1/2&quot; x 11&quot;, Ream"/>
    <n v="10.368000000000002"/>
    <n v="2"/>
    <n v="0.2"/>
    <n v="3.6288"/>
  </r>
  <r>
    <n v="9965"/>
    <s v="CA-2013-146374"/>
    <x v="0"/>
    <x v="5"/>
    <d v="2013-12-11T00:00:00"/>
    <s v="Second Class"/>
    <s v="HE-14800"/>
    <s v="Harold Engle"/>
    <s v="Corporate"/>
    <s v="United States"/>
    <s v="Newark"/>
    <x v="13"/>
    <n v="19711"/>
    <x v="3"/>
    <s v="FUR-FU-10002671"/>
    <x v="0"/>
    <x v="5"/>
    <s v="Electrix 20W Halogen Replacement Bulb for Zoom-In Desk Lamp"/>
    <n v="13.4"/>
    <n v="1"/>
    <n v="0"/>
    <n v="6.4319999999999995"/>
  </r>
  <r>
    <n v="9966"/>
    <s v="CA-2013-146374"/>
    <x v="0"/>
    <x v="5"/>
    <d v="2013-12-11T00:00:00"/>
    <s v="Second Class"/>
    <s v="HE-14800"/>
    <s v="Harold Engle"/>
    <s v="Corporate"/>
    <s v="United States"/>
    <s v="Newark"/>
    <x v="13"/>
    <n v="19711"/>
    <x v="3"/>
    <s v="OFF-PA-10000349"/>
    <x v="1"/>
    <x v="10"/>
    <s v="Staples"/>
    <n v="4.9800000000000004"/>
    <n v="1"/>
    <n v="0"/>
    <n v="2.3406000000000002"/>
  </r>
  <r>
    <n v="9967"/>
    <s v="CA-2013-146374"/>
    <x v="0"/>
    <x v="5"/>
    <d v="2013-12-11T00:00:00"/>
    <s v="Second Class"/>
    <s v="HE-14800"/>
    <s v="Harold Engle"/>
    <s v="Corporate"/>
    <s v="United States"/>
    <s v="Newark"/>
    <x v="13"/>
    <n v="19711"/>
    <x v="3"/>
    <s v="OFF-EN-10004483"/>
    <x v="1"/>
    <x v="12"/>
    <s v="#10 White Business Envelopes,4 1/8 x 9 1/2"/>
    <n v="109.69"/>
    <n v="7"/>
    <n v="0"/>
    <n v="51.554299999999991"/>
  </r>
  <r>
    <n v="9968"/>
    <s v="CA-2014-153871"/>
    <x v="3"/>
    <x v="157"/>
    <d v="2014-12-18T00:00:00"/>
    <s v="Standard Class"/>
    <s v="RB-19435"/>
    <s v="Richard Bierner"/>
    <s v="Consumer"/>
    <s v="United States"/>
    <s v="Plainfield"/>
    <x v="30"/>
    <n v="7060"/>
    <x v="3"/>
    <s v="OFF-BI-10004209"/>
    <x v="1"/>
    <x v="8"/>
    <s v="Fellowes Twister Kit, Gray/Clear, 3/pkg"/>
    <n v="40.199999999999996"/>
    <n v="5"/>
    <n v="0"/>
    <n v="18.089999999999996"/>
  </r>
  <r>
    <n v="9969"/>
    <s v="CA-2014-153871"/>
    <x v="3"/>
    <x v="157"/>
    <d v="2014-12-18T00:00:00"/>
    <s v="Standard Class"/>
    <s v="RB-19435"/>
    <s v="Richard Bierner"/>
    <s v="Consumer"/>
    <s v="United States"/>
    <s v="Plainfield"/>
    <x v="30"/>
    <n v="7060"/>
    <x v="3"/>
    <s v="OFF-BI-10004600"/>
    <x v="1"/>
    <x v="8"/>
    <s v="Ibico Ibimaster 300 Manual Binding System"/>
    <n v="735.98"/>
    <n v="2"/>
    <n v="0"/>
    <n v="331.19099999999997"/>
  </r>
  <r>
    <n v="9970"/>
    <s v="CA-2014-153871"/>
    <x v="3"/>
    <x v="157"/>
    <d v="2014-12-18T00:00:00"/>
    <s v="Standard Class"/>
    <s v="RB-19435"/>
    <s v="Richard Bierner"/>
    <s v="Consumer"/>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s v="Home Office"/>
    <s v="United States"/>
    <s v="Smyrna"/>
    <x v="32"/>
    <n v="30080"/>
    <x v="0"/>
    <s v="OFF-BI-10002867"/>
    <x v="1"/>
    <x v="8"/>
    <s v="GBC Recycled Regency Composition Covers"/>
    <n v="119.56"/>
    <n v="2"/>
    <n v="0"/>
    <n v="54.997599999999991"/>
  </r>
  <r>
    <n v="9972"/>
    <s v="CA-2012-103772"/>
    <x v="1"/>
    <x v="1141"/>
    <d v="2012-07-02T00:00:00"/>
    <s v="Standard Class"/>
    <s v="MP-17470"/>
    <s v="Mark Packer"/>
    <s v="Home Office"/>
    <s v="United States"/>
    <s v="Smyrna"/>
    <x v="32"/>
    <n v="30080"/>
    <x v="0"/>
    <s v="OFF-AR-10000538"/>
    <x v="1"/>
    <x v="6"/>
    <s v="Boston Model 1800 Electric Pencil Sharpener, Gray"/>
    <n v="140.75"/>
    <n v="5"/>
    <n v="0"/>
    <n v="42.22499999999998"/>
  </r>
  <r>
    <n v="9973"/>
    <s v="CA-2013-130225"/>
    <x v="0"/>
    <x v="108"/>
    <d v="2013-09-18T00:00:00"/>
    <s v="Standard Class"/>
    <s v="RC-19960"/>
    <s v="Ryan Crowe"/>
    <s v="Consumer"/>
    <s v="United States"/>
    <s v="Houston"/>
    <x v="5"/>
    <n v="77041"/>
    <x v="2"/>
    <s v="OFF-EN-10000056"/>
    <x v="1"/>
    <x v="12"/>
    <s v="Cameo Buff Policy Envelopes"/>
    <n v="99.567999999999998"/>
    <n v="2"/>
    <n v="0.2"/>
    <n v="33.604199999999992"/>
  </r>
  <r>
    <n v="9974"/>
    <s v="US-2013-103674"/>
    <x v="0"/>
    <x v="409"/>
    <d v="2013-12-11T00:00:00"/>
    <s v="Standard Class"/>
    <s v="AP-10720"/>
    <s v="Anne Pryor"/>
    <s v="Home Office"/>
    <s v="United States"/>
    <s v="Los Angeles"/>
    <x v="1"/>
    <n v="90032"/>
    <x v="1"/>
    <s v="TEC-PH-10004080"/>
    <x v="2"/>
    <x v="7"/>
    <s v="Avaya 5410 Digital phone"/>
    <n v="271.95999999999998"/>
    <n v="5"/>
    <n v="0.2"/>
    <n v="27.195999999999998"/>
  </r>
  <r>
    <n v="9975"/>
    <s v="US-2013-103674"/>
    <x v="0"/>
    <x v="409"/>
    <d v="2013-12-11T00:00:00"/>
    <s v="Standard Class"/>
    <s v="AP-10720"/>
    <s v="Anne Pryor"/>
    <s v="Home Office"/>
    <s v="United States"/>
    <s v="Los Angeles"/>
    <x v="1"/>
    <n v="90032"/>
    <x v="1"/>
    <s v="OFF-AR-10004752"/>
    <x v="1"/>
    <x v="6"/>
    <s v="Blackstonian Pencils"/>
    <n v="18.689999999999998"/>
    <n v="7"/>
    <n v="0"/>
    <n v="5.2332000000000001"/>
  </r>
  <r>
    <n v="9976"/>
    <s v="US-2013-103674"/>
    <x v="0"/>
    <x v="409"/>
    <d v="2013-12-11T00:00:00"/>
    <s v="Standard Class"/>
    <s v="AP-10720"/>
    <s v="Anne Pryor"/>
    <s v="Home Office"/>
    <s v="United States"/>
    <s v="Los Angeles"/>
    <x v="1"/>
    <n v="90032"/>
    <x v="1"/>
    <s v="OFF-PA-10000743"/>
    <x v="1"/>
    <x v="10"/>
    <s v="Xerox 1977"/>
    <n v="13.36"/>
    <n v="2"/>
    <n v="0"/>
    <n v="6.4127999999999998"/>
  </r>
  <r>
    <n v="9977"/>
    <s v="US-2013-103674"/>
    <x v="0"/>
    <x v="409"/>
    <d v="2013-12-11T00:00:00"/>
    <s v="Standard Class"/>
    <s v="AP-10720"/>
    <s v="Anne Pryor"/>
    <s v="Home Office"/>
    <s v="United States"/>
    <s v="Los Angeles"/>
    <x v="1"/>
    <n v="90032"/>
    <x v="1"/>
    <s v="TEC-PH-10002496"/>
    <x v="2"/>
    <x v="7"/>
    <s v="Cisco SPA301"/>
    <n v="249.58400000000003"/>
    <n v="2"/>
    <n v="0.2"/>
    <n v="31.197999999999986"/>
  </r>
  <r>
    <n v="9978"/>
    <s v="US-2013-103674"/>
    <x v="0"/>
    <x v="409"/>
    <d v="2013-12-11T00:00:00"/>
    <s v="Standard Class"/>
    <s v="AP-10720"/>
    <s v="Anne Pryor"/>
    <s v="Home Office"/>
    <s v="United States"/>
    <s v="Los Angeles"/>
    <x v="1"/>
    <n v="90032"/>
    <x v="1"/>
    <s v="OFF-FA-10003467"/>
    <x v="1"/>
    <x v="13"/>
    <s v="Alliance Big Bands Rubber Bands, 12/Pack"/>
    <n v="13.86"/>
    <n v="7"/>
    <n v="0"/>
    <n v="0"/>
  </r>
  <r>
    <n v="9979"/>
    <s v="US-2013-103674"/>
    <x v="0"/>
    <x v="409"/>
    <d v="2013-12-11T00:00:00"/>
    <s v="Standard Class"/>
    <s v="AP-10720"/>
    <s v="Anne Pryor"/>
    <s v="Home Office"/>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s v="Home Office"/>
    <s v="United States"/>
    <s v="Los Angeles"/>
    <x v="1"/>
    <n v="90032"/>
    <x v="1"/>
    <s v="OFF-BI-10002026"/>
    <x v="1"/>
    <x v="8"/>
    <s v="Ibico Recycled Linen-Style Covers"/>
    <n v="437.47200000000009"/>
    <n v="14"/>
    <n v="0.2"/>
    <n v="153.11519999999999"/>
  </r>
  <r>
    <n v="9981"/>
    <s v="US-2012-151435"/>
    <x v="1"/>
    <x v="684"/>
    <d v="2012-09-09T00:00:00"/>
    <s v="Second Class"/>
    <s v="SW-20455"/>
    <s v="Shaun Weien"/>
    <s v="Consumer"/>
    <s v="United States"/>
    <s v="Lafayette"/>
    <x v="28"/>
    <n v="70506"/>
    <x v="0"/>
    <s v="FUR-TA-10001039"/>
    <x v="0"/>
    <x v="3"/>
    <s v="KI Adjustable-Height Table"/>
    <n v="85.98"/>
    <n v="1"/>
    <n v="0"/>
    <n v="22.354800000000004"/>
  </r>
  <r>
    <n v="9982"/>
    <s v="CA-2014-163566"/>
    <x v="3"/>
    <x v="646"/>
    <d v="2014-08-07T00:00:00"/>
    <s v="First Class"/>
    <s v="TB-21055"/>
    <s v="Ted Butterfield"/>
    <s v="Consumer"/>
    <s v="United States"/>
    <s v="Fairfield"/>
    <x v="24"/>
    <n v="45014"/>
    <x v="3"/>
    <s v="OFF-LA-10004484"/>
    <x v="1"/>
    <x v="2"/>
    <s v="Avery 476"/>
    <n v="16.520000000000003"/>
    <n v="5"/>
    <n v="0.2"/>
    <n v="5.368999999999998"/>
  </r>
  <r>
    <n v="9983"/>
    <s v="US-2013-157728"/>
    <x v="0"/>
    <x v="897"/>
    <d v="2013-09-29T00:00:00"/>
    <s v="Standard Class"/>
    <s v="RC-19960"/>
    <s v="Ryan Crowe"/>
    <s v="Consumer"/>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s v="Consumer"/>
    <s v="United States"/>
    <s v="Grand Rapids"/>
    <x v="12"/>
    <n v="49505"/>
    <x v="2"/>
    <s v="TEC-PH-10001305"/>
    <x v="2"/>
    <x v="7"/>
    <s v="Panasonic KX TS208W Corded phone"/>
    <n v="97.98"/>
    <n v="2"/>
    <n v="0"/>
    <n v="27.434400000000011"/>
  </r>
  <r>
    <n v="9985"/>
    <s v="CA-2012-100251"/>
    <x v="1"/>
    <x v="961"/>
    <d v="2012-05-23T00:00:00"/>
    <s v="Standard Class"/>
    <s v="DV-13465"/>
    <s v="Dianna Vittorini"/>
    <s v="Consumer"/>
    <s v="United States"/>
    <s v="Long Beach"/>
    <x v="15"/>
    <n v="11561"/>
    <x v="3"/>
    <s v="OFF-LA-10003766"/>
    <x v="1"/>
    <x v="2"/>
    <s v="Self-Adhesive Removable Labels"/>
    <n v="31.5"/>
    <n v="10"/>
    <n v="0"/>
    <n v="15.120000000000001"/>
  </r>
  <r>
    <n v="9986"/>
    <s v="CA-2012-100251"/>
    <x v="1"/>
    <x v="961"/>
    <d v="2012-05-23T00:00:00"/>
    <s v="Standard Class"/>
    <s v="DV-13465"/>
    <s v="Dianna Vittorini"/>
    <s v="Consumer"/>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s v="Consumer"/>
    <s v="United States"/>
    <s v="Los Angeles"/>
    <x v="1"/>
    <n v="90008"/>
    <x v="1"/>
    <s v="TEC-AC-10003399"/>
    <x v="2"/>
    <x v="11"/>
    <s v="Memorex Mini Travel Drive 64 GB USB 2.0 Flash Drive"/>
    <n v="36.24"/>
    <n v="1"/>
    <n v="0"/>
    <n v="15.220800000000001"/>
  </r>
  <r>
    <n v="9988"/>
    <s v="CA-2014-163629"/>
    <x v="3"/>
    <x v="701"/>
    <d v="2014-11-22T00:00:00"/>
    <s v="Standard Class"/>
    <s v="RA-19885"/>
    <s v="Ruben Ausman"/>
    <s v="Corporate"/>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s v="Corporate"/>
    <s v="United States"/>
    <s v="Athens"/>
    <x v="32"/>
    <n v="30605"/>
    <x v="0"/>
    <s v="TEC-PH-10004006"/>
    <x v="2"/>
    <x v="7"/>
    <s v="Panasonic KX - TS880B Telephone"/>
    <n v="206.1"/>
    <n v="5"/>
    <n v="0"/>
    <n v="55.647000000000006"/>
  </r>
  <r>
    <n v="9990"/>
    <s v="CA-2011-110422"/>
    <x v="2"/>
    <x v="1237"/>
    <d v="2011-01-24T00:00:00"/>
    <s v="Second Class"/>
    <s v="TB-21400"/>
    <s v="Tom Boeckenhauer"/>
    <s v="Consumer"/>
    <s v="United States"/>
    <s v="Miami"/>
    <x v="2"/>
    <n v="33180"/>
    <x v="0"/>
    <s v="FUR-FU-10001889"/>
    <x v="0"/>
    <x v="5"/>
    <s v="Ultra Door Pull Handle"/>
    <n v="25.248000000000001"/>
    <n v="3"/>
    <n v="0.2"/>
    <n v="4.1027999999999993"/>
  </r>
  <r>
    <n v="9991"/>
    <s v="CA-2014-121258"/>
    <x v="3"/>
    <x v="425"/>
    <d v="2014-03-04T00:00:00"/>
    <s v="Standard Class"/>
    <s v="DB-13060"/>
    <s v="Dave Brooks"/>
    <s v="Consumer"/>
    <s v="United States"/>
    <s v="Costa Mesa"/>
    <x v="1"/>
    <n v="92627"/>
    <x v="1"/>
    <s v="FUR-FU-10000747"/>
    <x v="0"/>
    <x v="5"/>
    <s v="Tenex B1-RE Series Chair Mats for Low Pile Carpets"/>
    <n v="91.96"/>
    <n v="2"/>
    <n v="0"/>
    <n v="15.633199999999988"/>
  </r>
  <r>
    <n v="9992"/>
    <s v="CA-2014-121258"/>
    <x v="3"/>
    <x v="425"/>
    <d v="2014-03-04T00:00:00"/>
    <s v="Standard Class"/>
    <s v="DB-13060"/>
    <s v="Dave Brooks"/>
    <s v="Consumer"/>
    <s v="United States"/>
    <s v="Costa Mesa"/>
    <x v="1"/>
    <n v="92627"/>
    <x v="1"/>
    <s v="TEC-PH-10003645"/>
    <x v="2"/>
    <x v="7"/>
    <s v="Aastra 57i VoIP phone"/>
    <n v="258.57600000000002"/>
    <n v="2"/>
    <n v="0.2"/>
    <n v="19.393200000000007"/>
  </r>
  <r>
    <n v="9993"/>
    <s v="CA-2014-121258"/>
    <x v="3"/>
    <x v="425"/>
    <d v="2014-03-04T00:00:00"/>
    <s v="Standard Class"/>
    <s v="DB-13060"/>
    <s v="Dave Brooks"/>
    <s v="Consumer"/>
    <s v="United States"/>
    <s v="Costa Mesa"/>
    <x v="1"/>
    <n v="92627"/>
    <x v="1"/>
    <s v="OFF-PA-10004041"/>
    <x v="1"/>
    <x v="10"/>
    <s v="It's Hot Message Books with Stickers, 2 3/4&quot; x 5&quot;"/>
    <n v="29.6"/>
    <n v="4"/>
    <n v="0"/>
    <n v="13.32"/>
  </r>
  <r>
    <n v="9994"/>
    <s v="CA-2014-119914"/>
    <x v="3"/>
    <x v="464"/>
    <d v="2014-05-10T00:00:00"/>
    <s v="Second Class"/>
    <s v="CC-12220"/>
    <s v="Chris Cortes"/>
    <s v="Consumer"/>
    <s v="United States"/>
    <s v="Westminster"/>
    <x v="1"/>
    <n v="92683"/>
    <x v="1"/>
    <s v="OFF-AP-10002684"/>
    <x v="1"/>
    <x v="9"/>
    <s v="Acco 7-Outlet Masterpiece Power Center, Wihtout Fax/Phone Line Protection"/>
    <n v="243.16"/>
    <n v="2"/>
    <n v="0"/>
    <n v="72.947999999999979"/>
  </r>
  <r>
    <m/>
    <m/>
    <x v="4"/>
    <x v="1238"/>
    <m/>
    <m/>
    <m/>
    <m/>
    <m/>
    <m/>
    <m/>
    <x v="49"/>
    <m/>
    <x v="4"/>
    <m/>
    <x v="3"/>
    <x v="1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F53A13-5BEE-4852-AE20-8C22A73C166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2:B66" firstHeaderRow="1" firstDataRow="1" firstDataCol="1"/>
  <pivotFields count="27">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h="1" x="49"/>
        <item t="default"/>
      </items>
    </pivotField>
    <pivotField showAll="0"/>
    <pivotField showAll="0">
      <items count="6">
        <item x="2"/>
        <item h="1" x="3"/>
        <item h="1" x="0"/>
        <item h="1" x="1"/>
        <item h="1" x="4"/>
        <item t="default"/>
      </items>
    </pivotField>
    <pivotField showAll="0"/>
    <pivotField showAll="0">
      <items count="5">
        <item x="0"/>
        <item x="1"/>
        <item x="2"/>
        <item h="1" x="3"/>
        <item t="default"/>
      </items>
    </pivotField>
    <pivotField showAll="0"/>
    <pivotField showAll="0"/>
    <pivotField dataField="1"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1"/>
  </rowFields>
  <rowItems count="14">
    <i>
      <x v="11"/>
    </i>
    <i>
      <x v="12"/>
    </i>
    <i>
      <x v="13"/>
    </i>
    <i>
      <x v="14"/>
    </i>
    <i>
      <x v="20"/>
    </i>
    <i>
      <x v="21"/>
    </i>
    <i>
      <x v="23"/>
    </i>
    <i>
      <x v="25"/>
    </i>
    <i>
      <x v="32"/>
    </i>
    <i>
      <x v="34"/>
    </i>
    <i>
      <x v="39"/>
    </i>
    <i>
      <x v="41"/>
    </i>
    <i>
      <x v="47"/>
    </i>
    <i t="grand">
      <x/>
    </i>
  </rowItems>
  <colItems count="1">
    <i/>
  </colItems>
  <dataFields count="1">
    <dataField name="Sum of Sales" fld="18" baseField="0" baseItem="0"/>
  </dataFields>
  <formats count="1">
    <format dxfId="172">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1B8078-7A52-4F83-A974-189F860C4D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5:B39" firstHeaderRow="1" firstDataRow="1" firstDataCol="1"/>
  <pivotFields count="27">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items count="6">
        <item x="2"/>
        <item h="1" x="3"/>
        <item h="1" x="0"/>
        <item h="1" x="1"/>
        <item h="1" x="4"/>
        <item t="default"/>
      </items>
    </pivotField>
    <pivotField showAll="0"/>
    <pivotField axis="axisRow" showAll="0">
      <items count="5">
        <item x="0"/>
        <item x="1"/>
        <item x="2"/>
        <item h="1" x="3"/>
        <item t="default"/>
      </items>
    </pivotField>
    <pivotField showAll="0"/>
    <pivotField showAll="0"/>
    <pivotField dataField="1"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dataFields>
  <formats count="1">
    <format dxfId="173">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5" count="1" selected="0">
            <x v="0"/>
          </reference>
        </references>
      </pivotArea>
    </chartFormat>
    <chartFormat chart="8" format="7">
      <pivotArea type="data" outline="0" fieldPosition="0">
        <references count="2">
          <reference field="4294967294" count="1" selected="0">
            <x v="0"/>
          </reference>
          <reference field="15" count="1" selected="0">
            <x v="1"/>
          </reference>
        </references>
      </pivotArea>
    </chartFormat>
    <chartFormat chart="8" format="8">
      <pivotArea type="data" outline="0" fieldPosition="0">
        <references count="2">
          <reference field="4294967294" count="1" selected="0">
            <x v="0"/>
          </reference>
          <reference field="15" count="1" selected="0">
            <x v="2"/>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D07F35-9103-402D-9916-57B9831AD9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B24" firstHeaderRow="1" firstDataRow="1" firstDataCol="1"/>
  <pivotFields count="27">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items count="6">
        <item x="2"/>
        <item h="1" x="3"/>
        <item h="1" x="0"/>
        <item h="1" x="1"/>
        <item h="1" x="4"/>
        <item t="default"/>
      </items>
    </pivotField>
    <pivotField showAll="0"/>
    <pivotField axis="axisRow" showAll="0">
      <items count="5">
        <item x="0"/>
        <item x="1"/>
        <item x="2"/>
        <item h="1" x="3"/>
        <item t="default"/>
      </items>
    </pivotField>
    <pivotField showAll="0"/>
    <pivotField showAll="0"/>
    <pivotField showAll="0"/>
    <pivotField showAll="0"/>
    <pivotField showAll="0"/>
    <pivotField dataField="1"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formats count="1">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979CAA-811A-4A59-9EA5-72FB44C0FA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7">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items count="6">
        <item x="2"/>
        <item h="1" x="3"/>
        <item h="1" x="0"/>
        <item h="1" x="1"/>
        <item h="1" x="4"/>
        <item t="default"/>
      </items>
    </pivotField>
    <pivotField showAll="0"/>
    <pivotField showAll="0">
      <items count="5">
        <item x="0"/>
        <item x="1"/>
        <item x="2"/>
        <item h="1" x="3"/>
        <item t="default"/>
      </items>
    </pivotField>
    <pivotField showAll="0"/>
    <pivotField showAll="0"/>
    <pivotField dataField="1" showAll="0"/>
    <pivotField showAll="0"/>
    <pivotField showAll="0"/>
    <pivotField dataField="1"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7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9588AE-EC33-4ECA-BCA7-3790334A5D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6:B112" firstHeaderRow="1" firstDataRow="1" firstDataCol="1"/>
  <pivotFields count="27">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items count="6">
        <item x="2"/>
        <item h="1" x="3"/>
        <item h="1" x="0"/>
        <item h="1" x="1"/>
        <item h="1" x="4"/>
        <item t="default"/>
      </items>
    </pivotField>
    <pivotField showAll="0"/>
    <pivotField showAll="0">
      <items count="5">
        <item x="0"/>
        <item h="1" x="1"/>
        <item h="1" x="2"/>
        <item h="1" x="3"/>
        <item t="default"/>
      </items>
    </pivotField>
    <pivotField axis="axisRow" showAll="0" measureFilter="1"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6"/>
  </rowFields>
  <rowItems count="6">
    <i>
      <x v="5"/>
    </i>
    <i>
      <x v="13"/>
    </i>
    <i>
      <x v="3"/>
    </i>
    <i>
      <x v="14"/>
    </i>
    <i>
      <x/>
    </i>
    <i t="grand">
      <x/>
    </i>
  </rowItems>
  <colItems count="1">
    <i/>
  </colItems>
  <dataFields count="1">
    <dataField name="Sum of Sales" fld="18" baseField="0" baseItem="0"/>
  </dataFields>
  <formats count="1">
    <format dxfId="176">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E82948-7A5A-434D-84B4-A1CCB62ECAE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16" firstHeaderRow="1" firstDataRow="1" firstDataCol="1"/>
  <pivotFields count="27">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items count="6">
        <item x="2"/>
        <item h="1" x="3"/>
        <item h="1" x="0"/>
        <item h="1" x="1"/>
        <item h="1" x="4"/>
        <item t="default"/>
      </items>
    </pivotField>
    <pivotField showAll="0"/>
    <pivotField showAll="0">
      <items count="5">
        <item x="0"/>
        <item x="1"/>
        <item x="2"/>
        <item h="1" x="3"/>
        <item t="default"/>
      </items>
    </pivotField>
    <pivotField showAll="0"/>
    <pivotField showAll="0"/>
    <pivotField showAll="0"/>
    <pivotField showAll="0"/>
    <pivotField showAll="0"/>
    <pivotField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 dragToRow="0" dragToCol="0" dragToPage="0" showAll="0" defaultSubtotal="0"/>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Field1" fld="26" showDataAs="percentOfTotal" baseField="0" baseItem="0" numFmtId="1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49EF73-4115-40AF-97DD-A829ABE54F3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3:I16" firstHeaderRow="1" firstDataRow="1" firstDataCol="1"/>
  <pivotFields count="27">
    <pivotField dataField="1"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items count="6">
        <item x="2"/>
        <item h="1" x="3"/>
        <item h="1" x="0"/>
        <item h="1" x="1"/>
        <item h="1" x="4"/>
        <item t="default"/>
      </items>
    </pivotField>
    <pivotField showAll="0"/>
    <pivotField showAll="0">
      <items count="5">
        <item x="0"/>
        <item x="1"/>
        <item x="2"/>
        <item h="1" x="3"/>
        <item t="default"/>
      </items>
    </pivotField>
    <pivotField showAll="0"/>
    <pivotField showAll="0"/>
    <pivotField showAll="0"/>
    <pivotField showAll="0"/>
    <pivotField showAll="0"/>
    <pivotField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Row ID" fld="0" subtotal="count" baseField="22" baseItem="1"/>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8DBF54-758A-4E0D-9095-ACBECB26CA4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16" firstHeaderRow="1" firstDataRow="1" firstDataCol="1"/>
  <pivotFields count="27">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items count="6">
        <item x="2"/>
        <item h="1" x="3"/>
        <item h="1" x="0"/>
        <item h="1" x="1"/>
        <item h="1" x="4"/>
        <item t="default"/>
      </items>
    </pivotField>
    <pivotField showAll="0"/>
    <pivotField showAll="0">
      <items count="5">
        <item x="0"/>
        <item x="1"/>
        <item x="2"/>
        <item h="1" x="3"/>
        <item t="default"/>
      </items>
    </pivotField>
    <pivotField showAll="0"/>
    <pivotField showAll="0"/>
    <pivotField showAll="0"/>
    <pivotField dataField="1" showAll="0"/>
    <pivotField showAll="0"/>
    <pivotField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695182-22BF-4084-BA88-59B48DDE05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7">
    <pivotField showAll="0"/>
    <pivotField showAll="0"/>
    <pivotField showAll="0">
      <items count="6">
        <item h="1" x="2"/>
        <item h="1" x="1"/>
        <item h="1" x="0"/>
        <item x="3"/>
        <item h="1" x="4"/>
        <item t="default"/>
      </items>
    </pivotField>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items count="6">
        <item x="2"/>
        <item h="1" x="3"/>
        <item h="1" x="0"/>
        <item h="1" x="1"/>
        <item h="1" x="4"/>
        <item t="default"/>
      </items>
    </pivotField>
    <pivotField showAll="0"/>
    <pivotField showAll="0">
      <items count="5">
        <item x="0"/>
        <item x="1"/>
        <item x="2"/>
        <item h="1" x="3"/>
        <item t="default"/>
      </items>
    </pivotField>
    <pivotField showAll="0"/>
    <pivotField showAll="0"/>
    <pivotField showAll="0"/>
    <pivotField showAll="0"/>
    <pivotField showAll="0"/>
    <pivotField dataField="1"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07CAB62-9382-4A14-B8F0-37CB1A33B0C7}" sourceName="Year">
  <pivotTables>
    <pivotTable tabId="3" name="PivotTable1"/>
    <pivotTable tabId="3" name="PivotTable2"/>
    <pivotTable tabId="3" name="PivotTable4"/>
    <pivotTable tabId="3" name="PivotTable5"/>
    <pivotTable tabId="3" name="PivotTable6"/>
    <pivotTable tabId="4" name="PivotTable11"/>
    <pivotTable tabId="4" name="PivotTable7"/>
    <pivotTable tabId="4" name="PivotTable8"/>
    <pivotTable tabId="4" name="PivotTable9"/>
  </pivotTables>
  <data>
    <tabular pivotCacheId="1506685006">
      <items count="5">
        <i x="2"/>
        <i x="1"/>
        <i x="0"/>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CEBCA7-35CD-4342-A1F4-ED56EF7D8AA5}" sourceName="Region">
  <pivotTables>
    <pivotTable tabId="3" name="PivotTable1"/>
    <pivotTable tabId="3" name="PivotTable2"/>
    <pivotTable tabId="3" name="PivotTable4"/>
    <pivotTable tabId="3" name="PivotTable5"/>
    <pivotTable tabId="3" name="PivotTable6"/>
    <pivotTable tabId="4" name="PivotTable11"/>
    <pivotTable tabId="4" name="PivotTable7"/>
    <pivotTable tabId="4" name="PivotTable8"/>
    <pivotTable tabId="4" name="PivotTable9"/>
  </pivotTables>
  <data>
    <tabular pivotCacheId="1506685006">
      <items count="5">
        <i x="2" s="1"/>
        <i x="3"/>
        <i x="0"/>
        <i x="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6066EF-58FA-433F-8C3C-F4C7BF754406}" sourceName="Category">
  <pivotTables>
    <pivotTable tabId="3" name="PivotTable1"/>
    <pivotTable tabId="3" name="PivotTable2"/>
    <pivotTable tabId="3" name="PivotTable4"/>
    <pivotTable tabId="3" name="PivotTable5"/>
    <pivotTable tabId="4" name="PivotTable11"/>
    <pivotTable tabId="4" name="PivotTable7"/>
    <pivotTable tabId="4" name="PivotTable8"/>
    <pivotTable tabId="4" name="PivotTable9"/>
  </pivotTables>
  <data>
    <tabular pivotCacheId="1506685006">
      <items count="4">
        <i x="0" s="1"/>
        <i x="1"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6FE3388-37DF-4499-BEAC-0B47C47687AA}" cache="Slicer_Year" caption="Year" rowHeight="234950"/>
  <slicer name="Region" xr10:uid="{8B3BB6C1-B6AD-4531-A4AB-9B2EB5080C9B}" cache="Slicer_Region" caption="Region" rowHeight="234950"/>
  <slicer name="Category" xr10:uid="{7A82732E-F96E-4DC5-B834-2016906161A6}"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9F4E7A-4975-4A41-81A9-4318A5099FD5}" name="Table_1" displayName="Table_1" ref="A1:V9995">
  <autoFilter ref="A1:V9995" xr:uid="{349F4E7A-4975-4A41-81A9-4318A5099FD5}"/>
  <tableColumns count="22">
    <tableColumn id="1" xr3:uid="{0778A969-BB9F-4568-9E2C-04A00653D882}" name="Row ID"/>
    <tableColumn id="2" xr3:uid="{2FE23175-101A-48AB-840A-93B5DE38485D}" name="Order ID"/>
    <tableColumn id="3" xr3:uid="{77AC1D9F-0AB0-48A3-88B1-30E878827B4C}" name="Year">
      <calculatedColumnFormula>YEAR([1]Data!$D2)</calculatedColumnFormula>
    </tableColumn>
    <tableColumn id="4" xr3:uid="{DD82D83E-E165-4AFC-9107-2EABFAB4905D}" name="Order Date"/>
    <tableColumn id="5" xr3:uid="{DDF78123-A069-41E4-9AE0-3B63F5BB9BD4}" name="Ship Date"/>
    <tableColumn id="6" xr3:uid="{2D0F0E77-925B-4731-AC9A-6A312E46392A}" name="Ship Mode"/>
    <tableColumn id="7" xr3:uid="{F8E9DF7E-3767-4DA3-B9F0-3FBE4B9814DF}" name="Customer ID"/>
    <tableColumn id="8" xr3:uid="{60E36710-68A5-4222-B30A-989F28B0C829}" name="Customer Name"/>
    <tableColumn id="9" xr3:uid="{C5035669-65C6-45A2-BDE3-7A955FFD673A}" name="Segment"/>
    <tableColumn id="10" xr3:uid="{8A7B8639-E29B-47C5-B237-1BC94B789A88}" name="Country"/>
    <tableColumn id="11" xr3:uid="{93A536D9-1C1C-4FBF-9C56-66A6D605D0D2}" name="City"/>
    <tableColumn id="12" xr3:uid="{7262593C-678C-4FAC-B7E4-384EF8455D35}" name="State"/>
    <tableColumn id="13" xr3:uid="{66208B47-1E81-45CB-9DB9-7FF8C339F67D}" name="Postal Code"/>
    <tableColumn id="14" xr3:uid="{9217108C-3F89-4135-9310-2FA91FE6B42E}" name="Region"/>
    <tableColumn id="15" xr3:uid="{C016C8E7-1D28-4B75-9562-C13754C00A2E}" name="Product ID"/>
    <tableColumn id="16" xr3:uid="{89761473-8FF8-4790-8D07-AA1ACC222D76}" name="Category"/>
    <tableColumn id="17" xr3:uid="{39485123-8C29-4869-994E-EAFE5DE1D3DF}" name="Sub-Category"/>
    <tableColumn id="18" xr3:uid="{AC2FA706-6375-4668-ACFB-C11BB005BD36}" name="Product Name"/>
    <tableColumn id="19" xr3:uid="{905A304D-B6EE-400E-95E8-3536E8FCE00B}" name="Sales"/>
    <tableColumn id="20" xr3:uid="{3498ACA2-BC23-49F4-85DA-55CB1704165C}" name="Quantity"/>
    <tableColumn id="21" xr3:uid="{0874C91F-DC97-4089-B353-778F2F2DC1D9}" name="Discount"/>
    <tableColumn id="22" xr3:uid="{7CC9DB18-3E00-4215-8CD5-762ECA918017}" name="Profit"/>
  </tableColumns>
  <tableStyleInfo name="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6C0BA9-4655-4DE7-BAA8-57D6E7E6657C}" name="Table3" displayName="Table3" ref="A3:V1526" totalsRowShown="0">
  <autoFilter ref="A3:V1526" xr:uid="{026C0BA9-4655-4DE7-BAA8-57D6E7E6657C}"/>
  <tableColumns count="22">
    <tableColumn id="1" xr3:uid="{79924526-7A44-4C1E-990F-8608C2D9D721}" name="Row ID"/>
    <tableColumn id="2" xr3:uid="{39FBEA2E-4E1D-4EBF-A207-4CE2E55F4570}" name="Order ID"/>
    <tableColumn id="3" xr3:uid="{5A130C63-712E-4973-A71F-7FA288A992FC}" name="Year"/>
    <tableColumn id="4" xr3:uid="{4228D938-CAA1-48AF-949E-12E6B1E26BC1}" name="Order Date" dataDxfId="178"/>
    <tableColumn id="5" xr3:uid="{D3078262-EE52-4EFA-B264-BD0B670FECC0}" name="Ship Date" dataDxfId="177"/>
    <tableColumn id="6" xr3:uid="{2BF084D2-C96A-440C-9A17-5A7F1DB26ADE}" name="Ship Mode"/>
    <tableColumn id="7" xr3:uid="{A6E83AF9-3B52-421C-9066-32B8B8818F6E}" name="Customer ID"/>
    <tableColumn id="8" xr3:uid="{43CF2837-139C-4C3E-B8DF-F2CC525B178C}" name="Customer Name"/>
    <tableColumn id="9" xr3:uid="{4DD315A8-8803-4D30-AD4E-F126DFD44D20}" name="Segment"/>
    <tableColumn id="10" xr3:uid="{8E7DA2DB-27A2-4E69-A8BF-6C9A591E80F9}" name="Country"/>
    <tableColumn id="11" xr3:uid="{75CF1EF2-590E-4F7C-915F-D799AF852C45}" name="City"/>
    <tableColumn id="12" xr3:uid="{596868AC-A332-4F9E-9643-E6C3D07A8C60}" name="State"/>
    <tableColumn id="13" xr3:uid="{FC1C5C02-50E4-4699-BAAA-4FFB9687C717}" name="Postal Code"/>
    <tableColumn id="14" xr3:uid="{A9E14440-8899-421E-BF71-0303AC7EEF1A}" name="Region"/>
    <tableColumn id="15" xr3:uid="{5F758960-DD55-4320-9C43-E53345C37521}" name="Product ID"/>
    <tableColumn id="16" xr3:uid="{C2C83678-3269-45E6-9382-66D7B1AA3648}" name="Category"/>
    <tableColumn id="17" xr3:uid="{61A0FCEC-BA50-4DE7-9525-DF63685F1F9C}" name="Sub-Category"/>
    <tableColumn id="18" xr3:uid="{9F7423EB-3469-4B33-8C3E-191A2B13C568}" name="Product Name"/>
    <tableColumn id="19" xr3:uid="{829727F3-5AD9-4F49-B3C1-5435EEFA4365}" name="Sales"/>
    <tableColumn id="20" xr3:uid="{95C15FF7-D3BF-4380-B108-469818D797C2}" name="Quantity"/>
    <tableColumn id="21" xr3:uid="{7B08F390-3323-49CE-BC9B-861B30F4AC55}" name="Discount"/>
    <tableColumn id="22" xr3:uid="{5C7EA691-3240-45A3-8B5F-41679699CBED}"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BCF373-2B4A-4D73-84CB-9CF206CB15AD}" name="Table2" displayName="Table2" ref="A3:V683" totalsRowShown="0">
  <autoFilter ref="A3:V683" xr:uid="{39BCF373-2B4A-4D73-84CB-9CF206CB15AD}"/>
  <tableColumns count="22">
    <tableColumn id="1" xr3:uid="{98345C31-3A4A-4597-A51E-7A47903E56EE}" name="Row ID"/>
    <tableColumn id="2" xr3:uid="{2F42E818-112C-4B85-8207-B2D89A90AF4C}" name="Order ID"/>
    <tableColumn id="3" xr3:uid="{9DC8A1A9-0997-4AC2-817C-AA6470C7BF86}" name="Year"/>
    <tableColumn id="4" xr3:uid="{2C36F593-F77F-41F2-A940-23B906638C2D}" name="Order Date" dataDxfId="171"/>
    <tableColumn id="5" xr3:uid="{63FCE905-7101-4605-841D-7404C16CECE7}" name="Ship Date" dataDxfId="170"/>
    <tableColumn id="6" xr3:uid="{EE2ADB09-D825-4B9B-A88F-64DDB42A50EE}" name="Ship Mode"/>
    <tableColumn id="7" xr3:uid="{6D880941-B553-4798-84D1-29FCB1DE23D6}" name="Customer ID"/>
    <tableColumn id="8" xr3:uid="{FC77D975-8438-4E12-AB35-03A1514E7D51}" name="Customer Name"/>
    <tableColumn id="9" xr3:uid="{DBDBDEA1-7F5C-426E-A64D-93FCAD3DE78A}" name="Segment"/>
    <tableColumn id="10" xr3:uid="{A75BC816-1592-4B0A-9ABC-8C8CFE802F05}" name="Country"/>
    <tableColumn id="11" xr3:uid="{AF24EF35-B2F2-49F8-B0CD-31DC41D4781B}" name="City"/>
    <tableColumn id="12" xr3:uid="{192B0462-B9D0-4D5D-A033-A2D35FC77E23}" name="State"/>
    <tableColumn id="13" xr3:uid="{D6DC526B-F79B-486C-A31F-7178376D8CF0}" name="Postal Code"/>
    <tableColumn id="14" xr3:uid="{FC81C5A0-507B-41D5-97A6-C9DB686590C8}" name="Region"/>
    <tableColumn id="15" xr3:uid="{9B6B9AD5-6B59-4790-BF7C-2DDFEC2C942B}" name="Product ID"/>
    <tableColumn id="16" xr3:uid="{76DE95EF-A1AE-481E-A3BB-96D68860DACA}" name="Category"/>
    <tableColumn id="17" xr3:uid="{D9AE8F10-E07D-407C-8D94-7C507C3FB596}" name="Sub-Category"/>
    <tableColumn id="18" xr3:uid="{13879C9B-1850-4745-ABE2-09741CF0F496}" name="Product Name"/>
    <tableColumn id="19" xr3:uid="{7468A713-5FDE-470A-BF05-8DAEAC0CFCC8}" name="Sales"/>
    <tableColumn id="20" xr3:uid="{3E4732D4-58BF-463A-B421-634923B01B5C}" name="Quantity"/>
    <tableColumn id="21" xr3:uid="{571A196F-E117-423D-A01D-A8A432D610F7}" name="Discount"/>
    <tableColumn id="22" xr3:uid="{1AE6D5DF-3C9C-4E58-9DEB-3CDA3EDB28C4}" name="Profi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3C949-505D-4E2D-96EF-5DA7F6C0758D}">
  <dimension ref="A1:V9995"/>
  <sheetViews>
    <sheetView topLeftCell="B1" workbookViewId="0">
      <selection activeCell="I13" sqref="I13"/>
    </sheetView>
  </sheetViews>
  <sheetFormatPr defaultRowHeight="14.4" x14ac:dyDescent="0.3"/>
  <cols>
    <col min="4" max="4" width="16.5546875" customWidth="1"/>
    <col min="5" max="5" width="15.109375" customWidth="1"/>
  </cols>
  <sheetData>
    <row r="1" spans="1:22"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s="2">
        <v>1</v>
      </c>
      <c r="B2" s="2" t="s">
        <v>22</v>
      </c>
      <c r="C2" s="2">
        <f>YEAR([1]Data!$D2)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x14ac:dyDescent="0.3">
      <c r="A3" s="2">
        <v>2</v>
      </c>
      <c r="B3" s="2" t="s">
        <v>22</v>
      </c>
      <c r="C3" s="2">
        <f>YEAR([1]Data!$D3)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x14ac:dyDescent="0.3">
      <c r="A4" s="2">
        <v>3</v>
      </c>
      <c r="B4" s="2" t="s">
        <v>38</v>
      </c>
      <c r="C4" s="2">
        <f>YEAR([1]Data!$D4)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x14ac:dyDescent="0.3">
      <c r="A5" s="2">
        <v>4</v>
      </c>
      <c r="B5" s="2" t="s">
        <v>49</v>
      </c>
      <c r="C5" s="2">
        <f>YEAR([1]Data!$D5)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x14ac:dyDescent="0.3">
      <c r="A6" s="2">
        <v>5</v>
      </c>
      <c r="B6" s="2" t="s">
        <v>49</v>
      </c>
      <c r="C6" s="2">
        <f>YEAR([1]Data!$D6)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x14ac:dyDescent="0.3">
      <c r="A7" s="2">
        <v>6</v>
      </c>
      <c r="B7" s="2" t="s">
        <v>61</v>
      </c>
      <c r="C7" s="2">
        <f>YEAR([1]Data!$D7)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x14ac:dyDescent="0.3">
      <c r="A8" s="2">
        <v>7</v>
      </c>
      <c r="B8" s="2" t="s">
        <v>61</v>
      </c>
      <c r="C8" s="2">
        <f>YEAR([1]Data!$D8)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x14ac:dyDescent="0.3">
      <c r="A9" s="2">
        <v>8</v>
      </c>
      <c r="B9" s="2" t="s">
        <v>61</v>
      </c>
      <c r="C9" s="2">
        <f>YEAR([1]Data!$D9)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x14ac:dyDescent="0.3">
      <c r="A10" s="2">
        <v>9</v>
      </c>
      <c r="B10" s="2" t="s">
        <v>61</v>
      </c>
      <c r="C10" s="2">
        <f>YEAR([1]Data!$D10)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x14ac:dyDescent="0.3">
      <c r="A11" s="2">
        <v>10</v>
      </c>
      <c r="B11" s="2" t="s">
        <v>61</v>
      </c>
      <c r="C11" s="2">
        <f>YEAR([1]Data!$D11)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x14ac:dyDescent="0.3">
      <c r="A12" s="2">
        <v>11</v>
      </c>
      <c r="B12" s="2" t="s">
        <v>61</v>
      </c>
      <c r="C12" s="2">
        <f>YEAR([1]Data!$D12)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x14ac:dyDescent="0.3">
      <c r="A13" s="2">
        <v>12</v>
      </c>
      <c r="B13" s="2" t="s">
        <v>61</v>
      </c>
      <c r="C13" s="2">
        <f>YEAR([1]Data!$D13)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x14ac:dyDescent="0.3">
      <c r="A14" s="2">
        <v>13</v>
      </c>
      <c r="B14" s="2" t="s">
        <v>84</v>
      </c>
      <c r="C14" s="2">
        <f>YEAR([1]Data!$D14)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x14ac:dyDescent="0.3">
      <c r="A15" s="2">
        <v>14</v>
      </c>
      <c r="B15" s="2" t="s">
        <v>92</v>
      </c>
      <c r="C15" s="2">
        <f>YEAR([1]Data!$D15)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x14ac:dyDescent="0.3">
      <c r="A16" s="2">
        <v>15</v>
      </c>
      <c r="B16" s="2" t="s">
        <v>99</v>
      </c>
      <c r="C16" s="2">
        <f>YEAR([1]Data!$D16)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x14ac:dyDescent="0.3">
      <c r="A17" s="2">
        <v>16</v>
      </c>
      <c r="B17" s="2" t="s">
        <v>99</v>
      </c>
      <c r="C17" s="2">
        <f>YEAR([1]Data!$D17)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x14ac:dyDescent="0.3">
      <c r="A18" s="2">
        <v>17</v>
      </c>
      <c r="B18" s="2" t="s">
        <v>110</v>
      </c>
      <c r="C18" s="2">
        <f>YEAR([1]Data!$D18)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x14ac:dyDescent="0.3">
      <c r="A19" s="2">
        <v>18</v>
      </c>
      <c r="B19" s="2" t="s">
        <v>117</v>
      </c>
      <c r="C19" s="2">
        <f>YEAR([1]Data!$D19)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x14ac:dyDescent="0.3">
      <c r="A20" s="2">
        <v>19</v>
      </c>
      <c r="B20" s="2" t="s">
        <v>124</v>
      </c>
      <c r="C20" s="2">
        <f>YEAR([1]Data!$D20)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x14ac:dyDescent="0.3">
      <c r="A21" s="2">
        <v>20</v>
      </c>
      <c r="B21" s="2" t="s">
        <v>124</v>
      </c>
      <c r="C21" s="2">
        <f>YEAR([1]Data!$D21)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x14ac:dyDescent="0.3">
      <c r="A22" s="2">
        <v>21</v>
      </c>
      <c r="B22" s="2" t="s">
        <v>124</v>
      </c>
      <c r="C22" s="2">
        <f>YEAR([1]Data!$D22)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x14ac:dyDescent="0.3">
      <c r="A23" s="2">
        <v>22</v>
      </c>
      <c r="B23" s="2" t="s">
        <v>134</v>
      </c>
      <c r="C23" s="2">
        <f>YEAR([1]Data!$D23)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x14ac:dyDescent="0.3">
      <c r="A24" s="2">
        <v>23</v>
      </c>
      <c r="B24" s="2" t="s">
        <v>134</v>
      </c>
      <c r="C24" s="2">
        <f>YEAR([1]Data!$D24)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x14ac:dyDescent="0.3">
      <c r="A25" s="2">
        <v>24</v>
      </c>
      <c r="B25" s="2" t="s">
        <v>143</v>
      </c>
      <c r="C25" s="2">
        <f>YEAR([1]Data!$D25)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x14ac:dyDescent="0.3">
      <c r="A26" s="2">
        <v>25</v>
      </c>
      <c r="B26" s="2" t="s">
        <v>151</v>
      </c>
      <c r="C26" s="2">
        <f>YEAR([1]Data!$D26)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x14ac:dyDescent="0.3">
      <c r="A27" s="2">
        <v>26</v>
      </c>
      <c r="B27" s="2" t="s">
        <v>155</v>
      </c>
      <c r="C27" s="2">
        <f>YEAR([1]Data!$D27)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x14ac:dyDescent="0.3">
      <c r="A28" s="2">
        <v>27</v>
      </c>
      <c r="B28" s="2" t="s">
        <v>155</v>
      </c>
      <c r="C28" s="2">
        <f>YEAR([1]Data!$D28)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x14ac:dyDescent="0.3">
      <c r="A29" s="2">
        <v>28</v>
      </c>
      <c r="B29" s="2" t="s">
        <v>163</v>
      </c>
      <c r="C29" s="2">
        <f>YEAR([1]Data!$D29)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x14ac:dyDescent="0.3">
      <c r="A30" s="2">
        <v>29</v>
      </c>
      <c r="B30" s="2" t="s">
        <v>163</v>
      </c>
      <c r="C30" s="2">
        <f>YEAR([1]Data!$D30)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x14ac:dyDescent="0.3">
      <c r="A31" s="2">
        <v>30</v>
      </c>
      <c r="B31" s="2" t="s">
        <v>163</v>
      </c>
      <c r="C31" s="2">
        <f>YEAR([1]Data!$D31)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x14ac:dyDescent="0.3">
      <c r="A32" s="2">
        <v>31</v>
      </c>
      <c r="B32" s="2" t="s">
        <v>163</v>
      </c>
      <c r="C32" s="2">
        <f>YEAR([1]Data!$D32)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x14ac:dyDescent="0.3">
      <c r="A33" s="2">
        <v>32</v>
      </c>
      <c r="B33" s="2" t="s">
        <v>163</v>
      </c>
      <c r="C33" s="2">
        <f>YEAR([1]Data!$D33)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x14ac:dyDescent="0.3">
      <c r="A34" s="2">
        <v>33</v>
      </c>
      <c r="B34" s="2" t="s">
        <v>163</v>
      </c>
      <c r="C34" s="2">
        <f>YEAR([1]Data!$D34)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x14ac:dyDescent="0.3">
      <c r="A35" s="2">
        <v>34</v>
      </c>
      <c r="B35" s="2" t="s">
        <v>163</v>
      </c>
      <c r="C35" s="2">
        <f>YEAR([1]Data!$D35)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x14ac:dyDescent="0.3">
      <c r="A36" s="2">
        <v>35</v>
      </c>
      <c r="B36" s="2" t="s">
        <v>181</v>
      </c>
      <c r="C36" s="2">
        <f>YEAR([1]Data!$D36)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x14ac:dyDescent="0.3">
      <c r="A37" s="2">
        <v>36</v>
      </c>
      <c r="B37" s="2" t="s">
        <v>187</v>
      </c>
      <c r="C37" s="2">
        <f>YEAR([1]Data!$D37)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x14ac:dyDescent="0.3">
      <c r="A38" s="2">
        <v>37</v>
      </c>
      <c r="B38" s="2" t="s">
        <v>187</v>
      </c>
      <c r="C38" s="2">
        <f>YEAR([1]Data!$D38)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x14ac:dyDescent="0.3">
      <c r="A39" s="2">
        <v>38</v>
      </c>
      <c r="B39" s="2" t="s">
        <v>196</v>
      </c>
      <c r="C39" s="2">
        <f>YEAR([1]Data!$D39)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x14ac:dyDescent="0.3">
      <c r="A40" s="2">
        <v>39</v>
      </c>
      <c r="B40" s="2" t="s">
        <v>196</v>
      </c>
      <c r="C40" s="2">
        <f>YEAR([1]Data!$D40)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x14ac:dyDescent="0.3">
      <c r="A41" s="2">
        <v>40</v>
      </c>
      <c r="B41" s="2" t="s">
        <v>196</v>
      </c>
      <c r="C41" s="2">
        <f>YEAR([1]Data!$D41)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x14ac:dyDescent="0.3">
      <c r="A42" s="2">
        <v>41</v>
      </c>
      <c r="B42" s="2" t="s">
        <v>196</v>
      </c>
      <c r="C42" s="2">
        <f>YEAR([1]Data!$D42)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x14ac:dyDescent="0.3">
      <c r="A43" s="2">
        <v>42</v>
      </c>
      <c r="B43" s="2" t="s">
        <v>207</v>
      </c>
      <c r="C43" s="2">
        <f>YEAR([1]Data!$D43)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x14ac:dyDescent="0.3">
      <c r="A44" s="2">
        <v>43</v>
      </c>
      <c r="B44" s="2" t="s">
        <v>214</v>
      </c>
      <c r="C44" s="2">
        <f>YEAR([1]Data!$D44)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x14ac:dyDescent="0.3">
      <c r="A45" s="2">
        <v>44</v>
      </c>
      <c r="B45" s="2" t="s">
        <v>219</v>
      </c>
      <c r="C45" s="2">
        <f>YEAR([1]Data!$D45)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x14ac:dyDescent="0.3">
      <c r="A46" s="2">
        <v>45</v>
      </c>
      <c r="B46" s="2" t="s">
        <v>225</v>
      </c>
      <c r="C46" s="2">
        <f>YEAR([1]Data!$D46)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x14ac:dyDescent="0.3">
      <c r="A47" s="2">
        <v>46</v>
      </c>
      <c r="B47" s="2" t="s">
        <v>225</v>
      </c>
      <c r="C47" s="2">
        <f>YEAR([1]Data!$D47)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x14ac:dyDescent="0.3">
      <c r="A48" s="2">
        <v>47</v>
      </c>
      <c r="B48" s="2" t="s">
        <v>234</v>
      </c>
      <c r="C48" s="2">
        <f>YEAR([1]Data!$D48)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x14ac:dyDescent="0.3">
      <c r="A49" s="2">
        <v>48</v>
      </c>
      <c r="B49" s="2" t="s">
        <v>241</v>
      </c>
      <c r="C49" s="2">
        <f>YEAR([1]Data!$D49)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x14ac:dyDescent="0.3">
      <c r="A50" s="2">
        <v>49</v>
      </c>
      <c r="B50" s="2" t="s">
        <v>241</v>
      </c>
      <c r="C50" s="2">
        <f>YEAR([1]Data!$D50)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x14ac:dyDescent="0.3">
      <c r="A51" s="2">
        <v>50</v>
      </c>
      <c r="B51" s="2" t="s">
        <v>250</v>
      </c>
      <c r="C51" s="2">
        <f>YEAR([1]Data!$D51)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x14ac:dyDescent="0.3">
      <c r="A52" s="2">
        <v>51</v>
      </c>
      <c r="B52" s="2" t="s">
        <v>250</v>
      </c>
      <c r="C52" s="2">
        <f>YEAR([1]Data!$D52)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x14ac:dyDescent="0.3">
      <c r="A53" s="2">
        <v>52</v>
      </c>
      <c r="B53" s="2" t="s">
        <v>250</v>
      </c>
      <c r="C53" s="2">
        <f>YEAR([1]Data!$D53)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x14ac:dyDescent="0.3">
      <c r="A54" s="2">
        <v>53</v>
      </c>
      <c r="B54" s="2" t="s">
        <v>250</v>
      </c>
      <c r="C54" s="2">
        <f>YEAR([1]Data!$D54)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x14ac:dyDescent="0.3">
      <c r="A55" s="2">
        <v>54</v>
      </c>
      <c r="B55" s="2" t="s">
        <v>263</v>
      </c>
      <c r="C55" s="2">
        <f>YEAR([1]Data!$D55)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x14ac:dyDescent="0.3">
      <c r="A56" s="2">
        <v>55</v>
      </c>
      <c r="B56" s="2" t="s">
        <v>263</v>
      </c>
      <c r="C56" s="2">
        <f>YEAR([1]Data!$D56)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x14ac:dyDescent="0.3">
      <c r="A57" s="2">
        <v>56</v>
      </c>
      <c r="B57" s="2" t="s">
        <v>273</v>
      </c>
      <c r="C57" s="2">
        <f>YEAR([1]Data!$D57)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x14ac:dyDescent="0.3">
      <c r="A58" s="2">
        <v>57</v>
      </c>
      <c r="B58" s="2" t="s">
        <v>273</v>
      </c>
      <c r="C58" s="2">
        <f>YEAR([1]Data!$D58)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x14ac:dyDescent="0.3">
      <c r="A59" s="2">
        <v>58</v>
      </c>
      <c r="B59" s="2" t="s">
        <v>273</v>
      </c>
      <c r="C59" s="2">
        <f>YEAR([1]Data!$D59)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x14ac:dyDescent="0.3">
      <c r="A60" s="2">
        <v>59</v>
      </c>
      <c r="B60" s="2" t="s">
        <v>273</v>
      </c>
      <c r="C60" s="2">
        <f>YEAR([1]Data!$D60)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x14ac:dyDescent="0.3">
      <c r="A61" s="2">
        <v>60</v>
      </c>
      <c r="B61" s="2" t="s">
        <v>273</v>
      </c>
      <c r="C61" s="2">
        <f>YEAR([1]Data!$D61)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x14ac:dyDescent="0.3">
      <c r="A62" s="2">
        <v>61</v>
      </c>
      <c r="B62" s="2" t="s">
        <v>273</v>
      </c>
      <c r="C62" s="2">
        <f>YEAR([1]Data!$D62)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x14ac:dyDescent="0.3">
      <c r="A63" s="2">
        <v>62</v>
      </c>
      <c r="B63" s="2" t="s">
        <v>273</v>
      </c>
      <c r="C63" s="2">
        <f>YEAR([1]Data!$D63)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x14ac:dyDescent="0.3">
      <c r="A64" s="2">
        <v>63</v>
      </c>
      <c r="B64" s="2" t="s">
        <v>289</v>
      </c>
      <c r="C64" s="2">
        <f>YEAR([1]Data!$D64)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x14ac:dyDescent="0.3">
      <c r="A65" s="2">
        <v>64</v>
      </c>
      <c r="B65" s="2" t="s">
        <v>289</v>
      </c>
      <c r="C65" s="2">
        <f>YEAR([1]Data!$D65)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x14ac:dyDescent="0.3">
      <c r="A66" s="2">
        <v>65</v>
      </c>
      <c r="B66" s="2" t="s">
        <v>289</v>
      </c>
      <c r="C66" s="2">
        <f>YEAR([1]Data!$D66)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x14ac:dyDescent="0.3">
      <c r="A67" s="2">
        <v>66</v>
      </c>
      <c r="B67" s="2" t="s">
        <v>289</v>
      </c>
      <c r="C67" s="2">
        <f>YEAR([1]Data!$D67)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x14ac:dyDescent="0.3">
      <c r="A68" s="2">
        <v>67</v>
      </c>
      <c r="B68" s="2" t="s">
        <v>300</v>
      </c>
      <c r="C68" s="2">
        <f>YEAR([1]Data!$D68)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x14ac:dyDescent="0.3">
      <c r="A69" s="2">
        <v>68</v>
      </c>
      <c r="B69" s="2" t="s">
        <v>306</v>
      </c>
      <c r="C69" s="2">
        <f>YEAR([1]Data!$D69)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x14ac:dyDescent="0.3">
      <c r="A70" s="2">
        <v>69</v>
      </c>
      <c r="B70" s="2" t="s">
        <v>306</v>
      </c>
      <c r="C70" s="2">
        <f>YEAR([1]Data!$D70)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x14ac:dyDescent="0.3">
      <c r="A71" s="2">
        <v>70</v>
      </c>
      <c r="B71" s="2" t="s">
        <v>315</v>
      </c>
      <c r="C71" s="2">
        <f>YEAR([1]Data!$D71)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x14ac:dyDescent="0.3">
      <c r="A72" s="2">
        <v>71</v>
      </c>
      <c r="B72" s="2" t="s">
        <v>322</v>
      </c>
      <c r="C72" s="2">
        <f>YEAR([1]Data!$D72)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x14ac:dyDescent="0.3">
      <c r="A73" s="2">
        <v>72</v>
      </c>
      <c r="B73" s="2" t="s">
        <v>327</v>
      </c>
      <c r="C73" s="2">
        <f>YEAR([1]Data!$D73)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x14ac:dyDescent="0.3">
      <c r="A74" s="2">
        <v>73</v>
      </c>
      <c r="B74" s="2" t="s">
        <v>331</v>
      </c>
      <c r="C74" s="2">
        <f>YEAR([1]Data!$D74)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x14ac:dyDescent="0.3">
      <c r="A75" s="2">
        <v>74</v>
      </c>
      <c r="B75" s="2" t="s">
        <v>331</v>
      </c>
      <c r="C75" s="2">
        <f>YEAR([1]Data!$D75)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x14ac:dyDescent="0.3">
      <c r="A76" s="2">
        <v>75</v>
      </c>
      <c r="B76" s="2" t="s">
        <v>331</v>
      </c>
      <c r="C76" s="2">
        <f>YEAR([1]Data!$D76)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x14ac:dyDescent="0.3">
      <c r="A77" s="2">
        <v>76</v>
      </c>
      <c r="B77" s="2" t="s">
        <v>342</v>
      </c>
      <c r="C77" s="2">
        <f>YEAR([1]Data!$D77)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x14ac:dyDescent="0.3">
      <c r="A78" s="2">
        <v>77</v>
      </c>
      <c r="B78" s="2" t="s">
        <v>342</v>
      </c>
      <c r="C78" s="2">
        <f>YEAR([1]Data!$D78)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x14ac:dyDescent="0.3">
      <c r="A79" s="2">
        <v>78</v>
      </c>
      <c r="B79" s="2" t="s">
        <v>342</v>
      </c>
      <c r="C79" s="2">
        <f>YEAR([1]Data!$D79)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x14ac:dyDescent="0.3">
      <c r="A80" s="2">
        <v>79</v>
      </c>
      <c r="B80" s="2" t="s">
        <v>351</v>
      </c>
      <c r="C80" s="2">
        <f>YEAR([1]Data!$D80)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x14ac:dyDescent="0.3">
      <c r="A81" s="2">
        <v>80</v>
      </c>
      <c r="B81" s="2" t="s">
        <v>354</v>
      </c>
      <c r="C81" s="2">
        <f>YEAR([1]Data!$D81)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x14ac:dyDescent="0.3">
      <c r="A82" s="2">
        <v>81</v>
      </c>
      <c r="B82" s="2" t="s">
        <v>354</v>
      </c>
      <c r="C82" s="2">
        <f>YEAR([1]Data!$D82)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x14ac:dyDescent="0.3">
      <c r="A83" s="2">
        <v>82</v>
      </c>
      <c r="B83" s="2" t="s">
        <v>363</v>
      </c>
      <c r="C83" s="2">
        <f>YEAR([1]Data!$D83)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x14ac:dyDescent="0.3">
      <c r="A84" s="2">
        <v>83</v>
      </c>
      <c r="B84" s="2" t="s">
        <v>363</v>
      </c>
      <c r="C84" s="2">
        <f>YEAR([1]Data!$D84)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x14ac:dyDescent="0.3">
      <c r="A85" s="2">
        <v>84</v>
      </c>
      <c r="B85" s="2" t="s">
        <v>370</v>
      </c>
      <c r="C85" s="2">
        <f>YEAR([1]Data!$D85)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x14ac:dyDescent="0.3">
      <c r="A86" s="2">
        <v>85</v>
      </c>
      <c r="B86" s="2" t="s">
        <v>376</v>
      </c>
      <c r="C86" s="2">
        <f>YEAR([1]Data!$D86)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x14ac:dyDescent="0.3">
      <c r="A87" s="2">
        <v>86</v>
      </c>
      <c r="B87" s="2" t="s">
        <v>381</v>
      </c>
      <c r="C87" s="2">
        <f>YEAR([1]Data!$D87)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x14ac:dyDescent="0.3">
      <c r="A88" s="2">
        <v>87</v>
      </c>
      <c r="B88" s="2" t="s">
        <v>386</v>
      </c>
      <c r="C88" s="2">
        <f>YEAR([1]Data!$D88)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x14ac:dyDescent="0.3">
      <c r="A89" s="2">
        <v>88</v>
      </c>
      <c r="B89" s="2" t="s">
        <v>386</v>
      </c>
      <c r="C89" s="2">
        <f>YEAR([1]Data!$D89)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x14ac:dyDescent="0.3">
      <c r="A90" s="2">
        <v>89</v>
      </c>
      <c r="B90" s="2" t="s">
        <v>394</v>
      </c>
      <c r="C90" s="2">
        <f>YEAR([1]Data!$D90)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x14ac:dyDescent="0.3">
      <c r="A91" s="2">
        <v>90</v>
      </c>
      <c r="B91" s="2" t="s">
        <v>399</v>
      </c>
      <c r="C91" s="2">
        <f>YEAR([1]Data!$D91)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x14ac:dyDescent="0.3">
      <c r="A92" s="2">
        <v>91</v>
      </c>
      <c r="B92" s="2" t="s">
        <v>399</v>
      </c>
      <c r="C92" s="2">
        <f>YEAR([1]Data!$D92)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x14ac:dyDescent="0.3">
      <c r="A93" s="2">
        <v>92</v>
      </c>
      <c r="B93" s="2" t="s">
        <v>399</v>
      </c>
      <c r="C93" s="2">
        <f>YEAR([1]Data!$D93)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x14ac:dyDescent="0.3">
      <c r="A94" s="2">
        <v>93</v>
      </c>
      <c r="B94" s="2" t="s">
        <v>406</v>
      </c>
      <c r="C94" s="2">
        <f>YEAR([1]Data!$D94)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x14ac:dyDescent="0.3">
      <c r="A95" s="2">
        <v>94</v>
      </c>
      <c r="B95" s="2" t="s">
        <v>406</v>
      </c>
      <c r="C95" s="2">
        <f>YEAR([1]Data!$D95)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x14ac:dyDescent="0.3">
      <c r="A96" s="2">
        <v>95</v>
      </c>
      <c r="B96" s="2" t="s">
        <v>406</v>
      </c>
      <c r="C96" s="2">
        <f>YEAR([1]Data!$D96)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x14ac:dyDescent="0.3">
      <c r="A97" s="2">
        <v>96</v>
      </c>
      <c r="B97" s="2" t="s">
        <v>416</v>
      </c>
      <c r="C97" s="2">
        <f>YEAR([1]Data!$D97)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x14ac:dyDescent="0.3">
      <c r="A98" s="2">
        <v>97</v>
      </c>
      <c r="B98" s="2" t="s">
        <v>423</v>
      </c>
      <c r="C98" s="2">
        <f>YEAR([1]Data!$D98)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x14ac:dyDescent="0.3">
      <c r="A99" s="2">
        <v>98</v>
      </c>
      <c r="B99" s="2" t="s">
        <v>428</v>
      </c>
      <c r="C99" s="2">
        <f>YEAR([1]Data!$D99)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x14ac:dyDescent="0.3">
      <c r="A100" s="2">
        <v>99</v>
      </c>
      <c r="B100" s="2" t="s">
        <v>433</v>
      </c>
      <c r="C100" s="2">
        <f>YEAR([1]Data!$D100)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x14ac:dyDescent="0.3">
      <c r="A101" s="2">
        <v>100</v>
      </c>
      <c r="B101" s="2" t="s">
        <v>439</v>
      </c>
      <c r="C101" s="2">
        <f>YEAR([1]Data!$D101)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x14ac:dyDescent="0.3">
      <c r="A102" s="2">
        <v>101</v>
      </c>
      <c r="B102" s="2" t="s">
        <v>439</v>
      </c>
      <c r="C102" s="2">
        <f>YEAR([1]Data!$D102)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x14ac:dyDescent="0.3">
      <c r="A103" s="2">
        <v>102</v>
      </c>
      <c r="B103" s="2" t="s">
        <v>439</v>
      </c>
      <c r="C103" s="2">
        <f>YEAR([1]Data!$D103)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x14ac:dyDescent="0.3">
      <c r="A104" s="2">
        <v>103</v>
      </c>
      <c r="B104" s="2" t="s">
        <v>448</v>
      </c>
      <c r="C104" s="2">
        <f>YEAR([1]Data!$D104)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x14ac:dyDescent="0.3">
      <c r="A105" s="2">
        <v>104</v>
      </c>
      <c r="B105" s="2" t="s">
        <v>453</v>
      </c>
      <c r="C105" s="2">
        <f>YEAR([1]Data!$D105)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x14ac:dyDescent="0.3">
      <c r="A106" s="2">
        <v>105</v>
      </c>
      <c r="B106" s="2" t="s">
        <v>453</v>
      </c>
      <c r="C106" s="2">
        <f>YEAR([1]Data!$D106)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x14ac:dyDescent="0.3">
      <c r="A107" s="2">
        <v>106</v>
      </c>
      <c r="B107" s="2" t="s">
        <v>453</v>
      </c>
      <c r="C107" s="2">
        <f>YEAR([1]Data!$D107)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x14ac:dyDescent="0.3">
      <c r="A108" s="2">
        <v>107</v>
      </c>
      <c r="B108" s="2" t="s">
        <v>464</v>
      </c>
      <c r="C108" s="2">
        <f>YEAR([1]Data!$D108)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x14ac:dyDescent="0.3">
      <c r="A109" s="2">
        <v>108</v>
      </c>
      <c r="B109" s="2" t="s">
        <v>464</v>
      </c>
      <c r="C109" s="2">
        <f>YEAR([1]Data!$D109)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x14ac:dyDescent="0.3">
      <c r="A110" s="2">
        <v>109</v>
      </c>
      <c r="B110" s="2" t="s">
        <v>464</v>
      </c>
      <c r="C110" s="2">
        <f>YEAR([1]Data!$D110)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x14ac:dyDescent="0.3">
      <c r="A111" s="2">
        <v>110</v>
      </c>
      <c r="B111" s="2" t="s">
        <v>474</v>
      </c>
      <c r="C111" s="2">
        <f>YEAR([1]Data!$D111)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x14ac:dyDescent="0.3">
      <c r="A112" s="2">
        <v>111</v>
      </c>
      <c r="B112" s="2" t="s">
        <v>480</v>
      </c>
      <c r="C112" s="2">
        <f>YEAR([1]Data!$D112)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x14ac:dyDescent="0.3">
      <c r="A113" s="2">
        <v>112</v>
      </c>
      <c r="B113" s="2" t="s">
        <v>485</v>
      </c>
      <c r="C113" s="2">
        <f>YEAR([1]Data!$D113)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x14ac:dyDescent="0.3">
      <c r="A114" s="2">
        <v>113</v>
      </c>
      <c r="B114" s="2" t="s">
        <v>485</v>
      </c>
      <c r="C114" s="2">
        <f>YEAR([1]Data!$D114)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x14ac:dyDescent="0.3">
      <c r="A115" s="2">
        <v>114</v>
      </c>
      <c r="B115" s="2" t="s">
        <v>494</v>
      </c>
      <c r="C115" s="2">
        <f>YEAR([1]Data!$D115)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x14ac:dyDescent="0.3">
      <c r="A116" s="2">
        <v>115</v>
      </c>
      <c r="B116" s="2" t="s">
        <v>494</v>
      </c>
      <c r="C116" s="2">
        <f>YEAR([1]Data!$D116)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x14ac:dyDescent="0.3">
      <c r="A117" s="2">
        <v>116</v>
      </c>
      <c r="B117" s="2" t="s">
        <v>494</v>
      </c>
      <c r="C117" s="2">
        <f>YEAR([1]Data!$D117)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x14ac:dyDescent="0.3">
      <c r="A118" s="2">
        <v>117</v>
      </c>
      <c r="B118" s="2" t="s">
        <v>494</v>
      </c>
      <c r="C118" s="2">
        <f>YEAR([1]Data!$D118)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x14ac:dyDescent="0.3">
      <c r="A119" s="2">
        <v>118</v>
      </c>
      <c r="B119" s="2" t="s">
        <v>507</v>
      </c>
      <c r="C119" s="2">
        <f>YEAR([1]Data!$D119)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x14ac:dyDescent="0.3">
      <c r="A120" s="2">
        <v>119</v>
      </c>
      <c r="B120" s="2" t="s">
        <v>512</v>
      </c>
      <c r="C120" s="2">
        <f>YEAR([1]Data!$D120)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x14ac:dyDescent="0.3">
      <c r="A121" s="2">
        <v>120</v>
      </c>
      <c r="B121" s="2" t="s">
        <v>518</v>
      </c>
      <c r="C121" s="2">
        <f>YEAR([1]Data!$D121)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x14ac:dyDescent="0.3">
      <c r="A122" s="2">
        <v>121</v>
      </c>
      <c r="B122" s="2" t="s">
        <v>518</v>
      </c>
      <c r="C122" s="2">
        <f>YEAR([1]Data!$D122)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x14ac:dyDescent="0.3">
      <c r="A123" s="2">
        <v>122</v>
      </c>
      <c r="B123" s="2" t="s">
        <v>518</v>
      </c>
      <c r="C123" s="2">
        <f>YEAR([1]Data!$D123)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x14ac:dyDescent="0.3">
      <c r="A124" s="2">
        <v>123</v>
      </c>
      <c r="B124" s="2" t="s">
        <v>518</v>
      </c>
      <c r="C124" s="2">
        <f>YEAR([1]Data!$D124)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x14ac:dyDescent="0.3">
      <c r="A125" s="2">
        <v>124</v>
      </c>
      <c r="B125" s="2" t="s">
        <v>518</v>
      </c>
      <c r="C125" s="2">
        <f>YEAR([1]Data!$D125)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x14ac:dyDescent="0.3">
      <c r="A126" s="2">
        <v>125</v>
      </c>
      <c r="B126" s="2" t="s">
        <v>530</v>
      </c>
      <c r="C126" s="2">
        <f>YEAR([1]Data!$D126)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x14ac:dyDescent="0.3">
      <c r="A127" s="2">
        <v>126</v>
      </c>
      <c r="B127" s="2" t="s">
        <v>535</v>
      </c>
      <c r="C127" s="2">
        <f>YEAR([1]Data!$D127)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x14ac:dyDescent="0.3">
      <c r="A128" s="2">
        <v>127</v>
      </c>
      <c r="B128" s="2" t="s">
        <v>541</v>
      </c>
      <c r="C128" s="2">
        <f>YEAR([1]Data!$D128)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x14ac:dyDescent="0.3">
      <c r="A129" s="2">
        <v>128</v>
      </c>
      <c r="B129" s="2" t="s">
        <v>541</v>
      </c>
      <c r="C129" s="2">
        <f>YEAR([1]Data!$D129)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x14ac:dyDescent="0.3">
      <c r="A130" s="2">
        <v>129</v>
      </c>
      <c r="B130" s="2" t="s">
        <v>549</v>
      </c>
      <c r="C130" s="2">
        <f>YEAR([1]Data!$D130)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x14ac:dyDescent="0.3">
      <c r="A131" s="2">
        <v>130</v>
      </c>
      <c r="B131" s="2" t="s">
        <v>549</v>
      </c>
      <c r="C131" s="2">
        <f>YEAR([1]Data!$D131)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x14ac:dyDescent="0.3">
      <c r="A132" s="2">
        <v>131</v>
      </c>
      <c r="B132" s="2" t="s">
        <v>555</v>
      </c>
      <c r="C132" s="2">
        <f>YEAR([1]Data!$D132)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x14ac:dyDescent="0.3">
      <c r="A133" s="2">
        <v>132</v>
      </c>
      <c r="B133" s="2" t="s">
        <v>555</v>
      </c>
      <c r="C133" s="2">
        <f>YEAR([1]Data!$D133)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x14ac:dyDescent="0.3">
      <c r="A134" s="2">
        <v>133</v>
      </c>
      <c r="B134" s="2" t="s">
        <v>555</v>
      </c>
      <c r="C134" s="2">
        <f>YEAR([1]Data!$D134)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x14ac:dyDescent="0.3">
      <c r="A135" s="2">
        <v>134</v>
      </c>
      <c r="B135" s="2" t="s">
        <v>563</v>
      </c>
      <c r="C135" s="2">
        <f>YEAR([1]Data!$D135)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x14ac:dyDescent="0.3">
      <c r="A136" s="2">
        <v>135</v>
      </c>
      <c r="B136" s="2" t="s">
        <v>563</v>
      </c>
      <c r="C136" s="2">
        <f>YEAR([1]Data!$D136)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x14ac:dyDescent="0.3">
      <c r="A137" s="2">
        <v>136</v>
      </c>
      <c r="B137" s="2" t="s">
        <v>563</v>
      </c>
      <c r="C137" s="2">
        <f>YEAR([1]Data!$D137)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x14ac:dyDescent="0.3">
      <c r="A138" s="2">
        <v>137</v>
      </c>
      <c r="B138" s="2" t="s">
        <v>563</v>
      </c>
      <c r="C138" s="2">
        <f>YEAR([1]Data!$D138)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x14ac:dyDescent="0.3">
      <c r="A139" s="2">
        <v>138</v>
      </c>
      <c r="B139" s="2" t="s">
        <v>563</v>
      </c>
      <c r="C139" s="2">
        <f>YEAR([1]Data!$D139)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x14ac:dyDescent="0.3">
      <c r="A140" s="2">
        <v>139</v>
      </c>
      <c r="B140" s="2" t="s">
        <v>563</v>
      </c>
      <c r="C140" s="2">
        <f>YEAR([1]Data!$D140)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x14ac:dyDescent="0.3">
      <c r="A141" s="2">
        <v>140</v>
      </c>
      <c r="B141" s="2" t="s">
        <v>563</v>
      </c>
      <c r="C141" s="2">
        <f>YEAR([1]Data!$D141)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x14ac:dyDescent="0.3">
      <c r="A142" s="2">
        <v>141</v>
      </c>
      <c r="B142" s="2" t="s">
        <v>580</v>
      </c>
      <c r="C142" s="2">
        <f>YEAR([1]Data!$D142)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x14ac:dyDescent="0.3">
      <c r="A143" s="2">
        <v>142</v>
      </c>
      <c r="B143" s="2" t="s">
        <v>583</v>
      </c>
      <c r="C143" s="2">
        <f>YEAR([1]Data!$D143)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x14ac:dyDescent="0.3">
      <c r="A144" s="2">
        <v>143</v>
      </c>
      <c r="B144" s="2" t="s">
        <v>583</v>
      </c>
      <c r="C144" s="2">
        <f>YEAR([1]Data!$D144)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x14ac:dyDescent="0.3">
      <c r="A145" s="2">
        <v>144</v>
      </c>
      <c r="B145" s="2" t="s">
        <v>583</v>
      </c>
      <c r="C145" s="2">
        <f>YEAR([1]Data!$D145)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x14ac:dyDescent="0.3">
      <c r="A146" s="2">
        <v>145</v>
      </c>
      <c r="B146" s="2" t="s">
        <v>592</v>
      </c>
      <c r="C146" s="2">
        <f>YEAR([1]Data!$D146)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x14ac:dyDescent="0.3">
      <c r="A147" s="2">
        <v>146</v>
      </c>
      <c r="B147" s="2" t="s">
        <v>599</v>
      </c>
      <c r="C147" s="2">
        <f>YEAR([1]Data!$D147)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x14ac:dyDescent="0.3">
      <c r="A148" s="2">
        <v>147</v>
      </c>
      <c r="B148" s="2" t="s">
        <v>603</v>
      </c>
      <c r="C148" s="2">
        <f>YEAR([1]Data!$D148)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x14ac:dyDescent="0.3">
      <c r="A149" s="2">
        <v>148</v>
      </c>
      <c r="B149" s="2" t="s">
        <v>609</v>
      </c>
      <c r="C149" s="2">
        <f>YEAR([1]Data!$D149)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x14ac:dyDescent="0.3">
      <c r="A150" s="2">
        <v>149</v>
      </c>
      <c r="B150" s="2" t="s">
        <v>609</v>
      </c>
      <c r="C150" s="2">
        <f>YEAR([1]Data!$D150)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x14ac:dyDescent="0.3">
      <c r="A151" s="2">
        <v>150</v>
      </c>
      <c r="B151" s="2" t="s">
        <v>609</v>
      </c>
      <c r="C151" s="2">
        <f>YEAR([1]Data!$D151)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x14ac:dyDescent="0.3">
      <c r="A152" s="2">
        <v>151</v>
      </c>
      <c r="B152" s="2" t="s">
        <v>609</v>
      </c>
      <c r="C152" s="2">
        <f>YEAR([1]Data!$D152)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x14ac:dyDescent="0.3">
      <c r="A153" s="2">
        <v>152</v>
      </c>
      <c r="B153" s="2" t="s">
        <v>619</v>
      </c>
      <c r="C153" s="2">
        <f>YEAR([1]Data!$D153)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x14ac:dyDescent="0.3">
      <c r="A154" s="2">
        <v>153</v>
      </c>
      <c r="B154" s="2" t="s">
        <v>619</v>
      </c>
      <c r="C154" s="2">
        <f>YEAR([1]Data!$D154)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x14ac:dyDescent="0.3">
      <c r="A155" s="2">
        <v>154</v>
      </c>
      <c r="B155" s="2" t="s">
        <v>627</v>
      </c>
      <c r="C155" s="2">
        <f>YEAR([1]Data!$D155)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x14ac:dyDescent="0.3">
      <c r="A156" s="2">
        <v>155</v>
      </c>
      <c r="B156" s="2" t="s">
        <v>627</v>
      </c>
      <c r="C156" s="2">
        <f>YEAR([1]Data!$D156)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x14ac:dyDescent="0.3">
      <c r="A157" s="2">
        <v>156</v>
      </c>
      <c r="B157" s="2" t="s">
        <v>627</v>
      </c>
      <c r="C157" s="2">
        <f>YEAR([1]Data!$D157)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x14ac:dyDescent="0.3">
      <c r="A158" s="2">
        <v>157</v>
      </c>
      <c r="B158" s="2" t="s">
        <v>637</v>
      </c>
      <c r="C158" s="2">
        <f>YEAR([1]Data!$D158)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x14ac:dyDescent="0.3">
      <c r="A159" s="2">
        <v>158</v>
      </c>
      <c r="B159" s="2" t="s">
        <v>642</v>
      </c>
      <c r="C159" s="2">
        <f>YEAR([1]Data!$D159)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x14ac:dyDescent="0.3">
      <c r="A160" s="2">
        <v>159</v>
      </c>
      <c r="B160" s="2" t="s">
        <v>645</v>
      </c>
      <c r="C160" s="2">
        <f>YEAR([1]Data!$D160)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x14ac:dyDescent="0.3">
      <c r="A161" s="2">
        <v>160</v>
      </c>
      <c r="B161" s="2" t="s">
        <v>645</v>
      </c>
      <c r="C161" s="2">
        <f>YEAR([1]Data!$D161)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x14ac:dyDescent="0.3">
      <c r="A162" s="2">
        <v>161</v>
      </c>
      <c r="B162" s="2" t="s">
        <v>654</v>
      </c>
      <c r="C162" s="2">
        <f>YEAR([1]Data!$D162)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x14ac:dyDescent="0.3">
      <c r="A163" s="2">
        <v>162</v>
      </c>
      <c r="B163" s="2" t="s">
        <v>659</v>
      </c>
      <c r="C163" s="2">
        <f>YEAR([1]Data!$D163)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x14ac:dyDescent="0.3">
      <c r="A164" s="2">
        <v>163</v>
      </c>
      <c r="B164" s="2" t="s">
        <v>664</v>
      </c>
      <c r="C164" s="2">
        <f>YEAR([1]Data!$D164)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x14ac:dyDescent="0.3">
      <c r="A165" s="2">
        <v>164</v>
      </c>
      <c r="B165" s="2" t="s">
        <v>670</v>
      </c>
      <c r="C165" s="2">
        <f>YEAR([1]Data!$D165)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x14ac:dyDescent="0.3">
      <c r="A166" s="2">
        <v>165</v>
      </c>
      <c r="B166" s="2" t="s">
        <v>675</v>
      </c>
      <c r="C166" s="2">
        <f>YEAR([1]Data!$D166)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x14ac:dyDescent="0.3">
      <c r="A167" s="2">
        <v>166</v>
      </c>
      <c r="B167" s="2" t="s">
        <v>675</v>
      </c>
      <c r="C167" s="2">
        <f>YEAR([1]Data!$D167)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x14ac:dyDescent="0.3">
      <c r="A168" s="2">
        <v>167</v>
      </c>
      <c r="B168" s="2" t="s">
        <v>675</v>
      </c>
      <c r="C168" s="2">
        <f>YEAR([1]Data!$D168)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x14ac:dyDescent="0.3">
      <c r="A169" s="2">
        <v>168</v>
      </c>
      <c r="B169" s="2" t="s">
        <v>675</v>
      </c>
      <c r="C169" s="2">
        <f>YEAR([1]Data!$D169)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x14ac:dyDescent="0.3">
      <c r="A170" s="2">
        <v>169</v>
      </c>
      <c r="B170" s="2" t="s">
        <v>675</v>
      </c>
      <c r="C170" s="2">
        <f>YEAR([1]Data!$D170)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x14ac:dyDescent="0.3">
      <c r="A171" s="2">
        <v>170</v>
      </c>
      <c r="B171" s="2" t="s">
        <v>675</v>
      </c>
      <c r="C171" s="2">
        <f>YEAR([1]Data!$D171)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x14ac:dyDescent="0.3">
      <c r="A172" s="2">
        <v>171</v>
      </c>
      <c r="B172" s="2" t="s">
        <v>675</v>
      </c>
      <c r="C172" s="2">
        <f>YEAR([1]Data!$D172)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x14ac:dyDescent="0.3">
      <c r="A173" s="2">
        <v>172</v>
      </c>
      <c r="B173" s="2" t="s">
        <v>694</v>
      </c>
      <c r="C173" s="2">
        <f>YEAR([1]Data!$D173)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x14ac:dyDescent="0.3">
      <c r="A174" s="2">
        <v>173</v>
      </c>
      <c r="B174" s="2" t="s">
        <v>694</v>
      </c>
      <c r="C174" s="2">
        <f>YEAR([1]Data!$D174)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x14ac:dyDescent="0.3">
      <c r="A175" s="2">
        <v>174</v>
      </c>
      <c r="B175" s="2" t="s">
        <v>694</v>
      </c>
      <c r="C175" s="2">
        <f>YEAR([1]Data!$D175)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x14ac:dyDescent="0.3">
      <c r="A176" s="2">
        <v>175</v>
      </c>
      <c r="B176" s="2" t="s">
        <v>703</v>
      </c>
      <c r="C176" s="2">
        <f>YEAR([1]Data!$D176)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x14ac:dyDescent="0.3">
      <c r="A177" s="2">
        <v>176</v>
      </c>
      <c r="B177" s="2" t="s">
        <v>703</v>
      </c>
      <c r="C177" s="2">
        <f>YEAR([1]Data!$D177)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x14ac:dyDescent="0.3">
      <c r="A178" s="2">
        <v>177</v>
      </c>
      <c r="B178" s="2" t="s">
        <v>710</v>
      </c>
      <c r="C178" s="2">
        <f>YEAR([1]Data!$D178)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x14ac:dyDescent="0.3">
      <c r="A179" s="2">
        <v>178</v>
      </c>
      <c r="B179" s="2" t="s">
        <v>715</v>
      </c>
      <c r="C179" s="2">
        <f>YEAR([1]Data!$D179)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x14ac:dyDescent="0.3">
      <c r="A180" s="2">
        <v>179</v>
      </c>
      <c r="B180" s="2" t="s">
        <v>715</v>
      </c>
      <c r="C180" s="2">
        <f>YEAR([1]Data!$D180)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x14ac:dyDescent="0.3">
      <c r="A181" s="2">
        <v>180</v>
      </c>
      <c r="B181" s="2" t="s">
        <v>720</v>
      </c>
      <c r="C181" s="2">
        <f>YEAR([1]Data!$D181)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x14ac:dyDescent="0.3">
      <c r="A182" s="2">
        <v>181</v>
      </c>
      <c r="B182" s="2" t="s">
        <v>725</v>
      </c>
      <c r="C182" s="2">
        <f>YEAR([1]Data!$D182)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x14ac:dyDescent="0.3">
      <c r="A183" s="2">
        <v>182</v>
      </c>
      <c r="B183" s="2" t="s">
        <v>725</v>
      </c>
      <c r="C183" s="2">
        <f>YEAR([1]Data!$D183)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x14ac:dyDescent="0.3">
      <c r="A184" s="2">
        <v>183</v>
      </c>
      <c r="B184" s="2" t="s">
        <v>732</v>
      </c>
      <c r="C184" s="2">
        <f>YEAR([1]Data!$D184)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x14ac:dyDescent="0.3">
      <c r="A185" s="2">
        <v>184</v>
      </c>
      <c r="B185" s="2" t="s">
        <v>732</v>
      </c>
      <c r="C185" s="2">
        <f>YEAR([1]Data!$D185)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x14ac:dyDescent="0.3">
      <c r="A186" s="2">
        <v>185</v>
      </c>
      <c r="B186" s="2" t="s">
        <v>732</v>
      </c>
      <c r="C186" s="2">
        <f>YEAR([1]Data!$D186)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x14ac:dyDescent="0.3">
      <c r="A187" s="2">
        <v>186</v>
      </c>
      <c r="B187" s="2" t="s">
        <v>743</v>
      </c>
      <c r="C187" s="2">
        <f>YEAR([1]Data!$D187)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x14ac:dyDescent="0.3">
      <c r="A188" s="2">
        <v>187</v>
      </c>
      <c r="B188" s="2" t="s">
        <v>750</v>
      </c>
      <c r="C188" s="2">
        <f>YEAR([1]Data!$D188)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x14ac:dyDescent="0.3">
      <c r="A189" s="2">
        <v>188</v>
      </c>
      <c r="B189" s="2" t="s">
        <v>755</v>
      </c>
      <c r="C189" s="2">
        <f>YEAR([1]Data!$D189)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x14ac:dyDescent="0.3">
      <c r="A190" s="2">
        <v>189</v>
      </c>
      <c r="B190" s="2" t="s">
        <v>755</v>
      </c>
      <c r="C190" s="2">
        <f>YEAR([1]Data!$D190)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x14ac:dyDescent="0.3">
      <c r="A191" s="2">
        <v>190</v>
      </c>
      <c r="B191" s="2" t="s">
        <v>761</v>
      </c>
      <c r="C191" s="2">
        <f>YEAR([1]Data!$D191)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x14ac:dyDescent="0.3">
      <c r="A192" s="2">
        <v>191</v>
      </c>
      <c r="B192" s="2" t="s">
        <v>761</v>
      </c>
      <c r="C192" s="2">
        <f>YEAR([1]Data!$D192)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x14ac:dyDescent="0.3">
      <c r="A193" s="2">
        <v>192</v>
      </c>
      <c r="B193" s="2" t="s">
        <v>761</v>
      </c>
      <c r="C193" s="2">
        <f>YEAR([1]Data!$D193)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x14ac:dyDescent="0.3">
      <c r="A194" s="2">
        <v>193</v>
      </c>
      <c r="B194" s="2" t="s">
        <v>761</v>
      </c>
      <c r="C194" s="2">
        <f>YEAR([1]Data!$D194)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x14ac:dyDescent="0.3">
      <c r="A195" s="2">
        <v>194</v>
      </c>
      <c r="B195" s="2" t="s">
        <v>761</v>
      </c>
      <c r="C195" s="2">
        <f>YEAR([1]Data!$D195)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x14ac:dyDescent="0.3">
      <c r="A196" s="2">
        <v>195</v>
      </c>
      <c r="B196" s="2" t="s">
        <v>772</v>
      </c>
      <c r="C196" s="2">
        <f>YEAR([1]Data!$D196)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x14ac:dyDescent="0.3">
      <c r="A197" s="2">
        <v>196</v>
      </c>
      <c r="B197" s="2" t="s">
        <v>776</v>
      </c>
      <c r="C197" s="2">
        <f>YEAR([1]Data!$D197)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x14ac:dyDescent="0.3">
      <c r="A198" s="2">
        <v>197</v>
      </c>
      <c r="B198" s="2" t="s">
        <v>776</v>
      </c>
      <c r="C198" s="2">
        <f>YEAR([1]Data!$D198)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x14ac:dyDescent="0.3">
      <c r="A199" s="2">
        <v>198</v>
      </c>
      <c r="B199" s="2" t="s">
        <v>784</v>
      </c>
      <c r="C199" s="2">
        <f>YEAR([1]Data!$D199)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x14ac:dyDescent="0.3">
      <c r="A200" s="2">
        <v>199</v>
      </c>
      <c r="B200" s="2" t="s">
        <v>791</v>
      </c>
      <c r="C200" s="2">
        <f>YEAR([1]Data!$D200)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x14ac:dyDescent="0.3">
      <c r="A201" s="2">
        <v>200</v>
      </c>
      <c r="B201" s="2" t="s">
        <v>791</v>
      </c>
      <c r="C201" s="2">
        <f>YEAR([1]Data!$D201)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x14ac:dyDescent="0.3">
      <c r="A202" s="2">
        <v>201</v>
      </c>
      <c r="B202" s="2" t="s">
        <v>798</v>
      </c>
      <c r="C202" s="2">
        <f>YEAR([1]Data!$D202)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x14ac:dyDescent="0.3">
      <c r="A203" s="2">
        <v>202</v>
      </c>
      <c r="B203" s="2" t="s">
        <v>804</v>
      </c>
      <c r="C203" s="2">
        <f>YEAR([1]Data!$D203)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x14ac:dyDescent="0.3">
      <c r="A204" s="2">
        <v>203</v>
      </c>
      <c r="B204" s="2" t="s">
        <v>804</v>
      </c>
      <c r="C204" s="2">
        <f>YEAR([1]Data!$D204)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x14ac:dyDescent="0.3">
      <c r="A205" s="2">
        <v>204</v>
      </c>
      <c r="B205" s="2" t="s">
        <v>812</v>
      </c>
      <c r="C205" s="2">
        <f>YEAR([1]Data!$D205)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x14ac:dyDescent="0.3">
      <c r="A206" s="2">
        <v>205</v>
      </c>
      <c r="B206" s="2" t="s">
        <v>818</v>
      </c>
      <c r="C206" s="2">
        <f>YEAR([1]Data!$D206)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x14ac:dyDescent="0.3">
      <c r="A207" s="2">
        <v>206</v>
      </c>
      <c r="B207" s="2" t="s">
        <v>823</v>
      </c>
      <c r="C207" s="2">
        <f>YEAR([1]Data!$D207)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x14ac:dyDescent="0.3">
      <c r="A208" s="2">
        <v>207</v>
      </c>
      <c r="B208" s="2" t="s">
        <v>829</v>
      </c>
      <c r="C208" s="2">
        <f>YEAR([1]Data!$D208)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x14ac:dyDescent="0.3">
      <c r="A209" s="2">
        <v>208</v>
      </c>
      <c r="B209" s="2" t="s">
        <v>829</v>
      </c>
      <c r="C209" s="2">
        <f>YEAR([1]Data!$D209)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x14ac:dyDescent="0.3">
      <c r="A210" s="2">
        <v>209</v>
      </c>
      <c r="B210" s="2" t="s">
        <v>829</v>
      </c>
      <c r="C210" s="2">
        <f>YEAR([1]Data!$D210)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x14ac:dyDescent="0.3">
      <c r="A211" s="2">
        <v>210</v>
      </c>
      <c r="B211" s="2" t="s">
        <v>829</v>
      </c>
      <c r="C211" s="2">
        <f>YEAR([1]Data!$D211)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x14ac:dyDescent="0.3">
      <c r="A212" s="2">
        <v>211</v>
      </c>
      <c r="B212" s="2" t="s">
        <v>829</v>
      </c>
      <c r="C212" s="2">
        <f>YEAR([1]Data!$D212)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x14ac:dyDescent="0.3">
      <c r="A213" s="2">
        <v>212</v>
      </c>
      <c r="B213" s="2" t="s">
        <v>841</v>
      </c>
      <c r="C213" s="2">
        <f>YEAR([1]Data!$D213)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x14ac:dyDescent="0.3">
      <c r="A214" s="2">
        <v>213</v>
      </c>
      <c r="B214" s="2" t="s">
        <v>846</v>
      </c>
      <c r="C214" s="2">
        <f>YEAR([1]Data!$D214)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x14ac:dyDescent="0.3">
      <c r="A215" s="2">
        <v>214</v>
      </c>
      <c r="B215" s="2" t="s">
        <v>846</v>
      </c>
      <c r="C215" s="2">
        <f>YEAR([1]Data!$D215)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x14ac:dyDescent="0.3">
      <c r="A216" s="2">
        <v>215</v>
      </c>
      <c r="B216" s="2" t="s">
        <v>846</v>
      </c>
      <c r="C216" s="2">
        <f>YEAR([1]Data!$D216)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x14ac:dyDescent="0.3">
      <c r="A217" s="2">
        <v>216</v>
      </c>
      <c r="B217" s="2" t="s">
        <v>846</v>
      </c>
      <c r="C217" s="2">
        <f>YEAR([1]Data!$D217)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x14ac:dyDescent="0.3">
      <c r="A218" s="2">
        <v>217</v>
      </c>
      <c r="B218" s="2" t="s">
        <v>846</v>
      </c>
      <c r="C218" s="2">
        <f>YEAR([1]Data!$D218)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x14ac:dyDescent="0.3">
      <c r="A219" s="2">
        <v>218</v>
      </c>
      <c r="B219" s="2" t="s">
        <v>858</v>
      </c>
      <c r="C219" s="2">
        <f>YEAR([1]Data!$D219)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x14ac:dyDescent="0.3">
      <c r="A220" s="2">
        <v>219</v>
      </c>
      <c r="B220" s="2" t="s">
        <v>858</v>
      </c>
      <c r="C220" s="2">
        <f>YEAR([1]Data!$D220)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x14ac:dyDescent="0.3">
      <c r="A221" s="2">
        <v>220</v>
      </c>
      <c r="B221" s="2" t="s">
        <v>863</v>
      </c>
      <c r="C221" s="2">
        <f>YEAR([1]Data!$D221)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x14ac:dyDescent="0.3">
      <c r="A222" s="2">
        <v>221</v>
      </c>
      <c r="B222" s="2" t="s">
        <v>863</v>
      </c>
      <c r="C222" s="2">
        <f>YEAR([1]Data!$D222)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x14ac:dyDescent="0.3">
      <c r="A223" s="2">
        <v>222</v>
      </c>
      <c r="B223" s="2" t="s">
        <v>863</v>
      </c>
      <c r="C223" s="2">
        <f>YEAR([1]Data!$D223)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x14ac:dyDescent="0.3">
      <c r="A224" s="2">
        <v>223</v>
      </c>
      <c r="B224" s="2" t="s">
        <v>863</v>
      </c>
      <c r="C224" s="2">
        <f>YEAR([1]Data!$D224)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x14ac:dyDescent="0.3">
      <c r="A225" s="2">
        <v>224</v>
      </c>
      <c r="B225" s="2" t="s">
        <v>863</v>
      </c>
      <c r="C225" s="2">
        <f>YEAR([1]Data!$D225)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x14ac:dyDescent="0.3">
      <c r="A226" s="2">
        <v>225</v>
      </c>
      <c r="B226" s="2" t="s">
        <v>863</v>
      </c>
      <c r="C226" s="2">
        <f>YEAR([1]Data!$D226)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x14ac:dyDescent="0.3">
      <c r="A227" s="2">
        <v>226</v>
      </c>
      <c r="B227" s="2" t="s">
        <v>877</v>
      </c>
      <c r="C227" s="2">
        <f>YEAR([1]Data!$D227)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x14ac:dyDescent="0.3">
      <c r="A228" s="2">
        <v>227</v>
      </c>
      <c r="B228" s="2" t="s">
        <v>877</v>
      </c>
      <c r="C228" s="2">
        <f>YEAR([1]Data!$D228)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x14ac:dyDescent="0.3">
      <c r="A229" s="2">
        <v>228</v>
      </c>
      <c r="B229" s="2" t="s">
        <v>877</v>
      </c>
      <c r="C229" s="2">
        <f>YEAR([1]Data!$D229)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x14ac:dyDescent="0.3">
      <c r="A230" s="2">
        <v>229</v>
      </c>
      <c r="B230" s="2" t="s">
        <v>887</v>
      </c>
      <c r="C230" s="2">
        <f>YEAR([1]Data!$D230)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x14ac:dyDescent="0.3">
      <c r="A231" s="2">
        <v>230</v>
      </c>
      <c r="B231" s="2" t="s">
        <v>887</v>
      </c>
      <c r="C231" s="2">
        <f>YEAR([1]Data!$D231)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x14ac:dyDescent="0.3">
      <c r="A232" s="2">
        <v>231</v>
      </c>
      <c r="B232" s="2" t="s">
        <v>894</v>
      </c>
      <c r="C232" s="2">
        <f>YEAR([1]Data!$D232)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x14ac:dyDescent="0.3">
      <c r="A233" s="2">
        <v>232</v>
      </c>
      <c r="B233" s="2" t="s">
        <v>899</v>
      </c>
      <c r="C233" s="2">
        <f>YEAR([1]Data!$D233)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x14ac:dyDescent="0.3">
      <c r="A234" s="2">
        <v>233</v>
      </c>
      <c r="B234" s="2" t="s">
        <v>899</v>
      </c>
      <c r="C234" s="2">
        <f>YEAR([1]Data!$D234)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x14ac:dyDescent="0.3">
      <c r="A235" s="2">
        <v>234</v>
      </c>
      <c r="B235" s="2" t="s">
        <v>899</v>
      </c>
      <c r="C235" s="2">
        <f>YEAR([1]Data!$D235)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x14ac:dyDescent="0.3">
      <c r="A236" s="2">
        <v>235</v>
      </c>
      <c r="B236" s="2" t="s">
        <v>899</v>
      </c>
      <c r="C236" s="2">
        <f>YEAR([1]Data!$D236)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x14ac:dyDescent="0.3">
      <c r="A237" s="2">
        <v>236</v>
      </c>
      <c r="B237" s="2" t="s">
        <v>899</v>
      </c>
      <c r="C237" s="2">
        <f>YEAR([1]Data!$D237)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x14ac:dyDescent="0.3">
      <c r="A238" s="2">
        <v>237</v>
      </c>
      <c r="B238" s="2" t="s">
        <v>909</v>
      </c>
      <c r="C238" s="2">
        <f>YEAR([1]Data!$D238)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x14ac:dyDescent="0.3">
      <c r="A239" s="2">
        <v>238</v>
      </c>
      <c r="B239" s="2" t="s">
        <v>915</v>
      </c>
      <c r="C239" s="2">
        <f>YEAR([1]Data!$D239)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x14ac:dyDescent="0.3">
      <c r="A240" s="2">
        <v>239</v>
      </c>
      <c r="B240" s="2" t="s">
        <v>915</v>
      </c>
      <c r="C240" s="2">
        <f>YEAR([1]Data!$D240)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x14ac:dyDescent="0.3">
      <c r="A241" s="2">
        <v>240</v>
      </c>
      <c r="B241" s="2" t="s">
        <v>915</v>
      </c>
      <c r="C241" s="2">
        <f>YEAR([1]Data!$D241)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x14ac:dyDescent="0.3">
      <c r="A242" s="2">
        <v>241</v>
      </c>
      <c r="B242" s="2" t="s">
        <v>915</v>
      </c>
      <c r="C242" s="2">
        <f>YEAR([1]Data!$D242)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x14ac:dyDescent="0.3">
      <c r="A243" s="2">
        <v>242</v>
      </c>
      <c r="B243" s="2" t="s">
        <v>915</v>
      </c>
      <c r="C243" s="2">
        <f>YEAR([1]Data!$D243)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x14ac:dyDescent="0.3">
      <c r="A244" s="2">
        <v>243</v>
      </c>
      <c r="B244" s="2" t="s">
        <v>915</v>
      </c>
      <c r="C244" s="2">
        <f>YEAR([1]Data!$D244)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x14ac:dyDescent="0.3">
      <c r="A245" s="2">
        <v>244</v>
      </c>
      <c r="B245" s="2" t="s">
        <v>915</v>
      </c>
      <c r="C245" s="2">
        <f>YEAR([1]Data!$D245)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x14ac:dyDescent="0.3">
      <c r="A246" s="2">
        <v>245</v>
      </c>
      <c r="B246" s="2" t="s">
        <v>929</v>
      </c>
      <c r="C246" s="2">
        <f>YEAR([1]Data!$D246)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x14ac:dyDescent="0.3">
      <c r="A247" s="2">
        <v>246</v>
      </c>
      <c r="B247" s="2" t="s">
        <v>929</v>
      </c>
      <c r="C247" s="2">
        <f>YEAR([1]Data!$D247)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x14ac:dyDescent="0.3">
      <c r="A248" s="2">
        <v>247</v>
      </c>
      <c r="B248" s="2" t="s">
        <v>929</v>
      </c>
      <c r="C248" s="2">
        <f>YEAR([1]Data!$D248)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x14ac:dyDescent="0.3">
      <c r="A249" s="2">
        <v>248</v>
      </c>
      <c r="B249" s="2" t="s">
        <v>929</v>
      </c>
      <c r="C249" s="2">
        <f>YEAR([1]Data!$D249)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x14ac:dyDescent="0.3">
      <c r="A250" s="2">
        <v>249</v>
      </c>
      <c r="B250" s="2" t="s">
        <v>929</v>
      </c>
      <c r="C250" s="2">
        <f>YEAR([1]Data!$D250)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x14ac:dyDescent="0.3">
      <c r="A251" s="2">
        <v>250</v>
      </c>
      <c r="B251" s="2" t="s">
        <v>939</v>
      </c>
      <c r="C251" s="2">
        <f>YEAR([1]Data!$D251)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x14ac:dyDescent="0.3">
      <c r="A252" s="2">
        <v>251</v>
      </c>
      <c r="B252" s="2" t="s">
        <v>944</v>
      </c>
      <c r="C252" s="2">
        <f>YEAR([1]Data!$D252)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x14ac:dyDescent="0.3">
      <c r="A253" s="2">
        <v>252</v>
      </c>
      <c r="B253" s="2" t="s">
        <v>944</v>
      </c>
      <c r="C253" s="2">
        <f>YEAR([1]Data!$D253)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x14ac:dyDescent="0.3">
      <c r="A254" s="2">
        <v>253</v>
      </c>
      <c r="B254" s="2" t="s">
        <v>950</v>
      </c>
      <c r="C254" s="2">
        <f>YEAR([1]Data!$D254)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x14ac:dyDescent="0.3">
      <c r="A255" s="2">
        <v>254</v>
      </c>
      <c r="B255" s="2" t="s">
        <v>950</v>
      </c>
      <c r="C255" s="2">
        <f>YEAR([1]Data!$D255)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x14ac:dyDescent="0.3">
      <c r="A256" s="2">
        <v>255</v>
      </c>
      <c r="B256" s="2" t="s">
        <v>957</v>
      </c>
      <c r="C256" s="2">
        <f>YEAR([1]Data!$D256)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x14ac:dyDescent="0.3">
      <c r="A257" s="2">
        <v>256</v>
      </c>
      <c r="B257" s="2" t="s">
        <v>957</v>
      </c>
      <c r="C257" s="2">
        <f>YEAR([1]Data!$D257)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x14ac:dyDescent="0.3">
      <c r="A258" s="2">
        <v>257</v>
      </c>
      <c r="B258" s="2" t="s">
        <v>957</v>
      </c>
      <c r="C258" s="2">
        <f>YEAR([1]Data!$D258)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x14ac:dyDescent="0.3">
      <c r="A259" s="2">
        <v>258</v>
      </c>
      <c r="B259" s="2" t="s">
        <v>957</v>
      </c>
      <c r="C259" s="2">
        <f>YEAR([1]Data!$D259)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x14ac:dyDescent="0.3">
      <c r="A260" s="2">
        <v>259</v>
      </c>
      <c r="B260" s="2" t="s">
        <v>964</v>
      </c>
      <c r="C260" s="2">
        <f>YEAR([1]Data!$D260)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x14ac:dyDescent="0.3">
      <c r="A261" s="2">
        <v>260</v>
      </c>
      <c r="B261" s="2" t="s">
        <v>964</v>
      </c>
      <c r="C261" s="2">
        <f>YEAR([1]Data!$D261)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x14ac:dyDescent="0.3">
      <c r="A262" s="2">
        <v>261</v>
      </c>
      <c r="B262" s="2" t="s">
        <v>964</v>
      </c>
      <c r="C262" s="2">
        <f>YEAR([1]Data!$D262)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x14ac:dyDescent="0.3">
      <c r="A263" s="2">
        <v>262</v>
      </c>
      <c r="B263" s="2" t="s">
        <v>973</v>
      </c>
      <c r="C263" s="2">
        <f>YEAR([1]Data!$D263)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x14ac:dyDescent="0.3">
      <c r="A264" s="2">
        <v>263</v>
      </c>
      <c r="B264" s="2" t="s">
        <v>978</v>
      </c>
      <c r="C264" s="2">
        <f>YEAR([1]Data!$D264)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x14ac:dyDescent="0.3">
      <c r="A265" s="2">
        <v>264</v>
      </c>
      <c r="B265" s="2" t="s">
        <v>978</v>
      </c>
      <c r="C265" s="2">
        <f>YEAR([1]Data!$D265)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x14ac:dyDescent="0.3">
      <c r="A266" s="2">
        <v>265</v>
      </c>
      <c r="B266" s="2" t="s">
        <v>983</v>
      </c>
      <c r="C266" s="2">
        <f>YEAR([1]Data!$D266)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x14ac:dyDescent="0.3">
      <c r="A267" s="2">
        <v>266</v>
      </c>
      <c r="B267" s="2" t="s">
        <v>988</v>
      </c>
      <c r="C267" s="2">
        <f>YEAR([1]Data!$D267)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x14ac:dyDescent="0.3">
      <c r="A268" s="2">
        <v>267</v>
      </c>
      <c r="B268" s="2" t="s">
        <v>994</v>
      </c>
      <c r="C268" s="2">
        <f>YEAR([1]Data!$D268)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x14ac:dyDescent="0.3">
      <c r="A269" s="2">
        <v>268</v>
      </c>
      <c r="B269" s="2" t="s">
        <v>1000</v>
      </c>
      <c r="C269" s="2">
        <f>YEAR([1]Data!$D269)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x14ac:dyDescent="0.3">
      <c r="A270" s="2">
        <v>269</v>
      </c>
      <c r="B270" s="2" t="s">
        <v>1004</v>
      </c>
      <c r="C270" s="2">
        <f>YEAR([1]Data!$D270)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x14ac:dyDescent="0.3">
      <c r="A271" s="2">
        <v>270</v>
      </c>
      <c r="B271" s="2" t="s">
        <v>1004</v>
      </c>
      <c r="C271" s="2">
        <f>YEAR([1]Data!$D271)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x14ac:dyDescent="0.3">
      <c r="A272" s="2">
        <v>271</v>
      </c>
      <c r="B272" s="2" t="s">
        <v>1012</v>
      </c>
      <c r="C272" s="2">
        <f>YEAR([1]Data!$D272)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x14ac:dyDescent="0.3">
      <c r="A273" s="2">
        <v>272</v>
      </c>
      <c r="B273" s="2" t="s">
        <v>1017</v>
      </c>
      <c r="C273" s="2">
        <f>YEAR([1]Data!$D273)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x14ac:dyDescent="0.3">
      <c r="A274" s="2">
        <v>273</v>
      </c>
      <c r="B274" s="2" t="s">
        <v>1017</v>
      </c>
      <c r="C274" s="2">
        <f>YEAR([1]Data!$D274)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x14ac:dyDescent="0.3">
      <c r="A275" s="2">
        <v>274</v>
      </c>
      <c r="B275" s="2" t="s">
        <v>1017</v>
      </c>
      <c r="C275" s="2">
        <f>YEAR([1]Data!$D275)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x14ac:dyDescent="0.3">
      <c r="A276" s="2">
        <v>275</v>
      </c>
      <c r="B276" s="2" t="s">
        <v>1024</v>
      </c>
      <c r="C276" s="2">
        <f>YEAR([1]Data!$D276)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x14ac:dyDescent="0.3">
      <c r="A277" s="2">
        <v>276</v>
      </c>
      <c r="B277" s="2" t="s">
        <v>1024</v>
      </c>
      <c r="C277" s="2">
        <f>YEAR([1]Data!$D277)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x14ac:dyDescent="0.3">
      <c r="A278" s="2">
        <v>277</v>
      </c>
      <c r="B278" s="2" t="s">
        <v>1032</v>
      </c>
      <c r="C278" s="2">
        <f>YEAR([1]Data!$D278)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x14ac:dyDescent="0.3">
      <c r="A279" s="2">
        <v>278</v>
      </c>
      <c r="B279" s="2" t="s">
        <v>1032</v>
      </c>
      <c r="C279" s="2">
        <f>YEAR([1]Data!$D279)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x14ac:dyDescent="0.3">
      <c r="A280" s="2">
        <v>279</v>
      </c>
      <c r="B280" s="2" t="s">
        <v>1032</v>
      </c>
      <c r="C280" s="2">
        <f>YEAR([1]Data!$D280)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x14ac:dyDescent="0.3">
      <c r="A281" s="2">
        <v>280</v>
      </c>
      <c r="B281" s="2" t="s">
        <v>1032</v>
      </c>
      <c r="C281" s="2">
        <f>YEAR([1]Data!$D281)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x14ac:dyDescent="0.3">
      <c r="A282" s="2">
        <v>281</v>
      </c>
      <c r="B282" s="2" t="s">
        <v>1043</v>
      </c>
      <c r="C282" s="2">
        <f>YEAR([1]Data!$D282)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x14ac:dyDescent="0.3">
      <c r="A283" s="2">
        <v>282</v>
      </c>
      <c r="B283" s="2" t="s">
        <v>1043</v>
      </c>
      <c r="C283" s="2">
        <f>YEAR([1]Data!$D283)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x14ac:dyDescent="0.3">
      <c r="A284" s="2">
        <v>283</v>
      </c>
      <c r="B284" s="2" t="s">
        <v>1048</v>
      </c>
      <c r="C284" s="2">
        <f>YEAR([1]Data!$D284)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x14ac:dyDescent="0.3">
      <c r="A285" s="2">
        <v>284</v>
      </c>
      <c r="B285" s="2" t="s">
        <v>1053</v>
      </c>
      <c r="C285" s="2">
        <f>YEAR([1]Data!$D285)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x14ac:dyDescent="0.3">
      <c r="A286" s="2">
        <v>285</v>
      </c>
      <c r="B286" s="2" t="s">
        <v>1053</v>
      </c>
      <c r="C286" s="2">
        <f>YEAR([1]Data!$D286)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x14ac:dyDescent="0.3">
      <c r="A287" s="2">
        <v>286</v>
      </c>
      <c r="B287" s="2" t="s">
        <v>1053</v>
      </c>
      <c r="C287" s="2">
        <f>YEAR([1]Data!$D287)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x14ac:dyDescent="0.3">
      <c r="A288" s="2">
        <v>287</v>
      </c>
      <c r="B288" s="2" t="s">
        <v>1059</v>
      </c>
      <c r="C288" s="2">
        <f>YEAR([1]Data!$D288)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x14ac:dyDescent="0.3">
      <c r="A289" s="2">
        <v>288</v>
      </c>
      <c r="B289" s="2" t="s">
        <v>1059</v>
      </c>
      <c r="C289" s="2">
        <f>YEAR([1]Data!$D289)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x14ac:dyDescent="0.3">
      <c r="A290" s="2">
        <v>289</v>
      </c>
      <c r="B290" s="2" t="s">
        <v>1059</v>
      </c>
      <c r="C290" s="2">
        <f>YEAR([1]Data!$D290)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x14ac:dyDescent="0.3">
      <c r="A291" s="2">
        <v>290</v>
      </c>
      <c r="B291" s="2" t="s">
        <v>1067</v>
      </c>
      <c r="C291" s="2">
        <f>YEAR([1]Data!$D291)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x14ac:dyDescent="0.3">
      <c r="A292" s="2">
        <v>291</v>
      </c>
      <c r="B292" s="2" t="s">
        <v>1067</v>
      </c>
      <c r="C292" s="2">
        <f>YEAR([1]Data!$D292)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x14ac:dyDescent="0.3">
      <c r="A293" s="2">
        <v>292</v>
      </c>
      <c r="B293" s="2" t="s">
        <v>1067</v>
      </c>
      <c r="C293" s="2">
        <f>YEAR([1]Data!$D293)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x14ac:dyDescent="0.3">
      <c r="A294" s="2">
        <v>293</v>
      </c>
      <c r="B294" s="2" t="s">
        <v>1067</v>
      </c>
      <c r="C294" s="2">
        <f>YEAR([1]Data!$D294)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x14ac:dyDescent="0.3">
      <c r="A295" s="2">
        <v>294</v>
      </c>
      <c r="B295" s="2" t="s">
        <v>1078</v>
      </c>
      <c r="C295" s="2">
        <f>YEAR([1]Data!$D295)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x14ac:dyDescent="0.3">
      <c r="A296" s="2">
        <v>295</v>
      </c>
      <c r="B296" s="2" t="s">
        <v>1078</v>
      </c>
      <c r="C296" s="2">
        <f>YEAR([1]Data!$D296)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x14ac:dyDescent="0.3">
      <c r="A297" s="2">
        <v>296</v>
      </c>
      <c r="B297" s="2" t="s">
        <v>1078</v>
      </c>
      <c r="C297" s="2">
        <f>YEAR([1]Data!$D297)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x14ac:dyDescent="0.3">
      <c r="A298" s="2">
        <v>297</v>
      </c>
      <c r="B298" s="2" t="s">
        <v>1078</v>
      </c>
      <c r="C298" s="2">
        <f>YEAR([1]Data!$D298)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x14ac:dyDescent="0.3">
      <c r="A299" s="2">
        <v>298</v>
      </c>
      <c r="B299" s="2" t="s">
        <v>1078</v>
      </c>
      <c r="C299" s="2">
        <f>YEAR([1]Data!$D299)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x14ac:dyDescent="0.3">
      <c r="A300" s="2">
        <v>299</v>
      </c>
      <c r="B300" s="2" t="s">
        <v>1092</v>
      </c>
      <c r="C300" s="2">
        <f>YEAR([1]Data!$D300)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x14ac:dyDescent="0.3">
      <c r="A301" s="2">
        <v>300</v>
      </c>
      <c r="B301" s="2" t="s">
        <v>1092</v>
      </c>
      <c r="C301" s="2">
        <f>YEAR([1]Data!$D301)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x14ac:dyDescent="0.3">
      <c r="A302" s="2">
        <v>301</v>
      </c>
      <c r="B302" s="2" t="s">
        <v>1092</v>
      </c>
      <c r="C302" s="2">
        <f>YEAR([1]Data!$D302)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x14ac:dyDescent="0.3">
      <c r="A303" s="2">
        <v>302</v>
      </c>
      <c r="B303" s="2" t="s">
        <v>1092</v>
      </c>
      <c r="C303" s="2">
        <f>YEAR([1]Data!$D303)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x14ac:dyDescent="0.3">
      <c r="A304" s="2">
        <v>303</v>
      </c>
      <c r="B304" s="2" t="s">
        <v>1092</v>
      </c>
      <c r="C304" s="2">
        <f>YEAR([1]Data!$D304)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x14ac:dyDescent="0.3">
      <c r="A305" s="2">
        <v>304</v>
      </c>
      <c r="B305" s="2" t="s">
        <v>1104</v>
      </c>
      <c r="C305" s="2">
        <f>YEAR([1]Data!$D305)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x14ac:dyDescent="0.3">
      <c r="A306" s="2">
        <v>305</v>
      </c>
      <c r="B306" s="2" t="s">
        <v>1107</v>
      </c>
      <c r="C306" s="2">
        <f>YEAR([1]Data!$D306)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x14ac:dyDescent="0.3">
      <c r="A307" s="2">
        <v>306</v>
      </c>
      <c r="B307" s="2" t="s">
        <v>1112</v>
      </c>
      <c r="C307" s="2">
        <f>YEAR([1]Data!$D307)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x14ac:dyDescent="0.3">
      <c r="A308" s="2">
        <v>307</v>
      </c>
      <c r="B308" s="2" t="s">
        <v>1116</v>
      </c>
      <c r="C308" s="2">
        <f>YEAR([1]Data!$D308)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x14ac:dyDescent="0.3">
      <c r="A309" s="2">
        <v>308</v>
      </c>
      <c r="B309" s="2" t="s">
        <v>1116</v>
      </c>
      <c r="C309" s="2">
        <f>YEAR([1]Data!$D309)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x14ac:dyDescent="0.3">
      <c r="A310" s="2">
        <v>309</v>
      </c>
      <c r="B310" s="2" t="s">
        <v>1124</v>
      </c>
      <c r="C310" s="2">
        <f>YEAR([1]Data!$D310)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x14ac:dyDescent="0.3">
      <c r="A311" s="2">
        <v>310</v>
      </c>
      <c r="B311" s="2" t="s">
        <v>1130</v>
      </c>
      <c r="C311" s="2">
        <f>YEAR([1]Data!$D311)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x14ac:dyDescent="0.3">
      <c r="A312" s="2">
        <v>311</v>
      </c>
      <c r="B312" s="2" t="s">
        <v>1130</v>
      </c>
      <c r="C312" s="2">
        <f>YEAR([1]Data!$D312)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x14ac:dyDescent="0.3">
      <c r="A313" s="2">
        <v>312</v>
      </c>
      <c r="B313" s="2" t="s">
        <v>1130</v>
      </c>
      <c r="C313" s="2">
        <f>YEAR([1]Data!$D313)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x14ac:dyDescent="0.3">
      <c r="A314" s="2">
        <v>313</v>
      </c>
      <c r="B314" s="2" t="s">
        <v>1130</v>
      </c>
      <c r="C314" s="2">
        <f>YEAR([1]Data!$D314)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x14ac:dyDescent="0.3">
      <c r="A315" s="2">
        <v>314</v>
      </c>
      <c r="B315" s="2" t="s">
        <v>1142</v>
      </c>
      <c r="C315" s="2">
        <f>YEAR([1]Data!$D315)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x14ac:dyDescent="0.3">
      <c r="A316" s="2">
        <v>315</v>
      </c>
      <c r="B316" s="2" t="s">
        <v>1148</v>
      </c>
      <c r="C316" s="2">
        <f>YEAR([1]Data!$D316)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x14ac:dyDescent="0.3">
      <c r="A317" s="2">
        <v>316</v>
      </c>
      <c r="B317" s="2" t="s">
        <v>1148</v>
      </c>
      <c r="C317" s="2">
        <f>YEAR([1]Data!$D317)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x14ac:dyDescent="0.3">
      <c r="A318" s="2">
        <v>317</v>
      </c>
      <c r="B318" s="2" t="s">
        <v>1156</v>
      </c>
      <c r="C318" s="2">
        <f>YEAR([1]Data!$D318)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x14ac:dyDescent="0.3">
      <c r="A319" s="2">
        <v>318</v>
      </c>
      <c r="B319" s="2" t="s">
        <v>1161</v>
      </c>
      <c r="C319" s="2">
        <f>YEAR([1]Data!$D319)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x14ac:dyDescent="0.3">
      <c r="A320" s="2">
        <v>319</v>
      </c>
      <c r="B320" s="2" t="s">
        <v>1161</v>
      </c>
      <c r="C320" s="2">
        <f>YEAR([1]Data!$D320)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x14ac:dyDescent="0.3">
      <c r="A321" s="2">
        <v>320</v>
      </c>
      <c r="B321" s="2" t="s">
        <v>1161</v>
      </c>
      <c r="C321" s="2">
        <f>YEAR([1]Data!$D321)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x14ac:dyDescent="0.3">
      <c r="A322" s="2">
        <v>321</v>
      </c>
      <c r="B322" s="2" t="s">
        <v>1161</v>
      </c>
      <c r="C322" s="2">
        <f>YEAR([1]Data!$D322)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x14ac:dyDescent="0.3">
      <c r="A323" s="2">
        <v>322</v>
      </c>
      <c r="B323" s="2" t="s">
        <v>1161</v>
      </c>
      <c r="C323" s="2">
        <f>YEAR([1]Data!$D323)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x14ac:dyDescent="0.3">
      <c r="A324" s="2">
        <v>323</v>
      </c>
      <c r="B324" s="2" t="s">
        <v>1170</v>
      </c>
      <c r="C324" s="2">
        <f>YEAR([1]Data!$D324)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x14ac:dyDescent="0.3">
      <c r="A325" s="2">
        <v>324</v>
      </c>
      <c r="B325" s="2" t="s">
        <v>1176</v>
      </c>
      <c r="C325" s="2">
        <f>YEAR([1]Data!$D325)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x14ac:dyDescent="0.3">
      <c r="A326" s="2">
        <v>325</v>
      </c>
      <c r="B326" s="2" t="s">
        <v>1176</v>
      </c>
      <c r="C326" s="2">
        <f>YEAR([1]Data!$D326)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x14ac:dyDescent="0.3">
      <c r="A327" s="2">
        <v>326</v>
      </c>
      <c r="B327" s="2" t="s">
        <v>1182</v>
      </c>
      <c r="C327" s="2">
        <f>YEAR([1]Data!$D327)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x14ac:dyDescent="0.3">
      <c r="A328" s="2">
        <v>327</v>
      </c>
      <c r="B328" s="2" t="s">
        <v>1188</v>
      </c>
      <c r="C328" s="2">
        <f>YEAR([1]Data!$D328)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x14ac:dyDescent="0.3">
      <c r="A329" s="2">
        <v>328</v>
      </c>
      <c r="B329" s="2" t="s">
        <v>1188</v>
      </c>
      <c r="C329" s="2">
        <f>YEAR([1]Data!$D329)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x14ac:dyDescent="0.3">
      <c r="A330" s="2">
        <v>329</v>
      </c>
      <c r="B330" s="2" t="s">
        <v>1188</v>
      </c>
      <c r="C330" s="2">
        <f>YEAR([1]Data!$D330)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x14ac:dyDescent="0.3">
      <c r="A331" s="2">
        <v>330</v>
      </c>
      <c r="B331" s="2" t="s">
        <v>1188</v>
      </c>
      <c r="C331" s="2">
        <f>YEAR([1]Data!$D331)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x14ac:dyDescent="0.3">
      <c r="A332" s="2">
        <v>331</v>
      </c>
      <c r="B332" s="2" t="s">
        <v>1188</v>
      </c>
      <c r="C332" s="2">
        <f>YEAR([1]Data!$D332)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x14ac:dyDescent="0.3">
      <c r="A333" s="2">
        <v>332</v>
      </c>
      <c r="B333" s="2" t="s">
        <v>1201</v>
      </c>
      <c r="C333" s="2">
        <f>YEAR([1]Data!$D333)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x14ac:dyDescent="0.3">
      <c r="A334" s="2">
        <v>333</v>
      </c>
      <c r="B334" s="2" t="s">
        <v>1201</v>
      </c>
      <c r="C334" s="2">
        <f>YEAR([1]Data!$D334)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x14ac:dyDescent="0.3">
      <c r="A335" s="2">
        <v>334</v>
      </c>
      <c r="B335" s="2" t="s">
        <v>1201</v>
      </c>
      <c r="C335" s="2">
        <f>YEAR([1]Data!$D335)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x14ac:dyDescent="0.3">
      <c r="A336" s="2">
        <v>335</v>
      </c>
      <c r="B336" s="2" t="s">
        <v>1210</v>
      </c>
      <c r="C336" s="2">
        <f>YEAR([1]Data!$D336)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x14ac:dyDescent="0.3">
      <c r="A337" s="2">
        <v>336</v>
      </c>
      <c r="B337" s="2" t="s">
        <v>1210</v>
      </c>
      <c r="C337" s="2">
        <f>YEAR([1]Data!$D337)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x14ac:dyDescent="0.3">
      <c r="A338" s="2">
        <v>337</v>
      </c>
      <c r="B338" s="2" t="s">
        <v>1210</v>
      </c>
      <c r="C338" s="2">
        <f>YEAR([1]Data!$D338)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x14ac:dyDescent="0.3">
      <c r="A339" s="2">
        <v>338</v>
      </c>
      <c r="B339" s="2" t="s">
        <v>1220</v>
      </c>
      <c r="C339" s="2">
        <f>YEAR([1]Data!$D339)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x14ac:dyDescent="0.3">
      <c r="A340" s="2">
        <v>339</v>
      </c>
      <c r="B340" s="2" t="s">
        <v>1220</v>
      </c>
      <c r="C340" s="2">
        <f>YEAR([1]Data!$D340)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x14ac:dyDescent="0.3">
      <c r="A341" s="2">
        <v>340</v>
      </c>
      <c r="B341" s="2" t="s">
        <v>1227</v>
      </c>
      <c r="C341" s="2">
        <f>YEAR([1]Data!$D341)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x14ac:dyDescent="0.3">
      <c r="A342" s="2">
        <v>341</v>
      </c>
      <c r="B342" s="2" t="s">
        <v>1231</v>
      </c>
      <c r="C342" s="2">
        <f>YEAR([1]Data!$D342)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x14ac:dyDescent="0.3">
      <c r="A343" s="2">
        <v>342</v>
      </c>
      <c r="B343" s="2" t="s">
        <v>1231</v>
      </c>
      <c r="C343" s="2">
        <f>YEAR([1]Data!$D343)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x14ac:dyDescent="0.3">
      <c r="A344" s="2">
        <v>343</v>
      </c>
      <c r="B344" s="2" t="s">
        <v>1231</v>
      </c>
      <c r="C344" s="2">
        <f>YEAR([1]Data!$D344)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x14ac:dyDescent="0.3">
      <c r="A345" s="2">
        <v>344</v>
      </c>
      <c r="B345" s="2" t="s">
        <v>1231</v>
      </c>
      <c r="C345" s="2">
        <f>YEAR([1]Data!$D345)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x14ac:dyDescent="0.3">
      <c r="A346" s="2">
        <v>345</v>
      </c>
      <c r="B346" s="2" t="s">
        <v>1236</v>
      </c>
      <c r="C346" s="2">
        <f>YEAR([1]Data!$D346)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x14ac:dyDescent="0.3">
      <c r="A347" s="2">
        <v>346</v>
      </c>
      <c r="B347" s="2" t="s">
        <v>1238</v>
      </c>
      <c r="C347" s="2">
        <f>YEAR([1]Data!$D347)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x14ac:dyDescent="0.3">
      <c r="A348" s="2">
        <v>347</v>
      </c>
      <c r="B348" s="2" t="s">
        <v>1241</v>
      </c>
      <c r="C348" s="2">
        <f>YEAR([1]Data!$D348)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x14ac:dyDescent="0.3">
      <c r="A349" s="2">
        <v>348</v>
      </c>
      <c r="B349" s="2" t="s">
        <v>1241</v>
      </c>
      <c r="C349" s="2">
        <f>YEAR([1]Data!$D349)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x14ac:dyDescent="0.3">
      <c r="A350" s="2">
        <v>349</v>
      </c>
      <c r="B350" s="2" t="s">
        <v>1241</v>
      </c>
      <c r="C350" s="2">
        <f>YEAR([1]Data!$D350)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x14ac:dyDescent="0.3">
      <c r="A351" s="2">
        <v>350</v>
      </c>
      <c r="B351" s="2" t="s">
        <v>1248</v>
      </c>
      <c r="C351" s="2">
        <f>YEAR([1]Data!$D351)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x14ac:dyDescent="0.3">
      <c r="A352" s="2">
        <v>351</v>
      </c>
      <c r="B352" s="2" t="s">
        <v>1248</v>
      </c>
      <c r="C352" s="2">
        <f>YEAR([1]Data!$D352)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x14ac:dyDescent="0.3">
      <c r="A353" s="2">
        <v>352</v>
      </c>
      <c r="B353" s="2" t="s">
        <v>1248</v>
      </c>
      <c r="C353" s="2">
        <f>YEAR([1]Data!$D353)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x14ac:dyDescent="0.3">
      <c r="A354" s="2">
        <v>353</v>
      </c>
      <c r="B354" s="2" t="s">
        <v>1248</v>
      </c>
      <c r="C354" s="2">
        <f>YEAR([1]Data!$D354)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x14ac:dyDescent="0.3">
      <c r="A355" s="2">
        <v>354</v>
      </c>
      <c r="B355" s="2" t="s">
        <v>1248</v>
      </c>
      <c r="C355" s="2">
        <f>YEAR([1]Data!$D355)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x14ac:dyDescent="0.3">
      <c r="A356" s="2">
        <v>355</v>
      </c>
      <c r="B356" s="2" t="s">
        <v>1257</v>
      </c>
      <c r="C356" s="2">
        <f>YEAR([1]Data!$D356)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x14ac:dyDescent="0.3">
      <c r="A357" s="2">
        <v>356</v>
      </c>
      <c r="B357" s="2" t="s">
        <v>1257</v>
      </c>
      <c r="C357" s="2">
        <f>YEAR([1]Data!$D357)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x14ac:dyDescent="0.3">
      <c r="A358" s="2">
        <v>357</v>
      </c>
      <c r="B358" s="2" t="s">
        <v>1257</v>
      </c>
      <c r="C358" s="2">
        <f>YEAR([1]Data!$D358)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x14ac:dyDescent="0.3">
      <c r="A359" s="2">
        <v>358</v>
      </c>
      <c r="B359" s="2" t="s">
        <v>1257</v>
      </c>
      <c r="C359" s="2">
        <f>YEAR([1]Data!$D359)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x14ac:dyDescent="0.3">
      <c r="A360" s="2">
        <v>359</v>
      </c>
      <c r="B360" s="2" t="s">
        <v>1268</v>
      </c>
      <c r="C360" s="2">
        <f>YEAR([1]Data!$D360)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x14ac:dyDescent="0.3">
      <c r="A361" s="2">
        <v>360</v>
      </c>
      <c r="B361" s="2" t="s">
        <v>1269</v>
      </c>
      <c r="C361" s="2">
        <f>YEAR([1]Data!$D361)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x14ac:dyDescent="0.3">
      <c r="A362" s="2">
        <v>361</v>
      </c>
      <c r="B362" s="2" t="s">
        <v>1269</v>
      </c>
      <c r="C362" s="2">
        <f>YEAR([1]Data!$D362)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x14ac:dyDescent="0.3">
      <c r="A363" s="2">
        <v>362</v>
      </c>
      <c r="B363" s="2" t="s">
        <v>1277</v>
      </c>
      <c r="C363" s="2">
        <f>YEAR([1]Data!$D363)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x14ac:dyDescent="0.3">
      <c r="A364" s="2">
        <v>363</v>
      </c>
      <c r="B364" s="2" t="s">
        <v>1277</v>
      </c>
      <c r="C364" s="2">
        <f>YEAR([1]Data!$D364)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x14ac:dyDescent="0.3">
      <c r="A365" s="2">
        <v>364</v>
      </c>
      <c r="B365" s="2" t="s">
        <v>1277</v>
      </c>
      <c r="C365" s="2">
        <f>YEAR([1]Data!$D365)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x14ac:dyDescent="0.3">
      <c r="A366" s="2">
        <v>365</v>
      </c>
      <c r="B366" s="2" t="s">
        <v>1277</v>
      </c>
      <c r="C366" s="2">
        <f>YEAR([1]Data!$D366)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x14ac:dyDescent="0.3">
      <c r="A367" s="2">
        <v>366</v>
      </c>
      <c r="B367" s="2" t="s">
        <v>1286</v>
      </c>
      <c r="C367" s="2">
        <f>YEAR([1]Data!$D367)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x14ac:dyDescent="0.3">
      <c r="A368" s="2">
        <v>367</v>
      </c>
      <c r="B368" s="2" t="s">
        <v>1289</v>
      </c>
      <c r="C368" s="2">
        <f>YEAR([1]Data!$D368)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x14ac:dyDescent="0.3">
      <c r="A369" s="2">
        <v>368</v>
      </c>
      <c r="B369" s="2" t="s">
        <v>1289</v>
      </c>
      <c r="C369" s="2">
        <f>YEAR([1]Data!$D369)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x14ac:dyDescent="0.3">
      <c r="A370" s="2">
        <v>369</v>
      </c>
      <c r="B370" s="2" t="s">
        <v>1289</v>
      </c>
      <c r="C370" s="2">
        <f>YEAR([1]Data!$D370)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x14ac:dyDescent="0.3">
      <c r="A371" s="2">
        <v>370</v>
      </c>
      <c r="B371" s="2" t="s">
        <v>1289</v>
      </c>
      <c r="C371" s="2">
        <f>YEAR([1]Data!$D371)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x14ac:dyDescent="0.3">
      <c r="A372" s="2">
        <v>371</v>
      </c>
      <c r="B372" s="2" t="s">
        <v>1299</v>
      </c>
      <c r="C372" s="2">
        <f>YEAR([1]Data!$D372)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x14ac:dyDescent="0.3">
      <c r="A373" s="2">
        <v>372</v>
      </c>
      <c r="B373" s="2" t="s">
        <v>1299</v>
      </c>
      <c r="C373" s="2">
        <f>YEAR([1]Data!$D373)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x14ac:dyDescent="0.3">
      <c r="A374" s="2">
        <v>373</v>
      </c>
      <c r="B374" s="2" t="s">
        <v>1307</v>
      </c>
      <c r="C374" s="2">
        <f>YEAR([1]Data!$D374)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x14ac:dyDescent="0.3">
      <c r="A375" s="2">
        <v>374</v>
      </c>
      <c r="B375" s="2" t="s">
        <v>1307</v>
      </c>
      <c r="C375" s="2">
        <f>YEAR([1]Data!$D375)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x14ac:dyDescent="0.3">
      <c r="A376" s="2">
        <v>375</v>
      </c>
      <c r="B376" s="2" t="s">
        <v>1307</v>
      </c>
      <c r="C376" s="2">
        <f>YEAR([1]Data!$D376)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x14ac:dyDescent="0.3">
      <c r="A377" s="2">
        <v>376</v>
      </c>
      <c r="B377" s="2" t="s">
        <v>1307</v>
      </c>
      <c r="C377" s="2">
        <f>YEAR([1]Data!$D377)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x14ac:dyDescent="0.3">
      <c r="A378" s="2">
        <v>377</v>
      </c>
      <c r="B378" s="2" t="s">
        <v>1317</v>
      </c>
      <c r="C378" s="2">
        <f>YEAR([1]Data!$D378)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x14ac:dyDescent="0.3">
      <c r="A379" s="2">
        <v>378</v>
      </c>
      <c r="B379" s="2" t="s">
        <v>1323</v>
      </c>
      <c r="C379" s="2">
        <f>YEAR([1]Data!$D379)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x14ac:dyDescent="0.3">
      <c r="A380" s="2">
        <v>379</v>
      </c>
      <c r="B380" s="2" t="s">
        <v>1328</v>
      </c>
      <c r="C380" s="2">
        <f>YEAR([1]Data!$D380)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x14ac:dyDescent="0.3">
      <c r="A381" s="2">
        <v>380</v>
      </c>
      <c r="B381" s="2" t="s">
        <v>1328</v>
      </c>
      <c r="C381" s="2">
        <f>YEAR([1]Data!$D381)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x14ac:dyDescent="0.3">
      <c r="A382" s="2">
        <v>381</v>
      </c>
      <c r="B382" s="2" t="s">
        <v>1328</v>
      </c>
      <c r="C382" s="2">
        <f>YEAR([1]Data!$D382)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x14ac:dyDescent="0.3">
      <c r="A383" s="2">
        <v>382</v>
      </c>
      <c r="B383" s="2" t="s">
        <v>1337</v>
      </c>
      <c r="C383" s="2">
        <f>YEAR([1]Data!$D383)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x14ac:dyDescent="0.3">
      <c r="A384" s="2">
        <v>383</v>
      </c>
      <c r="B384" s="2" t="s">
        <v>1337</v>
      </c>
      <c r="C384" s="2">
        <f>YEAR([1]Data!$D384)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x14ac:dyDescent="0.3">
      <c r="A385" s="2">
        <v>384</v>
      </c>
      <c r="B385" s="2" t="s">
        <v>1344</v>
      </c>
      <c r="C385" s="2">
        <f>YEAR([1]Data!$D385)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x14ac:dyDescent="0.3">
      <c r="A386" s="2">
        <v>385</v>
      </c>
      <c r="B386" s="2" t="s">
        <v>1349</v>
      </c>
      <c r="C386" s="2">
        <f>YEAR([1]Data!$D386)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x14ac:dyDescent="0.3">
      <c r="A387" s="2">
        <v>386</v>
      </c>
      <c r="B387" s="2" t="s">
        <v>1349</v>
      </c>
      <c r="C387" s="2">
        <f>YEAR([1]Data!$D387)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x14ac:dyDescent="0.3">
      <c r="A388" s="2">
        <v>387</v>
      </c>
      <c r="B388" s="2" t="s">
        <v>1357</v>
      </c>
      <c r="C388" s="2">
        <f>YEAR([1]Data!$D388)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x14ac:dyDescent="0.3">
      <c r="A389" s="2">
        <v>388</v>
      </c>
      <c r="B389" s="2" t="s">
        <v>1357</v>
      </c>
      <c r="C389" s="2">
        <f>YEAR([1]Data!$D389)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x14ac:dyDescent="0.3">
      <c r="A390" s="2">
        <v>389</v>
      </c>
      <c r="B390" s="2" t="s">
        <v>1364</v>
      </c>
      <c r="C390" s="2">
        <f>YEAR([1]Data!$D390)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x14ac:dyDescent="0.3">
      <c r="A391" s="2">
        <v>390</v>
      </c>
      <c r="B391" s="2" t="s">
        <v>1369</v>
      </c>
      <c r="C391" s="2">
        <f>YEAR([1]Data!$D391)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x14ac:dyDescent="0.3">
      <c r="A392" s="2">
        <v>391</v>
      </c>
      <c r="B392" s="2" t="s">
        <v>1369</v>
      </c>
      <c r="C392" s="2">
        <f>YEAR([1]Data!$D392)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x14ac:dyDescent="0.3">
      <c r="A393" s="2">
        <v>392</v>
      </c>
      <c r="B393" s="2" t="s">
        <v>1374</v>
      </c>
      <c r="C393" s="2">
        <f>YEAR([1]Data!$D393)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x14ac:dyDescent="0.3">
      <c r="A394" s="2">
        <v>393</v>
      </c>
      <c r="B394" s="2" t="s">
        <v>1374</v>
      </c>
      <c r="C394" s="2">
        <f>YEAR([1]Data!$D394)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x14ac:dyDescent="0.3">
      <c r="A395" s="2">
        <v>394</v>
      </c>
      <c r="B395" s="2" t="s">
        <v>1382</v>
      </c>
      <c r="C395" s="2">
        <f>YEAR([1]Data!$D395)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x14ac:dyDescent="0.3">
      <c r="A396" s="2">
        <v>395</v>
      </c>
      <c r="B396" s="2" t="s">
        <v>1388</v>
      </c>
      <c r="C396" s="2">
        <f>YEAR([1]Data!$D396)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x14ac:dyDescent="0.3">
      <c r="A397" s="2">
        <v>396</v>
      </c>
      <c r="B397" s="2" t="s">
        <v>1395</v>
      </c>
      <c r="C397" s="2">
        <f>YEAR([1]Data!$D397)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x14ac:dyDescent="0.3">
      <c r="A398" s="2">
        <v>397</v>
      </c>
      <c r="B398" s="2" t="s">
        <v>1395</v>
      </c>
      <c r="C398" s="2">
        <f>YEAR([1]Data!$D398)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x14ac:dyDescent="0.3">
      <c r="A399" s="2">
        <v>398</v>
      </c>
      <c r="B399" s="2" t="s">
        <v>1404</v>
      </c>
      <c r="C399" s="2">
        <f>YEAR([1]Data!$D399)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x14ac:dyDescent="0.3">
      <c r="A400" s="2">
        <v>399</v>
      </c>
      <c r="B400" s="2" t="s">
        <v>1407</v>
      </c>
      <c r="C400" s="2">
        <f>YEAR([1]Data!$D400)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x14ac:dyDescent="0.3">
      <c r="A401" s="2">
        <v>400</v>
      </c>
      <c r="B401" s="2" t="s">
        <v>1407</v>
      </c>
      <c r="C401" s="2">
        <f>YEAR([1]Data!$D401)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x14ac:dyDescent="0.3">
      <c r="A402" s="2">
        <v>401</v>
      </c>
      <c r="B402" s="2" t="s">
        <v>1407</v>
      </c>
      <c r="C402" s="2">
        <f>YEAR([1]Data!$D402)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x14ac:dyDescent="0.3">
      <c r="A403" s="2">
        <v>402</v>
      </c>
      <c r="B403" s="2" t="s">
        <v>1407</v>
      </c>
      <c r="C403" s="2">
        <f>YEAR([1]Data!$D403)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x14ac:dyDescent="0.3">
      <c r="A404" s="2">
        <v>403</v>
      </c>
      <c r="B404" s="2" t="s">
        <v>1416</v>
      </c>
      <c r="C404" s="2">
        <f>YEAR([1]Data!$D404)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x14ac:dyDescent="0.3">
      <c r="A405" s="2">
        <v>404</v>
      </c>
      <c r="B405" s="2" t="s">
        <v>1422</v>
      </c>
      <c r="C405" s="2">
        <f>YEAR([1]Data!$D405)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x14ac:dyDescent="0.3">
      <c r="A406" s="2">
        <v>405</v>
      </c>
      <c r="B406" s="2" t="s">
        <v>1425</v>
      </c>
      <c r="C406" s="2">
        <f>YEAR([1]Data!$D406)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x14ac:dyDescent="0.3">
      <c r="A407" s="2">
        <v>406</v>
      </c>
      <c r="B407" s="2" t="s">
        <v>1429</v>
      </c>
      <c r="C407" s="2">
        <f>YEAR([1]Data!$D407)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x14ac:dyDescent="0.3">
      <c r="A408" s="2">
        <v>407</v>
      </c>
      <c r="B408" s="2" t="s">
        <v>1429</v>
      </c>
      <c r="C408" s="2">
        <f>YEAR([1]Data!$D408)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x14ac:dyDescent="0.3">
      <c r="A409" s="2">
        <v>408</v>
      </c>
      <c r="B409" s="2" t="s">
        <v>1429</v>
      </c>
      <c r="C409" s="2">
        <f>YEAR([1]Data!$D409)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x14ac:dyDescent="0.3">
      <c r="A410" s="2">
        <v>409</v>
      </c>
      <c r="B410" s="2" t="s">
        <v>1429</v>
      </c>
      <c r="C410" s="2">
        <f>YEAR([1]Data!$D410)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x14ac:dyDescent="0.3">
      <c r="A411" s="2">
        <v>410</v>
      </c>
      <c r="B411" s="2" t="s">
        <v>1429</v>
      </c>
      <c r="C411" s="2">
        <f>YEAR([1]Data!$D411)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x14ac:dyDescent="0.3">
      <c r="A412" s="2">
        <v>411</v>
      </c>
      <c r="B412" s="2" t="s">
        <v>1429</v>
      </c>
      <c r="C412" s="2">
        <f>YEAR([1]Data!$D412)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x14ac:dyDescent="0.3">
      <c r="A413" s="2">
        <v>412</v>
      </c>
      <c r="B413" s="2" t="s">
        <v>1429</v>
      </c>
      <c r="C413" s="2">
        <f>YEAR([1]Data!$D413)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x14ac:dyDescent="0.3">
      <c r="A414" s="2">
        <v>413</v>
      </c>
      <c r="B414" s="2" t="s">
        <v>1429</v>
      </c>
      <c r="C414" s="2">
        <f>YEAR([1]Data!$D414)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x14ac:dyDescent="0.3">
      <c r="A415" s="2">
        <v>414</v>
      </c>
      <c r="B415" s="2" t="s">
        <v>1429</v>
      </c>
      <c r="C415" s="2">
        <f>YEAR([1]Data!$D415)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x14ac:dyDescent="0.3">
      <c r="A416" s="2">
        <v>415</v>
      </c>
      <c r="B416" s="2" t="s">
        <v>1447</v>
      </c>
      <c r="C416" s="2">
        <f>YEAR([1]Data!$D416)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x14ac:dyDescent="0.3">
      <c r="A417" s="2">
        <v>416</v>
      </c>
      <c r="B417" s="2" t="s">
        <v>1447</v>
      </c>
      <c r="C417" s="2">
        <f>YEAR([1]Data!$D417)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x14ac:dyDescent="0.3">
      <c r="A418" s="2">
        <v>417</v>
      </c>
      <c r="B418" s="2" t="s">
        <v>1452</v>
      </c>
      <c r="C418" s="2">
        <f>YEAR([1]Data!$D418)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x14ac:dyDescent="0.3">
      <c r="A419" s="2">
        <v>418</v>
      </c>
      <c r="B419" s="2" t="s">
        <v>1458</v>
      </c>
      <c r="C419" s="2">
        <f>YEAR([1]Data!$D419)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x14ac:dyDescent="0.3">
      <c r="A420" s="2">
        <v>419</v>
      </c>
      <c r="B420" s="2" t="s">
        <v>1463</v>
      </c>
      <c r="C420" s="2">
        <f>YEAR([1]Data!$D420)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x14ac:dyDescent="0.3">
      <c r="A421" s="2">
        <v>420</v>
      </c>
      <c r="B421" s="2" t="s">
        <v>1467</v>
      </c>
      <c r="C421" s="2">
        <f>YEAR([1]Data!$D421)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x14ac:dyDescent="0.3">
      <c r="A422" s="2">
        <v>421</v>
      </c>
      <c r="B422" s="2" t="s">
        <v>1467</v>
      </c>
      <c r="C422" s="2">
        <f>YEAR([1]Data!$D422)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x14ac:dyDescent="0.3">
      <c r="A423" s="2">
        <v>422</v>
      </c>
      <c r="B423" s="2" t="s">
        <v>1472</v>
      </c>
      <c r="C423" s="2">
        <f>YEAR([1]Data!$D423)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x14ac:dyDescent="0.3">
      <c r="A424" s="2">
        <v>423</v>
      </c>
      <c r="B424" s="2" t="s">
        <v>1476</v>
      </c>
      <c r="C424" s="2">
        <f>YEAR([1]Data!$D424)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x14ac:dyDescent="0.3">
      <c r="A425" s="2">
        <v>424</v>
      </c>
      <c r="B425" s="2" t="s">
        <v>1476</v>
      </c>
      <c r="C425" s="2">
        <f>YEAR([1]Data!$D425)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x14ac:dyDescent="0.3">
      <c r="A426" s="2">
        <v>425</v>
      </c>
      <c r="B426" s="2" t="s">
        <v>1484</v>
      </c>
      <c r="C426" s="2">
        <f>YEAR([1]Data!$D426)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x14ac:dyDescent="0.3">
      <c r="A427" s="2">
        <v>426</v>
      </c>
      <c r="B427" s="2" t="s">
        <v>1490</v>
      </c>
      <c r="C427" s="2">
        <f>YEAR([1]Data!$D427)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x14ac:dyDescent="0.3">
      <c r="A428" s="2">
        <v>427</v>
      </c>
      <c r="B428" s="2" t="s">
        <v>1490</v>
      </c>
      <c r="C428" s="2">
        <f>YEAR([1]Data!$D428)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x14ac:dyDescent="0.3">
      <c r="A429" s="2">
        <v>428</v>
      </c>
      <c r="B429" s="2" t="s">
        <v>1496</v>
      </c>
      <c r="C429" s="2">
        <f>YEAR([1]Data!$D429)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x14ac:dyDescent="0.3">
      <c r="A430" s="2">
        <v>429</v>
      </c>
      <c r="B430" s="2" t="s">
        <v>1502</v>
      </c>
      <c r="C430" s="2">
        <f>YEAR([1]Data!$D430)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x14ac:dyDescent="0.3">
      <c r="A431" s="2">
        <v>430</v>
      </c>
      <c r="B431" s="2" t="s">
        <v>1507</v>
      </c>
      <c r="C431" s="2">
        <f>YEAR([1]Data!$D431)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x14ac:dyDescent="0.3">
      <c r="A432" s="2">
        <v>431</v>
      </c>
      <c r="B432" s="2" t="s">
        <v>1507</v>
      </c>
      <c r="C432" s="2">
        <f>YEAR([1]Data!$D432)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x14ac:dyDescent="0.3">
      <c r="A433" s="2">
        <v>432</v>
      </c>
      <c r="B433" s="2" t="s">
        <v>1507</v>
      </c>
      <c r="C433" s="2">
        <f>YEAR([1]Data!$D433)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x14ac:dyDescent="0.3">
      <c r="A434" s="2">
        <v>433</v>
      </c>
      <c r="B434" s="2" t="s">
        <v>1507</v>
      </c>
      <c r="C434" s="2">
        <f>YEAR([1]Data!$D434)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x14ac:dyDescent="0.3">
      <c r="A435" s="2">
        <v>434</v>
      </c>
      <c r="B435" s="2" t="s">
        <v>1515</v>
      </c>
      <c r="C435" s="2">
        <f>YEAR([1]Data!$D435)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x14ac:dyDescent="0.3">
      <c r="A436" s="2">
        <v>435</v>
      </c>
      <c r="B436" s="2" t="s">
        <v>1518</v>
      </c>
      <c r="C436" s="2">
        <f>YEAR([1]Data!$D436)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x14ac:dyDescent="0.3">
      <c r="A437" s="2">
        <v>436</v>
      </c>
      <c r="B437" s="2" t="s">
        <v>1518</v>
      </c>
      <c r="C437" s="2">
        <f>YEAR([1]Data!$D437)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x14ac:dyDescent="0.3">
      <c r="A438" s="2">
        <v>437</v>
      </c>
      <c r="B438" s="2" t="s">
        <v>1526</v>
      </c>
      <c r="C438" s="2">
        <f>YEAR([1]Data!$D438)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x14ac:dyDescent="0.3">
      <c r="A439" s="2">
        <v>438</v>
      </c>
      <c r="B439" s="2" t="s">
        <v>1526</v>
      </c>
      <c r="C439" s="2">
        <f>YEAR([1]Data!$D439)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x14ac:dyDescent="0.3">
      <c r="A440" s="2">
        <v>439</v>
      </c>
      <c r="B440" s="2" t="s">
        <v>1531</v>
      </c>
      <c r="C440" s="2">
        <f>YEAR([1]Data!$D440)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x14ac:dyDescent="0.3">
      <c r="A441" s="2">
        <v>440</v>
      </c>
      <c r="B441" s="2" t="s">
        <v>1536</v>
      </c>
      <c r="C441" s="2">
        <f>YEAR([1]Data!$D441)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x14ac:dyDescent="0.3">
      <c r="A442" s="2">
        <v>441</v>
      </c>
      <c r="B442" s="2" t="s">
        <v>1539</v>
      </c>
      <c r="C442" s="2">
        <f>YEAR([1]Data!$D442)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x14ac:dyDescent="0.3">
      <c r="A443" s="2">
        <v>442</v>
      </c>
      <c r="B443" s="2" t="s">
        <v>1539</v>
      </c>
      <c r="C443" s="2">
        <f>YEAR([1]Data!$D443)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x14ac:dyDescent="0.3">
      <c r="A444" s="2">
        <v>443</v>
      </c>
      <c r="B444" s="2" t="s">
        <v>1539</v>
      </c>
      <c r="C444" s="2">
        <f>YEAR([1]Data!$D444)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x14ac:dyDescent="0.3">
      <c r="A445" s="2">
        <v>444</v>
      </c>
      <c r="B445" s="2" t="s">
        <v>1539</v>
      </c>
      <c r="C445" s="2">
        <f>YEAR([1]Data!$D445)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x14ac:dyDescent="0.3">
      <c r="A446" s="2">
        <v>445</v>
      </c>
      <c r="B446" s="2" t="s">
        <v>1539</v>
      </c>
      <c r="C446" s="2">
        <f>YEAR([1]Data!$D446)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x14ac:dyDescent="0.3">
      <c r="A447" s="2">
        <v>446</v>
      </c>
      <c r="B447" s="2" t="s">
        <v>1539</v>
      </c>
      <c r="C447" s="2">
        <f>YEAR([1]Data!$D447)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x14ac:dyDescent="0.3">
      <c r="A448" s="2">
        <v>447</v>
      </c>
      <c r="B448" s="2" t="s">
        <v>1552</v>
      </c>
      <c r="C448" s="2">
        <f>YEAR([1]Data!$D448)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x14ac:dyDescent="0.3">
      <c r="A449" s="2">
        <v>448</v>
      </c>
      <c r="B449" s="2" t="s">
        <v>1557</v>
      </c>
      <c r="C449" s="2">
        <f>YEAR([1]Data!$D449)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x14ac:dyDescent="0.3">
      <c r="A450" s="2">
        <v>449</v>
      </c>
      <c r="B450" s="2" t="s">
        <v>1557</v>
      </c>
      <c r="C450" s="2">
        <f>YEAR([1]Data!$D450)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x14ac:dyDescent="0.3">
      <c r="A451" s="2">
        <v>450</v>
      </c>
      <c r="B451" s="2" t="s">
        <v>1557</v>
      </c>
      <c r="C451" s="2">
        <f>YEAR([1]Data!$D451)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x14ac:dyDescent="0.3">
      <c r="A452" s="2">
        <v>451</v>
      </c>
      <c r="B452" s="2" t="s">
        <v>1557</v>
      </c>
      <c r="C452" s="2">
        <f>YEAR([1]Data!$D452)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x14ac:dyDescent="0.3">
      <c r="A453" s="2">
        <v>452</v>
      </c>
      <c r="B453" s="2" t="s">
        <v>1557</v>
      </c>
      <c r="C453" s="2">
        <f>YEAR([1]Data!$D453)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x14ac:dyDescent="0.3">
      <c r="A454" s="2">
        <v>453</v>
      </c>
      <c r="B454" s="2" t="s">
        <v>1557</v>
      </c>
      <c r="C454" s="2">
        <f>YEAR([1]Data!$D454)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x14ac:dyDescent="0.3">
      <c r="A455" s="2">
        <v>454</v>
      </c>
      <c r="B455" s="2" t="s">
        <v>1573</v>
      </c>
      <c r="C455" s="2">
        <f>YEAR([1]Data!$D455)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x14ac:dyDescent="0.3">
      <c r="A456" s="2">
        <v>455</v>
      </c>
      <c r="B456" s="2" t="s">
        <v>1573</v>
      </c>
      <c r="C456" s="2">
        <f>YEAR([1]Data!$D456)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x14ac:dyDescent="0.3">
      <c r="A457" s="2">
        <v>456</v>
      </c>
      <c r="B457" s="2" t="s">
        <v>1578</v>
      </c>
      <c r="C457" s="2">
        <f>YEAR([1]Data!$D457)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x14ac:dyDescent="0.3">
      <c r="A458" s="2">
        <v>457</v>
      </c>
      <c r="B458" s="2" t="s">
        <v>1582</v>
      </c>
      <c r="C458" s="2">
        <f>YEAR([1]Data!$D458)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x14ac:dyDescent="0.3">
      <c r="A459" s="2">
        <v>458</v>
      </c>
      <c r="B459" s="2" t="s">
        <v>1587</v>
      </c>
      <c r="C459" s="2">
        <f>YEAR([1]Data!$D459)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x14ac:dyDescent="0.3">
      <c r="A460" s="2">
        <v>459</v>
      </c>
      <c r="B460" s="2" t="s">
        <v>1587</v>
      </c>
      <c r="C460" s="2">
        <f>YEAR([1]Data!$D460)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x14ac:dyDescent="0.3">
      <c r="A461" s="2">
        <v>460</v>
      </c>
      <c r="B461" s="2" t="s">
        <v>1591</v>
      </c>
      <c r="C461" s="2">
        <f>YEAR([1]Data!$D461)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x14ac:dyDescent="0.3">
      <c r="A462" s="2">
        <v>461</v>
      </c>
      <c r="B462" s="2" t="s">
        <v>1591</v>
      </c>
      <c r="C462" s="2">
        <f>YEAR([1]Data!$D462)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x14ac:dyDescent="0.3">
      <c r="A463" s="2">
        <v>462</v>
      </c>
      <c r="B463" s="2" t="s">
        <v>1591</v>
      </c>
      <c r="C463" s="2">
        <f>YEAR([1]Data!$D463)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x14ac:dyDescent="0.3">
      <c r="A464" s="2">
        <v>463</v>
      </c>
      <c r="B464" s="2" t="s">
        <v>1598</v>
      </c>
      <c r="C464" s="2">
        <f>YEAR([1]Data!$D464)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x14ac:dyDescent="0.3">
      <c r="A465" s="2">
        <v>464</v>
      </c>
      <c r="B465" s="2" t="s">
        <v>1598</v>
      </c>
      <c r="C465" s="2">
        <f>YEAR([1]Data!$D465)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x14ac:dyDescent="0.3">
      <c r="A466" s="2">
        <v>465</v>
      </c>
      <c r="B466" s="2" t="s">
        <v>1598</v>
      </c>
      <c r="C466" s="2">
        <f>YEAR([1]Data!$D466)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x14ac:dyDescent="0.3">
      <c r="A467" s="2">
        <v>466</v>
      </c>
      <c r="B467" s="2" t="s">
        <v>1598</v>
      </c>
      <c r="C467" s="2">
        <f>YEAR([1]Data!$D467)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x14ac:dyDescent="0.3">
      <c r="A468" s="2">
        <v>467</v>
      </c>
      <c r="B468" s="2" t="s">
        <v>1598</v>
      </c>
      <c r="C468" s="2">
        <f>YEAR([1]Data!$D468)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x14ac:dyDescent="0.3">
      <c r="A469" s="2">
        <v>468</v>
      </c>
      <c r="B469" s="2" t="s">
        <v>1609</v>
      </c>
      <c r="C469" s="2">
        <f>YEAR([1]Data!$D469)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x14ac:dyDescent="0.3">
      <c r="A470" s="2">
        <v>469</v>
      </c>
      <c r="B470" s="2" t="s">
        <v>1613</v>
      </c>
      <c r="C470" s="2">
        <f>YEAR([1]Data!$D470)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x14ac:dyDescent="0.3">
      <c r="A471" s="2">
        <v>470</v>
      </c>
      <c r="B471" s="2" t="s">
        <v>1617</v>
      </c>
      <c r="C471" s="2">
        <f>YEAR([1]Data!$D471)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x14ac:dyDescent="0.3">
      <c r="A472" s="2">
        <v>471</v>
      </c>
      <c r="B472" s="2" t="s">
        <v>1620</v>
      </c>
      <c r="C472" s="2">
        <f>YEAR([1]Data!$D472)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x14ac:dyDescent="0.3">
      <c r="A473" s="2">
        <v>472</v>
      </c>
      <c r="B473" s="2" t="s">
        <v>1626</v>
      </c>
      <c r="C473" s="2">
        <f>YEAR([1]Data!$D473)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x14ac:dyDescent="0.3">
      <c r="A474" s="2">
        <v>473</v>
      </c>
      <c r="B474" s="2" t="s">
        <v>1626</v>
      </c>
      <c r="C474" s="2">
        <f>YEAR([1]Data!$D474)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x14ac:dyDescent="0.3">
      <c r="A475" s="2">
        <v>474</v>
      </c>
      <c r="B475" s="2" t="s">
        <v>1626</v>
      </c>
      <c r="C475" s="2">
        <f>YEAR([1]Data!$D475)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x14ac:dyDescent="0.3">
      <c r="A476" s="2">
        <v>475</v>
      </c>
      <c r="B476" s="2" t="s">
        <v>1626</v>
      </c>
      <c r="C476" s="2">
        <f>YEAR([1]Data!$D476)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x14ac:dyDescent="0.3">
      <c r="A477" s="2">
        <v>476</v>
      </c>
      <c r="B477" s="2" t="s">
        <v>1626</v>
      </c>
      <c r="C477" s="2">
        <f>YEAR([1]Data!$D477)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x14ac:dyDescent="0.3">
      <c r="A478" s="2">
        <v>477</v>
      </c>
      <c r="B478" s="2" t="s">
        <v>1626</v>
      </c>
      <c r="C478" s="2">
        <f>YEAR([1]Data!$D478)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x14ac:dyDescent="0.3">
      <c r="A479" s="2">
        <v>478</v>
      </c>
      <c r="B479" s="2" t="s">
        <v>1641</v>
      </c>
      <c r="C479" s="2">
        <f>YEAR([1]Data!$D479)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x14ac:dyDescent="0.3">
      <c r="A480" s="2">
        <v>479</v>
      </c>
      <c r="B480" s="2" t="s">
        <v>1644</v>
      </c>
      <c r="C480" s="2">
        <f>YEAR([1]Data!$D480)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x14ac:dyDescent="0.3">
      <c r="A481" s="2">
        <v>480</v>
      </c>
      <c r="B481" s="2" t="s">
        <v>1647</v>
      </c>
      <c r="C481" s="2">
        <f>YEAR([1]Data!$D481)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x14ac:dyDescent="0.3">
      <c r="A482" s="2">
        <v>481</v>
      </c>
      <c r="B482" s="2" t="s">
        <v>1647</v>
      </c>
      <c r="C482" s="2">
        <f>YEAR([1]Data!$D482)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x14ac:dyDescent="0.3">
      <c r="A483" s="2">
        <v>482</v>
      </c>
      <c r="B483" s="2" t="s">
        <v>1654</v>
      </c>
      <c r="C483" s="2">
        <f>YEAR([1]Data!$D483)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x14ac:dyDescent="0.3">
      <c r="A484" s="2">
        <v>483</v>
      </c>
      <c r="B484" s="2" t="s">
        <v>1659</v>
      </c>
      <c r="C484" s="2">
        <f>YEAR([1]Data!$D484)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x14ac:dyDescent="0.3">
      <c r="A485" s="2">
        <v>484</v>
      </c>
      <c r="B485" s="2" t="s">
        <v>1659</v>
      </c>
      <c r="C485" s="2">
        <f>YEAR([1]Data!$D485)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x14ac:dyDescent="0.3">
      <c r="A486" s="2">
        <v>485</v>
      </c>
      <c r="B486" s="2" t="s">
        <v>1664</v>
      </c>
      <c r="C486" s="2">
        <f>YEAR([1]Data!$D486)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x14ac:dyDescent="0.3">
      <c r="A487" s="2">
        <v>486</v>
      </c>
      <c r="B487" s="2" t="s">
        <v>1664</v>
      </c>
      <c r="C487" s="2">
        <f>YEAR([1]Data!$D487)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x14ac:dyDescent="0.3">
      <c r="A488" s="2">
        <v>487</v>
      </c>
      <c r="B488" s="2" t="s">
        <v>1664</v>
      </c>
      <c r="C488" s="2">
        <f>YEAR([1]Data!$D488)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x14ac:dyDescent="0.3">
      <c r="A489" s="2">
        <v>488</v>
      </c>
      <c r="B489" s="2" t="s">
        <v>1673</v>
      </c>
      <c r="C489" s="2">
        <f>YEAR([1]Data!$D489)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x14ac:dyDescent="0.3">
      <c r="A490" s="2">
        <v>489</v>
      </c>
      <c r="B490" s="2" t="s">
        <v>1678</v>
      </c>
      <c r="C490" s="2">
        <f>YEAR([1]Data!$D490)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x14ac:dyDescent="0.3">
      <c r="A491" s="2">
        <v>490</v>
      </c>
      <c r="B491" s="2" t="s">
        <v>1678</v>
      </c>
      <c r="C491" s="2">
        <f>YEAR([1]Data!$D491)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x14ac:dyDescent="0.3">
      <c r="A492" s="2">
        <v>491</v>
      </c>
      <c r="B492" s="2" t="s">
        <v>1678</v>
      </c>
      <c r="C492" s="2">
        <f>YEAR([1]Data!$D492)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x14ac:dyDescent="0.3">
      <c r="A493" s="2">
        <v>492</v>
      </c>
      <c r="B493" s="2" t="s">
        <v>1686</v>
      </c>
      <c r="C493" s="2">
        <f>YEAR([1]Data!$D493)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x14ac:dyDescent="0.3">
      <c r="A494" s="2">
        <v>493</v>
      </c>
      <c r="B494" s="2" t="s">
        <v>1686</v>
      </c>
      <c r="C494" s="2">
        <f>YEAR([1]Data!$D494)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x14ac:dyDescent="0.3">
      <c r="A495" s="2">
        <v>494</v>
      </c>
      <c r="B495" s="2" t="s">
        <v>1693</v>
      </c>
      <c r="C495" s="2">
        <f>YEAR([1]Data!$D495)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x14ac:dyDescent="0.3">
      <c r="A496" s="2">
        <v>495</v>
      </c>
      <c r="B496" s="2" t="s">
        <v>1698</v>
      </c>
      <c r="C496" s="2">
        <f>YEAR([1]Data!$D496)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x14ac:dyDescent="0.3">
      <c r="A497" s="2">
        <v>496</v>
      </c>
      <c r="B497" s="2" t="s">
        <v>1703</v>
      </c>
      <c r="C497" s="2">
        <f>YEAR([1]Data!$D497)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x14ac:dyDescent="0.3">
      <c r="A498" s="2">
        <v>497</v>
      </c>
      <c r="B498" s="2" t="s">
        <v>1710</v>
      </c>
      <c r="C498" s="2">
        <f>YEAR([1]Data!$D498)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x14ac:dyDescent="0.3">
      <c r="A499" s="2">
        <v>498</v>
      </c>
      <c r="B499" s="2" t="s">
        <v>1710</v>
      </c>
      <c r="C499" s="2">
        <f>YEAR([1]Data!$D499)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x14ac:dyDescent="0.3">
      <c r="A500" s="2">
        <v>499</v>
      </c>
      <c r="B500" s="2" t="s">
        <v>1710</v>
      </c>
      <c r="C500" s="2">
        <f>YEAR([1]Data!$D500)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x14ac:dyDescent="0.3">
      <c r="A501" s="2">
        <v>500</v>
      </c>
      <c r="B501" s="2" t="s">
        <v>1710</v>
      </c>
      <c r="C501" s="2">
        <f>YEAR([1]Data!$D501)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x14ac:dyDescent="0.3">
      <c r="A502" s="2">
        <v>501</v>
      </c>
      <c r="B502" s="2" t="s">
        <v>1718</v>
      </c>
      <c r="C502" s="2">
        <f>YEAR([1]Data!$D502)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x14ac:dyDescent="0.3">
      <c r="A503" s="2">
        <v>502</v>
      </c>
      <c r="B503" s="2" t="s">
        <v>1718</v>
      </c>
      <c r="C503" s="2">
        <f>YEAR([1]Data!$D503)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x14ac:dyDescent="0.3">
      <c r="A504" s="2">
        <v>503</v>
      </c>
      <c r="B504" s="2" t="s">
        <v>1718</v>
      </c>
      <c r="C504" s="2">
        <f>YEAR([1]Data!$D504)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x14ac:dyDescent="0.3">
      <c r="A505" s="2">
        <v>504</v>
      </c>
      <c r="B505" s="2" t="s">
        <v>1718</v>
      </c>
      <c r="C505" s="2">
        <f>YEAR([1]Data!$D505)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x14ac:dyDescent="0.3">
      <c r="A506" s="2">
        <v>505</v>
      </c>
      <c r="B506" s="2" t="s">
        <v>1718</v>
      </c>
      <c r="C506" s="2">
        <f>YEAR([1]Data!$D506)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x14ac:dyDescent="0.3">
      <c r="A507" s="2">
        <v>506</v>
      </c>
      <c r="B507" s="2" t="s">
        <v>1732</v>
      </c>
      <c r="C507" s="2">
        <f>YEAR([1]Data!$D507)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x14ac:dyDescent="0.3">
      <c r="A508" s="2">
        <v>507</v>
      </c>
      <c r="B508" s="2" t="s">
        <v>1733</v>
      </c>
      <c r="C508" s="2">
        <f>YEAR([1]Data!$D508)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x14ac:dyDescent="0.3">
      <c r="A509" s="2">
        <v>508</v>
      </c>
      <c r="B509" s="2" t="s">
        <v>1733</v>
      </c>
      <c r="C509" s="2">
        <f>YEAR([1]Data!$D509)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x14ac:dyDescent="0.3">
      <c r="A510" s="2">
        <v>509</v>
      </c>
      <c r="B510" s="2" t="s">
        <v>1733</v>
      </c>
      <c r="C510" s="2">
        <f>YEAR([1]Data!$D510)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x14ac:dyDescent="0.3">
      <c r="A511" s="2">
        <v>510</v>
      </c>
      <c r="B511" s="2" t="s">
        <v>1733</v>
      </c>
      <c r="C511" s="2">
        <f>YEAR([1]Data!$D511)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x14ac:dyDescent="0.3">
      <c r="A512" s="2">
        <v>511</v>
      </c>
      <c r="B512" s="2" t="s">
        <v>1744</v>
      </c>
      <c r="C512" s="2">
        <f>YEAR([1]Data!$D512)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x14ac:dyDescent="0.3">
      <c r="A513" s="2">
        <v>512</v>
      </c>
      <c r="B513" s="2" t="s">
        <v>1744</v>
      </c>
      <c r="C513" s="2">
        <f>YEAR([1]Data!$D513)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x14ac:dyDescent="0.3">
      <c r="A514" s="2">
        <v>513</v>
      </c>
      <c r="B514" s="2" t="s">
        <v>1752</v>
      </c>
      <c r="C514" s="2">
        <f>YEAR([1]Data!$D514)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x14ac:dyDescent="0.3">
      <c r="A515" s="2">
        <v>514</v>
      </c>
      <c r="B515" s="2" t="s">
        <v>1753</v>
      </c>
      <c r="C515" s="2">
        <f>YEAR([1]Data!$D515)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x14ac:dyDescent="0.3">
      <c r="A516" s="2">
        <v>515</v>
      </c>
      <c r="B516" s="2" t="s">
        <v>1753</v>
      </c>
      <c r="C516" s="2">
        <f>YEAR([1]Data!$D516)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x14ac:dyDescent="0.3">
      <c r="A517" s="2">
        <v>516</v>
      </c>
      <c r="B517" s="2" t="s">
        <v>1760</v>
      </c>
      <c r="C517" s="2">
        <f>YEAR([1]Data!$D517)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x14ac:dyDescent="0.3">
      <c r="A518" s="2">
        <v>517</v>
      </c>
      <c r="B518" s="2" t="s">
        <v>1760</v>
      </c>
      <c r="C518" s="2">
        <f>YEAR([1]Data!$D518)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x14ac:dyDescent="0.3">
      <c r="A519" s="2">
        <v>518</v>
      </c>
      <c r="B519" s="2" t="s">
        <v>1760</v>
      </c>
      <c r="C519" s="2">
        <f>YEAR([1]Data!$D519)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x14ac:dyDescent="0.3">
      <c r="A520" s="2">
        <v>519</v>
      </c>
      <c r="B520" s="2" t="s">
        <v>1760</v>
      </c>
      <c r="C520" s="2">
        <f>YEAR([1]Data!$D520)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x14ac:dyDescent="0.3">
      <c r="A521" s="2">
        <v>520</v>
      </c>
      <c r="B521" s="2" t="s">
        <v>1771</v>
      </c>
      <c r="C521" s="2">
        <f>YEAR([1]Data!$D521)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x14ac:dyDescent="0.3">
      <c r="A522" s="2">
        <v>521</v>
      </c>
      <c r="B522" s="2" t="s">
        <v>1771</v>
      </c>
      <c r="C522" s="2">
        <f>YEAR([1]Data!$D522)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x14ac:dyDescent="0.3">
      <c r="A523" s="2">
        <v>522</v>
      </c>
      <c r="B523" s="2" t="s">
        <v>1771</v>
      </c>
      <c r="C523" s="2">
        <f>YEAR([1]Data!$D523)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x14ac:dyDescent="0.3">
      <c r="A524" s="2">
        <v>523</v>
      </c>
      <c r="B524" s="2" t="s">
        <v>1778</v>
      </c>
      <c r="C524" s="2">
        <f>YEAR([1]Data!$D524)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x14ac:dyDescent="0.3">
      <c r="A525" s="2">
        <v>524</v>
      </c>
      <c r="B525" s="2" t="s">
        <v>1781</v>
      </c>
      <c r="C525" s="2">
        <f>YEAR([1]Data!$D525)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x14ac:dyDescent="0.3">
      <c r="A526" s="2">
        <v>525</v>
      </c>
      <c r="B526" s="2" t="s">
        <v>1781</v>
      </c>
      <c r="C526" s="2">
        <f>YEAR([1]Data!$D526)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x14ac:dyDescent="0.3">
      <c r="A527" s="2">
        <v>526</v>
      </c>
      <c r="B527" s="2" t="s">
        <v>1785</v>
      </c>
      <c r="C527" s="2">
        <f>YEAR([1]Data!$D527)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x14ac:dyDescent="0.3">
      <c r="A528" s="2">
        <v>527</v>
      </c>
      <c r="B528" s="2" t="s">
        <v>1789</v>
      </c>
      <c r="C528" s="2">
        <f>YEAR([1]Data!$D528)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x14ac:dyDescent="0.3">
      <c r="A529" s="2">
        <v>528</v>
      </c>
      <c r="B529" s="2" t="s">
        <v>1789</v>
      </c>
      <c r="C529" s="2">
        <f>YEAR([1]Data!$D529)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x14ac:dyDescent="0.3">
      <c r="A530" s="2">
        <v>529</v>
      </c>
      <c r="B530" s="2" t="s">
        <v>1795</v>
      </c>
      <c r="C530" s="2">
        <f>YEAR([1]Data!$D530)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x14ac:dyDescent="0.3">
      <c r="A531" s="2">
        <v>530</v>
      </c>
      <c r="B531" s="2" t="s">
        <v>1795</v>
      </c>
      <c r="C531" s="2">
        <f>YEAR([1]Data!$D531)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x14ac:dyDescent="0.3">
      <c r="A532" s="2">
        <v>531</v>
      </c>
      <c r="B532" s="2" t="s">
        <v>1795</v>
      </c>
      <c r="C532" s="2">
        <f>YEAR([1]Data!$D532)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x14ac:dyDescent="0.3">
      <c r="A533" s="2">
        <v>532</v>
      </c>
      <c r="B533" s="2" t="s">
        <v>1804</v>
      </c>
      <c r="C533" s="2">
        <f>YEAR([1]Data!$D533)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x14ac:dyDescent="0.3">
      <c r="A534" s="2">
        <v>533</v>
      </c>
      <c r="B534" s="2" t="s">
        <v>1809</v>
      </c>
      <c r="C534" s="2">
        <f>YEAR([1]Data!$D534)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x14ac:dyDescent="0.3">
      <c r="A535" s="2">
        <v>534</v>
      </c>
      <c r="B535" s="2" t="s">
        <v>1814</v>
      </c>
      <c r="C535" s="2">
        <f>YEAR([1]Data!$D535)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x14ac:dyDescent="0.3">
      <c r="A536" s="2">
        <v>535</v>
      </c>
      <c r="B536" s="2" t="s">
        <v>1814</v>
      </c>
      <c r="C536" s="2">
        <f>YEAR([1]Data!$D536)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x14ac:dyDescent="0.3">
      <c r="A537" s="2">
        <v>536</v>
      </c>
      <c r="B537" s="2" t="s">
        <v>1820</v>
      </c>
      <c r="C537" s="2">
        <f>YEAR([1]Data!$D537)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x14ac:dyDescent="0.3">
      <c r="A538" s="2">
        <v>537</v>
      </c>
      <c r="B538" s="2" t="s">
        <v>1826</v>
      </c>
      <c r="C538" s="2">
        <f>YEAR([1]Data!$D538)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x14ac:dyDescent="0.3">
      <c r="A539" s="2">
        <v>538</v>
      </c>
      <c r="B539" s="2" t="s">
        <v>1831</v>
      </c>
      <c r="C539" s="2">
        <f>YEAR([1]Data!$D539)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x14ac:dyDescent="0.3">
      <c r="A540" s="2">
        <v>539</v>
      </c>
      <c r="B540" s="2" t="s">
        <v>1834</v>
      </c>
      <c r="C540" s="2">
        <f>YEAR([1]Data!$D540)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x14ac:dyDescent="0.3">
      <c r="A541" s="2">
        <v>540</v>
      </c>
      <c r="B541" s="2" t="s">
        <v>1834</v>
      </c>
      <c r="C541" s="2">
        <f>YEAR([1]Data!$D541)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x14ac:dyDescent="0.3">
      <c r="A542" s="2">
        <v>541</v>
      </c>
      <c r="B542" s="2" t="s">
        <v>1841</v>
      </c>
      <c r="C542" s="2">
        <f>YEAR([1]Data!$D542)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x14ac:dyDescent="0.3">
      <c r="A543" s="2">
        <v>542</v>
      </c>
      <c r="B543" s="2" t="s">
        <v>1847</v>
      </c>
      <c r="C543" s="2">
        <f>YEAR([1]Data!$D543)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x14ac:dyDescent="0.3">
      <c r="A544" s="2">
        <v>543</v>
      </c>
      <c r="B544" s="2" t="s">
        <v>1850</v>
      </c>
      <c r="C544" s="2">
        <f>YEAR([1]Data!$D544)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x14ac:dyDescent="0.3">
      <c r="A545" s="2">
        <v>544</v>
      </c>
      <c r="B545" s="2" t="s">
        <v>1853</v>
      </c>
      <c r="C545" s="2">
        <f>YEAR([1]Data!$D545)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x14ac:dyDescent="0.3">
      <c r="A546" s="2">
        <v>545</v>
      </c>
      <c r="B546" s="2" t="s">
        <v>1853</v>
      </c>
      <c r="C546" s="2">
        <f>YEAR([1]Data!$D546)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x14ac:dyDescent="0.3">
      <c r="A547" s="2">
        <v>546</v>
      </c>
      <c r="B547" s="2" t="s">
        <v>1853</v>
      </c>
      <c r="C547" s="2">
        <f>YEAR([1]Data!$D547)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x14ac:dyDescent="0.3">
      <c r="A548" s="2">
        <v>547</v>
      </c>
      <c r="B548" s="2" t="s">
        <v>1860</v>
      </c>
      <c r="C548" s="2">
        <f>YEAR([1]Data!$D548)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x14ac:dyDescent="0.3">
      <c r="A549" s="2">
        <v>548</v>
      </c>
      <c r="B549" s="2" t="s">
        <v>1860</v>
      </c>
      <c r="C549" s="2">
        <f>YEAR([1]Data!$D549)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x14ac:dyDescent="0.3">
      <c r="A550" s="2">
        <v>549</v>
      </c>
      <c r="B550" s="2" t="s">
        <v>1867</v>
      </c>
      <c r="C550" s="2">
        <f>YEAR([1]Data!$D550)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x14ac:dyDescent="0.3">
      <c r="A551" s="2">
        <v>550</v>
      </c>
      <c r="B551" s="2" t="s">
        <v>1867</v>
      </c>
      <c r="C551" s="2">
        <f>YEAR([1]Data!$D551)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x14ac:dyDescent="0.3">
      <c r="A552" s="2">
        <v>551</v>
      </c>
      <c r="B552" s="2" t="s">
        <v>1867</v>
      </c>
      <c r="C552" s="2">
        <f>YEAR([1]Data!$D552)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x14ac:dyDescent="0.3">
      <c r="A553" s="2">
        <v>552</v>
      </c>
      <c r="B553" s="2" t="s">
        <v>1869</v>
      </c>
      <c r="C553" s="2">
        <f>YEAR([1]Data!$D553)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x14ac:dyDescent="0.3">
      <c r="A554" s="2">
        <v>553</v>
      </c>
      <c r="B554" s="2" t="s">
        <v>1874</v>
      </c>
      <c r="C554" s="2">
        <f>YEAR([1]Data!$D554)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x14ac:dyDescent="0.3">
      <c r="A555" s="2">
        <v>554</v>
      </c>
      <c r="B555" s="2" t="s">
        <v>1877</v>
      </c>
      <c r="C555" s="2">
        <f>YEAR([1]Data!$D555)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x14ac:dyDescent="0.3">
      <c r="A556" s="2">
        <v>555</v>
      </c>
      <c r="B556" s="2" t="s">
        <v>1882</v>
      </c>
      <c r="C556" s="2">
        <f>YEAR([1]Data!$D556)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x14ac:dyDescent="0.3">
      <c r="A557" s="2">
        <v>556</v>
      </c>
      <c r="B557" s="2" t="s">
        <v>1886</v>
      </c>
      <c r="C557" s="2">
        <f>YEAR([1]Data!$D557)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x14ac:dyDescent="0.3">
      <c r="A558" s="2">
        <v>557</v>
      </c>
      <c r="B558" s="2" t="s">
        <v>1891</v>
      </c>
      <c r="C558" s="2">
        <f>YEAR([1]Data!$D558)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x14ac:dyDescent="0.3">
      <c r="A559" s="2">
        <v>558</v>
      </c>
      <c r="B559" s="2" t="s">
        <v>1891</v>
      </c>
      <c r="C559" s="2">
        <f>YEAR([1]Data!$D559)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x14ac:dyDescent="0.3">
      <c r="A560" s="2">
        <v>559</v>
      </c>
      <c r="B560" s="2" t="s">
        <v>1891</v>
      </c>
      <c r="C560" s="2">
        <f>YEAR([1]Data!$D560)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x14ac:dyDescent="0.3">
      <c r="A561" s="2">
        <v>560</v>
      </c>
      <c r="B561" s="2" t="s">
        <v>1900</v>
      </c>
      <c r="C561" s="2">
        <f>YEAR([1]Data!$D561)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x14ac:dyDescent="0.3">
      <c r="A562" s="2">
        <v>561</v>
      </c>
      <c r="B562" s="2" t="s">
        <v>1900</v>
      </c>
      <c r="C562" s="2">
        <f>YEAR([1]Data!$D562)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x14ac:dyDescent="0.3">
      <c r="A563" s="2">
        <v>562</v>
      </c>
      <c r="B563" s="2" t="s">
        <v>1905</v>
      </c>
      <c r="C563" s="2">
        <f>YEAR([1]Data!$D563)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x14ac:dyDescent="0.3">
      <c r="A564" s="2">
        <v>563</v>
      </c>
      <c r="B564" s="2" t="s">
        <v>1905</v>
      </c>
      <c r="C564" s="2">
        <f>YEAR([1]Data!$D564)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x14ac:dyDescent="0.3">
      <c r="A565" s="2">
        <v>564</v>
      </c>
      <c r="B565" s="2" t="s">
        <v>1912</v>
      </c>
      <c r="C565" s="2">
        <f>YEAR([1]Data!$D565)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x14ac:dyDescent="0.3">
      <c r="A566" s="2">
        <v>565</v>
      </c>
      <c r="B566" s="2" t="s">
        <v>1912</v>
      </c>
      <c r="C566" s="2">
        <f>YEAR([1]Data!$D566)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x14ac:dyDescent="0.3">
      <c r="A567" s="2">
        <v>566</v>
      </c>
      <c r="B567" s="2" t="s">
        <v>1917</v>
      </c>
      <c r="C567" s="2">
        <f>YEAR([1]Data!$D567)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x14ac:dyDescent="0.3">
      <c r="A568" s="2">
        <v>567</v>
      </c>
      <c r="B568" s="2" t="s">
        <v>1922</v>
      </c>
      <c r="C568" s="2">
        <f>YEAR([1]Data!$D568)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x14ac:dyDescent="0.3">
      <c r="A569" s="2">
        <v>568</v>
      </c>
      <c r="B569" s="2" t="s">
        <v>1922</v>
      </c>
      <c r="C569" s="2">
        <f>YEAR([1]Data!$D569)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x14ac:dyDescent="0.3">
      <c r="A570" s="2">
        <v>569</v>
      </c>
      <c r="B570" s="2" t="s">
        <v>1922</v>
      </c>
      <c r="C570" s="2">
        <f>YEAR([1]Data!$D570)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x14ac:dyDescent="0.3">
      <c r="A571" s="2">
        <v>570</v>
      </c>
      <c r="B571" s="2" t="s">
        <v>1922</v>
      </c>
      <c r="C571" s="2">
        <f>YEAR([1]Data!$D571)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x14ac:dyDescent="0.3">
      <c r="A572" s="2">
        <v>571</v>
      </c>
      <c r="B572" s="2" t="s">
        <v>1933</v>
      </c>
      <c r="C572" s="2">
        <f>YEAR([1]Data!$D572)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x14ac:dyDescent="0.3">
      <c r="A573" s="2">
        <v>572</v>
      </c>
      <c r="B573" s="2" t="s">
        <v>1933</v>
      </c>
      <c r="C573" s="2">
        <f>YEAR([1]Data!$D573)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x14ac:dyDescent="0.3">
      <c r="A574" s="2">
        <v>573</v>
      </c>
      <c r="B574" s="2" t="s">
        <v>1933</v>
      </c>
      <c r="C574" s="2">
        <f>YEAR([1]Data!$D574)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x14ac:dyDescent="0.3">
      <c r="A575" s="2">
        <v>574</v>
      </c>
      <c r="B575" s="2" t="s">
        <v>1933</v>
      </c>
      <c r="C575" s="2">
        <f>YEAR([1]Data!$D575)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x14ac:dyDescent="0.3">
      <c r="A576" s="2">
        <v>575</v>
      </c>
      <c r="B576" s="2" t="s">
        <v>1938</v>
      </c>
      <c r="C576" s="2">
        <f>YEAR([1]Data!$D576)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x14ac:dyDescent="0.3">
      <c r="A577" s="2">
        <v>576</v>
      </c>
      <c r="B577" s="2" t="s">
        <v>1944</v>
      </c>
      <c r="C577" s="2">
        <f>YEAR([1]Data!$D577)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x14ac:dyDescent="0.3">
      <c r="A578" s="2">
        <v>577</v>
      </c>
      <c r="B578" s="2" t="s">
        <v>1944</v>
      </c>
      <c r="C578" s="2">
        <f>YEAR([1]Data!$D578)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x14ac:dyDescent="0.3">
      <c r="A579" s="2">
        <v>578</v>
      </c>
      <c r="B579" s="2" t="s">
        <v>1944</v>
      </c>
      <c r="C579" s="2">
        <f>YEAR([1]Data!$D579)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x14ac:dyDescent="0.3">
      <c r="A580" s="2">
        <v>579</v>
      </c>
      <c r="B580" s="2" t="s">
        <v>1951</v>
      </c>
      <c r="C580" s="2">
        <f>YEAR([1]Data!$D580)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x14ac:dyDescent="0.3">
      <c r="A581" s="2">
        <v>580</v>
      </c>
      <c r="B581" s="2" t="s">
        <v>1951</v>
      </c>
      <c r="C581" s="2">
        <f>YEAR([1]Data!$D581)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x14ac:dyDescent="0.3">
      <c r="A582" s="2">
        <v>581</v>
      </c>
      <c r="B582" s="2" t="s">
        <v>1956</v>
      </c>
      <c r="C582" s="2">
        <f>YEAR([1]Data!$D582)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x14ac:dyDescent="0.3">
      <c r="A583" s="2">
        <v>582</v>
      </c>
      <c r="B583" s="2" t="s">
        <v>1961</v>
      </c>
      <c r="C583" s="2">
        <f>YEAR([1]Data!$D583)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x14ac:dyDescent="0.3">
      <c r="A584" s="2">
        <v>583</v>
      </c>
      <c r="B584" s="2" t="s">
        <v>1961</v>
      </c>
      <c r="C584" s="2">
        <f>YEAR([1]Data!$D584)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x14ac:dyDescent="0.3">
      <c r="A585" s="2">
        <v>584</v>
      </c>
      <c r="B585" s="2" t="s">
        <v>1961</v>
      </c>
      <c r="C585" s="2">
        <f>YEAR([1]Data!$D585)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x14ac:dyDescent="0.3">
      <c r="A586" s="2">
        <v>585</v>
      </c>
      <c r="B586" s="2" t="s">
        <v>1961</v>
      </c>
      <c r="C586" s="2">
        <f>YEAR([1]Data!$D586)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x14ac:dyDescent="0.3">
      <c r="A587" s="2">
        <v>586</v>
      </c>
      <c r="B587" s="2" t="s">
        <v>1961</v>
      </c>
      <c r="C587" s="2">
        <f>YEAR([1]Data!$D587)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x14ac:dyDescent="0.3">
      <c r="A588" s="2">
        <v>587</v>
      </c>
      <c r="B588" s="2" t="s">
        <v>1968</v>
      </c>
      <c r="C588" s="2">
        <f>YEAR([1]Data!$D588)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x14ac:dyDescent="0.3">
      <c r="A589" s="2">
        <v>588</v>
      </c>
      <c r="B589" s="2" t="s">
        <v>1968</v>
      </c>
      <c r="C589" s="2">
        <f>YEAR([1]Data!$D589)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x14ac:dyDescent="0.3">
      <c r="A590" s="2">
        <v>589</v>
      </c>
      <c r="B590" s="2" t="s">
        <v>1973</v>
      </c>
      <c r="C590" s="2">
        <f>YEAR([1]Data!$D590)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x14ac:dyDescent="0.3">
      <c r="A591" s="2">
        <v>590</v>
      </c>
      <c r="B591" s="2" t="s">
        <v>1973</v>
      </c>
      <c r="C591" s="2">
        <f>YEAR([1]Data!$D591)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x14ac:dyDescent="0.3">
      <c r="A592" s="2">
        <v>591</v>
      </c>
      <c r="B592" s="2" t="s">
        <v>1973</v>
      </c>
      <c r="C592" s="2">
        <f>YEAR([1]Data!$D592)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x14ac:dyDescent="0.3">
      <c r="A593" s="2">
        <v>592</v>
      </c>
      <c r="B593" s="2" t="s">
        <v>1973</v>
      </c>
      <c r="C593" s="2">
        <f>YEAR([1]Data!$D593)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x14ac:dyDescent="0.3">
      <c r="A594" s="2">
        <v>593</v>
      </c>
      <c r="B594" s="2" t="s">
        <v>1983</v>
      </c>
      <c r="C594" s="2">
        <f>YEAR([1]Data!$D594)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x14ac:dyDescent="0.3">
      <c r="A595" s="2">
        <v>594</v>
      </c>
      <c r="B595" s="2" t="s">
        <v>1983</v>
      </c>
      <c r="C595" s="2">
        <f>YEAR([1]Data!$D595)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x14ac:dyDescent="0.3">
      <c r="A596" s="2">
        <v>595</v>
      </c>
      <c r="B596" s="2" t="s">
        <v>1989</v>
      </c>
      <c r="C596" s="2">
        <f>YEAR([1]Data!$D596)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x14ac:dyDescent="0.3">
      <c r="A597" s="2">
        <v>596</v>
      </c>
      <c r="B597" s="2" t="s">
        <v>1989</v>
      </c>
      <c r="C597" s="2">
        <f>YEAR([1]Data!$D597)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x14ac:dyDescent="0.3">
      <c r="A598" s="2">
        <v>597</v>
      </c>
      <c r="B598" s="2" t="s">
        <v>1989</v>
      </c>
      <c r="C598" s="2">
        <f>YEAR([1]Data!$D598)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x14ac:dyDescent="0.3">
      <c r="A599" s="2">
        <v>598</v>
      </c>
      <c r="B599" s="2" t="s">
        <v>1989</v>
      </c>
      <c r="C599" s="2">
        <f>YEAR([1]Data!$D599)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x14ac:dyDescent="0.3">
      <c r="A600" s="2">
        <v>599</v>
      </c>
      <c r="B600" s="2" t="s">
        <v>1996</v>
      </c>
      <c r="C600" s="2">
        <f>YEAR([1]Data!$D600)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x14ac:dyDescent="0.3">
      <c r="A601" s="2">
        <v>600</v>
      </c>
      <c r="B601" s="2" t="s">
        <v>2001</v>
      </c>
      <c r="C601" s="2">
        <f>YEAR([1]Data!$D601)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x14ac:dyDescent="0.3">
      <c r="A602" s="2">
        <v>601</v>
      </c>
      <c r="B602" s="2" t="s">
        <v>2001</v>
      </c>
      <c r="C602" s="2">
        <f>YEAR([1]Data!$D602)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x14ac:dyDescent="0.3">
      <c r="A603" s="2">
        <v>602</v>
      </c>
      <c r="B603" s="2" t="s">
        <v>2001</v>
      </c>
      <c r="C603" s="2">
        <f>YEAR([1]Data!$D603)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x14ac:dyDescent="0.3">
      <c r="A604" s="2">
        <v>603</v>
      </c>
      <c r="B604" s="2" t="s">
        <v>2008</v>
      </c>
      <c r="C604" s="2">
        <f>YEAR([1]Data!$D604)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x14ac:dyDescent="0.3">
      <c r="A605" s="2">
        <v>604</v>
      </c>
      <c r="B605" s="2" t="s">
        <v>2008</v>
      </c>
      <c r="C605" s="2">
        <f>YEAR([1]Data!$D605)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x14ac:dyDescent="0.3">
      <c r="A606" s="2">
        <v>605</v>
      </c>
      <c r="B606" s="2" t="s">
        <v>2008</v>
      </c>
      <c r="C606" s="2">
        <f>YEAR([1]Data!$D606)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x14ac:dyDescent="0.3">
      <c r="A607" s="2">
        <v>606</v>
      </c>
      <c r="B607" s="2" t="s">
        <v>2008</v>
      </c>
      <c r="C607" s="2">
        <f>YEAR([1]Data!$D607)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x14ac:dyDescent="0.3">
      <c r="A608" s="2">
        <v>607</v>
      </c>
      <c r="B608" s="2" t="s">
        <v>2008</v>
      </c>
      <c r="C608" s="2">
        <f>YEAR([1]Data!$D608)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x14ac:dyDescent="0.3">
      <c r="A609" s="2">
        <v>608</v>
      </c>
      <c r="B609" s="2" t="s">
        <v>2015</v>
      </c>
      <c r="C609" s="2">
        <f>YEAR([1]Data!$D609)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x14ac:dyDescent="0.3">
      <c r="A610" s="2">
        <v>609</v>
      </c>
      <c r="B610" s="2" t="s">
        <v>2015</v>
      </c>
      <c r="C610" s="2">
        <f>YEAR([1]Data!$D610)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x14ac:dyDescent="0.3">
      <c r="A611" s="2">
        <v>610</v>
      </c>
      <c r="B611" s="2" t="s">
        <v>2015</v>
      </c>
      <c r="C611" s="2">
        <f>YEAR([1]Data!$D611)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x14ac:dyDescent="0.3">
      <c r="A612" s="2">
        <v>611</v>
      </c>
      <c r="B612" s="2" t="s">
        <v>2022</v>
      </c>
      <c r="C612" s="2">
        <f>YEAR([1]Data!$D612)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x14ac:dyDescent="0.3">
      <c r="A613" s="2">
        <v>612</v>
      </c>
      <c r="B613" s="2" t="s">
        <v>2022</v>
      </c>
      <c r="C613" s="2">
        <f>YEAR([1]Data!$D613)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x14ac:dyDescent="0.3">
      <c r="A614" s="2">
        <v>613</v>
      </c>
      <c r="B614" s="2" t="s">
        <v>2027</v>
      </c>
      <c r="C614" s="2">
        <f>YEAR([1]Data!$D614)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x14ac:dyDescent="0.3">
      <c r="A615" s="2">
        <v>614</v>
      </c>
      <c r="B615" s="2" t="s">
        <v>2027</v>
      </c>
      <c r="C615" s="2">
        <f>YEAR([1]Data!$D615)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x14ac:dyDescent="0.3">
      <c r="A616" s="2">
        <v>615</v>
      </c>
      <c r="B616" s="2" t="s">
        <v>2034</v>
      </c>
      <c r="C616" s="2">
        <f>YEAR([1]Data!$D616)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x14ac:dyDescent="0.3">
      <c r="A617" s="2">
        <v>616</v>
      </c>
      <c r="B617" s="2" t="s">
        <v>2034</v>
      </c>
      <c r="C617" s="2">
        <f>YEAR([1]Data!$D617)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x14ac:dyDescent="0.3">
      <c r="A618" s="2">
        <v>617</v>
      </c>
      <c r="B618" s="2" t="s">
        <v>2040</v>
      </c>
      <c r="C618" s="2">
        <f>YEAR([1]Data!$D618)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x14ac:dyDescent="0.3">
      <c r="A619" s="2">
        <v>618</v>
      </c>
      <c r="B619" s="2" t="s">
        <v>2040</v>
      </c>
      <c r="C619" s="2">
        <f>YEAR([1]Data!$D619)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x14ac:dyDescent="0.3">
      <c r="A620" s="2">
        <v>619</v>
      </c>
      <c r="B620" s="2" t="s">
        <v>2040</v>
      </c>
      <c r="C620" s="2">
        <f>YEAR([1]Data!$D620)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x14ac:dyDescent="0.3">
      <c r="A621" s="2">
        <v>620</v>
      </c>
      <c r="B621" s="2" t="s">
        <v>2040</v>
      </c>
      <c r="C621" s="2">
        <f>YEAR([1]Data!$D621)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x14ac:dyDescent="0.3">
      <c r="A622" s="2">
        <v>621</v>
      </c>
      <c r="B622" s="2" t="s">
        <v>2040</v>
      </c>
      <c r="C622" s="2">
        <f>YEAR([1]Data!$D622)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x14ac:dyDescent="0.3">
      <c r="A623" s="2">
        <v>622</v>
      </c>
      <c r="B623" s="2" t="s">
        <v>2051</v>
      </c>
      <c r="C623" s="2">
        <f>YEAR([1]Data!$D623)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x14ac:dyDescent="0.3">
      <c r="A624" s="2">
        <v>623</v>
      </c>
      <c r="B624" s="2" t="s">
        <v>2056</v>
      </c>
      <c r="C624" s="2">
        <f>YEAR([1]Data!$D624)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x14ac:dyDescent="0.3">
      <c r="A625" s="2">
        <v>624</v>
      </c>
      <c r="B625" s="2" t="s">
        <v>2056</v>
      </c>
      <c r="C625" s="2">
        <f>YEAR([1]Data!$D625)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x14ac:dyDescent="0.3">
      <c r="A626" s="2">
        <v>625</v>
      </c>
      <c r="B626" s="2" t="s">
        <v>2056</v>
      </c>
      <c r="C626" s="2">
        <f>YEAR([1]Data!$D626)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x14ac:dyDescent="0.3">
      <c r="A627" s="2">
        <v>626</v>
      </c>
      <c r="B627" s="2" t="s">
        <v>2056</v>
      </c>
      <c r="C627" s="2">
        <f>YEAR([1]Data!$D627)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x14ac:dyDescent="0.3">
      <c r="A628" s="2">
        <v>627</v>
      </c>
      <c r="B628" s="2" t="s">
        <v>2066</v>
      </c>
      <c r="C628" s="2">
        <f>YEAR([1]Data!$D628)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x14ac:dyDescent="0.3">
      <c r="A629" s="2">
        <v>628</v>
      </c>
      <c r="B629" s="2" t="s">
        <v>2071</v>
      </c>
      <c r="C629" s="2">
        <f>YEAR([1]Data!$D629)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x14ac:dyDescent="0.3">
      <c r="A630" s="2">
        <v>629</v>
      </c>
      <c r="B630" s="2" t="s">
        <v>2076</v>
      </c>
      <c r="C630" s="2">
        <f>YEAR([1]Data!$D630)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x14ac:dyDescent="0.3">
      <c r="A631" s="2">
        <v>630</v>
      </c>
      <c r="B631" s="2" t="s">
        <v>2076</v>
      </c>
      <c r="C631" s="2">
        <f>YEAR([1]Data!$D631)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x14ac:dyDescent="0.3">
      <c r="A632" s="2">
        <v>631</v>
      </c>
      <c r="B632" s="2" t="s">
        <v>2079</v>
      </c>
      <c r="C632" s="2">
        <f>YEAR([1]Data!$D632)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x14ac:dyDescent="0.3">
      <c r="A633" s="2">
        <v>632</v>
      </c>
      <c r="B633" s="2" t="s">
        <v>2079</v>
      </c>
      <c r="C633" s="2">
        <f>YEAR([1]Data!$D633)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x14ac:dyDescent="0.3">
      <c r="A634" s="2">
        <v>633</v>
      </c>
      <c r="B634" s="2" t="s">
        <v>2079</v>
      </c>
      <c r="C634" s="2">
        <f>YEAR([1]Data!$D634)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x14ac:dyDescent="0.3">
      <c r="A635" s="2">
        <v>634</v>
      </c>
      <c r="B635" s="2" t="s">
        <v>2088</v>
      </c>
      <c r="C635" s="2">
        <f>YEAR([1]Data!$D635)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x14ac:dyDescent="0.3">
      <c r="A636" s="2">
        <v>635</v>
      </c>
      <c r="B636" s="2" t="s">
        <v>2088</v>
      </c>
      <c r="C636" s="2">
        <f>YEAR([1]Data!$D636)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x14ac:dyDescent="0.3">
      <c r="A637" s="2">
        <v>636</v>
      </c>
      <c r="B637" s="2" t="s">
        <v>2091</v>
      </c>
      <c r="C637" s="2">
        <f>YEAR([1]Data!$D637)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x14ac:dyDescent="0.3">
      <c r="A638" s="2">
        <v>637</v>
      </c>
      <c r="B638" s="2" t="s">
        <v>2097</v>
      </c>
      <c r="C638" s="2">
        <f>YEAR([1]Data!$D638)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x14ac:dyDescent="0.3">
      <c r="A639" s="2">
        <v>638</v>
      </c>
      <c r="B639" s="2" t="s">
        <v>2097</v>
      </c>
      <c r="C639" s="2">
        <f>YEAR([1]Data!$D639)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x14ac:dyDescent="0.3">
      <c r="A640" s="2">
        <v>639</v>
      </c>
      <c r="B640" s="2" t="s">
        <v>2104</v>
      </c>
      <c r="C640" s="2">
        <f>YEAR([1]Data!$D640)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x14ac:dyDescent="0.3">
      <c r="A641" s="2">
        <v>640</v>
      </c>
      <c r="B641" s="2" t="s">
        <v>2104</v>
      </c>
      <c r="C641" s="2">
        <f>YEAR([1]Data!$D641)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x14ac:dyDescent="0.3">
      <c r="A642" s="2">
        <v>641</v>
      </c>
      <c r="B642" s="2" t="s">
        <v>2108</v>
      </c>
      <c r="C642" s="2">
        <f>YEAR([1]Data!$D642)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x14ac:dyDescent="0.3">
      <c r="A643" s="2">
        <v>642</v>
      </c>
      <c r="B643" s="2" t="s">
        <v>2113</v>
      </c>
      <c r="C643" s="2">
        <f>YEAR([1]Data!$D643)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x14ac:dyDescent="0.3">
      <c r="A644" s="2">
        <v>643</v>
      </c>
      <c r="B644" s="2" t="s">
        <v>2113</v>
      </c>
      <c r="C644" s="2">
        <f>YEAR([1]Data!$D644)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x14ac:dyDescent="0.3">
      <c r="A645" s="2">
        <v>644</v>
      </c>
      <c r="B645" s="2" t="s">
        <v>2121</v>
      </c>
      <c r="C645" s="2">
        <f>YEAR([1]Data!$D645)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x14ac:dyDescent="0.3">
      <c r="A646" s="2">
        <v>645</v>
      </c>
      <c r="B646" s="2" t="s">
        <v>2125</v>
      </c>
      <c r="C646" s="2">
        <f>YEAR([1]Data!$D646)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x14ac:dyDescent="0.3">
      <c r="A647" s="2">
        <v>646</v>
      </c>
      <c r="B647" s="2" t="s">
        <v>2129</v>
      </c>
      <c r="C647" s="2">
        <f>YEAR([1]Data!$D647)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x14ac:dyDescent="0.3">
      <c r="A648" s="2">
        <v>647</v>
      </c>
      <c r="B648" s="2" t="s">
        <v>2134</v>
      </c>
      <c r="C648" s="2">
        <f>YEAR([1]Data!$D648)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x14ac:dyDescent="0.3">
      <c r="A649" s="2">
        <v>648</v>
      </c>
      <c r="B649" s="2" t="s">
        <v>2134</v>
      </c>
      <c r="C649" s="2">
        <f>YEAR([1]Data!$D649)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x14ac:dyDescent="0.3">
      <c r="A650" s="2">
        <v>649</v>
      </c>
      <c r="B650" s="2" t="s">
        <v>2139</v>
      </c>
      <c r="C650" s="2">
        <f>YEAR([1]Data!$D650)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x14ac:dyDescent="0.3">
      <c r="A651" s="2">
        <v>650</v>
      </c>
      <c r="B651" s="2" t="s">
        <v>2139</v>
      </c>
      <c r="C651" s="2">
        <f>YEAR([1]Data!$D651)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x14ac:dyDescent="0.3">
      <c r="A652" s="2">
        <v>651</v>
      </c>
      <c r="B652" s="2" t="s">
        <v>2139</v>
      </c>
      <c r="C652" s="2">
        <f>YEAR([1]Data!$D652)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x14ac:dyDescent="0.3">
      <c r="A653" s="2">
        <v>652</v>
      </c>
      <c r="B653" s="2" t="s">
        <v>2145</v>
      </c>
      <c r="C653" s="2">
        <f>YEAR([1]Data!$D653)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x14ac:dyDescent="0.3">
      <c r="A654" s="2">
        <v>653</v>
      </c>
      <c r="B654" s="2" t="s">
        <v>2148</v>
      </c>
      <c r="C654" s="2">
        <f>YEAR([1]Data!$D654)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x14ac:dyDescent="0.3">
      <c r="A655" s="2">
        <v>654</v>
      </c>
      <c r="B655" s="2" t="s">
        <v>2148</v>
      </c>
      <c r="C655" s="2">
        <f>YEAR([1]Data!$D655)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x14ac:dyDescent="0.3">
      <c r="A656" s="2">
        <v>655</v>
      </c>
      <c r="B656" s="2" t="s">
        <v>2151</v>
      </c>
      <c r="C656" s="2">
        <f>YEAR([1]Data!$D656)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x14ac:dyDescent="0.3">
      <c r="A657" s="2">
        <v>656</v>
      </c>
      <c r="B657" s="2" t="s">
        <v>2151</v>
      </c>
      <c r="C657" s="2">
        <f>YEAR([1]Data!$D657)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x14ac:dyDescent="0.3">
      <c r="A658" s="2">
        <v>657</v>
      </c>
      <c r="B658" s="2" t="s">
        <v>2151</v>
      </c>
      <c r="C658" s="2">
        <f>YEAR([1]Data!$D658)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x14ac:dyDescent="0.3">
      <c r="A659" s="2">
        <v>658</v>
      </c>
      <c r="B659" s="2" t="s">
        <v>2160</v>
      </c>
      <c r="C659" s="2">
        <f>YEAR([1]Data!$D659)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x14ac:dyDescent="0.3">
      <c r="A660" s="2">
        <v>659</v>
      </c>
      <c r="B660" s="2" t="s">
        <v>2160</v>
      </c>
      <c r="C660" s="2">
        <f>YEAR([1]Data!$D660)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x14ac:dyDescent="0.3">
      <c r="A661" s="2">
        <v>660</v>
      </c>
      <c r="B661" s="2" t="s">
        <v>2163</v>
      </c>
      <c r="C661" s="2">
        <f>YEAR([1]Data!$D661)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x14ac:dyDescent="0.3">
      <c r="A662" s="2">
        <v>661</v>
      </c>
      <c r="B662" s="2" t="s">
        <v>2163</v>
      </c>
      <c r="C662" s="2">
        <f>YEAR([1]Data!$D662)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x14ac:dyDescent="0.3">
      <c r="A663" s="2">
        <v>662</v>
      </c>
      <c r="B663" s="2" t="s">
        <v>2163</v>
      </c>
      <c r="C663" s="2">
        <f>YEAR([1]Data!$D663)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x14ac:dyDescent="0.3">
      <c r="A664" s="2">
        <v>663</v>
      </c>
      <c r="B664" s="2" t="s">
        <v>2163</v>
      </c>
      <c r="C664" s="2">
        <f>YEAR([1]Data!$D664)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x14ac:dyDescent="0.3">
      <c r="A665" s="2">
        <v>664</v>
      </c>
      <c r="B665" s="2" t="s">
        <v>2166</v>
      </c>
      <c r="C665" s="2">
        <f>YEAR([1]Data!$D665)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x14ac:dyDescent="0.3">
      <c r="A666" s="2">
        <v>665</v>
      </c>
      <c r="B666" s="2" t="s">
        <v>2169</v>
      </c>
      <c r="C666" s="2">
        <f>YEAR([1]Data!$D666)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x14ac:dyDescent="0.3">
      <c r="A667" s="2">
        <v>666</v>
      </c>
      <c r="B667" s="2" t="s">
        <v>2170</v>
      </c>
      <c r="C667" s="2">
        <f>YEAR([1]Data!$D667)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x14ac:dyDescent="0.3">
      <c r="A668" s="2">
        <v>667</v>
      </c>
      <c r="B668" s="2" t="s">
        <v>2170</v>
      </c>
      <c r="C668" s="2">
        <f>YEAR([1]Data!$D668)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x14ac:dyDescent="0.3">
      <c r="A669" s="2">
        <v>668</v>
      </c>
      <c r="B669" s="2" t="s">
        <v>2170</v>
      </c>
      <c r="C669" s="2">
        <f>YEAR([1]Data!$D669)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x14ac:dyDescent="0.3">
      <c r="A670" s="2">
        <v>669</v>
      </c>
      <c r="B670" s="2" t="s">
        <v>2177</v>
      </c>
      <c r="C670" s="2">
        <f>YEAR([1]Data!$D670)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x14ac:dyDescent="0.3">
      <c r="A671" s="2">
        <v>670</v>
      </c>
      <c r="B671" s="2" t="s">
        <v>2183</v>
      </c>
      <c r="C671" s="2">
        <f>YEAR([1]Data!$D671)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x14ac:dyDescent="0.3">
      <c r="A672" s="2">
        <v>671</v>
      </c>
      <c r="B672" s="2" t="s">
        <v>2183</v>
      </c>
      <c r="C672" s="2">
        <f>YEAR([1]Data!$D672)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x14ac:dyDescent="0.3">
      <c r="A673" s="2">
        <v>672</v>
      </c>
      <c r="B673" s="2" t="s">
        <v>2183</v>
      </c>
      <c r="C673" s="2">
        <f>YEAR([1]Data!$D673)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x14ac:dyDescent="0.3">
      <c r="A674" s="2">
        <v>673</v>
      </c>
      <c r="B674" s="2" t="s">
        <v>2189</v>
      </c>
      <c r="C674" s="2">
        <f>YEAR([1]Data!$D674)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x14ac:dyDescent="0.3">
      <c r="A675" s="2">
        <v>674</v>
      </c>
      <c r="B675" s="2" t="s">
        <v>2192</v>
      </c>
      <c r="C675" s="2">
        <f>YEAR([1]Data!$D675)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x14ac:dyDescent="0.3">
      <c r="A676" s="2">
        <v>675</v>
      </c>
      <c r="B676" s="2" t="s">
        <v>2192</v>
      </c>
      <c r="C676" s="2">
        <f>YEAR([1]Data!$D676)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x14ac:dyDescent="0.3">
      <c r="A677" s="2">
        <v>676</v>
      </c>
      <c r="B677" s="2" t="s">
        <v>2192</v>
      </c>
      <c r="C677" s="2">
        <f>YEAR([1]Data!$D677)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x14ac:dyDescent="0.3">
      <c r="A678" s="2">
        <v>677</v>
      </c>
      <c r="B678" s="2" t="s">
        <v>2199</v>
      </c>
      <c r="C678" s="2">
        <f>YEAR([1]Data!$D678)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x14ac:dyDescent="0.3">
      <c r="A679" s="2">
        <v>678</v>
      </c>
      <c r="B679" s="2" t="s">
        <v>2199</v>
      </c>
      <c r="C679" s="2">
        <f>YEAR([1]Data!$D679)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x14ac:dyDescent="0.3">
      <c r="A680" s="2">
        <v>679</v>
      </c>
      <c r="B680" s="2" t="s">
        <v>2199</v>
      </c>
      <c r="C680" s="2">
        <f>YEAR([1]Data!$D680)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x14ac:dyDescent="0.3">
      <c r="A681" s="2">
        <v>680</v>
      </c>
      <c r="B681" s="2" t="s">
        <v>2199</v>
      </c>
      <c r="C681" s="2">
        <f>YEAR([1]Data!$D681)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x14ac:dyDescent="0.3">
      <c r="A682" s="2">
        <v>681</v>
      </c>
      <c r="B682" s="2" t="s">
        <v>2211</v>
      </c>
      <c r="C682" s="2">
        <f>YEAR([1]Data!$D682)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x14ac:dyDescent="0.3">
      <c r="A683" s="2">
        <v>682</v>
      </c>
      <c r="B683" s="2" t="s">
        <v>2211</v>
      </c>
      <c r="C683" s="2">
        <f>YEAR([1]Data!$D683)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x14ac:dyDescent="0.3">
      <c r="A684" s="2">
        <v>683</v>
      </c>
      <c r="B684" s="2" t="s">
        <v>2211</v>
      </c>
      <c r="C684" s="2">
        <f>YEAR([1]Data!$D684)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x14ac:dyDescent="0.3">
      <c r="A685" s="2">
        <v>684</v>
      </c>
      <c r="B685" s="2" t="s">
        <v>2218</v>
      </c>
      <c r="C685" s="2">
        <f>YEAR([1]Data!$D685)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x14ac:dyDescent="0.3">
      <c r="A686" s="2">
        <v>685</v>
      </c>
      <c r="B686" s="2" t="s">
        <v>2218</v>
      </c>
      <c r="C686" s="2">
        <f>YEAR([1]Data!$D686)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x14ac:dyDescent="0.3">
      <c r="A687" s="2">
        <v>686</v>
      </c>
      <c r="B687" s="2" t="s">
        <v>2224</v>
      </c>
      <c r="C687" s="2">
        <f>YEAR([1]Data!$D687)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x14ac:dyDescent="0.3">
      <c r="A688" s="2">
        <v>687</v>
      </c>
      <c r="B688" s="2" t="s">
        <v>2224</v>
      </c>
      <c r="C688" s="2">
        <f>YEAR([1]Data!$D688)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x14ac:dyDescent="0.3">
      <c r="A689" s="2">
        <v>688</v>
      </c>
      <c r="B689" s="2" t="s">
        <v>2224</v>
      </c>
      <c r="C689" s="2">
        <f>YEAR([1]Data!$D689)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x14ac:dyDescent="0.3">
      <c r="A690" s="2">
        <v>689</v>
      </c>
      <c r="B690" s="2" t="s">
        <v>2229</v>
      </c>
      <c r="C690" s="2">
        <f>YEAR([1]Data!$D690)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x14ac:dyDescent="0.3">
      <c r="A691" s="2">
        <v>690</v>
      </c>
      <c r="B691" s="2" t="s">
        <v>2234</v>
      </c>
      <c r="C691" s="2">
        <f>YEAR([1]Data!$D691)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x14ac:dyDescent="0.3">
      <c r="A692" s="2">
        <v>691</v>
      </c>
      <c r="B692" s="2" t="s">
        <v>2234</v>
      </c>
      <c r="C692" s="2">
        <f>YEAR([1]Data!$D692)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x14ac:dyDescent="0.3">
      <c r="A693" s="2">
        <v>692</v>
      </c>
      <c r="B693" s="2" t="s">
        <v>2234</v>
      </c>
      <c r="C693" s="2">
        <f>YEAR([1]Data!$D693)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x14ac:dyDescent="0.3">
      <c r="A694" s="2">
        <v>693</v>
      </c>
      <c r="B694" s="2" t="s">
        <v>2242</v>
      </c>
      <c r="C694" s="2">
        <f>YEAR([1]Data!$D694)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x14ac:dyDescent="0.3">
      <c r="A695" s="2">
        <v>694</v>
      </c>
      <c r="B695" s="2" t="s">
        <v>2242</v>
      </c>
      <c r="C695" s="2">
        <f>YEAR([1]Data!$D695)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x14ac:dyDescent="0.3">
      <c r="A696" s="2">
        <v>695</v>
      </c>
      <c r="B696" s="2" t="s">
        <v>2249</v>
      </c>
      <c r="C696" s="2">
        <f>YEAR([1]Data!$D696)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x14ac:dyDescent="0.3">
      <c r="A697" s="2">
        <v>696</v>
      </c>
      <c r="B697" s="2" t="s">
        <v>2249</v>
      </c>
      <c r="C697" s="2">
        <f>YEAR([1]Data!$D697)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x14ac:dyDescent="0.3">
      <c r="A698" s="2">
        <v>697</v>
      </c>
      <c r="B698" s="2" t="s">
        <v>2249</v>
      </c>
      <c r="C698" s="2">
        <f>YEAR([1]Data!$D698)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x14ac:dyDescent="0.3">
      <c r="A699" s="2">
        <v>698</v>
      </c>
      <c r="B699" s="2" t="s">
        <v>2249</v>
      </c>
      <c r="C699" s="2">
        <f>YEAR([1]Data!$D699)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x14ac:dyDescent="0.3">
      <c r="A700" s="2">
        <v>699</v>
      </c>
      <c r="B700" s="2" t="s">
        <v>2249</v>
      </c>
      <c r="C700" s="2">
        <f>YEAR([1]Data!$D700)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x14ac:dyDescent="0.3">
      <c r="A701" s="2">
        <v>700</v>
      </c>
      <c r="B701" s="2" t="s">
        <v>2249</v>
      </c>
      <c r="C701" s="2">
        <f>YEAR([1]Data!$D701)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x14ac:dyDescent="0.3">
      <c r="A702" s="2">
        <v>701</v>
      </c>
      <c r="B702" s="2" t="s">
        <v>2249</v>
      </c>
      <c r="C702" s="2">
        <f>YEAR([1]Data!$D702)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x14ac:dyDescent="0.3">
      <c r="A703" s="2">
        <v>702</v>
      </c>
      <c r="B703" s="2" t="s">
        <v>2261</v>
      </c>
      <c r="C703" s="2">
        <f>YEAR([1]Data!$D703)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x14ac:dyDescent="0.3">
      <c r="A704" s="2">
        <v>703</v>
      </c>
      <c r="B704" s="2" t="s">
        <v>2262</v>
      </c>
      <c r="C704" s="2">
        <f>YEAR([1]Data!$D704)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x14ac:dyDescent="0.3">
      <c r="A705" s="2">
        <v>704</v>
      </c>
      <c r="B705" s="2" t="s">
        <v>2265</v>
      </c>
      <c r="C705" s="2">
        <f>YEAR([1]Data!$D705)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x14ac:dyDescent="0.3">
      <c r="A706" s="2">
        <v>705</v>
      </c>
      <c r="B706" s="2" t="s">
        <v>2270</v>
      </c>
      <c r="C706" s="2">
        <f>YEAR([1]Data!$D706)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x14ac:dyDescent="0.3">
      <c r="A707" s="2">
        <v>706</v>
      </c>
      <c r="B707" s="2" t="s">
        <v>2270</v>
      </c>
      <c r="C707" s="2">
        <f>YEAR([1]Data!$D707)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x14ac:dyDescent="0.3">
      <c r="A708" s="2">
        <v>707</v>
      </c>
      <c r="B708" s="2" t="s">
        <v>2270</v>
      </c>
      <c r="C708" s="2">
        <f>YEAR([1]Data!$D708)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x14ac:dyDescent="0.3">
      <c r="A709" s="2">
        <v>708</v>
      </c>
      <c r="B709" s="2" t="s">
        <v>2278</v>
      </c>
      <c r="C709" s="2">
        <f>YEAR([1]Data!$D709)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x14ac:dyDescent="0.3">
      <c r="A710" s="2">
        <v>709</v>
      </c>
      <c r="B710" s="2" t="s">
        <v>2278</v>
      </c>
      <c r="C710" s="2">
        <f>YEAR([1]Data!$D710)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x14ac:dyDescent="0.3">
      <c r="A711" s="2">
        <v>710</v>
      </c>
      <c r="B711" s="2" t="s">
        <v>2278</v>
      </c>
      <c r="C711" s="2">
        <f>YEAR([1]Data!$D711)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x14ac:dyDescent="0.3">
      <c r="A712" s="2">
        <v>711</v>
      </c>
      <c r="B712" s="2" t="s">
        <v>2283</v>
      </c>
      <c r="C712" s="2">
        <f>YEAR([1]Data!$D712)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x14ac:dyDescent="0.3">
      <c r="A713" s="2">
        <v>712</v>
      </c>
      <c r="B713" s="2" t="s">
        <v>2286</v>
      </c>
      <c r="C713" s="2">
        <f>YEAR([1]Data!$D713)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x14ac:dyDescent="0.3">
      <c r="A714" s="2">
        <v>713</v>
      </c>
      <c r="B714" s="2" t="s">
        <v>2292</v>
      </c>
      <c r="C714" s="2">
        <f>YEAR([1]Data!$D714)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x14ac:dyDescent="0.3">
      <c r="A715" s="2">
        <v>714</v>
      </c>
      <c r="B715" s="2" t="s">
        <v>2292</v>
      </c>
      <c r="C715" s="2">
        <f>YEAR([1]Data!$D715)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x14ac:dyDescent="0.3">
      <c r="A716" s="2">
        <v>715</v>
      </c>
      <c r="B716" s="2" t="s">
        <v>2292</v>
      </c>
      <c r="C716" s="2">
        <f>YEAR([1]Data!$D716)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x14ac:dyDescent="0.3">
      <c r="A717" s="2">
        <v>716</v>
      </c>
      <c r="B717" s="2" t="s">
        <v>2300</v>
      </c>
      <c r="C717" s="2">
        <f>YEAR([1]Data!$D717)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x14ac:dyDescent="0.3">
      <c r="A718" s="2">
        <v>717</v>
      </c>
      <c r="B718" s="2" t="s">
        <v>2303</v>
      </c>
      <c r="C718" s="2">
        <f>YEAR([1]Data!$D718)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x14ac:dyDescent="0.3">
      <c r="A719" s="2">
        <v>718</v>
      </c>
      <c r="B719" s="2" t="s">
        <v>2306</v>
      </c>
      <c r="C719" s="2">
        <f>YEAR([1]Data!$D719)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x14ac:dyDescent="0.3">
      <c r="A720" s="2">
        <v>719</v>
      </c>
      <c r="B720" s="2" t="s">
        <v>2309</v>
      </c>
      <c r="C720" s="2">
        <f>YEAR([1]Data!$D720)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x14ac:dyDescent="0.3">
      <c r="A721" s="2">
        <v>720</v>
      </c>
      <c r="B721" s="2" t="s">
        <v>2309</v>
      </c>
      <c r="C721" s="2">
        <f>YEAR([1]Data!$D721)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x14ac:dyDescent="0.3">
      <c r="A722" s="2">
        <v>721</v>
      </c>
      <c r="B722" s="2" t="s">
        <v>2312</v>
      </c>
      <c r="C722" s="2">
        <f>YEAR([1]Data!$D722)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x14ac:dyDescent="0.3">
      <c r="A723" s="2">
        <v>722</v>
      </c>
      <c r="B723" s="2" t="s">
        <v>2317</v>
      </c>
      <c r="C723" s="2">
        <f>YEAR([1]Data!$D723)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x14ac:dyDescent="0.3">
      <c r="A724" s="2">
        <v>723</v>
      </c>
      <c r="B724" s="2" t="s">
        <v>2317</v>
      </c>
      <c r="C724" s="2">
        <f>YEAR([1]Data!$D724)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x14ac:dyDescent="0.3">
      <c r="A725" s="2">
        <v>724</v>
      </c>
      <c r="B725" s="2" t="s">
        <v>2322</v>
      </c>
      <c r="C725" s="2">
        <f>YEAR([1]Data!$D725)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x14ac:dyDescent="0.3">
      <c r="A726" s="2">
        <v>725</v>
      </c>
      <c r="B726" s="2" t="s">
        <v>2327</v>
      </c>
      <c r="C726" s="2">
        <f>YEAR([1]Data!$D726)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x14ac:dyDescent="0.3">
      <c r="A727" s="2">
        <v>726</v>
      </c>
      <c r="B727" s="2" t="s">
        <v>2333</v>
      </c>
      <c r="C727" s="2">
        <f>YEAR([1]Data!$D727)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x14ac:dyDescent="0.3">
      <c r="A728" s="2">
        <v>727</v>
      </c>
      <c r="B728" s="2" t="s">
        <v>2333</v>
      </c>
      <c r="C728" s="2">
        <f>YEAR([1]Data!$D728)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x14ac:dyDescent="0.3">
      <c r="A729" s="2">
        <v>728</v>
      </c>
      <c r="B729" s="2" t="s">
        <v>2340</v>
      </c>
      <c r="C729" s="2">
        <f>YEAR([1]Data!$D729)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x14ac:dyDescent="0.3">
      <c r="A730" s="2">
        <v>729</v>
      </c>
      <c r="B730" s="2" t="s">
        <v>2340</v>
      </c>
      <c r="C730" s="2">
        <f>YEAR([1]Data!$D730)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x14ac:dyDescent="0.3">
      <c r="A731" s="2">
        <v>730</v>
      </c>
      <c r="B731" s="2" t="s">
        <v>2340</v>
      </c>
      <c r="C731" s="2">
        <f>YEAR([1]Data!$D731)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x14ac:dyDescent="0.3">
      <c r="A732" s="2">
        <v>731</v>
      </c>
      <c r="B732" s="2" t="s">
        <v>2340</v>
      </c>
      <c r="C732" s="2">
        <f>YEAR([1]Data!$D732)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x14ac:dyDescent="0.3">
      <c r="A733" s="2">
        <v>732</v>
      </c>
      <c r="B733" s="2" t="s">
        <v>2340</v>
      </c>
      <c r="C733" s="2">
        <f>YEAR([1]Data!$D733)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x14ac:dyDescent="0.3">
      <c r="A734" s="2">
        <v>733</v>
      </c>
      <c r="B734" s="2" t="s">
        <v>2350</v>
      </c>
      <c r="C734" s="2">
        <f>YEAR([1]Data!$D734)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x14ac:dyDescent="0.3">
      <c r="A735" s="2">
        <v>734</v>
      </c>
      <c r="B735" s="2" t="s">
        <v>2350</v>
      </c>
      <c r="C735" s="2">
        <f>YEAR([1]Data!$D735)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x14ac:dyDescent="0.3">
      <c r="A736" s="2">
        <v>735</v>
      </c>
      <c r="B736" s="2" t="s">
        <v>2350</v>
      </c>
      <c r="C736" s="2">
        <f>YEAR([1]Data!$D736)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x14ac:dyDescent="0.3">
      <c r="A737" s="2">
        <v>736</v>
      </c>
      <c r="B737" s="2" t="s">
        <v>2350</v>
      </c>
      <c r="C737" s="2">
        <f>YEAR([1]Data!$D737)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x14ac:dyDescent="0.3">
      <c r="A738" s="2">
        <v>737</v>
      </c>
      <c r="B738" s="2" t="s">
        <v>2350</v>
      </c>
      <c r="C738" s="2">
        <f>YEAR([1]Data!$D738)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x14ac:dyDescent="0.3">
      <c r="A739" s="2">
        <v>738</v>
      </c>
      <c r="B739" s="2" t="s">
        <v>2350</v>
      </c>
      <c r="C739" s="2">
        <f>YEAR([1]Data!$D739)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x14ac:dyDescent="0.3">
      <c r="A740" s="2">
        <v>739</v>
      </c>
      <c r="B740" s="2" t="s">
        <v>2359</v>
      </c>
      <c r="C740" s="2">
        <f>YEAR([1]Data!$D740)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x14ac:dyDescent="0.3">
      <c r="A741" s="2">
        <v>740</v>
      </c>
      <c r="B741" s="2" t="s">
        <v>2362</v>
      </c>
      <c r="C741" s="2">
        <f>YEAR([1]Data!$D741)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x14ac:dyDescent="0.3">
      <c r="A742" s="2">
        <v>741</v>
      </c>
      <c r="B742" s="2" t="s">
        <v>2362</v>
      </c>
      <c r="C742" s="2">
        <f>YEAR([1]Data!$D742)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x14ac:dyDescent="0.3">
      <c r="A743" s="2">
        <v>742</v>
      </c>
      <c r="B743" s="2" t="s">
        <v>2362</v>
      </c>
      <c r="C743" s="2">
        <f>YEAR([1]Data!$D743)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x14ac:dyDescent="0.3">
      <c r="A744" s="2">
        <v>743</v>
      </c>
      <c r="B744" s="2" t="s">
        <v>2369</v>
      </c>
      <c r="C744" s="2">
        <f>YEAR([1]Data!$D744)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x14ac:dyDescent="0.3">
      <c r="A745" s="2">
        <v>744</v>
      </c>
      <c r="B745" s="2" t="s">
        <v>2369</v>
      </c>
      <c r="C745" s="2">
        <f>YEAR([1]Data!$D745)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x14ac:dyDescent="0.3">
      <c r="A746" s="2">
        <v>745</v>
      </c>
      <c r="B746" s="2" t="s">
        <v>2369</v>
      </c>
      <c r="C746" s="2">
        <f>YEAR([1]Data!$D746)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x14ac:dyDescent="0.3">
      <c r="A747" s="2">
        <v>746</v>
      </c>
      <c r="B747" s="2" t="s">
        <v>2369</v>
      </c>
      <c r="C747" s="2">
        <f>YEAR([1]Data!$D747)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x14ac:dyDescent="0.3">
      <c r="A748" s="2">
        <v>747</v>
      </c>
      <c r="B748" s="2" t="s">
        <v>2376</v>
      </c>
      <c r="C748" s="2">
        <f>YEAR([1]Data!$D748)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x14ac:dyDescent="0.3">
      <c r="A749" s="2">
        <v>748</v>
      </c>
      <c r="B749" s="2" t="s">
        <v>2376</v>
      </c>
      <c r="C749" s="2">
        <f>YEAR([1]Data!$D749)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x14ac:dyDescent="0.3">
      <c r="A750" s="2">
        <v>749</v>
      </c>
      <c r="B750" s="2" t="s">
        <v>2377</v>
      </c>
      <c r="C750" s="2">
        <f>YEAR([1]Data!$D750)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x14ac:dyDescent="0.3">
      <c r="A751" s="2">
        <v>750</v>
      </c>
      <c r="B751" s="2" t="s">
        <v>2383</v>
      </c>
      <c r="C751" s="2">
        <f>YEAR([1]Data!$D751)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x14ac:dyDescent="0.3">
      <c r="A752" s="2">
        <v>751</v>
      </c>
      <c r="B752" s="2" t="s">
        <v>2383</v>
      </c>
      <c r="C752" s="2">
        <f>YEAR([1]Data!$D752)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x14ac:dyDescent="0.3">
      <c r="A753" s="2">
        <v>752</v>
      </c>
      <c r="B753" s="2" t="s">
        <v>2383</v>
      </c>
      <c r="C753" s="2">
        <f>YEAR([1]Data!$D753)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x14ac:dyDescent="0.3">
      <c r="A754" s="2">
        <v>753</v>
      </c>
      <c r="B754" s="2" t="s">
        <v>2383</v>
      </c>
      <c r="C754" s="2">
        <f>YEAR([1]Data!$D754)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x14ac:dyDescent="0.3">
      <c r="A755" s="2">
        <v>754</v>
      </c>
      <c r="B755" s="2" t="s">
        <v>2393</v>
      </c>
      <c r="C755" s="2">
        <f>YEAR([1]Data!$D755)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x14ac:dyDescent="0.3">
      <c r="A756" s="2">
        <v>755</v>
      </c>
      <c r="B756" s="2" t="s">
        <v>2398</v>
      </c>
      <c r="C756" s="2">
        <f>YEAR([1]Data!$D756)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x14ac:dyDescent="0.3">
      <c r="A757" s="2">
        <v>756</v>
      </c>
      <c r="B757" s="2" t="s">
        <v>2399</v>
      </c>
      <c r="C757" s="2">
        <f>YEAR([1]Data!$D757)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x14ac:dyDescent="0.3">
      <c r="A758" s="2">
        <v>757</v>
      </c>
      <c r="B758" s="2" t="s">
        <v>2402</v>
      </c>
      <c r="C758" s="2">
        <f>YEAR([1]Data!$D758)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x14ac:dyDescent="0.3">
      <c r="A759" s="2">
        <v>758</v>
      </c>
      <c r="B759" s="2" t="s">
        <v>2402</v>
      </c>
      <c r="C759" s="2">
        <f>YEAR([1]Data!$D759)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x14ac:dyDescent="0.3">
      <c r="A760" s="2">
        <v>759</v>
      </c>
      <c r="B760" s="2" t="s">
        <v>2406</v>
      </c>
      <c r="C760" s="2">
        <f>YEAR([1]Data!$D760)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x14ac:dyDescent="0.3">
      <c r="A761" s="2">
        <v>760</v>
      </c>
      <c r="B761" s="2" t="s">
        <v>2409</v>
      </c>
      <c r="C761" s="2">
        <f>YEAR([1]Data!$D761)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x14ac:dyDescent="0.3">
      <c r="A762" s="2">
        <v>761</v>
      </c>
      <c r="B762" s="2" t="s">
        <v>2412</v>
      </c>
      <c r="C762" s="2">
        <f>YEAR([1]Data!$D762)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x14ac:dyDescent="0.3">
      <c r="A763" s="2">
        <v>762</v>
      </c>
      <c r="B763" s="2" t="s">
        <v>2413</v>
      </c>
      <c r="C763" s="2">
        <f>YEAR([1]Data!$D763)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x14ac:dyDescent="0.3">
      <c r="A764" s="2">
        <v>763</v>
      </c>
      <c r="B764" s="2" t="s">
        <v>2416</v>
      </c>
      <c r="C764" s="2">
        <f>YEAR([1]Data!$D764)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x14ac:dyDescent="0.3">
      <c r="A765" s="2">
        <v>764</v>
      </c>
      <c r="B765" s="2" t="s">
        <v>2419</v>
      </c>
      <c r="C765" s="2">
        <f>YEAR([1]Data!$D765)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x14ac:dyDescent="0.3">
      <c r="A766" s="2">
        <v>765</v>
      </c>
      <c r="B766" s="2" t="s">
        <v>2419</v>
      </c>
      <c r="C766" s="2">
        <f>YEAR([1]Data!$D766)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x14ac:dyDescent="0.3">
      <c r="A767" s="2">
        <v>766</v>
      </c>
      <c r="B767" s="2" t="s">
        <v>2419</v>
      </c>
      <c r="C767" s="2">
        <f>YEAR([1]Data!$D767)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x14ac:dyDescent="0.3">
      <c r="A768" s="2">
        <v>767</v>
      </c>
      <c r="B768" s="2" t="s">
        <v>2419</v>
      </c>
      <c r="C768" s="2">
        <f>YEAR([1]Data!$D768)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x14ac:dyDescent="0.3">
      <c r="A769" s="2">
        <v>768</v>
      </c>
      <c r="B769" s="2" t="s">
        <v>2419</v>
      </c>
      <c r="C769" s="2">
        <f>YEAR([1]Data!$D769)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x14ac:dyDescent="0.3">
      <c r="A770" s="2">
        <v>769</v>
      </c>
      <c r="B770" s="2" t="s">
        <v>2430</v>
      </c>
      <c r="C770" s="2">
        <f>YEAR([1]Data!$D770)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x14ac:dyDescent="0.3">
      <c r="A771" s="2">
        <v>770</v>
      </c>
      <c r="B771" s="2" t="s">
        <v>2435</v>
      </c>
      <c r="C771" s="2">
        <f>YEAR([1]Data!$D771)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x14ac:dyDescent="0.3">
      <c r="A772" s="2">
        <v>771</v>
      </c>
      <c r="B772" s="2" t="s">
        <v>2438</v>
      </c>
      <c r="C772" s="2">
        <f>YEAR([1]Data!$D772)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x14ac:dyDescent="0.3">
      <c r="A773" s="2">
        <v>772</v>
      </c>
      <c r="B773" s="2" t="s">
        <v>2438</v>
      </c>
      <c r="C773" s="2">
        <f>YEAR([1]Data!$D773)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x14ac:dyDescent="0.3">
      <c r="A774" s="2">
        <v>773</v>
      </c>
      <c r="B774" s="2" t="s">
        <v>2438</v>
      </c>
      <c r="C774" s="2">
        <f>YEAR([1]Data!$D774)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x14ac:dyDescent="0.3">
      <c r="A775" s="2">
        <v>774</v>
      </c>
      <c r="B775" s="2" t="s">
        <v>2438</v>
      </c>
      <c r="C775" s="2">
        <f>YEAR([1]Data!$D775)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x14ac:dyDescent="0.3">
      <c r="A776" s="2">
        <v>775</v>
      </c>
      <c r="B776" s="2" t="s">
        <v>2438</v>
      </c>
      <c r="C776" s="2">
        <f>YEAR([1]Data!$D776)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x14ac:dyDescent="0.3">
      <c r="A777" s="2">
        <v>776</v>
      </c>
      <c r="B777" s="2" t="s">
        <v>2438</v>
      </c>
      <c r="C777" s="2">
        <f>YEAR([1]Data!$D777)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x14ac:dyDescent="0.3">
      <c r="A778" s="2">
        <v>777</v>
      </c>
      <c r="B778" s="2" t="s">
        <v>2449</v>
      </c>
      <c r="C778" s="2">
        <f>YEAR([1]Data!$D778)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x14ac:dyDescent="0.3">
      <c r="A779" s="2">
        <v>778</v>
      </c>
      <c r="B779" s="2" t="s">
        <v>2454</v>
      </c>
      <c r="C779" s="2">
        <f>YEAR([1]Data!$D779)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x14ac:dyDescent="0.3">
      <c r="A780" s="2">
        <v>779</v>
      </c>
      <c r="B780" s="2" t="s">
        <v>2454</v>
      </c>
      <c r="C780" s="2">
        <f>YEAR([1]Data!$D780)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x14ac:dyDescent="0.3">
      <c r="A781" s="2">
        <v>780</v>
      </c>
      <c r="B781" s="2" t="s">
        <v>2454</v>
      </c>
      <c r="C781" s="2">
        <f>YEAR([1]Data!$D781)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x14ac:dyDescent="0.3">
      <c r="A782" s="2">
        <v>781</v>
      </c>
      <c r="B782" s="2" t="s">
        <v>2454</v>
      </c>
      <c r="C782" s="2">
        <f>YEAR([1]Data!$D782)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x14ac:dyDescent="0.3">
      <c r="A783" s="2">
        <v>782</v>
      </c>
      <c r="B783" s="2" t="s">
        <v>2459</v>
      </c>
      <c r="C783" s="2">
        <f>YEAR([1]Data!$D783)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x14ac:dyDescent="0.3">
      <c r="A784" s="2">
        <v>783</v>
      </c>
      <c r="B784" s="2" t="s">
        <v>2459</v>
      </c>
      <c r="C784" s="2">
        <f>YEAR([1]Data!$D784)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x14ac:dyDescent="0.3">
      <c r="A785" s="2">
        <v>784</v>
      </c>
      <c r="B785" s="2" t="s">
        <v>2459</v>
      </c>
      <c r="C785" s="2">
        <f>YEAR([1]Data!$D785)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x14ac:dyDescent="0.3">
      <c r="A786" s="2">
        <v>785</v>
      </c>
      <c r="B786" s="2" t="s">
        <v>2459</v>
      </c>
      <c r="C786" s="2">
        <f>YEAR([1]Data!$D786)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x14ac:dyDescent="0.3">
      <c r="A787" s="2">
        <v>786</v>
      </c>
      <c r="B787" s="2" t="s">
        <v>2466</v>
      </c>
      <c r="C787" s="2">
        <f>YEAR([1]Data!$D787)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x14ac:dyDescent="0.3">
      <c r="A788" s="2">
        <v>787</v>
      </c>
      <c r="B788" s="2" t="s">
        <v>2469</v>
      </c>
      <c r="C788" s="2">
        <f>YEAR([1]Data!$D788)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x14ac:dyDescent="0.3">
      <c r="A789" s="2">
        <v>788</v>
      </c>
      <c r="B789" s="2" t="s">
        <v>2473</v>
      </c>
      <c r="C789" s="2">
        <f>YEAR([1]Data!$D789)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x14ac:dyDescent="0.3">
      <c r="A790" s="2">
        <v>789</v>
      </c>
      <c r="B790" s="2" t="s">
        <v>2478</v>
      </c>
      <c r="C790" s="2">
        <f>YEAR([1]Data!$D790)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x14ac:dyDescent="0.3">
      <c r="A791" s="2">
        <v>790</v>
      </c>
      <c r="B791" s="2" t="s">
        <v>2478</v>
      </c>
      <c r="C791" s="2">
        <f>YEAR([1]Data!$D791)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x14ac:dyDescent="0.3">
      <c r="A792" s="2">
        <v>791</v>
      </c>
      <c r="B792" s="2" t="s">
        <v>2478</v>
      </c>
      <c r="C792" s="2">
        <f>YEAR([1]Data!$D792)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x14ac:dyDescent="0.3">
      <c r="A793" s="2">
        <v>792</v>
      </c>
      <c r="B793" s="2" t="s">
        <v>2478</v>
      </c>
      <c r="C793" s="2">
        <f>YEAR([1]Data!$D793)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x14ac:dyDescent="0.3">
      <c r="A794" s="2">
        <v>793</v>
      </c>
      <c r="B794" s="2" t="s">
        <v>2483</v>
      </c>
      <c r="C794" s="2">
        <f>YEAR([1]Data!$D794)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x14ac:dyDescent="0.3">
      <c r="A795" s="2">
        <v>794</v>
      </c>
      <c r="B795" s="2" t="s">
        <v>2489</v>
      </c>
      <c r="C795" s="2">
        <f>YEAR([1]Data!$D795)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x14ac:dyDescent="0.3">
      <c r="A796" s="2">
        <v>795</v>
      </c>
      <c r="B796" s="2" t="s">
        <v>2489</v>
      </c>
      <c r="C796" s="2">
        <f>YEAR([1]Data!$D796)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x14ac:dyDescent="0.3">
      <c r="A797" s="2">
        <v>796</v>
      </c>
      <c r="B797" s="2" t="s">
        <v>2494</v>
      </c>
      <c r="C797" s="2">
        <f>YEAR([1]Data!$D797)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x14ac:dyDescent="0.3">
      <c r="A798" s="2">
        <v>797</v>
      </c>
      <c r="B798" s="2" t="s">
        <v>2497</v>
      </c>
      <c r="C798" s="2">
        <f>YEAR([1]Data!$D798)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x14ac:dyDescent="0.3">
      <c r="A799" s="2">
        <v>798</v>
      </c>
      <c r="B799" s="2" t="s">
        <v>2497</v>
      </c>
      <c r="C799" s="2">
        <f>YEAR([1]Data!$D799)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x14ac:dyDescent="0.3">
      <c r="A800" s="2">
        <v>799</v>
      </c>
      <c r="B800" s="2" t="s">
        <v>2497</v>
      </c>
      <c r="C800" s="2">
        <f>YEAR([1]Data!$D800)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x14ac:dyDescent="0.3">
      <c r="A801" s="2">
        <v>800</v>
      </c>
      <c r="B801" s="2" t="s">
        <v>2502</v>
      </c>
      <c r="C801" s="2">
        <f>YEAR([1]Data!$D801)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x14ac:dyDescent="0.3">
      <c r="A802" s="2">
        <v>801</v>
      </c>
      <c r="B802" s="2" t="s">
        <v>2506</v>
      </c>
      <c r="C802" s="2">
        <f>YEAR([1]Data!$D802)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x14ac:dyDescent="0.3">
      <c r="A803" s="2">
        <v>802</v>
      </c>
      <c r="B803" s="2" t="s">
        <v>2506</v>
      </c>
      <c r="C803" s="2">
        <f>YEAR([1]Data!$D803)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x14ac:dyDescent="0.3">
      <c r="A804" s="2">
        <v>803</v>
      </c>
      <c r="B804" s="2" t="s">
        <v>2511</v>
      </c>
      <c r="C804" s="2">
        <f>YEAR([1]Data!$D804)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x14ac:dyDescent="0.3">
      <c r="A805" s="2">
        <v>804</v>
      </c>
      <c r="B805" s="2" t="s">
        <v>2514</v>
      </c>
      <c r="C805" s="2">
        <f>YEAR([1]Data!$D805)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x14ac:dyDescent="0.3">
      <c r="A806" s="2">
        <v>805</v>
      </c>
      <c r="B806" s="2" t="s">
        <v>2519</v>
      </c>
      <c r="C806" s="2">
        <f>YEAR([1]Data!$D806)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x14ac:dyDescent="0.3">
      <c r="A807" s="2">
        <v>806</v>
      </c>
      <c r="B807" s="2" t="s">
        <v>2524</v>
      </c>
      <c r="C807" s="2">
        <f>YEAR([1]Data!$D807)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x14ac:dyDescent="0.3">
      <c r="A808" s="2">
        <v>807</v>
      </c>
      <c r="B808" s="2" t="s">
        <v>2524</v>
      </c>
      <c r="C808" s="2">
        <f>YEAR([1]Data!$D808)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x14ac:dyDescent="0.3">
      <c r="A809" s="2">
        <v>808</v>
      </c>
      <c r="B809" s="2" t="s">
        <v>2529</v>
      </c>
      <c r="C809" s="2">
        <f>YEAR([1]Data!$D809)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x14ac:dyDescent="0.3">
      <c r="A810" s="2">
        <v>809</v>
      </c>
      <c r="B810" s="2" t="s">
        <v>2529</v>
      </c>
      <c r="C810" s="2">
        <f>YEAR([1]Data!$D810)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x14ac:dyDescent="0.3">
      <c r="A811" s="2">
        <v>810</v>
      </c>
      <c r="B811" s="2" t="s">
        <v>2533</v>
      </c>
      <c r="C811" s="2">
        <f>YEAR([1]Data!$D811)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x14ac:dyDescent="0.3">
      <c r="A812" s="2">
        <v>811</v>
      </c>
      <c r="B812" s="2" t="s">
        <v>2533</v>
      </c>
      <c r="C812" s="2">
        <f>YEAR([1]Data!$D812)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x14ac:dyDescent="0.3">
      <c r="A813" s="2">
        <v>812</v>
      </c>
      <c r="B813" s="2" t="s">
        <v>2533</v>
      </c>
      <c r="C813" s="2">
        <f>YEAR([1]Data!$D813)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x14ac:dyDescent="0.3">
      <c r="A814" s="2">
        <v>813</v>
      </c>
      <c r="B814" s="2" t="s">
        <v>2533</v>
      </c>
      <c r="C814" s="2">
        <f>YEAR([1]Data!$D814)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x14ac:dyDescent="0.3">
      <c r="A815" s="2">
        <v>814</v>
      </c>
      <c r="B815" s="2" t="s">
        <v>2539</v>
      </c>
      <c r="C815" s="2">
        <f>YEAR([1]Data!$D815)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x14ac:dyDescent="0.3">
      <c r="A816" s="2">
        <v>815</v>
      </c>
      <c r="B816" s="2" t="s">
        <v>2539</v>
      </c>
      <c r="C816" s="2">
        <f>YEAR([1]Data!$D816)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x14ac:dyDescent="0.3">
      <c r="A817" s="2">
        <v>816</v>
      </c>
      <c r="B817" s="2" t="s">
        <v>2545</v>
      </c>
      <c r="C817" s="2">
        <f>YEAR([1]Data!$D817)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x14ac:dyDescent="0.3">
      <c r="A818" s="2">
        <v>817</v>
      </c>
      <c r="B818" s="2" t="s">
        <v>2549</v>
      </c>
      <c r="C818" s="2">
        <f>YEAR([1]Data!$D818)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x14ac:dyDescent="0.3">
      <c r="A819" s="2">
        <v>818</v>
      </c>
      <c r="B819" s="2" t="s">
        <v>2552</v>
      </c>
      <c r="C819" s="2">
        <f>YEAR([1]Data!$D819)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x14ac:dyDescent="0.3">
      <c r="A820" s="2">
        <v>819</v>
      </c>
      <c r="B820" s="2" t="s">
        <v>2552</v>
      </c>
      <c r="C820" s="2">
        <f>YEAR([1]Data!$D820)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x14ac:dyDescent="0.3">
      <c r="A821" s="2">
        <v>820</v>
      </c>
      <c r="B821" s="2" t="s">
        <v>2552</v>
      </c>
      <c r="C821" s="2">
        <f>YEAR([1]Data!$D821)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x14ac:dyDescent="0.3">
      <c r="A822" s="2">
        <v>821</v>
      </c>
      <c r="B822" s="2" t="s">
        <v>2552</v>
      </c>
      <c r="C822" s="2">
        <f>YEAR([1]Data!$D822)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x14ac:dyDescent="0.3">
      <c r="A823" s="2">
        <v>822</v>
      </c>
      <c r="B823" s="2" t="s">
        <v>2552</v>
      </c>
      <c r="C823" s="2">
        <f>YEAR([1]Data!$D823)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x14ac:dyDescent="0.3">
      <c r="A824" s="2">
        <v>823</v>
      </c>
      <c r="B824" s="2" t="s">
        <v>2561</v>
      </c>
      <c r="C824" s="2">
        <f>YEAR([1]Data!$D824)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x14ac:dyDescent="0.3">
      <c r="A825" s="2">
        <v>824</v>
      </c>
      <c r="B825" s="2" t="s">
        <v>2561</v>
      </c>
      <c r="C825" s="2">
        <f>YEAR([1]Data!$D825)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x14ac:dyDescent="0.3">
      <c r="A826" s="2">
        <v>825</v>
      </c>
      <c r="B826" s="2" t="s">
        <v>2566</v>
      </c>
      <c r="C826" s="2">
        <f>YEAR([1]Data!$D826)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x14ac:dyDescent="0.3">
      <c r="A827" s="2">
        <v>826</v>
      </c>
      <c r="B827" s="2" t="s">
        <v>2566</v>
      </c>
      <c r="C827" s="2">
        <f>YEAR([1]Data!$D827)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x14ac:dyDescent="0.3">
      <c r="A828" s="2">
        <v>827</v>
      </c>
      <c r="B828" s="2" t="s">
        <v>2571</v>
      </c>
      <c r="C828" s="2">
        <f>YEAR([1]Data!$D828)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x14ac:dyDescent="0.3">
      <c r="A829" s="2">
        <v>828</v>
      </c>
      <c r="B829" s="2" t="s">
        <v>2571</v>
      </c>
      <c r="C829" s="2">
        <f>YEAR([1]Data!$D829)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x14ac:dyDescent="0.3">
      <c r="A830" s="2">
        <v>829</v>
      </c>
      <c r="B830" s="2" t="s">
        <v>2571</v>
      </c>
      <c r="C830" s="2">
        <f>YEAR([1]Data!$D830)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x14ac:dyDescent="0.3">
      <c r="A831" s="2">
        <v>830</v>
      </c>
      <c r="B831" s="2" t="s">
        <v>2578</v>
      </c>
      <c r="C831" s="2">
        <f>YEAR([1]Data!$D831)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x14ac:dyDescent="0.3">
      <c r="A832" s="2">
        <v>831</v>
      </c>
      <c r="B832" s="2" t="s">
        <v>2578</v>
      </c>
      <c r="C832" s="2">
        <f>YEAR([1]Data!$D832)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x14ac:dyDescent="0.3">
      <c r="A833" s="2">
        <v>832</v>
      </c>
      <c r="B833" s="2" t="s">
        <v>2578</v>
      </c>
      <c r="C833" s="2">
        <f>YEAR([1]Data!$D833)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x14ac:dyDescent="0.3">
      <c r="A834" s="2">
        <v>833</v>
      </c>
      <c r="B834" s="2" t="s">
        <v>2578</v>
      </c>
      <c r="C834" s="2">
        <f>YEAR([1]Data!$D834)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x14ac:dyDescent="0.3">
      <c r="A835" s="2">
        <v>834</v>
      </c>
      <c r="B835" s="2" t="s">
        <v>2588</v>
      </c>
      <c r="C835" s="2">
        <f>YEAR([1]Data!$D835)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x14ac:dyDescent="0.3">
      <c r="A836" s="2">
        <v>835</v>
      </c>
      <c r="B836" s="2" t="s">
        <v>2588</v>
      </c>
      <c r="C836" s="2">
        <f>YEAR([1]Data!$D836)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x14ac:dyDescent="0.3">
      <c r="A837" s="2">
        <v>836</v>
      </c>
      <c r="B837" s="2" t="s">
        <v>2588</v>
      </c>
      <c r="C837" s="2">
        <f>YEAR([1]Data!$D837)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x14ac:dyDescent="0.3">
      <c r="A838" s="2">
        <v>837</v>
      </c>
      <c r="B838" s="2" t="s">
        <v>2595</v>
      </c>
      <c r="C838" s="2">
        <f>YEAR([1]Data!$D838)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x14ac:dyDescent="0.3">
      <c r="A839" s="2">
        <v>838</v>
      </c>
      <c r="B839" s="2" t="s">
        <v>2598</v>
      </c>
      <c r="C839" s="2">
        <f>YEAR([1]Data!$D839)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x14ac:dyDescent="0.3">
      <c r="A840" s="2">
        <v>839</v>
      </c>
      <c r="B840" s="2" t="s">
        <v>2603</v>
      </c>
      <c r="C840" s="2">
        <f>YEAR([1]Data!$D840)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x14ac:dyDescent="0.3">
      <c r="A841" s="2">
        <v>840</v>
      </c>
      <c r="B841" s="2" t="s">
        <v>2604</v>
      </c>
      <c r="C841" s="2">
        <f>YEAR([1]Data!$D841)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x14ac:dyDescent="0.3">
      <c r="A842" s="2">
        <v>841</v>
      </c>
      <c r="B842" s="2" t="s">
        <v>2604</v>
      </c>
      <c r="C842" s="2">
        <f>YEAR([1]Data!$D842)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x14ac:dyDescent="0.3">
      <c r="A843" s="2">
        <v>842</v>
      </c>
      <c r="B843" s="2" t="s">
        <v>2604</v>
      </c>
      <c r="C843" s="2">
        <f>YEAR([1]Data!$D843)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x14ac:dyDescent="0.3">
      <c r="A844" s="2">
        <v>843</v>
      </c>
      <c r="B844" s="2" t="s">
        <v>2611</v>
      </c>
      <c r="C844" s="2">
        <f>YEAR([1]Data!$D844)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x14ac:dyDescent="0.3">
      <c r="A845" s="2">
        <v>844</v>
      </c>
      <c r="B845" s="2" t="s">
        <v>2611</v>
      </c>
      <c r="C845" s="2">
        <f>YEAR([1]Data!$D845)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x14ac:dyDescent="0.3">
      <c r="A846" s="2">
        <v>845</v>
      </c>
      <c r="B846" s="2" t="s">
        <v>2611</v>
      </c>
      <c r="C846" s="2">
        <f>YEAR([1]Data!$D846)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x14ac:dyDescent="0.3">
      <c r="A847" s="2">
        <v>846</v>
      </c>
      <c r="B847" s="2" t="s">
        <v>2611</v>
      </c>
      <c r="C847" s="2">
        <f>YEAR([1]Data!$D847)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x14ac:dyDescent="0.3">
      <c r="A848" s="2">
        <v>847</v>
      </c>
      <c r="B848" s="2" t="s">
        <v>2622</v>
      </c>
      <c r="C848" s="2">
        <f>YEAR([1]Data!$D848)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x14ac:dyDescent="0.3">
      <c r="A849" s="2">
        <v>848</v>
      </c>
      <c r="B849" s="2" t="s">
        <v>2622</v>
      </c>
      <c r="C849" s="2">
        <f>YEAR([1]Data!$D849)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x14ac:dyDescent="0.3">
      <c r="A850" s="2">
        <v>849</v>
      </c>
      <c r="B850" s="2" t="s">
        <v>2625</v>
      </c>
      <c r="C850" s="2">
        <f>YEAR([1]Data!$D850)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x14ac:dyDescent="0.3">
      <c r="A851" s="2">
        <v>850</v>
      </c>
      <c r="B851" s="2" t="s">
        <v>2631</v>
      </c>
      <c r="C851" s="2">
        <f>YEAR([1]Data!$D851)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x14ac:dyDescent="0.3">
      <c r="A852" s="2">
        <v>851</v>
      </c>
      <c r="B852" s="2" t="s">
        <v>2637</v>
      </c>
      <c r="C852" s="2">
        <f>YEAR([1]Data!$D852)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x14ac:dyDescent="0.3">
      <c r="A853" s="2">
        <v>852</v>
      </c>
      <c r="B853" s="2" t="s">
        <v>2637</v>
      </c>
      <c r="C853" s="2">
        <f>YEAR([1]Data!$D853)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x14ac:dyDescent="0.3">
      <c r="A854" s="2">
        <v>853</v>
      </c>
      <c r="B854" s="2" t="s">
        <v>2645</v>
      </c>
      <c r="C854" s="2">
        <f>YEAR([1]Data!$D854)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x14ac:dyDescent="0.3">
      <c r="A855" s="2">
        <v>854</v>
      </c>
      <c r="B855" s="2" t="s">
        <v>2646</v>
      </c>
      <c r="C855" s="2">
        <f>YEAR([1]Data!$D855)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x14ac:dyDescent="0.3">
      <c r="A856" s="2">
        <v>855</v>
      </c>
      <c r="B856" s="2" t="s">
        <v>2646</v>
      </c>
      <c r="C856" s="2">
        <f>YEAR([1]Data!$D856)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x14ac:dyDescent="0.3">
      <c r="A857" s="2">
        <v>856</v>
      </c>
      <c r="B857" s="2" t="s">
        <v>2647</v>
      </c>
      <c r="C857" s="2">
        <f>YEAR([1]Data!$D857)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x14ac:dyDescent="0.3">
      <c r="A858" s="2">
        <v>857</v>
      </c>
      <c r="B858" s="2" t="s">
        <v>2647</v>
      </c>
      <c r="C858" s="2">
        <f>YEAR([1]Data!$D858)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x14ac:dyDescent="0.3">
      <c r="A859" s="2">
        <v>858</v>
      </c>
      <c r="B859" s="2" t="s">
        <v>2647</v>
      </c>
      <c r="C859" s="2">
        <f>YEAR([1]Data!$D859)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x14ac:dyDescent="0.3">
      <c r="A860" s="2">
        <v>859</v>
      </c>
      <c r="B860" s="2" t="s">
        <v>2655</v>
      </c>
      <c r="C860" s="2">
        <f>YEAR([1]Data!$D860)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x14ac:dyDescent="0.3">
      <c r="A861" s="2">
        <v>860</v>
      </c>
      <c r="B861" s="2" t="s">
        <v>2655</v>
      </c>
      <c r="C861" s="2">
        <f>YEAR([1]Data!$D861)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x14ac:dyDescent="0.3">
      <c r="A862" s="2">
        <v>861</v>
      </c>
      <c r="B862" s="2" t="s">
        <v>2659</v>
      </c>
      <c r="C862" s="2">
        <f>YEAR([1]Data!$D862)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x14ac:dyDescent="0.3">
      <c r="A863" s="2">
        <v>862</v>
      </c>
      <c r="B863" s="2" t="s">
        <v>2659</v>
      </c>
      <c r="C863" s="2">
        <f>YEAR([1]Data!$D863)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x14ac:dyDescent="0.3">
      <c r="A864" s="2">
        <v>863</v>
      </c>
      <c r="B864" s="2" t="s">
        <v>2664</v>
      </c>
      <c r="C864" s="2">
        <f>YEAR([1]Data!$D864)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x14ac:dyDescent="0.3">
      <c r="A865" s="2">
        <v>864</v>
      </c>
      <c r="B865" s="2" t="s">
        <v>2664</v>
      </c>
      <c r="C865" s="2">
        <f>YEAR([1]Data!$D865)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x14ac:dyDescent="0.3">
      <c r="A866" s="2">
        <v>865</v>
      </c>
      <c r="B866" s="2" t="s">
        <v>2664</v>
      </c>
      <c r="C866" s="2">
        <f>YEAR([1]Data!$D866)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x14ac:dyDescent="0.3">
      <c r="A867" s="2">
        <v>866</v>
      </c>
      <c r="B867" s="2" t="s">
        <v>2671</v>
      </c>
      <c r="C867" s="2">
        <f>YEAR([1]Data!$D867)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x14ac:dyDescent="0.3">
      <c r="A868" s="2">
        <v>867</v>
      </c>
      <c r="B868" s="2" t="s">
        <v>2671</v>
      </c>
      <c r="C868" s="2">
        <f>YEAR([1]Data!$D868)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x14ac:dyDescent="0.3">
      <c r="A869" s="2">
        <v>868</v>
      </c>
      <c r="B869" s="2" t="s">
        <v>2678</v>
      </c>
      <c r="C869" s="2">
        <f>YEAR([1]Data!$D869)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x14ac:dyDescent="0.3">
      <c r="A870" s="2">
        <v>869</v>
      </c>
      <c r="B870" s="2" t="s">
        <v>2683</v>
      </c>
      <c r="C870" s="2">
        <f>YEAR([1]Data!$D870)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x14ac:dyDescent="0.3">
      <c r="A871" s="2">
        <v>870</v>
      </c>
      <c r="B871" s="2" t="s">
        <v>2688</v>
      </c>
      <c r="C871" s="2">
        <f>YEAR([1]Data!$D871)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x14ac:dyDescent="0.3">
      <c r="A872" s="2">
        <v>871</v>
      </c>
      <c r="B872" s="2" t="s">
        <v>2688</v>
      </c>
      <c r="C872" s="2">
        <f>YEAR([1]Data!$D872)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x14ac:dyDescent="0.3">
      <c r="A873" s="2">
        <v>872</v>
      </c>
      <c r="B873" s="2" t="s">
        <v>2693</v>
      </c>
      <c r="C873" s="2">
        <f>YEAR([1]Data!$D873)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x14ac:dyDescent="0.3">
      <c r="A874" s="2">
        <v>873</v>
      </c>
      <c r="B874" s="2" t="s">
        <v>2697</v>
      </c>
      <c r="C874" s="2">
        <f>YEAR([1]Data!$D874)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x14ac:dyDescent="0.3">
      <c r="A875" s="2">
        <v>874</v>
      </c>
      <c r="B875" s="2" t="s">
        <v>2697</v>
      </c>
      <c r="C875" s="2">
        <f>YEAR([1]Data!$D875)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x14ac:dyDescent="0.3">
      <c r="A876" s="2">
        <v>875</v>
      </c>
      <c r="B876" s="2" t="s">
        <v>2700</v>
      </c>
      <c r="C876" s="2">
        <f>YEAR([1]Data!$D876)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x14ac:dyDescent="0.3">
      <c r="A877" s="2">
        <v>876</v>
      </c>
      <c r="B877" s="2" t="s">
        <v>2703</v>
      </c>
      <c r="C877" s="2">
        <f>YEAR([1]Data!$D877)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x14ac:dyDescent="0.3">
      <c r="A878" s="2">
        <v>877</v>
      </c>
      <c r="B878" s="2" t="s">
        <v>2703</v>
      </c>
      <c r="C878" s="2">
        <f>YEAR([1]Data!$D878)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x14ac:dyDescent="0.3">
      <c r="A879" s="2">
        <v>878</v>
      </c>
      <c r="B879" s="2" t="s">
        <v>2703</v>
      </c>
      <c r="C879" s="2">
        <f>YEAR([1]Data!$D879)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x14ac:dyDescent="0.3">
      <c r="A880" s="2">
        <v>879</v>
      </c>
      <c r="B880" s="2" t="s">
        <v>2706</v>
      </c>
      <c r="C880" s="2">
        <f>YEAR([1]Data!$D880)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x14ac:dyDescent="0.3">
      <c r="A881" s="2">
        <v>880</v>
      </c>
      <c r="B881" s="2" t="s">
        <v>2711</v>
      </c>
      <c r="C881" s="2">
        <f>YEAR([1]Data!$D881)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x14ac:dyDescent="0.3">
      <c r="A882" s="2">
        <v>881</v>
      </c>
      <c r="B882" s="2" t="s">
        <v>2711</v>
      </c>
      <c r="C882" s="2">
        <f>YEAR([1]Data!$D882)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x14ac:dyDescent="0.3">
      <c r="A883" s="2">
        <v>882</v>
      </c>
      <c r="B883" s="2" t="s">
        <v>2714</v>
      </c>
      <c r="C883" s="2">
        <f>YEAR([1]Data!$D883)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x14ac:dyDescent="0.3">
      <c r="A884" s="2">
        <v>883</v>
      </c>
      <c r="B884" s="2" t="s">
        <v>2715</v>
      </c>
      <c r="C884" s="2">
        <f>YEAR([1]Data!$D884)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x14ac:dyDescent="0.3">
      <c r="A885" s="2">
        <v>884</v>
      </c>
      <c r="B885" s="2" t="s">
        <v>2716</v>
      </c>
      <c r="C885" s="2">
        <f>YEAR([1]Data!$D885)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x14ac:dyDescent="0.3">
      <c r="A886" s="2">
        <v>885</v>
      </c>
      <c r="B886" s="2" t="s">
        <v>2719</v>
      </c>
      <c r="C886" s="2">
        <f>YEAR([1]Data!$D886)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x14ac:dyDescent="0.3">
      <c r="A887" s="2">
        <v>886</v>
      </c>
      <c r="B887" s="2" t="s">
        <v>2724</v>
      </c>
      <c r="C887" s="2">
        <f>YEAR([1]Data!$D887)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x14ac:dyDescent="0.3">
      <c r="A888" s="2">
        <v>887</v>
      </c>
      <c r="B888" s="2" t="s">
        <v>2729</v>
      </c>
      <c r="C888" s="2">
        <f>YEAR([1]Data!$D888)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x14ac:dyDescent="0.3">
      <c r="A889" s="2">
        <v>888</v>
      </c>
      <c r="B889" s="2" t="s">
        <v>2732</v>
      </c>
      <c r="C889" s="2">
        <f>YEAR([1]Data!$D889)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x14ac:dyDescent="0.3">
      <c r="A890" s="2">
        <v>889</v>
      </c>
      <c r="B890" s="2" t="s">
        <v>2736</v>
      </c>
      <c r="C890" s="2">
        <f>YEAR([1]Data!$D890)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x14ac:dyDescent="0.3">
      <c r="A891" s="2">
        <v>890</v>
      </c>
      <c r="B891" s="2" t="s">
        <v>2737</v>
      </c>
      <c r="C891" s="2">
        <f>YEAR([1]Data!$D891)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x14ac:dyDescent="0.3">
      <c r="A892" s="2">
        <v>891</v>
      </c>
      <c r="B892" s="2" t="s">
        <v>2737</v>
      </c>
      <c r="C892" s="2">
        <f>YEAR([1]Data!$D892)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x14ac:dyDescent="0.3">
      <c r="A893" s="2">
        <v>892</v>
      </c>
      <c r="B893" s="2" t="s">
        <v>2740</v>
      </c>
      <c r="C893" s="2">
        <f>YEAR([1]Data!$D893)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x14ac:dyDescent="0.3">
      <c r="A894" s="2">
        <v>893</v>
      </c>
      <c r="B894" s="2" t="s">
        <v>2740</v>
      </c>
      <c r="C894" s="2">
        <f>YEAR([1]Data!$D894)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x14ac:dyDescent="0.3">
      <c r="A895" s="2">
        <v>894</v>
      </c>
      <c r="B895" s="2" t="s">
        <v>2740</v>
      </c>
      <c r="C895" s="2">
        <f>YEAR([1]Data!$D895)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x14ac:dyDescent="0.3">
      <c r="A896" s="2">
        <v>895</v>
      </c>
      <c r="B896" s="2" t="s">
        <v>2747</v>
      </c>
      <c r="C896" s="2">
        <f>YEAR([1]Data!$D896)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x14ac:dyDescent="0.3">
      <c r="A897" s="2">
        <v>896</v>
      </c>
      <c r="B897" s="2" t="s">
        <v>2747</v>
      </c>
      <c r="C897" s="2">
        <f>YEAR([1]Data!$D897)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x14ac:dyDescent="0.3">
      <c r="A898" s="2">
        <v>897</v>
      </c>
      <c r="B898" s="2" t="s">
        <v>2752</v>
      </c>
      <c r="C898" s="2">
        <f>YEAR([1]Data!$D898)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x14ac:dyDescent="0.3">
      <c r="A899" s="2">
        <v>898</v>
      </c>
      <c r="B899" s="2" t="s">
        <v>2756</v>
      </c>
      <c r="C899" s="2">
        <f>YEAR([1]Data!$D899)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x14ac:dyDescent="0.3">
      <c r="A900" s="2">
        <v>899</v>
      </c>
      <c r="B900" s="2" t="s">
        <v>2759</v>
      </c>
      <c r="C900" s="2">
        <f>YEAR([1]Data!$D900)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x14ac:dyDescent="0.3">
      <c r="A901" s="2">
        <v>900</v>
      </c>
      <c r="B901" s="2" t="s">
        <v>2764</v>
      </c>
      <c r="C901" s="2">
        <f>YEAR([1]Data!$D901)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x14ac:dyDescent="0.3">
      <c r="A902" s="2">
        <v>901</v>
      </c>
      <c r="B902" s="2" t="s">
        <v>2769</v>
      </c>
      <c r="C902" s="2">
        <f>YEAR([1]Data!$D902)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x14ac:dyDescent="0.3">
      <c r="A903" s="2">
        <v>902</v>
      </c>
      <c r="B903" s="2" t="s">
        <v>2769</v>
      </c>
      <c r="C903" s="2">
        <f>YEAR([1]Data!$D903)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x14ac:dyDescent="0.3">
      <c r="A904" s="2">
        <v>903</v>
      </c>
      <c r="B904" s="2" t="s">
        <v>2775</v>
      </c>
      <c r="C904" s="2">
        <f>YEAR([1]Data!$D904)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x14ac:dyDescent="0.3">
      <c r="A905" s="2">
        <v>904</v>
      </c>
      <c r="B905" s="2" t="s">
        <v>2776</v>
      </c>
      <c r="C905" s="2">
        <f>YEAR([1]Data!$D905)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x14ac:dyDescent="0.3">
      <c r="A906" s="2">
        <v>905</v>
      </c>
      <c r="B906" s="2" t="s">
        <v>2776</v>
      </c>
      <c r="C906" s="2">
        <f>YEAR([1]Data!$D906)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x14ac:dyDescent="0.3">
      <c r="A907" s="2">
        <v>906</v>
      </c>
      <c r="B907" s="2" t="s">
        <v>2776</v>
      </c>
      <c r="C907" s="2">
        <f>YEAR([1]Data!$D907)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x14ac:dyDescent="0.3">
      <c r="A908" s="2">
        <v>907</v>
      </c>
      <c r="B908" s="2" t="s">
        <v>2781</v>
      </c>
      <c r="C908" s="2">
        <f>YEAR([1]Data!$D908)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x14ac:dyDescent="0.3">
      <c r="A909" s="2">
        <v>908</v>
      </c>
      <c r="B909" s="2" t="s">
        <v>2781</v>
      </c>
      <c r="C909" s="2">
        <f>YEAR([1]Data!$D909)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x14ac:dyDescent="0.3">
      <c r="A910" s="2">
        <v>909</v>
      </c>
      <c r="B910" s="2" t="s">
        <v>2781</v>
      </c>
      <c r="C910" s="2">
        <f>YEAR([1]Data!$D910)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x14ac:dyDescent="0.3">
      <c r="A911" s="2">
        <v>910</v>
      </c>
      <c r="B911" s="2" t="s">
        <v>2788</v>
      </c>
      <c r="C911" s="2">
        <f>YEAR([1]Data!$D911)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x14ac:dyDescent="0.3">
      <c r="A912" s="2">
        <v>911</v>
      </c>
      <c r="B912" s="2" t="s">
        <v>2788</v>
      </c>
      <c r="C912" s="2">
        <f>YEAR([1]Data!$D912)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x14ac:dyDescent="0.3">
      <c r="A913" s="2">
        <v>912</v>
      </c>
      <c r="B913" s="2" t="s">
        <v>2788</v>
      </c>
      <c r="C913" s="2">
        <f>YEAR([1]Data!$D913)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x14ac:dyDescent="0.3">
      <c r="A914" s="2">
        <v>913</v>
      </c>
      <c r="B914" s="2" t="s">
        <v>2797</v>
      </c>
      <c r="C914" s="2">
        <f>YEAR([1]Data!$D914)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x14ac:dyDescent="0.3">
      <c r="A915" s="2">
        <v>914</v>
      </c>
      <c r="B915" s="2" t="s">
        <v>2801</v>
      </c>
      <c r="C915" s="2">
        <f>YEAR([1]Data!$D915)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x14ac:dyDescent="0.3">
      <c r="A916" s="2">
        <v>915</v>
      </c>
      <c r="B916" s="2" t="s">
        <v>2801</v>
      </c>
      <c r="C916" s="2">
        <f>YEAR([1]Data!$D916)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x14ac:dyDescent="0.3">
      <c r="A917" s="2">
        <v>916</v>
      </c>
      <c r="B917" s="2" t="s">
        <v>2802</v>
      </c>
      <c r="C917" s="2">
        <f>YEAR([1]Data!$D917)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x14ac:dyDescent="0.3">
      <c r="A918" s="2">
        <v>917</v>
      </c>
      <c r="B918" s="2" t="s">
        <v>2802</v>
      </c>
      <c r="C918" s="2">
        <f>YEAR([1]Data!$D918)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x14ac:dyDescent="0.3">
      <c r="A919" s="2">
        <v>918</v>
      </c>
      <c r="B919" s="2" t="s">
        <v>2802</v>
      </c>
      <c r="C919" s="2">
        <f>YEAR([1]Data!$D919)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x14ac:dyDescent="0.3">
      <c r="A920" s="2">
        <v>919</v>
      </c>
      <c r="B920" s="2" t="s">
        <v>2805</v>
      </c>
      <c r="C920" s="2">
        <f>YEAR([1]Data!$D920)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x14ac:dyDescent="0.3">
      <c r="A921" s="2">
        <v>920</v>
      </c>
      <c r="B921" s="2" t="s">
        <v>2805</v>
      </c>
      <c r="C921" s="2">
        <f>YEAR([1]Data!$D921)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x14ac:dyDescent="0.3">
      <c r="A922" s="2">
        <v>921</v>
      </c>
      <c r="B922" s="2" t="s">
        <v>2810</v>
      </c>
      <c r="C922" s="2">
        <f>YEAR([1]Data!$D922)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x14ac:dyDescent="0.3">
      <c r="A923" s="2">
        <v>922</v>
      </c>
      <c r="B923" s="2" t="s">
        <v>2812</v>
      </c>
      <c r="C923" s="2">
        <f>YEAR([1]Data!$D923)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x14ac:dyDescent="0.3">
      <c r="A924" s="2">
        <v>923</v>
      </c>
      <c r="B924" s="2" t="s">
        <v>2812</v>
      </c>
      <c r="C924" s="2">
        <f>YEAR([1]Data!$D924)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x14ac:dyDescent="0.3">
      <c r="A925" s="2">
        <v>924</v>
      </c>
      <c r="B925" s="2" t="s">
        <v>2812</v>
      </c>
      <c r="C925" s="2">
        <f>YEAR([1]Data!$D925)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x14ac:dyDescent="0.3">
      <c r="A926" s="2">
        <v>925</v>
      </c>
      <c r="B926" s="2" t="s">
        <v>2821</v>
      </c>
      <c r="C926" s="2">
        <f>YEAR([1]Data!$D926)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x14ac:dyDescent="0.3">
      <c r="A927" s="2">
        <v>926</v>
      </c>
      <c r="B927" s="2" t="s">
        <v>2824</v>
      </c>
      <c r="C927" s="2">
        <f>YEAR([1]Data!$D927)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x14ac:dyDescent="0.3">
      <c r="A928" s="2">
        <v>927</v>
      </c>
      <c r="B928" s="2" t="s">
        <v>2824</v>
      </c>
      <c r="C928" s="2">
        <f>YEAR([1]Data!$D928)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x14ac:dyDescent="0.3">
      <c r="A929" s="2">
        <v>928</v>
      </c>
      <c r="B929" s="2" t="s">
        <v>2831</v>
      </c>
      <c r="C929" s="2">
        <f>YEAR([1]Data!$D929)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x14ac:dyDescent="0.3">
      <c r="A930" s="2">
        <v>929</v>
      </c>
      <c r="B930" s="2" t="s">
        <v>2831</v>
      </c>
      <c r="C930" s="2">
        <f>YEAR([1]Data!$D930)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x14ac:dyDescent="0.3">
      <c r="A931" s="2">
        <v>930</v>
      </c>
      <c r="B931" s="2" t="s">
        <v>2834</v>
      </c>
      <c r="C931" s="2">
        <f>YEAR([1]Data!$D931)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x14ac:dyDescent="0.3">
      <c r="A932" s="2">
        <v>931</v>
      </c>
      <c r="B932" s="2" t="s">
        <v>2834</v>
      </c>
      <c r="C932" s="2">
        <f>YEAR([1]Data!$D932)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x14ac:dyDescent="0.3">
      <c r="A933" s="2">
        <v>932</v>
      </c>
      <c r="B933" s="2" t="s">
        <v>2834</v>
      </c>
      <c r="C933" s="2">
        <f>YEAR([1]Data!$D933)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x14ac:dyDescent="0.3">
      <c r="A934" s="2">
        <v>933</v>
      </c>
      <c r="B934" s="2" t="s">
        <v>2838</v>
      </c>
      <c r="C934" s="2">
        <f>YEAR([1]Data!$D934)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x14ac:dyDescent="0.3">
      <c r="A935" s="2">
        <v>934</v>
      </c>
      <c r="B935" s="2" t="s">
        <v>2843</v>
      </c>
      <c r="C935" s="2">
        <f>YEAR([1]Data!$D935)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x14ac:dyDescent="0.3">
      <c r="A936" s="2">
        <v>935</v>
      </c>
      <c r="B936" s="2" t="s">
        <v>2843</v>
      </c>
      <c r="C936" s="2">
        <f>YEAR([1]Data!$D936)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x14ac:dyDescent="0.3">
      <c r="A937" s="2">
        <v>936</v>
      </c>
      <c r="B937" s="2" t="s">
        <v>2843</v>
      </c>
      <c r="C937" s="2">
        <f>YEAR([1]Data!$D937)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x14ac:dyDescent="0.3">
      <c r="A938" s="2">
        <v>937</v>
      </c>
      <c r="B938" s="2" t="s">
        <v>2843</v>
      </c>
      <c r="C938" s="2">
        <f>YEAR([1]Data!$D938)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x14ac:dyDescent="0.3">
      <c r="A939" s="2">
        <v>938</v>
      </c>
      <c r="B939" s="2" t="s">
        <v>2850</v>
      </c>
      <c r="C939" s="2">
        <f>YEAR([1]Data!$D939)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x14ac:dyDescent="0.3">
      <c r="A940" s="2">
        <v>939</v>
      </c>
      <c r="B940" s="2" t="s">
        <v>2852</v>
      </c>
      <c r="C940" s="2">
        <f>YEAR([1]Data!$D940)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x14ac:dyDescent="0.3">
      <c r="A941" s="2">
        <v>940</v>
      </c>
      <c r="B941" s="2" t="s">
        <v>2852</v>
      </c>
      <c r="C941" s="2">
        <f>YEAR([1]Data!$D941)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x14ac:dyDescent="0.3">
      <c r="A942" s="2">
        <v>941</v>
      </c>
      <c r="B942" s="2" t="s">
        <v>2860</v>
      </c>
      <c r="C942" s="2">
        <f>YEAR([1]Data!$D942)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x14ac:dyDescent="0.3">
      <c r="A943" s="2">
        <v>942</v>
      </c>
      <c r="B943" s="2" t="s">
        <v>2865</v>
      </c>
      <c r="C943" s="2">
        <f>YEAR([1]Data!$D943)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x14ac:dyDescent="0.3">
      <c r="A944" s="2">
        <v>943</v>
      </c>
      <c r="B944" s="2" t="s">
        <v>2865</v>
      </c>
      <c r="C944" s="2">
        <f>YEAR([1]Data!$D944)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x14ac:dyDescent="0.3">
      <c r="A945" s="2">
        <v>944</v>
      </c>
      <c r="B945" s="2" t="s">
        <v>2869</v>
      </c>
      <c r="C945" s="2">
        <f>YEAR([1]Data!$D945)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x14ac:dyDescent="0.3">
      <c r="A946" s="2">
        <v>945</v>
      </c>
      <c r="B946" s="2" t="s">
        <v>2869</v>
      </c>
      <c r="C946" s="2">
        <f>YEAR([1]Data!$D946)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x14ac:dyDescent="0.3">
      <c r="A947" s="2">
        <v>946</v>
      </c>
      <c r="B947" s="2" t="s">
        <v>2869</v>
      </c>
      <c r="C947" s="2">
        <f>YEAR([1]Data!$D947)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x14ac:dyDescent="0.3">
      <c r="A948" s="2">
        <v>947</v>
      </c>
      <c r="B948" s="2" t="s">
        <v>2874</v>
      </c>
      <c r="C948" s="2">
        <f>YEAR([1]Data!$D948)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x14ac:dyDescent="0.3">
      <c r="A949" s="2">
        <v>948</v>
      </c>
      <c r="B949" s="2" t="s">
        <v>2877</v>
      </c>
      <c r="C949" s="2">
        <f>YEAR([1]Data!$D949)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x14ac:dyDescent="0.3">
      <c r="A950" s="2">
        <v>949</v>
      </c>
      <c r="B950" s="2" t="s">
        <v>2877</v>
      </c>
      <c r="C950" s="2">
        <f>YEAR([1]Data!$D950)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x14ac:dyDescent="0.3">
      <c r="A951" s="2">
        <v>950</v>
      </c>
      <c r="B951" s="2" t="s">
        <v>2877</v>
      </c>
      <c r="C951" s="2">
        <f>YEAR([1]Data!$D951)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x14ac:dyDescent="0.3">
      <c r="A952" s="2">
        <v>951</v>
      </c>
      <c r="B952" s="2" t="s">
        <v>2877</v>
      </c>
      <c r="C952" s="2">
        <f>YEAR([1]Data!$D952)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x14ac:dyDescent="0.3">
      <c r="A953" s="2">
        <v>952</v>
      </c>
      <c r="B953" s="2" t="s">
        <v>2877</v>
      </c>
      <c r="C953" s="2">
        <f>YEAR([1]Data!$D953)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x14ac:dyDescent="0.3">
      <c r="A954" s="2">
        <v>953</v>
      </c>
      <c r="B954" s="2" t="s">
        <v>2884</v>
      </c>
      <c r="C954" s="2">
        <f>YEAR([1]Data!$D954)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x14ac:dyDescent="0.3">
      <c r="A955" s="2">
        <v>954</v>
      </c>
      <c r="B955" s="2" t="s">
        <v>2888</v>
      </c>
      <c r="C955" s="2">
        <f>YEAR([1]Data!$D955)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x14ac:dyDescent="0.3">
      <c r="A956" s="2">
        <v>955</v>
      </c>
      <c r="B956" s="2" t="s">
        <v>2888</v>
      </c>
      <c r="C956" s="2">
        <f>YEAR([1]Data!$D956)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x14ac:dyDescent="0.3">
      <c r="A957" s="2">
        <v>956</v>
      </c>
      <c r="B957" s="2" t="s">
        <v>2892</v>
      </c>
      <c r="C957" s="2">
        <f>YEAR([1]Data!$D957)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x14ac:dyDescent="0.3">
      <c r="A958" s="2">
        <v>957</v>
      </c>
      <c r="B958" s="2" t="s">
        <v>2895</v>
      </c>
      <c r="C958" s="2">
        <f>YEAR([1]Data!$D958)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x14ac:dyDescent="0.3">
      <c r="A959" s="2">
        <v>958</v>
      </c>
      <c r="B959" s="2" t="s">
        <v>2895</v>
      </c>
      <c r="C959" s="2">
        <f>YEAR([1]Data!$D959)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x14ac:dyDescent="0.3">
      <c r="A960" s="2">
        <v>959</v>
      </c>
      <c r="B960" s="2" t="s">
        <v>2895</v>
      </c>
      <c r="C960" s="2">
        <f>YEAR([1]Data!$D960)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x14ac:dyDescent="0.3">
      <c r="A961" s="2">
        <v>960</v>
      </c>
      <c r="B961" s="2" t="s">
        <v>2902</v>
      </c>
      <c r="C961" s="2">
        <f>YEAR([1]Data!$D961)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x14ac:dyDescent="0.3">
      <c r="A962" s="2">
        <v>961</v>
      </c>
      <c r="B962" s="2" t="s">
        <v>2907</v>
      </c>
      <c r="C962" s="2">
        <f>YEAR([1]Data!$D962)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x14ac:dyDescent="0.3">
      <c r="A963" s="2">
        <v>962</v>
      </c>
      <c r="B963" s="2" t="s">
        <v>2910</v>
      </c>
      <c r="C963" s="2">
        <f>YEAR([1]Data!$D963)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x14ac:dyDescent="0.3">
      <c r="A964" s="2">
        <v>963</v>
      </c>
      <c r="B964" s="2" t="s">
        <v>2915</v>
      </c>
      <c r="C964" s="2">
        <f>YEAR([1]Data!$D964)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x14ac:dyDescent="0.3">
      <c r="A965" s="2">
        <v>964</v>
      </c>
      <c r="B965" s="2" t="s">
        <v>2916</v>
      </c>
      <c r="C965" s="2">
        <f>YEAR([1]Data!$D965)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x14ac:dyDescent="0.3">
      <c r="A966" s="2">
        <v>965</v>
      </c>
      <c r="B966" s="2" t="s">
        <v>2920</v>
      </c>
      <c r="C966" s="2">
        <f>YEAR([1]Data!$D966)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x14ac:dyDescent="0.3">
      <c r="A967" s="2">
        <v>966</v>
      </c>
      <c r="B967" s="2" t="s">
        <v>2920</v>
      </c>
      <c r="C967" s="2">
        <f>YEAR([1]Data!$D967)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x14ac:dyDescent="0.3">
      <c r="A968" s="2">
        <v>967</v>
      </c>
      <c r="B968" s="2" t="s">
        <v>2920</v>
      </c>
      <c r="C968" s="2">
        <f>YEAR([1]Data!$D968)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x14ac:dyDescent="0.3">
      <c r="A969" s="2">
        <v>968</v>
      </c>
      <c r="B969" s="2" t="s">
        <v>2920</v>
      </c>
      <c r="C969" s="2">
        <f>YEAR([1]Data!$D969)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x14ac:dyDescent="0.3">
      <c r="A970" s="2">
        <v>969</v>
      </c>
      <c r="B970" s="2" t="s">
        <v>2920</v>
      </c>
      <c r="C970" s="2">
        <f>YEAR([1]Data!$D970)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x14ac:dyDescent="0.3">
      <c r="A971" s="2">
        <v>970</v>
      </c>
      <c r="B971" s="2" t="s">
        <v>2920</v>
      </c>
      <c r="C971" s="2">
        <f>YEAR([1]Data!$D971)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x14ac:dyDescent="0.3">
      <c r="A972" s="2">
        <v>971</v>
      </c>
      <c r="B972" s="2" t="s">
        <v>2931</v>
      </c>
      <c r="C972" s="2">
        <f>YEAR([1]Data!$D972)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x14ac:dyDescent="0.3">
      <c r="A973" s="2">
        <v>972</v>
      </c>
      <c r="B973" s="2" t="s">
        <v>2931</v>
      </c>
      <c r="C973" s="2">
        <f>YEAR([1]Data!$D973)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x14ac:dyDescent="0.3">
      <c r="A974" s="2">
        <v>973</v>
      </c>
      <c r="B974" s="2" t="s">
        <v>2931</v>
      </c>
      <c r="C974" s="2">
        <f>YEAR([1]Data!$D974)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x14ac:dyDescent="0.3">
      <c r="A975" s="2">
        <v>974</v>
      </c>
      <c r="B975" s="2" t="s">
        <v>2931</v>
      </c>
      <c r="C975" s="2">
        <f>YEAR([1]Data!$D975)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x14ac:dyDescent="0.3">
      <c r="A976" s="2">
        <v>975</v>
      </c>
      <c r="B976" s="2" t="s">
        <v>2934</v>
      </c>
      <c r="C976" s="2">
        <f>YEAR([1]Data!$D976)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x14ac:dyDescent="0.3">
      <c r="A977" s="2">
        <v>976</v>
      </c>
      <c r="B977" s="2" t="s">
        <v>2934</v>
      </c>
      <c r="C977" s="2">
        <f>YEAR([1]Data!$D977)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x14ac:dyDescent="0.3">
      <c r="A978" s="2">
        <v>977</v>
      </c>
      <c r="B978" s="2" t="s">
        <v>2935</v>
      </c>
      <c r="C978" s="2">
        <f>YEAR([1]Data!$D978)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x14ac:dyDescent="0.3">
      <c r="A979" s="2">
        <v>978</v>
      </c>
      <c r="B979" s="2" t="s">
        <v>2938</v>
      </c>
      <c r="C979" s="2">
        <f>YEAR([1]Data!$D979)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x14ac:dyDescent="0.3">
      <c r="A980" s="2">
        <v>979</v>
      </c>
      <c r="B980" s="2" t="s">
        <v>2939</v>
      </c>
      <c r="C980" s="2">
        <f>YEAR([1]Data!$D980)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x14ac:dyDescent="0.3">
      <c r="A981" s="2">
        <v>980</v>
      </c>
      <c r="B981" s="2" t="s">
        <v>2942</v>
      </c>
      <c r="C981" s="2">
        <f>YEAR([1]Data!$D981)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x14ac:dyDescent="0.3">
      <c r="A982" s="2">
        <v>981</v>
      </c>
      <c r="B982" s="2" t="s">
        <v>2945</v>
      </c>
      <c r="C982" s="2">
        <f>YEAR([1]Data!$D982)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x14ac:dyDescent="0.3">
      <c r="A983" s="2">
        <v>982</v>
      </c>
      <c r="B983" s="2" t="s">
        <v>2946</v>
      </c>
      <c r="C983" s="2">
        <f>YEAR([1]Data!$D983)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x14ac:dyDescent="0.3">
      <c r="A984" s="2">
        <v>983</v>
      </c>
      <c r="B984" s="2" t="s">
        <v>2946</v>
      </c>
      <c r="C984" s="2">
        <f>YEAR([1]Data!$D984)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x14ac:dyDescent="0.3">
      <c r="A985" s="2">
        <v>984</v>
      </c>
      <c r="B985" s="2" t="s">
        <v>2946</v>
      </c>
      <c r="C985" s="2">
        <f>YEAR([1]Data!$D985)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x14ac:dyDescent="0.3">
      <c r="A986" s="2">
        <v>985</v>
      </c>
      <c r="B986" s="2" t="s">
        <v>2953</v>
      </c>
      <c r="C986" s="2">
        <f>YEAR([1]Data!$D986)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x14ac:dyDescent="0.3">
      <c r="A987" s="2">
        <v>986</v>
      </c>
      <c r="B987" s="2" t="s">
        <v>2953</v>
      </c>
      <c r="C987" s="2">
        <f>YEAR([1]Data!$D987)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x14ac:dyDescent="0.3">
      <c r="A988" s="2">
        <v>987</v>
      </c>
      <c r="B988" s="2" t="s">
        <v>2953</v>
      </c>
      <c r="C988" s="2">
        <f>YEAR([1]Data!$D988)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x14ac:dyDescent="0.3">
      <c r="A989" s="2">
        <v>988</v>
      </c>
      <c r="B989" s="2" t="s">
        <v>2960</v>
      </c>
      <c r="C989" s="2">
        <f>YEAR([1]Data!$D989)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x14ac:dyDescent="0.3">
      <c r="A990" s="2">
        <v>989</v>
      </c>
      <c r="B990" s="2" t="s">
        <v>2965</v>
      </c>
      <c r="C990" s="2">
        <f>YEAR([1]Data!$D990)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x14ac:dyDescent="0.3">
      <c r="A991" s="2">
        <v>990</v>
      </c>
      <c r="B991" s="2" t="s">
        <v>2965</v>
      </c>
      <c r="C991" s="2">
        <f>YEAR([1]Data!$D991)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x14ac:dyDescent="0.3">
      <c r="A992" s="2">
        <v>991</v>
      </c>
      <c r="B992" s="2" t="s">
        <v>2968</v>
      </c>
      <c r="C992" s="2">
        <f>YEAR([1]Data!$D992)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x14ac:dyDescent="0.3">
      <c r="A993" s="2">
        <v>992</v>
      </c>
      <c r="B993" s="2" t="s">
        <v>2971</v>
      </c>
      <c r="C993" s="2">
        <f>YEAR([1]Data!$D993)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x14ac:dyDescent="0.3">
      <c r="A994" s="2">
        <v>993</v>
      </c>
      <c r="B994" s="2" t="s">
        <v>2972</v>
      </c>
      <c r="C994" s="2">
        <f>YEAR([1]Data!$D994)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x14ac:dyDescent="0.3">
      <c r="A995" s="2">
        <v>994</v>
      </c>
      <c r="B995" s="2" t="s">
        <v>2972</v>
      </c>
      <c r="C995" s="2">
        <f>YEAR([1]Data!$D995)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x14ac:dyDescent="0.3">
      <c r="A996" s="2">
        <v>995</v>
      </c>
      <c r="B996" s="2" t="s">
        <v>2975</v>
      </c>
      <c r="C996" s="2">
        <f>YEAR([1]Data!$D996)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x14ac:dyDescent="0.3">
      <c r="A997" s="2">
        <v>996</v>
      </c>
      <c r="B997" s="2" t="s">
        <v>2975</v>
      </c>
      <c r="C997" s="2">
        <f>YEAR([1]Data!$D997)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x14ac:dyDescent="0.3">
      <c r="A998" s="2">
        <v>997</v>
      </c>
      <c r="B998" s="2" t="s">
        <v>2982</v>
      </c>
      <c r="C998" s="2">
        <f>YEAR([1]Data!$D998)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x14ac:dyDescent="0.3">
      <c r="A999" s="2">
        <v>998</v>
      </c>
      <c r="B999" s="2" t="s">
        <v>2982</v>
      </c>
      <c r="C999" s="2">
        <f>YEAR([1]Data!$D999)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x14ac:dyDescent="0.3">
      <c r="A1000" s="2">
        <v>999</v>
      </c>
      <c r="B1000" s="2" t="s">
        <v>2982</v>
      </c>
      <c r="C1000" s="2">
        <f>YEAR([1]Data!$D1000)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x14ac:dyDescent="0.3">
      <c r="A1001" s="2">
        <v>1000</v>
      </c>
      <c r="B1001" s="2" t="s">
        <v>2982</v>
      </c>
      <c r="C1001" s="2">
        <f>YEAR([1]Data!$D1001)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x14ac:dyDescent="0.3">
      <c r="A1002" s="2">
        <v>1001</v>
      </c>
      <c r="B1002" s="2" t="s">
        <v>2991</v>
      </c>
      <c r="C1002" s="2">
        <f>YEAR([1]Data!$D1002)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x14ac:dyDescent="0.3">
      <c r="A1003" s="2">
        <v>1002</v>
      </c>
      <c r="B1003" s="2" t="s">
        <v>2992</v>
      </c>
      <c r="C1003" s="2">
        <f>YEAR([1]Data!$D1003)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x14ac:dyDescent="0.3">
      <c r="A1004" s="2">
        <v>1003</v>
      </c>
      <c r="B1004" s="2" t="s">
        <v>2992</v>
      </c>
      <c r="C1004" s="2">
        <f>YEAR([1]Data!$D1004)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x14ac:dyDescent="0.3">
      <c r="A1005" s="2">
        <v>1004</v>
      </c>
      <c r="B1005" s="2" t="s">
        <v>2992</v>
      </c>
      <c r="C1005" s="2">
        <f>YEAR([1]Data!$D1005)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x14ac:dyDescent="0.3">
      <c r="A1006" s="2">
        <v>1005</v>
      </c>
      <c r="B1006" s="2" t="s">
        <v>2995</v>
      </c>
      <c r="C1006" s="2">
        <f>YEAR([1]Data!$D1006)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x14ac:dyDescent="0.3">
      <c r="A1007" s="2">
        <v>1006</v>
      </c>
      <c r="B1007" s="2" t="s">
        <v>3001</v>
      </c>
      <c r="C1007" s="2">
        <f>YEAR([1]Data!$D1007)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x14ac:dyDescent="0.3">
      <c r="A1008" s="2">
        <v>1007</v>
      </c>
      <c r="B1008" s="2" t="s">
        <v>3002</v>
      </c>
      <c r="C1008" s="2">
        <f>YEAR([1]Data!$D1008)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x14ac:dyDescent="0.3">
      <c r="A1009" s="2">
        <v>1008</v>
      </c>
      <c r="B1009" s="2" t="s">
        <v>3002</v>
      </c>
      <c r="C1009" s="2">
        <f>YEAR([1]Data!$D1009)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x14ac:dyDescent="0.3">
      <c r="A1010" s="2">
        <v>1009</v>
      </c>
      <c r="B1010" s="2" t="s">
        <v>3007</v>
      </c>
      <c r="C1010" s="2">
        <f>YEAR([1]Data!$D1010)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x14ac:dyDescent="0.3">
      <c r="A1011" s="2">
        <v>1010</v>
      </c>
      <c r="B1011" s="2" t="s">
        <v>3008</v>
      </c>
      <c r="C1011" s="2">
        <f>YEAR([1]Data!$D1011)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x14ac:dyDescent="0.3">
      <c r="A1012" s="2">
        <v>1011</v>
      </c>
      <c r="B1012" s="2" t="s">
        <v>3009</v>
      </c>
      <c r="C1012" s="2">
        <f>YEAR([1]Data!$D1012)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x14ac:dyDescent="0.3">
      <c r="A1013" s="2">
        <v>1012</v>
      </c>
      <c r="B1013" s="2" t="s">
        <v>3014</v>
      </c>
      <c r="C1013" s="2">
        <f>YEAR([1]Data!$D1013)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x14ac:dyDescent="0.3">
      <c r="A1014" s="2">
        <v>1013</v>
      </c>
      <c r="B1014" s="2" t="s">
        <v>3014</v>
      </c>
      <c r="C1014" s="2">
        <f>YEAR([1]Data!$D1014)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x14ac:dyDescent="0.3">
      <c r="A1015" s="2">
        <v>1014</v>
      </c>
      <c r="B1015" s="2" t="s">
        <v>3018</v>
      </c>
      <c r="C1015" s="2">
        <f>YEAR([1]Data!$D1015)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x14ac:dyDescent="0.3">
      <c r="A1016" s="2">
        <v>1015</v>
      </c>
      <c r="B1016" s="2" t="s">
        <v>3018</v>
      </c>
      <c r="C1016" s="2">
        <f>YEAR([1]Data!$D1016)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x14ac:dyDescent="0.3">
      <c r="A1017" s="2">
        <v>1016</v>
      </c>
      <c r="B1017" s="2" t="s">
        <v>3023</v>
      </c>
      <c r="C1017" s="2">
        <f>YEAR([1]Data!$D1017)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x14ac:dyDescent="0.3">
      <c r="A1018" s="2">
        <v>1017</v>
      </c>
      <c r="B1018" s="2" t="s">
        <v>3024</v>
      </c>
      <c r="C1018" s="2">
        <f>YEAR([1]Data!$D1018)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x14ac:dyDescent="0.3">
      <c r="A1019" s="2">
        <v>1018</v>
      </c>
      <c r="B1019" s="2" t="s">
        <v>3024</v>
      </c>
      <c r="C1019" s="2">
        <f>YEAR([1]Data!$D1019)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x14ac:dyDescent="0.3">
      <c r="A1020" s="2">
        <v>1019</v>
      </c>
      <c r="B1020" s="2" t="s">
        <v>3024</v>
      </c>
      <c r="C1020" s="2">
        <f>YEAR([1]Data!$D1020)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x14ac:dyDescent="0.3">
      <c r="A1021" s="2">
        <v>1020</v>
      </c>
      <c r="B1021" s="2" t="s">
        <v>3024</v>
      </c>
      <c r="C1021" s="2">
        <f>YEAR([1]Data!$D1021)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x14ac:dyDescent="0.3">
      <c r="A1022" s="2">
        <v>1021</v>
      </c>
      <c r="B1022" s="2" t="s">
        <v>3033</v>
      </c>
      <c r="C1022" s="2">
        <f>YEAR([1]Data!$D1022)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x14ac:dyDescent="0.3">
      <c r="A1023" s="2">
        <v>1022</v>
      </c>
      <c r="B1023" s="2" t="s">
        <v>3033</v>
      </c>
      <c r="C1023" s="2">
        <f>YEAR([1]Data!$D1023)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x14ac:dyDescent="0.3">
      <c r="A1024" s="2">
        <v>1023</v>
      </c>
      <c r="B1024" s="2" t="s">
        <v>3033</v>
      </c>
      <c r="C1024" s="2">
        <f>YEAR([1]Data!$D1024)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x14ac:dyDescent="0.3">
      <c r="A1025" s="2">
        <v>1024</v>
      </c>
      <c r="B1025" s="2" t="s">
        <v>3040</v>
      </c>
      <c r="C1025" s="2">
        <f>YEAR([1]Data!$D1025)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x14ac:dyDescent="0.3">
      <c r="A1026" s="2">
        <v>1025</v>
      </c>
      <c r="B1026" s="2" t="s">
        <v>3043</v>
      </c>
      <c r="C1026" s="2">
        <f>YEAR([1]Data!$D1026)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x14ac:dyDescent="0.3">
      <c r="A1027" s="2">
        <v>1026</v>
      </c>
      <c r="B1027" s="2" t="s">
        <v>3048</v>
      </c>
      <c r="C1027" s="2">
        <f>YEAR([1]Data!$D1027)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x14ac:dyDescent="0.3">
      <c r="A1028" s="2">
        <v>1027</v>
      </c>
      <c r="B1028" s="2" t="s">
        <v>3048</v>
      </c>
      <c r="C1028" s="2">
        <f>YEAR([1]Data!$D1028)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x14ac:dyDescent="0.3">
      <c r="A1029" s="2">
        <v>1028</v>
      </c>
      <c r="B1029" s="2" t="s">
        <v>3048</v>
      </c>
      <c r="C1029" s="2">
        <f>YEAR([1]Data!$D1029)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x14ac:dyDescent="0.3">
      <c r="A1030" s="2">
        <v>1029</v>
      </c>
      <c r="B1030" s="2" t="s">
        <v>3057</v>
      </c>
      <c r="C1030" s="2">
        <f>YEAR([1]Data!$D1030)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x14ac:dyDescent="0.3">
      <c r="A1031" s="2">
        <v>1030</v>
      </c>
      <c r="B1031" s="2" t="s">
        <v>3057</v>
      </c>
      <c r="C1031" s="2">
        <f>YEAR([1]Data!$D1031)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x14ac:dyDescent="0.3">
      <c r="A1032" s="2">
        <v>1031</v>
      </c>
      <c r="B1032" s="2" t="s">
        <v>3057</v>
      </c>
      <c r="C1032" s="2">
        <f>YEAR([1]Data!$D1032)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x14ac:dyDescent="0.3">
      <c r="A1033" s="2">
        <v>1032</v>
      </c>
      <c r="B1033" s="2" t="s">
        <v>3057</v>
      </c>
      <c r="C1033" s="2">
        <f>YEAR([1]Data!$D1033)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x14ac:dyDescent="0.3">
      <c r="A1034" s="2">
        <v>1033</v>
      </c>
      <c r="B1034" s="2" t="s">
        <v>3057</v>
      </c>
      <c r="C1034" s="2">
        <f>YEAR([1]Data!$D1034)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x14ac:dyDescent="0.3">
      <c r="A1035" s="2">
        <v>1034</v>
      </c>
      <c r="B1035" s="2" t="s">
        <v>3062</v>
      </c>
      <c r="C1035" s="2">
        <f>YEAR([1]Data!$D1035)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x14ac:dyDescent="0.3">
      <c r="A1036" s="2">
        <v>1035</v>
      </c>
      <c r="B1036" s="2" t="s">
        <v>3062</v>
      </c>
      <c r="C1036" s="2">
        <f>YEAR([1]Data!$D1036)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x14ac:dyDescent="0.3">
      <c r="A1037" s="2">
        <v>1036</v>
      </c>
      <c r="B1037" s="2" t="s">
        <v>3062</v>
      </c>
      <c r="C1037" s="2">
        <f>YEAR([1]Data!$D1037)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x14ac:dyDescent="0.3">
      <c r="A1038" s="2">
        <v>1037</v>
      </c>
      <c r="B1038" s="2" t="s">
        <v>3067</v>
      </c>
      <c r="C1038" s="2">
        <f>YEAR([1]Data!$D1038)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x14ac:dyDescent="0.3">
      <c r="A1039" s="2">
        <v>1038</v>
      </c>
      <c r="B1039" s="2" t="s">
        <v>3071</v>
      </c>
      <c r="C1039" s="2">
        <f>YEAR([1]Data!$D1039)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x14ac:dyDescent="0.3">
      <c r="A1040" s="2">
        <v>1039</v>
      </c>
      <c r="B1040" s="2" t="s">
        <v>3076</v>
      </c>
      <c r="C1040" s="2">
        <f>YEAR([1]Data!$D1040)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x14ac:dyDescent="0.3">
      <c r="A1041" s="2">
        <v>1040</v>
      </c>
      <c r="B1041" s="2" t="s">
        <v>3076</v>
      </c>
      <c r="C1041" s="2">
        <f>YEAR([1]Data!$D1041)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x14ac:dyDescent="0.3">
      <c r="A1042" s="2">
        <v>1041</v>
      </c>
      <c r="B1042" s="2" t="s">
        <v>3082</v>
      </c>
      <c r="C1042" s="2">
        <f>YEAR([1]Data!$D1042)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x14ac:dyDescent="0.3">
      <c r="A1043" s="2">
        <v>1042</v>
      </c>
      <c r="B1043" s="2" t="s">
        <v>3086</v>
      </c>
      <c r="C1043" s="2">
        <f>YEAR([1]Data!$D1043)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x14ac:dyDescent="0.3">
      <c r="A1044" s="2">
        <v>1043</v>
      </c>
      <c r="B1044" s="2" t="s">
        <v>3086</v>
      </c>
      <c r="C1044" s="2">
        <f>YEAR([1]Data!$D1044)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x14ac:dyDescent="0.3">
      <c r="A1045" s="2">
        <v>1044</v>
      </c>
      <c r="B1045" s="2" t="s">
        <v>3093</v>
      </c>
      <c r="C1045" s="2">
        <f>YEAR([1]Data!$D1045)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x14ac:dyDescent="0.3">
      <c r="A1046" s="2">
        <v>1045</v>
      </c>
      <c r="B1046" s="2" t="s">
        <v>3093</v>
      </c>
      <c r="C1046" s="2">
        <f>YEAR([1]Data!$D1046)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x14ac:dyDescent="0.3">
      <c r="A1047" s="2">
        <v>1046</v>
      </c>
      <c r="B1047" s="2" t="s">
        <v>3100</v>
      </c>
      <c r="C1047" s="2">
        <f>YEAR([1]Data!$D1047)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x14ac:dyDescent="0.3">
      <c r="A1048" s="2">
        <v>1047</v>
      </c>
      <c r="B1048" s="2" t="s">
        <v>3104</v>
      </c>
      <c r="C1048" s="2">
        <f>YEAR([1]Data!$D1048)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x14ac:dyDescent="0.3">
      <c r="A1049" s="2">
        <v>1048</v>
      </c>
      <c r="B1049" s="2" t="s">
        <v>3104</v>
      </c>
      <c r="C1049" s="2">
        <f>YEAR([1]Data!$D1049)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x14ac:dyDescent="0.3">
      <c r="A1050" s="2">
        <v>1049</v>
      </c>
      <c r="B1050" s="2" t="s">
        <v>3105</v>
      </c>
      <c r="C1050" s="2">
        <f>YEAR([1]Data!$D1050)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x14ac:dyDescent="0.3">
      <c r="A1051" s="2">
        <v>1050</v>
      </c>
      <c r="B1051" s="2" t="s">
        <v>3105</v>
      </c>
      <c r="C1051" s="2">
        <f>YEAR([1]Data!$D1051)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x14ac:dyDescent="0.3">
      <c r="A1052" s="2">
        <v>1051</v>
      </c>
      <c r="B1052" s="2" t="s">
        <v>3106</v>
      </c>
      <c r="C1052" s="2">
        <f>YEAR([1]Data!$D1052)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x14ac:dyDescent="0.3">
      <c r="A1053" s="2">
        <v>1052</v>
      </c>
      <c r="B1053" s="2" t="s">
        <v>3106</v>
      </c>
      <c r="C1053" s="2">
        <f>YEAR([1]Data!$D1053)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x14ac:dyDescent="0.3">
      <c r="A1054" s="2">
        <v>1053</v>
      </c>
      <c r="B1054" s="2" t="s">
        <v>3106</v>
      </c>
      <c r="C1054" s="2">
        <f>YEAR([1]Data!$D1054)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x14ac:dyDescent="0.3">
      <c r="A1055" s="2">
        <v>1054</v>
      </c>
      <c r="B1055" s="2" t="s">
        <v>3115</v>
      </c>
      <c r="C1055" s="2">
        <f>YEAR([1]Data!$D1055)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x14ac:dyDescent="0.3">
      <c r="A1056" s="2">
        <v>1055</v>
      </c>
      <c r="B1056" s="2" t="s">
        <v>3115</v>
      </c>
      <c r="C1056" s="2">
        <f>YEAR([1]Data!$D1056)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x14ac:dyDescent="0.3">
      <c r="A1057" s="2">
        <v>1056</v>
      </c>
      <c r="B1057" s="2" t="s">
        <v>3115</v>
      </c>
      <c r="C1057" s="2">
        <f>YEAR([1]Data!$D1057)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x14ac:dyDescent="0.3">
      <c r="A1058" s="2">
        <v>1057</v>
      </c>
      <c r="B1058" s="2" t="s">
        <v>3115</v>
      </c>
      <c r="C1058" s="2">
        <f>YEAR([1]Data!$D1058)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x14ac:dyDescent="0.3">
      <c r="A1059" s="2">
        <v>1058</v>
      </c>
      <c r="B1059" s="2" t="s">
        <v>3124</v>
      </c>
      <c r="C1059" s="2">
        <f>YEAR([1]Data!$D1059)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x14ac:dyDescent="0.3">
      <c r="A1060" s="2">
        <v>1059</v>
      </c>
      <c r="B1060" s="2" t="s">
        <v>3124</v>
      </c>
      <c r="C1060" s="2">
        <f>YEAR([1]Data!$D1060)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x14ac:dyDescent="0.3">
      <c r="A1061" s="2">
        <v>1060</v>
      </c>
      <c r="B1061" s="2" t="s">
        <v>3129</v>
      </c>
      <c r="C1061" s="2">
        <f>YEAR([1]Data!$D1061)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x14ac:dyDescent="0.3">
      <c r="A1062" s="2">
        <v>1061</v>
      </c>
      <c r="B1062" s="2" t="s">
        <v>3134</v>
      </c>
      <c r="C1062" s="2">
        <f>YEAR([1]Data!$D1062)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x14ac:dyDescent="0.3">
      <c r="A1063" s="2">
        <v>1062</v>
      </c>
      <c r="B1063" s="2" t="s">
        <v>3135</v>
      </c>
      <c r="C1063" s="2">
        <f>YEAR([1]Data!$D1063)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x14ac:dyDescent="0.3">
      <c r="A1064" s="2">
        <v>1063</v>
      </c>
      <c r="B1064" s="2" t="s">
        <v>3135</v>
      </c>
      <c r="C1064" s="2">
        <f>YEAR([1]Data!$D1064)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x14ac:dyDescent="0.3">
      <c r="A1065" s="2">
        <v>1064</v>
      </c>
      <c r="B1065" s="2" t="s">
        <v>3135</v>
      </c>
      <c r="C1065" s="2">
        <f>YEAR([1]Data!$D1065)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x14ac:dyDescent="0.3">
      <c r="A1066" s="2">
        <v>1065</v>
      </c>
      <c r="B1066" s="2" t="s">
        <v>3135</v>
      </c>
      <c r="C1066" s="2">
        <f>YEAR([1]Data!$D1066)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x14ac:dyDescent="0.3">
      <c r="A1067" s="2">
        <v>1066</v>
      </c>
      <c r="B1067" s="2" t="s">
        <v>3135</v>
      </c>
      <c r="C1067" s="2">
        <f>YEAR([1]Data!$D1067)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x14ac:dyDescent="0.3">
      <c r="A1068" s="2">
        <v>1067</v>
      </c>
      <c r="B1068" s="2" t="s">
        <v>3135</v>
      </c>
      <c r="C1068" s="2">
        <f>YEAR([1]Data!$D1068)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x14ac:dyDescent="0.3">
      <c r="A1069" s="2">
        <v>1068</v>
      </c>
      <c r="B1069" s="2" t="s">
        <v>3146</v>
      </c>
      <c r="C1069" s="2">
        <f>YEAR([1]Data!$D1069)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x14ac:dyDescent="0.3">
      <c r="A1070" s="2">
        <v>1069</v>
      </c>
      <c r="B1070" s="2" t="s">
        <v>3149</v>
      </c>
      <c r="C1070" s="2">
        <f>YEAR([1]Data!$D1070)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x14ac:dyDescent="0.3">
      <c r="A1071" s="2">
        <v>1070</v>
      </c>
      <c r="B1071" s="2" t="s">
        <v>3153</v>
      </c>
      <c r="C1071" s="2">
        <f>YEAR([1]Data!$D1071)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x14ac:dyDescent="0.3">
      <c r="A1072" s="2">
        <v>1071</v>
      </c>
      <c r="B1072" s="2" t="s">
        <v>3154</v>
      </c>
      <c r="C1072" s="2">
        <f>YEAR([1]Data!$D1072)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x14ac:dyDescent="0.3">
      <c r="A1073" s="2">
        <v>1072</v>
      </c>
      <c r="B1073" s="2" t="s">
        <v>3157</v>
      </c>
      <c r="C1073" s="2">
        <f>YEAR([1]Data!$D1073)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x14ac:dyDescent="0.3">
      <c r="A1074" s="2">
        <v>1073</v>
      </c>
      <c r="B1074" s="2" t="s">
        <v>3160</v>
      </c>
      <c r="C1074" s="2">
        <f>YEAR([1]Data!$D1074)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x14ac:dyDescent="0.3">
      <c r="A1075" s="2">
        <v>1074</v>
      </c>
      <c r="B1075" s="2" t="s">
        <v>3165</v>
      </c>
      <c r="C1075" s="2">
        <f>YEAR([1]Data!$D1075)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x14ac:dyDescent="0.3">
      <c r="A1076" s="2">
        <v>1075</v>
      </c>
      <c r="B1076" s="2" t="s">
        <v>3165</v>
      </c>
      <c r="C1076" s="2">
        <f>YEAR([1]Data!$D1076)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x14ac:dyDescent="0.3">
      <c r="A1077" s="2">
        <v>1076</v>
      </c>
      <c r="B1077" s="2" t="s">
        <v>3165</v>
      </c>
      <c r="C1077" s="2">
        <f>YEAR([1]Data!$D1077)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x14ac:dyDescent="0.3">
      <c r="A1078" s="2">
        <v>1077</v>
      </c>
      <c r="B1078" s="2" t="s">
        <v>3172</v>
      </c>
      <c r="C1078" s="2">
        <f>YEAR([1]Data!$D1078)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x14ac:dyDescent="0.3">
      <c r="A1079" s="2">
        <v>1078</v>
      </c>
      <c r="B1079" s="2" t="s">
        <v>3177</v>
      </c>
      <c r="C1079" s="2">
        <f>YEAR([1]Data!$D1079)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x14ac:dyDescent="0.3">
      <c r="A1080" s="2">
        <v>1079</v>
      </c>
      <c r="B1080" s="2" t="s">
        <v>3177</v>
      </c>
      <c r="C1080" s="2">
        <f>YEAR([1]Data!$D1080)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x14ac:dyDescent="0.3">
      <c r="A1081" s="2">
        <v>1080</v>
      </c>
      <c r="B1081" s="2" t="s">
        <v>3177</v>
      </c>
      <c r="C1081" s="2">
        <f>YEAR([1]Data!$D1081)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x14ac:dyDescent="0.3">
      <c r="A1082" s="2">
        <v>1081</v>
      </c>
      <c r="B1082" s="2" t="s">
        <v>3182</v>
      </c>
      <c r="C1082" s="2">
        <f>YEAR([1]Data!$D1082)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x14ac:dyDescent="0.3">
      <c r="A1083" s="2">
        <v>1082</v>
      </c>
      <c r="B1083" s="2" t="s">
        <v>3182</v>
      </c>
      <c r="C1083" s="2">
        <f>YEAR([1]Data!$D1083)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x14ac:dyDescent="0.3">
      <c r="A1084" s="2">
        <v>1083</v>
      </c>
      <c r="B1084" s="2" t="s">
        <v>3188</v>
      </c>
      <c r="C1084" s="2">
        <f>YEAR([1]Data!$D1084)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x14ac:dyDescent="0.3">
      <c r="A1085" s="2">
        <v>1084</v>
      </c>
      <c r="B1085" s="2" t="s">
        <v>3188</v>
      </c>
      <c r="C1085" s="2">
        <f>YEAR([1]Data!$D1085)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x14ac:dyDescent="0.3">
      <c r="A1086" s="2">
        <v>1085</v>
      </c>
      <c r="B1086" s="2" t="s">
        <v>3188</v>
      </c>
      <c r="C1086" s="2">
        <f>YEAR([1]Data!$D1086)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x14ac:dyDescent="0.3">
      <c r="A1087" s="2">
        <v>1086</v>
      </c>
      <c r="B1087" s="2" t="s">
        <v>3188</v>
      </c>
      <c r="C1087" s="2">
        <f>YEAR([1]Data!$D1087)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x14ac:dyDescent="0.3">
      <c r="A1088" s="2">
        <v>1087</v>
      </c>
      <c r="B1088" s="2" t="s">
        <v>3193</v>
      </c>
      <c r="C1088" s="2">
        <f>YEAR([1]Data!$D1088)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x14ac:dyDescent="0.3">
      <c r="A1089" s="2">
        <v>1088</v>
      </c>
      <c r="B1089" s="2" t="s">
        <v>3196</v>
      </c>
      <c r="C1089" s="2">
        <f>YEAR([1]Data!$D1089)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x14ac:dyDescent="0.3">
      <c r="A1090" s="2">
        <v>1089</v>
      </c>
      <c r="B1090" s="2" t="s">
        <v>3196</v>
      </c>
      <c r="C1090" s="2">
        <f>YEAR([1]Data!$D1090)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x14ac:dyDescent="0.3">
      <c r="A1091" s="2">
        <v>1090</v>
      </c>
      <c r="B1091" s="2" t="s">
        <v>3202</v>
      </c>
      <c r="C1091" s="2">
        <f>YEAR([1]Data!$D1091)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x14ac:dyDescent="0.3">
      <c r="A1092" s="2">
        <v>1091</v>
      </c>
      <c r="B1092" s="2" t="s">
        <v>3202</v>
      </c>
      <c r="C1092" s="2">
        <f>YEAR([1]Data!$D1092)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x14ac:dyDescent="0.3">
      <c r="A1093" s="2">
        <v>1092</v>
      </c>
      <c r="B1093" s="2" t="s">
        <v>3205</v>
      </c>
      <c r="C1093" s="2">
        <f>YEAR([1]Data!$D1093)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x14ac:dyDescent="0.3">
      <c r="A1094" s="2">
        <v>1093</v>
      </c>
      <c r="B1094" s="2" t="s">
        <v>3205</v>
      </c>
      <c r="C1094" s="2">
        <f>YEAR([1]Data!$D1094)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x14ac:dyDescent="0.3">
      <c r="A1095" s="2">
        <v>1094</v>
      </c>
      <c r="B1095" s="2" t="s">
        <v>3210</v>
      </c>
      <c r="C1095" s="2">
        <f>YEAR([1]Data!$D1095)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x14ac:dyDescent="0.3">
      <c r="A1096" s="2">
        <v>1095</v>
      </c>
      <c r="B1096" s="2" t="s">
        <v>3210</v>
      </c>
      <c r="C1096" s="2">
        <f>YEAR([1]Data!$D1096)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x14ac:dyDescent="0.3">
      <c r="A1097" s="2">
        <v>1096</v>
      </c>
      <c r="B1097" s="2" t="s">
        <v>3216</v>
      </c>
      <c r="C1097" s="2">
        <f>YEAR([1]Data!$D1097)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x14ac:dyDescent="0.3">
      <c r="A1098" s="2">
        <v>1097</v>
      </c>
      <c r="B1098" s="2" t="s">
        <v>3216</v>
      </c>
      <c r="C1098" s="2">
        <f>YEAR([1]Data!$D1098)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x14ac:dyDescent="0.3">
      <c r="A1099" s="2">
        <v>1098</v>
      </c>
      <c r="B1099" s="2" t="s">
        <v>3223</v>
      </c>
      <c r="C1099" s="2">
        <f>YEAR([1]Data!$D1099)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x14ac:dyDescent="0.3">
      <c r="A1100" s="2">
        <v>1099</v>
      </c>
      <c r="B1100" s="2" t="s">
        <v>3226</v>
      </c>
      <c r="C1100" s="2">
        <f>YEAR([1]Data!$D1100)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x14ac:dyDescent="0.3">
      <c r="A1101" s="2">
        <v>1100</v>
      </c>
      <c r="B1101" s="2" t="s">
        <v>3226</v>
      </c>
      <c r="C1101" s="2">
        <f>YEAR([1]Data!$D1101)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x14ac:dyDescent="0.3">
      <c r="A1102" s="2">
        <v>1101</v>
      </c>
      <c r="B1102" s="2" t="s">
        <v>3226</v>
      </c>
      <c r="C1102" s="2">
        <f>YEAR([1]Data!$D1102)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x14ac:dyDescent="0.3">
      <c r="A1103" s="2">
        <v>1102</v>
      </c>
      <c r="B1103" s="2" t="s">
        <v>3226</v>
      </c>
      <c r="C1103" s="2">
        <f>YEAR([1]Data!$D1103)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x14ac:dyDescent="0.3">
      <c r="A1104" s="2">
        <v>1103</v>
      </c>
      <c r="B1104" s="2" t="s">
        <v>3235</v>
      </c>
      <c r="C1104" s="2">
        <f>YEAR([1]Data!$D1104)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x14ac:dyDescent="0.3">
      <c r="A1105" s="2">
        <v>1104</v>
      </c>
      <c r="B1105" s="2" t="s">
        <v>3235</v>
      </c>
      <c r="C1105" s="2">
        <f>YEAR([1]Data!$D1105)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x14ac:dyDescent="0.3">
      <c r="A1106" s="2">
        <v>1105</v>
      </c>
      <c r="B1106" s="2" t="s">
        <v>3236</v>
      </c>
      <c r="C1106" s="2">
        <f>YEAR([1]Data!$D1106)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x14ac:dyDescent="0.3">
      <c r="A1107" s="2">
        <v>1106</v>
      </c>
      <c r="B1107" s="2" t="s">
        <v>3241</v>
      </c>
      <c r="C1107" s="2">
        <f>YEAR([1]Data!$D1107)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x14ac:dyDescent="0.3">
      <c r="A1108" s="2">
        <v>1107</v>
      </c>
      <c r="B1108" s="2" t="s">
        <v>3241</v>
      </c>
      <c r="C1108" s="2">
        <f>YEAR([1]Data!$D1108)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x14ac:dyDescent="0.3">
      <c r="A1109" s="2">
        <v>1108</v>
      </c>
      <c r="B1109" s="2" t="s">
        <v>3241</v>
      </c>
      <c r="C1109" s="2">
        <f>YEAR([1]Data!$D1109)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x14ac:dyDescent="0.3">
      <c r="A1110" s="2">
        <v>1109</v>
      </c>
      <c r="B1110" s="2" t="s">
        <v>3241</v>
      </c>
      <c r="C1110" s="2">
        <f>YEAR([1]Data!$D1110)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x14ac:dyDescent="0.3">
      <c r="A1111" s="2">
        <v>1110</v>
      </c>
      <c r="B1111" s="2" t="s">
        <v>3241</v>
      </c>
      <c r="C1111" s="2">
        <f>YEAR([1]Data!$D1111)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x14ac:dyDescent="0.3">
      <c r="A1112" s="2">
        <v>1111</v>
      </c>
      <c r="B1112" s="2" t="s">
        <v>3241</v>
      </c>
      <c r="C1112" s="2">
        <f>YEAR([1]Data!$D1112)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x14ac:dyDescent="0.3">
      <c r="A1113" s="2">
        <v>1112</v>
      </c>
      <c r="B1113" s="2" t="s">
        <v>3241</v>
      </c>
      <c r="C1113" s="2">
        <f>YEAR([1]Data!$D1113)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x14ac:dyDescent="0.3">
      <c r="A1114" s="2">
        <v>1113</v>
      </c>
      <c r="B1114" s="2" t="s">
        <v>3241</v>
      </c>
      <c r="C1114" s="2">
        <f>YEAR([1]Data!$D1114)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x14ac:dyDescent="0.3">
      <c r="A1115" s="2">
        <v>1114</v>
      </c>
      <c r="B1115" s="2" t="s">
        <v>3251</v>
      </c>
      <c r="C1115" s="2">
        <f>YEAR([1]Data!$D1115)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x14ac:dyDescent="0.3">
      <c r="A1116" s="2">
        <v>1115</v>
      </c>
      <c r="B1116" s="2" t="s">
        <v>3251</v>
      </c>
      <c r="C1116" s="2">
        <f>YEAR([1]Data!$D1116)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x14ac:dyDescent="0.3">
      <c r="A1117" s="2">
        <v>1116</v>
      </c>
      <c r="B1117" s="2" t="s">
        <v>3251</v>
      </c>
      <c r="C1117" s="2">
        <f>YEAR([1]Data!$D1117)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x14ac:dyDescent="0.3">
      <c r="A1118" s="2">
        <v>1117</v>
      </c>
      <c r="B1118" s="2" t="s">
        <v>3255</v>
      </c>
      <c r="C1118" s="2">
        <f>YEAR([1]Data!$D1118)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x14ac:dyDescent="0.3">
      <c r="A1119" s="2">
        <v>1118</v>
      </c>
      <c r="B1119" s="2" t="s">
        <v>3258</v>
      </c>
      <c r="C1119" s="2">
        <f>YEAR([1]Data!$D1119)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x14ac:dyDescent="0.3">
      <c r="A1120" s="2">
        <v>1119</v>
      </c>
      <c r="B1120" s="2" t="s">
        <v>3258</v>
      </c>
      <c r="C1120" s="2">
        <f>YEAR([1]Data!$D1120)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x14ac:dyDescent="0.3">
      <c r="A1121" s="2">
        <v>1120</v>
      </c>
      <c r="B1121" s="2" t="s">
        <v>3258</v>
      </c>
      <c r="C1121" s="2">
        <f>YEAR([1]Data!$D1121)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x14ac:dyDescent="0.3">
      <c r="A1122" s="2">
        <v>1121</v>
      </c>
      <c r="B1122" s="2" t="s">
        <v>3258</v>
      </c>
      <c r="C1122" s="2">
        <f>YEAR([1]Data!$D1122)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x14ac:dyDescent="0.3">
      <c r="A1123" s="2">
        <v>1122</v>
      </c>
      <c r="B1123" s="2" t="s">
        <v>3264</v>
      </c>
      <c r="C1123" s="2">
        <f>YEAR([1]Data!$D1123)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x14ac:dyDescent="0.3">
      <c r="A1124" s="2">
        <v>1123</v>
      </c>
      <c r="B1124" s="2" t="s">
        <v>3264</v>
      </c>
      <c r="C1124" s="2">
        <f>YEAR([1]Data!$D1124)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x14ac:dyDescent="0.3">
      <c r="A1125" s="2">
        <v>1124</v>
      </c>
      <c r="B1125" s="2" t="s">
        <v>3264</v>
      </c>
      <c r="C1125" s="2">
        <f>YEAR([1]Data!$D1125)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x14ac:dyDescent="0.3">
      <c r="A1126" s="2">
        <v>1125</v>
      </c>
      <c r="B1126" s="2" t="s">
        <v>3264</v>
      </c>
      <c r="C1126" s="2">
        <f>YEAR([1]Data!$D1126)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x14ac:dyDescent="0.3">
      <c r="A1127" s="2">
        <v>1126</v>
      </c>
      <c r="B1127" s="2" t="s">
        <v>3264</v>
      </c>
      <c r="C1127" s="2">
        <f>YEAR([1]Data!$D1127)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x14ac:dyDescent="0.3">
      <c r="A1128" s="2">
        <v>1127</v>
      </c>
      <c r="B1128" s="2" t="s">
        <v>3264</v>
      </c>
      <c r="C1128" s="2">
        <f>YEAR([1]Data!$D1128)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x14ac:dyDescent="0.3">
      <c r="A1129" s="2">
        <v>1128</v>
      </c>
      <c r="B1129" s="2" t="s">
        <v>3271</v>
      </c>
      <c r="C1129" s="2">
        <f>YEAR([1]Data!$D1129)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x14ac:dyDescent="0.3">
      <c r="A1130" s="2">
        <v>1129</v>
      </c>
      <c r="B1130" s="2" t="s">
        <v>3271</v>
      </c>
      <c r="C1130" s="2">
        <f>YEAR([1]Data!$D1130)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x14ac:dyDescent="0.3">
      <c r="A1131" s="2">
        <v>1130</v>
      </c>
      <c r="B1131" s="2" t="s">
        <v>3272</v>
      </c>
      <c r="C1131" s="2">
        <f>YEAR([1]Data!$D1131)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x14ac:dyDescent="0.3">
      <c r="A1132" s="2">
        <v>1131</v>
      </c>
      <c r="B1132" s="2" t="s">
        <v>3272</v>
      </c>
      <c r="C1132" s="2">
        <f>YEAR([1]Data!$D1132)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x14ac:dyDescent="0.3">
      <c r="A1133" s="2">
        <v>1132</v>
      </c>
      <c r="B1133" s="2" t="s">
        <v>3272</v>
      </c>
      <c r="C1133" s="2">
        <f>YEAR([1]Data!$D1133)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x14ac:dyDescent="0.3">
      <c r="A1134" s="2">
        <v>1133</v>
      </c>
      <c r="B1134" s="2" t="s">
        <v>3277</v>
      </c>
      <c r="C1134" s="2">
        <f>YEAR([1]Data!$D1134)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x14ac:dyDescent="0.3">
      <c r="A1135" s="2">
        <v>1134</v>
      </c>
      <c r="B1135" s="2" t="s">
        <v>3279</v>
      </c>
      <c r="C1135" s="2">
        <f>YEAR([1]Data!$D1135)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x14ac:dyDescent="0.3">
      <c r="A1136" s="2">
        <v>1135</v>
      </c>
      <c r="B1136" s="2" t="s">
        <v>3279</v>
      </c>
      <c r="C1136" s="2">
        <f>YEAR([1]Data!$D1136)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x14ac:dyDescent="0.3">
      <c r="A1137" s="2">
        <v>1136</v>
      </c>
      <c r="B1137" s="2" t="s">
        <v>3282</v>
      </c>
      <c r="C1137" s="2">
        <f>YEAR([1]Data!$D1137)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x14ac:dyDescent="0.3">
      <c r="A1138" s="2">
        <v>1137</v>
      </c>
      <c r="B1138" s="2" t="s">
        <v>3286</v>
      </c>
      <c r="C1138" s="2">
        <f>YEAR([1]Data!$D1138)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x14ac:dyDescent="0.3">
      <c r="A1139" s="2">
        <v>1138</v>
      </c>
      <c r="B1139" s="2" t="s">
        <v>3286</v>
      </c>
      <c r="C1139" s="2">
        <f>YEAR([1]Data!$D1139)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x14ac:dyDescent="0.3">
      <c r="A1140" s="2">
        <v>1139</v>
      </c>
      <c r="B1140" s="2" t="s">
        <v>3286</v>
      </c>
      <c r="C1140" s="2">
        <f>YEAR([1]Data!$D1140)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x14ac:dyDescent="0.3">
      <c r="A1141" s="2">
        <v>1140</v>
      </c>
      <c r="B1141" s="2" t="s">
        <v>3286</v>
      </c>
      <c r="C1141" s="2">
        <f>YEAR([1]Data!$D1141)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x14ac:dyDescent="0.3">
      <c r="A1142" s="2">
        <v>1141</v>
      </c>
      <c r="B1142" s="2" t="s">
        <v>3286</v>
      </c>
      <c r="C1142" s="2">
        <f>YEAR([1]Data!$D1142)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x14ac:dyDescent="0.3">
      <c r="A1143" s="2">
        <v>1142</v>
      </c>
      <c r="B1143" s="2" t="s">
        <v>3296</v>
      </c>
      <c r="C1143" s="2">
        <f>YEAR([1]Data!$D1143)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x14ac:dyDescent="0.3">
      <c r="A1144" s="2">
        <v>1143</v>
      </c>
      <c r="B1144" s="2" t="s">
        <v>3296</v>
      </c>
      <c r="C1144" s="2">
        <f>YEAR([1]Data!$D1144)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x14ac:dyDescent="0.3">
      <c r="A1145" s="2">
        <v>1144</v>
      </c>
      <c r="B1145" s="2" t="s">
        <v>3296</v>
      </c>
      <c r="C1145" s="2">
        <f>YEAR([1]Data!$D1145)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x14ac:dyDescent="0.3">
      <c r="A1146" s="2">
        <v>1145</v>
      </c>
      <c r="B1146" s="2" t="s">
        <v>3296</v>
      </c>
      <c r="C1146" s="2">
        <f>YEAR([1]Data!$D1146)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x14ac:dyDescent="0.3">
      <c r="A1147" s="2">
        <v>1146</v>
      </c>
      <c r="B1147" s="2" t="s">
        <v>3296</v>
      </c>
      <c r="C1147" s="2">
        <f>YEAR([1]Data!$D1147)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x14ac:dyDescent="0.3">
      <c r="A1148" s="2">
        <v>1147</v>
      </c>
      <c r="B1148" s="2" t="s">
        <v>3301</v>
      </c>
      <c r="C1148" s="2">
        <f>YEAR([1]Data!$D1148)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x14ac:dyDescent="0.3">
      <c r="A1149" s="2">
        <v>1148</v>
      </c>
      <c r="B1149" s="2" t="s">
        <v>3301</v>
      </c>
      <c r="C1149" s="2">
        <f>YEAR([1]Data!$D1149)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x14ac:dyDescent="0.3">
      <c r="A1150" s="2">
        <v>1149</v>
      </c>
      <c r="B1150" s="2" t="s">
        <v>3301</v>
      </c>
      <c r="C1150" s="2">
        <f>YEAR([1]Data!$D1150)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x14ac:dyDescent="0.3">
      <c r="A1151" s="2">
        <v>1150</v>
      </c>
      <c r="B1151" s="2" t="s">
        <v>3301</v>
      </c>
      <c r="C1151" s="2">
        <f>YEAR([1]Data!$D1151)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x14ac:dyDescent="0.3">
      <c r="A1152" s="2">
        <v>1151</v>
      </c>
      <c r="B1152" s="2" t="s">
        <v>3301</v>
      </c>
      <c r="C1152" s="2">
        <f>YEAR([1]Data!$D1152)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x14ac:dyDescent="0.3">
      <c r="A1153" s="2">
        <v>1152</v>
      </c>
      <c r="B1153" s="2" t="s">
        <v>3314</v>
      </c>
      <c r="C1153" s="2">
        <f>YEAR([1]Data!$D1153)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x14ac:dyDescent="0.3">
      <c r="A1154" s="2">
        <v>1153</v>
      </c>
      <c r="B1154" s="2" t="s">
        <v>3318</v>
      </c>
      <c r="C1154" s="2">
        <f>YEAR([1]Data!$D1154)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x14ac:dyDescent="0.3">
      <c r="A1155" s="2">
        <v>1154</v>
      </c>
      <c r="B1155" s="2" t="s">
        <v>3318</v>
      </c>
      <c r="C1155" s="2">
        <f>YEAR([1]Data!$D1155)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x14ac:dyDescent="0.3">
      <c r="A1156" s="2">
        <v>1155</v>
      </c>
      <c r="B1156" s="2" t="s">
        <v>3322</v>
      </c>
      <c r="C1156" s="2">
        <f>YEAR([1]Data!$D1156)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x14ac:dyDescent="0.3">
      <c r="A1157" s="2">
        <v>1156</v>
      </c>
      <c r="B1157" s="2" t="s">
        <v>3322</v>
      </c>
      <c r="C1157" s="2">
        <f>YEAR([1]Data!$D1157)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x14ac:dyDescent="0.3">
      <c r="A1158" s="2">
        <v>1157</v>
      </c>
      <c r="B1158" s="2" t="s">
        <v>3322</v>
      </c>
      <c r="C1158" s="2">
        <f>YEAR([1]Data!$D1158)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x14ac:dyDescent="0.3">
      <c r="A1159" s="2">
        <v>1158</v>
      </c>
      <c r="B1159" s="2" t="s">
        <v>3322</v>
      </c>
      <c r="C1159" s="2">
        <f>YEAR([1]Data!$D1159)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x14ac:dyDescent="0.3">
      <c r="A1160" s="2">
        <v>1159</v>
      </c>
      <c r="B1160" s="2" t="s">
        <v>3328</v>
      </c>
      <c r="C1160" s="2">
        <f>YEAR([1]Data!$D1160)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x14ac:dyDescent="0.3">
      <c r="A1161" s="2">
        <v>1160</v>
      </c>
      <c r="B1161" s="2" t="s">
        <v>3331</v>
      </c>
      <c r="C1161" s="2">
        <f>YEAR([1]Data!$D1161)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x14ac:dyDescent="0.3">
      <c r="A1162" s="2">
        <v>1161</v>
      </c>
      <c r="B1162" s="2" t="s">
        <v>3331</v>
      </c>
      <c r="C1162" s="2">
        <f>YEAR([1]Data!$D1162)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x14ac:dyDescent="0.3">
      <c r="A1163" s="2">
        <v>1162</v>
      </c>
      <c r="B1163" s="2" t="s">
        <v>3335</v>
      </c>
      <c r="C1163" s="2">
        <f>YEAR([1]Data!$D1163)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x14ac:dyDescent="0.3">
      <c r="A1164" s="2">
        <v>1163</v>
      </c>
      <c r="B1164" s="2" t="s">
        <v>3339</v>
      </c>
      <c r="C1164" s="2">
        <f>YEAR([1]Data!$D1164)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x14ac:dyDescent="0.3">
      <c r="A1165" s="2">
        <v>1164</v>
      </c>
      <c r="B1165" s="2" t="s">
        <v>3339</v>
      </c>
      <c r="C1165" s="2">
        <f>YEAR([1]Data!$D1165)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x14ac:dyDescent="0.3">
      <c r="A1166" s="2">
        <v>1165</v>
      </c>
      <c r="B1166" s="2" t="s">
        <v>3339</v>
      </c>
      <c r="C1166" s="2">
        <f>YEAR([1]Data!$D1166)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x14ac:dyDescent="0.3">
      <c r="A1167" s="2">
        <v>1166</v>
      </c>
      <c r="B1167" s="2" t="s">
        <v>3346</v>
      </c>
      <c r="C1167" s="2">
        <f>YEAR([1]Data!$D1167)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x14ac:dyDescent="0.3">
      <c r="A1168" s="2">
        <v>1167</v>
      </c>
      <c r="B1168" s="2" t="s">
        <v>3349</v>
      </c>
      <c r="C1168" s="2">
        <f>YEAR([1]Data!$D1168)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x14ac:dyDescent="0.3">
      <c r="A1169" s="2">
        <v>1168</v>
      </c>
      <c r="B1169" s="2" t="s">
        <v>3350</v>
      </c>
      <c r="C1169" s="2">
        <f>YEAR([1]Data!$D1169)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x14ac:dyDescent="0.3">
      <c r="A1170" s="2">
        <v>1169</v>
      </c>
      <c r="B1170" s="2" t="s">
        <v>3350</v>
      </c>
      <c r="C1170" s="2">
        <f>YEAR([1]Data!$D1170)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x14ac:dyDescent="0.3">
      <c r="A1171" s="2">
        <v>1170</v>
      </c>
      <c r="B1171" s="2" t="s">
        <v>3350</v>
      </c>
      <c r="C1171" s="2">
        <f>YEAR([1]Data!$D1171)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x14ac:dyDescent="0.3">
      <c r="A1172" s="2">
        <v>1171</v>
      </c>
      <c r="B1172" s="2" t="s">
        <v>3350</v>
      </c>
      <c r="C1172" s="2">
        <f>YEAR([1]Data!$D1172)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x14ac:dyDescent="0.3">
      <c r="A1173" s="2">
        <v>1172</v>
      </c>
      <c r="B1173" s="2" t="s">
        <v>3357</v>
      </c>
      <c r="C1173" s="2">
        <f>YEAR([1]Data!$D1173)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x14ac:dyDescent="0.3">
      <c r="A1174" s="2">
        <v>1173</v>
      </c>
      <c r="B1174" s="2" t="s">
        <v>3361</v>
      </c>
      <c r="C1174" s="2">
        <f>YEAR([1]Data!$D1174)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x14ac:dyDescent="0.3">
      <c r="A1175" s="2">
        <v>1174</v>
      </c>
      <c r="B1175" s="2" t="s">
        <v>3364</v>
      </c>
      <c r="C1175" s="2">
        <f>YEAR([1]Data!$D1175)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x14ac:dyDescent="0.3">
      <c r="A1176" s="2">
        <v>1175</v>
      </c>
      <c r="B1176" s="2" t="s">
        <v>3365</v>
      </c>
      <c r="C1176" s="2">
        <f>YEAR([1]Data!$D1176)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x14ac:dyDescent="0.3">
      <c r="A1177" s="2">
        <v>1176</v>
      </c>
      <c r="B1177" s="2" t="s">
        <v>3368</v>
      </c>
      <c r="C1177" s="2">
        <f>YEAR([1]Data!$D1177)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x14ac:dyDescent="0.3">
      <c r="A1178" s="2">
        <v>1177</v>
      </c>
      <c r="B1178" s="2" t="s">
        <v>3369</v>
      </c>
      <c r="C1178" s="2">
        <f>YEAR([1]Data!$D1178)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x14ac:dyDescent="0.3">
      <c r="A1179" s="2">
        <v>1178</v>
      </c>
      <c r="B1179" s="2" t="s">
        <v>3373</v>
      </c>
      <c r="C1179" s="2">
        <f>YEAR([1]Data!$D1179)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x14ac:dyDescent="0.3">
      <c r="A1180" s="2">
        <v>1179</v>
      </c>
      <c r="B1180" s="2" t="s">
        <v>3373</v>
      </c>
      <c r="C1180" s="2">
        <f>YEAR([1]Data!$D1180)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x14ac:dyDescent="0.3">
      <c r="A1181" s="2">
        <v>1180</v>
      </c>
      <c r="B1181" s="2" t="s">
        <v>3377</v>
      </c>
      <c r="C1181" s="2">
        <f>YEAR([1]Data!$D1181)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x14ac:dyDescent="0.3">
      <c r="A1182" s="2">
        <v>1181</v>
      </c>
      <c r="B1182" s="2" t="s">
        <v>3380</v>
      </c>
      <c r="C1182" s="2">
        <f>YEAR([1]Data!$D1182)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x14ac:dyDescent="0.3">
      <c r="A1183" s="2">
        <v>1182</v>
      </c>
      <c r="B1183" s="2" t="s">
        <v>3380</v>
      </c>
      <c r="C1183" s="2">
        <f>YEAR([1]Data!$D1183)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x14ac:dyDescent="0.3">
      <c r="A1184" s="2">
        <v>1183</v>
      </c>
      <c r="B1184" s="2" t="s">
        <v>3385</v>
      </c>
      <c r="C1184" s="2">
        <f>YEAR([1]Data!$D1184)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x14ac:dyDescent="0.3">
      <c r="A1185" s="2">
        <v>1184</v>
      </c>
      <c r="B1185" s="2" t="s">
        <v>3385</v>
      </c>
      <c r="C1185" s="2">
        <f>YEAR([1]Data!$D1185)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x14ac:dyDescent="0.3">
      <c r="A1186" s="2">
        <v>1185</v>
      </c>
      <c r="B1186" s="2" t="s">
        <v>3388</v>
      </c>
      <c r="C1186" s="2">
        <f>YEAR([1]Data!$D1186)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x14ac:dyDescent="0.3">
      <c r="A1187" s="2">
        <v>1186</v>
      </c>
      <c r="B1187" s="2" t="s">
        <v>3388</v>
      </c>
      <c r="C1187" s="2">
        <f>YEAR([1]Data!$D1187)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x14ac:dyDescent="0.3">
      <c r="A1188" s="2">
        <v>1187</v>
      </c>
      <c r="B1188" s="2" t="s">
        <v>3388</v>
      </c>
      <c r="C1188" s="2">
        <f>YEAR([1]Data!$D1188)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x14ac:dyDescent="0.3">
      <c r="A1189" s="2">
        <v>1188</v>
      </c>
      <c r="B1189" s="2" t="s">
        <v>3388</v>
      </c>
      <c r="C1189" s="2">
        <f>YEAR([1]Data!$D1189)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x14ac:dyDescent="0.3">
      <c r="A1190" s="2">
        <v>1189</v>
      </c>
      <c r="B1190" s="2" t="s">
        <v>3395</v>
      </c>
      <c r="C1190" s="2">
        <f>YEAR([1]Data!$D1190)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x14ac:dyDescent="0.3">
      <c r="A1191" s="2">
        <v>1190</v>
      </c>
      <c r="B1191" s="2" t="s">
        <v>3395</v>
      </c>
      <c r="C1191" s="2">
        <f>YEAR([1]Data!$D1191)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x14ac:dyDescent="0.3">
      <c r="A1192" s="2">
        <v>1191</v>
      </c>
      <c r="B1192" s="2" t="s">
        <v>3395</v>
      </c>
      <c r="C1192" s="2">
        <f>YEAR([1]Data!$D1192)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x14ac:dyDescent="0.3">
      <c r="A1193" s="2">
        <v>1192</v>
      </c>
      <c r="B1193" s="2" t="s">
        <v>3395</v>
      </c>
      <c r="C1193" s="2">
        <f>YEAR([1]Data!$D1193)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x14ac:dyDescent="0.3">
      <c r="A1194" s="2">
        <v>1193</v>
      </c>
      <c r="B1194" s="2" t="s">
        <v>3395</v>
      </c>
      <c r="C1194" s="2">
        <f>YEAR([1]Data!$D1194)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x14ac:dyDescent="0.3">
      <c r="A1195" s="2">
        <v>1194</v>
      </c>
      <c r="B1195" s="2" t="s">
        <v>3404</v>
      </c>
      <c r="C1195" s="2">
        <f>YEAR([1]Data!$D1195)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x14ac:dyDescent="0.3">
      <c r="A1196" s="2">
        <v>1195</v>
      </c>
      <c r="B1196" s="2" t="s">
        <v>3404</v>
      </c>
      <c r="C1196" s="2">
        <f>YEAR([1]Data!$D1196)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x14ac:dyDescent="0.3">
      <c r="A1197" s="2">
        <v>1196</v>
      </c>
      <c r="B1197" s="2" t="s">
        <v>3404</v>
      </c>
      <c r="C1197" s="2">
        <f>YEAR([1]Data!$D1197)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x14ac:dyDescent="0.3">
      <c r="A1198" s="2">
        <v>1197</v>
      </c>
      <c r="B1198" s="2" t="s">
        <v>3404</v>
      </c>
      <c r="C1198" s="2">
        <f>YEAR([1]Data!$D1198)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x14ac:dyDescent="0.3">
      <c r="A1199" s="2">
        <v>1198</v>
      </c>
      <c r="B1199" s="2" t="s">
        <v>3408</v>
      </c>
      <c r="C1199" s="2">
        <f>YEAR([1]Data!$D1199)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x14ac:dyDescent="0.3">
      <c r="A1200" s="2">
        <v>1199</v>
      </c>
      <c r="B1200" s="2" t="s">
        <v>3408</v>
      </c>
      <c r="C1200" s="2">
        <f>YEAR([1]Data!$D1200)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x14ac:dyDescent="0.3">
      <c r="A1201" s="2">
        <v>1200</v>
      </c>
      <c r="B1201" s="2" t="s">
        <v>3408</v>
      </c>
      <c r="C1201" s="2">
        <f>YEAR([1]Data!$D1201)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x14ac:dyDescent="0.3">
      <c r="A1202" s="2">
        <v>1201</v>
      </c>
      <c r="B1202" s="2" t="s">
        <v>3413</v>
      </c>
      <c r="C1202" s="2">
        <f>YEAR([1]Data!$D1202)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x14ac:dyDescent="0.3">
      <c r="A1203" s="2">
        <v>1202</v>
      </c>
      <c r="B1203" s="2" t="s">
        <v>3413</v>
      </c>
      <c r="C1203" s="2">
        <f>YEAR([1]Data!$D1203)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x14ac:dyDescent="0.3">
      <c r="A1204" s="2">
        <v>1203</v>
      </c>
      <c r="B1204" s="2" t="s">
        <v>3413</v>
      </c>
      <c r="C1204" s="2">
        <f>YEAR([1]Data!$D1204)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x14ac:dyDescent="0.3">
      <c r="A1205" s="2">
        <v>1204</v>
      </c>
      <c r="B1205" s="2" t="s">
        <v>3413</v>
      </c>
      <c r="C1205" s="2">
        <f>YEAR([1]Data!$D1205)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x14ac:dyDescent="0.3">
      <c r="A1206" s="2">
        <v>1205</v>
      </c>
      <c r="B1206" s="2" t="s">
        <v>3413</v>
      </c>
      <c r="C1206" s="2">
        <f>YEAR([1]Data!$D1206)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x14ac:dyDescent="0.3">
      <c r="A1207" s="2">
        <v>1206</v>
      </c>
      <c r="B1207" s="2" t="s">
        <v>3416</v>
      </c>
      <c r="C1207" s="2">
        <f>YEAR([1]Data!$D1207)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x14ac:dyDescent="0.3">
      <c r="A1208" s="2">
        <v>1207</v>
      </c>
      <c r="B1208" s="2" t="s">
        <v>3419</v>
      </c>
      <c r="C1208" s="2">
        <f>YEAR([1]Data!$D1208)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x14ac:dyDescent="0.3">
      <c r="A1209" s="2">
        <v>1208</v>
      </c>
      <c r="B1209" s="2" t="s">
        <v>3419</v>
      </c>
      <c r="C1209" s="2">
        <f>YEAR([1]Data!$D1209)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x14ac:dyDescent="0.3">
      <c r="A1210" s="2">
        <v>1209</v>
      </c>
      <c r="B1210" s="2" t="s">
        <v>3419</v>
      </c>
      <c r="C1210" s="2">
        <f>YEAR([1]Data!$D1210)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x14ac:dyDescent="0.3">
      <c r="A1211" s="2">
        <v>1210</v>
      </c>
      <c r="B1211" s="2" t="s">
        <v>3419</v>
      </c>
      <c r="C1211" s="2">
        <f>YEAR([1]Data!$D1211)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x14ac:dyDescent="0.3">
      <c r="A1212" s="2">
        <v>1211</v>
      </c>
      <c r="B1212" s="2" t="s">
        <v>3419</v>
      </c>
      <c r="C1212" s="2">
        <f>YEAR([1]Data!$D1212)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x14ac:dyDescent="0.3">
      <c r="A1213" s="2">
        <v>1212</v>
      </c>
      <c r="B1213" s="2" t="s">
        <v>3419</v>
      </c>
      <c r="C1213" s="2">
        <f>YEAR([1]Data!$D1213)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x14ac:dyDescent="0.3">
      <c r="A1214" s="2">
        <v>1213</v>
      </c>
      <c r="B1214" s="2" t="s">
        <v>3426</v>
      </c>
      <c r="C1214" s="2">
        <f>YEAR([1]Data!$D1214)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x14ac:dyDescent="0.3">
      <c r="A1215" s="2">
        <v>1214</v>
      </c>
      <c r="B1215" s="2" t="s">
        <v>3426</v>
      </c>
      <c r="C1215" s="2">
        <f>YEAR([1]Data!$D1215)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x14ac:dyDescent="0.3">
      <c r="A1216" s="2">
        <v>1215</v>
      </c>
      <c r="B1216" s="2" t="s">
        <v>3426</v>
      </c>
      <c r="C1216" s="2">
        <f>YEAR([1]Data!$D1216)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x14ac:dyDescent="0.3">
      <c r="A1217" s="2">
        <v>1216</v>
      </c>
      <c r="B1217" s="2" t="s">
        <v>3426</v>
      </c>
      <c r="C1217" s="2">
        <f>YEAR([1]Data!$D1217)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x14ac:dyDescent="0.3">
      <c r="A1218" s="2">
        <v>1217</v>
      </c>
      <c r="B1218" s="2" t="s">
        <v>3426</v>
      </c>
      <c r="C1218" s="2">
        <f>YEAR([1]Data!$D1218)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x14ac:dyDescent="0.3">
      <c r="A1219" s="2">
        <v>1218</v>
      </c>
      <c r="B1219" s="2" t="s">
        <v>3426</v>
      </c>
      <c r="C1219" s="2">
        <f>YEAR([1]Data!$D1219)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x14ac:dyDescent="0.3">
      <c r="A1220" s="2">
        <v>1219</v>
      </c>
      <c r="B1220" s="2" t="s">
        <v>3426</v>
      </c>
      <c r="C1220" s="2">
        <f>YEAR([1]Data!$D1220)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x14ac:dyDescent="0.3">
      <c r="A1221" s="2">
        <v>1220</v>
      </c>
      <c r="B1221" s="2" t="s">
        <v>3426</v>
      </c>
      <c r="C1221" s="2">
        <f>YEAR([1]Data!$D1221)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x14ac:dyDescent="0.3">
      <c r="A1222" s="2">
        <v>1221</v>
      </c>
      <c r="B1222" s="2" t="s">
        <v>3435</v>
      </c>
      <c r="C1222" s="2">
        <f>YEAR([1]Data!$D1222)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x14ac:dyDescent="0.3">
      <c r="A1223" s="2">
        <v>1222</v>
      </c>
      <c r="B1223" s="2" t="s">
        <v>3435</v>
      </c>
      <c r="C1223" s="2">
        <f>YEAR([1]Data!$D1223)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x14ac:dyDescent="0.3">
      <c r="A1224" s="2">
        <v>1223</v>
      </c>
      <c r="B1224" s="2" t="s">
        <v>3440</v>
      </c>
      <c r="C1224" s="2">
        <f>YEAR([1]Data!$D1224)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x14ac:dyDescent="0.3">
      <c r="A1225" s="2">
        <v>1224</v>
      </c>
      <c r="B1225" s="2" t="s">
        <v>3440</v>
      </c>
      <c r="C1225" s="2">
        <f>YEAR([1]Data!$D1225)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x14ac:dyDescent="0.3">
      <c r="A1226" s="2">
        <v>1225</v>
      </c>
      <c r="B1226" s="2" t="s">
        <v>3440</v>
      </c>
      <c r="C1226" s="2">
        <f>YEAR([1]Data!$D1226)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x14ac:dyDescent="0.3">
      <c r="A1227" s="2">
        <v>1226</v>
      </c>
      <c r="B1227" s="2" t="s">
        <v>3440</v>
      </c>
      <c r="C1227" s="2">
        <f>YEAR([1]Data!$D1227)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x14ac:dyDescent="0.3">
      <c r="A1228" s="2">
        <v>1227</v>
      </c>
      <c r="B1228" s="2" t="s">
        <v>3440</v>
      </c>
      <c r="C1228" s="2">
        <f>YEAR([1]Data!$D1228)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x14ac:dyDescent="0.3">
      <c r="A1229" s="2">
        <v>1228</v>
      </c>
      <c r="B1229" s="2" t="s">
        <v>3440</v>
      </c>
      <c r="C1229" s="2">
        <f>YEAR([1]Data!$D1229)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x14ac:dyDescent="0.3">
      <c r="A1230" s="2">
        <v>1229</v>
      </c>
      <c r="B1230" s="2" t="s">
        <v>3446</v>
      </c>
      <c r="C1230" s="2">
        <f>YEAR([1]Data!$D1230)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x14ac:dyDescent="0.3">
      <c r="A1231" s="2">
        <v>1230</v>
      </c>
      <c r="B1231" s="2" t="s">
        <v>3446</v>
      </c>
      <c r="C1231" s="2">
        <f>YEAR([1]Data!$D1231)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x14ac:dyDescent="0.3">
      <c r="A1232" s="2">
        <v>1231</v>
      </c>
      <c r="B1232" s="2" t="s">
        <v>3446</v>
      </c>
      <c r="C1232" s="2">
        <f>YEAR([1]Data!$D1232)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x14ac:dyDescent="0.3">
      <c r="A1233" s="2">
        <v>1232</v>
      </c>
      <c r="B1233" s="2" t="s">
        <v>3449</v>
      </c>
      <c r="C1233" s="2">
        <f>YEAR([1]Data!$D1233)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x14ac:dyDescent="0.3">
      <c r="A1234" s="2">
        <v>1233</v>
      </c>
      <c r="B1234" s="2" t="s">
        <v>3449</v>
      </c>
      <c r="C1234" s="2">
        <f>YEAR([1]Data!$D1234)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x14ac:dyDescent="0.3">
      <c r="A1235" s="2">
        <v>1234</v>
      </c>
      <c r="B1235" s="2" t="s">
        <v>3455</v>
      </c>
      <c r="C1235" s="2">
        <f>YEAR([1]Data!$D1235)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x14ac:dyDescent="0.3">
      <c r="A1236" s="2">
        <v>1235</v>
      </c>
      <c r="B1236" s="2" t="s">
        <v>3460</v>
      </c>
      <c r="C1236" s="2">
        <f>YEAR([1]Data!$D1236)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x14ac:dyDescent="0.3">
      <c r="A1237" s="2">
        <v>1236</v>
      </c>
      <c r="B1237" s="2" t="s">
        <v>3460</v>
      </c>
      <c r="C1237" s="2">
        <f>YEAR([1]Data!$D1237)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x14ac:dyDescent="0.3">
      <c r="A1238" s="2">
        <v>1237</v>
      </c>
      <c r="B1238" s="2" t="s">
        <v>3460</v>
      </c>
      <c r="C1238" s="2">
        <f>YEAR([1]Data!$D1238)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x14ac:dyDescent="0.3">
      <c r="A1239" s="2">
        <v>1238</v>
      </c>
      <c r="B1239" s="2" t="s">
        <v>3460</v>
      </c>
      <c r="C1239" s="2">
        <f>YEAR([1]Data!$D1239)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x14ac:dyDescent="0.3">
      <c r="A1240" s="2">
        <v>1239</v>
      </c>
      <c r="B1240" s="2" t="s">
        <v>3466</v>
      </c>
      <c r="C1240" s="2">
        <f>YEAR([1]Data!$D1240)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x14ac:dyDescent="0.3">
      <c r="A1241" s="2">
        <v>1240</v>
      </c>
      <c r="B1241" s="2" t="s">
        <v>3466</v>
      </c>
      <c r="C1241" s="2">
        <f>YEAR([1]Data!$D1241)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x14ac:dyDescent="0.3">
      <c r="A1242" s="2">
        <v>1241</v>
      </c>
      <c r="B1242" s="2" t="s">
        <v>3466</v>
      </c>
      <c r="C1242" s="2">
        <f>YEAR([1]Data!$D1242)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x14ac:dyDescent="0.3">
      <c r="A1243" s="2">
        <v>1242</v>
      </c>
      <c r="B1243" s="2" t="s">
        <v>3473</v>
      </c>
      <c r="C1243" s="2">
        <f>YEAR([1]Data!$D1243)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x14ac:dyDescent="0.3">
      <c r="A1244" s="2">
        <v>1243</v>
      </c>
      <c r="B1244" s="2" t="s">
        <v>3476</v>
      </c>
      <c r="C1244" s="2">
        <f>YEAR([1]Data!$D1244)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x14ac:dyDescent="0.3">
      <c r="A1245" s="2">
        <v>1244</v>
      </c>
      <c r="B1245" s="2" t="s">
        <v>3476</v>
      </c>
      <c r="C1245" s="2">
        <f>YEAR([1]Data!$D1245)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x14ac:dyDescent="0.3">
      <c r="A1246" s="2">
        <v>1245</v>
      </c>
      <c r="B1246" s="2" t="s">
        <v>3479</v>
      </c>
      <c r="C1246" s="2">
        <f>YEAR([1]Data!$D1246)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x14ac:dyDescent="0.3">
      <c r="A1247" s="2">
        <v>1246</v>
      </c>
      <c r="B1247" s="2" t="s">
        <v>3485</v>
      </c>
      <c r="C1247" s="2">
        <f>YEAR([1]Data!$D1247)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x14ac:dyDescent="0.3">
      <c r="A1248" s="2">
        <v>1247</v>
      </c>
      <c r="B1248" s="2" t="s">
        <v>3485</v>
      </c>
      <c r="C1248" s="2">
        <f>YEAR([1]Data!$D1248)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x14ac:dyDescent="0.3">
      <c r="A1249" s="2">
        <v>1248</v>
      </c>
      <c r="B1249" s="2" t="s">
        <v>3485</v>
      </c>
      <c r="C1249" s="2">
        <f>YEAR([1]Data!$D1249)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x14ac:dyDescent="0.3">
      <c r="A1250" s="2">
        <v>1249</v>
      </c>
      <c r="B1250" s="2" t="s">
        <v>3493</v>
      </c>
      <c r="C1250" s="2">
        <f>YEAR([1]Data!$D1250)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x14ac:dyDescent="0.3">
      <c r="A1251" s="2">
        <v>1250</v>
      </c>
      <c r="B1251" s="2" t="s">
        <v>3493</v>
      </c>
      <c r="C1251" s="2">
        <f>YEAR([1]Data!$D1251)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x14ac:dyDescent="0.3">
      <c r="A1252" s="2">
        <v>1251</v>
      </c>
      <c r="B1252" s="2" t="s">
        <v>3493</v>
      </c>
      <c r="C1252" s="2">
        <f>YEAR([1]Data!$D1252)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x14ac:dyDescent="0.3">
      <c r="A1253" s="2">
        <v>1252</v>
      </c>
      <c r="B1253" s="2" t="s">
        <v>3493</v>
      </c>
      <c r="C1253" s="2">
        <f>YEAR([1]Data!$D1253)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x14ac:dyDescent="0.3">
      <c r="A1254" s="2">
        <v>1253</v>
      </c>
      <c r="B1254" s="2" t="s">
        <v>3499</v>
      </c>
      <c r="C1254" s="2">
        <f>YEAR([1]Data!$D1254)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x14ac:dyDescent="0.3">
      <c r="A1255" s="2">
        <v>1254</v>
      </c>
      <c r="B1255" s="2" t="s">
        <v>3502</v>
      </c>
      <c r="C1255" s="2">
        <f>YEAR([1]Data!$D1255)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x14ac:dyDescent="0.3">
      <c r="A1256" s="2">
        <v>1255</v>
      </c>
      <c r="B1256" s="2" t="s">
        <v>3502</v>
      </c>
      <c r="C1256" s="2">
        <f>YEAR([1]Data!$D1256)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x14ac:dyDescent="0.3">
      <c r="A1257" s="2">
        <v>1256</v>
      </c>
      <c r="B1257" s="2" t="s">
        <v>3502</v>
      </c>
      <c r="C1257" s="2">
        <f>YEAR([1]Data!$D1257)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x14ac:dyDescent="0.3">
      <c r="A1258" s="2">
        <v>1257</v>
      </c>
      <c r="B1258" s="2" t="s">
        <v>3502</v>
      </c>
      <c r="C1258" s="2">
        <f>YEAR([1]Data!$D1258)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x14ac:dyDescent="0.3">
      <c r="A1259" s="2">
        <v>1258</v>
      </c>
      <c r="B1259" s="2" t="s">
        <v>3509</v>
      </c>
      <c r="C1259" s="2">
        <f>YEAR([1]Data!$D1259)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x14ac:dyDescent="0.3">
      <c r="A1260" s="2">
        <v>1259</v>
      </c>
      <c r="B1260" s="2" t="s">
        <v>3509</v>
      </c>
      <c r="C1260" s="2">
        <f>YEAR([1]Data!$D1260)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x14ac:dyDescent="0.3">
      <c r="A1261" s="2">
        <v>1260</v>
      </c>
      <c r="B1261" s="2" t="s">
        <v>3509</v>
      </c>
      <c r="C1261" s="2">
        <f>YEAR([1]Data!$D1261)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x14ac:dyDescent="0.3">
      <c r="A1262" s="2">
        <v>1261</v>
      </c>
      <c r="B1262" s="2" t="s">
        <v>3512</v>
      </c>
      <c r="C1262" s="2">
        <f>YEAR([1]Data!$D1262)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x14ac:dyDescent="0.3">
      <c r="A1263" s="2">
        <v>1262</v>
      </c>
      <c r="B1263" s="2" t="s">
        <v>3517</v>
      </c>
      <c r="C1263" s="2">
        <f>YEAR([1]Data!$D1263)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x14ac:dyDescent="0.3">
      <c r="A1264" s="2">
        <v>1263</v>
      </c>
      <c r="B1264" s="2" t="s">
        <v>3523</v>
      </c>
      <c r="C1264" s="2">
        <f>YEAR([1]Data!$D1264)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x14ac:dyDescent="0.3">
      <c r="A1265" s="2">
        <v>1264</v>
      </c>
      <c r="B1265" s="2" t="s">
        <v>3524</v>
      </c>
      <c r="C1265" s="2">
        <f>YEAR([1]Data!$D1265)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x14ac:dyDescent="0.3">
      <c r="A1266" s="2">
        <v>1265</v>
      </c>
      <c r="B1266" s="2" t="s">
        <v>3524</v>
      </c>
      <c r="C1266" s="2">
        <f>YEAR([1]Data!$D1266)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x14ac:dyDescent="0.3">
      <c r="A1267" s="2">
        <v>1266</v>
      </c>
      <c r="B1267" s="2" t="s">
        <v>3527</v>
      </c>
      <c r="C1267" s="2">
        <f>YEAR([1]Data!$D1267)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x14ac:dyDescent="0.3">
      <c r="A1268" s="2">
        <v>1267</v>
      </c>
      <c r="B1268" s="2" t="s">
        <v>3532</v>
      </c>
      <c r="C1268" s="2">
        <f>YEAR([1]Data!$D1268)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x14ac:dyDescent="0.3">
      <c r="A1269" s="2">
        <v>1268</v>
      </c>
      <c r="B1269" s="2" t="s">
        <v>3532</v>
      </c>
      <c r="C1269" s="2">
        <f>YEAR([1]Data!$D1269)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x14ac:dyDescent="0.3">
      <c r="A1270" s="2">
        <v>1269</v>
      </c>
      <c r="B1270" s="2" t="s">
        <v>3533</v>
      </c>
      <c r="C1270" s="2">
        <f>YEAR([1]Data!$D1270)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x14ac:dyDescent="0.3">
      <c r="A1271" s="2">
        <v>1270</v>
      </c>
      <c r="B1271" s="2" t="s">
        <v>3534</v>
      </c>
      <c r="C1271" s="2">
        <f>YEAR([1]Data!$D1271)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x14ac:dyDescent="0.3">
      <c r="A1272" s="2">
        <v>1271</v>
      </c>
      <c r="B1272" s="2" t="s">
        <v>3539</v>
      </c>
      <c r="C1272" s="2">
        <f>YEAR([1]Data!$D1272)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x14ac:dyDescent="0.3">
      <c r="A1273" s="2">
        <v>1272</v>
      </c>
      <c r="B1273" s="2" t="s">
        <v>3539</v>
      </c>
      <c r="C1273" s="2">
        <f>YEAR([1]Data!$D1273)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x14ac:dyDescent="0.3">
      <c r="A1274" s="2">
        <v>1273</v>
      </c>
      <c r="B1274" s="2" t="s">
        <v>3539</v>
      </c>
      <c r="C1274" s="2">
        <f>YEAR([1]Data!$D1274)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x14ac:dyDescent="0.3">
      <c r="A1275" s="2">
        <v>1274</v>
      </c>
      <c r="B1275" s="2" t="s">
        <v>3544</v>
      </c>
      <c r="C1275" s="2">
        <f>YEAR([1]Data!$D1275)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x14ac:dyDescent="0.3">
      <c r="A1276" s="2">
        <v>1275</v>
      </c>
      <c r="B1276" s="2" t="s">
        <v>3544</v>
      </c>
      <c r="C1276" s="2">
        <f>YEAR([1]Data!$D1276)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x14ac:dyDescent="0.3">
      <c r="A1277" s="2">
        <v>1276</v>
      </c>
      <c r="B1277" s="2" t="s">
        <v>3544</v>
      </c>
      <c r="C1277" s="2">
        <f>YEAR([1]Data!$D1277)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x14ac:dyDescent="0.3">
      <c r="A1278" s="2">
        <v>1277</v>
      </c>
      <c r="B1278" s="2" t="s">
        <v>3544</v>
      </c>
      <c r="C1278" s="2">
        <f>YEAR([1]Data!$D1278)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x14ac:dyDescent="0.3">
      <c r="A1279" s="2">
        <v>1278</v>
      </c>
      <c r="B1279" s="2" t="s">
        <v>3549</v>
      </c>
      <c r="C1279" s="2">
        <f>YEAR([1]Data!$D1279)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x14ac:dyDescent="0.3">
      <c r="A1280" s="2">
        <v>1279</v>
      </c>
      <c r="B1280" s="2" t="s">
        <v>3554</v>
      </c>
      <c r="C1280" s="2">
        <f>YEAR([1]Data!$D1280)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x14ac:dyDescent="0.3">
      <c r="A1281" s="2">
        <v>1280</v>
      </c>
      <c r="B1281" s="2" t="s">
        <v>3554</v>
      </c>
      <c r="C1281" s="2">
        <f>YEAR([1]Data!$D1281)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x14ac:dyDescent="0.3">
      <c r="A1282" s="2">
        <v>1281</v>
      </c>
      <c r="B1282" s="2" t="s">
        <v>3560</v>
      </c>
      <c r="C1282" s="2">
        <f>YEAR([1]Data!$D1282)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x14ac:dyDescent="0.3">
      <c r="A1283" s="2">
        <v>1282</v>
      </c>
      <c r="B1283" s="2" t="s">
        <v>3564</v>
      </c>
      <c r="C1283" s="2">
        <f>YEAR([1]Data!$D1283)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x14ac:dyDescent="0.3">
      <c r="A1284" s="2">
        <v>1283</v>
      </c>
      <c r="B1284" s="2" t="s">
        <v>3564</v>
      </c>
      <c r="C1284" s="2">
        <f>YEAR([1]Data!$D1284)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x14ac:dyDescent="0.3">
      <c r="A1285" s="2">
        <v>1284</v>
      </c>
      <c r="B1285" s="2" t="s">
        <v>3564</v>
      </c>
      <c r="C1285" s="2">
        <f>YEAR([1]Data!$D1285)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x14ac:dyDescent="0.3">
      <c r="A1286" s="2">
        <v>1285</v>
      </c>
      <c r="B1286" s="2" t="s">
        <v>3571</v>
      </c>
      <c r="C1286" s="2">
        <f>YEAR([1]Data!$D1286)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x14ac:dyDescent="0.3">
      <c r="A1287" s="2">
        <v>1286</v>
      </c>
      <c r="B1287" s="2" t="s">
        <v>3574</v>
      </c>
      <c r="C1287" s="2">
        <f>YEAR([1]Data!$D1287)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x14ac:dyDescent="0.3">
      <c r="A1288" s="2">
        <v>1287</v>
      </c>
      <c r="B1288" s="2" t="s">
        <v>3578</v>
      </c>
      <c r="C1288" s="2">
        <f>YEAR([1]Data!$D1288)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x14ac:dyDescent="0.3">
      <c r="A1289" s="2">
        <v>1288</v>
      </c>
      <c r="B1289" s="2" t="s">
        <v>3581</v>
      </c>
      <c r="C1289" s="2">
        <f>YEAR([1]Data!$D1289)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x14ac:dyDescent="0.3">
      <c r="A1290" s="2">
        <v>1289</v>
      </c>
      <c r="B1290" s="2" t="s">
        <v>3581</v>
      </c>
      <c r="C1290" s="2">
        <f>YEAR([1]Data!$D1290)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x14ac:dyDescent="0.3">
      <c r="A1291" s="2">
        <v>1290</v>
      </c>
      <c r="B1291" s="2" t="s">
        <v>3581</v>
      </c>
      <c r="C1291" s="2">
        <f>YEAR([1]Data!$D1291)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x14ac:dyDescent="0.3">
      <c r="A1292" s="2">
        <v>1291</v>
      </c>
      <c r="B1292" s="2" t="s">
        <v>3586</v>
      </c>
      <c r="C1292" s="2">
        <f>YEAR([1]Data!$D1292)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x14ac:dyDescent="0.3">
      <c r="A1293" s="2">
        <v>1292</v>
      </c>
      <c r="B1293" s="2" t="s">
        <v>3586</v>
      </c>
      <c r="C1293" s="2">
        <f>YEAR([1]Data!$D1293)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x14ac:dyDescent="0.3">
      <c r="A1294" s="2">
        <v>1293</v>
      </c>
      <c r="B1294" s="2" t="s">
        <v>3589</v>
      </c>
      <c r="C1294" s="2">
        <f>YEAR([1]Data!$D1294)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x14ac:dyDescent="0.3">
      <c r="A1295" s="2">
        <v>1294</v>
      </c>
      <c r="B1295" s="2" t="s">
        <v>3589</v>
      </c>
      <c r="C1295" s="2">
        <f>YEAR([1]Data!$D1295)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x14ac:dyDescent="0.3">
      <c r="A1296" s="2">
        <v>1295</v>
      </c>
      <c r="B1296" s="2" t="s">
        <v>3589</v>
      </c>
      <c r="C1296" s="2">
        <f>YEAR([1]Data!$D1296)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x14ac:dyDescent="0.3">
      <c r="A1297" s="2">
        <v>1296</v>
      </c>
      <c r="B1297" s="2" t="s">
        <v>3592</v>
      </c>
      <c r="C1297" s="2">
        <f>YEAR([1]Data!$D1297)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x14ac:dyDescent="0.3">
      <c r="A1298" s="2">
        <v>1297</v>
      </c>
      <c r="B1298" s="2" t="s">
        <v>3596</v>
      </c>
      <c r="C1298" s="2">
        <f>YEAR([1]Data!$D1298)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x14ac:dyDescent="0.3">
      <c r="A1299" s="2">
        <v>1298</v>
      </c>
      <c r="B1299" s="2" t="s">
        <v>3596</v>
      </c>
      <c r="C1299" s="2">
        <f>YEAR([1]Data!$D1299)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x14ac:dyDescent="0.3">
      <c r="A1300" s="2">
        <v>1299</v>
      </c>
      <c r="B1300" s="2" t="s">
        <v>3600</v>
      </c>
      <c r="C1300" s="2">
        <f>YEAR([1]Data!$D1300)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x14ac:dyDescent="0.3">
      <c r="A1301" s="2">
        <v>1300</v>
      </c>
      <c r="B1301" s="2" t="s">
        <v>3603</v>
      </c>
      <c r="C1301" s="2">
        <f>YEAR([1]Data!$D1301)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x14ac:dyDescent="0.3">
      <c r="A1302" s="2">
        <v>1301</v>
      </c>
      <c r="B1302" s="2" t="s">
        <v>3604</v>
      </c>
      <c r="C1302" s="2">
        <f>YEAR([1]Data!$D1302)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x14ac:dyDescent="0.3">
      <c r="A1303" s="2">
        <v>1302</v>
      </c>
      <c r="B1303" s="2" t="s">
        <v>3604</v>
      </c>
      <c r="C1303" s="2">
        <f>YEAR([1]Data!$D1303)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x14ac:dyDescent="0.3">
      <c r="A1304" s="2">
        <v>1303</v>
      </c>
      <c r="B1304" s="2" t="s">
        <v>3605</v>
      </c>
      <c r="C1304" s="2">
        <f>YEAR([1]Data!$D1304)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x14ac:dyDescent="0.3">
      <c r="A1305" s="2">
        <v>1304</v>
      </c>
      <c r="B1305" s="2" t="s">
        <v>3610</v>
      </c>
      <c r="C1305" s="2">
        <f>YEAR([1]Data!$D1305)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x14ac:dyDescent="0.3">
      <c r="A1306" s="2">
        <v>1305</v>
      </c>
      <c r="B1306" s="2" t="s">
        <v>3610</v>
      </c>
      <c r="C1306" s="2">
        <f>YEAR([1]Data!$D1306)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x14ac:dyDescent="0.3">
      <c r="A1307" s="2">
        <v>1306</v>
      </c>
      <c r="B1307" s="2" t="s">
        <v>3615</v>
      </c>
      <c r="C1307" s="2">
        <f>YEAR([1]Data!$D1307)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x14ac:dyDescent="0.3">
      <c r="A1308" s="2">
        <v>1307</v>
      </c>
      <c r="B1308" s="2" t="s">
        <v>3618</v>
      </c>
      <c r="C1308" s="2">
        <f>YEAR([1]Data!$D1308)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x14ac:dyDescent="0.3">
      <c r="A1309" s="2">
        <v>1308</v>
      </c>
      <c r="B1309" s="2" t="s">
        <v>3618</v>
      </c>
      <c r="C1309" s="2">
        <f>YEAR([1]Data!$D1309)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x14ac:dyDescent="0.3">
      <c r="A1310" s="2">
        <v>1309</v>
      </c>
      <c r="B1310" s="2" t="s">
        <v>3618</v>
      </c>
      <c r="C1310" s="2">
        <f>YEAR([1]Data!$D1310)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x14ac:dyDescent="0.3">
      <c r="A1311" s="2">
        <v>1310</v>
      </c>
      <c r="B1311" s="2" t="s">
        <v>3618</v>
      </c>
      <c r="C1311" s="2">
        <f>YEAR([1]Data!$D1311)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x14ac:dyDescent="0.3">
      <c r="A1312" s="2">
        <v>1311</v>
      </c>
      <c r="B1312" s="2" t="s">
        <v>3618</v>
      </c>
      <c r="C1312" s="2">
        <f>YEAR([1]Data!$D1312)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x14ac:dyDescent="0.3">
      <c r="A1313" s="2">
        <v>1312</v>
      </c>
      <c r="B1313" s="2" t="s">
        <v>3623</v>
      </c>
      <c r="C1313" s="2">
        <f>YEAR([1]Data!$D1313)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x14ac:dyDescent="0.3">
      <c r="A1314" s="2">
        <v>1313</v>
      </c>
      <c r="B1314" s="2" t="s">
        <v>3623</v>
      </c>
      <c r="C1314" s="2">
        <f>YEAR([1]Data!$D1314)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x14ac:dyDescent="0.3">
      <c r="A1315" s="2">
        <v>1314</v>
      </c>
      <c r="B1315" s="2" t="s">
        <v>3628</v>
      </c>
      <c r="C1315" s="2">
        <f>YEAR([1]Data!$D1315)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x14ac:dyDescent="0.3">
      <c r="A1316" s="2">
        <v>1315</v>
      </c>
      <c r="B1316" s="2" t="s">
        <v>3629</v>
      </c>
      <c r="C1316" s="2">
        <f>YEAR([1]Data!$D1316)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x14ac:dyDescent="0.3">
      <c r="A1317" s="2">
        <v>1316</v>
      </c>
      <c r="B1317" s="2" t="s">
        <v>3629</v>
      </c>
      <c r="C1317" s="2">
        <f>YEAR([1]Data!$D1317)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x14ac:dyDescent="0.3">
      <c r="A1318" s="2">
        <v>1317</v>
      </c>
      <c r="B1318" s="2" t="s">
        <v>3629</v>
      </c>
      <c r="C1318" s="2">
        <f>YEAR([1]Data!$D1318)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x14ac:dyDescent="0.3">
      <c r="A1319" s="2">
        <v>1318</v>
      </c>
      <c r="B1319" s="2" t="s">
        <v>3636</v>
      </c>
      <c r="C1319" s="2">
        <f>YEAR([1]Data!$D1319)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x14ac:dyDescent="0.3">
      <c r="A1320" s="2">
        <v>1319</v>
      </c>
      <c r="B1320" s="2" t="s">
        <v>3639</v>
      </c>
      <c r="C1320" s="2">
        <f>YEAR([1]Data!$D1320)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x14ac:dyDescent="0.3">
      <c r="A1321" s="2">
        <v>1320</v>
      </c>
      <c r="B1321" s="2" t="s">
        <v>3639</v>
      </c>
      <c r="C1321" s="2">
        <f>YEAR([1]Data!$D1321)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x14ac:dyDescent="0.3">
      <c r="A1322" s="2">
        <v>1321</v>
      </c>
      <c r="B1322" s="2" t="s">
        <v>3643</v>
      </c>
      <c r="C1322" s="2">
        <f>YEAR([1]Data!$D1322)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x14ac:dyDescent="0.3">
      <c r="A1323" s="2">
        <v>1322</v>
      </c>
      <c r="B1323" s="2" t="s">
        <v>3643</v>
      </c>
      <c r="C1323" s="2">
        <f>YEAR([1]Data!$D1323)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x14ac:dyDescent="0.3">
      <c r="A1324" s="2">
        <v>1323</v>
      </c>
      <c r="B1324" s="2" t="s">
        <v>3646</v>
      </c>
      <c r="C1324" s="2">
        <f>YEAR([1]Data!$D1324)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x14ac:dyDescent="0.3">
      <c r="A1325" s="2">
        <v>1324</v>
      </c>
      <c r="B1325" s="2" t="s">
        <v>3652</v>
      </c>
      <c r="C1325" s="2">
        <f>YEAR([1]Data!$D1325)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x14ac:dyDescent="0.3">
      <c r="A1326" s="2">
        <v>1325</v>
      </c>
      <c r="B1326" s="2" t="s">
        <v>3657</v>
      </c>
      <c r="C1326" s="2">
        <f>YEAR([1]Data!$D1326)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x14ac:dyDescent="0.3">
      <c r="A1327" s="2">
        <v>1326</v>
      </c>
      <c r="B1327" s="2" t="s">
        <v>3660</v>
      </c>
      <c r="C1327" s="2">
        <f>YEAR([1]Data!$D1327)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x14ac:dyDescent="0.3">
      <c r="A1328" s="2">
        <v>1327</v>
      </c>
      <c r="B1328" s="2" t="s">
        <v>3663</v>
      </c>
      <c r="C1328" s="2">
        <f>YEAR([1]Data!$D1328)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x14ac:dyDescent="0.3">
      <c r="A1329" s="2">
        <v>1328</v>
      </c>
      <c r="B1329" s="2" t="s">
        <v>3664</v>
      </c>
      <c r="C1329" s="2">
        <f>YEAR([1]Data!$D1329)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x14ac:dyDescent="0.3">
      <c r="A1330" s="2">
        <v>1329</v>
      </c>
      <c r="B1330" s="2" t="s">
        <v>3667</v>
      </c>
      <c r="C1330" s="2">
        <f>YEAR([1]Data!$D1330)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x14ac:dyDescent="0.3">
      <c r="A1331" s="2">
        <v>1330</v>
      </c>
      <c r="B1331" s="2" t="s">
        <v>3672</v>
      </c>
      <c r="C1331" s="2">
        <f>YEAR([1]Data!$D1331)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x14ac:dyDescent="0.3">
      <c r="A1332" s="2">
        <v>1331</v>
      </c>
      <c r="B1332" s="2" t="s">
        <v>3675</v>
      </c>
      <c r="C1332" s="2">
        <f>YEAR([1]Data!$D1332)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x14ac:dyDescent="0.3">
      <c r="A1333" s="2">
        <v>1332</v>
      </c>
      <c r="B1333" s="2" t="s">
        <v>3675</v>
      </c>
      <c r="C1333" s="2">
        <f>YEAR([1]Data!$D1333)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x14ac:dyDescent="0.3">
      <c r="A1334" s="2">
        <v>1333</v>
      </c>
      <c r="B1334" s="2" t="s">
        <v>3678</v>
      </c>
      <c r="C1334" s="2">
        <f>YEAR([1]Data!$D1334)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x14ac:dyDescent="0.3">
      <c r="A1335" s="2">
        <v>1334</v>
      </c>
      <c r="B1335" s="2" t="s">
        <v>3678</v>
      </c>
      <c r="C1335" s="2">
        <f>YEAR([1]Data!$D1335)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x14ac:dyDescent="0.3">
      <c r="A1336" s="2">
        <v>1335</v>
      </c>
      <c r="B1336" s="2" t="s">
        <v>3683</v>
      </c>
      <c r="C1336" s="2">
        <f>YEAR([1]Data!$D1336)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x14ac:dyDescent="0.3">
      <c r="A1337" s="2">
        <v>1336</v>
      </c>
      <c r="B1337" s="2" t="s">
        <v>3684</v>
      </c>
      <c r="C1337" s="2">
        <f>YEAR([1]Data!$D1337)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x14ac:dyDescent="0.3">
      <c r="A1338" s="2">
        <v>1337</v>
      </c>
      <c r="B1338" s="2" t="s">
        <v>3690</v>
      </c>
      <c r="C1338" s="2">
        <f>YEAR([1]Data!$D1338)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x14ac:dyDescent="0.3">
      <c r="A1339" s="2">
        <v>1338</v>
      </c>
      <c r="B1339" s="2" t="s">
        <v>3693</v>
      </c>
      <c r="C1339" s="2">
        <f>YEAR([1]Data!$D1339)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x14ac:dyDescent="0.3">
      <c r="A1340" s="2">
        <v>1339</v>
      </c>
      <c r="B1340" s="2" t="s">
        <v>3693</v>
      </c>
      <c r="C1340" s="2">
        <f>YEAR([1]Data!$D1340)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x14ac:dyDescent="0.3">
      <c r="A1341" s="2">
        <v>1340</v>
      </c>
      <c r="B1341" s="2" t="s">
        <v>3693</v>
      </c>
      <c r="C1341" s="2">
        <f>YEAR([1]Data!$D1341)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x14ac:dyDescent="0.3">
      <c r="A1342" s="2">
        <v>1341</v>
      </c>
      <c r="B1342" s="2" t="s">
        <v>3702</v>
      </c>
      <c r="C1342" s="2">
        <f>YEAR([1]Data!$D1342)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x14ac:dyDescent="0.3">
      <c r="A1343" s="2">
        <v>1342</v>
      </c>
      <c r="B1343" s="2" t="s">
        <v>3702</v>
      </c>
      <c r="C1343" s="2">
        <f>YEAR([1]Data!$D1343)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x14ac:dyDescent="0.3">
      <c r="A1344" s="2">
        <v>1343</v>
      </c>
      <c r="B1344" s="2" t="s">
        <v>3702</v>
      </c>
      <c r="C1344" s="2">
        <f>YEAR([1]Data!$D1344)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x14ac:dyDescent="0.3">
      <c r="A1345" s="2">
        <v>1344</v>
      </c>
      <c r="B1345" s="2" t="s">
        <v>3707</v>
      </c>
      <c r="C1345" s="2">
        <f>YEAR([1]Data!$D1345)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x14ac:dyDescent="0.3">
      <c r="A1346" s="2">
        <v>1345</v>
      </c>
      <c r="B1346" s="2" t="s">
        <v>3707</v>
      </c>
      <c r="C1346" s="2">
        <f>YEAR([1]Data!$D1346)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x14ac:dyDescent="0.3">
      <c r="A1347" s="2">
        <v>1346</v>
      </c>
      <c r="B1347" s="2" t="s">
        <v>3713</v>
      </c>
      <c r="C1347" s="2">
        <f>YEAR([1]Data!$D1347)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x14ac:dyDescent="0.3">
      <c r="A1348" s="2">
        <v>1347</v>
      </c>
      <c r="B1348" s="2" t="s">
        <v>3713</v>
      </c>
      <c r="C1348" s="2">
        <f>YEAR([1]Data!$D1348)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x14ac:dyDescent="0.3">
      <c r="A1349" s="2">
        <v>1348</v>
      </c>
      <c r="B1349" s="2" t="s">
        <v>3713</v>
      </c>
      <c r="C1349" s="2">
        <f>YEAR([1]Data!$D1349)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x14ac:dyDescent="0.3">
      <c r="A1350" s="2">
        <v>1349</v>
      </c>
      <c r="B1350" s="2" t="s">
        <v>3713</v>
      </c>
      <c r="C1350" s="2">
        <f>YEAR([1]Data!$D1350)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x14ac:dyDescent="0.3">
      <c r="A1351" s="2">
        <v>1350</v>
      </c>
      <c r="B1351" s="2" t="s">
        <v>3713</v>
      </c>
      <c r="C1351" s="2">
        <f>YEAR([1]Data!$D1351)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x14ac:dyDescent="0.3">
      <c r="A1352" s="2">
        <v>1351</v>
      </c>
      <c r="B1352" s="2" t="s">
        <v>3722</v>
      </c>
      <c r="C1352" s="2">
        <f>YEAR([1]Data!$D1352)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x14ac:dyDescent="0.3">
      <c r="A1353" s="2">
        <v>1352</v>
      </c>
      <c r="B1353" s="2" t="s">
        <v>3725</v>
      </c>
      <c r="C1353" s="2">
        <f>YEAR([1]Data!$D1353)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x14ac:dyDescent="0.3">
      <c r="A1354" s="2">
        <v>1353</v>
      </c>
      <c r="B1354" s="2" t="s">
        <v>3728</v>
      </c>
      <c r="C1354" s="2">
        <f>YEAR([1]Data!$D1354)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x14ac:dyDescent="0.3">
      <c r="A1355" s="2">
        <v>1354</v>
      </c>
      <c r="B1355" s="2" t="s">
        <v>3728</v>
      </c>
      <c r="C1355" s="2">
        <f>YEAR([1]Data!$D1355)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x14ac:dyDescent="0.3">
      <c r="A1356" s="2">
        <v>1355</v>
      </c>
      <c r="B1356" s="2" t="s">
        <v>3728</v>
      </c>
      <c r="C1356" s="2">
        <f>YEAR([1]Data!$D1356)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x14ac:dyDescent="0.3">
      <c r="A1357" s="2">
        <v>1356</v>
      </c>
      <c r="B1357" s="2" t="s">
        <v>3729</v>
      </c>
      <c r="C1357" s="2">
        <f>YEAR([1]Data!$D1357)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x14ac:dyDescent="0.3">
      <c r="A1358" s="2">
        <v>1357</v>
      </c>
      <c r="B1358" s="2" t="s">
        <v>3729</v>
      </c>
      <c r="C1358" s="2">
        <f>YEAR([1]Data!$D1358)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x14ac:dyDescent="0.3">
      <c r="A1359" s="2">
        <v>1358</v>
      </c>
      <c r="B1359" s="2" t="s">
        <v>3730</v>
      </c>
      <c r="C1359" s="2">
        <f>YEAR([1]Data!$D1359)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x14ac:dyDescent="0.3">
      <c r="A1360" s="2">
        <v>1359</v>
      </c>
      <c r="B1360" s="2" t="s">
        <v>3735</v>
      </c>
      <c r="C1360" s="2">
        <f>YEAR([1]Data!$D1360)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x14ac:dyDescent="0.3">
      <c r="A1361" s="2">
        <v>1360</v>
      </c>
      <c r="B1361" s="2" t="s">
        <v>3738</v>
      </c>
      <c r="C1361" s="2">
        <f>YEAR([1]Data!$D1361)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x14ac:dyDescent="0.3">
      <c r="A1362" s="2">
        <v>1361</v>
      </c>
      <c r="B1362" s="2" t="s">
        <v>3743</v>
      </c>
      <c r="C1362" s="2">
        <f>YEAR([1]Data!$D1362)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x14ac:dyDescent="0.3">
      <c r="A1363" s="2">
        <v>1362</v>
      </c>
      <c r="B1363" s="2" t="s">
        <v>3743</v>
      </c>
      <c r="C1363" s="2">
        <f>YEAR([1]Data!$D1363)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x14ac:dyDescent="0.3">
      <c r="A1364" s="2">
        <v>1363</v>
      </c>
      <c r="B1364" s="2" t="s">
        <v>3743</v>
      </c>
      <c r="C1364" s="2">
        <f>YEAR([1]Data!$D1364)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x14ac:dyDescent="0.3">
      <c r="A1365" s="2">
        <v>1364</v>
      </c>
      <c r="B1365" s="2" t="s">
        <v>3750</v>
      </c>
      <c r="C1365" s="2">
        <f>YEAR([1]Data!$D1365)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x14ac:dyDescent="0.3">
      <c r="A1366" s="2">
        <v>1365</v>
      </c>
      <c r="B1366" s="2" t="s">
        <v>3750</v>
      </c>
      <c r="C1366" s="2">
        <f>YEAR([1]Data!$D1366)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x14ac:dyDescent="0.3">
      <c r="A1367" s="2">
        <v>1366</v>
      </c>
      <c r="B1367" s="2" t="s">
        <v>3750</v>
      </c>
      <c r="C1367" s="2">
        <f>YEAR([1]Data!$D1367)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x14ac:dyDescent="0.3">
      <c r="A1368" s="2">
        <v>1367</v>
      </c>
      <c r="B1368" s="2" t="s">
        <v>3750</v>
      </c>
      <c r="C1368" s="2">
        <f>YEAR([1]Data!$D1368)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x14ac:dyDescent="0.3">
      <c r="A1369" s="2">
        <v>1368</v>
      </c>
      <c r="B1369" s="2" t="s">
        <v>3750</v>
      </c>
      <c r="C1369" s="2">
        <f>YEAR([1]Data!$D1369)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x14ac:dyDescent="0.3">
      <c r="A1370" s="2">
        <v>1369</v>
      </c>
      <c r="B1370" s="2" t="s">
        <v>3757</v>
      </c>
      <c r="C1370" s="2">
        <f>YEAR([1]Data!$D1370)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x14ac:dyDescent="0.3">
      <c r="A1371" s="2">
        <v>1370</v>
      </c>
      <c r="B1371" s="2" t="s">
        <v>3761</v>
      </c>
      <c r="C1371" s="2">
        <f>YEAR([1]Data!$D1371)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x14ac:dyDescent="0.3">
      <c r="A1372" s="2">
        <v>1371</v>
      </c>
      <c r="B1372" s="2" t="s">
        <v>3761</v>
      </c>
      <c r="C1372" s="2">
        <f>YEAR([1]Data!$D1372)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x14ac:dyDescent="0.3">
      <c r="A1373" s="2">
        <v>1372</v>
      </c>
      <c r="B1373" s="2" t="s">
        <v>3762</v>
      </c>
      <c r="C1373" s="2">
        <f>YEAR([1]Data!$D1373)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x14ac:dyDescent="0.3">
      <c r="A1374" s="2">
        <v>1373</v>
      </c>
      <c r="B1374" s="2" t="s">
        <v>3767</v>
      </c>
      <c r="C1374" s="2">
        <f>YEAR([1]Data!$D1374)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x14ac:dyDescent="0.3">
      <c r="A1375" s="2">
        <v>1374</v>
      </c>
      <c r="B1375" s="2" t="s">
        <v>3767</v>
      </c>
      <c r="C1375" s="2">
        <f>YEAR([1]Data!$D1375)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x14ac:dyDescent="0.3">
      <c r="A1376" s="2">
        <v>1375</v>
      </c>
      <c r="B1376" s="2" t="s">
        <v>3770</v>
      </c>
      <c r="C1376" s="2">
        <f>YEAR([1]Data!$D1376)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x14ac:dyDescent="0.3">
      <c r="A1377" s="2">
        <v>1376</v>
      </c>
      <c r="B1377" s="2" t="s">
        <v>3774</v>
      </c>
      <c r="C1377" s="2">
        <f>YEAR([1]Data!$D1377)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x14ac:dyDescent="0.3">
      <c r="A1378" s="2">
        <v>1377</v>
      </c>
      <c r="B1378" s="2" t="s">
        <v>3774</v>
      </c>
      <c r="C1378" s="2">
        <f>YEAR([1]Data!$D1378)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x14ac:dyDescent="0.3">
      <c r="A1379" s="2">
        <v>1378</v>
      </c>
      <c r="B1379" s="2" t="s">
        <v>3774</v>
      </c>
      <c r="C1379" s="2">
        <f>YEAR([1]Data!$D1379)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x14ac:dyDescent="0.3">
      <c r="A1380" s="2">
        <v>1379</v>
      </c>
      <c r="B1380" s="2" t="s">
        <v>3774</v>
      </c>
      <c r="C1380" s="2">
        <f>YEAR([1]Data!$D1380)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x14ac:dyDescent="0.3">
      <c r="A1381" s="2">
        <v>1380</v>
      </c>
      <c r="B1381" s="2" t="s">
        <v>3774</v>
      </c>
      <c r="C1381" s="2">
        <f>YEAR([1]Data!$D1381)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x14ac:dyDescent="0.3">
      <c r="A1382" s="2">
        <v>1381</v>
      </c>
      <c r="B1382" s="2" t="s">
        <v>3774</v>
      </c>
      <c r="C1382" s="2">
        <f>YEAR([1]Data!$D1382)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x14ac:dyDescent="0.3">
      <c r="A1383" s="2">
        <v>1382</v>
      </c>
      <c r="B1383" s="2" t="s">
        <v>3786</v>
      </c>
      <c r="C1383" s="2">
        <f>YEAR([1]Data!$D1383)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x14ac:dyDescent="0.3">
      <c r="A1384" s="2">
        <v>1383</v>
      </c>
      <c r="B1384" s="2" t="s">
        <v>3789</v>
      </c>
      <c r="C1384" s="2">
        <f>YEAR([1]Data!$D1384)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x14ac:dyDescent="0.3">
      <c r="A1385" s="2">
        <v>1384</v>
      </c>
      <c r="B1385" s="2" t="s">
        <v>3789</v>
      </c>
      <c r="C1385" s="2">
        <f>YEAR([1]Data!$D1385)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x14ac:dyDescent="0.3">
      <c r="A1386" s="2">
        <v>1385</v>
      </c>
      <c r="B1386" s="2" t="s">
        <v>3789</v>
      </c>
      <c r="C1386" s="2">
        <f>YEAR([1]Data!$D1386)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x14ac:dyDescent="0.3">
      <c r="A1387" s="2">
        <v>1386</v>
      </c>
      <c r="B1387" s="2" t="s">
        <v>3789</v>
      </c>
      <c r="C1387" s="2">
        <f>YEAR([1]Data!$D1387)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x14ac:dyDescent="0.3">
      <c r="A1388" s="2">
        <v>1387</v>
      </c>
      <c r="B1388" s="2" t="s">
        <v>3789</v>
      </c>
      <c r="C1388" s="2">
        <f>YEAR([1]Data!$D1388)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x14ac:dyDescent="0.3">
      <c r="A1389" s="2">
        <v>1388</v>
      </c>
      <c r="B1389" s="2" t="s">
        <v>3789</v>
      </c>
      <c r="C1389" s="2">
        <f>YEAR([1]Data!$D1389)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x14ac:dyDescent="0.3">
      <c r="A1390" s="2">
        <v>1389</v>
      </c>
      <c r="B1390" s="2" t="s">
        <v>3789</v>
      </c>
      <c r="C1390" s="2">
        <f>YEAR([1]Data!$D1390)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x14ac:dyDescent="0.3">
      <c r="A1391" s="2">
        <v>1390</v>
      </c>
      <c r="B1391" s="2" t="s">
        <v>3789</v>
      </c>
      <c r="C1391" s="2">
        <f>YEAR([1]Data!$D1391)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x14ac:dyDescent="0.3">
      <c r="A1392" s="2">
        <v>1391</v>
      </c>
      <c r="B1392" s="2" t="s">
        <v>3789</v>
      </c>
      <c r="C1392" s="2">
        <f>YEAR([1]Data!$D1392)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x14ac:dyDescent="0.3">
      <c r="A1393" s="2">
        <v>1392</v>
      </c>
      <c r="B1393" s="2" t="s">
        <v>3789</v>
      </c>
      <c r="C1393" s="2">
        <f>YEAR([1]Data!$D1393)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x14ac:dyDescent="0.3">
      <c r="A1394" s="2">
        <v>1393</v>
      </c>
      <c r="B1394" s="2" t="s">
        <v>3789</v>
      </c>
      <c r="C1394" s="2">
        <f>YEAR([1]Data!$D1394)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x14ac:dyDescent="0.3">
      <c r="A1395" s="2">
        <v>1394</v>
      </c>
      <c r="B1395" s="2" t="s">
        <v>3800</v>
      </c>
      <c r="C1395" s="2">
        <f>YEAR([1]Data!$D1395)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x14ac:dyDescent="0.3">
      <c r="A1396" s="2">
        <v>1395</v>
      </c>
      <c r="B1396" s="2" t="s">
        <v>3803</v>
      </c>
      <c r="C1396" s="2">
        <f>YEAR([1]Data!$D1396)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x14ac:dyDescent="0.3">
      <c r="A1397" s="2">
        <v>1396</v>
      </c>
      <c r="B1397" s="2" t="s">
        <v>3803</v>
      </c>
      <c r="C1397" s="2">
        <f>YEAR([1]Data!$D1397)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x14ac:dyDescent="0.3">
      <c r="A1398" s="2">
        <v>1397</v>
      </c>
      <c r="B1398" s="2" t="s">
        <v>3808</v>
      </c>
      <c r="C1398" s="2">
        <f>YEAR([1]Data!$D1398)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x14ac:dyDescent="0.3">
      <c r="A1399" s="2">
        <v>1398</v>
      </c>
      <c r="B1399" s="2" t="s">
        <v>3808</v>
      </c>
      <c r="C1399" s="2">
        <f>YEAR([1]Data!$D1399)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x14ac:dyDescent="0.3">
      <c r="A1400" s="2">
        <v>1399</v>
      </c>
      <c r="B1400" s="2" t="s">
        <v>3808</v>
      </c>
      <c r="C1400" s="2">
        <f>YEAR([1]Data!$D1400)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x14ac:dyDescent="0.3">
      <c r="A1401" s="2">
        <v>1400</v>
      </c>
      <c r="B1401" s="2" t="s">
        <v>3808</v>
      </c>
      <c r="C1401" s="2">
        <f>YEAR([1]Data!$D1401)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x14ac:dyDescent="0.3">
      <c r="A1402" s="2">
        <v>1401</v>
      </c>
      <c r="B1402" s="2" t="s">
        <v>3813</v>
      </c>
      <c r="C1402" s="2">
        <f>YEAR([1]Data!$D1402)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x14ac:dyDescent="0.3">
      <c r="A1403" s="2">
        <v>1402</v>
      </c>
      <c r="B1403" s="2" t="s">
        <v>3813</v>
      </c>
      <c r="C1403" s="2">
        <f>YEAR([1]Data!$D1403)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x14ac:dyDescent="0.3">
      <c r="A1404" s="2">
        <v>1403</v>
      </c>
      <c r="B1404" s="2" t="s">
        <v>3816</v>
      </c>
      <c r="C1404" s="2">
        <f>YEAR([1]Data!$D1404)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x14ac:dyDescent="0.3">
      <c r="A1405" s="2">
        <v>1404</v>
      </c>
      <c r="B1405" s="2" t="s">
        <v>3816</v>
      </c>
      <c r="C1405" s="2">
        <f>YEAR([1]Data!$D1405)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x14ac:dyDescent="0.3">
      <c r="A1406" s="2">
        <v>1405</v>
      </c>
      <c r="B1406" s="2" t="s">
        <v>3821</v>
      </c>
      <c r="C1406" s="2">
        <f>YEAR([1]Data!$D1406)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x14ac:dyDescent="0.3">
      <c r="A1407" s="2">
        <v>1406</v>
      </c>
      <c r="B1407" s="2" t="s">
        <v>3821</v>
      </c>
      <c r="C1407" s="2">
        <f>YEAR([1]Data!$D1407)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x14ac:dyDescent="0.3">
      <c r="A1408" s="2">
        <v>1407</v>
      </c>
      <c r="B1408" s="2" t="s">
        <v>3821</v>
      </c>
      <c r="C1408" s="2">
        <f>YEAR([1]Data!$D1408)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x14ac:dyDescent="0.3">
      <c r="A1409" s="2">
        <v>1408</v>
      </c>
      <c r="B1409" s="2" t="s">
        <v>3823</v>
      </c>
      <c r="C1409" s="2">
        <f>YEAR([1]Data!$D1409)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x14ac:dyDescent="0.3">
      <c r="A1410" s="2">
        <v>1409</v>
      </c>
      <c r="B1410" s="2" t="s">
        <v>3823</v>
      </c>
      <c r="C1410" s="2">
        <f>YEAR([1]Data!$D1410)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x14ac:dyDescent="0.3">
      <c r="A1411" s="2">
        <v>1410</v>
      </c>
      <c r="B1411" s="2" t="s">
        <v>3826</v>
      </c>
      <c r="C1411" s="2">
        <f>YEAR([1]Data!$D1411)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x14ac:dyDescent="0.3">
      <c r="A1412" s="2">
        <v>1411</v>
      </c>
      <c r="B1412" s="2" t="s">
        <v>3829</v>
      </c>
      <c r="C1412" s="2">
        <f>YEAR([1]Data!$D1412)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x14ac:dyDescent="0.3">
      <c r="A1413" s="2">
        <v>1412</v>
      </c>
      <c r="B1413" s="2" t="s">
        <v>3830</v>
      </c>
      <c r="C1413" s="2">
        <f>YEAR([1]Data!$D1413)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x14ac:dyDescent="0.3">
      <c r="A1414" s="2">
        <v>1413</v>
      </c>
      <c r="B1414" s="2" t="s">
        <v>3830</v>
      </c>
      <c r="C1414" s="2">
        <f>YEAR([1]Data!$D1414)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x14ac:dyDescent="0.3">
      <c r="A1415" s="2">
        <v>1414</v>
      </c>
      <c r="B1415" s="2" t="s">
        <v>3831</v>
      </c>
      <c r="C1415" s="2">
        <f>YEAR([1]Data!$D1415)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x14ac:dyDescent="0.3">
      <c r="A1416" s="2">
        <v>1415</v>
      </c>
      <c r="B1416" s="2" t="s">
        <v>3836</v>
      </c>
      <c r="C1416" s="2">
        <f>YEAR([1]Data!$D1416)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x14ac:dyDescent="0.3">
      <c r="A1417" s="2">
        <v>1416</v>
      </c>
      <c r="B1417" s="2" t="s">
        <v>3836</v>
      </c>
      <c r="C1417" s="2">
        <f>YEAR([1]Data!$D1417)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x14ac:dyDescent="0.3">
      <c r="A1418" s="2">
        <v>1417</v>
      </c>
      <c r="B1418" s="2" t="s">
        <v>3841</v>
      </c>
      <c r="C1418" s="2">
        <f>YEAR([1]Data!$D1418)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x14ac:dyDescent="0.3">
      <c r="A1419" s="2">
        <v>1418</v>
      </c>
      <c r="B1419" s="2" t="s">
        <v>3841</v>
      </c>
      <c r="C1419" s="2">
        <f>YEAR([1]Data!$D1419)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x14ac:dyDescent="0.3">
      <c r="A1420" s="2">
        <v>1419</v>
      </c>
      <c r="B1420" s="2" t="s">
        <v>3841</v>
      </c>
      <c r="C1420" s="2">
        <f>YEAR([1]Data!$D1420)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x14ac:dyDescent="0.3">
      <c r="A1421" s="2">
        <v>1420</v>
      </c>
      <c r="B1421" s="2" t="s">
        <v>3846</v>
      </c>
      <c r="C1421" s="2">
        <f>YEAR([1]Data!$D1421)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x14ac:dyDescent="0.3">
      <c r="A1422" s="2">
        <v>1421</v>
      </c>
      <c r="B1422" s="2" t="s">
        <v>3846</v>
      </c>
      <c r="C1422" s="2">
        <f>YEAR([1]Data!$D1422)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x14ac:dyDescent="0.3">
      <c r="A1423" s="2">
        <v>1422</v>
      </c>
      <c r="B1423" s="2" t="s">
        <v>3846</v>
      </c>
      <c r="C1423" s="2">
        <f>YEAR([1]Data!$D1423)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x14ac:dyDescent="0.3">
      <c r="A1424" s="2">
        <v>1423</v>
      </c>
      <c r="B1424" s="2" t="s">
        <v>3846</v>
      </c>
      <c r="C1424" s="2">
        <f>YEAR([1]Data!$D1424)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x14ac:dyDescent="0.3">
      <c r="A1425" s="2">
        <v>1424</v>
      </c>
      <c r="B1425" s="2" t="s">
        <v>3846</v>
      </c>
      <c r="C1425" s="2">
        <f>YEAR([1]Data!$D1425)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x14ac:dyDescent="0.3">
      <c r="A1426" s="2">
        <v>1425</v>
      </c>
      <c r="B1426" s="2" t="s">
        <v>3846</v>
      </c>
      <c r="C1426" s="2">
        <f>YEAR([1]Data!$D1426)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x14ac:dyDescent="0.3">
      <c r="A1427" s="2">
        <v>1426</v>
      </c>
      <c r="B1427" s="2" t="s">
        <v>3846</v>
      </c>
      <c r="C1427" s="2">
        <f>YEAR([1]Data!$D1427)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x14ac:dyDescent="0.3">
      <c r="A1428" s="2">
        <v>1427</v>
      </c>
      <c r="B1428" s="2" t="s">
        <v>3855</v>
      </c>
      <c r="C1428" s="2">
        <f>YEAR([1]Data!$D1428)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x14ac:dyDescent="0.3">
      <c r="A1429" s="2">
        <v>1428</v>
      </c>
      <c r="B1429" s="2" t="s">
        <v>3855</v>
      </c>
      <c r="C1429" s="2">
        <f>YEAR([1]Data!$D1429)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x14ac:dyDescent="0.3">
      <c r="A1430" s="2">
        <v>1429</v>
      </c>
      <c r="B1430" s="2" t="s">
        <v>3855</v>
      </c>
      <c r="C1430" s="2">
        <f>YEAR([1]Data!$D1430)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x14ac:dyDescent="0.3">
      <c r="A1431" s="2">
        <v>1430</v>
      </c>
      <c r="B1431" s="2" t="s">
        <v>3855</v>
      </c>
      <c r="C1431" s="2">
        <f>YEAR([1]Data!$D1431)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x14ac:dyDescent="0.3">
      <c r="A1432" s="2">
        <v>1431</v>
      </c>
      <c r="B1432" s="2" t="s">
        <v>3860</v>
      </c>
      <c r="C1432" s="2">
        <f>YEAR([1]Data!$D1432)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x14ac:dyDescent="0.3">
      <c r="A1433" s="2">
        <v>1432</v>
      </c>
      <c r="B1433" s="2" t="s">
        <v>3861</v>
      </c>
      <c r="C1433" s="2">
        <f>YEAR([1]Data!$D1433)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x14ac:dyDescent="0.3">
      <c r="A1434" s="2">
        <v>1433</v>
      </c>
      <c r="B1434" s="2" t="s">
        <v>3861</v>
      </c>
      <c r="C1434" s="2">
        <f>YEAR([1]Data!$D1434)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x14ac:dyDescent="0.3">
      <c r="A1435" s="2">
        <v>1434</v>
      </c>
      <c r="B1435" s="2" t="s">
        <v>3861</v>
      </c>
      <c r="C1435" s="2">
        <f>YEAR([1]Data!$D1435)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x14ac:dyDescent="0.3">
      <c r="A1436" s="2">
        <v>1435</v>
      </c>
      <c r="B1436" s="2" t="s">
        <v>3864</v>
      </c>
      <c r="C1436" s="2">
        <f>YEAR([1]Data!$D1436)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x14ac:dyDescent="0.3">
      <c r="A1437" s="2">
        <v>1436</v>
      </c>
      <c r="B1437" s="2" t="s">
        <v>3867</v>
      </c>
      <c r="C1437" s="2">
        <f>YEAR([1]Data!$D1437)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x14ac:dyDescent="0.3">
      <c r="A1438" s="2">
        <v>1437</v>
      </c>
      <c r="B1438" s="2" t="s">
        <v>3867</v>
      </c>
      <c r="C1438" s="2">
        <f>YEAR([1]Data!$D1438)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x14ac:dyDescent="0.3">
      <c r="A1439" s="2">
        <v>1438</v>
      </c>
      <c r="B1439" s="2" t="s">
        <v>3873</v>
      </c>
      <c r="C1439" s="2">
        <f>YEAR([1]Data!$D1439)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x14ac:dyDescent="0.3">
      <c r="A1440" s="2">
        <v>1439</v>
      </c>
      <c r="B1440" s="2" t="s">
        <v>3873</v>
      </c>
      <c r="C1440" s="2">
        <f>YEAR([1]Data!$D1440)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x14ac:dyDescent="0.3">
      <c r="A1441" s="2">
        <v>1440</v>
      </c>
      <c r="B1441" s="2" t="s">
        <v>3876</v>
      </c>
      <c r="C1441" s="2">
        <f>YEAR([1]Data!$D1441)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x14ac:dyDescent="0.3">
      <c r="A1442" s="2">
        <v>1441</v>
      </c>
      <c r="B1442" s="2" t="s">
        <v>3876</v>
      </c>
      <c r="C1442" s="2">
        <f>YEAR([1]Data!$D1442)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x14ac:dyDescent="0.3">
      <c r="A1443" s="2">
        <v>1442</v>
      </c>
      <c r="B1443" s="2" t="s">
        <v>3880</v>
      </c>
      <c r="C1443" s="2">
        <f>YEAR([1]Data!$D1443)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x14ac:dyDescent="0.3">
      <c r="A1444" s="2">
        <v>1443</v>
      </c>
      <c r="B1444" s="2" t="s">
        <v>3883</v>
      </c>
      <c r="C1444" s="2">
        <f>YEAR([1]Data!$D1444)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x14ac:dyDescent="0.3">
      <c r="A1445" s="2">
        <v>1444</v>
      </c>
      <c r="B1445" s="2" t="s">
        <v>3886</v>
      </c>
      <c r="C1445" s="2">
        <f>YEAR([1]Data!$D1445)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x14ac:dyDescent="0.3">
      <c r="A1446" s="2">
        <v>1445</v>
      </c>
      <c r="B1446" s="2" t="s">
        <v>3889</v>
      </c>
      <c r="C1446" s="2">
        <f>YEAR([1]Data!$D1446)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x14ac:dyDescent="0.3">
      <c r="A1447" s="2">
        <v>1446</v>
      </c>
      <c r="B1447" s="2" t="s">
        <v>3890</v>
      </c>
      <c r="C1447" s="2">
        <f>YEAR([1]Data!$D1447)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x14ac:dyDescent="0.3">
      <c r="A1448" s="2">
        <v>1447</v>
      </c>
      <c r="B1448" s="2" t="s">
        <v>3890</v>
      </c>
      <c r="C1448" s="2">
        <f>YEAR([1]Data!$D1448)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x14ac:dyDescent="0.3">
      <c r="A1449" s="2">
        <v>1448</v>
      </c>
      <c r="B1449" s="2" t="s">
        <v>3890</v>
      </c>
      <c r="C1449" s="2">
        <f>YEAR([1]Data!$D1449)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x14ac:dyDescent="0.3">
      <c r="A1450" s="2">
        <v>1449</v>
      </c>
      <c r="B1450" s="2" t="s">
        <v>3895</v>
      </c>
      <c r="C1450" s="2">
        <f>YEAR([1]Data!$D1450)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x14ac:dyDescent="0.3">
      <c r="A1451" s="2">
        <v>1450</v>
      </c>
      <c r="B1451" s="2" t="s">
        <v>3898</v>
      </c>
      <c r="C1451" s="2">
        <f>YEAR([1]Data!$D1451)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x14ac:dyDescent="0.3">
      <c r="A1452" s="2">
        <v>1451</v>
      </c>
      <c r="B1452" s="2" t="s">
        <v>3901</v>
      </c>
      <c r="C1452" s="2">
        <f>YEAR([1]Data!$D1452)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x14ac:dyDescent="0.3">
      <c r="A1453" s="2">
        <v>1452</v>
      </c>
      <c r="B1453" s="2" t="s">
        <v>3906</v>
      </c>
      <c r="C1453" s="2">
        <f>YEAR([1]Data!$D1453)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x14ac:dyDescent="0.3">
      <c r="A1454" s="2">
        <v>1453</v>
      </c>
      <c r="B1454" s="2" t="s">
        <v>3906</v>
      </c>
      <c r="C1454" s="2">
        <f>YEAR([1]Data!$D1454)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x14ac:dyDescent="0.3">
      <c r="A1455" s="2">
        <v>1454</v>
      </c>
      <c r="B1455" s="2" t="s">
        <v>3906</v>
      </c>
      <c r="C1455" s="2">
        <f>YEAR([1]Data!$D1455)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x14ac:dyDescent="0.3">
      <c r="A1456" s="2">
        <v>1455</v>
      </c>
      <c r="B1456" s="2" t="s">
        <v>3906</v>
      </c>
      <c r="C1456" s="2">
        <f>YEAR([1]Data!$D1456)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x14ac:dyDescent="0.3">
      <c r="A1457" s="2">
        <v>1456</v>
      </c>
      <c r="B1457" s="2" t="s">
        <v>3914</v>
      </c>
      <c r="C1457" s="2">
        <f>YEAR([1]Data!$D1457)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x14ac:dyDescent="0.3">
      <c r="A1458" s="2">
        <v>1457</v>
      </c>
      <c r="B1458" s="2" t="s">
        <v>3914</v>
      </c>
      <c r="C1458" s="2">
        <f>YEAR([1]Data!$D1458)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x14ac:dyDescent="0.3">
      <c r="A1459" s="2">
        <v>1458</v>
      </c>
      <c r="B1459" s="2" t="s">
        <v>3921</v>
      </c>
      <c r="C1459" s="2">
        <f>YEAR([1]Data!$D1459)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x14ac:dyDescent="0.3">
      <c r="A1460" s="2">
        <v>1459</v>
      </c>
      <c r="B1460" s="2" t="s">
        <v>3923</v>
      </c>
      <c r="C1460" s="2">
        <f>YEAR([1]Data!$D1460)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x14ac:dyDescent="0.3">
      <c r="A1461" s="2">
        <v>1460</v>
      </c>
      <c r="B1461" s="2" t="s">
        <v>3927</v>
      </c>
      <c r="C1461" s="2">
        <f>YEAR([1]Data!$D1461)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x14ac:dyDescent="0.3">
      <c r="A1462" s="2">
        <v>1461</v>
      </c>
      <c r="B1462" s="2" t="s">
        <v>3930</v>
      </c>
      <c r="C1462" s="2">
        <f>YEAR([1]Data!$D1462)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x14ac:dyDescent="0.3">
      <c r="A1463" s="2">
        <v>1462</v>
      </c>
      <c r="B1463" s="2" t="s">
        <v>3933</v>
      </c>
      <c r="C1463" s="2">
        <f>YEAR([1]Data!$D1463)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x14ac:dyDescent="0.3">
      <c r="A1464" s="2">
        <v>1463</v>
      </c>
      <c r="B1464" s="2" t="s">
        <v>3937</v>
      </c>
      <c r="C1464" s="2">
        <f>YEAR([1]Data!$D1464)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x14ac:dyDescent="0.3">
      <c r="A1465" s="2">
        <v>1464</v>
      </c>
      <c r="B1465" s="2" t="s">
        <v>3937</v>
      </c>
      <c r="C1465" s="2">
        <f>YEAR([1]Data!$D1465)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x14ac:dyDescent="0.3">
      <c r="A1466" s="2">
        <v>1465</v>
      </c>
      <c r="B1466" s="2" t="s">
        <v>3938</v>
      </c>
      <c r="C1466" s="2">
        <f>YEAR([1]Data!$D1466)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x14ac:dyDescent="0.3">
      <c r="A1467" s="2">
        <v>1466</v>
      </c>
      <c r="B1467" s="2" t="s">
        <v>3941</v>
      </c>
      <c r="C1467" s="2">
        <f>YEAR([1]Data!$D1467)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x14ac:dyDescent="0.3">
      <c r="A1468" s="2">
        <v>1467</v>
      </c>
      <c r="B1468" s="2" t="s">
        <v>3941</v>
      </c>
      <c r="C1468" s="2">
        <f>YEAR([1]Data!$D1468)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x14ac:dyDescent="0.3">
      <c r="A1469" s="2">
        <v>1468</v>
      </c>
      <c r="B1469" s="2" t="s">
        <v>3943</v>
      </c>
      <c r="C1469" s="2">
        <f>YEAR([1]Data!$D1469)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x14ac:dyDescent="0.3">
      <c r="A1470" s="2">
        <v>1469</v>
      </c>
      <c r="B1470" s="2" t="s">
        <v>3944</v>
      </c>
      <c r="C1470" s="2">
        <f>YEAR([1]Data!$D1470)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x14ac:dyDescent="0.3">
      <c r="A1471" s="2">
        <v>1470</v>
      </c>
      <c r="B1471" s="2" t="s">
        <v>3944</v>
      </c>
      <c r="C1471" s="2">
        <f>YEAR([1]Data!$D1471)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x14ac:dyDescent="0.3">
      <c r="A1472" s="2">
        <v>1471</v>
      </c>
      <c r="B1472" s="2" t="s">
        <v>3944</v>
      </c>
      <c r="C1472" s="2">
        <f>YEAR([1]Data!$D1472)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x14ac:dyDescent="0.3">
      <c r="A1473" s="2">
        <v>1472</v>
      </c>
      <c r="B1473" s="2" t="s">
        <v>3949</v>
      </c>
      <c r="C1473" s="2">
        <f>YEAR([1]Data!$D1473)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x14ac:dyDescent="0.3">
      <c r="A1474" s="2">
        <v>1473</v>
      </c>
      <c r="B1474" s="2" t="s">
        <v>3952</v>
      </c>
      <c r="C1474" s="2">
        <f>YEAR([1]Data!$D1474)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x14ac:dyDescent="0.3">
      <c r="A1475" s="2">
        <v>1474</v>
      </c>
      <c r="B1475" s="2" t="s">
        <v>3955</v>
      </c>
      <c r="C1475" s="2">
        <f>YEAR([1]Data!$D1475)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x14ac:dyDescent="0.3">
      <c r="A1476" s="2">
        <v>1475</v>
      </c>
      <c r="B1476" s="2" t="s">
        <v>3958</v>
      </c>
      <c r="C1476" s="2">
        <f>YEAR([1]Data!$D1476)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x14ac:dyDescent="0.3">
      <c r="A1477" s="2">
        <v>1476</v>
      </c>
      <c r="B1477" s="2" t="s">
        <v>3958</v>
      </c>
      <c r="C1477" s="2">
        <f>YEAR([1]Data!$D1477)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x14ac:dyDescent="0.3">
      <c r="A1478" s="2">
        <v>1477</v>
      </c>
      <c r="B1478" s="2" t="s">
        <v>3964</v>
      </c>
      <c r="C1478" s="2">
        <f>YEAR([1]Data!$D1478)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x14ac:dyDescent="0.3">
      <c r="A1479" s="2">
        <v>1478</v>
      </c>
      <c r="B1479" s="2" t="s">
        <v>3967</v>
      </c>
      <c r="C1479" s="2">
        <f>YEAR([1]Data!$D1479)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x14ac:dyDescent="0.3">
      <c r="A1480" s="2">
        <v>1479</v>
      </c>
      <c r="B1480" s="2" t="s">
        <v>3971</v>
      </c>
      <c r="C1480" s="2">
        <f>YEAR([1]Data!$D1480)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x14ac:dyDescent="0.3">
      <c r="A1481" s="2">
        <v>1480</v>
      </c>
      <c r="B1481" s="2" t="s">
        <v>3973</v>
      </c>
      <c r="C1481" s="2">
        <f>YEAR([1]Data!$D1481)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x14ac:dyDescent="0.3">
      <c r="A1482" s="2">
        <v>1481</v>
      </c>
      <c r="B1482" s="2" t="s">
        <v>3973</v>
      </c>
      <c r="C1482" s="2">
        <f>YEAR([1]Data!$D1482)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x14ac:dyDescent="0.3">
      <c r="A1483" s="2">
        <v>1482</v>
      </c>
      <c r="B1483" s="2" t="s">
        <v>3973</v>
      </c>
      <c r="C1483" s="2">
        <f>YEAR([1]Data!$D1483)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x14ac:dyDescent="0.3">
      <c r="A1484" s="2">
        <v>1483</v>
      </c>
      <c r="B1484" s="2" t="s">
        <v>3980</v>
      </c>
      <c r="C1484" s="2">
        <f>YEAR([1]Data!$D1484)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x14ac:dyDescent="0.3">
      <c r="A1485" s="2">
        <v>1484</v>
      </c>
      <c r="B1485" s="2" t="s">
        <v>3980</v>
      </c>
      <c r="C1485" s="2">
        <f>YEAR([1]Data!$D1485)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x14ac:dyDescent="0.3">
      <c r="A1486" s="2">
        <v>1485</v>
      </c>
      <c r="B1486" s="2" t="s">
        <v>3983</v>
      </c>
      <c r="C1486" s="2">
        <f>YEAR([1]Data!$D1486)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x14ac:dyDescent="0.3">
      <c r="A1487" s="2">
        <v>1486</v>
      </c>
      <c r="B1487" s="2" t="s">
        <v>3986</v>
      </c>
      <c r="C1487" s="2">
        <f>YEAR([1]Data!$D1487)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x14ac:dyDescent="0.3">
      <c r="A1488" s="2">
        <v>1487</v>
      </c>
      <c r="B1488" s="2" t="s">
        <v>3990</v>
      </c>
      <c r="C1488" s="2">
        <f>YEAR([1]Data!$D1488)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x14ac:dyDescent="0.3">
      <c r="A1489" s="2">
        <v>1488</v>
      </c>
      <c r="B1489" s="2" t="s">
        <v>3990</v>
      </c>
      <c r="C1489" s="2">
        <f>YEAR([1]Data!$D1489)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x14ac:dyDescent="0.3">
      <c r="A1490" s="2">
        <v>1489</v>
      </c>
      <c r="B1490" s="2" t="s">
        <v>3990</v>
      </c>
      <c r="C1490" s="2">
        <f>YEAR([1]Data!$D1490)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x14ac:dyDescent="0.3">
      <c r="A1491" s="2">
        <v>1490</v>
      </c>
      <c r="B1491" s="2" t="s">
        <v>3997</v>
      </c>
      <c r="C1491" s="2">
        <f>YEAR([1]Data!$D1491)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x14ac:dyDescent="0.3">
      <c r="A1492" s="2">
        <v>1491</v>
      </c>
      <c r="B1492" s="2" t="s">
        <v>4000</v>
      </c>
      <c r="C1492" s="2">
        <f>YEAR([1]Data!$D1492)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x14ac:dyDescent="0.3">
      <c r="A1493" s="2">
        <v>1492</v>
      </c>
      <c r="B1493" s="2" t="s">
        <v>4001</v>
      </c>
      <c r="C1493" s="2">
        <f>YEAR([1]Data!$D1493)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x14ac:dyDescent="0.3">
      <c r="A1494" s="2">
        <v>1493</v>
      </c>
      <c r="B1494" s="2" t="s">
        <v>4001</v>
      </c>
      <c r="C1494" s="2">
        <f>YEAR([1]Data!$D1494)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x14ac:dyDescent="0.3">
      <c r="A1495" s="2">
        <v>1494</v>
      </c>
      <c r="B1495" s="2" t="s">
        <v>4006</v>
      </c>
      <c r="C1495" s="2">
        <f>YEAR([1]Data!$D1495)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x14ac:dyDescent="0.3">
      <c r="A1496" s="2">
        <v>1495</v>
      </c>
      <c r="B1496" s="2" t="s">
        <v>4009</v>
      </c>
      <c r="C1496" s="2">
        <f>YEAR([1]Data!$D1496)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x14ac:dyDescent="0.3">
      <c r="A1497" s="2">
        <v>1496</v>
      </c>
      <c r="B1497" s="2" t="s">
        <v>4010</v>
      </c>
      <c r="C1497" s="2">
        <f>YEAR([1]Data!$D1497)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x14ac:dyDescent="0.3">
      <c r="A1498" s="2">
        <v>1497</v>
      </c>
      <c r="B1498" s="2" t="s">
        <v>4010</v>
      </c>
      <c r="C1498" s="2">
        <f>YEAR([1]Data!$D1498)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x14ac:dyDescent="0.3">
      <c r="A1499" s="2">
        <v>1498</v>
      </c>
      <c r="B1499" s="2" t="s">
        <v>4010</v>
      </c>
      <c r="C1499" s="2">
        <f>YEAR([1]Data!$D1499)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x14ac:dyDescent="0.3">
      <c r="A1500" s="2">
        <v>1499</v>
      </c>
      <c r="B1500" s="2" t="s">
        <v>4016</v>
      </c>
      <c r="C1500" s="2">
        <f>YEAR([1]Data!$D1500)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x14ac:dyDescent="0.3">
      <c r="A1501" s="2">
        <v>1500</v>
      </c>
      <c r="B1501" s="2" t="s">
        <v>4017</v>
      </c>
      <c r="C1501" s="2">
        <f>YEAR([1]Data!$D1501)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x14ac:dyDescent="0.3">
      <c r="A1502" s="2">
        <v>1501</v>
      </c>
      <c r="B1502" s="2" t="s">
        <v>4017</v>
      </c>
      <c r="C1502" s="2">
        <f>YEAR([1]Data!$D1502)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x14ac:dyDescent="0.3">
      <c r="A1503" s="2">
        <v>1502</v>
      </c>
      <c r="B1503" s="2" t="s">
        <v>4017</v>
      </c>
      <c r="C1503" s="2">
        <f>YEAR([1]Data!$D1503)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x14ac:dyDescent="0.3">
      <c r="A1504" s="2">
        <v>1503</v>
      </c>
      <c r="B1504" s="2" t="s">
        <v>4020</v>
      </c>
      <c r="C1504" s="2">
        <f>YEAR([1]Data!$D1504)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x14ac:dyDescent="0.3">
      <c r="A1505" s="2">
        <v>1504</v>
      </c>
      <c r="B1505" s="2" t="s">
        <v>4020</v>
      </c>
      <c r="C1505" s="2">
        <f>YEAR([1]Data!$D1505)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x14ac:dyDescent="0.3">
      <c r="A1506" s="2">
        <v>1505</v>
      </c>
      <c r="B1506" s="2" t="s">
        <v>4023</v>
      </c>
      <c r="C1506" s="2">
        <f>YEAR([1]Data!$D1506)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x14ac:dyDescent="0.3">
      <c r="A1507" s="2">
        <v>1506</v>
      </c>
      <c r="B1507" s="2" t="s">
        <v>4023</v>
      </c>
      <c r="C1507" s="2">
        <f>YEAR([1]Data!$D1507)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x14ac:dyDescent="0.3">
      <c r="A1508" s="2">
        <v>1507</v>
      </c>
      <c r="B1508" s="2" t="s">
        <v>4028</v>
      </c>
      <c r="C1508" s="2">
        <f>YEAR([1]Data!$D1508)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x14ac:dyDescent="0.3">
      <c r="A1509" s="2">
        <v>1508</v>
      </c>
      <c r="B1509" s="2" t="s">
        <v>4031</v>
      </c>
      <c r="C1509" s="2">
        <f>YEAR([1]Data!$D1509)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x14ac:dyDescent="0.3">
      <c r="A1510" s="2">
        <v>1509</v>
      </c>
      <c r="B1510" s="2" t="s">
        <v>4034</v>
      </c>
      <c r="C1510" s="2">
        <f>YEAR([1]Data!$D1510)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x14ac:dyDescent="0.3">
      <c r="A1511" s="2">
        <v>1510</v>
      </c>
      <c r="B1511" s="2" t="s">
        <v>4037</v>
      </c>
      <c r="C1511" s="2">
        <f>YEAR([1]Data!$D1511)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x14ac:dyDescent="0.3">
      <c r="A1512" s="2">
        <v>1511</v>
      </c>
      <c r="B1512" s="2" t="s">
        <v>4038</v>
      </c>
      <c r="C1512" s="2">
        <f>YEAR([1]Data!$D1512)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x14ac:dyDescent="0.3">
      <c r="A1513" s="2">
        <v>1512</v>
      </c>
      <c r="B1513" s="2" t="s">
        <v>4038</v>
      </c>
      <c r="C1513" s="2">
        <f>YEAR([1]Data!$D1513)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x14ac:dyDescent="0.3">
      <c r="A1514" s="2">
        <v>1513</v>
      </c>
      <c r="B1514" s="2" t="s">
        <v>4040</v>
      </c>
      <c r="C1514" s="2">
        <f>YEAR([1]Data!$D1514)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x14ac:dyDescent="0.3">
      <c r="A1515" s="2">
        <v>1514</v>
      </c>
      <c r="B1515" s="2" t="s">
        <v>4040</v>
      </c>
      <c r="C1515" s="2">
        <f>YEAR([1]Data!$D1515)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x14ac:dyDescent="0.3">
      <c r="A1516" s="2">
        <v>1515</v>
      </c>
      <c r="B1516" s="2" t="s">
        <v>4040</v>
      </c>
      <c r="C1516" s="2">
        <f>YEAR([1]Data!$D1516)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x14ac:dyDescent="0.3">
      <c r="A1517" s="2">
        <v>1516</v>
      </c>
      <c r="B1517" s="2" t="s">
        <v>4041</v>
      </c>
      <c r="C1517" s="2">
        <f>YEAR([1]Data!$D1517)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x14ac:dyDescent="0.3">
      <c r="A1518" s="2">
        <v>1517</v>
      </c>
      <c r="B1518" s="2" t="s">
        <v>4044</v>
      </c>
      <c r="C1518" s="2">
        <f>YEAR([1]Data!$D1518)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x14ac:dyDescent="0.3">
      <c r="A1519" s="2">
        <v>1518</v>
      </c>
      <c r="B1519" s="2" t="s">
        <v>4046</v>
      </c>
      <c r="C1519" s="2">
        <f>YEAR([1]Data!$D1519)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x14ac:dyDescent="0.3">
      <c r="A1520" s="2">
        <v>1519</v>
      </c>
      <c r="B1520" s="2" t="s">
        <v>4046</v>
      </c>
      <c r="C1520" s="2">
        <f>YEAR([1]Data!$D1520)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x14ac:dyDescent="0.3">
      <c r="A1521" s="2">
        <v>1520</v>
      </c>
      <c r="B1521" s="2" t="s">
        <v>4049</v>
      </c>
      <c r="C1521" s="2">
        <f>YEAR([1]Data!$D1521)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x14ac:dyDescent="0.3">
      <c r="A1522" s="2">
        <v>1521</v>
      </c>
      <c r="B1522" s="2" t="s">
        <v>4050</v>
      </c>
      <c r="C1522" s="2">
        <f>YEAR([1]Data!$D1522)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x14ac:dyDescent="0.3">
      <c r="A1523" s="2">
        <v>1522</v>
      </c>
      <c r="B1523" s="2" t="s">
        <v>4055</v>
      </c>
      <c r="C1523" s="2">
        <f>YEAR([1]Data!$D1523)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x14ac:dyDescent="0.3">
      <c r="A1524" s="2">
        <v>1523</v>
      </c>
      <c r="B1524" s="2" t="s">
        <v>4055</v>
      </c>
      <c r="C1524" s="2">
        <f>YEAR([1]Data!$D1524)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x14ac:dyDescent="0.3">
      <c r="A1525" s="2">
        <v>1524</v>
      </c>
      <c r="B1525" s="2" t="s">
        <v>4055</v>
      </c>
      <c r="C1525" s="2">
        <f>YEAR([1]Data!$D1525)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x14ac:dyDescent="0.3">
      <c r="A1526" s="2">
        <v>1525</v>
      </c>
      <c r="B1526" s="2" t="s">
        <v>4055</v>
      </c>
      <c r="C1526" s="2">
        <f>YEAR([1]Data!$D1526)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x14ac:dyDescent="0.3">
      <c r="A1527" s="2">
        <v>1526</v>
      </c>
      <c r="B1527" s="2" t="s">
        <v>4055</v>
      </c>
      <c r="C1527" s="2">
        <f>YEAR([1]Data!$D1527)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x14ac:dyDescent="0.3">
      <c r="A1528" s="2">
        <v>1527</v>
      </c>
      <c r="B1528" s="2" t="s">
        <v>4060</v>
      </c>
      <c r="C1528" s="2">
        <f>YEAR([1]Data!$D1528)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x14ac:dyDescent="0.3">
      <c r="A1529" s="2">
        <v>1528</v>
      </c>
      <c r="B1529" s="2" t="s">
        <v>4060</v>
      </c>
      <c r="C1529" s="2">
        <f>YEAR([1]Data!$D1529)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x14ac:dyDescent="0.3">
      <c r="A1530" s="2">
        <v>1529</v>
      </c>
      <c r="B1530" s="2" t="s">
        <v>4066</v>
      </c>
      <c r="C1530" s="2">
        <f>YEAR([1]Data!$D1530)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x14ac:dyDescent="0.3">
      <c r="A1531" s="2">
        <v>1530</v>
      </c>
      <c r="B1531" s="2" t="s">
        <v>4066</v>
      </c>
      <c r="C1531" s="2">
        <f>YEAR([1]Data!$D1531)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x14ac:dyDescent="0.3">
      <c r="A1532" s="2">
        <v>1531</v>
      </c>
      <c r="B1532" s="2" t="s">
        <v>4071</v>
      </c>
      <c r="C1532" s="2">
        <f>YEAR([1]Data!$D1532)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x14ac:dyDescent="0.3">
      <c r="A1533" s="2">
        <v>1532</v>
      </c>
      <c r="B1533" s="2" t="s">
        <v>4074</v>
      </c>
      <c r="C1533" s="2">
        <f>YEAR([1]Data!$D1533)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x14ac:dyDescent="0.3">
      <c r="A1534" s="2">
        <v>1533</v>
      </c>
      <c r="B1534" s="2" t="s">
        <v>4074</v>
      </c>
      <c r="C1534" s="2">
        <f>YEAR([1]Data!$D1534)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x14ac:dyDescent="0.3">
      <c r="A1535" s="2">
        <v>1534</v>
      </c>
      <c r="B1535" s="2" t="s">
        <v>4078</v>
      </c>
      <c r="C1535" s="2">
        <f>YEAR([1]Data!$D1535)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x14ac:dyDescent="0.3">
      <c r="A1536" s="2">
        <v>1535</v>
      </c>
      <c r="B1536" s="2" t="s">
        <v>4081</v>
      </c>
      <c r="C1536" s="2">
        <f>YEAR([1]Data!$D1536)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x14ac:dyDescent="0.3">
      <c r="A1537" s="2">
        <v>1536</v>
      </c>
      <c r="B1537" s="2" t="s">
        <v>4085</v>
      </c>
      <c r="C1537" s="2">
        <f>YEAR([1]Data!$D1537)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x14ac:dyDescent="0.3">
      <c r="A1538" s="2">
        <v>1537</v>
      </c>
      <c r="B1538" s="2" t="s">
        <v>4085</v>
      </c>
      <c r="C1538" s="2">
        <f>YEAR([1]Data!$D1538)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x14ac:dyDescent="0.3">
      <c r="A1539" s="2">
        <v>1538</v>
      </c>
      <c r="B1539" s="2" t="s">
        <v>4093</v>
      </c>
      <c r="C1539" s="2">
        <f>YEAR([1]Data!$D1539)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x14ac:dyDescent="0.3">
      <c r="A1540" s="2">
        <v>1539</v>
      </c>
      <c r="B1540" s="2" t="s">
        <v>4093</v>
      </c>
      <c r="C1540" s="2">
        <f>YEAR([1]Data!$D1540)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x14ac:dyDescent="0.3">
      <c r="A1541" s="2">
        <v>1540</v>
      </c>
      <c r="B1541" s="2" t="s">
        <v>4093</v>
      </c>
      <c r="C1541" s="2">
        <f>YEAR([1]Data!$D1541)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x14ac:dyDescent="0.3">
      <c r="A1542" s="2">
        <v>1541</v>
      </c>
      <c r="B1542" s="2" t="s">
        <v>4093</v>
      </c>
      <c r="C1542" s="2">
        <f>YEAR([1]Data!$D1542)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x14ac:dyDescent="0.3">
      <c r="A1543" s="2">
        <v>1542</v>
      </c>
      <c r="B1543" s="2" t="s">
        <v>4097</v>
      </c>
      <c r="C1543" s="2">
        <f>YEAR([1]Data!$D1543)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x14ac:dyDescent="0.3">
      <c r="A1544" s="2">
        <v>1543</v>
      </c>
      <c r="B1544" s="2" t="s">
        <v>4097</v>
      </c>
      <c r="C1544" s="2">
        <f>YEAR([1]Data!$D1544)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x14ac:dyDescent="0.3">
      <c r="A1545" s="2">
        <v>1544</v>
      </c>
      <c r="B1545" s="2" t="s">
        <v>4099</v>
      </c>
      <c r="C1545" s="2">
        <f>YEAR([1]Data!$D1545)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x14ac:dyDescent="0.3">
      <c r="A1546" s="2">
        <v>1545</v>
      </c>
      <c r="B1546" s="2" t="s">
        <v>4099</v>
      </c>
      <c r="C1546" s="2">
        <f>YEAR([1]Data!$D1546)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x14ac:dyDescent="0.3">
      <c r="A1547" s="2">
        <v>1546</v>
      </c>
      <c r="B1547" s="2" t="s">
        <v>4102</v>
      </c>
      <c r="C1547" s="2">
        <f>YEAR([1]Data!$D1547)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x14ac:dyDescent="0.3">
      <c r="A1548" s="2">
        <v>1547</v>
      </c>
      <c r="B1548" s="2" t="s">
        <v>4104</v>
      </c>
      <c r="C1548" s="2">
        <f>YEAR([1]Data!$D1548)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x14ac:dyDescent="0.3">
      <c r="A1549" s="2">
        <v>1548</v>
      </c>
      <c r="B1549" s="2" t="s">
        <v>4104</v>
      </c>
      <c r="C1549" s="2">
        <f>YEAR([1]Data!$D1549)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x14ac:dyDescent="0.3">
      <c r="A1550" s="2">
        <v>1549</v>
      </c>
      <c r="B1550" s="2" t="s">
        <v>4104</v>
      </c>
      <c r="C1550" s="2">
        <f>YEAR([1]Data!$D1550)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x14ac:dyDescent="0.3">
      <c r="A1551" s="2">
        <v>1550</v>
      </c>
      <c r="B1551" s="2" t="s">
        <v>4107</v>
      </c>
      <c r="C1551" s="2">
        <f>YEAR([1]Data!$D1551)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x14ac:dyDescent="0.3">
      <c r="A1552" s="2">
        <v>1551</v>
      </c>
      <c r="B1552" s="2" t="s">
        <v>4108</v>
      </c>
      <c r="C1552" s="2">
        <f>YEAR([1]Data!$D1552)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x14ac:dyDescent="0.3">
      <c r="A1553" s="2">
        <v>1552</v>
      </c>
      <c r="B1553" s="2" t="s">
        <v>4111</v>
      </c>
      <c r="C1553" s="2">
        <f>YEAR([1]Data!$D1553)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x14ac:dyDescent="0.3">
      <c r="A1554" s="2">
        <v>1553</v>
      </c>
      <c r="B1554" s="2" t="s">
        <v>4114</v>
      </c>
      <c r="C1554" s="2">
        <f>YEAR([1]Data!$D1554)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x14ac:dyDescent="0.3">
      <c r="A1555" s="2">
        <v>1554</v>
      </c>
      <c r="B1555" s="2" t="s">
        <v>4118</v>
      </c>
      <c r="C1555" s="2">
        <f>YEAR([1]Data!$D1555)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x14ac:dyDescent="0.3">
      <c r="A1556" s="2">
        <v>1555</v>
      </c>
      <c r="B1556" s="2" t="s">
        <v>4121</v>
      </c>
      <c r="C1556" s="2">
        <f>YEAR([1]Data!$D1556)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x14ac:dyDescent="0.3">
      <c r="A1557" s="2">
        <v>1556</v>
      </c>
      <c r="B1557" s="2" t="s">
        <v>4125</v>
      </c>
      <c r="C1557" s="2">
        <f>YEAR([1]Data!$D1557)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x14ac:dyDescent="0.3">
      <c r="A1558" s="2">
        <v>1557</v>
      </c>
      <c r="B1558" s="2" t="s">
        <v>4128</v>
      </c>
      <c r="C1558" s="2">
        <f>YEAR([1]Data!$D1558)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x14ac:dyDescent="0.3">
      <c r="A1559" s="2">
        <v>1558</v>
      </c>
      <c r="B1559" s="2" t="s">
        <v>4128</v>
      </c>
      <c r="C1559" s="2">
        <f>YEAR([1]Data!$D1559)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x14ac:dyDescent="0.3">
      <c r="A1560" s="2">
        <v>1559</v>
      </c>
      <c r="B1560" s="2" t="s">
        <v>4134</v>
      </c>
      <c r="C1560" s="2">
        <f>YEAR([1]Data!$D1560)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x14ac:dyDescent="0.3">
      <c r="A1561" s="2">
        <v>1560</v>
      </c>
      <c r="B1561" s="2" t="s">
        <v>4135</v>
      </c>
      <c r="C1561" s="2">
        <f>YEAR([1]Data!$D1561)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x14ac:dyDescent="0.3">
      <c r="A1562" s="2">
        <v>1561</v>
      </c>
      <c r="B1562" s="2" t="s">
        <v>4138</v>
      </c>
      <c r="C1562" s="2">
        <f>YEAR([1]Data!$D1562)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x14ac:dyDescent="0.3">
      <c r="A1563" s="2">
        <v>1562</v>
      </c>
      <c r="B1563" s="2" t="s">
        <v>4141</v>
      </c>
      <c r="C1563" s="2">
        <f>YEAR([1]Data!$D1563)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x14ac:dyDescent="0.3">
      <c r="A1564" s="2">
        <v>1563</v>
      </c>
      <c r="B1564" s="2" t="s">
        <v>4142</v>
      </c>
      <c r="C1564" s="2">
        <f>YEAR([1]Data!$D1564)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x14ac:dyDescent="0.3">
      <c r="A1565" s="2">
        <v>1564</v>
      </c>
      <c r="B1565" s="2" t="s">
        <v>4145</v>
      </c>
      <c r="C1565" s="2">
        <f>YEAR([1]Data!$D1565)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x14ac:dyDescent="0.3">
      <c r="A1566" s="2">
        <v>1565</v>
      </c>
      <c r="B1566" s="2" t="s">
        <v>4148</v>
      </c>
      <c r="C1566" s="2">
        <f>YEAR([1]Data!$D1566)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x14ac:dyDescent="0.3">
      <c r="A1567" s="2">
        <v>1566</v>
      </c>
      <c r="B1567" s="2" t="s">
        <v>4151</v>
      </c>
      <c r="C1567" s="2">
        <f>YEAR([1]Data!$D1567)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x14ac:dyDescent="0.3">
      <c r="A1568" s="2">
        <v>1567</v>
      </c>
      <c r="B1568" s="2" t="s">
        <v>4152</v>
      </c>
      <c r="C1568" s="2">
        <f>YEAR([1]Data!$D1568)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x14ac:dyDescent="0.3">
      <c r="A1569" s="2">
        <v>1568</v>
      </c>
      <c r="B1569" s="2" t="s">
        <v>4152</v>
      </c>
      <c r="C1569" s="2">
        <f>YEAR([1]Data!$D1569)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x14ac:dyDescent="0.3">
      <c r="A1570" s="2">
        <v>1569</v>
      </c>
      <c r="B1570" s="2" t="s">
        <v>4160</v>
      </c>
      <c r="C1570" s="2">
        <f>YEAR([1]Data!$D1570)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x14ac:dyDescent="0.3">
      <c r="A1571" s="2">
        <v>1570</v>
      </c>
      <c r="B1571" s="2" t="s">
        <v>4161</v>
      </c>
      <c r="C1571" s="2">
        <f>YEAR([1]Data!$D1571)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x14ac:dyDescent="0.3">
      <c r="A1572" s="2">
        <v>1571</v>
      </c>
      <c r="B1572" s="2" t="s">
        <v>4164</v>
      </c>
      <c r="C1572" s="2">
        <f>YEAR([1]Data!$D1572)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x14ac:dyDescent="0.3">
      <c r="A1573" s="2">
        <v>1572</v>
      </c>
      <c r="B1573" s="2" t="s">
        <v>4164</v>
      </c>
      <c r="C1573" s="2">
        <f>YEAR([1]Data!$D1573)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x14ac:dyDescent="0.3">
      <c r="A1574" s="2">
        <v>1573</v>
      </c>
      <c r="B1574" s="2" t="s">
        <v>4164</v>
      </c>
      <c r="C1574" s="2">
        <f>YEAR([1]Data!$D1574)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x14ac:dyDescent="0.3">
      <c r="A1575" s="2">
        <v>1574</v>
      </c>
      <c r="B1575" s="2" t="s">
        <v>4164</v>
      </c>
      <c r="C1575" s="2">
        <f>YEAR([1]Data!$D1575)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x14ac:dyDescent="0.3">
      <c r="A1576" s="2">
        <v>1575</v>
      </c>
      <c r="B1576" s="2" t="s">
        <v>4169</v>
      </c>
      <c r="C1576" s="2">
        <f>YEAR([1]Data!$D1576)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x14ac:dyDescent="0.3">
      <c r="A1577" s="2">
        <v>1576</v>
      </c>
      <c r="B1577" s="2" t="s">
        <v>4169</v>
      </c>
      <c r="C1577" s="2">
        <f>YEAR([1]Data!$D1577)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x14ac:dyDescent="0.3">
      <c r="A1578" s="2">
        <v>1577</v>
      </c>
      <c r="B1578" s="2" t="s">
        <v>4175</v>
      </c>
      <c r="C1578" s="2">
        <f>YEAR([1]Data!$D1578)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x14ac:dyDescent="0.3">
      <c r="A1579" s="2">
        <v>1578</v>
      </c>
      <c r="B1579" s="2" t="s">
        <v>4178</v>
      </c>
      <c r="C1579" s="2">
        <f>YEAR([1]Data!$D1579)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x14ac:dyDescent="0.3">
      <c r="A1580" s="2">
        <v>1579</v>
      </c>
      <c r="B1580" s="2" t="s">
        <v>4181</v>
      </c>
      <c r="C1580" s="2">
        <f>YEAR([1]Data!$D1580)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x14ac:dyDescent="0.3">
      <c r="A1581" s="2">
        <v>1580</v>
      </c>
      <c r="B1581" s="2" t="s">
        <v>4184</v>
      </c>
      <c r="C1581" s="2">
        <f>YEAR([1]Data!$D1581)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x14ac:dyDescent="0.3">
      <c r="A1582" s="2">
        <v>1581</v>
      </c>
      <c r="B1582" s="2" t="s">
        <v>4184</v>
      </c>
      <c r="C1582" s="2">
        <f>YEAR([1]Data!$D1582)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x14ac:dyDescent="0.3">
      <c r="A1583" s="2">
        <v>1582</v>
      </c>
      <c r="B1583" s="2" t="s">
        <v>4184</v>
      </c>
      <c r="C1583" s="2">
        <f>YEAR([1]Data!$D1583)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x14ac:dyDescent="0.3">
      <c r="A1584" s="2">
        <v>1583</v>
      </c>
      <c r="B1584" s="2" t="s">
        <v>4184</v>
      </c>
      <c r="C1584" s="2">
        <f>YEAR([1]Data!$D1584)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x14ac:dyDescent="0.3">
      <c r="A1585" s="2">
        <v>1584</v>
      </c>
      <c r="B1585" s="2" t="s">
        <v>4184</v>
      </c>
      <c r="C1585" s="2">
        <f>YEAR([1]Data!$D1585)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x14ac:dyDescent="0.3">
      <c r="A1586" s="2">
        <v>1585</v>
      </c>
      <c r="B1586" s="2" t="s">
        <v>4184</v>
      </c>
      <c r="C1586" s="2">
        <f>YEAR([1]Data!$D1586)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x14ac:dyDescent="0.3">
      <c r="A1587" s="2">
        <v>1586</v>
      </c>
      <c r="B1587" s="2" t="s">
        <v>4184</v>
      </c>
      <c r="C1587" s="2">
        <f>YEAR([1]Data!$D1587)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x14ac:dyDescent="0.3">
      <c r="A1588" s="2">
        <v>1587</v>
      </c>
      <c r="B1588" s="2" t="s">
        <v>4184</v>
      </c>
      <c r="C1588" s="2">
        <f>YEAR([1]Data!$D1588)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x14ac:dyDescent="0.3">
      <c r="A1589" s="2">
        <v>1588</v>
      </c>
      <c r="B1589" s="2" t="s">
        <v>4184</v>
      </c>
      <c r="C1589" s="2">
        <f>YEAR([1]Data!$D1589)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x14ac:dyDescent="0.3">
      <c r="A1590" s="2">
        <v>1589</v>
      </c>
      <c r="B1590" s="2" t="s">
        <v>4184</v>
      </c>
      <c r="C1590" s="2">
        <f>YEAR([1]Data!$D1590)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x14ac:dyDescent="0.3">
      <c r="A1591" s="2">
        <v>1590</v>
      </c>
      <c r="B1591" s="2" t="s">
        <v>4189</v>
      </c>
      <c r="C1591" s="2">
        <f>YEAR([1]Data!$D1591)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x14ac:dyDescent="0.3">
      <c r="A1592" s="2">
        <v>1591</v>
      </c>
      <c r="B1592" s="2" t="s">
        <v>4192</v>
      </c>
      <c r="C1592" s="2">
        <f>YEAR([1]Data!$D1592)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x14ac:dyDescent="0.3">
      <c r="A1593" s="2">
        <v>1592</v>
      </c>
      <c r="B1593" s="2" t="s">
        <v>4192</v>
      </c>
      <c r="C1593" s="2">
        <f>YEAR([1]Data!$D1593)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x14ac:dyDescent="0.3">
      <c r="A1594" s="2">
        <v>1593</v>
      </c>
      <c r="B1594" s="2" t="s">
        <v>4198</v>
      </c>
      <c r="C1594" s="2">
        <f>YEAR([1]Data!$D1594)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x14ac:dyDescent="0.3">
      <c r="A1595" s="2">
        <v>1594</v>
      </c>
      <c r="B1595" s="2" t="s">
        <v>4203</v>
      </c>
      <c r="C1595" s="2">
        <f>YEAR([1]Data!$D1595)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x14ac:dyDescent="0.3">
      <c r="A1596" s="2">
        <v>1595</v>
      </c>
      <c r="B1596" s="2" t="s">
        <v>4206</v>
      </c>
      <c r="C1596" s="2">
        <f>YEAR([1]Data!$D1596)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x14ac:dyDescent="0.3">
      <c r="A1597" s="2">
        <v>1596</v>
      </c>
      <c r="B1597" s="2" t="s">
        <v>4211</v>
      </c>
      <c r="C1597" s="2">
        <f>YEAR([1]Data!$D1597)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x14ac:dyDescent="0.3">
      <c r="A1598" s="2">
        <v>1597</v>
      </c>
      <c r="B1598" s="2" t="s">
        <v>4212</v>
      </c>
      <c r="C1598" s="2">
        <f>YEAR([1]Data!$D1598)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x14ac:dyDescent="0.3">
      <c r="A1599" s="2">
        <v>1598</v>
      </c>
      <c r="B1599" s="2" t="s">
        <v>4213</v>
      </c>
      <c r="C1599" s="2">
        <f>YEAR([1]Data!$D1599)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x14ac:dyDescent="0.3">
      <c r="A1600" s="2">
        <v>1599</v>
      </c>
      <c r="B1600" s="2" t="s">
        <v>4213</v>
      </c>
      <c r="C1600" s="2">
        <f>YEAR([1]Data!$D1600)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x14ac:dyDescent="0.3">
      <c r="A1601" s="2">
        <v>1600</v>
      </c>
      <c r="B1601" s="2" t="s">
        <v>4213</v>
      </c>
      <c r="C1601" s="2">
        <f>YEAR([1]Data!$D1601)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x14ac:dyDescent="0.3">
      <c r="A1602" s="2">
        <v>1601</v>
      </c>
      <c r="B1602" s="2" t="s">
        <v>4213</v>
      </c>
      <c r="C1602" s="2">
        <f>YEAR([1]Data!$D1602)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x14ac:dyDescent="0.3">
      <c r="A1603" s="2">
        <v>1602</v>
      </c>
      <c r="B1603" s="2" t="s">
        <v>4219</v>
      </c>
      <c r="C1603" s="2">
        <f>YEAR([1]Data!$D1603)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x14ac:dyDescent="0.3">
      <c r="A1604" s="2">
        <v>1603</v>
      </c>
      <c r="B1604" s="2" t="s">
        <v>4222</v>
      </c>
      <c r="C1604" s="2">
        <f>YEAR([1]Data!$D1604)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x14ac:dyDescent="0.3">
      <c r="A1605" s="2">
        <v>1604</v>
      </c>
      <c r="B1605" s="2" t="s">
        <v>4225</v>
      </c>
      <c r="C1605" s="2">
        <f>YEAR([1]Data!$D1605)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x14ac:dyDescent="0.3">
      <c r="A1606" s="2">
        <v>1605</v>
      </c>
      <c r="B1606" s="2" t="s">
        <v>4228</v>
      </c>
      <c r="C1606" s="2">
        <f>YEAR([1]Data!$D1606)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x14ac:dyDescent="0.3">
      <c r="A1607" s="2">
        <v>1606</v>
      </c>
      <c r="B1607" s="2" t="s">
        <v>4228</v>
      </c>
      <c r="C1607" s="2">
        <f>YEAR([1]Data!$D1607)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x14ac:dyDescent="0.3">
      <c r="A1608" s="2">
        <v>1607</v>
      </c>
      <c r="B1608" s="2" t="s">
        <v>4228</v>
      </c>
      <c r="C1608" s="2">
        <f>YEAR([1]Data!$D1608)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x14ac:dyDescent="0.3">
      <c r="A1609" s="2">
        <v>1608</v>
      </c>
      <c r="B1609" s="2" t="s">
        <v>4228</v>
      </c>
      <c r="C1609" s="2">
        <f>YEAR([1]Data!$D1609)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x14ac:dyDescent="0.3">
      <c r="A1610" s="2">
        <v>1609</v>
      </c>
      <c r="B1610" s="2" t="s">
        <v>4228</v>
      </c>
      <c r="C1610" s="2">
        <f>YEAR([1]Data!$D1610)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x14ac:dyDescent="0.3">
      <c r="A1611" s="2">
        <v>1610</v>
      </c>
      <c r="B1611" s="2" t="s">
        <v>4228</v>
      </c>
      <c r="C1611" s="2">
        <f>YEAR([1]Data!$D1611)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x14ac:dyDescent="0.3">
      <c r="A1612" s="2">
        <v>1611</v>
      </c>
      <c r="B1612" s="2" t="s">
        <v>4235</v>
      </c>
      <c r="C1612" s="2">
        <f>YEAR([1]Data!$D1612)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x14ac:dyDescent="0.3">
      <c r="A1613" s="2">
        <v>1612</v>
      </c>
      <c r="B1613" s="2" t="s">
        <v>4235</v>
      </c>
      <c r="C1613" s="2">
        <f>YEAR([1]Data!$D1613)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x14ac:dyDescent="0.3">
      <c r="A1614" s="2">
        <v>1613</v>
      </c>
      <c r="B1614" s="2" t="s">
        <v>4235</v>
      </c>
      <c r="C1614" s="2">
        <f>YEAR([1]Data!$D1614)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x14ac:dyDescent="0.3">
      <c r="A1615" s="2">
        <v>1614</v>
      </c>
      <c r="B1615" s="2" t="s">
        <v>4240</v>
      </c>
      <c r="C1615" s="2">
        <f>YEAR([1]Data!$D1615)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x14ac:dyDescent="0.3">
      <c r="A1616" s="2">
        <v>1615</v>
      </c>
      <c r="B1616" s="2" t="s">
        <v>4241</v>
      </c>
      <c r="C1616" s="2">
        <f>YEAR([1]Data!$D1616)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x14ac:dyDescent="0.3">
      <c r="A1617" s="2">
        <v>1616</v>
      </c>
      <c r="B1617" s="2" t="s">
        <v>4244</v>
      </c>
      <c r="C1617" s="2">
        <f>YEAR([1]Data!$D1617)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x14ac:dyDescent="0.3">
      <c r="A1618" s="2">
        <v>1617</v>
      </c>
      <c r="B1618" s="2" t="s">
        <v>4244</v>
      </c>
      <c r="C1618" s="2">
        <f>YEAR([1]Data!$D1618)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x14ac:dyDescent="0.3">
      <c r="A1619" s="2">
        <v>1618</v>
      </c>
      <c r="B1619" s="2" t="s">
        <v>4244</v>
      </c>
      <c r="C1619" s="2">
        <f>YEAR([1]Data!$D1619)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x14ac:dyDescent="0.3">
      <c r="A1620" s="2">
        <v>1619</v>
      </c>
      <c r="B1620" s="2" t="s">
        <v>4247</v>
      </c>
      <c r="C1620" s="2">
        <f>YEAR([1]Data!$D1620)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x14ac:dyDescent="0.3">
      <c r="A1621" s="2">
        <v>1620</v>
      </c>
      <c r="B1621" s="2" t="s">
        <v>4247</v>
      </c>
      <c r="C1621" s="2">
        <f>YEAR([1]Data!$D1621)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x14ac:dyDescent="0.3">
      <c r="A1622" s="2">
        <v>1621</v>
      </c>
      <c r="B1622" s="2" t="s">
        <v>4252</v>
      </c>
      <c r="C1622" s="2">
        <f>YEAR([1]Data!$D1622)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x14ac:dyDescent="0.3">
      <c r="A1623" s="2">
        <v>1622</v>
      </c>
      <c r="B1623" s="2" t="s">
        <v>4252</v>
      </c>
      <c r="C1623" s="2">
        <f>YEAR([1]Data!$D1623)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x14ac:dyDescent="0.3">
      <c r="A1624" s="2">
        <v>1623</v>
      </c>
      <c r="B1624" s="2" t="s">
        <v>4252</v>
      </c>
      <c r="C1624" s="2">
        <f>YEAR([1]Data!$D1624)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x14ac:dyDescent="0.3">
      <c r="A1625" s="2">
        <v>1624</v>
      </c>
      <c r="B1625" s="2" t="s">
        <v>4252</v>
      </c>
      <c r="C1625" s="2">
        <f>YEAR([1]Data!$D1625)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x14ac:dyDescent="0.3">
      <c r="A1626" s="2">
        <v>1625</v>
      </c>
      <c r="B1626" s="2" t="s">
        <v>4260</v>
      </c>
      <c r="C1626" s="2">
        <f>YEAR([1]Data!$D1626)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x14ac:dyDescent="0.3">
      <c r="A1627" s="2">
        <v>1626</v>
      </c>
      <c r="B1627" s="2" t="s">
        <v>4260</v>
      </c>
      <c r="C1627" s="2">
        <f>YEAR([1]Data!$D1627)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x14ac:dyDescent="0.3">
      <c r="A1628" s="2">
        <v>1627</v>
      </c>
      <c r="B1628" s="2" t="s">
        <v>4264</v>
      </c>
      <c r="C1628" s="2">
        <f>YEAR([1]Data!$D1628)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x14ac:dyDescent="0.3">
      <c r="A1629" s="2">
        <v>1628</v>
      </c>
      <c r="B1629" s="2" t="s">
        <v>4265</v>
      </c>
      <c r="C1629" s="2">
        <f>YEAR([1]Data!$D1629)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x14ac:dyDescent="0.3">
      <c r="A1630" s="2">
        <v>1629</v>
      </c>
      <c r="B1630" s="2" t="s">
        <v>4269</v>
      </c>
      <c r="C1630" s="2">
        <f>YEAR([1]Data!$D1630)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x14ac:dyDescent="0.3">
      <c r="A1631" s="2">
        <v>1630</v>
      </c>
      <c r="B1631" s="2" t="s">
        <v>4269</v>
      </c>
      <c r="C1631" s="2">
        <f>YEAR([1]Data!$D1631)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x14ac:dyDescent="0.3">
      <c r="A1632" s="2">
        <v>1631</v>
      </c>
      <c r="B1632" s="2" t="s">
        <v>4272</v>
      </c>
      <c r="C1632" s="2">
        <f>YEAR([1]Data!$D1632)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x14ac:dyDescent="0.3">
      <c r="A1633" s="2">
        <v>1632</v>
      </c>
      <c r="B1633" s="2" t="s">
        <v>4272</v>
      </c>
      <c r="C1633" s="2">
        <f>YEAR([1]Data!$D1633)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x14ac:dyDescent="0.3">
      <c r="A1634" s="2">
        <v>1633</v>
      </c>
      <c r="B1634" s="2" t="s">
        <v>4272</v>
      </c>
      <c r="C1634" s="2">
        <f>YEAR([1]Data!$D1634)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x14ac:dyDescent="0.3">
      <c r="A1635" s="2">
        <v>1634</v>
      </c>
      <c r="B1635" s="2" t="s">
        <v>4272</v>
      </c>
      <c r="C1635" s="2">
        <f>YEAR([1]Data!$D1635)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x14ac:dyDescent="0.3">
      <c r="A1636" s="2">
        <v>1635</v>
      </c>
      <c r="B1636" s="2" t="s">
        <v>4272</v>
      </c>
      <c r="C1636" s="2">
        <f>YEAR([1]Data!$D1636)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x14ac:dyDescent="0.3">
      <c r="A1637" s="2">
        <v>1636</v>
      </c>
      <c r="B1637" s="2" t="s">
        <v>4275</v>
      </c>
      <c r="C1637" s="2">
        <f>YEAR([1]Data!$D1637)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x14ac:dyDescent="0.3">
      <c r="A1638" s="2">
        <v>1637</v>
      </c>
      <c r="B1638" s="2" t="s">
        <v>4275</v>
      </c>
      <c r="C1638" s="2">
        <f>YEAR([1]Data!$D1638)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x14ac:dyDescent="0.3">
      <c r="A1639" s="2">
        <v>1638</v>
      </c>
      <c r="B1639" s="2" t="s">
        <v>4275</v>
      </c>
      <c r="C1639" s="2">
        <f>YEAR([1]Data!$D1639)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x14ac:dyDescent="0.3">
      <c r="A1640" s="2">
        <v>1639</v>
      </c>
      <c r="B1640" s="2" t="s">
        <v>4281</v>
      </c>
      <c r="C1640" s="2">
        <f>YEAR([1]Data!$D1640)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x14ac:dyDescent="0.3">
      <c r="A1641" s="2">
        <v>1640</v>
      </c>
      <c r="B1641" s="2" t="s">
        <v>4281</v>
      </c>
      <c r="C1641" s="2">
        <f>YEAR([1]Data!$D1641)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x14ac:dyDescent="0.3">
      <c r="A1642" s="2">
        <v>1641</v>
      </c>
      <c r="B1642" s="2" t="s">
        <v>4281</v>
      </c>
      <c r="C1642" s="2">
        <f>YEAR([1]Data!$D1642)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x14ac:dyDescent="0.3">
      <c r="A1643" s="2">
        <v>1642</v>
      </c>
      <c r="B1643" s="2" t="s">
        <v>4281</v>
      </c>
      <c r="C1643" s="2">
        <f>YEAR([1]Data!$D1643)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x14ac:dyDescent="0.3">
      <c r="A1644" s="2">
        <v>1643</v>
      </c>
      <c r="B1644" s="2" t="s">
        <v>4286</v>
      </c>
      <c r="C1644" s="2">
        <f>YEAR([1]Data!$D1644)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x14ac:dyDescent="0.3">
      <c r="A1645" s="2">
        <v>1644</v>
      </c>
      <c r="B1645" s="2" t="s">
        <v>4290</v>
      </c>
      <c r="C1645" s="2">
        <f>YEAR([1]Data!$D1645)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x14ac:dyDescent="0.3">
      <c r="A1646" s="2">
        <v>1645</v>
      </c>
      <c r="B1646" s="2" t="s">
        <v>4290</v>
      </c>
      <c r="C1646" s="2">
        <f>YEAR([1]Data!$D1646)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x14ac:dyDescent="0.3">
      <c r="A1647" s="2">
        <v>1646</v>
      </c>
      <c r="B1647" s="2" t="s">
        <v>4290</v>
      </c>
      <c r="C1647" s="2">
        <f>YEAR([1]Data!$D1647)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x14ac:dyDescent="0.3">
      <c r="A1648" s="2">
        <v>1647</v>
      </c>
      <c r="B1648" s="2" t="s">
        <v>4295</v>
      </c>
      <c r="C1648" s="2">
        <f>YEAR([1]Data!$D1648)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x14ac:dyDescent="0.3">
      <c r="A1649" s="2">
        <v>1648</v>
      </c>
      <c r="B1649" s="2" t="s">
        <v>4295</v>
      </c>
      <c r="C1649" s="2">
        <f>YEAR([1]Data!$D1649)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x14ac:dyDescent="0.3">
      <c r="A1650" s="2">
        <v>1649</v>
      </c>
      <c r="B1650" s="2" t="s">
        <v>4298</v>
      </c>
      <c r="C1650" s="2">
        <f>YEAR([1]Data!$D1650)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x14ac:dyDescent="0.3">
      <c r="A1651" s="2">
        <v>1650</v>
      </c>
      <c r="B1651" s="2" t="s">
        <v>4298</v>
      </c>
      <c r="C1651" s="2">
        <f>YEAR([1]Data!$D1651)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x14ac:dyDescent="0.3">
      <c r="A1652" s="2">
        <v>1651</v>
      </c>
      <c r="B1652" s="2" t="s">
        <v>4303</v>
      </c>
      <c r="C1652" s="2">
        <f>YEAR([1]Data!$D1652)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x14ac:dyDescent="0.3">
      <c r="A1653" s="2">
        <v>1652</v>
      </c>
      <c r="B1653" s="2" t="s">
        <v>4303</v>
      </c>
      <c r="C1653" s="2">
        <f>YEAR([1]Data!$D1653)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x14ac:dyDescent="0.3">
      <c r="A1654" s="2">
        <v>1653</v>
      </c>
      <c r="B1654" s="2" t="s">
        <v>4310</v>
      </c>
      <c r="C1654" s="2">
        <f>YEAR([1]Data!$D1654)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x14ac:dyDescent="0.3">
      <c r="A1655" s="2">
        <v>1654</v>
      </c>
      <c r="B1655" s="2" t="s">
        <v>4310</v>
      </c>
      <c r="C1655" s="2">
        <f>YEAR([1]Data!$D1655)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x14ac:dyDescent="0.3">
      <c r="A1656" s="2">
        <v>1655</v>
      </c>
      <c r="B1656" s="2" t="s">
        <v>4310</v>
      </c>
      <c r="C1656" s="2">
        <f>YEAR([1]Data!$D1656)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x14ac:dyDescent="0.3">
      <c r="A1657" s="2">
        <v>1656</v>
      </c>
      <c r="B1657" s="2" t="s">
        <v>4310</v>
      </c>
      <c r="C1657" s="2">
        <f>YEAR([1]Data!$D1657)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x14ac:dyDescent="0.3">
      <c r="A1658" s="2">
        <v>1657</v>
      </c>
      <c r="B1658" s="2" t="s">
        <v>4310</v>
      </c>
      <c r="C1658" s="2">
        <f>YEAR([1]Data!$D1658)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x14ac:dyDescent="0.3">
      <c r="A1659" s="2">
        <v>1658</v>
      </c>
      <c r="B1659" s="2" t="s">
        <v>4317</v>
      </c>
      <c r="C1659" s="2">
        <f>YEAR([1]Data!$D1659)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x14ac:dyDescent="0.3">
      <c r="A1660" s="2">
        <v>1659</v>
      </c>
      <c r="B1660" s="2" t="s">
        <v>4318</v>
      </c>
      <c r="C1660" s="2">
        <f>YEAR([1]Data!$D1660)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x14ac:dyDescent="0.3">
      <c r="A1661" s="2">
        <v>1660</v>
      </c>
      <c r="B1661" s="2" t="s">
        <v>4323</v>
      </c>
      <c r="C1661" s="2">
        <f>YEAR([1]Data!$D1661)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x14ac:dyDescent="0.3">
      <c r="A1662" s="2">
        <v>1661</v>
      </c>
      <c r="B1662" s="2" t="s">
        <v>4323</v>
      </c>
      <c r="C1662" s="2">
        <f>YEAR([1]Data!$D1662)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x14ac:dyDescent="0.3">
      <c r="A1663" s="2">
        <v>1662</v>
      </c>
      <c r="B1663" s="2" t="s">
        <v>4326</v>
      </c>
      <c r="C1663" s="2">
        <f>YEAR([1]Data!$D1663)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x14ac:dyDescent="0.3">
      <c r="A1664" s="2">
        <v>1663</v>
      </c>
      <c r="B1664" s="2" t="s">
        <v>4326</v>
      </c>
      <c r="C1664" s="2">
        <f>YEAR([1]Data!$D1664)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x14ac:dyDescent="0.3">
      <c r="A1665" s="2">
        <v>1664</v>
      </c>
      <c r="B1665" s="2" t="s">
        <v>4329</v>
      </c>
      <c r="C1665" s="2">
        <f>YEAR([1]Data!$D1665)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x14ac:dyDescent="0.3">
      <c r="A1666" s="2">
        <v>1665</v>
      </c>
      <c r="B1666" s="2" t="s">
        <v>4329</v>
      </c>
      <c r="C1666" s="2">
        <f>YEAR([1]Data!$D1666)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x14ac:dyDescent="0.3">
      <c r="A1667" s="2">
        <v>1666</v>
      </c>
      <c r="B1667" s="2" t="s">
        <v>4329</v>
      </c>
      <c r="C1667" s="2">
        <f>YEAR([1]Data!$D1667)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x14ac:dyDescent="0.3">
      <c r="A1668" s="2">
        <v>1667</v>
      </c>
      <c r="B1668" s="2" t="s">
        <v>4329</v>
      </c>
      <c r="C1668" s="2">
        <f>YEAR([1]Data!$D1668)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x14ac:dyDescent="0.3">
      <c r="A1669" s="2">
        <v>1668</v>
      </c>
      <c r="B1669" s="2" t="s">
        <v>4329</v>
      </c>
      <c r="C1669" s="2">
        <f>YEAR([1]Data!$D1669)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x14ac:dyDescent="0.3">
      <c r="A1670" s="2">
        <v>1669</v>
      </c>
      <c r="B1670" s="2" t="s">
        <v>4329</v>
      </c>
      <c r="C1670" s="2">
        <f>YEAR([1]Data!$D1670)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x14ac:dyDescent="0.3">
      <c r="A1671" s="2">
        <v>1670</v>
      </c>
      <c r="B1671" s="2" t="s">
        <v>4338</v>
      </c>
      <c r="C1671" s="2">
        <f>YEAR([1]Data!$D1671)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x14ac:dyDescent="0.3">
      <c r="A1672" s="2">
        <v>1671</v>
      </c>
      <c r="B1672" s="2" t="s">
        <v>4339</v>
      </c>
      <c r="C1672" s="2">
        <f>YEAR([1]Data!$D1672)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x14ac:dyDescent="0.3">
      <c r="A1673" s="2">
        <v>1672</v>
      </c>
      <c r="B1673" s="2" t="s">
        <v>4342</v>
      </c>
      <c r="C1673" s="2">
        <f>YEAR([1]Data!$D1673)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x14ac:dyDescent="0.3">
      <c r="A1674" s="2">
        <v>1673</v>
      </c>
      <c r="B1674" s="2" t="s">
        <v>4345</v>
      </c>
      <c r="C1674" s="2">
        <f>YEAR([1]Data!$D1674)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x14ac:dyDescent="0.3">
      <c r="A1675" s="2">
        <v>1674</v>
      </c>
      <c r="B1675" s="2" t="s">
        <v>4347</v>
      </c>
      <c r="C1675" s="2">
        <f>YEAR([1]Data!$D1675)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x14ac:dyDescent="0.3">
      <c r="A1676" s="2">
        <v>1675</v>
      </c>
      <c r="B1676" s="2" t="s">
        <v>4351</v>
      </c>
      <c r="C1676" s="2">
        <f>YEAR([1]Data!$D1676)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x14ac:dyDescent="0.3">
      <c r="A1677" s="2">
        <v>1676</v>
      </c>
      <c r="B1677" s="2" t="s">
        <v>4351</v>
      </c>
      <c r="C1677" s="2">
        <f>YEAR([1]Data!$D1677)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x14ac:dyDescent="0.3">
      <c r="A1678" s="2">
        <v>1677</v>
      </c>
      <c r="B1678" s="2" t="s">
        <v>4352</v>
      </c>
      <c r="C1678" s="2">
        <f>YEAR([1]Data!$D1678)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x14ac:dyDescent="0.3">
      <c r="A1679" s="2">
        <v>1678</v>
      </c>
      <c r="B1679" s="2" t="s">
        <v>4352</v>
      </c>
      <c r="C1679" s="2">
        <f>YEAR([1]Data!$D1679)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x14ac:dyDescent="0.3">
      <c r="A1680" s="2">
        <v>1679</v>
      </c>
      <c r="B1680" s="2" t="s">
        <v>4355</v>
      </c>
      <c r="C1680" s="2">
        <f>YEAR([1]Data!$D1680)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x14ac:dyDescent="0.3">
      <c r="A1681" s="2">
        <v>1680</v>
      </c>
      <c r="B1681" s="2" t="s">
        <v>4355</v>
      </c>
      <c r="C1681" s="2">
        <f>YEAR([1]Data!$D1681)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x14ac:dyDescent="0.3">
      <c r="A1682" s="2">
        <v>1681</v>
      </c>
      <c r="B1682" s="2" t="s">
        <v>4355</v>
      </c>
      <c r="C1682" s="2">
        <f>YEAR([1]Data!$D1682)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x14ac:dyDescent="0.3">
      <c r="A1683" s="2">
        <v>1682</v>
      </c>
      <c r="B1683" s="2" t="s">
        <v>4355</v>
      </c>
      <c r="C1683" s="2">
        <f>YEAR([1]Data!$D1683)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x14ac:dyDescent="0.3">
      <c r="A1684" s="2">
        <v>1683</v>
      </c>
      <c r="B1684" s="2" t="s">
        <v>4360</v>
      </c>
      <c r="C1684" s="2">
        <f>YEAR([1]Data!$D1684)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x14ac:dyDescent="0.3">
      <c r="A1685" s="2">
        <v>1684</v>
      </c>
      <c r="B1685" s="2" t="s">
        <v>4363</v>
      </c>
      <c r="C1685" s="2">
        <f>YEAR([1]Data!$D1685)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x14ac:dyDescent="0.3">
      <c r="A1686" s="2">
        <v>1685</v>
      </c>
      <c r="B1686" s="2" t="s">
        <v>4364</v>
      </c>
      <c r="C1686" s="2">
        <f>YEAR([1]Data!$D1686)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x14ac:dyDescent="0.3">
      <c r="A1687" s="2">
        <v>1686</v>
      </c>
      <c r="B1687" s="2" t="s">
        <v>4364</v>
      </c>
      <c r="C1687" s="2">
        <f>YEAR([1]Data!$D1687)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x14ac:dyDescent="0.3">
      <c r="A1688" s="2">
        <v>1687</v>
      </c>
      <c r="B1688" s="2" t="s">
        <v>4364</v>
      </c>
      <c r="C1688" s="2">
        <f>YEAR([1]Data!$D1688)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x14ac:dyDescent="0.3">
      <c r="A1689" s="2">
        <v>1688</v>
      </c>
      <c r="B1689" s="2" t="s">
        <v>4369</v>
      </c>
      <c r="C1689" s="2">
        <f>YEAR([1]Data!$D1689)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x14ac:dyDescent="0.3">
      <c r="A1690" s="2">
        <v>1689</v>
      </c>
      <c r="B1690" s="2" t="s">
        <v>4369</v>
      </c>
      <c r="C1690" s="2">
        <f>YEAR([1]Data!$D1690)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x14ac:dyDescent="0.3">
      <c r="A1691" s="2">
        <v>1690</v>
      </c>
      <c r="B1691" s="2" t="s">
        <v>4370</v>
      </c>
      <c r="C1691" s="2">
        <f>YEAR([1]Data!$D1691)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x14ac:dyDescent="0.3">
      <c r="A1692" s="2">
        <v>1691</v>
      </c>
      <c r="B1692" s="2" t="s">
        <v>4371</v>
      </c>
      <c r="C1692" s="2">
        <f>YEAR([1]Data!$D1692)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x14ac:dyDescent="0.3">
      <c r="A1693" s="2">
        <v>1692</v>
      </c>
      <c r="B1693" s="2" t="s">
        <v>4371</v>
      </c>
      <c r="C1693" s="2">
        <f>YEAR([1]Data!$D1693)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x14ac:dyDescent="0.3">
      <c r="A1694" s="2">
        <v>1693</v>
      </c>
      <c r="B1694" s="2" t="s">
        <v>4375</v>
      </c>
      <c r="C1694" s="2">
        <f>YEAR([1]Data!$D1694)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x14ac:dyDescent="0.3">
      <c r="A1695" s="2">
        <v>1694</v>
      </c>
      <c r="B1695" s="2" t="s">
        <v>4378</v>
      </c>
      <c r="C1695" s="2">
        <f>YEAR([1]Data!$D1695)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x14ac:dyDescent="0.3">
      <c r="A1696" s="2">
        <v>1695</v>
      </c>
      <c r="B1696" s="2" t="s">
        <v>4381</v>
      </c>
      <c r="C1696" s="2">
        <f>YEAR([1]Data!$D1696)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x14ac:dyDescent="0.3">
      <c r="A1697" s="2">
        <v>1696</v>
      </c>
      <c r="B1697" s="2" t="s">
        <v>4381</v>
      </c>
      <c r="C1697" s="2">
        <f>YEAR([1]Data!$D1697)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x14ac:dyDescent="0.3">
      <c r="A1698" s="2">
        <v>1697</v>
      </c>
      <c r="B1698" s="2" t="s">
        <v>4381</v>
      </c>
      <c r="C1698" s="2">
        <f>YEAR([1]Data!$D1698)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x14ac:dyDescent="0.3">
      <c r="A1699" s="2">
        <v>1698</v>
      </c>
      <c r="B1699" s="2" t="s">
        <v>4385</v>
      </c>
      <c r="C1699" s="2">
        <f>YEAR([1]Data!$D1699)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x14ac:dyDescent="0.3">
      <c r="A1700" s="2">
        <v>1699</v>
      </c>
      <c r="B1700" s="2" t="s">
        <v>4385</v>
      </c>
      <c r="C1700" s="2">
        <f>YEAR([1]Data!$D1700)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x14ac:dyDescent="0.3">
      <c r="A1701" s="2">
        <v>1700</v>
      </c>
      <c r="B1701" s="2" t="s">
        <v>4388</v>
      </c>
      <c r="C1701" s="2">
        <f>YEAR([1]Data!$D1701)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x14ac:dyDescent="0.3">
      <c r="A1702" s="2">
        <v>1701</v>
      </c>
      <c r="B1702" s="2" t="s">
        <v>4389</v>
      </c>
      <c r="C1702" s="2">
        <f>YEAR([1]Data!$D1702)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x14ac:dyDescent="0.3">
      <c r="A1703" s="2">
        <v>1702</v>
      </c>
      <c r="B1703" s="2" t="s">
        <v>4389</v>
      </c>
      <c r="C1703" s="2">
        <f>YEAR([1]Data!$D1703)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x14ac:dyDescent="0.3">
      <c r="A1704" s="2">
        <v>1703</v>
      </c>
      <c r="B1704" s="2" t="s">
        <v>4389</v>
      </c>
      <c r="C1704" s="2">
        <f>YEAR([1]Data!$D1704)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x14ac:dyDescent="0.3">
      <c r="A1705" s="2">
        <v>1704</v>
      </c>
      <c r="B1705" s="2" t="s">
        <v>4390</v>
      </c>
      <c r="C1705" s="2">
        <f>YEAR([1]Data!$D1705)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x14ac:dyDescent="0.3">
      <c r="A1706" s="2">
        <v>1705</v>
      </c>
      <c r="B1706" s="2" t="s">
        <v>4394</v>
      </c>
      <c r="C1706" s="2">
        <f>YEAR([1]Data!$D1706)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x14ac:dyDescent="0.3">
      <c r="A1707" s="2">
        <v>1706</v>
      </c>
      <c r="B1707" s="2" t="s">
        <v>4395</v>
      </c>
      <c r="C1707" s="2">
        <f>YEAR([1]Data!$D1707)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x14ac:dyDescent="0.3">
      <c r="A1708" s="2">
        <v>1707</v>
      </c>
      <c r="B1708" s="2" t="s">
        <v>4396</v>
      </c>
      <c r="C1708" s="2">
        <f>YEAR([1]Data!$D1708)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x14ac:dyDescent="0.3">
      <c r="A1709" s="2">
        <v>1708</v>
      </c>
      <c r="B1709" s="2" t="s">
        <v>4396</v>
      </c>
      <c r="C1709" s="2">
        <f>YEAR([1]Data!$D1709)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x14ac:dyDescent="0.3">
      <c r="A1710" s="2">
        <v>1709</v>
      </c>
      <c r="B1710" s="2" t="s">
        <v>4396</v>
      </c>
      <c r="C1710" s="2">
        <f>YEAR([1]Data!$D1710)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x14ac:dyDescent="0.3">
      <c r="A1711" s="2">
        <v>1710</v>
      </c>
      <c r="B1711" s="2" t="s">
        <v>4396</v>
      </c>
      <c r="C1711" s="2">
        <f>YEAR([1]Data!$D1711)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x14ac:dyDescent="0.3">
      <c r="A1712" s="2">
        <v>1711</v>
      </c>
      <c r="B1712" s="2" t="s">
        <v>4396</v>
      </c>
      <c r="C1712" s="2">
        <f>YEAR([1]Data!$D1712)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x14ac:dyDescent="0.3">
      <c r="A1713" s="2">
        <v>1712</v>
      </c>
      <c r="B1713" s="2" t="s">
        <v>4396</v>
      </c>
      <c r="C1713" s="2">
        <f>YEAR([1]Data!$D1713)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x14ac:dyDescent="0.3">
      <c r="A1714" s="2">
        <v>1713</v>
      </c>
      <c r="B1714" s="2" t="s">
        <v>4403</v>
      </c>
      <c r="C1714" s="2">
        <f>YEAR([1]Data!$D1714)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x14ac:dyDescent="0.3">
      <c r="A1715" s="2">
        <v>1714</v>
      </c>
      <c r="B1715" s="2" t="s">
        <v>4406</v>
      </c>
      <c r="C1715" s="2">
        <f>YEAR([1]Data!$D1715)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x14ac:dyDescent="0.3">
      <c r="A1716" s="2">
        <v>1715</v>
      </c>
      <c r="B1716" s="2" t="s">
        <v>4407</v>
      </c>
      <c r="C1716" s="2">
        <f>YEAR([1]Data!$D1716)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x14ac:dyDescent="0.3">
      <c r="A1717" s="2">
        <v>1716</v>
      </c>
      <c r="B1717" s="2" t="s">
        <v>4410</v>
      </c>
      <c r="C1717" s="2">
        <f>YEAR([1]Data!$D1717)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x14ac:dyDescent="0.3">
      <c r="A1718" s="2">
        <v>1717</v>
      </c>
      <c r="B1718" s="2" t="s">
        <v>4411</v>
      </c>
      <c r="C1718" s="2">
        <f>YEAR([1]Data!$D1718)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x14ac:dyDescent="0.3">
      <c r="A1719" s="2">
        <v>1718</v>
      </c>
      <c r="B1719" s="2" t="s">
        <v>4411</v>
      </c>
      <c r="C1719" s="2">
        <f>YEAR([1]Data!$D1719)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x14ac:dyDescent="0.3">
      <c r="A1720" s="2">
        <v>1719</v>
      </c>
      <c r="B1720" s="2" t="s">
        <v>4411</v>
      </c>
      <c r="C1720" s="2">
        <f>YEAR([1]Data!$D1720)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x14ac:dyDescent="0.3">
      <c r="A1721" s="2">
        <v>1720</v>
      </c>
      <c r="B1721" s="2" t="s">
        <v>4411</v>
      </c>
      <c r="C1721" s="2">
        <f>YEAR([1]Data!$D1721)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x14ac:dyDescent="0.3">
      <c r="A1722" s="2">
        <v>1721</v>
      </c>
      <c r="B1722" s="2" t="s">
        <v>4411</v>
      </c>
      <c r="C1722" s="2">
        <f>YEAR([1]Data!$D1722)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x14ac:dyDescent="0.3">
      <c r="A1723" s="2">
        <v>1722</v>
      </c>
      <c r="B1723" s="2" t="s">
        <v>4414</v>
      </c>
      <c r="C1723" s="2">
        <f>YEAR([1]Data!$D1723)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x14ac:dyDescent="0.3">
      <c r="A1724" s="2">
        <v>1723</v>
      </c>
      <c r="B1724" s="2" t="s">
        <v>4414</v>
      </c>
      <c r="C1724" s="2">
        <f>YEAR([1]Data!$D1724)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x14ac:dyDescent="0.3">
      <c r="A1725" s="2">
        <v>1724</v>
      </c>
      <c r="B1725" s="2" t="s">
        <v>4414</v>
      </c>
      <c r="C1725" s="2">
        <f>YEAR([1]Data!$D1725)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x14ac:dyDescent="0.3">
      <c r="A1726" s="2">
        <v>1725</v>
      </c>
      <c r="B1726" s="2" t="s">
        <v>4419</v>
      </c>
      <c r="C1726" s="2">
        <f>YEAR([1]Data!$D1726)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x14ac:dyDescent="0.3">
      <c r="A1727" s="2">
        <v>1726</v>
      </c>
      <c r="B1727" s="2" t="s">
        <v>4419</v>
      </c>
      <c r="C1727" s="2">
        <f>YEAR([1]Data!$D1727)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x14ac:dyDescent="0.3">
      <c r="A1728" s="2">
        <v>1727</v>
      </c>
      <c r="B1728" s="2" t="s">
        <v>4419</v>
      </c>
      <c r="C1728" s="2">
        <f>YEAR([1]Data!$D1728)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x14ac:dyDescent="0.3">
      <c r="A1729" s="2">
        <v>1728</v>
      </c>
      <c r="B1729" s="2" t="s">
        <v>4426</v>
      </c>
      <c r="C1729" s="2">
        <f>YEAR([1]Data!$D1729)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x14ac:dyDescent="0.3">
      <c r="A1730" s="2">
        <v>1729</v>
      </c>
      <c r="B1730" s="2" t="s">
        <v>4431</v>
      </c>
      <c r="C1730" s="2">
        <f>YEAR([1]Data!$D1730)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x14ac:dyDescent="0.3">
      <c r="A1731" s="2">
        <v>1730</v>
      </c>
      <c r="B1731" s="2" t="s">
        <v>4431</v>
      </c>
      <c r="C1731" s="2">
        <f>YEAR([1]Data!$D1731)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x14ac:dyDescent="0.3">
      <c r="A1732" s="2">
        <v>1731</v>
      </c>
      <c r="B1732" s="2" t="s">
        <v>4432</v>
      </c>
      <c r="C1732" s="2">
        <f>YEAR([1]Data!$D1732)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x14ac:dyDescent="0.3">
      <c r="A1733" s="2">
        <v>1732</v>
      </c>
      <c r="B1733" s="2" t="s">
        <v>4432</v>
      </c>
      <c r="C1733" s="2">
        <f>YEAR([1]Data!$D1733)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x14ac:dyDescent="0.3">
      <c r="A1734" s="2">
        <v>1733</v>
      </c>
      <c r="B1734" s="2" t="s">
        <v>4435</v>
      </c>
      <c r="C1734" s="2">
        <f>YEAR([1]Data!$D1734)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x14ac:dyDescent="0.3">
      <c r="A1735" s="2">
        <v>1734</v>
      </c>
      <c r="B1735" s="2" t="s">
        <v>4435</v>
      </c>
      <c r="C1735" s="2">
        <f>YEAR([1]Data!$D1735)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x14ac:dyDescent="0.3">
      <c r="A1736" s="2">
        <v>1735</v>
      </c>
      <c r="B1736" s="2" t="s">
        <v>4436</v>
      </c>
      <c r="C1736" s="2">
        <f>YEAR([1]Data!$D1736)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x14ac:dyDescent="0.3">
      <c r="A1737" s="2">
        <v>1736</v>
      </c>
      <c r="B1737" s="2" t="s">
        <v>4436</v>
      </c>
      <c r="C1737" s="2">
        <f>YEAR([1]Data!$D1737)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x14ac:dyDescent="0.3">
      <c r="A1738" s="2">
        <v>1737</v>
      </c>
      <c r="B1738" s="2" t="s">
        <v>4436</v>
      </c>
      <c r="C1738" s="2">
        <f>YEAR([1]Data!$D1738)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x14ac:dyDescent="0.3">
      <c r="A1739" s="2">
        <v>1738</v>
      </c>
      <c r="B1739" s="2" t="s">
        <v>4439</v>
      </c>
      <c r="C1739" s="2">
        <f>YEAR([1]Data!$D1739)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x14ac:dyDescent="0.3">
      <c r="A1740" s="2">
        <v>1739</v>
      </c>
      <c r="B1740" s="2" t="s">
        <v>4439</v>
      </c>
      <c r="C1740" s="2">
        <f>YEAR([1]Data!$D1740)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x14ac:dyDescent="0.3">
      <c r="A1741" s="2">
        <v>1740</v>
      </c>
      <c r="B1741" s="2" t="s">
        <v>4439</v>
      </c>
      <c r="C1741" s="2">
        <f>YEAR([1]Data!$D1741)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x14ac:dyDescent="0.3">
      <c r="A1742" s="2">
        <v>1741</v>
      </c>
      <c r="B1742" s="2" t="s">
        <v>4442</v>
      </c>
      <c r="C1742" s="2">
        <f>YEAR([1]Data!$D1742)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x14ac:dyDescent="0.3">
      <c r="A1743" s="2">
        <v>1742</v>
      </c>
      <c r="B1743" s="2" t="s">
        <v>4445</v>
      </c>
      <c r="C1743" s="2">
        <f>YEAR([1]Data!$D1743)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x14ac:dyDescent="0.3">
      <c r="A1744" s="2">
        <v>1743</v>
      </c>
      <c r="B1744" s="2" t="s">
        <v>4445</v>
      </c>
      <c r="C1744" s="2">
        <f>YEAR([1]Data!$D1744)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x14ac:dyDescent="0.3">
      <c r="A1745" s="2">
        <v>1744</v>
      </c>
      <c r="B1745" s="2" t="s">
        <v>4445</v>
      </c>
      <c r="C1745" s="2">
        <f>YEAR([1]Data!$D1745)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x14ac:dyDescent="0.3">
      <c r="A1746" s="2">
        <v>1745</v>
      </c>
      <c r="B1746" s="2" t="s">
        <v>4445</v>
      </c>
      <c r="C1746" s="2">
        <f>YEAR([1]Data!$D1746)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x14ac:dyDescent="0.3">
      <c r="A1747" s="2">
        <v>1746</v>
      </c>
      <c r="B1747" s="2" t="s">
        <v>4448</v>
      </c>
      <c r="C1747" s="2">
        <f>YEAR([1]Data!$D1747)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x14ac:dyDescent="0.3">
      <c r="A1748" s="2">
        <v>1747</v>
      </c>
      <c r="B1748" s="2" t="s">
        <v>4449</v>
      </c>
      <c r="C1748" s="2">
        <f>YEAR([1]Data!$D1748)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x14ac:dyDescent="0.3">
      <c r="A1749" s="2">
        <v>1748</v>
      </c>
      <c r="B1749" s="2" t="s">
        <v>4449</v>
      </c>
      <c r="C1749" s="2">
        <f>YEAR([1]Data!$D1749)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x14ac:dyDescent="0.3">
      <c r="A1750" s="2">
        <v>1749</v>
      </c>
      <c r="B1750" s="2" t="s">
        <v>4451</v>
      </c>
      <c r="C1750" s="2">
        <f>YEAR([1]Data!$D1750)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x14ac:dyDescent="0.3">
      <c r="A1751" s="2">
        <v>1750</v>
      </c>
      <c r="B1751" s="2" t="s">
        <v>4451</v>
      </c>
      <c r="C1751" s="2">
        <f>YEAR([1]Data!$D1751)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x14ac:dyDescent="0.3">
      <c r="A1752" s="2">
        <v>1751</v>
      </c>
      <c r="B1752" s="2" t="s">
        <v>4454</v>
      </c>
      <c r="C1752" s="2">
        <f>YEAR([1]Data!$D1752)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x14ac:dyDescent="0.3">
      <c r="A1753" s="2">
        <v>1752</v>
      </c>
      <c r="B1753" s="2" t="s">
        <v>4457</v>
      </c>
      <c r="C1753" s="2">
        <f>YEAR([1]Data!$D1753)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x14ac:dyDescent="0.3">
      <c r="A1754" s="2">
        <v>1753</v>
      </c>
      <c r="B1754" s="2" t="s">
        <v>4460</v>
      </c>
      <c r="C1754" s="2">
        <f>YEAR([1]Data!$D1754)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x14ac:dyDescent="0.3">
      <c r="A1755" s="2">
        <v>1754</v>
      </c>
      <c r="B1755" s="2" t="s">
        <v>4460</v>
      </c>
      <c r="C1755" s="2">
        <f>YEAR([1]Data!$D1755)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x14ac:dyDescent="0.3">
      <c r="A1756" s="2">
        <v>1755</v>
      </c>
      <c r="B1756" s="2" t="s">
        <v>4460</v>
      </c>
      <c r="C1756" s="2">
        <f>YEAR([1]Data!$D1756)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x14ac:dyDescent="0.3">
      <c r="A1757" s="2">
        <v>1756</v>
      </c>
      <c r="B1757" s="2" t="s">
        <v>4463</v>
      </c>
      <c r="C1757" s="2">
        <f>YEAR([1]Data!$D1757)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x14ac:dyDescent="0.3">
      <c r="A1758" s="2">
        <v>1757</v>
      </c>
      <c r="B1758" s="2" t="s">
        <v>4463</v>
      </c>
      <c r="C1758" s="2">
        <f>YEAR([1]Data!$D1758)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x14ac:dyDescent="0.3">
      <c r="A1759" s="2">
        <v>1758</v>
      </c>
      <c r="B1759" s="2" t="s">
        <v>4466</v>
      </c>
      <c r="C1759" s="2">
        <f>YEAR([1]Data!$D1759)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x14ac:dyDescent="0.3">
      <c r="A1760" s="2">
        <v>1759</v>
      </c>
      <c r="B1760" s="2" t="s">
        <v>4467</v>
      </c>
      <c r="C1760" s="2">
        <f>YEAR([1]Data!$D1760)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x14ac:dyDescent="0.3">
      <c r="A1761" s="2">
        <v>1760</v>
      </c>
      <c r="B1761" s="2" t="s">
        <v>4470</v>
      </c>
      <c r="C1761" s="2">
        <f>YEAR([1]Data!$D1761)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x14ac:dyDescent="0.3">
      <c r="A1762" s="2">
        <v>1761</v>
      </c>
      <c r="B1762" s="2" t="s">
        <v>4471</v>
      </c>
      <c r="C1762" s="2">
        <f>YEAR([1]Data!$D1762)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x14ac:dyDescent="0.3">
      <c r="A1763" s="2">
        <v>1762</v>
      </c>
      <c r="B1763" s="2" t="s">
        <v>4471</v>
      </c>
      <c r="C1763" s="2">
        <f>YEAR([1]Data!$D1763)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x14ac:dyDescent="0.3">
      <c r="A1764" s="2">
        <v>1763</v>
      </c>
      <c r="B1764" s="2" t="s">
        <v>4471</v>
      </c>
      <c r="C1764" s="2">
        <f>YEAR([1]Data!$D1764)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x14ac:dyDescent="0.3">
      <c r="A1765" s="2">
        <v>1764</v>
      </c>
      <c r="B1765" s="2" t="s">
        <v>4478</v>
      </c>
      <c r="C1765" s="2">
        <f>YEAR([1]Data!$D1765)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x14ac:dyDescent="0.3">
      <c r="A1766" s="2">
        <v>1765</v>
      </c>
      <c r="B1766" s="2" t="s">
        <v>4478</v>
      </c>
      <c r="C1766" s="2">
        <f>YEAR([1]Data!$D1766)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x14ac:dyDescent="0.3">
      <c r="A1767" s="2">
        <v>1766</v>
      </c>
      <c r="B1767" s="2" t="s">
        <v>4478</v>
      </c>
      <c r="C1767" s="2">
        <f>YEAR([1]Data!$D1767)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x14ac:dyDescent="0.3">
      <c r="A1768" s="2">
        <v>1767</v>
      </c>
      <c r="B1768" s="2" t="s">
        <v>4478</v>
      </c>
      <c r="C1768" s="2">
        <f>YEAR([1]Data!$D1768)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x14ac:dyDescent="0.3">
      <c r="A1769" s="2">
        <v>1768</v>
      </c>
      <c r="B1769" s="2" t="s">
        <v>4485</v>
      </c>
      <c r="C1769" s="2">
        <f>YEAR([1]Data!$D1769)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x14ac:dyDescent="0.3">
      <c r="A1770" s="2">
        <v>1769</v>
      </c>
      <c r="B1770" s="2" t="s">
        <v>4485</v>
      </c>
      <c r="C1770" s="2">
        <f>YEAR([1]Data!$D1770)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x14ac:dyDescent="0.3">
      <c r="A1771" s="2">
        <v>1770</v>
      </c>
      <c r="B1771" s="2" t="s">
        <v>4489</v>
      </c>
      <c r="C1771" s="2">
        <f>YEAR([1]Data!$D1771)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x14ac:dyDescent="0.3">
      <c r="A1772" s="2">
        <v>1771</v>
      </c>
      <c r="B1772" s="2" t="s">
        <v>4489</v>
      </c>
      <c r="C1772" s="2">
        <f>YEAR([1]Data!$D1772)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x14ac:dyDescent="0.3">
      <c r="A1773" s="2">
        <v>1772</v>
      </c>
      <c r="B1773" s="2" t="s">
        <v>4490</v>
      </c>
      <c r="C1773" s="2">
        <f>YEAR([1]Data!$D1773)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x14ac:dyDescent="0.3">
      <c r="A1774" s="2">
        <v>1773</v>
      </c>
      <c r="B1774" s="2" t="s">
        <v>4490</v>
      </c>
      <c r="C1774" s="2">
        <f>YEAR([1]Data!$D1774)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x14ac:dyDescent="0.3">
      <c r="A1775" s="2">
        <v>1774</v>
      </c>
      <c r="B1775" s="2" t="s">
        <v>4491</v>
      </c>
      <c r="C1775" s="2">
        <f>YEAR([1]Data!$D1775)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x14ac:dyDescent="0.3">
      <c r="A1776" s="2">
        <v>1775</v>
      </c>
      <c r="B1776" s="2" t="s">
        <v>4491</v>
      </c>
      <c r="C1776" s="2">
        <f>YEAR([1]Data!$D1776)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x14ac:dyDescent="0.3">
      <c r="A1777" s="2">
        <v>1776</v>
      </c>
      <c r="B1777" s="2" t="s">
        <v>4491</v>
      </c>
      <c r="C1777" s="2">
        <f>YEAR([1]Data!$D1777)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x14ac:dyDescent="0.3">
      <c r="A1778" s="2">
        <v>1777</v>
      </c>
      <c r="B1778" s="2" t="s">
        <v>4491</v>
      </c>
      <c r="C1778" s="2">
        <f>YEAR([1]Data!$D1778)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x14ac:dyDescent="0.3">
      <c r="A1779" s="2">
        <v>1778</v>
      </c>
      <c r="B1779" s="2" t="s">
        <v>4499</v>
      </c>
      <c r="C1779" s="2">
        <f>YEAR([1]Data!$D1779)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x14ac:dyDescent="0.3">
      <c r="A1780" s="2">
        <v>1779</v>
      </c>
      <c r="B1780" s="2" t="s">
        <v>4499</v>
      </c>
      <c r="C1780" s="2">
        <f>YEAR([1]Data!$D1780)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x14ac:dyDescent="0.3">
      <c r="A1781" s="2">
        <v>1780</v>
      </c>
      <c r="B1781" s="2" t="s">
        <v>4502</v>
      </c>
      <c r="C1781" s="2">
        <f>YEAR([1]Data!$D1781)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x14ac:dyDescent="0.3">
      <c r="A1782" s="2">
        <v>1781</v>
      </c>
      <c r="B1782" s="2" t="s">
        <v>4502</v>
      </c>
      <c r="C1782" s="2">
        <f>YEAR([1]Data!$D1782)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x14ac:dyDescent="0.3">
      <c r="A1783" s="2">
        <v>1782</v>
      </c>
      <c r="B1783" s="2" t="s">
        <v>4503</v>
      </c>
      <c r="C1783" s="2">
        <f>YEAR([1]Data!$D1783)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x14ac:dyDescent="0.3">
      <c r="A1784" s="2">
        <v>1783</v>
      </c>
      <c r="B1784" s="2" t="s">
        <v>4503</v>
      </c>
      <c r="C1784" s="2">
        <f>YEAR([1]Data!$D1784)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x14ac:dyDescent="0.3">
      <c r="A1785" s="2">
        <v>1784</v>
      </c>
      <c r="B1785" s="2" t="s">
        <v>4506</v>
      </c>
      <c r="C1785" s="2">
        <f>YEAR([1]Data!$D1785)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x14ac:dyDescent="0.3">
      <c r="A1786" s="2">
        <v>1785</v>
      </c>
      <c r="B1786" s="2" t="s">
        <v>4506</v>
      </c>
      <c r="C1786" s="2">
        <f>YEAR([1]Data!$D1786)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x14ac:dyDescent="0.3">
      <c r="A1787" s="2">
        <v>1786</v>
      </c>
      <c r="B1787" s="2" t="s">
        <v>4506</v>
      </c>
      <c r="C1787" s="2">
        <f>YEAR([1]Data!$D1787)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x14ac:dyDescent="0.3">
      <c r="A1788" s="2">
        <v>1787</v>
      </c>
      <c r="B1788" s="2" t="s">
        <v>4506</v>
      </c>
      <c r="C1788" s="2">
        <f>YEAR([1]Data!$D1788)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x14ac:dyDescent="0.3">
      <c r="A1789" s="2">
        <v>1788</v>
      </c>
      <c r="B1789" s="2" t="s">
        <v>4511</v>
      </c>
      <c r="C1789" s="2">
        <f>YEAR([1]Data!$D1789)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x14ac:dyDescent="0.3">
      <c r="A1790" s="2">
        <v>1789</v>
      </c>
      <c r="B1790" s="2" t="s">
        <v>4511</v>
      </c>
      <c r="C1790" s="2">
        <f>YEAR([1]Data!$D1790)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x14ac:dyDescent="0.3">
      <c r="A1791" s="2">
        <v>1790</v>
      </c>
      <c r="B1791" s="2" t="s">
        <v>4511</v>
      </c>
      <c r="C1791" s="2">
        <f>YEAR([1]Data!$D1791)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x14ac:dyDescent="0.3">
      <c r="A1792" s="2">
        <v>1791</v>
      </c>
      <c r="B1792" s="2" t="s">
        <v>4517</v>
      </c>
      <c r="C1792" s="2">
        <f>YEAR([1]Data!$D1792)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x14ac:dyDescent="0.3">
      <c r="A1793" s="2">
        <v>1792</v>
      </c>
      <c r="B1793" s="2" t="s">
        <v>4518</v>
      </c>
      <c r="C1793" s="2">
        <f>YEAR([1]Data!$D1793)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x14ac:dyDescent="0.3">
      <c r="A1794" s="2">
        <v>1793</v>
      </c>
      <c r="B1794" s="2" t="s">
        <v>4518</v>
      </c>
      <c r="C1794" s="2">
        <f>YEAR([1]Data!$D1794)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x14ac:dyDescent="0.3">
      <c r="A1795" s="2">
        <v>1794</v>
      </c>
      <c r="B1795" s="2" t="s">
        <v>4523</v>
      </c>
      <c r="C1795" s="2">
        <f>YEAR([1]Data!$D1795)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x14ac:dyDescent="0.3">
      <c r="A1796" s="2">
        <v>1795</v>
      </c>
      <c r="B1796" s="2" t="s">
        <v>4526</v>
      </c>
      <c r="C1796" s="2">
        <f>YEAR([1]Data!$D1796)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x14ac:dyDescent="0.3">
      <c r="A1797" s="2">
        <v>1796</v>
      </c>
      <c r="B1797" s="2" t="s">
        <v>4531</v>
      </c>
      <c r="C1797" s="2">
        <f>YEAR([1]Data!$D1797)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x14ac:dyDescent="0.3">
      <c r="A1798" s="2">
        <v>1797</v>
      </c>
      <c r="B1798" s="2" t="s">
        <v>4531</v>
      </c>
      <c r="C1798" s="2">
        <f>YEAR([1]Data!$D1798)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x14ac:dyDescent="0.3">
      <c r="A1799" s="2">
        <v>1798</v>
      </c>
      <c r="B1799" s="2" t="s">
        <v>4531</v>
      </c>
      <c r="C1799" s="2">
        <f>YEAR([1]Data!$D1799)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x14ac:dyDescent="0.3">
      <c r="A1800" s="2">
        <v>1799</v>
      </c>
      <c r="B1800" s="2" t="s">
        <v>4534</v>
      </c>
      <c r="C1800" s="2">
        <f>YEAR([1]Data!$D1800)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x14ac:dyDescent="0.3">
      <c r="A1801" s="2">
        <v>1800</v>
      </c>
      <c r="B1801" s="2" t="s">
        <v>4535</v>
      </c>
      <c r="C1801" s="2">
        <f>YEAR([1]Data!$D1801)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x14ac:dyDescent="0.3">
      <c r="A1802" s="2">
        <v>1801</v>
      </c>
      <c r="B1802" s="2" t="s">
        <v>4535</v>
      </c>
      <c r="C1802" s="2">
        <f>YEAR([1]Data!$D1802)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x14ac:dyDescent="0.3">
      <c r="A1803" s="2">
        <v>1802</v>
      </c>
      <c r="B1803" s="2" t="s">
        <v>4540</v>
      </c>
      <c r="C1803" s="2">
        <f>YEAR([1]Data!$D1803)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x14ac:dyDescent="0.3">
      <c r="A1804" s="2">
        <v>1803</v>
      </c>
      <c r="B1804" s="2" t="s">
        <v>4541</v>
      </c>
      <c r="C1804" s="2">
        <f>YEAR([1]Data!$D1804)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x14ac:dyDescent="0.3">
      <c r="A1805" s="2">
        <v>1804</v>
      </c>
      <c r="B1805" s="2" t="s">
        <v>4541</v>
      </c>
      <c r="C1805" s="2">
        <f>YEAR([1]Data!$D1805)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x14ac:dyDescent="0.3">
      <c r="A1806" s="2">
        <v>1805</v>
      </c>
      <c r="B1806" s="2" t="s">
        <v>4541</v>
      </c>
      <c r="C1806" s="2">
        <f>YEAR([1]Data!$D1806)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x14ac:dyDescent="0.3">
      <c r="A1807" s="2">
        <v>1806</v>
      </c>
      <c r="B1807" s="2" t="s">
        <v>4544</v>
      </c>
      <c r="C1807" s="2">
        <f>YEAR([1]Data!$D1807)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x14ac:dyDescent="0.3">
      <c r="A1808" s="2">
        <v>1807</v>
      </c>
      <c r="B1808" s="2" t="s">
        <v>4544</v>
      </c>
      <c r="C1808" s="2">
        <f>YEAR([1]Data!$D1808)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x14ac:dyDescent="0.3">
      <c r="A1809" s="2">
        <v>1808</v>
      </c>
      <c r="B1809" s="2" t="s">
        <v>4544</v>
      </c>
      <c r="C1809" s="2">
        <f>YEAR([1]Data!$D1809)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x14ac:dyDescent="0.3">
      <c r="A1810" s="2">
        <v>1809</v>
      </c>
      <c r="B1810" s="2" t="s">
        <v>4545</v>
      </c>
      <c r="C1810" s="2">
        <f>YEAR([1]Data!$D1810)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x14ac:dyDescent="0.3">
      <c r="A1811" s="2">
        <v>1810</v>
      </c>
      <c r="B1811" s="2" t="s">
        <v>4551</v>
      </c>
      <c r="C1811" s="2">
        <f>YEAR([1]Data!$D1811)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x14ac:dyDescent="0.3">
      <c r="A1812" s="2">
        <v>1811</v>
      </c>
      <c r="B1812" s="2" t="s">
        <v>4551</v>
      </c>
      <c r="C1812" s="2">
        <f>YEAR([1]Data!$D1812)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x14ac:dyDescent="0.3">
      <c r="A1813" s="2">
        <v>1812</v>
      </c>
      <c r="B1813" s="2" t="s">
        <v>4556</v>
      </c>
      <c r="C1813" s="2">
        <f>YEAR([1]Data!$D1813)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x14ac:dyDescent="0.3">
      <c r="A1814" s="2">
        <v>1813</v>
      </c>
      <c r="B1814" s="2" t="s">
        <v>4557</v>
      </c>
      <c r="C1814" s="2">
        <f>YEAR([1]Data!$D1814)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x14ac:dyDescent="0.3">
      <c r="A1815" s="2">
        <v>1814</v>
      </c>
      <c r="B1815" s="2" t="s">
        <v>4557</v>
      </c>
      <c r="C1815" s="2">
        <f>YEAR([1]Data!$D1815)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x14ac:dyDescent="0.3">
      <c r="A1816" s="2">
        <v>1815</v>
      </c>
      <c r="B1816" s="2" t="s">
        <v>4560</v>
      </c>
      <c r="C1816" s="2">
        <f>YEAR([1]Data!$D1816)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x14ac:dyDescent="0.3">
      <c r="A1817" s="2">
        <v>1816</v>
      </c>
      <c r="B1817" s="2" t="s">
        <v>4561</v>
      </c>
      <c r="C1817" s="2">
        <f>YEAR([1]Data!$D1817)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x14ac:dyDescent="0.3">
      <c r="A1818" s="2">
        <v>1817</v>
      </c>
      <c r="B1818" s="2" t="s">
        <v>4561</v>
      </c>
      <c r="C1818" s="2">
        <f>YEAR([1]Data!$D1818)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x14ac:dyDescent="0.3">
      <c r="A1819" s="2">
        <v>1818</v>
      </c>
      <c r="B1819" s="2" t="s">
        <v>4564</v>
      </c>
      <c r="C1819" s="2">
        <f>YEAR([1]Data!$D1819)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x14ac:dyDescent="0.3">
      <c r="A1820" s="2">
        <v>1819</v>
      </c>
      <c r="B1820" s="2" t="s">
        <v>4567</v>
      </c>
      <c r="C1820" s="2">
        <f>YEAR([1]Data!$D1820)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x14ac:dyDescent="0.3">
      <c r="A1821" s="2">
        <v>1820</v>
      </c>
      <c r="B1821" s="2" t="s">
        <v>4567</v>
      </c>
      <c r="C1821" s="2">
        <f>YEAR([1]Data!$D1821)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x14ac:dyDescent="0.3">
      <c r="A1822" s="2">
        <v>1821</v>
      </c>
      <c r="B1822" s="2" t="s">
        <v>4574</v>
      </c>
      <c r="C1822" s="2">
        <f>YEAR([1]Data!$D1822)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x14ac:dyDescent="0.3">
      <c r="A1823" s="2">
        <v>1822</v>
      </c>
      <c r="B1823" s="2" t="s">
        <v>4574</v>
      </c>
      <c r="C1823" s="2">
        <f>YEAR([1]Data!$D1823)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x14ac:dyDescent="0.3">
      <c r="A1824" s="2">
        <v>1823</v>
      </c>
      <c r="B1824" s="2" t="s">
        <v>4574</v>
      </c>
      <c r="C1824" s="2">
        <f>YEAR([1]Data!$D1824)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x14ac:dyDescent="0.3">
      <c r="A1825" s="2">
        <v>1824</v>
      </c>
      <c r="B1825" s="2" t="s">
        <v>4574</v>
      </c>
      <c r="C1825" s="2">
        <f>YEAR([1]Data!$D1825)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x14ac:dyDescent="0.3">
      <c r="A1826" s="2">
        <v>1825</v>
      </c>
      <c r="B1826" s="2" t="s">
        <v>4581</v>
      </c>
      <c r="C1826" s="2">
        <f>YEAR([1]Data!$D1826)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x14ac:dyDescent="0.3">
      <c r="A1827" s="2">
        <v>1826</v>
      </c>
      <c r="B1827" s="2" t="s">
        <v>4581</v>
      </c>
      <c r="C1827" s="2">
        <f>YEAR([1]Data!$D1827)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x14ac:dyDescent="0.3">
      <c r="A1828" s="2">
        <v>1827</v>
      </c>
      <c r="B1828" s="2" t="s">
        <v>4581</v>
      </c>
      <c r="C1828" s="2">
        <f>YEAR([1]Data!$D1828)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x14ac:dyDescent="0.3">
      <c r="A1829" s="2">
        <v>1828</v>
      </c>
      <c r="B1829" s="2" t="s">
        <v>4585</v>
      </c>
      <c r="C1829" s="2">
        <f>YEAR([1]Data!$D1829)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x14ac:dyDescent="0.3">
      <c r="A1830" s="2">
        <v>1829</v>
      </c>
      <c r="B1830" s="2" t="s">
        <v>4591</v>
      </c>
      <c r="C1830" s="2">
        <f>YEAR([1]Data!$D1830)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x14ac:dyDescent="0.3">
      <c r="A1831" s="2">
        <v>1830</v>
      </c>
      <c r="B1831" s="2" t="s">
        <v>4594</v>
      </c>
      <c r="C1831" s="2">
        <f>YEAR([1]Data!$D1831)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x14ac:dyDescent="0.3">
      <c r="A1832" s="2">
        <v>1831</v>
      </c>
      <c r="B1832" s="2" t="s">
        <v>4597</v>
      </c>
      <c r="C1832" s="2">
        <f>YEAR([1]Data!$D1832)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x14ac:dyDescent="0.3">
      <c r="A1833" s="2">
        <v>1832</v>
      </c>
      <c r="B1833" s="2" t="s">
        <v>4597</v>
      </c>
      <c r="C1833" s="2">
        <f>YEAR([1]Data!$D1833)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x14ac:dyDescent="0.3">
      <c r="A1834" s="2">
        <v>1833</v>
      </c>
      <c r="B1834" s="2" t="s">
        <v>4601</v>
      </c>
      <c r="C1834" s="2">
        <f>YEAR([1]Data!$D1834)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x14ac:dyDescent="0.3">
      <c r="A1835" s="2">
        <v>1834</v>
      </c>
      <c r="B1835" s="2" t="s">
        <v>4602</v>
      </c>
      <c r="C1835" s="2">
        <f>YEAR([1]Data!$D1835)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x14ac:dyDescent="0.3">
      <c r="A1836" s="2">
        <v>1835</v>
      </c>
      <c r="B1836" s="2" t="s">
        <v>4602</v>
      </c>
      <c r="C1836" s="2">
        <f>YEAR([1]Data!$D1836)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x14ac:dyDescent="0.3">
      <c r="A1837" s="2">
        <v>1836</v>
      </c>
      <c r="B1837" s="2" t="s">
        <v>4607</v>
      </c>
      <c r="C1837" s="2">
        <f>YEAR([1]Data!$D1837)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x14ac:dyDescent="0.3">
      <c r="A1838" s="2">
        <v>1837</v>
      </c>
      <c r="B1838" s="2" t="s">
        <v>4609</v>
      </c>
      <c r="C1838" s="2">
        <f>YEAR([1]Data!$D1838)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x14ac:dyDescent="0.3">
      <c r="A1839" s="2">
        <v>1838</v>
      </c>
      <c r="B1839" s="2" t="s">
        <v>4610</v>
      </c>
      <c r="C1839" s="2">
        <f>YEAR([1]Data!$D1839)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x14ac:dyDescent="0.3">
      <c r="A1840" s="2">
        <v>1839</v>
      </c>
      <c r="B1840" s="2" t="s">
        <v>4610</v>
      </c>
      <c r="C1840" s="2">
        <f>YEAR([1]Data!$D1840)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x14ac:dyDescent="0.3">
      <c r="A1841" s="2">
        <v>1840</v>
      </c>
      <c r="B1841" s="2" t="s">
        <v>4610</v>
      </c>
      <c r="C1841" s="2">
        <f>YEAR([1]Data!$D1841)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x14ac:dyDescent="0.3">
      <c r="A1842" s="2">
        <v>1841</v>
      </c>
      <c r="B1842" s="2" t="s">
        <v>4610</v>
      </c>
      <c r="C1842" s="2">
        <f>YEAR([1]Data!$D1842)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x14ac:dyDescent="0.3">
      <c r="A1843" s="2">
        <v>1842</v>
      </c>
      <c r="B1843" s="2" t="s">
        <v>4615</v>
      </c>
      <c r="C1843" s="2">
        <f>YEAR([1]Data!$D1843)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x14ac:dyDescent="0.3">
      <c r="A1844" s="2">
        <v>1843</v>
      </c>
      <c r="B1844" s="2" t="s">
        <v>4621</v>
      </c>
      <c r="C1844" s="2">
        <f>YEAR([1]Data!$D1844)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x14ac:dyDescent="0.3">
      <c r="A1845" s="2">
        <v>1844</v>
      </c>
      <c r="B1845" s="2" t="s">
        <v>4621</v>
      </c>
      <c r="C1845" s="2">
        <f>YEAR([1]Data!$D1845)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x14ac:dyDescent="0.3">
      <c r="A1846" s="2">
        <v>1845</v>
      </c>
      <c r="B1846" s="2" t="s">
        <v>4624</v>
      </c>
      <c r="C1846" s="2">
        <f>YEAR([1]Data!$D1846)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x14ac:dyDescent="0.3">
      <c r="A1847" s="2">
        <v>1846</v>
      </c>
      <c r="B1847" s="2" t="s">
        <v>4627</v>
      </c>
      <c r="C1847" s="2">
        <f>YEAR([1]Data!$D1847)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x14ac:dyDescent="0.3">
      <c r="A1848" s="2">
        <v>1847</v>
      </c>
      <c r="B1848" s="2" t="s">
        <v>4627</v>
      </c>
      <c r="C1848" s="2">
        <f>YEAR([1]Data!$D1848)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x14ac:dyDescent="0.3">
      <c r="A1849" s="2">
        <v>1848</v>
      </c>
      <c r="B1849" s="2" t="s">
        <v>4630</v>
      </c>
      <c r="C1849" s="2">
        <f>YEAR([1]Data!$D1849)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x14ac:dyDescent="0.3">
      <c r="A1850" s="2">
        <v>1849</v>
      </c>
      <c r="B1850" s="2" t="s">
        <v>4630</v>
      </c>
      <c r="C1850" s="2">
        <f>YEAR([1]Data!$D1850)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x14ac:dyDescent="0.3">
      <c r="A1851" s="2">
        <v>1850</v>
      </c>
      <c r="B1851" s="2" t="s">
        <v>4631</v>
      </c>
      <c r="C1851" s="2">
        <f>YEAR([1]Data!$D1851)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x14ac:dyDescent="0.3">
      <c r="A1852" s="2">
        <v>1851</v>
      </c>
      <c r="B1852" s="2" t="s">
        <v>4631</v>
      </c>
      <c r="C1852" s="2">
        <f>YEAR([1]Data!$D1852)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x14ac:dyDescent="0.3">
      <c r="A1853" s="2">
        <v>1852</v>
      </c>
      <c r="B1853" s="2" t="s">
        <v>4631</v>
      </c>
      <c r="C1853" s="2">
        <f>YEAR([1]Data!$D1853)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x14ac:dyDescent="0.3">
      <c r="A1854" s="2">
        <v>1853</v>
      </c>
      <c r="B1854" s="2" t="s">
        <v>4631</v>
      </c>
      <c r="C1854" s="2">
        <f>YEAR([1]Data!$D1854)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x14ac:dyDescent="0.3">
      <c r="A1855" s="2">
        <v>1854</v>
      </c>
      <c r="B1855" s="2" t="s">
        <v>4631</v>
      </c>
      <c r="C1855" s="2">
        <f>YEAR([1]Data!$D1855)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x14ac:dyDescent="0.3">
      <c r="A1856" s="2">
        <v>1855</v>
      </c>
      <c r="B1856" s="2" t="s">
        <v>4631</v>
      </c>
      <c r="C1856" s="2">
        <f>YEAR([1]Data!$D1856)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x14ac:dyDescent="0.3">
      <c r="A1857" s="2">
        <v>1856</v>
      </c>
      <c r="B1857" s="2" t="s">
        <v>4639</v>
      </c>
      <c r="C1857" s="2">
        <f>YEAR([1]Data!$D1857)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x14ac:dyDescent="0.3">
      <c r="A1858" s="2">
        <v>1857</v>
      </c>
      <c r="B1858" s="2" t="s">
        <v>4641</v>
      </c>
      <c r="C1858" s="2">
        <f>YEAR([1]Data!$D1858)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x14ac:dyDescent="0.3">
      <c r="A1859" s="2">
        <v>1858</v>
      </c>
      <c r="B1859" s="2" t="s">
        <v>4641</v>
      </c>
      <c r="C1859" s="2">
        <f>YEAR([1]Data!$D1859)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x14ac:dyDescent="0.3">
      <c r="A1860" s="2">
        <v>1859</v>
      </c>
      <c r="B1860" s="2" t="s">
        <v>4644</v>
      </c>
      <c r="C1860" s="2">
        <f>YEAR([1]Data!$D1860)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x14ac:dyDescent="0.3">
      <c r="A1861" s="2">
        <v>1860</v>
      </c>
      <c r="B1861" s="2" t="s">
        <v>4644</v>
      </c>
      <c r="C1861" s="2">
        <f>YEAR([1]Data!$D1861)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x14ac:dyDescent="0.3">
      <c r="A1862" s="2">
        <v>1861</v>
      </c>
      <c r="B1862" s="2" t="s">
        <v>4647</v>
      </c>
      <c r="C1862" s="2">
        <f>YEAR([1]Data!$D1862)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x14ac:dyDescent="0.3">
      <c r="A1863" s="2">
        <v>1862</v>
      </c>
      <c r="B1863" s="2" t="s">
        <v>4647</v>
      </c>
      <c r="C1863" s="2">
        <f>YEAR([1]Data!$D1863)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x14ac:dyDescent="0.3">
      <c r="A1864" s="2">
        <v>1863</v>
      </c>
      <c r="B1864" s="2" t="s">
        <v>4650</v>
      </c>
      <c r="C1864" s="2">
        <f>YEAR([1]Data!$D1864)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x14ac:dyDescent="0.3">
      <c r="A1865" s="2">
        <v>1864</v>
      </c>
      <c r="B1865" s="2" t="s">
        <v>4651</v>
      </c>
      <c r="C1865" s="2">
        <f>YEAR([1]Data!$D1865)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x14ac:dyDescent="0.3">
      <c r="A1866" s="2">
        <v>1865</v>
      </c>
      <c r="B1866" s="2" t="s">
        <v>4651</v>
      </c>
      <c r="C1866" s="2">
        <f>YEAR([1]Data!$D1866)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x14ac:dyDescent="0.3">
      <c r="A1867" s="2">
        <v>1866</v>
      </c>
      <c r="B1867" s="2" t="s">
        <v>4656</v>
      </c>
      <c r="C1867" s="2">
        <f>YEAR([1]Data!$D1867)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x14ac:dyDescent="0.3">
      <c r="A1868" s="2">
        <v>1867</v>
      </c>
      <c r="B1868" s="2" t="s">
        <v>4659</v>
      </c>
      <c r="C1868" s="2">
        <f>YEAR([1]Data!$D1868)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x14ac:dyDescent="0.3">
      <c r="A1869" s="2">
        <v>1868</v>
      </c>
      <c r="B1869" s="2" t="s">
        <v>4660</v>
      </c>
      <c r="C1869" s="2">
        <f>YEAR([1]Data!$D1869)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x14ac:dyDescent="0.3">
      <c r="A1870" s="2">
        <v>1869</v>
      </c>
      <c r="B1870" s="2" t="s">
        <v>4660</v>
      </c>
      <c r="C1870" s="2">
        <f>YEAR([1]Data!$D1870)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x14ac:dyDescent="0.3">
      <c r="A1871" s="2">
        <v>1870</v>
      </c>
      <c r="B1871" s="2" t="s">
        <v>4665</v>
      </c>
      <c r="C1871" s="2">
        <f>YEAR([1]Data!$D1871)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x14ac:dyDescent="0.3">
      <c r="A1872" s="2">
        <v>1871</v>
      </c>
      <c r="B1872" s="2" t="s">
        <v>4666</v>
      </c>
      <c r="C1872" s="2">
        <f>YEAR([1]Data!$D1872)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x14ac:dyDescent="0.3">
      <c r="A1873" s="2">
        <v>1872</v>
      </c>
      <c r="B1873" s="2" t="s">
        <v>4666</v>
      </c>
      <c r="C1873" s="2">
        <f>YEAR([1]Data!$D1873)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x14ac:dyDescent="0.3">
      <c r="A1874" s="2">
        <v>1873</v>
      </c>
      <c r="B1874" s="2" t="s">
        <v>4666</v>
      </c>
      <c r="C1874" s="2">
        <f>YEAR([1]Data!$D1874)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x14ac:dyDescent="0.3">
      <c r="A1875" s="2">
        <v>1874</v>
      </c>
      <c r="B1875" s="2" t="s">
        <v>4673</v>
      </c>
      <c r="C1875" s="2">
        <f>YEAR([1]Data!$D1875)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x14ac:dyDescent="0.3">
      <c r="A1876" s="2">
        <v>1875</v>
      </c>
      <c r="B1876" s="2" t="s">
        <v>4679</v>
      </c>
      <c r="C1876" s="2">
        <f>YEAR([1]Data!$D1876)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x14ac:dyDescent="0.3">
      <c r="A1877" s="2">
        <v>1876</v>
      </c>
      <c r="B1877" s="2" t="s">
        <v>4680</v>
      </c>
      <c r="C1877" s="2">
        <f>YEAR([1]Data!$D1877)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x14ac:dyDescent="0.3">
      <c r="A1878" s="2">
        <v>1877</v>
      </c>
      <c r="B1878" s="2" t="s">
        <v>4681</v>
      </c>
      <c r="C1878" s="2">
        <f>YEAR([1]Data!$D1878)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x14ac:dyDescent="0.3">
      <c r="A1879" s="2">
        <v>1878</v>
      </c>
      <c r="B1879" s="2" t="s">
        <v>4684</v>
      </c>
      <c r="C1879" s="2">
        <f>YEAR([1]Data!$D1879)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x14ac:dyDescent="0.3">
      <c r="A1880" s="2">
        <v>1879</v>
      </c>
      <c r="B1880" s="2" t="s">
        <v>4684</v>
      </c>
      <c r="C1880" s="2">
        <f>YEAR([1]Data!$D1880)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x14ac:dyDescent="0.3">
      <c r="A1881" s="2">
        <v>1880</v>
      </c>
      <c r="B1881" s="2" t="s">
        <v>4685</v>
      </c>
      <c r="C1881" s="2">
        <f>YEAR([1]Data!$D1881)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x14ac:dyDescent="0.3">
      <c r="A1882" s="2">
        <v>1881</v>
      </c>
      <c r="B1882" s="2" t="s">
        <v>4686</v>
      </c>
      <c r="C1882" s="2">
        <f>YEAR([1]Data!$D1882)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x14ac:dyDescent="0.3">
      <c r="A1883" s="2">
        <v>1882</v>
      </c>
      <c r="B1883" s="2" t="s">
        <v>4686</v>
      </c>
      <c r="C1883" s="2">
        <f>YEAR([1]Data!$D1883)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x14ac:dyDescent="0.3">
      <c r="A1884" s="2">
        <v>1883</v>
      </c>
      <c r="B1884" s="2" t="s">
        <v>4686</v>
      </c>
      <c r="C1884" s="2">
        <f>YEAR([1]Data!$D1884)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x14ac:dyDescent="0.3">
      <c r="A1885" s="2">
        <v>1884</v>
      </c>
      <c r="B1885" s="2" t="s">
        <v>4688</v>
      </c>
      <c r="C1885" s="2">
        <f>YEAR([1]Data!$D1885)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x14ac:dyDescent="0.3">
      <c r="A1886" s="2">
        <v>1885</v>
      </c>
      <c r="B1886" s="2" t="s">
        <v>4689</v>
      </c>
      <c r="C1886" s="2">
        <f>YEAR([1]Data!$D1886)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x14ac:dyDescent="0.3">
      <c r="A1887" s="2">
        <v>1886</v>
      </c>
      <c r="B1887" s="2" t="s">
        <v>4693</v>
      </c>
      <c r="C1887" s="2">
        <f>YEAR([1]Data!$D1887)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x14ac:dyDescent="0.3">
      <c r="A1888" s="2">
        <v>1887</v>
      </c>
      <c r="B1888" s="2" t="s">
        <v>4696</v>
      </c>
      <c r="C1888" s="2">
        <f>YEAR([1]Data!$D1888)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x14ac:dyDescent="0.3">
      <c r="A1889" s="2">
        <v>1888</v>
      </c>
      <c r="B1889" s="2" t="s">
        <v>4696</v>
      </c>
      <c r="C1889" s="2">
        <f>YEAR([1]Data!$D1889)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x14ac:dyDescent="0.3">
      <c r="A1890" s="2">
        <v>1889</v>
      </c>
      <c r="B1890" s="2" t="s">
        <v>4697</v>
      </c>
      <c r="C1890" s="2">
        <f>YEAR([1]Data!$D1890)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x14ac:dyDescent="0.3">
      <c r="A1891" s="2">
        <v>1890</v>
      </c>
      <c r="B1891" s="2" t="s">
        <v>4697</v>
      </c>
      <c r="C1891" s="2">
        <f>YEAR([1]Data!$D1891)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x14ac:dyDescent="0.3">
      <c r="A1892" s="2">
        <v>1891</v>
      </c>
      <c r="B1892" s="2" t="s">
        <v>4698</v>
      </c>
      <c r="C1892" s="2">
        <f>YEAR([1]Data!$D1892)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x14ac:dyDescent="0.3">
      <c r="A1893" s="2">
        <v>1892</v>
      </c>
      <c r="B1893" s="2" t="s">
        <v>4698</v>
      </c>
      <c r="C1893" s="2">
        <f>YEAR([1]Data!$D1893)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x14ac:dyDescent="0.3">
      <c r="A1894" s="2">
        <v>1893</v>
      </c>
      <c r="B1894" s="2" t="s">
        <v>4701</v>
      </c>
      <c r="C1894" s="2">
        <f>YEAR([1]Data!$D1894)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x14ac:dyDescent="0.3">
      <c r="A1895" s="2">
        <v>1894</v>
      </c>
      <c r="B1895" s="2" t="s">
        <v>4703</v>
      </c>
      <c r="C1895" s="2">
        <f>YEAR([1]Data!$D1895)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x14ac:dyDescent="0.3">
      <c r="A1896" s="2">
        <v>1895</v>
      </c>
      <c r="B1896" s="2" t="s">
        <v>4707</v>
      </c>
      <c r="C1896" s="2">
        <f>YEAR([1]Data!$D1896)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x14ac:dyDescent="0.3">
      <c r="A1897" s="2">
        <v>1896</v>
      </c>
      <c r="B1897" s="2" t="s">
        <v>4713</v>
      </c>
      <c r="C1897" s="2">
        <f>YEAR([1]Data!$D1897)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x14ac:dyDescent="0.3">
      <c r="A1898" s="2">
        <v>1897</v>
      </c>
      <c r="B1898" s="2" t="s">
        <v>4715</v>
      </c>
      <c r="C1898" s="2">
        <f>YEAR([1]Data!$D1898)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x14ac:dyDescent="0.3">
      <c r="A1899" s="2">
        <v>1898</v>
      </c>
      <c r="B1899" s="2" t="s">
        <v>4720</v>
      </c>
      <c r="C1899" s="2">
        <f>YEAR([1]Data!$D1899)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x14ac:dyDescent="0.3">
      <c r="A1900" s="2">
        <v>1899</v>
      </c>
      <c r="B1900" s="2" t="s">
        <v>4720</v>
      </c>
      <c r="C1900" s="2">
        <f>YEAR([1]Data!$D1900)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x14ac:dyDescent="0.3">
      <c r="A1901" s="2">
        <v>1900</v>
      </c>
      <c r="B1901" s="2" t="s">
        <v>4720</v>
      </c>
      <c r="C1901" s="2">
        <f>YEAR([1]Data!$D1901)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x14ac:dyDescent="0.3">
      <c r="A1902" s="2">
        <v>1901</v>
      </c>
      <c r="B1902" s="2" t="s">
        <v>4725</v>
      </c>
      <c r="C1902" s="2">
        <f>YEAR([1]Data!$D1902)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x14ac:dyDescent="0.3">
      <c r="A1903" s="2">
        <v>1902</v>
      </c>
      <c r="B1903" s="2" t="s">
        <v>4726</v>
      </c>
      <c r="C1903" s="2">
        <f>YEAR([1]Data!$D1903)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x14ac:dyDescent="0.3">
      <c r="A1904" s="2">
        <v>1903</v>
      </c>
      <c r="B1904" s="2" t="s">
        <v>4729</v>
      </c>
      <c r="C1904" s="2">
        <f>YEAR([1]Data!$D1904)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x14ac:dyDescent="0.3">
      <c r="A1905" s="2">
        <v>1904</v>
      </c>
      <c r="B1905" s="2" t="s">
        <v>4729</v>
      </c>
      <c r="C1905" s="2">
        <f>YEAR([1]Data!$D1905)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x14ac:dyDescent="0.3">
      <c r="A1906" s="2">
        <v>1905</v>
      </c>
      <c r="B1906" s="2" t="s">
        <v>4729</v>
      </c>
      <c r="C1906" s="2">
        <f>YEAR([1]Data!$D1906)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x14ac:dyDescent="0.3">
      <c r="A1907" s="2">
        <v>1906</v>
      </c>
      <c r="B1907" s="2" t="s">
        <v>4732</v>
      </c>
      <c r="C1907" s="2">
        <f>YEAR([1]Data!$D1907)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x14ac:dyDescent="0.3">
      <c r="A1908" s="2">
        <v>1907</v>
      </c>
      <c r="B1908" s="2" t="s">
        <v>4735</v>
      </c>
      <c r="C1908" s="2">
        <f>YEAR([1]Data!$D1908)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x14ac:dyDescent="0.3">
      <c r="A1909" s="2">
        <v>1908</v>
      </c>
      <c r="B1909" s="2" t="s">
        <v>4735</v>
      </c>
      <c r="C1909" s="2">
        <f>YEAR([1]Data!$D1909)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x14ac:dyDescent="0.3">
      <c r="A1910" s="2">
        <v>1909</v>
      </c>
      <c r="B1910" s="2" t="s">
        <v>4739</v>
      </c>
      <c r="C1910" s="2">
        <f>YEAR([1]Data!$D1910)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x14ac:dyDescent="0.3">
      <c r="A1911" s="2">
        <v>1910</v>
      </c>
      <c r="B1911" s="2" t="s">
        <v>4742</v>
      </c>
      <c r="C1911" s="2">
        <f>YEAR([1]Data!$D1911)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x14ac:dyDescent="0.3">
      <c r="A1912" s="2">
        <v>1911</v>
      </c>
      <c r="B1912" s="2" t="s">
        <v>4747</v>
      </c>
      <c r="C1912" s="2">
        <f>YEAR([1]Data!$D1912)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x14ac:dyDescent="0.3">
      <c r="A1913" s="2">
        <v>1912</v>
      </c>
      <c r="B1913" s="2" t="s">
        <v>4748</v>
      </c>
      <c r="C1913" s="2">
        <f>YEAR([1]Data!$D1913)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x14ac:dyDescent="0.3">
      <c r="A1914" s="2">
        <v>1913</v>
      </c>
      <c r="B1914" s="2" t="s">
        <v>4748</v>
      </c>
      <c r="C1914" s="2">
        <f>YEAR([1]Data!$D1914)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x14ac:dyDescent="0.3">
      <c r="A1915" s="2">
        <v>1914</v>
      </c>
      <c r="B1915" s="2" t="s">
        <v>4753</v>
      </c>
      <c r="C1915" s="2">
        <f>YEAR([1]Data!$D1915)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x14ac:dyDescent="0.3">
      <c r="A1916" s="2">
        <v>1915</v>
      </c>
      <c r="B1916" s="2" t="s">
        <v>4756</v>
      </c>
      <c r="C1916" s="2">
        <f>YEAR([1]Data!$D1916)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x14ac:dyDescent="0.3">
      <c r="A1917" s="2">
        <v>1916</v>
      </c>
      <c r="B1917" s="2" t="s">
        <v>4756</v>
      </c>
      <c r="C1917" s="2">
        <f>YEAR([1]Data!$D1917)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x14ac:dyDescent="0.3">
      <c r="A1918" s="2">
        <v>1917</v>
      </c>
      <c r="B1918" s="2" t="s">
        <v>4756</v>
      </c>
      <c r="C1918" s="2">
        <f>YEAR([1]Data!$D1918)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x14ac:dyDescent="0.3">
      <c r="A1919" s="2">
        <v>1918</v>
      </c>
      <c r="B1919" s="2" t="s">
        <v>4759</v>
      </c>
      <c r="C1919" s="2">
        <f>YEAR([1]Data!$D1919)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x14ac:dyDescent="0.3">
      <c r="A1920" s="2">
        <v>1919</v>
      </c>
      <c r="B1920" s="2" t="s">
        <v>4760</v>
      </c>
      <c r="C1920" s="2">
        <f>YEAR([1]Data!$D1920)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x14ac:dyDescent="0.3">
      <c r="A1921" s="2">
        <v>1920</v>
      </c>
      <c r="B1921" s="2" t="s">
        <v>4763</v>
      </c>
      <c r="C1921" s="2">
        <f>YEAR([1]Data!$D1921)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x14ac:dyDescent="0.3">
      <c r="A1922" s="2">
        <v>1921</v>
      </c>
      <c r="B1922" s="2" t="s">
        <v>4763</v>
      </c>
      <c r="C1922" s="2">
        <f>YEAR([1]Data!$D1922)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x14ac:dyDescent="0.3">
      <c r="A1923" s="2">
        <v>1922</v>
      </c>
      <c r="B1923" s="2" t="s">
        <v>4770</v>
      </c>
      <c r="C1923" s="2">
        <f>YEAR([1]Data!$D1923)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x14ac:dyDescent="0.3">
      <c r="A1924" s="2">
        <v>1923</v>
      </c>
      <c r="B1924" s="2" t="s">
        <v>4773</v>
      </c>
      <c r="C1924" s="2">
        <f>YEAR([1]Data!$D1924)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x14ac:dyDescent="0.3">
      <c r="A1925" s="2">
        <v>1924</v>
      </c>
      <c r="B1925" s="2" t="s">
        <v>4773</v>
      </c>
      <c r="C1925" s="2">
        <f>YEAR([1]Data!$D1925)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x14ac:dyDescent="0.3">
      <c r="A1926" s="2">
        <v>1925</v>
      </c>
      <c r="B1926" s="2" t="s">
        <v>4778</v>
      </c>
      <c r="C1926" s="2">
        <f>YEAR([1]Data!$D1926)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x14ac:dyDescent="0.3">
      <c r="A1927" s="2">
        <v>1926</v>
      </c>
      <c r="B1927" s="2" t="s">
        <v>4779</v>
      </c>
      <c r="C1927" s="2">
        <f>YEAR([1]Data!$D1927)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x14ac:dyDescent="0.3">
      <c r="A1928" s="2">
        <v>1927</v>
      </c>
      <c r="B1928" s="2" t="s">
        <v>4780</v>
      </c>
      <c r="C1928" s="2">
        <f>YEAR([1]Data!$D1928)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x14ac:dyDescent="0.3">
      <c r="A1929" s="2">
        <v>1928</v>
      </c>
      <c r="B1929" s="2" t="s">
        <v>4783</v>
      </c>
      <c r="C1929" s="2">
        <f>YEAR([1]Data!$D1929)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x14ac:dyDescent="0.3">
      <c r="A1930" s="2">
        <v>1929</v>
      </c>
      <c r="B1930" s="2" t="s">
        <v>4784</v>
      </c>
      <c r="C1930" s="2">
        <f>YEAR([1]Data!$D1930)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x14ac:dyDescent="0.3">
      <c r="A1931" s="2">
        <v>1930</v>
      </c>
      <c r="B1931" s="2" t="s">
        <v>4784</v>
      </c>
      <c r="C1931" s="2">
        <f>YEAR([1]Data!$D1931)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x14ac:dyDescent="0.3">
      <c r="A1932" s="2">
        <v>1931</v>
      </c>
      <c r="B1932" s="2" t="s">
        <v>4784</v>
      </c>
      <c r="C1932" s="2">
        <f>YEAR([1]Data!$D1932)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x14ac:dyDescent="0.3">
      <c r="A1933" s="2">
        <v>1932</v>
      </c>
      <c r="B1933" s="2" t="s">
        <v>4787</v>
      </c>
      <c r="C1933" s="2">
        <f>YEAR([1]Data!$D1933)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x14ac:dyDescent="0.3">
      <c r="A1934" s="2">
        <v>1933</v>
      </c>
      <c r="B1934" s="2" t="s">
        <v>4790</v>
      </c>
      <c r="C1934" s="2">
        <f>YEAR([1]Data!$D1934)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x14ac:dyDescent="0.3">
      <c r="A1935" s="2">
        <v>1934</v>
      </c>
      <c r="B1935" s="2" t="s">
        <v>4790</v>
      </c>
      <c r="C1935" s="2">
        <f>YEAR([1]Data!$D1935)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x14ac:dyDescent="0.3">
      <c r="A1936" s="2">
        <v>1935</v>
      </c>
      <c r="B1936" s="2" t="s">
        <v>4793</v>
      </c>
      <c r="C1936" s="2">
        <f>YEAR([1]Data!$D1936)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x14ac:dyDescent="0.3">
      <c r="A1937" s="2">
        <v>1936</v>
      </c>
      <c r="B1937" s="2" t="s">
        <v>4793</v>
      </c>
      <c r="C1937" s="2">
        <f>YEAR([1]Data!$D1937)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x14ac:dyDescent="0.3">
      <c r="A1938" s="2">
        <v>1937</v>
      </c>
      <c r="B1938" s="2" t="s">
        <v>4796</v>
      </c>
      <c r="C1938" s="2">
        <f>YEAR([1]Data!$D1938)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x14ac:dyDescent="0.3">
      <c r="A1939" s="2">
        <v>1938</v>
      </c>
      <c r="B1939" s="2" t="s">
        <v>4797</v>
      </c>
      <c r="C1939" s="2">
        <f>YEAR([1]Data!$D1939)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x14ac:dyDescent="0.3">
      <c r="A1940" s="2">
        <v>1939</v>
      </c>
      <c r="B1940" s="2" t="s">
        <v>4797</v>
      </c>
      <c r="C1940" s="2">
        <f>YEAR([1]Data!$D1940)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x14ac:dyDescent="0.3">
      <c r="A1941" s="2">
        <v>1940</v>
      </c>
      <c r="B1941" s="2" t="s">
        <v>4797</v>
      </c>
      <c r="C1941" s="2">
        <f>YEAR([1]Data!$D1941)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x14ac:dyDescent="0.3">
      <c r="A1942" s="2">
        <v>1941</v>
      </c>
      <c r="B1942" s="2" t="s">
        <v>4797</v>
      </c>
      <c r="C1942" s="2">
        <f>YEAR([1]Data!$D1942)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x14ac:dyDescent="0.3">
      <c r="A1943" s="2">
        <v>1942</v>
      </c>
      <c r="B1943" s="2" t="s">
        <v>4805</v>
      </c>
      <c r="C1943" s="2">
        <f>YEAR([1]Data!$D1943)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x14ac:dyDescent="0.3">
      <c r="A1944" s="2">
        <v>1943</v>
      </c>
      <c r="B1944" s="2" t="s">
        <v>4805</v>
      </c>
      <c r="C1944" s="2">
        <f>YEAR([1]Data!$D1944)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x14ac:dyDescent="0.3">
      <c r="A1945" s="2">
        <v>1944</v>
      </c>
      <c r="B1945" s="2" t="s">
        <v>4805</v>
      </c>
      <c r="C1945" s="2">
        <f>YEAR([1]Data!$D1945)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x14ac:dyDescent="0.3">
      <c r="A1946" s="2">
        <v>1945</v>
      </c>
      <c r="B1946" s="2" t="s">
        <v>4806</v>
      </c>
      <c r="C1946" s="2">
        <f>YEAR([1]Data!$D1946)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x14ac:dyDescent="0.3">
      <c r="A1947" s="2">
        <v>1946</v>
      </c>
      <c r="B1947" s="2" t="s">
        <v>4806</v>
      </c>
      <c r="C1947" s="2">
        <f>YEAR([1]Data!$D1947)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x14ac:dyDescent="0.3">
      <c r="A1948" s="2">
        <v>1947</v>
      </c>
      <c r="B1948" s="2" t="s">
        <v>4807</v>
      </c>
      <c r="C1948" s="2">
        <f>YEAR([1]Data!$D1948)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x14ac:dyDescent="0.3">
      <c r="A1949" s="2">
        <v>1948</v>
      </c>
      <c r="B1949" s="2" t="s">
        <v>4807</v>
      </c>
      <c r="C1949" s="2">
        <f>YEAR([1]Data!$D1949)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x14ac:dyDescent="0.3">
      <c r="A1950" s="2">
        <v>1949</v>
      </c>
      <c r="B1950" s="2" t="s">
        <v>4807</v>
      </c>
      <c r="C1950" s="2">
        <f>YEAR([1]Data!$D1950)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x14ac:dyDescent="0.3">
      <c r="A1951" s="2">
        <v>1950</v>
      </c>
      <c r="B1951" s="2" t="s">
        <v>4807</v>
      </c>
      <c r="C1951" s="2">
        <f>YEAR([1]Data!$D1951)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x14ac:dyDescent="0.3">
      <c r="A1952" s="2">
        <v>1951</v>
      </c>
      <c r="B1952" s="2" t="s">
        <v>4807</v>
      </c>
      <c r="C1952" s="2">
        <f>YEAR([1]Data!$D1952)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x14ac:dyDescent="0.3">
      <c r="A1953" s="2">
        <v>1952</v>
      </c>
      <c r="B1953" s="2" t="s">
        <v>4807</v>
      </c>
      <c r="C1953" s="2">
        <f>YEAR([1]Data!$D1953)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x14ac:dyDescent="0.3">
      <c r="A1954" s="2">
        <v>1953</v>
      </c>
      <c r="B1954" s="2" t="s">
        <v>4807</v>
      </c>
      <c r="C1954" s="2">
        <f>YEAR([1]Data!$D1954)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x14ac:dyDescent="0.3">
      <c r="A1955" s="2">
        <v>1954</v>
      </c>
      <c r="B1955" s="2" t="s">
        <v>4807</v>
      </c>
      <c r="C1955" s="2">
        <f>YEAR([1]Data!$D1955)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x14ac:dyDescent="0.3">
      <c r="A1956" s="2">
        <v>1955</v>
      </c>
      <c r="B1956" s="2" t="s">
        <v>4807</v>
      </c>
      <c r="C1956" s="2">
        <f>YEAR([1]Data!$D1956)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x14ac:dyDescent="0.3">
      <c r="A1957" s="2">
        <v>1956</v>
      </c>
      <c r="B1957" s="2" t="s">
        <v>4807</v>
      </c>
      <c r="C1957" s="2">
        <f>YEAR([1]Data!$D1957)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x14ac:dyDescent="0.3">
      <c r="A1958" s="2">
        <v>1957</v>
      </c>
      <c r="B1958" s="2" t="s">
        <v>4807</v>
      </c>
      <c r="C1958" s="2">
        <f>YEAR([1]Data!$D1958)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x14ac:dyDescent="0.3">
      <c r="A1959" s="2">
        <v>1958</v>
      </c>
      <c r="B1959" s="2" t="s">
        <v>4807</v>
      </c>
      <c r="C1959" s="2">
        <f>YEAR([1]Data!$D1959)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x14ac:dyDescent="0.3">
      <c r="A1960" s="2">
        <v>1959</v>
      </c>
      <c r="B1960" s="2" t="s">
        <v>4814</v>
      </c>
      <c r="C1960" s="2">
        <f>YEAR([1]Data!$D1960)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x14ac:dyDescent="0.3">
      <c r="A1961" s="2">
        <v>1960</v>
      </c>
      <c r="B1961" s="2" t="s">
        <v>4814</v>
      </c>
      <c r="C1961" s="2">
        <f>YEAR([1]Data!$D1961)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x14ac:dyDescent="0.3">
      <c r="A1962" s="2">
        <v>1961</v>
      </c>
      <c r="B1962" s="2" t="s">
        <v>4814</v>
      </c>
      <c r="C1962" s="2">
        <f>YEAR([1]Data!$D1962)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x14ac:dyDescent="0.3">
      <c r="A1963" s="2">
        <v>1962</v>
      </c>
      <c r="B1963" s="2" t="s">
        <v>4814</v>
      </c>
      <c r="C1963" s="2">
        <f>YEAR([1]Data!$D1963)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x14ac:dyDescent="0.3">
      <c r="A1964" s="2">
        <v>1963</v>
      </c>
      <c r="B1964" s="2" t="s">
        <v>4814</v>
      </c>
      <c r="C1964" s="2">
        <f>YEAR([1]Data!$D1964)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x14ac:dyDescent="0.3">
      <c r="A1965" s="2">
        <v>1964</v>
      </c>
      <c r="B1965" s="2" t="s">
        <v>4814</v>
      </c>
      <c r="C1965" s="2">
        <f>YEAR([1]Data!$D1965)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x14ac:dyDescent="0.3">
      <c r="A1966" s="2">
        <v>1965</v>
      </c>
      <c r="B1966" s="2" t="s">
        <v>4814</v>
      </c>
      <c r="C1966" s="2">
        <f>YEAR([1]Data!$D1966)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x14ac:dyDescent="0.3">
      <c r="A1967" s="2">
        <v>1966</v>
      </c>
      <c r="B1967" s="2" t="s">
        <v>4814</v>
      </c>
      <c r="C1967" s="2">
        <f>YEAR([1]Data!$D1967)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x14ac:dyDescent="0.3">
      <c r="A1968" s="2">
        <v>1967</v>
      </c>
      <c r="B1968" s="2" t="s">
        <v>4823</v>
      </c>
      <c r="C1968" s="2">
        <f>YEAR([1]Data!$D1968)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x14ac:dyDescent="0.3">
      <c r="A1969" s="2">
        <v>1968</v>
      </c>
      <c r="B1969" s="2" t="s">
        <v>4823</v>
      </c>
      <c r="C1969" s="2">
        <f>YEAR([1]Data!$D1969)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x14ac:dyDescent="0.3">
      <c r="A1970" s="2">
        <v>1969</v>
      </c>
      <c r="B1970" s="2" t="s">
        <v>4823</v>
      </c>
      <c r="C1970" s="2">
        <f>YEAR([1]Data!$D1970)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x14ac:dyDescent="0.3">
      <c r="A1971" s="2">
        <v>1970</v>
      </c>
      <c r="B1971" s="2" t="s">
        <v>4827</v>
      </c>
      <c r="C1971" s="2">
        <f>YEAR([1]Data!$D1971)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x14ac:dyDescent="0.3">
      <c r="A1972" s="2">
        <v>1971</v>
      </c>
      <c r="B1972" s="2" t="s">
        <v>4828</v>
      </c>
      <c r="C1972" s="2">
        <f>YEAR([1]Data!$D1972)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x14ac:dyDescent="0.3">
      <c r="A1973" s="2">
        <v>1972</v>
      </c>
      <c r="B1973" s="2" t="s">
        <v>4828</v>
      </c>
      <c r="C1973" s="2">
        <f>YEAR([1]Data!$D1973)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x14ac:dyDescent="0.3">
      <c r="A1974" s="2">
        <v>1973</v>
      </c>
      <c r="B1974" s="2" t="s">
        <v>4829</v>
      </c>
      <c r="C1974" s="2">
        <f>YEAR([1]Data!$D1974)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x14ac:dyDescent="0.3">
      <c r="A1975" s="2">
        <v>1974</v>
      </c>
      <c r="B1975" s="2" t="s">
        <v>4829</v>
      </c>
      <c r="C1975" s="2">
        <f>YEAR([1]Data!$D1975)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x14ac:dyDescent="0.3">
      <c r="A1976" s="2">
        <v>1975</v>
      </c>
      <c r="B1976" s="2" t="s">
        <v>4829</v>
      </c>
      <c r="C1976" s="2">
        <f>YEAR([1]Data!$D1976)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x14ac:dyDescent="0.3">
      <c r="A1977" s="2">
        <v>1976</v>
      </c>
      <c r="B1977" s="2" t="s">
        <v>4836</v>
      </c>
      <c r="C1977" s="2">
        <f>YEAR([1]Data!$D1977)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x14ac:dyDescent="0.3">
      <c r="A1978" s="2">
        <v>1977</v>
      </c>
      <c r="B1978" s="2" t="s">
        <v>4836</v>
      </c>
      <c r="C1978" s="2">
        <f>YEAR([1]Data!$D1978)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x14ac:dyDescent="0.3">
      <c r="A1979" s="2">
        <v>1978</v>
      </c>
      <c r="B1979" s="2" t="s">
        <v>4836</v>
      </c>
      <c r="C1979" s="2">
        <f>YEAR([1]Data!$D1979)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x14ac:dyDescent="0.3">
      <c r="A1980" s="2">
        <v>1979</v>
      </c>
      <c r="B1980" s="2" t="s">
        <v>4841</v>
      </c>
      <c r="C1980" s="2">
        <f>YEAR([1]Data!$D1980)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x14ac:dyDescent="0.3">
      <c r="A1981" s="2">
        <v>1980</v>
      </c>
      <c r="B1981" s="2" t="s">
        <v>4844</v>
      </c>
      <c r="C1981" s="2">
        <f>YEAR([1]Data!$D1981)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x14ac:dyDescent="0.3">
      <c r="A1982" s="2">
        <v>1981</v>
      </c>
      <c r="B1982" s="2" t="s">
        <v>4844</v>
      </c>
      <c r="C1982" s="2">
        <f>YEAR([1]Data!$D1982)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x14ac:dyDescent="0.3">
      <c r="A1983" s="2">
        <v>1982</v>
      </c>
      <c r="B1983" s="2" t="s">
        <v>4845</v>
      </c>
      <c r="C1983" s="2">
        <f>YEAR([1]Data!$D1983)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x14ac:dyDescent="0.3">
      <c r="A1984" s="2">
        <v>1983</v>
      </c>
      <c r="B1984" s="2" t="s">
        <v>4846</v>
      </c>
      <c r="C1984" s="2">
        <f>YEAR([1]Data!$D1984)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x14ac:dyDescent="0.3">
      <c r="A1985" s="2">
        <v>1984</v>
      </c>
      <c r="B1985" s="2" t="s">
        <v>4850</v>
      </c>
      <c r="C1985" s="2">
        <f>YEAR([1]Data!$D1985)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x14ac:dyDescent="0.3">
      <c r="A1986" s="2">
        <v>1985</v>
      </c>
      <c r="B1986" s="2" t="s">
        <v>4850</v>
      </c>
      <c r="C1986" s="2">
        <f>YEAR([1]Data!$D1986)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x14ac:dyDescent="0.3">
      <c r="A1987" s="2">
        <v>1986</v>
      </c>
      <c r="B1987" s="2" t="s">
        <v>4850</v>
      </c>
      <c r="C1987" s="2">
        <f>YEAR([1]Data!$D1987)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x14ac:dyDescent="0.3">
      <c r="A1988" s="2">
        <v>1987</v>
      </c>
      <c r="B1988" s="2" t="s">
        <v>4851</v>
      </c>
      <c r="C1988" s="2">
        <f>YEAR([1]Data!$D1988)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x14ac:dyDescent="0.3">
      <c r="A1989" s="2">
        <v>1988</v>
      </c>
      <c r="B1989" s="2" t="s">
        <v>4854</v>
      </c>
      <c r="C1989" s="2">
        <f>YEAR([1]Data!$D1989)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x14ac:dyDescent="0.3">
      <c r="A1990" s="2">
        <v>1989</v>
      </c>
      <c r="B1990" s="2" t="s">
        <v>4854</v>
      </c>
      <c r="C1990" s="2">
        <f>YEAR([1]Data!$D1990)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x14ac:dyDescent="0.3">
      <c r="A1991" s="2">
        <v>1990</v>
      </c>
      <c r="B1991" s="2" t="s">
        <v>4854</v>
      </c>
      <c r="C1991" s="2">
        <f>YEAR([1]Data!$D1991)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x14ac:dyDescent="0.3">
      <c r="A1992" s="2">
        <v>1991</v>
      </c>
      <c r="B1992" s="2" t="s">
        <v>4854</v>
      </c>
      <c r="C1992" s="2">
        <f>YEAR([1]Data!$D1992)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x14ac:dyDescent="0.3">
      <c r="A1993" s="2">
        <v>1992</v>
      </c>
      <c r="B1993" s="2" t="s">
        <v>4862</v>
      </c>
      <c r="C1993" s="2">
        <f>YEAR([1]Data!$D1993)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x14ac:dyDescent="0.3">
      <c r="A1994" s="2">
        <v>1993</v>
      </c>
      <c r="B1994" s="2" t="s">
        <v>4863</v>
      </c>
      <c r="C1994" s="2">
        <f>YEAR([1]Data!$D1994)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x14ac:dyDescent="0.3">
      <c r="A1995" s="2">
        <v>1994</v>
      </c>
      <c r="B1995" s="2" t="s">
        <v>4863</v>
      </c>
      <c r="C1995" s="2">
        <f>YEAR([1]Data!$D1995)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x14ac:dyDescent="0.3">
      <c r="A1996" s="2">
        <v>1995</v>
      </c>
      <c r="B1996" s="2" t="s">
        <v>4863</v>
      </c>
      <c r="C1996" s="2">
        <f>YEAR([1]Data!$D1996)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x14ac:dyDescent="0.3">
      <c r="A1997" s="2">
        <v>1996</v>
      </c>
      <c r="B1997" s="2" t="s">
        <v>4868</v>
      </c>
      <c r="C1997" s="2">
        <f>YEAR([1]Data!$D1997)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x14ac:dyDescent="0.3">
      <c r="A1998" s="2">
        <v>1997</v>
      </c>
      <c r="B1998" s="2" t="s">
        <v>4868</v>
      </c>
      <c r="C1998" s="2">
        <f>YEAR([1]Data!$D1998)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x14ac:dyDescent="0.3">
      <c r="A1999" s="2">
        <v>1998</v>
      </c>
      <c r="B1999" s="2" t="s">
        <v>4873</v>
      </c>
      <c r="C1999" s="2">
        <f>YEAR([1]Data!$D1999)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x14ac:dyDescent="0.3">
      <c r="A2000" s="2">
        <v>1999</v>
      </c>
      <c r="B2000" s="2" t="s">
        <v>4873</v>
      </c>
      <c r="C2000" s="2">
        <f>YEAR([1]Data!$D2000)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x14ac:dyDescent="0.3">
      <c r="A2001" s="2">
        <v>2000</v>
      </c>
      <c r="B2001" s="2" t="s">
        <v>4873</v>
      </c>
      <c r="C2001" s="2">
        <f>YEAR([1]Data!$D2001)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x14ac:dyDescent="0.3">
      <c r="A2002" s="2">
        <v>2001</v>
      </c>
      <c r="B2002" s="2" t="s">
        <v>4875</v>
      </c>
      <c r="C2002" s="2">
        <f>YEAR([1]Data!$D2002)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x14ac:dyDescent="0.3">
      <c r="A2003" s="2">
        <v>2002</v>
      </c>
      <c r="B2003" s="2" t="s">
        <v>4875</v>
      </c>
      <c r="C2003" s="2">
        <f>YEAR([1]Data!$D2003)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x14ac:dyDescent="0.3">
      <c r="A2004" s="2">
        <v>2003</v>
      </c>
      <c r="B2004" s="2" t="s">
        <v>4878</v>
      </c>
      <c r="C2004" s="2">
        <f>YEAR([1]Data!$D2004)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x14ac:dyDescent="0.3">
      <c r="A2005" s="2">
        <v>2004</v>
      </c>
      <c r="B2005" s="2" t="s">
        <v>4878</v>
      </c>
      <c r="C2005" s="2">
        <f>YEAR([1]Data!$D2005)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x14ac:dyDescent="0.3">
      <c r="A2006" s="2">
        <v>2005</v>
      </c>
      <c r="B2006" s="2" t="s">
        <v>4879</v>
      </c>
      <c r="C2006" s="2">
        <f>YEAR([1]Data!$D2006)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x14ac:dyDescent="0.3">
      <c r="A2007" s="2">
        <v>2006</v>
      </c>
      <c r="B2007" s="2" t="s">
        <v>4881</v>
      </c>
      <c r="C2007" s="2">
        <f>YEAR([1]Data!$D2007)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x14ac:dyDescent="0.3">
      <c r="A2008" s="2">
        <v>2007</v>
      </c>
      <c r="B2008" s="2" t="s">
        <v>4881</v>
      </c>
      <c r="C2008" s="2">
        <f>YEAR([1]Data!$D2008)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x14ac:dyDescent="0.3">
      <c r="A2009" s="2">
        <v>2008</v>
      </c>
      <c r="B2009" s="2" t="s">
        <v>4882</v>
      </c>
      <c r="C2009" s="2">
        <f>YEAR([1]Data!$D2009)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x14ac:dyDescent="0.3">
      <c r="A2010" s="2">
        <v>2009</v>
      </c>
      <c r="B2010" s="2" t="s">
        <v>4885</v>
      </c>
      <c r="C2010" s="2">
        <f>YEAR([1]Data!$D2010)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x14ac:dyDescent="0.3">
      <c r="A2011" s="2">
        <v>2010</v>
      </c>
      <c r="B2011" s="2" t="s">
        <v>4885</v>
      </c>
      <c r="C2011" s="2">
        <f>YEAR([1]Data!$D2011)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x14ac:dyDescent="0.3">
      <c r="A2012" s="2">
        <v>2011</v>
      </c>
      <c r="B2012" s="2" t="s">
        <v>4885</v>
      </c>
      <c r="C2012" s="2">
        <f>YEAR([1]Data!$D2012)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x14ac:dyDescent="0.3">
      <c r="A2013" s="2">
        <v>2012</v>
      </c>
      <c r="B2013" s="2" t="s">
        <v>4887</v>
      </c>
      <c r="C2013" s="2">
        <f>YEAR([1]Data!$D2013)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x14ac:dyDescent="0.3">
      <c r="A2014" s="2">
        <v>2013</v>
      </c>
      <c r="B2014" s="2" t="s">
        <v>4887</v>
      </c>
      <c r="C2014" s="2">
        <f>YEAR([1]Data!$D2014)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x14ac:dyDescent="0.3">
      <c r="A2015" s="2">
        <v>2014</v>
      </c>
      <c r="B2015" s="2" t="s">
        <v>4892</v>
      </c>
      <c r="C2015" s="2">
        <f>YEAR([1]Data!$D2015)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x14ac:dyDescent="0.3">
      <c r="A2016" s="2">
        <v>2015</v>
      </c>
      <c r="B2016" s="2" t="s">
        <v>4892</v>
      </c>
      <c r="C2016" s="2">
        <f>YEAR([1]Data!$D2016)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x14ac:dyDescent="0.3">
      <c r="A2017" s="2">
        <v>2016</v>
      </c>
      <c r="B2017" s="2" t="s">
        <v>4892</v>
      </c>
      <c r="C2017" s="2">
        <f>YEAR([1]Data!$D2017)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x14ac:dyDescent="0.3">
      <c r="A2018" s="2">
        <v>2017</v>
      </c>
      <c r="B2018" s="2" t="s">
        <v>4897</v>
      </c>
      <c r="C2018" s="2">
        <f>YEAR([1]Data!$D2018)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x14ac:dyDescent="0.3">
      <c r="A2019" s="2">
        <v>2018</v>
      </c>
      <c r="B2019" s="2" t="s">
        <v>4897</v>
      </c>
      <c r="C2019" s="2">
        <f>YEAR([1]Data!$D2019)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x14ac:dyDescent="0.3">
      <c r="A2020" s="2">
        <v>2019</v>
      </c>
      <c r="B2020" s="2" t="s">
        <v>4897</v>
      </c>
      <c r="C2020" s="2">
        <f>YEAR([1]Data!$D2020)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x14ac:dyDescent="0.3">
      <c r="A2021" s="2">
        <v>2020</v>
      </c>
      <c r="B2021" s="2" t="s">
        <v>4897</v>
      </c>
      <c r="C2021" s="2">
        <f>YEAR([1]Data!$D2021)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x14ac:dyDescent="0.3">
      <c r="A2022" s="2">
        <v>2021</v>
      </c>
      <c r="B2022" s="2" t="s">
        <v>4899</v>
      </c>
      <c r="C2022" s="2">
        <f>YEAR([1]Data!$D2022)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x14ac:dyDescent="0.3">
      <c r="A2023" s="2">
        <v>2022</v>
      </c>
      <c r="B2023" s="2" t="s">
        <v>4899</v>
      </c>
      <c r="C2023" s="2">
        <f>YEAR([1]Data!$D2023)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x14ac:dyDescent="0.3">
      <c r="A2024" s="2">
        <v>2023</v>
      </c>
      <c r="B2024" s="2" t="s">
        <v>4899</v>
      </c>
      <c r="C2024" s="2">
        <f>YEAR([1]Data!$D2024)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x14ac:dyDescent="0.3">
      <c r="A2025" s="2">
        <v>2024</v>
      </c>
      <c r="B2025" s="2" t="s">
        <v>4899</v>
      </c>
      <c r="C2025" s="2">
        <f>YEAR([1]Data!$D2025)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x14ac:dyDescent="0.3">
      <c r="A2026" s="2">
        <v>2025</v>
      </c>
      <c r="B2026" s="2" t="s">
        <v>4902</v>
      </c>
      <c r="C2026" s="2">
        <f>YEAR([1]Data!$D2026)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x14ac:dyDescent="0.3">
      <c r="A2027" s="2">
        <v>2026</v>
      </c>
      <c r="B2027" s="2" t="s">
        <v>4903</v>
      </c>
      <c r="C2027" s="2">
        <f>YEAR([1]Data!$D2027)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x14ac:dyDescent="0.3">
      <c r="A2028" s="2">
        <v>2027</v>
      </c>
      <c r="B2028" s="2" t="s">
        <v>4904</v>
      </c>
      <c r="C2028" s="2">
        <f>YEAR([1]Data!$D2028)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x14ac:dyDescent="0.3">
      <c r="A2029" s="2">
        <v>2028</v>
      </c>
      <c r="B2029" s="2" t="s">
        <v>4904</v>
      </c>
      <c r="C2029" s="2">
        <f>YEAR([1]Data!$D2029)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x14ac:dyDescent="0.3">
      <c r="A2030" s="2">
        <v>2029</v>
      </c>
      <c r="B2030" s="2" t="s">
        <v>4905</v>
      </c>
      <c r="C2030" s="2">
        <f>YEAR([1]Data!$D2030)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x14ac:dyDescent="0.3">
      <c r="A2031" s="2">
        <v>2030</v>
      </c>
      <c r="B2031" s="2" t="s">
        <v>4905</v>
      </c>
      <c r="C2031" s="2">
        <f>YEAR([1]Data!$D2031)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x14ac:dyDescent="0.3">
      <c r="A2032" s="2">
        <v>2031</v>
      </c>
      <c r="B2032" s="2" t="s">
        <v>4905</v>
      </c>
      <c r="C2032" s="2">
        <f>YEAR([1]Data!$D2032)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x14ac:dyDescent="0.3">
      <c r="A2033" s="2">
        <v>2032</v>
      </c>
      <c r="B2033" s="2" t="s">
        <v>4905</v>
      </c>
      <c r="C2033" s="2">
        <f>YEAR([1]Data!$D2033)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x14ac:dyDescent="0.3">
      <c r="A2034" s="2">
        <v>2033</v>
      </c>
      <c r="B2034" s="2" t="s">
        <v>4909</v>
      </c>
      <c r="C2034" s="2">
        <f>YEAR([1]Data!$D2034)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x14ac:dyDescent="0.3">
      <c r="A2035" s="2">
        <v>2034</v>
      </c>
      <c r="B2035" s="2" t="s">
        <v>4909</v>
      </c>
      <c r="C2035" s="2">
        <f>YEAR([1]Data!$D2035)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x14ac:dyDescent="0.3">
      <c r="A2036" s="2">
        <v>2035</v>
      </c>
      <c r="B2036" s="2" t="s">
        <v>4910</v>
      </c>
      <c r="C2036" s="2">
        <f>YEAR([1]Data!$D2036)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x14ac:dyDescent="0.3">
      <c r="A2037" s="2">
        <v>2036</v>
      </c>
      <c r="B2037" s="2" t="s">
        <v>4910</v>
      </c>
      <c r="C2037" s="2">
        <f>YEAR([1]Data!$D2037)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x14ac:dyDescent="0.3">
      <c r="A2038" s="2">
        <v>2037</v>
      </c>
      <c r="B2038" s="2" t="s">
        <v>4913</v>
      </c>
      <c r="C2038" s="2">
        <f>YEAR([1]Data!$D2038)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x14ac:dyDescent="0.3">
      <c r="A2039" s="2">
        <v>2038</v>
      </c>
      <c r="B2039" s="2" t="s">
        <v>4913</v>
      </c>
      <c r="C2039" s="2">
        <f>YEAR([1]Data!$D2039)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x14ac:dyDescent="0.3">
      <c r="A2040" s="2">
        <v>2039</v>
      </c>
      <c r="B2040" s="2" t="s">
        <v>4915</v>
      </c>
      <c r="C2040" s="2">
        <f>YEAR([1]Data!$D2040)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x14ac:dyDescent="0.3">
      <c r="A2041" s="2">
        <v>2040</v>
      </c>
      <c r="B2041" s="2" t="s">
        <v>4915</v>
      </c>
      <c r="C2041" s="2">
        <f>YEAR([1]Data!$D2041)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x14ac:dyDescent="0.3">
      <c r="A2042" s="2">
        <v>2041</v>
      </c>
      <c r="B2042" s="2" t="s">
        <v>4915</v>
      </c>
      <c r="C2042" s="2">
        <f>YEAR([1]Data!$D2042)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x14ac:dyDescent="0.3">
      <c r="A2043" s="2">
        <v>2042</v>
      </c>
      <c r="B2043" s="2" t="s">
        <v>4915</v>
      </c>
      <c r="C2043" s="2">
        <f>YEAR([1]Data!$D2043)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x14ac:dyDescent="0.3">
      <c r="A2044" s="2">
        <v>2043</v>
      </c>
      <c r="B2044" s="2" t="s">
        <v>4918</v>
      </c>
      <c r="C2044" s="2">
        <f>YEAR([1]Data!$D2044)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x14ac:dyDescent="0.3">
      <c r="A2045" s="2">
        <v>2044</v>
      </c>
      <c r="B2045" s="2" t="s">
        <v>4921</v>
      </c>
      <c r="C2045" s="2">
        <f>YEAR([1]Data!$D2045)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x14ac:dyDescent="0.3">
      <c r="A2046" s="2">
        <v>2045</v>
      </c>
      <c r="B2046" s="2" t="s">
        <v>4922</v>
      </c>
      <c r="C2046" s="2">
        <f>YEAR([1]Data!$D2046)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x14ac:dyDescent="0.3">
      <c r="A2047" s="2">
        <v>2046</v>
      </c>
      <c r="B2047" s="2" t="s">
        <v>4923</v>
      </c>
      <c r="C2047" s="2">
        <f>YEAR([1]Data!$D2047)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x14ac:dyDescent="0.3">
      <c r="A2048" s="2">
        <v>2047</v>
      </c>
      <c r="B2048" s="2" t="s">
        <v>4923</v>
      </c>
      <c r="C2048" s="2">
        <f>YEAR([1]Data!$D2048)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x14ac:dyDescent="0.3">
      <c r="A2049" s="2">
        <v>2048</v>
      </c>
      <c r="B2049" s="2" t="s">
        <v>4923</v>
      </c>
      <c r="C2049" s="2">
        <f>YEAR([1]Data!$D2049)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x14ac:dyDescent="0.3">
      <c r="A2050" s="2">
        <v>2049</v>
      </c>
      <c r="B2050" s="2" t="s">
        <v>4927</v>
      </c>
      <c r="C2050" s="2">
        <f>YEAR([1]Data!$D2050)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x14ac:dyDescent="0.3">
      <c r="A2051" s="2">
        <v>2050</v>
      </c>
      <c r="B2051" s="2" t="s">
        <v>4927</v>
      </c>
      <c r="C2051" s="2">
        <f>YEAR([1]Data!$D2051)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x14ac:dyDescent="0.3">
      <c r="A2052" s="2">
        <v>2051</v>
      </c>
      <c r="B2052" s="2" t="s">
        <v>4927</v>
      </c>
      <c r="C2052" s="2">
        <f>YEAR([1]Data!$D2052)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x14ac:dyDescent="0.3">
      <c r="A2053" s="2">
        <v>2052</v>
      </c>
      <c r="B2053" s="2" t="s">
        <v>4927</v>
      </c>
      <c r="C2053" s="2">
        <f>YEAR([1]Data!$D2053)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x14ac:dyDescent="0.3">
      <c r="A2054" s="2">
        <v>2053</v>
      </c>
      <c r="B2054" s="2" t="s">
        <v>4927</v>
      </c>
      <c r="C2054" s="2">
        <f>YEAR([1]Data!$D2054)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x14ac:dyDescent="0.3">
      <c r="A2055" s="2">
        <v>2054</v>
      </c>
      <c r="B2055" s="2" t="s">
        <v>4927</v>
      </c>
      <c r="C2055" s="2">
        <f>YEAR([1]Data!$D2055)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x14ac:dyDescent="0.3">
      <c r="A2056" s="2">
        <v>2055</v>
      </c>
      <c r="B2056" s="2" t="s">
        <v>4932</v>
      </c>
      <c r="C2056" s="2">
        <f>YEAR([1]Data!$D2056)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x14ac:dyDescent="0.3">
      <c r="A2057" s="2">
        <v>2056</v>
      </c>
      <c r="B2057" s="2" t="s">
        <v>4933</v>
      </c>
      <c r="C2057" s="2">
        <f>YEAR([1]Data!$D2057)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x14ac:dyDescent="0.3">
      <c r="A2058" s="2">
        <v>2057</v>
      </c>
      <c r="B2058" s="2" t="s">
        <v>4933</v>
      </c>
      <c r="C2058" s="2">
        <f>YEAR([1]Data!$D2058)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x14ac:dyDescent="0.3">
      <c r="A2059" s="2">
        <v>2058</v>
      </c>
      <c r="B2059" s="2" t="s">
        <v>4933</v>
      </c>
      <c r="C2059" s="2">
        <f>YEAR([1]Data!$D2059)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x14ac:dyDescent="0.3">
      <c r="A2060" s="2">
        <v>2059</v>
      </c>
      <c r="B2060" s="2" t="s">
        <v>4933</v>
      </c>
      <c r="C2060" s="2">
        <f>YEAR([1]Data!$D2060)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x14ac:dyDescent="0.3">
      <c r="A2061" s="2">
        <v>2060</v>
      </c>
      <c r="B2061" s="2" t="s">
        <v>4936</v>
      </c>
      <c r="C2061" s="2">
        <f>YEAR([1]Data!$D2061)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x14ac:dyDescent="0.3">
      <c r="A2062" s="2">
        <v>2061</v>
      </c>
      <c r="B2062" s="2" t="s">
        <v>4936</v>
      </c>
      <c r="C2062" s="2">
        <f>YEAR([1]Data!$D2062)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x14ac:dyDescent="0.3">
      <c r="A2063" s="2">
        <v>2062</v>
      </c>
      <c r="B2063" s="2" t="s">
        <v>4936</v>
      </c>
      <c r="C2063" s="2">
        <f>YEAR([1]Data!$D2063)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x14ac:dyDescent="0.3">
      <c r="A2064" s="2">
        <v>2063</v>
      </c>
      <c r="B2064" s="2" t="s">
        <v>4936</v>
      </c>
      <c r="C2064" s="2">
        <f>YEAR([1]Data!$D2064)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x14ac:dyDescent="0.3">
      <c r="A2065" s="2">
        <v>2064</v>
      </c>
      <c r="B2065" s="2" t="s">
        <v>4936</v>
      </c>
      <c r="C2065" s="2">
        <f>YEAR([1]Data!$D2065)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x14ac:dyDescent="0.3">
      <c r="A2066" s="2">
        <v>2065</v>
      </c>
      <c r="B2066" s="2" t="s">
        <v>4936</v>
      </c>
      <c r="C2066" s="2">
        <f>YEAR([1]Data!$D2066)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x14ac:dyDescent="0.3">
      <c r="A2067" s="2">
        <v>2066</v>
      </c>
      <c r="B2067" s="2" t="s">
        <v>4936</v>
      </c>
      <c r="C2067" s="2">
        <f>YEAR([1]Data!$D2067)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x14ac:dyDescent="0.3">
      <c r="A2068" s="2">
        <v>2067</v>
      </c>
      <c r="B2068" s="2" t="s">
        <v>4936</v>
      </c>
      <c r="C2068" s="2">
        <f>YEAR([1]Data!$D2068)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x14ac:dyDescent="0.3">
      <c r="A2069" s="2">
        <v>2068</v>
      </c>
      <c r="B2069" s="2" t="s">
        <v>4936</v>
      </c>
      <c r="C2069" s="2">
        <f>YEAR([1]Data!$D2069)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x14ac:dyDescent="0.3">
      <c r="A2070" s="2">
        <v>2069</v>
      </c>
      <c r="B2070" s="2" t="s">
        <v>4946</v>
      </c>
      <c r="C2070" s="2">
        <f>YEAR([1]Data!$D2070)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x14ac:dyDescent="0.3">
      <c r="A2071" s="2">
        <v>2070</v>
      </c>
      <c r="B2071" s="2" t="s">
        <v>4946</v>
      </c>
      <c r="C2071" s="2">
        <f>YEAR([1]Data!$D2071)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x14ac:dyDescent="0.3">
      <c r="A2072" s="2">
        <v>2071</v>
      </c>
      <c r="B2072" s="2" t="s">
        <v>4951</v>
      </c>
      <c r="C2072" s="2">
        <f>YEAR([1]Data!$D2072)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x14ac:dyDescent="0.3">
      <c r="A2073" s="2">
        <v>2072</v>
      </c>
      <c r="B2073" s="2" t="s">
        <v>4954</v>
      </c>
      <c r="C2073" s="2">
        <f>YEAR([1]Data!$D2073)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x14ac:dyDescent="0.3">
      <c r="A2074" s="2">
        <v>2073</v>
      </c>
      <c r="B2074" s="2" t="s">
        <v>4958</v>
      </c>
      <c r="C2074" s="2">
        <f>YEAR([1]Data!$D2074)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x14ac:dyDescent="0.3">
      <c r="A2075" s="2">
        <v>2074</v>
      </c>
      <c r="B2075" s="2" t="s">
        <v>4961</v>
      </c>
      <c r="C2075" s="2">
        <f>YEAR([1]Data!$D2075)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x14ac:dyDescent="0.3">
      <c r="A2076" s="2">
        <v>2075</v>
      </c>
      <c r="B2076" s="2" t="s">
        <v>4961</v>
      </c>
      <c r="C2076" s="2">
        <f>YEAR([1]Data!$D2076)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x14ac:dyDescent="0.3">
      <c r="A2077" s="2">
        <v>2076</v>
      </c>
      <c r="B2077" s="2" t="s">
        <v>4966</v>
      </c>
      <c r="C2077" s="2">
        <f>YEAR([1]Data!$D2077)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x14ac:dyDescent="0.3">
      <c r="A2078" s="2">
        <v>2077</v>
      </c>
      <c r="B2078" s="2" t="s">
        <v>4967</v>
      </c>
      <c r="C2078" s="2">
        <f>YEAR([1]Data!$D2078)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x14ac:dyDescent="0.3">
      <c r="A2079" s="2">
        <v>2078</v>
      </c>
      <c r="B2079" s="2" t="s">
        <v>4967</v>
      </c>
      <c r="C2079" s="2">
        <f>YEAR([1]Data!$D2079)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x14ac:dyDescent="0.3">
      <c r="A2080" s="2">
        <v>2079</v>
      </c>
      <c r="B2080" s="2" t="s">
        <v>4967</v>
      </c>
      <c r="C2080" s="2">
        <f>YEAR([1]Data!$D2080)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x14ac:dyDescent="0.3">
      <c r="A2081" s="2">
        <v>2080</v>
      </c>
      <c r="B2081" s="2" t="s">
        <v>4970</v>
      </c>
      <c r="C2081" s="2">
        <f>YEAR([1]Data!$D2081)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x14ac:dyDescent="0.3">
      <c r="A2082" s="2">
        <v>2081</v>
      </c>
      <c r="B2082" s="2" t="s">
        <v>4970</v>
      </c>
      <c r="C2082" s="2">
        <f>YEAR([1]Data!$D2082)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x14ac:dyDescent="0.3">
      <c r="A2083" s="2">
        <v>2082</v>
      </c>
      <c r="B2083" s="2" t="s">
        <v>4970</v>
      </c>
      <c r="C2083" s="2">
        <f>YEAR([1]Data!$D2083)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x14ac:dyDescent="0.3">
      <c r="A2084" s="2">
        <v>2083</v>
      </c>
      <c r="B2084" s="2" t="s">
        <v>4973</v>
      </c>
      <c r="C2084" s="2">
        <f>YEAR([1]Data!$D2084)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x14ac:dyDescent="0.3">
      <c r="A2085" s="2">
        <v>2084</v>
      </c>
      <c r="B2085" s="2" t="s">
        <v>4974</v>
      </c>
      <c r="C2085" s="2">
        <f>YEAR([1]Data!$D2085)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x14ac:dyDescent="0.3">
      <c r="A2086" s="2">
        <v>2085</v>
      </c>
      <c r="B2086" s="2" t="s">
        <v>4975</v>
      </c>
      <c r="C2086" s="2">
        <f>YEAR([1]Data!$D2086)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x14ac:dyDescent="0.3">
      <c r="A2087" s="2">
        <v>2086</v>
      </c>
      <c r="B2087" s="2" t="s">
        <v>4975</v>
      </c>
      <c r="C2087" s="2">
        <f>YEAR([1]Data!$D2087)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x14ac:dyDescent="0.3">
      <c r="A2088" s="2">
        <v>2087</v>
      </c>
      <c r="B2088" s="2" t="s">
        <v>4975</v>
      </c>
      <c r="C2088" s="2">
        <f>YEAR([1]Data!$D2088)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x14ac:dyDescent="0.3">
      <c r="A2089" s="2">
        <v>2088</v>
      </c>
      <c r="B2089" s="2" t="s">
        <v>4975</v>
      </c>
      <c r="C2089" s="2">
        <f>YEAR([1]Data!$D2089)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x14ac:dyDescent="0.3">
      <c r="A2090" s="2">
        <v>2089</v>
      </c>
      <c r="B2090" s="2" t="s">
        <v>4975</v>
      </c>
      <c r="C2090" s="2">
        <f>YEAR([1]Data!$D2090)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x14ac:dyDescent="0.3">
      <c r="A2091" s="2">
        <v>2090</v>
      </c>
      <c r="B2091" s="2" t="s">
        <v>4980</v>
      </c>
      <c r="C2091" s="2">
        <f>YEAR([1]Data!$D2091)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x14ac:dyDescent="0.3">
      <c r="A2092" s="2">
        <v>2091</v>
      </c>
      <c r="B2092" s="2" t="s">
        <v>4984</v>
      </c>
      <c r="C2092" s="2">
        <f>YEAR([1]Data!$D2092)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x14ac:dyDescent="0.3">
      <c r="A2093" s="2">
        <v>2092</v>
      </c>
      <c r="B2093" s="2" t="s">
        <v>4984</v>
      </c>
      <c r="C2093" s="2">
        <f>YEAR([1]Data!$D2093)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x14ac:dyDescent="0.3">
      <c r="A2094" s="2">
        <v>2093</v>
      </c>
      <c r="B2094" s="2" t="s">
        <v>4987</v>
      </c>
      <c r="C2094" s="2">
        <f>YEAR([1]Data!$D2094)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x14ac:dyDescent="0.3">
      <c r="A2095" s="2">
        <v>2094</v>
      </c>
      <c r="B2095" s="2" t="s">
        <v>4989</v>
      </c>
      <c r="C2095" s="2">
        <f>YEAR([1]Data!$D2095)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x14ac:dyDescent="0.3">
      <c r="A2096" s="2">
        <v>2095</v>
      </c>
      <c r="B2096" s="2" t="s">
        <v>4990</v>
      </c>
      <c r="C2096" s="2">
        <f>YEAR([1]Data!$D2096)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x14ac:dyDescent="0.3">
      <c r="A2097" s="2">
        <v>2096</v>
      </c>
      <c r="B2097" s="2" t="s">
        <v>4993</v>
      </c>
      <c r="C2097" s="2">
        <f>YEAR([1]Data!$D2097)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x14ac:dyDescent="0.3">
      <c r="A2098" s="2">
        <v>2097</v>
      </c>
      <c r="B2098" s="2" t="s">
        <v>4993</v>
      </c>
      <c r="C2098" s="2">
        <f>YEAR([1]Data!$D2098)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x14ac:dyDescent="0.3">
      <c r="A2099" s="2">
        <v>2098</v>
      </c>
      <c r="B2099" s="2" t="s">
        <v>4993</v>
      </c>
      <c r="C2099" s="2">
        <f>YEAR([1]Data!$D2099)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x14ac:dyDescent="0.3">
      <c r="A2100" s="2">
        <v>2099</v>
      </c>
      <c r="B2100" s="2" t="s">
        <v>4998</v>
      </c>
      <c r="C2100" s="2">
        <f>YEAR([1]Data!$D2100)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x14ac:dyDescent="0.3">
      <c r="A2101" s="2">
        <v>2100</v>
      </c>
      <c r="B2101" s="2" t="s">
        <v>4998</v>
      </c>
      <c r="C2101" s="2">
        <f>YEAR([1]Data!$D2101)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x14ac:dyDescent="0.3">
      <c r="A2102" s="2">
        <v>2101</v>
      </c>
      <c r="B2102" s="2" t="s">
        <v>4999</v>
      </c>
      <c r="C2102" s="2">
        <f>YEAR([1]Data!$D2102)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x14ac:dyDescent="0.3">
      <c r="A2103" s="2">
        <v>2102</v>
      </c>
      <c r="B2103" s="2" t="s">
        <v>4999</v>
      </c>
      <c r="C2103" s="2">
        <f>YEAR([1]Data!$D2103)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x14ac:dyDescent="0.3">
      <c r="A2104" s="2">
        <v>2103</v>
      </c>
      <c r="B2104" s="2" t="s">
        <v>5002</v>
      </c>
      <c r="C2104" s="2">
        <f>YEAR([1]Data!$D2104)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x14ac:dyDescent="0.3">
      <c r="A2105" s="2">
        <v>2104</v>
      </c>
      <c r="B2105" s="2" t="s">
        <v>5005</v>
      </c>
      <c r="C2105" s="2">
        <f>YEAR([1]Data!$D2105)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x14ac:dyDescent="0.3">
      <c r="A2106" s="2">
        <v>2105</v>
      </c>
      <c r="B2106" s="2" t="s">
        <v>5005</v>
      </c>
      <c r="C2106" s="2">
        <f>YEAR([1]Data!$D2106)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x14ac:dyDescent="0.3">
      <c r="A2107" s="2">
        <v>2106</v>
      </c>
      <c r="B2107" s="2" t="s">
        <v>5007</v>
      </c>
      <c r="C2107" s="2">
        <f>YEAR([1]Data!$D2107)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x14ac:dyDescent="0.3">
      <c r="A2108" s="2">
        <v>2107</v>
      </c>
      <c r="B2108" s="2" t="s">
        <v>5010</v>
      </c>
      <c r="C2108" s="2">
        <f>YEAR([1]Data!$D2108)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x14ac:dyDescent="0.3">
      <c r="A2109" s="2">
        <v>2108</v>
      </c>
      <c r="B2109" s="2" t="s">
        <v>5012</v>
      </c>
      <c r="C2109" s="2">
        <f>YEAR([1]Data!$D2109)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x14ac:dyDescent="0.3">
      <c r="A2110" s="2">
        <v>2109</v>
      </c>
      <c r="B2110" s="2" t="s">
        <v>5012</v>
      </c>
      <c r="C2110" s="2">
        <f>YEAR([1]Data!$D2110)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x14ac:dyDescent="0.3">
      <c r="A2111" s="2">
        <v>2110</v>
      </c>
      <c r="B2111" s="2" t="s">
        <v>5012</v>
      </c>
      <c r="C2111" s="2">
        <f>YEAR([1]Data!$D2111)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x14ac:dyDescent="0.3">
      <c r="A2112" s="2">
        <v>2111</v>
      </c>
      <c r="B2112" s="2" t="s">
        <v>5012</v>
      </c>
      <c r="C2112" s="2">
        <f>YEAR([1]Data!$D2112)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x14ac:dyDescent="0.3">
      <c r="A2113" s="2">
        <v>2112</v>
      </c>
      <c r="B2113" s="2" t="s">
        <v>5012</v>
      </c>
      <c r="C2113" s="2">
        <f>YEAR([1]Data!$D2113)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x14ac:dyDescent="0.3">
      <c r="A2114" s="2">
        <v>2113</v>
      </c>
      <c r="B2114" s="2" t="s">
        <v>5012</v>
      </c>
      <c r="C2114" s="2">
        <f>YEAR([1]Data!$D2114)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x14ac:dyDescent="0.3">
      <c r="A2115" s="2">
        <v>2114</v>
      </c>
      <c r="B2115" s="2" t="s">
        <v>5012</v>
      </c>
      <c r="C2115" s="2">
        <f>YEAR([1]Data!$D2115)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x14ac:dyDescent="0.3">
      <c r="A2116" s="2">
        <v>2115</v>
      </c>
      <c r="B2116" s="2" t="s">
        <v>5012</v>
      </c>
      <c r="C2116" s="2">
        <f>YEAR([1]Data!$D2116)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x14ac:dyDescent="0.3">
      <c r="A2117" s="2">
        <v>2116</v>
      </c>
      <c r="B2117" s="2" t="s">
        <v>5012</v>
      </c>
      <c r="C2117" s="2">
        <f>YEAR([1]Data!$D2117)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x14ac:dyDescent="0.3">
      <c r="A2118" s="2">
        <v>2117</v>
      </c>
      <c r="B2118" s="2" t="s">
        <v>5021</v>
      </c>
      <c r="C2118" s="2">
        <f>YEAR([1]Data!$D2118)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x14ac:dyDescent="0.3">
      <c r="A2119" s="2">
        <v>2118</v>
      </c>
      <c r="B2119" s="2" t="s">
        <v>5022</v>
      </c>
      <c r="C2119" s="2">
        <f>YEAR([1]Data!$D2119)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x14ac:dyDescent="0.3">
      <c r="A2120" s="2">
        <v>2119</v>
      </c>
      <c r="B2120" s="2" t="s">
        <v>5026</v>
      </c>
      <c r="C2120" s="2">
        <f>YEAR([1]Data!$D2120)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x14ac:dyDescent="0.3">
      <c r="A2121" s="2">
        <v>2120</v>
      </c>
      <c r="B2121" s="2" t="s">
        <v>5026</v>
      </c>
      <c r="C2121" s="2">
        <f>YEAR([1]Data!$D2121)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x14ac:dyDescent="0.3">
      <c r="A2122" s="2">
        <v>2121</v>
      </c>
      <c r="B2122" s="2" t="s">
        <v>5027</v>
      </c>
      <c r="C2122" s="2">
        <f>YEAR([1]Data!$D2122)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x14ac:dyDescent="0.3">
      <c r="A2123" s="2">
        <v>2122</v>
      </c>
      <c r="B2123" s="2" t="s">
        <v>5029</v>
      </c>
      <c r="C2123" s="2">
        <f>YEAR([1]Data!$D2123)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x14ac:dyDescent="0.3">
      <c r="A2124" s="2">
        <v>2123</v>
      </c>
      <c r="B2124" s="2" t="s">
        <v>5031</v>
      </c>
      <c r="C2124" s="2">
        <f>YEAR([1]Data!$D2124)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x14ac:dyDescent="0.3">
      <c r="A2125" s="2">
        <v>2124</v>
      </c>
      <c r="B2125" s="2" t="s">
        <v>5031</v>
      </c>
      <c r="C2125" s="2">
        <f>YEAR([1]Data!$D2125)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x14ac:dyDescent="0.3">
      <c r="A2126" s="2">
        <v>2125</v>
      </c>
      <c r="B2126" s="2" t="s">
        <v>5032</v>
      </c>
      <c r="C2126" s="2">
        <f>YEAR([1]Data!$D2126)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x14ac:dyDescent="0.3">
      <c r="A2127" s="2">
        <v>2126</v>
      </c>
      <c r="B2127" s="2" t="s">
        <v>5032</v>
      </c>
      <c r="C2127" s="2">
        <f>YEAR([1]Data!$D2127)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x14ac:dyDescent="0.3">
      <c r="A2128" s="2">
        <v>2127</v>
      </c>
      <c r="B2128" s="2" t="s">
        <v>5037</v>
      </c>
      <c r="C2128" s="2">
        <f>YEAR([1]Data!$D2128)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x14ac:dyDescent="0.3">
      <c r="A2129" s="2">
        <v>2128</v>
      </c>
      <c r="B2129" s="2" t="s">
        <v>5040</v>
      </c>
      <c r="C2129" s="2">
        <f>YEAR([1]Data!$D2129)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x14ac:dyDescent="0.3">
      <c r="A2130" s="2">
        <v>2129</v>
      </c>
      <c r="B2130" s="2" t="s">
        <v>5040</v>
      </c>
      <c r="C2130" s="2">
        <f>YEAR([1]Data!$D2130)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x14ac:dyDescent="0.3">
      <c r="A2131" s="2">
        <v>2130</v>
      </c>
      <c r="B2131" s="2" t="s">
        <v>5043</v>
      </c>
      <c r="C2131" s="2">
        <f>YEAR([1]Data!$D2131)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x14ac:dyDescent="0.3">
      <c r="A2132" s="2">
        <v>2131</v>
      </c>
      <c r="B2132" s="2" t="s">
        <v>5043</v>
      </c>
      <c r="C2132" s="2">
        <f>YEAR([1]Data!$D2132)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x14ac:dyDescent="0.3">
      <c r="A2133" s="2">
        <v>2132</v>
      </c>
      <c r="B2133" s="2" t="s">
        <v>5043</v>
      </c>
      <c r="C2133" s="2">
        <f>YEAR([1]Data!$D2133)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x14ac:dyDescent="0.3">
      <c r="A2134" s="2">
        <v>2133</v>
      </c>
      <c r="B2134" s="2" t="s">
        <v>5050</v>
      </c>
      <c r="C2134" s="2">
        <f>YEAR([1]Data!$D2134)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x14ac:dyDescent="0.3">
      <c r="A2135" s="2">
        <v>2134</v>
      </c>
      <c r="B2135" s="2" t="s">
        <v>5053</v>
      </c>
      <c r="C2135" s="2">
        <f>YEAR([1]Data!$D2135)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x14ac:dyDescent="0.3">
      <c r="A2136" s="2">
        <v>2135</v>
      </c>
      <c r="B2136" s="2" t="s">
        <v>5053</v>
      </c>
      <c r="C2136" s="2">
        <f>YEAR([1]Data!$D2136)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x14ac:dyDescent="0.3">
      <c r="A2137" s="2">
        <v>2136</v>
      </c>
      <c r="B2137" s="2" t="s">
        <v>5053</v>
      </c>
      <c r="C2137" s="2">
        <f>YEAR([1]Data!$D2137)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x14ac:dyDescent="0.3">
      <c r="A2138" s="2">
        <v>2137</v>
      </c>
      <c r="B2138" s="2" t="s">
        <v>5058</v>
      </c>
      <c r="C2138" s="2">
        <f>YEAR([1]Data!$D2138)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x14ac:dyDescent="0.3">
      <c r="A2139" s="2">
        <v>2138</v>
      </c>
      <c r="B2139" s="2" t="s">
        <v>5058</v>
      </c>
      <c r="C2139" s="2">
        <f>YEAR([1]Data!$D2139)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x14ac:dyDescent="0.3">
      <c r="A2140" s="2">
        <v>2139</v>
      </c>
      <c r="B2140" s="2" t="s">
        <v>5063</v>
      </c>
      <c r="C2140" s="2">
        <f>YEAR([1]Data!$D2140)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x14ac:dyDescent="0.3">
      <c r="A2141" s="2">
        <v>2140</v>
      </c>
      <c r="B2141" s="2" t="s">
        <v>5064</v>
      </c>
      <c r="C2141" s="2">
        <f>YEAR([1]Data!$D2141)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x14ac:dyDescent="0.3">
      <c r="A2142" s="2">
        <v>2141</v>
      </c>
      <c r="B2142" s="2" t="s">
        <v>5064</v>
      </c>
      <c r="C2142" s="2">
        <f>YEAR([1]Data!$D2142)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x14ac:dyDescent="0.3">
      <c r="A2143" s="2">
        <v>2142</v>
      </c>
      <c r="B2143" s="2" t="s">
        <v>5064</v>
      </c>
      <c r="C2143" s="2">
        <f>YEAR([1]Data!$D2143)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x14ac:dyDescent="0.3">
      <c r="A2144" s="2">
        <v>2143</v>
      </c>
      <c r="B2144" s="2" t="s">
        <v>5069</v>
      </c>
      <c r="C2144" s="2">
        <f>YEAR([1]Data!$D2144)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x14ac:dyDescent="0.3">
      <c r="A2145" s="2">
        <v>2144</v>
      </c>
      <c r="B2145" s="2" t="s">
        <v>5069</v>
      </c>
      <c r="C2145" s="2">
        <f>YEAR([1]Data!$D2145)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x14ac:dyDescent="0.3">
      <c r="A2146" s="2">
        <v>2145</v>
      </c>
      <c r="B2146" s="2" t="s">
        <v>5069</v>
      </c>
      <c r="C2146" s="2">
        <f>YEAR([1]Data!$D2146)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x14ac:dyDescent="0.3">
      <c r="A2147" s="2">
        <v>2146</v>
      </c>
      <c r="B2147" s="2" t="s">
        <v>5070</v>
      </c>
      <c r="C2147" s="2">
        <f>YEAR([1]Data!$D2147)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x14ac:dyDescent="0.3">
      <c r="A2148" s="2">
        <v>2147</v>
      </c>
      <c r="B2148" s="2" t="s">
        <v>5070</v>
      </c>
      <c r="C2148" s="2">
        <f>YEAR([1]Data!$D2148)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x14ac:dyDescent="0.3">
      <c r="A2149" s="2">
        <v>2148</v>
      </c>
      <c r="B2149" s="2" t="s">
        <v>5070</v>
      </c>
      <c r="C2149" s="2">
        <f>YEAR([1]Data!$D2149)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x14ac:dyDescent="0.3">
      <c r="A2150" s="2">
        <v>2149</v>
      </c>
      <c r="B2150" s="2" t="s">
        <v>5072</v>
      </c>
      <c r="C2150" s="2">
        <f>YEAR([1]Data!$D2150)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x14ac:dyDescent="0.3">
      <c r="A2151" s="2">
        <v>2150</v>
      </c>
      <c r="B2151" s="2" t="s">
        <v>5073</v>
      </c>
      <c r="C2151" s="2">
        <f>YEAR([1]Data!$D2151)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x14ac:dyDescent="0.3">
      <c r="A2152" s="2">
        <v>2151</v>
      </c>
      <c r="B2152" s="2" t="s">
        <v>5076</v>
      </c>
      <c r="C2152" s="2">
        <f>YEAR([1]Data!$D2152)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x14ac:dyDescent="0.3">
      <c r="A2153" s="2">
        <v>2152</v>
      </c>
      <c r="B2153" s="2" t="s">
        <v>5080</v>
      </c>
      <c r="C2153" s="2">
        <f>YEAR([1]Data!$D2153)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x14ac:dyDescent="0.3">
      <c r="A2154" s="2">
        <v>2153</v>
      </c>
      <c r="B2154" s="2" t="s">
        <v>5084</v>
      </c>
      <c r="C2154" s="2">
        <f>YEAR([1]Data!$D2154)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x14ac:dyDescent="0.3">
      <c r="A2155" s="2">
        <v>2154</v>
      </c>
      <c r="B2155" s="2" t="s">
        <v>5085</v>
      </c>
      <c r="C2155" s="2">
        <f>YEAR([1]Data!$D2155)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x14ac:dyDescent="0.3">
      <c r="A2156" s="2">
        <v>2155</v>
      </c>
      <c r="B2156" s="2" t="s">
        <v>5086</v>
      </c>
      <c r="C2156" s="2">
        <f>YEAR([1]Data!$D2156)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x14ac:dyDescent="0.3">
      <c r="A2157" s="2">
        <v>2156</v>
      </c>
      <c r="B2157" s="2" t="s">
        <v>5087</v>
      </c>
      <c r="C2157" s="2">
        <f>YEAR([1]Data!$D2157)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x14ac:dyDescent="0.3">
      <c r="A2158" s="2">
        <v>2157</v>
      </c>
      <c r="B2158" s="2" t="s">
        <v>5088</v>
      </c>
      <c r="C2158" s="2">
        <f>YEAR([1]Data!$D2158)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x14ac:dyDescent="0.3">
      <c r="A2159" s="2">
        <v>2158</v>
      </c>
      <c r="B2159" s="2" t="s">
        <v>5088</v>
      </c>
      <c r="C2159" s="2">
        <f>YEAR([1]Data!$D2159)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x14ac:dyDescent="0.3">
      <c r="A2160" s="2">
        <v>2159</v>
      </c>
      <c r="B2160" s="2" t="s">
        <v>5089</v>
      </c>
      <c r="C2160" s="2">
        <f>YEAR([1]Data!$D2160)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x14ac:dyDescent="0.3">
      <c r="A2161" s="2">
        <v>2160</v>
      </c>
      <c r="B2161" s="2" t="s">
        <v>5092</v>
      </c>
      <c r="C2161" s="2">
        <f>YEAR([1]Data!$D2161)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x14ac:dyDescent="0.3">
      <c r="A2162" s="2">
        <v>2161</v>
      </c>
      <c r="B2162" s="2" t="s">
        <v>5093</v>
      </c>
      <c r="C2162" s="2">
        <f>YEAR([1]Data!$D2162)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x14ac:dyDescent="0.3">
      <c r="A2163" s="2">
        <v>2162</v>
      </c>
      <c r="B2163" s="2" t="s">
        <v>5094</v>
      </c>
      <c r="C2163" s="2">
        <f>YEAR([1]Data!$D2163)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x14ac:dyDescent="0.3">
      <c r="A2164" s="2">
        <v>2163</v>
      </c>
      <c r="B2164" s="2" t="s">
        <v>5097</v>
      </c>
      <c r="C2164" s="2">
        <f>YEAR([1]Data!$D2164)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x14ac:dyDescent="0.3">
      <c r="A2165" s="2">
        <v>2164</v>
      </c>
      <c r="B2165" s="2" t="s">
        <v>5101</v>
      </c>
      <c r="C2165" s="2">
        <f>YEAR([1]Data!$D2165)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x14ac:dyDescent="0.3">
      <c r="A2166" s="2">
        <v>2165</v>
      </c>
      <c r="B2166" s="2" t="s">
        <v>5101</v>
      </c>
      <c r="C2166" s="2">
        <f>YEAR([1]Data!$D2166)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x14ac:dyDescent="0.3">
      <c r="A2167" s="2">
        <v>2166</v>
      </c>
      <c r="B2167" s="2" t="s">
        <v>5101</v>
      </c>
      <c r="C2167" s="2">
        <f>YEAR([1]Data!$D2167)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x14ac:dyDescent="0.3">
      <c r="A2168" s="2">
        <v>2167</v>
      </c>
      <c r="B2168" s="2" t="s">
        <v>5101</v>
      </c>
      <c r="C2168" s="2">
        <f>YEAR([1]Data!$D2168)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x14ac:dyDescent="0.3">
      <c r="A2169" s="2">
        <v>2168</v>
      </c>
      <c r="B2169" s="2" t="s">
        <v>5101</v>
      </c>
      <c r="C2169" s="2">
        <f>YEAR([1]Data!$D2169)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x14ac:dyDescent="0.3">
      <c r="A2170" s="2">
        <v>2169</v>
      </c>
      <c r="B2170" s="2" t="s">
        <v>5104</v>
      </c>
      <c r="C2170" s="2">
        <f>YEAR([1]Data!$D2170)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x14ac:dyDescent="0.3">
      <c r="A2171" s="2">
        <v>2170</v>
      </c>
      <c r="B2171" s="2" t="s">
        <v>5104</v>
      </c>
      <c r="C2171" s="2">
        <f>YEAR([1]Data!$D2171)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x14ac:dyDescent="0.3">
      <c r="A2172" s="2">
        <v>2171</v>
      </c>
      <c r="B2172" s="2" t="s">
        <v>5104</v>
      </c>
      <c r="C2172" s="2">
        <f>YEAR([1]Data!$D2172)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x14ac:dyDescent="0.3">
      <c r="A2173" s="2">
        <v>2172</v>
      </c>
      <c r="B2173" s="2" t="s">
        <v>5107</v>
      </c>
      <c r="C2173" s="2">
        <f>YEAR([1]Data!$D2173)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x14ac:dyDescent="0.3">
      <c r="A2174" s="2">
        <v>2173</v>
      </c>
      <c r="B2174" s="2" t="s">
        <v>5109</v>
      </c>
      <c r="C2174" s="2">
        <f>YEAR([1]Data!$D2174)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x14ac:dyDescent="0.3">
      <c r="A2175" s="2">
        <v>2174</v>
      </c>
      <c r="B2175" s="2" t="s">
        <v>5114</v>
      </c>
      <c r="C2175" s="2">
        <f>YEAR([1]Data!$D2175)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x14ac:dyDescent="0.3">
      <c r="A2176" s="2">
        <v>2175</v>
      </c>
      <c r="B2176" s="2" t="s">
        <v>5115</v>
      </c>
      <c r="C2176" s="2">
        <f>YEAR([1]Data!$D2176)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x14ac:dyDescent="0.3">
      <c r="A2177" s="2">
        <v>2176</v>
      </c>
      <c r="B2177" s="2" t="s">
        <v>5116</v>
      </c>
      <c r="C2177" s="2">
        <f>YEAR([1]Data!$D2177)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x14ac:dyDescent="0.3">
      <c r="A2178" s="2">
        <v>2177</v>
      </c>
      <c r="B2178" s="2" t="s">
        <v>5116</v>
      </c>
      <c r="C2178" s="2">
        <f>YEAR([1]Data!$D2178)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x14ac:dyDescent="0.3">
      <c r="A2179" s="2">
        <v>2178</v>
      </c>
      <c r="B2179" s="2" t="s">
        <v>5116</v>
      </c>
      <c r="C2179" s="2">
        <f>YEAR([1]Data!$D2179)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x14ac:dyDescent="0.3">
      <c r="A2180" s="2">
        <v>2179</v>
      </c>
      <c r="B2180" s="2" t="s">
        <v>5116</v>
      </c>
      <c r="C2180" s="2">
        <f>YEAR([1]Data!$D2180)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x14ac:dyDescent="0.3">
      <c r="A2181" s="2">
        <v>2180</v>
      </c>
      <c r="B2181" s="2" t="s">
        <v>5122</v>
      </c>
      <c r="C2181" s="2">
        <f>YEAR([1]Data!$D2181)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x14ac:dyDescent="0.3">
      <c r="A2182" s="2">
        <v>2181</v>
      </c>
      <c r="B2182" s="2" t="s">
        <v>5122</v>
      </c>
      <c r="C2182" s="2">
        <f>YEAR([1]Data!$D2182)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x14ac:dyDescent="0.3">
      <c r="A2183" s="2">
        <v>2182</v>
      </c>
      <c r="B2183" s="2" t="s">
        <v>5122</v>
      </c>
      <c r="C2183" s="2">
        <f>YEAR([1]Data!$D2183)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x14ac:dyDescent="0.3">
      <c r="A2184" s="2">
        <v>2183</v>
      </c>
      <c r="B2184" s="2" t="s">
        <v>5122</v>
      </c>
      <c r="C2184" s="2">
        <f>YEAR([1]Data!$D2184)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x14ac:dyDescent="0.3">
      <c r="A2185" s="2">
        <v>2184</v>
      </c>
      <c r="B2185" s="2" t="s">
        <v>5122</v>
      </c>
      <c r="C2185" s="2">
        <f>YEAR([1]Data!$D2185)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x14ac:dyDescent="0.3">
      <c r="A2186" s="2">
        <v>2185</v>
      </c>
      <c r="B2186" s="2" t="s">
        <v>5122</v>
      </c>
      <c r="C2186" s="2">
        <f>YEAR([1]Data!$D2186)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x14ac:dyDescent="0.3">
      <c r="A2187" s="2">
        <v>2186</v>
      </c>
      <c r="B2187" s="2" t="s">
        <v>5125</v>
      </c>
      <c r="C2187" s="2">
        <f>YEAR([1]Data!$D2187)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x14ac:dyDescent="0.3">
      <c r="A2188" s="2">
        <v>2187</v>
      </c>
      <c r="B2188" s="2" t="s">
        <v>5126</v>
      </c>
      <c r="C2188" s="2">
        <f>YEAR([1]Data!$D2188)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x14ac:dyDescent="0.3">
      <c r="A2189" s="2">
        <v>2188</v>
      </c>
      <c r="B2189" s="2" t="s">
        <v>5129</v>
      </c>
      <c r="C2189" s="2">
        <f>YEAR([1]Data!$D2189)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x14ac:dyDescent="0.3">
      <c r="A2190" s="2">
        <v>2189</v>
      </c>
      <c r="B2190" s="2" t="s">
        <v>5129</v>
      </c>
      <c r="C2190" s="2">
        <f>YEAR([1]Data!$D2190)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x14ac:dyDescent="0.3">
      <c r="A2191" s="2">
        <v>2190</v>
      </c>
      <c r="B2191" s="2" t="s">
        <v>5129</v>
      </c>
      <c r="C2191" s="2">
        <f>YEAR([1]Data!$D2191)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x14ac:dyDescent="0.3">
      <c r="A2192" s="2">
        <v>2191</v>
      </c>
      <c r="B2192" s="2" t="s">
        <v>5130</v>
      </c>
      <c r="C2192" s="2">
        <f>YEAR([1]Data!$D2192)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x14ac:dyDescent="0.3">
      <c r="A2193" s="2">
        <v>2192</v>
      </c>
      <c r="B2193" s="2" t="s">
        <v>5133</v>
      </c>
      <c r="C2193" s="2">
        <f>YEAR([1]Data!$D2193)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x14ac:dyDescent="0.3">
      <c r="A2194" s="2">
        <v>2193</v>
      </c>
      <c r="B2194" s="2" t="s">
        <v>5133</v>
      </c>
      <c r="C2194" s="2">
        <f>YEAR([1]Data!$D2194)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x14ac:dyDescent="0.3">
      <c r="A2195" s="2">
        <v>2194</v>
      </c>
      <c r="B2195" s="2" t="s">
        <v>5133</v>
      </c>
      <c r="C2195" s="2">
        <f>YEAR([1]Data!$D2195)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x14ac:dyDescent="0.3">
      <c r="A2196" s="2">
        <v>2195</v>
      </c>
      <c r="B2196" s="2" t="s">
        <v>5133</v>
      </c>
      <c r="C2196" s="2">
        <f>YEAR([1]Data!$D2196)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x14ac:dyDescent="0.3">
      <c r="A2197" s="2">
        <v>2196</v>
      </c>
      <c r="B2197" s="2" t="s">
        <v>5133</v>
      </c>
      <c r="C2197" s="2">
        <f>YEAR([1]Data!$D2197)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x14ac:dyDescent="0.3">
      <c r="A2198" s="2">
        <v>2197</v>
      </c>
      <c r="B2198" s="2" t="s">
        <v>5136</v>
      </c>
      <c r="C2198" s="2">
        <f>YEAR([1]Data!$D2198)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x14ac:dyDescent="0.3">
      <c r="A2199" s="2">
        <v>2198</v>
      </c>
      <c r="B2199" s="2" t="s">
        <v>5138</v>
      </c>
      <c r="C2199" s="2">
        <f>YEAR([1]Data!$D2199)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x14ac:dyDescent="0.3">
      <c r="A2200" s="2">
        <v>2199</v>
      </c>
      <c r="B2200" s="2" t="s">
        <v>5139</v>
      </c>
      <c r="C2200" s="2">
        <f>YEAR([1]Data!$D2200)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x14ac:dyDescent="0.3">
      <c r="A2201" s="2">
        <v>2200</v>
      </c>
      <c r="B2201" s="2" t="s">
        <v>5139</v>
      </c>
      <c r="C2201" s="2">
        <f>YEAR([1]Data!$D2201)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x14ac:dyDescent="0.3">
      <c r="A2202" s="2">
        <v>2201</v>
      </c>
      <c r="B2202" s="2" t="s">
        <v>5140</v>
      </c>
      <c r="C2202" s="2">
        <f>YEAR([1]Data!$D2202)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x14ac:dyDescent="0.3">
      <c r="A2203" s="2">
        <v>2202</v>
      </c>
      <c r="B2203" s="2" t="s">
        <v>5140</v>
      </c>
      <c r="C2203" s="2">
        <f>YEAR([1]Data!$D2203)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x14ac:dyDescent="0.3">
      <c r="A2204" s="2">
        <v>2203</v>
      </c>
      <c r="B2204" s="2" t="s">
        <v>5142</v>
      </c>
      <c r="C2204" s="2">
        <f>YEAR([1]Data!$D2204)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x14ac:dyDescent="0.3">
      <c r="A2205" s="2">
        <v>2204</v>
      </c>
      <c r="B2205" s="2" t="s">
        <v>5142</v>
      </c>
      <c r="C2205" s="2">
        <f>YEAR([1]Data!$D2205)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x14ac:dyDescent="0.3">
      <c r="A2206" s="2">
        <v>2205</v>
      </c>
      <c r="B2206" s="2" t="s">
        <v>5145</v>
      </c>
      <c r="C2206" s="2">
        <f>YEAR([1]Data!$D2206)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x14ac:dyDescent="0.3">
      <c r="A2207" s="2">
        <v>2206</v>
      </c>
      <c r="B2207" s="2" t="s">
        <v>5147</v>
      </c>
      <c r="C2207" s="2">
        <f>YEAR([1]Data!$D2207)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x14ac:dyDescent="0.3">
      <c r="A2208" s="2">
        <v>2207</v>
      </c>
      <c r="B2208" s="2" t="s">
        <v>5150</v>
      </c>
      <c r="C2208" s="2">
        <f>YEAR([1]Data!$D2208)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x14ac:dyDescent="0.3">
      <c r="A2209" s="2">
        <v>2208</v>
      </c>
      <c r="B2209" s="2" t="s">
        <v>5150</v>
      </c>
      <c r="C2209" s="2">
        <f>YEAR([1]Data!$D2209)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x14ac:dyDescent="0.3">
      <c r="A2210" s="2">
        <v>2209</v>
      </c>
      <c r="B2210" s="2" t="s">
        <v>5153</v>
      </c>
      <c r="C2210" s="2">
        <f>YEAR([1]Data!$D2210)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x14ac:dyDescent="0.3">
      <c r="A2211" s="2">
        <v>2210</v>
      </c>
      <c r="B2211" s="2" t="s">
        <v>5154</v>
      </c>
      <c r="C2211" s="2">
        <f>YEAR([1]Data!$D2211)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x14ac:dyDescent="0.3">
      <c r="A2212" s="2">
        <v>2211</v>
      </c>
      <c r="B2212" s="2" t="s">
        <v>5154</v>
      </c>
      <c r="C2212" s="2">
        <f>YEAR([1]Data!$D2212)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x14ac:dyDescent="0.3">
      <c r="A2213" s="2">
        <v>2212</v>
      </c>
      <c r="B2213" s="2" t="s">
        <v>5159</v>
      </c>
      <c r="C2213" s="2">
        <f>YEAR([1]Data!$D2213)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x14ac:dyDescent="0.3">
      <c r="A2214" s="2">
        <v>2213</v>
      </c>
      <c r="B2214" s="2" t="s">
        <v>5163</v>
      </c>
      <c r="C2214" s="2">
        <f>YEAR([1]Data!$D2214)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x14ac:dyDescent="0.3">
      <c r="A2215" s="2">
        <v>2214</v>
      </c>
      <c r="B2215" s="2" t="s">
        <v>5164</v>
      </c>
      <c r="C2215" s="2">
        <f>YEAR([1]Data!$D2215)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x14ac:dyDescent="0.3">
      <c r="A2216" s="2">
        <v>2215</v>
      </c>
      <c r="B2216" s="2" t="s">
        <v>5164</v>
      </c>
      <c r="C2216" s="2">
        <f>YEAR([1]Data!$D2216)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x14ac:dyDescent="0.3">
      <c r="A2217" s="2">
        <v>2216</v>
      </c>
      <c r="B2217" s="2" t="s">
        <v>5164</v>
      </c>
      <c r="C2217" s="2">
        <f>YEAR([1]Data!$D2217)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x14ac:dyDescent="0.3">
      <c r="A2218" s="2">
        <v>2217</v>
      </c>
      <c r="B2218" s="2" t="s">
        <v>5164</v>
      </c>
      <c r="C2218" s="2">
        <f>YEAR([1]Data!$D2218)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x14ac:dyDescent="0.3">
      <c r="A2219" s="2">
        <v>2218</v>
      </c>
      <c r="B2219" s="2" t="s">
        <v>5167</v>
      </c>
      <c r="C2219" s="2">
        <f>YEAR([1]Data!$D2219)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x14ac:dyDescent="0.3">
      <c r="A2220" s="2">
        <v>2219</v>
      </c>
      <c r="B2220" s="2" t="s">
        <v>5172</v>
      </c>
      <c r="C2220" s="2">
        <f>YEAR([1]Data!$D2220)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x14ac:dyDescent="0.3">
      <c r="A2221" s="2">
        <v>2220</v>
      </c>
      <c r="B2221" s="2" t="s">
        <v>5172</v>
      </c>
      <c r="C2221" s="2">
        <f>YEAR([1]Data!$D2221)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x14ac:dyDescent="0.3">
      <c r="A2222" s="2">
        <v>2221</v>
      </c>
      <c r="B2222" s="2" t="s">
        <v>5172</v>
      </c>
      <c r="C2222" s="2">
        <f>YEAR([1]Data!$D2222)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x14ac:dyDescent="0.3">
      <c r="A2223" s="2">
        <v>2222</v>
      </c>
      <c r="B2223" s="2" t="s">
        <v>5175</v>
      </c>
      <c r="C2223" s="2">
        <f>YEAR([1]Data!$D2223)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x14ac:dyDescent="0.3">
      <c r="A2224" s="2">
        <v>2223</v>
      </c>
      <c r="B2224" s="2" t="s">
        <v>5175</v>
      </c>
      <c r="C2224" s="2">
        <f>YEAR([1]Data!$D2224)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x14ac:dyDescent="0.3">
      <c r="A2225" s="2">
        <v>2224</v>
      </c>
      <c r="B2225" s="2" t="s">
        <v>5175</v>
      </c>
      <c r="C2225" s="2">
        <f>YEAR([1]Data!$D2225)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x14ac:dyDescent="0.3">
      <c r="A2226" s="2">
        <v>2225</v>
      </c>
      <c r="B2226" s="2" t="s">
        <v>5179</v>
      </c>
      <c r="C2226" s="2">
        <f>YEAR([1]Data!$D2226)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x14ac:dyDescent="0.3">
      <c r="A2227" s="2">
        <v>2226</v>
      </c>
      <c r="B2227" s="2" t="s">
        <v>5182</v>
      </c>
      <c r="C2227" s="2">
        <f>YEAR([1]Data!$D2227)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x14ac:dyDescent="0.3">
      <c r="A2228" s="2">
        <v>2227</v>
      </c>
      <c r="B2228" s="2" t="s">
        <v>5188</v>
      </c>
      <c r="C2228" s="2">
        <f>YEAR([1]Data!$D2228)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x14ac:dyDescent="0.3">
      <c r="A2229" s="2">
        <v>2228</v>
      </c>
      <c r="B2229" s="2" t="s">
        <v>5188</v>
      </c>
      <c r="C2229" s="2">
        <f>YEAR([1]Data!$D2229)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x14ac:dyDescent="0.3">
      <c r="A2230" s="2">
        <v>2229</v>
      </c>
      <c r="B2230" s="2" t="s">
        <v>5189</v>
      </c>
      <c r="C2230" s="2">
        <f>YEAR([1]Data!$D2230)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x14ac:dyDescent="0.3">
      <c r="A2231" s="2">
        <v>2230</v>
      </c>
      <c r="B2231" s="2" t="s">
        <v>5190</v>
      </c>
      <c r="C2231" s="2">
        <f>YEAR([1]Data!$D2231)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x14ac:dyDescent="0.3">
      <c r="A2232" s="2">
        <v>2231</v>
      </c>
      <c r="B2232" s="2" t="s">
        <v>5190</v>
      </c>
      <c r="C2232" s="2">
        <f>YEAR([1]Data!$D2232)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x14ac:dyDescent="0.3">
      <c r="A2233" s="2">
        <v>2232</v>
      </c>
      <c r="B2233" s="2" t="s">
        <v>5193</v>
      </c>
      <c r="C2233" s="2">
        <f>YEAR([1]Data!$D2233)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x14ac:dyDescent="0.3">
      <c r="A2234" s="2">
        <v>2233</v>
      </c>
      <c r="B2234" s="2" t="s">
        <v>5196</v>
      </c>
      <c r="C2234" s="2">
        <f>YEAR([1]Data!$D2234)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x14ac:dyDescent="0.3">
      <c r="A2235" s="2">
        <v>2234</v>
      </c>
      <c r="B2235" s="2" t="s">
        <v>5199</v>
      </c>
      <c r="C2235" s="2">
        <f>YEAR([1]Data!$D2235)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x14ac:dyDescent="0.3">
      <c r="A2236" s="2">
        <v>2235</v>
      </c>
      <c r="B2236" s="2" t="s">
        <v>5202</v>
      </c>
      <c r="C2236" s="2">
        <f>YEAR([1]Data!$D2236)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x14ac:dyDescent="0.3">
      <c r="A2237" s="2">
        <v>2236</v>
      </c>
      <c r="B2237" s="2" t="s">
        <v>5205</v>
      </c>
      <c r="C2237" s="2">
        <f>YEAR([1]Data!$D2237)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x14ac:dyDescent="0.3">
      <c r="A2238" s="2">
        <v>2237</v>
      </c>
      <c r="B2238" s="2" t="s">
        <v>5205</v>
      </c>
      <c r="C2238" s="2">
        <f>YEAR([1]Data!$D2238)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x14ac:dyDescent="0.3">
      <c r="A2239" s="2">
        <v>2238</v>
      </c>
      <c r="B2239" s="2" t="s">
        <v>5208</v>
      </c>
      <c r="C2239" s="2">
        <f>YEAR([1]Data!$D2239)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x14ac:dyDescent="0.3">
      <c r="A2240" s="2">
        <v>2239</v>
      </c>
      <c r="B2240" s="2" t="s">
        <v>5211</v>
      </c>
      <c r="C2240" s="2">
        <f>YEAR([1]Data!$D2240)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x14ac:dyDescent="0.3">
      <c r="A2241" s="2">
        <v>2240</v>
      </c>
      <c r="B2241" s="2" t="s">
        <v>5214</v>
      </c>
      <c r="C2241" s="2">
        <f>YEAR([1]Data!$D2241)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x14ac:dyDescent="0.3">
      <c r="A2242" s="2">
        <v>2241</v>
      </c>
      <c r="B2242" s="2" t="s">
        <v>5214</v>
      </c>
      <c r="C2242" s="2">
        <f>YEAR([1]Data!$D2242)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x14ac:dyDescent="0.3">
      <c r="A2243" s="2">
        <v>2242</v>
      </c>
      <c r="B2243" s="2" t="s">
        <v>5219</v>
      </c>
      <c r="C2243" s="2">
        <f>YEAR([1]Data!$D2243)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x14ac:dyDescent="0.3">
      <c r="A2244" s="2">
        <v>2243</v>
      </c>
      <c r="B2244" s="2" t="s">
        <v>5220</v>
      </c>
      <c r="C2244" s="2">
        <f>YEAR([1]Data!$D2244)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x14ac:dyDescent="0.3">
      <c r="A2245" s="2">
        <v>2244</v>
      </c>
      <c r="B2245" s="2" t="s">
        <v>5220</v>
      </c>
      <c r="C2245" s="2">
        <f>YEAR([1]Data!$D2245)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x14ac:dyDescent="0.3">
      <c r="A2246" s="2">
        <v>2245</v>
      </c>
      <c r="B2246" s="2" t="s">
        <v>5220</v>
      </c>
      <c r="C2246" s="2">
        <f>YEAR([1]Data!$D2246)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x14ac:dyDescent="0.3">
      <c r="A2247" s="2">
        <v>2246</v>
      </c>
      <c r="B2247" s="2" t="s">
        <v>5220</v>
      </c>
      <c r="C2247" s="2">
        <f>YEAR([1]Data!$D2247)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x14ac:dyDescent="0.3">
      <c r="A2248" s="2">
        <v>2247</v>
      </c>
      <c r="B2248" s="2" t="s">
        <v>5220</v>
      </c>
      <c r="C2248" s="2">
        <f>YEAR([1]Data!$D2248)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x14ac:dyDescent="0.3">
      <c r="A2249" s="2">
        <v>2248</v>
      </c>
      <c r="B2249" s="2" t="s">
        <v>5223</v>
      </c>
      <c r="C2249" s="2">
        <f>YEAR([1]Data!$D2249)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x14ac:dyDescent="0.3">
      <c r="A2250" s="2">
        <v>2249</v>
      </c>
      <c r="B2250" s="2" t="s">
        <v>5223</v>
      </c>
      <c r="C2250" s="2">
        <f>YEAR([1]Data!$D2250)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x14ac:dyDescent="0.3">
      <c r="A2251" s="2">
        <v>2250</v>
      </c>
      <c r="B2251" s="2" t="s">
        <v>5223</v>
      </c>
      <c r="C2251" s="2">
        <f>YEAR([1]Data!$D2251)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x14ac:dyDescent="0.3">
      <c r="A2252" s="2">
        <v>2251</v>
      </c>
      <c r="B2252" s="2" t="s">
        <v>5223</v>
      </c>
      <c r="C2252" s="2">
        <f>YEAR([1]Data!$D2252)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x14ac:dyDescent="0.3">
      <c r="A2253" s="2">
        <v>2252</v>
      </c>
      <c r="B2253" s="2" t="s">
        <v>5223</v>
      </c>
      <c r="C2253" s="2">
        <f>YEAR([1]Data!$D2253)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x14ac:dyDescent="0.3">
      <c r="A2254" s="2">
        <v>2253</v>
      </c>
      <c r="B2254" s="2" t="s">
        <v>5231</v>
      </c>
      <c r="C2254" s="2">
        <f>YEAR([1]Data!$D2254)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x14ac:dyDescent="0.3">
      <c r="A2255" s="2">
        <v>2254</v>
      </c>
      <c r="B2255" s="2" t="s">
        <v>5232</v>
      </c>
      <c r="C2255" s="2">
        <f>YEAR([1]Data!$D2255)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x14ac:dyDescent="0.3">
      <c r="A2256" s="2">
        <v>2255</v>
      </c>
      <c r="B2256" s="2" t="s">
        <v>5232</v>
      </c>
      <c r="C2256" s="2">
        <f>YEAR([1]Data!$D2256)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x14ac:dyDescent="0.3">
      <c r="A2257" s="2">
        <v>2256</v>
      </c>
      <c r="B2257" s="2" t="s">
        <v>5233</v>
      </c>
      <c r="C2257" s="2">
        <f>YEAR([1]Data!$D2257)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x14ac:dyDescent="0.3">
      <c r="A2258" s="2">
        <v>2257</v>
      </c>
      <c r="B2258" s="2" t="s">
        <v>5233</v>
      </c>
      <c r="C2258" s="2">
        <f>YEAR([1]Data!$D2258)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x14ac:dyDescent="0.3">
      <c r="A2259" s="2">
        <v>2258</v>
      </c>
      <c r="B2259" s="2" t="s">
        <v>5238</v>
      </c>
      <c r="C2259" s="2">
        <f>YEAR([1]Data!$D2259)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x14ac:dyDescent="0.3">
      <c r="A2260" s="2">
        <v>2259</v>
      </c>
      <c r="B2260" s="2" t="s">
        <v>5238</v>
      </c>
      <c r="C2260" s="2">
        <f>YEAR([1]Data!$D2260)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x14ac:dyDescent="0.3">
      <c r="A2261" s="2">
        <v>2260</v>
      </c>
      <c r="B2261" s="2" t="s">
        <v>5241</v>
      </c>
      <c r="C2261" s="2">
        <f>YEAR([1]Data!$D2261)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x14ac:dyDescent="0.3">
      <c r="A2262" s="2">
        <v>2261</v>
      </c>
      <c r="B2262" s="2" t="s">
        <v>5241</v>
      </c>
      <c r="C2262" s="2">
        <f>YEAR([1]Data!$D2262)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x14ac:dyDescent="0.3">
      <c r="A2263" s="2">
        <v>2262</v>
      </c>
      <c r="B2263" s="2" t="s">
        <v>5244</v>
      </c>
      <c r="C2263" s="2">
        <f>YEAR([1]Data!$D2263)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x14ac:dyDescent="0.3">
      <c r="A2264" s="2">
        <v>2263</v>
      </c>
      <c r="B2264" s="2" t="s">
        <v>5247</v>
      </c>
      <c r="C2264" s="2">
        <f>YEAR([1]Data!$D2264)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x14ac:dyDescent="0.3">
      <c r="A2265" s="2">
        <v>2264</v>
      </c>
      <c r="B2265" s="2" t="s">
        <v>5250</v>
      </c>
      <c r="C2265" s="2">
        <f>YEAR([1]Data!$D2265)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x14ac:dyDescent="0.3">
      <c r="A2266" s="2">
        <v>2265</v>
      </c>
      <c r="B2266" s="2" t="s">
        <v>5250</v>
      </c>
      <c r="C2266" s="2">
        <f>YEAR([1]Data!$D2266)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x14ac:dyDescent="0.3">
      <c r="A2267" s="2">
        <v>2266</v>
      </c>
      <c r="B2267" s="2" t="s">
        <v>5250</v>
      </c>
      <c r="C2267" s="2">
        <f>YEAR([1]Data!$D2267)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x14ac:dyDescent="0.3">
      <c r="A2268" s="2">
        <v>2267</v>
      </c>
      <c r="B2268" s="2" t="s">
        <v>5253</v>
      </c>
      <c r="C2268" s="2">
        <f>YEAR([1]Data!$D2268)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x14ac:dyDescent="0.3">
      <c r="A2269" s="2">
        <v>2268</v>
      </c>
      <c r="B2269" s="2" t="s">
        <v>5258</v>
      </c>
      <c r="C2269" s="2">
        <f>YEAR([1]Data!$D2269)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x14ac:dyDescent="0.3">
      <c r="A2270" s="2">
        <v>2269</v>
      </c>
      <c r="B2270" s="2" t="s">
        <v>5263</v>
      </c>
      <c r="C2270" s="2">
        <f>YEAR([1]Data!$D2270)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x14ac:dyDescent="0.3">
      <c r="A2271" s="2">
        <v>2270</v>
      </c>
      <c r="B2271" s="2" t="s">
        <v>5263</v>
      </c>
      <c r="C2271" s="2">
        <f>YEAR([1]Data!$D2271)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x14ac:dyDescent="0.3">
      <c r="A2272" s="2">
        <v>2271</v>
      </c>
      <c r="B2272" s="2" t="s">
        <v>5266</v>
      </c>
      <c r="C2272" s="2">
        <f>YEAR([1]Data!$D2272)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x14ac:dyDescent="0.3">
      <c r="A2273" s="2">
        <v>2272</v>
      </c>
      <c r="B2273" s="2" t="s">
        <v>5267</v>
      </c>
      <c r="C2273" s="2">
        <f>YEAR([1]Data!$D2273)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x14ac:dyDescent="0.3">
      <c r="A2274" s="2">
        <v>2273</v>
      </c>
      <c r="B2274" s="2" t="s">
        <v>5270</v>
      </c>
      <c r="C2274" s="2">
        <f>YEAR([1]Data!$D2274)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x14ac:dyDescent="0.3">
      <c r="A2275" s="2">
        <v>2274</v>
      </c>
      <c r="B2275" s="2" t="s">
        <v>5270</v>
      </c>
      <c r="C2275" s="2">
        <f>YEAR([1]Data!$D2275)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x14ac:dyDescent="0.3">
      <c r="A2276" s="2">
        <v>2275</v>
      </c>
      <c r="B2276" s="2" t="s">
        <v>5275</v>
      </c>
      <c r="C2276" s="2">
        <f>YEAR([1]Data!$D2276)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x14ac:dyDescent="0.3">
      <c r="A2277" s="2">
        <v>2276</v>
      </c>
      <c r="B2277" s="2" t="s">
        <v>5275</v>
      </c>
      <c r="C2277" s="2">
        <f>YEAR([1]Data!$D2277)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x14ac:dyDescent="0.3">
      <c r="A2278" s="2">
        <v>2277</v>
      </c>
      <c r="B2278" s="2" t="s">
        <v>5278</v>
      </c>
      <c r="C2278" s="2">
        <f>YEAR([1]Data!$D2278)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x14ac:dyDescent="0.3">
      <c r="A2279" s="2">
        <v>2278</v>
      </c>
      <c r="B2279" s="2" t="s">
        <v>5278</v>
      </c>
      <c r="C2279" s="2">
        <f>YEAR([1]Data!$D2279)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x14ac:dyDescent="0.3">
      <c r="A2280" s="2">
        <v>2279</v>
      </c>
      <c r="B2280" s="2" t="s">
        <v>5278</v>
      </c>
      <c r="C2280" s="2">
        <f>YEAR([1]Data!$D2280)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x14ac:dyDescent="0.3">
      <c r="A2281" s="2">
        <v>2280</v>
      </c>
      <c r="B2281" s="2" t="s">
        <v>5280</v>
      </c>
      <c r="C2281" s="2">
        <f>YEAR([1]Data!$D2281)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x14ac:dyDescent="0.3">
      <c r="A2282" s="2">
        <v>2281</v>
      </c>
      <c r="B2282" s="2" t="s">
        <v>5280</v>
      </c>
      <c r="C2282" s="2">
        <f>YEAR([1]Data!$D2282)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x14ac:dyDescent="0.3">
      <c r="A2283" s="2">
        <v>2282</v>
      </c>
      <c r="B2283" s="2" t="s">
        <v>5280</v>
      </c>
      <c r="C2283" s="2">
        <f>YEAR([1]Data!$D2283)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x14ac:dyDescent="0.3">
      <c r="A2284" s="2">
        <v>2283</v>
      </c>
      <c r="B2284" s="2" t="s">
        <v>5283</v>
      </c>
      <c r="C2284" s="2">
        <f>YEAR([1]Data!$D2284)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x14ac:dyDescent="0.3">
      <c r="A2285" s="2">
        <v>2284</v>
      </c>
      <c r="B2285" s="2" t="s">
        <v>5284</v>
      </c>
      <c r="C2285" s="2">
        <f>YEAR([1]Data!$D2285)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x14ac:dyDescent="0.3">
      <c r="A2286" s="2">
        <v>2285</v>
      </c>
      <c r="B2286" s="2" t="s">
        <v>5284</v>
      </c>
      <c r="C2286" s="2">
        <f>YEAR([1]Data!$D2286)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x14ac:dyDescent="0.3">
      <c r="A2287" s="2">
        <v>2286</v>
      </c>
      <c r="B2287" s="2" t="s">
        <v>5287</v>
      </c>
      <c r="C2287" s="2">
        <f>YEAR([1]Data!$D2287)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x14ac:dyDescent="0.3">
      <c r="A2288" s="2">
        <v>2287</v>
      </c>
      <c r="B2288" s="2" t="s">
        <v>5292</v>
      </c>
      <c r="C2288" s="2">
        <f>YEAR([1]Data!$D2288)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x14ac:dyDescent="0.3">
      <c r="A2289" s="2">
        <v>2288</v>
      </c>
      <c r="B2289" s="2" t="s">
        <v>5295</v>
      </c>
      <c r="C2289" s="2">
        <f>YEAR([1]Data!$D2289)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x14ac:dyDescent="0.3">
      <c r="A2290" s="2">
        <v>2289</v>
      </c>
      <c r="B2290" s="2" t="s">
        <v>5298</v>
      </c>
      <c r="C2290" s="2">
        <f>YEAR([1]Data!$D2290)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x14ac:dyDescent="0.3">
      <c r="A2291" s="2">
        <v>2290</v>
      </c>
      <c r="B2291" s="2" t="s">
        <v>5299</v>
      </c>
      <c r="C2291" s="2">
        <f>YEAR([1]Data!$D2291)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x14ac:dyDescent="0.3">
      <c r="A2292" s="2">
        <v>2291</v>
      </c>
      <c r="B2292" s="2" t="s">
        <v>5304</v>
      </c>
      <c r="C2292" s="2">
        <f>YEAR([1]Data!$D2292)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x14ac:dyDescent="0.3">
      <c r="A2293" s="2">
        <v>2292</v>
      </c>
      <c r="B2293" s="2" t="s">
        <v>5304</v>
      </c>
      <c r="C2293" s="2">
        <f>YEAR([1]Data!$D2293)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x14ac:dyDescent="0.3">
      <c r="A2294" s="2">
        <v>2293</v>
      </c>
      <c r="B2294" s="2" t="s">
        <v>5304</v>
      </c>
      <c r="C2294" s="2">
        <f>YEAR([1]Data!$D2294)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x14ac:dyDescent="0.3">
      <c r="A2295" s="2">
        <v>2294</v>
      </c>
      <c r="B2295" s="2" t="s">
        <v>5305</v>
      </c>
      <c r="C2295" s="2">
        <f>YEAR([1]Data!$D2295)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x14ac:dyDescent="0.3">
      <c r="A2296" s="2">
        <v>2295</v>
      </c>
      <c r="B2296" s="2" t="s">
        <v>5306</v>
      </c>
      <c r="C2296" s="2">
        <f>YEAR([1]Data!$D2296)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x14ac:dyDescent="0.3">
      <c r="A2297" s="2">
        <v>2296</v>
      </c>
      <c r="B2297" s="2" t="s">
        <v>5307</v>
      </c>
      <c r="C2297" s="2">
        <f>YEAR([1]Data!$D2297)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x14ac:dyDescent="0.3">
      <c r="A2298" s="2">
        <v>2297</v>
      </c>
      <c r="B2298" s="2" t="s">
        <v>5307</v>
      </c>
      <c r="C2298" s="2">
        <f>YEAR([1]Data!$D2298)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x14ac:dyDescent="0.3">
      <c r="A2299" s="2">
        <v>2298</v>
      </c>
      <c r="B2299" s="2" t="s">
        <v>5307</v>
      </c>
      <c r="C2299" s="2">
        <f>YEAR([1]Data!$D2299)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x14ac:dyDescent="0.3">
      <c r="A2300" s="2">
        <v>2299</v>
      </c>
      <c r="B2300" s="2" t="s">
        <v>5307</v>
      </c>
      <c r="C2300" s="2">
        <f>YEAR([1]Data!$D2300)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x14ac:dyDescent="0.3">
      <c r="A2301" s="2">
        <v>2300</v>
      </c>
      <c r="B2301" s="2" t="s">
        <v>5307</v>
      </c>
      <c r="C2301" s="2">
        <f>YEAR([1]Data!$D2301)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x14ac:dyDescent="0.3">
      <c r="A2302" s="2">
        <v>2301</v>
      </c>
      <c r="B2302" s="2" t="s">
        <v>5310</v>
      </c>
      <c r="C2302" s="2">
        <f>YEAR([1]Data!$D2302)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x14ac:dyDescent="0.3">
      <c r="A2303" s="2">
        <v>2302</v>
      </c>
      <c r="B2303" s="2" t="s">
        <v>5310</v>
      </c>
      <c r="C2303" s="2">
        <f>YEAR([1]Data!$D2303)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x14ac:dyDescent="0.3">
      <c r="A2304" s="2">
        <v>2303</v>
      </c>
      <c r="B2304" s="2" t="s">
        <v>5312</v>
      </c>
      <c r="C2304" s="2">
        <f>YEAR([1]Data!$D2304)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x14ac:dyDescent="0.3">
      <c r="A2305" s="2">
        <v>2304</v>
      </c>
      <c r="B2305" s="2" t="s">
        <v>5313</v>
      </c>
      <c r="C2305" s="2">
        <f>YEAR([1]Data!$D2305)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x14ac:dyDescent="0.3">
      <c r="A2306" s="2">
        <v>2305</v>
      </c>
      <c r="B2306" s="2" t="s">
        <v>5313</v>
      </c>
      <c r="C2306" s="2">
        <f>YEAR([1]Data!$D2306)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x14ac:dyDescent="0.3">
      <c r="A2307" s="2">
        <v>2306</v>
      </c>
      <c r="B2307" s="2" t="s">
        <v>5314</v>
      </c>
      <c r="C2307" s="2">
        <f>YEAR([1]Data!$D2307)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x14ac:dyDescent="0.3">
      <c r="A2308" s="2">
        <v>2307</v>
      </c>
      <c r="B2308" s="2" t="s">
        <v>5315</v>
      </c>
      <c r="C2308" s="2">
        <f>YEAR([1]Data!$D2308)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x14ac:dyDescent="0.3">
      <c r="A2309" s="2">
        <v>2308</v>
      </c>
      <c r="B2309" s="2" t="s">
        <v>5316</v>
      </c>
      <c r="C2309" s="2">
        <f>YEAR([1]Data!$D2309)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x14ac:dyDescent="0.3">
      <c r="A2310" s="2">
        <v>2309</v>
      </c>
      <c r="B2310" s="2" t="s">
        <v>5319</v>
      </c>
      <c r="C2310" s="2">
        <f>YEAR([1]Data!$D2310)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x14ac:dyDescent="0.3">
      <c r="A2311" s="2">
        <v>2310</v>
      </c>
      <c r="B2311" s="2" t="s">
        <v>5319</v>
      </c>
      <c r="C2311" s="2">
        <f>YEAR([1]Data!$D2311)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x14ac:dyDescent="0.3">
      <c r="A2312" s="2">
        <v>2311</v>
      </c>
      <c r="B2312" s="2" t="s">
        <v>5319</v>
      </c>
      <c r="C2312" s="2">
        <f>YEAR([1]Data!$D2312)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x14ac:dyDescent="0.3">
      <c r="A2313" s="2">
        <v>2312</v>
      </c>
      <c r="B2313" s="2" t="s">
        <v>5319</v>
      </c>
      <c r="C2313" s="2">
        <f>YEAR([1]Data!$D2313)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x14ac:dyDescent="0.3">
      <c r="A2314" s="2">
        <v>2313</v>
      </c>
      <c r="B2314" s="2" t="s">
        <v>5319</v>
      </c>
      <c r="C2314" s="2">
        <f>YEAR([1]Data!$D2314)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x14ac:dyDescent="0.3">
      <c r="A2315" s="2">
        <v>2314</v>
      </c>
      <c r="B2315" s="2" t="s">
        <v>5322</v>
      </c>
      <c r="C2315" s="2">
        <f>YEAR([1]Data!$D2315)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x14ac:dyDescent="0.3">
      <c r="A2316" s="2">
        <v>2315</v>
      </c>
      <c r="B2316" s="2" t="s">
        <v>5322</v>
      </c>
      <c r="C2316" s="2">
        <f>YEAR([1]Data!$D2316)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x14ac:dyDescent="0.3">
      <c r="A2317" s="2">
        <v>2316</v>
      </c>
      <c r="B2317" s="2" t="s">
        <v>5322</v>
      </c>
      <c r="C2317" s="2">
        <f>YEAR([1]Data!$D2317)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x14ac:dyDescent="0.3">
      <c r="A2318" s="2">
        <v>2317</v>
      </c>
      <c r="B2318" s="2" t="s">
        <v>5322</v>
      </c>
      <c r="C2318" s="2">
        <f>YEAR([1]Data!$D2318)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x14ac:dyDescent="0.3">
      <c r="A2319" s="2">
        <v>2318</v>
      </c>
      <c r="B2319" s="2" t="s">
        <v>5322</v>
      </c>
      <c r="C2319" s="2">
        <f>YEAR([1]Data!$D2319)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x14ac:dyDescent="0.3">
      <c r="A2320" s="2">
        <v>2319</v>
      </c>
      <c r="B2320" s="2" t="s">
        <v>5322</v>
      </c>
      <c r="C2320" s="2">
        <f>YEAR([1]Data!$D2320)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x14ac:dyDescent="0.3">
      <c r="A2321" s="2">
        <v>2320</v>
      </c>
      <c r="B2321" s="2" t="s">
        <v>5329</v>
      </c>
      <c r="C2321" s="2">
        <f>YEAR([1]Data!$D2321)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x14ac:dyDescent="0.3">
      <c r="A2322" s="2">
        <v>2321</v>
      </c>
      <c r="B2322" s="2" t="s">
        <v>5330</v>
      </c>
      <c r="C2322" s="2">
        <f>YEAR([1]Data!$D2322)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x14ac:dyDescent="0.3">
      <c r="A2323" s="2">
        <v>2322</v>
      </c>
      <c r="B2323" s="2" t="s">
        <v>5333</v>
      </c>
      <c r="C2323" s="2">
        <f>YEAR([1]Data!$D2323)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x14ac:dyDescent="0.3">
      <c r="A2324" s="2">
        <v>2323</v>
      </c>
      <c r="B2324" s="2" t="s">
        <v>5333</v>
      </c>
      <c r="C2324" s="2">
        <f>YEAR([1]Data!$D2324)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x14ac:dyDescent="0.3">
      <c r="A2325" s="2">
        <v>2324</v>
      </c>
      <c r="B2325" s="2" t="s">
        <v>5333</v>
      </c>
      <c r="C2325" s="2">
        <f>YEAR([1]Data!$D2325)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x14ac:dyDescent="0.3">
      <c r="A2326" s="2">
        <v>2325</v>
      </c>
      <c r="B2326" s="2" t="s">
        <v>5333</v>
      </c>
      <c r="C2326" s="2">
        <f>YEAR([1]Data!$D2326)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x14ac:dyDescent="0.3">
      <c r="A2327" s="2">
        <v>2326</v>
      </c>
      <c r="B2327" s="2" t="s">
        <v>5334</v>
      </c>
      <c r="C2327" s="2">
        <f>YEAR([1]Data!$D2327)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x14ac:dyDescent="0.3">
      <c r="A2328" s="2">
        <v>2327</v>
      </c>
      <c r="B2328" s="2" t="s">
        <v>5334</v>
      </c>
      <c r="C2328" s="2">
        <f>YEAR([1]Data!$D2328)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x14ac:dyDescent="0.3">
      <c r="A2329" s="2">
        <v>2328</v>
      </c>
      <c r="B2329" s="2" t="s">
        <v>5334</v>
      </c>
      <c r="C2329" s="2">
        <f>YEAR([1]Data!$D2329)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x14ac:dyDescent="0.3">
      <c r="A2330" s="2">
        <v>2329</v>
      </c>
      <c r="B2330" s="2" t="s">
        <v>5337</v>
      </c>
      <c r="C2330" s="2">
        <f>YEAR([1]Data!$D2330)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x14ac:dyDescent="0.3">
      <c r="A2331" s="2">
        <v>2330</v>
      </c>
      <c r="B2331" s="2" t="s">
        <v>5343</v>
      </c>
      <c r="C2331" s="2">
        <f>YEAR([1]Data!$D2331)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x14ac:dyDescent="0.3">
      <c r="A2332" s="2">
        <v>2331</v>
      </c>
      <c r="B2332" s="2" t="s">
        <v>5346</v>
      </c>
      <c r="C2332" s="2">
        <f>YEAR([1]Data!$D2332)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x14ac:dyDescent="0.3">
      <c r="A2333" s="2">
        <v>2332</v>
      </c>
      <c r="B2333" s="2" t="s">
        <v>5346</v>
      </c>
      <c r="C2333" s="2">
        <f>YEAR([1]Data!$D2333)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x14ac:dyDescent="0.3">
      <c r="A2334" s="2">
        <v>2333</v>
      </c>
      <c r="B2334" s="2" t="s">
        <v>5349</v>
      </c>
      <c r="C2334" s="2">
        <f>YEAR([1]Data!$D2334)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x14ac:dyDescent="0.3">
      <c r="A2335" s="2">
        <v>2334</v>
      </c>
      <c r="B2335" s="2" t="s">
        <v>5349</v>
      </c>
      <c r="C2335" s="2">
        <f>YEAR([1]Data!$D2335)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x14ac:dyDescent="0.3">
      <c r="A2336" s="2">
        <v>2335</v>
      </c>
      <c r="B2336" s="2" t="s">
        <v>5350</v>
      </c>
      <c r="C2336" s="2">
        <f>YEAR([1]Data!$D2336)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x14ac:dyDescent="0.3">
      <c r="A2337" s="2">
        <v>2336</v>
      </c>
      <c r="B2337" s="2" t="s">
        <v>5354</v>
      </c>
      <c r="C2337" s="2">
        <f>YEAR([1]Data!$D2337)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x14ac:dyDescent="0.3">
      <c r="A2338" s="2">
        <v>2337</v>
      </c>
      <c r="B2338" s="2" t="s">
        <v>5354</v>
      </c>
      <c r="C2338" s="2">
        <f>YEAR([1]Data!$D2338)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x14ac:dyDescent="0.3">
      <c r="A2339" s="2">
        <v>2338</v>
      </c>
      <c r="B2339" s="2" t="s">
        <v>5357</v>
      </c>
      <c r="C2339" s="2">
        <f>YEAR([1]Data!$D2339)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x14ac:dyDescent="0.3">
      <c r="A2340" s="2">
        <v>2339</v>
      </c>
      <c r="B2340" s="2" t="s">
        <v>5357</v>
      </c>
      <c r="C2340" s="2">
        <f>YEAR([1]Data!$D2340)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x14ac:dyDescent="0.3">
      <c r="A2341" s="2">
        <v>2340</v>
      </c>
      <c r="B2341" s="2" t="s">
        <v>5360</v>
      </c>
      <c r="C2341" s="2">
        <f>YEAR([1]Data!$D2341)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x14ac:dyDescent="0.3">
      <c r="A2342" s="2">
        <v>2341</v>
      </c>
      <c r="B2342" s="2" t="s">
        <v>5361</v>
      </c>
      <c r="C2342" s="2">
        <f>YEAR([1]Data!$D2342)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x14ac:dyDescent="0.3">
      <c r="A2343" s="2">
        <v>2342</v>
      </c>
      <c r="B2343" s="2" t="s">
        <v>5362</v>
      </c>
      <c r="C2343" s="2">
        <f>YEAR([1]Data!$D2343)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x14ac:dyDescent="0.3">
      <c r="A2344" s="2">
        <v>2343</v>
      </c>
      <c r="B2344" s="2" t="s">
        <v>5362</v>
      </c>
      <c r="C2344" s="2">
        <f>YEAR([1]Data!$D2344)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x14ac:dyDescent="0.3">
      <c r="A2345" s="2">
        <v>2344</v>
      </c>
      <c r="B2345" s="2" t="s">
        <v>5365</v>
      </c>
      <c r="C2345" s="2">
        <f>YEAR([1]Data!$D2345)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x14ac:dyDescent="0.3">
      <c r="A2346" s="2">
        <v>2345</v>
      </c>
      <c r="B2346" s="2" t="s">
        <v>5366</v>
      </c>
      <c r="C2346" s="2">
        <f>YEAR([1]Data!$D2346)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x14ac:dyDescent="0.3">
      <c r="A2347" s="2">
        <v>2346</v>
      </c>
      <c r="B2347" s="2" t="s">
        <v>5369</v>
      </c>
      <c r="C2347" s="2">
        <f>YEAR([1]Data!$D2347)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x14ac:dyDescent="0.3">
      <c r="A2348" s="2">
        <v>2347</v>
      </c>
      <c r="B2348" s="2" t="s">
        <v>5369</v>
      </c>
      <c r="C2348" s="2">
        <f>YEAR([1]Data!$D2348)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x14ac:dyDescent="0.3">
      <c r="A2349" s="2">
        <v>2348</v>
      </c>
      <c r="B2349" s="2" t="s">
        <v>5369</v>
      </c>
      <c r="C2349" s="2">
        <f>YEAR([1]Data!$D2349)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x14ac:dyDescent="0.3">
      <c r="A2350" s="2">
        <v>2349</v>
      </c>
      <c r="B2350" s="2" t="s">
        <v>5373</v>
      </c>
      <c r="C2350" s="2">
        <f>YEAR([1]Data!$D2350)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x14ac:dyDescent="0.3">
      <c r="A2351" s="2">
        <v>2350</v>
      </c>
      <c r="B2351" s="2" t="s">
        <v>5373</v>
      </c>
      <c r="C2351" s="2">
        <f>YEAR([1]Data!$D2351)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x14ac:dyDescent="0.3">
      <c r="A2352" s="2">
        <v>2351</v>
      </c>
      <c r="B2352" s="2" t="s">
        <v>5373</v>
      </c>
      <c r="C2352" s="2">
        <f>YEAR([1]Data!$D2352)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x14ac:dyDescent="0.3">
      <c r="A2353" s="2">
        <v>2352</v>
      </c>
      <c r="B2353" s="2" t="s">
        <v>5373</v>
      </c>
      <c r="C2353" s="2">
        <f>YEAR([1]Data!$D2353)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x14ac:dyDescent="0.3">
      <c r="A2354" s="2">
        <v>2353</v>
      </c>
      <c r="B2354" s="2" t="s">
        <v>5373</v>
      </c>
      <c r="C2354" s="2">
        <f>YEAR([1]Data!$D2354)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x14ac:dyDescent="0.3">
      <c r="A2355" s="2">
        <v>2354</v>
      </c>
      <c r="B2355" s="2" t="s">
        <v>5376</v>
      </c>
      <c r="C2355" s="2">
        <f>YEAR([1]Data!$D2355)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x14ac:dyDescent="0.3">
      <c r="A2356" s="2">
        <v>2355</v>
      </c>
      <c r="B2356" s="2" t="s">
        <v>5376</v>
      </c>
      <c r="C2356" s="2">
        <f>YEAR([1]Data!$D2356)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x14ac:dyDescent="0.3">
      <c r="A2357" s="2">
        <v>2356</v>
      </c>
      <c r="B2357" s="2" t="s">
        <v>5376</v>
      </c>
      <c r="C2357" s="2">
        <f>YEAR([1]Data!$D2357)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x14ac:dyDescent="0.3">
      <c r="A2358" s="2">
        <v>2357</v>
      </c>
      <c r="B2358" s="2" t="s">
        <v>5376</v>
      </c>
      <c r="C2358" s="2">
        <f>YEAR([1]Data!$D2358)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x14ac:dyDescent="0.3">
      <c r="A2359" s="2">
        <v>2358</v>
      </c>
      <c r="B2359" s="2" t="s">
        <v>5383</v>
      </c>
      <c r="C2359" s="2">
        <f>YEAR([1]Data!$D2359)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x14ac:dyDescent="0.3">
      <c r="A2360" s="2">
        <v>2359</v>
      </c>
      <c r="B2360" s="2" t="s">
        <v>5383</v>
      </c>
      <c r="C2360" s="2">
        <f>YEAR([1]Data!$D2360)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x14ac:dyDescent="0.3">
      <c r="A2361" s="2">
        <v>2360</v>
      </c>
      <c r="B2361" s="2" t="s">
        <v>5383</v>
      </c>
      <c r="C2361" s="2">
        <f>YEAR([1]Data!$D2361)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x14ac:dyDescent="0.3">
      <c r="A2362" s="2">
        <v>2361</v>
      </c>
      <c r="B2362" s="2" t="s">
        <v>5383</v>
      </c>
      <c r="C2362" s="2">
        <f>YEAR([1]Data!$D2362)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x14ac:dyDescent="0.3">
      <c r="A2363" s="2">
        <v>2362</v>
      </c>
      <c r="B2363" s="2" t="s">
        <v>5383</v>
      </c>
      <c r="C2363" s="2">
        <f>YEAR([1]Data!$D2363)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x14ac:dyDescent="0.3">
      <c r="A2364" s="2">
        <v>2363</v>
      </c>
      <c r="B2364" s="2" t="s">
        <v>5388</v>
      </c>
      <c r="C2364" s="2">
        <f>YEAR([1]Data!$D2364)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x14ac:dyDescent="0.3">
      <c r="A2365" s="2">
        <v>2364</v>
      </c>
      <c r="B2365" s="2" t="s">
        <v>5391</v>
      </c>
      <c r="C2365" s="2">
        <f>YEAR([1]Data!$D2365)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x14ac:dyDescent="0.3">
      <c r="A2366" s="2">
        <v>2365</v>
      </c>
      <c r="B2366" s="2" t="s">
        <v>5391</v>
      </c>
      <c r="C2366" s="2">
        <f>YEAR([1]Data!$D2366)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x14ac:dyDescent="0.3">
      <c r="A2367" s="2">
        <v>2366</v>
      </c>
      <c r="B2367" s="2" t="s">
        <v>5391</v>
      </c>
      <c r="C2367" s="2">
        <f>YEAR([1]Data!$D2367)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x14ac:dyDescent="0.3">
      <c r="A2368" s="2">
        <v>2367</v>
      </c>
      <c r="B2368" s="2" t="s">
        <v>5394</v>
      </c>
      <c r="C2368" s="2">
        <f>YEAR([1]Data!$D2368)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x14ac:dyDescent="0.3">
      <c r="A2369" s="2">
        <v>2368</v>
      </c>
      <c r="B2369" s="2" t="s">
        <v>5398</v>
      </c>
      <c r="C2369" s="2">
        <f>YEAR([1]Data!$D2369)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x14ac:dyDescent="0.3">
      <c r="A2370" s="2">
        <v>2369</v>
      </c>
      <c r="B2370" s="2" t="s">
        <v>5399</v>
      </c>
      <c r="C2370" s="2">
        <f>YEAR([1]Data!$D2370)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x14ac:dyDescent="0.3">
      <c r="A2371" s="2">
        <v>2370</v>
      </c>
      <c r="B2371" s="2" t="s">
        <v>5399</v>
      </c>
      <c r="C2371" s="2">
        <f>YEAR([1]Data!$D2371)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x14ac:dyDescent="0.3">
      <c r="A2372" s="2">
        <v>2371</v>
      </c>
      <c r="B2372" s="2" t="s">
        <v>5404</v>
      </c>
      <c r="C2372" s="2">
        <f>YEAR([1]Data!$D2372)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x14ac:dyDescent="0.3">
      <c r="A2373" s="2">
        <v>2372</v>
      </c>
      <c r="B2373" s="2" t="s">
        <v>5405</v>
      </c>
      <c r="C2373" s="2">
        <f>YEAR([1]Data!$D2373)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x14ac:dyDescent="0.3">
      <c r="A2374" s="2">
        <v>2373</v>
      </c>
      <c r="B2374" s="2" t="s">
        <v>5405</v>
      </c>
      <c r="C2374" s="2">
        <f>YEAR([1]Data!$D2374)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x14ac:dyDescent="0.3">
      <c r="A2375" s="2">
        <v>2374</v>
      </c>
      <c r="B2375" s="2" t="s">
        <v>5405</v>
      </c>
      <c r="C2375" s="2">
        <f>YEAR([1]Data!$D2375)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x14ac:dyDescent="0.3">
      <c r="A2376" s="2">
        <v>2375</v>
      </c>
      <c r="B2376" s="2" t="s">
        <v>5405</v>
      </c>
      <c r="C2376" s="2">
        <f>YEAR([1]Data!$D2376)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x14ac:dyDescent="0.3">
      <c r="A2377" s="2">
        <v>2376</v>
      </c>
      <c r="B2377" s="2" t="s">
        <v>5408</v>
      </c>
      <c r="C2377" s="2">
        <f>YEAR([1]Data!$D2377)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x14ac:dyDescent="0.3">
      <c r="A2378" s="2">
        <v>2377</v>
      </c>
      <c r="B2378" s="2" t="s">
        <v>5409</v>
      </c>
      <c r="C2378" s="2">
        <f>YEAR([1]Data!$D2378)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x14ac:dyDescent="0.3">
      <c r="A2379" s="2">
        <v>2378</v>
      </c>
      <c r="B2379" s="2" t="s">
        <v>5409</v>
      </c>
      <c r="C2379" s="2">
        <f>YEAR([1]Data!$D2379)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x14ac:dyDescent="0.3">
      <c r="A2380" s="2">
        <v>2379</v>
      </c>
      <c r="B2380" s="2" t="s">
        <v>5412</v>
      </c>
      <c r="C2380" s="2">
        <f>YEAR([1]Data!$D2380)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x14ac:dyDescent="0.3">
      <c r="A2381" s="2">
        <v>2380</v>
      </c>
      <c r="B2381" s="2" t="s">
        <v>5414</v>
      </c>
      <c r="C2381" s="2">
        <f>YEAR([1]Data!$D2381)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x14ac:dyDescent="0.3">
      <c r="A2382" s="2">
        <v>2381</v>
      </c>
      <c r="B2382" s="2" t="s">
        <v>5414</v>
      </c>
      <c r="C2382" s="2">
        <f>YEAR([1]Data!$D2382)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x14ac:dyDescent="0.3">
      <c r="A2383" s="2">
        <v>2382</v>
      </c>
      <c r="B2383" s="2" t="s">
        <v>5414</v>
      </c>
      <c r="C2383" s="2">
        <f>YEAR([1]Data!$D2383)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x14ac:dyDescent="0.3">
      <c r="A2384" s="2">
        <v>2383</v>
      </c>
      <c r="B2384" s="2" t="s">
        <v>5418</v>
      </c>
      <c r="C2384" s="2">
        <f>YEAR([1]Data!$D2384)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x14ac:dyDescent="0.3">
      <c r="A2385" s="2">
        <v>2384</v>
      </c>
      <c r="B2385" s="2" t="s">
        <v>5418</v>
      </c>
      <c r="C2385" s="2">
        <f>YEAR([1]Data!$D2385)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x14ac:dyDescent="0.3">
      <c r="A2386" s="2">
        <v>2385</v>
      </c>
      <c r="B2386" s="2" t="s">
        <v>5418</v>
      </c>
      <c r="C2386" s="2">
        <f>YEAR([1]Data!$D2386)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x14ac:dyDescent="0.3">
      <c r="A2387" s="2">
        <v>2386</v>
      </c>
      <c r="B2387" s="2" t="s">
        <v>5418</v>
      </c>
      <c r="C2387" s="2">
        <f>YEAR([1]Data!$D2387)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x14ac:dyDescent="0.3">
      <c r="A2388" s="2">
        <v>2387</v>
      </c>
      <c r="B2388" s="2" t="s">
        <v>5418</v>
      </c>
      <c r="C2388" s="2">
        <f>YEAR([1]Data!$D2388)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x14ac:dyDescent="0.3">
      <c r="A2389" s="2">
        <v>2388</v>
      </c>
      <c r="B2389" s="2" t="s">
        <v>5428</v>
      </c>
      <c r="C2389" s="2">
        <f>YEAR([1]Data!$D2389)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x14ac:dyDescent="0.3">
      <c r="A2390" s="2">
        <v>2389</v>
      </c>
      <c r="B2390" s="2" t="s">
        <v>5428</v>
      </c>
      <c r="C2390" s="2">
        <f>YEAR([1]Data!$D2390)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x14ac:dyDescent="0.3">
      <c r="A2391" s="2">
        <v>2390</v>
      </c>
      <c r="B2391" s="2" t="s">
        <v>5432</v>
      </c>
      <c r="C2391" s="2">
        <f>YEAR([1]Data!$D2391)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x14ac:dyDescent="0.3">
      <c r="A2392" s="2">
        <v>2391</v>
      </c>
      <c r="B2392" s="2" t="s">
        <v>5432</v>
      </c>
      <c r="C2392" s="2">
        <f>YEAR([1]Data!$D2392)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x14ac:dyDescent="0.3">
      <c r="A2393" s="2">
        <v>2392</v>
      </c>
      <c r="B2393" s="2" t="s">
        <v>5432</v>
      </c>
      <c r="C2393" s="2">
        <f>YEAR([1]Data!$D2393)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x14ac:dyDescent="0.3">
      <c r="A2394" s="2">
        <v>2393</v>
      </c>
      <c r="B2394" s="2" t="s">
        <v>5432</v>
      </c>
      <c r="C2394" s="2">
        <f>YEAR([1]Data!$D2394)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x14ac:dyDescent="0.3">
      <c r="A2395" s="2">
        <v>2394</v>
      </c>
      <c r="B2395" s="2" t="s">
        <v>5441</v>
      </c>
      <c r="C2395" s="2">
        <f>YEAR([1]Data!$D2395)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x14ac:dyDescent="0.3">
      <c r="A2396" s="2">
        <v>2395</v>
      </c>
      <c r="B2396" s="2" t="s">
        <v>5443</v>
      </c>
      <c r="C2396" s="2">
        <f>YEAR([1]Data!$D2396)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x14ac:dyDescent="0.3">
      <c r="A2397" s="2">
        <v>2396</v>
      </c>
      <c r="B2397" s="2" t="s">
        <v>5443</v>
      </c>
      <c r="C2397" s="2">
        <f>YEAR([1]Data!$D2397)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x14ac:dyDescent="0.3">
      <c r="A2398" s="2">
        <v>2397</v>
      </c>
      <c r="B2398" s="2" t="s">
        <v>5443</v>
      </c>
      <c r="C2398" s="2">
        <f>YEAR([1]Data!$D2398)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x14ac:dyDescent="0.3">
      <c r="A2399" s="2">
        <v>2398</v>
      </c>
      <c r="B2399" s="2" t="s">
        <v>5444</v>
      </c>
      <c r="C2399" s="2">
        <f>YEAR([1]Data!$D2399)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x14ac:dyDescent="0.3">
      <c r="A2400" s="2">
        <v>2399</v>
      </c>
      <c r="B2400" s="2" t="s">
        <v>5444</v>
      </c>
      <c r="C2400" s="2">
        <f>YEAR([1]Data!$D2400)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x14ac:dyDescent="0.3">
      <c r="A2401" s="2">
        <v>2400</v>
      </c>
      <c r="B2401" s="2" t="s">
        <v>5445</v>
      </c>
      <c r="C2401" s="2">
        <f>YEAR([1]Data!$D2401)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x14ac:dyDescent="0.3">
      <c r="A2402" s="2">
        <v>2401</v>
      </c>
      <c r="B2402" s="2" t="s">
        <v>5445</v>
      </c>
      <c r="C2402" s="2">
        <f>YEAR([1]Data!$D2402)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x14ac:dyDescent="0.3">
      <c r="A2403" s="2">
        <v>2402</v>
      </c>
      <c r="B2403" s="2" t="s">
        <v>5446</v>
      </c>
      <c r="C2403" s="2">
        <f>YEAR([1]Data!$D2403)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x14ac:dyDescent="0.3">
      <c r="A2404" s="2">
        <v>2403</v>
      </c>
      <c r="B2404" s="2" t="s">
        <v>5446</v>
      </c>
      <c r="C2404" s="2">
        <f>YEAR([1]Data!$D2404)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x14ac:dyDescent="0.3">
      <c r="A2405" s="2">
        <v>2404</v>
      </c>
      <c r="B2405" s="2" t="s">
        <v>5447</v>
      </c>
      <c r="C2405" s="2">
        <f>YEAR([1]Data!$D2405)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x14ac:dyDescent="0.3">
      <c r="A2406" s="2">
        <v>2405</v>
      </c>
      <c r="B2406" s="2" t="s">
        <v>5450</v>
      </c>
      <c r="C2406" s="2">
        <f>YEAR([1]Data!$D2406)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x14ac:dyDescent="0.3">
      <c r="A2407" s="2">
        <v>2406</v>
      </c>
      <c r="B2407" s="2" t="s">
        <v>5450</v>
      </c>
      <c r="C2407" s="2">
        <f>YEAR([1]Data!$D2407)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x14ac:dyDescent="0.3">
      <c r="A2408" s="2">
        <v>2407</v>
      </c>
      <c r="B2408" s="2" t="s">
        <v>5450</v>
      </c>
      <c r="C2408" s="2">
        <f>YEAR([1]Data!$D2408)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x14ac:dyDescent="0.3">
      <c r="A2409" s="2">
        <v>2408</v>
      </c>
      <c r="B2409" s="2" t="s">
        <v>5451</v>
      </c>
      <c r="C2409" s="2">
        <f>YEAR([1]Data!$D2409)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x14ac:dyDescent="0.3">
      <c r="A2410" s="2">
        <v>2409</v>
      </c>
      <c r="B2410" s="2" t="s">
        <v>5451</v>
      </c>
      <c r="C2410" s="2">
        <f>YEAR([1]Data!$D2410)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x14ac:dyDescent="0.3">
      <c r="A2411" s="2">
        <v>2410</v>
      </c>
      <c r="B2411" s="2" t="s">
        <v>5456</v>
      </c>
      <c r="C2411" s="2">
        <f>YEAR([1]Data!$D2411)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x14ac:dyDescent="0.3">
      <c r="A2412" s="2">
        <v>2411</v>
      </c>
      <c r="B2412" s="2" t="s">
        <v>5457</v>
      </c>
      <c r="C2412" s="2">
        <f>YEAR([1]Data!$D2412)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x14ac:dyDescent="0.3">
      <c r="A2413" s="2">
        <v>2412</v>
      </c>
      <c r="B2413" s="2" t="s">
        <v>5458</v>
      </c>
      <c r="C2413" s="2">
        <f>YEAR([1]Data!$D2413)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x14ac:dyDescent="0.3">
      <c r="A2414" s="2">
        <v>2413</v>
      </c>
      <c r="B2414" s="2" t="s">
        <v>5461</v>
      </c>
      <c r="C2414" s="2">
        <f>YEAR([1]Data!$D2414)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x14ac:dyDescent="0.3">
      <c r="A2415" s="2">
        <v>2414</v>
      </c>
      <c r="B2415" s="2" t="s">
        <v>5461</v>
      </c>
      <c r="C2415" s="2">
        <f>YEAR([1]Data!$D2415)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x14ac:dyDescent="0.3">
      <c r="A2416" s="2">
        <v>2415</v>
      </c>
      <c r="B2416" s="2" t="s">
        <v>5462</v>
      </c>
      <c r="C2416" s="2">
        <f>YEAR([1]Data!$D2416)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x14ac:dyDescent="0.3">
      <c r="A2417" s="2">
        <v>2416</v>
      </c>
      <c r="B2417" s="2" t="s">
        <v>5463</v>
      </c>
      <c r="C2417" s="2">
        <f>YEAR([1]Data!$D2417)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x14ac:dyDescent="0.3">
      <c r="A2418" s="2">
        <v>2417</v>
      </c>
      <c r="B2418" s="2" t="s">
        <v>5465</v>
      </c>
      <c r="C2418" s="2">
        <f>YEAR([1]Data!$D2418)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x14ac:dyDescent="0.3">
      <c r="A2419" s="2">
        <v>2418</v>
      </c>
      <c r="B2419" s="2" t="s">
        <v>5465</v>
      </c>
      <c r="C2419" s="2">
        <f>YEAR([1]Data!$D2419)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x14ac:dyDescent="0.3">
      <c r="A2420" s="2">
        <v>2419</v>
      </c>
      <c r="B2420" s="2" t="s">
        <v>5469</v>
      </c>
      <c r="C2420" s="2">
        <f>YEAR([1]Data!$D2420)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x14ac:dyDescent="0.3">
      <c r="A2421" s="2">
        <v>2420</v>
      </c>
      <c r="B2421" s="2" t="s">
        <v>5473</v>
      </c>
      <c r="C2421" s="2">
        <f>YEAR([1]Data!$D2421)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x14ac:dyDescent="0.3">
      <c r="A2422" s="2">
        <v>2421</v>
      </c>
      <c r="B2422" s="2" t="s">
        <v>5473</v>
      </c>
      <c r="C2422" s="2">
        <f>YEAR([1]Data!$D2422)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x14ac:dyDescent="0.3">
      <c r="A2423" s="2">
        <v>2422</v>
      </c>
      <c r="B2423" s="2" t="s">
        <v>5477</v>
      </c>
      <c r="C2423" s="2">
        <f>YEAR([1]Data!$D2423)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x14ac:dyDescent="0.3">
      <c r="A2424" s="2">
        <v>2423</v>
      </c>
      <c r="B2424" s="2" t="s">
        <v>5477</v>
      </c>
      <c r="C2424" s="2">
        <f>YEAR([1]Data!$D2424)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x14ac:dyDescent="0.3">
      <c r="A2425" s="2">
        <v>2424</v>
      </c>
      <c r="B2425" s="2" t="s">
        <v>5481</v>
      </c>
      <c r="C2425" s="2">
        <f>YEAR([1]Data!$D2425)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x14ac:dyDescent="0.3">
      <c r="A2426" s="2">
        <v>2425</v>
      </c>
      <c r="B2426" s="2" t="s">
        <v>5481</v>
      </c>
      <c r="C2426" s="2">
        <f>YEAR([1]Data!$D2426)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x14ac:dyDescent="0.3">
      <c r="A2427" s="2">
        <v>2426</v>
      </c>
      <c r="B2427" s="2" t="s">
        <v>5481</v>
      </c>
      <c r="C2427" s="2">
        <f>YEAR([1]Data!$D2427)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x14ac:dyDescent="0.3">
      <c r="A2428" s="2">
        <v>2427</v>
      </c>
      <c r="B2428" s="2" t="s">
        <v>5481</v>
      </c>
      <c r="C2428" s="2">
        <f>YEAR([1]Data!$D2428)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x14ac:dyDescent="0.3">
      <c r="A2429" s="2">
        <v>2428</v>
      </c>
      <c r="B2429" s="2" t="s">
        <v>5484</v>
      </c>
      <c r="C2429" s="2">
        <f>YEAR([1]Data!$D2429)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x14ac:dyDescent="0.3">
      <c r="A2430" s="2">
        <v>2429</v>
      </c>
      <c r="B2430" s="2" t="s">
        <v>5484</v>
      </c>
      <c r="C2430" s="2">
        <f>YEAR([1]Data!$D2430)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x14ac:dyDescent="0.3">
      <c r="A2431" s="2">
        <v>2430</v>
      </c>
      <c r="B2431" s="2" t="s">
        <v>5484</v>
      </c>
      <c r="C2431" s="2">
        <f>YEAR([1]Data!$D2431)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x14ac:dyDescent="0.3">
      <c r="A2432" s="2">
        <v>2431</v>
      </c>
      <c r="B2432" s="2" t="s">
        <v>5489</v>
      </c>
      <c r="C2432" s="2">
        <f>YEAR([1]Data!$D2432)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x14ac:dyDescent="0.3">
      <c r="A2433" s="2">
        <v>2432</v>
      </c>
      <c r="B2433" s="2" t="s">
        <v>5490</v>
      </c>
      <c r="C2433" s="2">
        <f>YEAR([1]Data!$D2433)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x14ac:dyDescent="0.3">
      <c r="A2434" s="2">
        <v>2433</v>
      </c>
      <c r="B2434" s="2" t="s">
        <v>5491</v>
      </c>
      <c r="C2434" s="2">
        <f>YEAR([1]Data!$D2434)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x14ac:dyDescent="0.3">
      <c r="A2435" s="2">
        <v>2434</v>
      </c>
      <c r="B2435" s="2" t="s">
        <v>5496</v>
      </c>
      <c r="C2435" s="2">
        <f>YEAR([1]Data!$D2435)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x14ac:dyDescent="0.3">
      <c r="A2436" s="2">
        <v>2435</v>
      </c>
      <c r="B2436" s="2" t="s">
        <v>5497</v>
      </c>
      <c r="C2436" s="2">
        <f>YEAR([1]Data!$D2436)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x14ac:dyDescent="0.3">
      <c r="A2437" s="2">
        <v>2436</v>
      </c>
      <c r="B2437" s="2" t="s">
        <v>5497</v>
      </c>
      <c r="C2437" s="2">
        <f>YEAR([1]Data!$D2437)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x14ac:dyDescent="0.3">
      <c r="A2438" s="2">
        <v>2437</v>
      </c>
      <c r="B2438" s="2" t="s">
        <v>5500</v>
      </c>
      <c r="C2438" s="2">
        <f>YEAR([1]Data!$D2438)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x14ac:dyDescent="0.3">
      <c r="A2439" s="2">
        <v>2438</v>
      </c>
      <c r="B2439" s="2" t="s">
        <v>5501</v>
      </c>
      <c r="C2439" s="2">
        <f>YEAR([1]Data!$D2439)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x14ac:dyDescent="0.3">
      <c r="A2440" s="2">
        <v>2439</v>
      </c>
      <c r="B2440" s="2" t="s">
        <v>5501</v>
      </c>
      <c r="C2440" s="2">
        <f>YEAR([1]Data!$D2440)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x14ac:dyDescent="0.3">
      <c r="A2441" s="2">
        <v>2440</v>
      </c>
      <c r="B2441" s="2" t="s">
        <v>5506</v>
      </c>
      <c r="C2441" s="2">
        <f>YEAR([1]Data!$D2441)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x14ac:dyDescent="0.3">
      <c r="A2442" s="2">
        <v>2441</v>
      </c>
      <c r="B2442" s="2" t="s">
        <v>5507</v>
      </c>
      <c r="C2442" s="2">
        <f>YEAR([1]Data!$D2442)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x14ac:dyDescent="0.3">
      <c r="A2443" s="2">
        <v>2442</v>
      </c>
      <c r="B2443" s="2" t="s">
        <v>5507</v>
      </c>
      <c r="C2443" s="2">
        <f>YEAR([1]Data!$D2443)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x14ac:dyDescent="0.3">
      <c r="A2444" s="2">
        <v>2443</v>
      </c>
      <c r="B2444" s="2" t="s">
        <v>5507</v>
      </c>
      <c r="C2444" s="2">
        <f>YEAR([1]Data!$D2444)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x14ac:dyDescent="0.3">
      <c r="A2445" s="2">
        <v>2444</v>
      </c>
      <c r="B2445" s="2" t="s">
        <v>5507</v>
      </c>
      <c r="C2445" s="2">
        <f>YEAR([1]Data!$D2445)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x14ac:dyDescent="0.3">
      <c r="A2446" s="2">
        <v>2445</v>
      </c>
      <c r="B2446" s="2" t="s">
        <v>5507</v>
      </c>
      <c r="C2446" s="2">
        <f>YEAR([1]Data!$D2446)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x14ac:dyDescent="0.3">
      <c r="A2447" s="2">
        <v>2446</v>
      </c>
      <c r="B2447" s="2" t="s">
        <v>5507</v>
      </c>
      <c r="C2447" s="2">
        <f>YEAR([1]Data!$D2447)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x14ac:dyDescent="0.3">
      <c r="A2448" s="2">
        <v>2447</v>
      </c>
      <c r="B2448" s="2" t="s">
        <v>5511</v>
      </c>
      <c r="C2448" s="2">
        <f>YEAR([1]Data!$D2448)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x14ac:dyDescent="0.3">
      <c r="A2449" s="2">
        <v>2448</v>
      </c>
      <c r="B2449" s="2" t="s">
        <v>5512</v>
      </c>
      <c r="C2449" s="2">
        <f>YEAR([1]Data!$D2449)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x14ac:dyDescent="0.3">
      <c r="A2450" s="2">
        <v>2449</v>
      </c>
      <c r="B2450" s="2" t="s">
        <v>5513</v>
      </c>
      <c r="C2450" s="2">
        <f>YEAR([1]Data!$D2450)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x14ac:dyDescent="0.3">
      <c r="A2451" s="2">
        <v>2450</v>
      </c>
      <c r="B2451" s="2" t="s">
        <v>5515</v>
      </c>
      <c r="C2451" s="2">
        <f>YEAR([1]Data!$D2451)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x14ac:dyDescent="0.3">
      <c r="A2452" s="2">
        <v>2451</v>
      </c>
      <c r="B2452" s="2" t="s">
        <v>5518</v>
      </c>
      <c r="C2452" s="2">
        <f>YEAR([1]Data!$D2452)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x14ac:dyDescent="0.3">
      <c r="A2453" s="2">
        <v>2452</v>
      </c>
      <c r="B2453" s="2" t="s">
        <v>5518</v>
      </c>
      <c r="C2453" s="2">
        <f>YEAR([1]Data!$D2453)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x14ac:dyDescent="0.3">
      <c r="A2454" s="2">
        <v>2453</v>
      </c>
      <c r="B2454" s="2" t="s">
        <v>5518</v>
      </c>
      <c r="C2454" s="2">
        <f>YEAR([1]Data!$D2454)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x14ac:dyDescent="0.3">
      <c r="A2455" s="2">
        <v>2454</v>
      </c>
      <c r="B2455" s="2" t="s">
        <v>5518</v>
      </c>
      <c r="C2455" s="2">
        <f>YEAR([1]Data!$D2455)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x14ac:dyDescent="0.3">
      <c r="A2456" s="2">
        <v>2455</v>
      </c>
      <c r="B2456" s="2" t="s">
        <v>5518</v>
      </c>
      <c r="C2456" s="2">
        <f>YEAR([1]Data!$D2456)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x14ac:dyDescent="0.3">
      <c r="A2457" s="2">
        <v>2456</v>
      </c>
      <c r="B2457" s="2" t="s">
        <v>5518</v>
      </c>
      <c r="C2457" s="2">
        <f>YEAR([1]Data!$D2457)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x14ac:dyDescent="0.3">
      <c r="A2458" s="2">
        <v>2457</v>
      </c>
      <c r="B2458" s="2" t="s">
        <v>5518</v>
      </c>
      <c r="C2458" s="2">
        <f>YEAR([1]Data!$D2458)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x14ac:dyDescent="0.3">
      <c r="A2459" s="2">
        <v>2458</v>
      </c>
      <c r="B2459" s="2" t="s">
        <v>5518</v>
      </c>
      <c r="C2459" s="2">
        <f>YEAR([1]Data!$D2459)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x14ac:dyDescent="0.3">
      <c r="A2460" s="2">
        <v>2459</v>
      </c>
      <c r="B2460" s="2" t="s">
        <v>5518</v>
      </c>
      <c r="C2460" s="2">
        <f>YEAR([1]Data!$D2460)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x14ac:dyDescent="0.3">
      <c r="A2461" s="2">
        <v>2460</v>
      </c>
      <c r="B2461" s="2" t="s">
        <v>5521</v>
      </c>
      <c r="C2461" s="2">
        <f>YEAR([1]Data!$D2461)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x14ac:dyDescent="0.3">
      <c r="A2462" s="2">
        <v>2461</v>
      </c>
      <c r="B2462" s="2" t="s">
        <v>5522</v>
      </c>
      <c r="C2462" s="2">
        <f>YEAR([1]Data!$D2462)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x14ac:dyDescent="0.3">
      <c r="A2463" s="2">
        <v>2462</v>
      </c>
      <c r="B2463" s="2" t="s">
        <v>5522</v>
      </c>
      <c r="C2463" s="2">
        <f>YEAR([1]Data!$D2463)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x14ac:dyDescent="0.3">
      <c r="A2464" s="2">
        <v>2463</v>
      </c>
      <c r="B2464" s="2" t="s">
        <v>5525</v>
      </c>
      <c r="C2464" s="2">
        <f>YEAR([1]Data!$D2464)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x14ac:dyDescent="0.3">
      <c r="A2465" s="2">
        <v>2464</v>
      </c>
      <c r="B2465" s="2" t="s">
        <v>5525</v>
      </c>
      <c r="C2465" s="2">
        <f>YEAR([1]Data!$D2465)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x14ac:dyDescent="0.3">
      <c r="A2466" s="2">
        <v>2465</v>
      </c>
      <c r="B2466" s="2" t="s">
        <v>5525</v>
      </c>
      <c r="C2466" s="2">
        <f>YEAR([1]Data!$D2466)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x14ac:dyDescent="0.3">
      <c r="A2467" s="2">
        <v>2466</v>
      </c>
      <c r="B2467" s="2" t="s">
        <v>5525</v>
      </c>
      <c r="C2467" s="2">
        <f>YEAR([1]Data!$D2467)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x14ac:dyDescent="0.3">
      <c r="A2468" s="2">
        <v>2467</v>
      </c>
      <c r="B2468" s="2" t="s">
        <v>5526</v>
      </c>
      <c r="C2468" s="2">
        <f>YEAR([1]Data!$D2468)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x14ac:dyDescent="0.3">
      <c r="A2469" s="2">
        <v>2468</v>
      </c>
      <c r="B2469" s="2" t="s">
        <v>5526</v>
      </c>
      <c r="C2469" s="2">
        <f>YEAR([1]Data!$D2469)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x14ac:dyDescent="0.3">
      <c r="A2470" s="2">
        <v>2469</v>
      </c>
      <c r="B2470" s="2" t="s">
        <v>5526</v>
      </c>
      <c r="C2470" s="2">
        <f>YEAR([1]Data!$D2470)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x14ac:dyDescent="0.3">
      <c r="A2471" s="2">
        <v>2470</v>
      </c>
      <c r="B2471" s="2" t="s">
        <v>5526</v>
      </c>
      <c r="C2471" s="2">
        <f>YEAR([1]Data!$D2471)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x14ac:dyDescent="0.3">
      <c r="A2472" s="2">
        <v>2471</v>
      </c>
      <c r="B2472" s="2" t="s">
        <v>5532</v>
      </c>
      <c r="C2472" s="2">
        <f>YEAR([1]Data!$D2472)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x14ac:dyDescent="0.3">
      <c r="A2473" s="2">
        <v>2472</v>
      </c>
      <c r="B2473" s="2" t="s">
        <v>5532</v>
      </c>
      <c r="C2473" s="2">
        <f>YEAR([1]Data!$D2473)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x14ac:dyDescent="0.3">
      <c r="A2474" s="2">
        <v>2473</v>
      </c>
      <c r="B2474" s="2" t="s">
        <v>5532</v>
      </c>
      <c r="C2474" s="2">
        <f>YEAR([1]Data!$D2474)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x14ac:dyDescent="0.3">
      <c r="A2475" s="2">
        <v>2474</v>
      </c>
      <c r="B2475" s="2" t="s">
        <v>5538</v>
      </c>
      <c r="C2475" s="2">
        <f>YEAR([1]Data!$D2475)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x14ac:dyDescent="0.3">
      <c r="A2476" s="2">
        <v>2475</v>
      </c>
      <c r="B2476" s="2" t="s">
        <v>5538</v>
      </c>
      <c r="C2476" s="2">
        <f>YEAR([1]Data!$D2476)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x14ac:dyDescent="0.3">
      <c r="A2477" s="2">
        <v>2476</v>
      </c>
      <c r="B2477" s="2" t="s">
        <v>5538</v>
      </c>
      <c r="C2477" s="2">
        <f>YEAR([1]Data!$D2477)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x14ac:dyDescent="0.3">
      <c r="A2478" s="2">
        <v>2477</v>
      </c>
      <c r="B2478" s="2" t="s">
        <v>5538</v>
      </c>
      <c r="C2478" s="2">
        <f>YEAR([1]Data!$D2478)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x14ac:dyDescent="0.3">
      <c r="A2479" s="2">
        <v>2478</v>
      </c>
      <c r="B2479" s="2" t="s">
        <v>5545</v>
      </c>
      <c r="C2479" s="2">
        <f>YEAR([1]Data!$D2479)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x14ac:dyDescent="0.3">
      <c r="A2480" s="2">
        <v>2479</v>
      </c>
      <c r="B2480" s="2" t="s">
        <v>5548</v>
      </c>
      <c r="C2480" s="2">
        <f>YEAR([1]Data!$D2480)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x14ac:dyDescent="0.3">
      <c r="A2481" s="2">
        <v>2480</v>
      </c>
      <c r="B2481" s="2" t="s">
        <v>5549</v>
      </c>
      <c r="C2481" s="2">
        <f>YEAR([1]Data!$D2481)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x14ac:dyDescent="0.3">
      <c r="A2482" s="2">
        <v>2481</v>
      </c>
      <c r="B2482" s="2" t="s">
        <v>5549</v>
      </c>
      <c r="C2482" s="2">
        <f>YEAR([1]Data!$D2482)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x14ac:dyDescent="0.3">
      <c r="A2483" s="2">
        <v>2482</v>
      </c>
      <c r="B2483" s="2" t="s">
        <v>5552</v>
      </c>
      <c r="C2483" s="2">
        <f>YEAR([1]Data!$D2483)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x14ac:dyDescent="0.3">
      <c r="A2484" s="2">
        <v>2483</v>
      </c>
      <c r="B2484" s="2" t="s">
        <v>5553</v>
      </c>
      <c r="C2484" s="2">
        <f>YEAR([1]Data!$D2484)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x14ac:dyDescent="0.3">
      <c r="A2485" s="2">
        <v>2484</v>
      </c>
      <c r="B2485" s="2" t="s">
        <v>5553</v>
      </c>
      <c r="C2485" s="2">
        <f>YEAR([1]Data!$D2485)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x14ac:dyDescent="0.3">
      <c r="A2486" s="2">
        <v>2485</v>
      </c>
      <c r="B2486" s="2" t="s">
        <v>5553</v>
      </c>
      <c r="C2486" s="2">
        <f>YEAR([1]Data!$D2486)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x14ac:dyDescent="0.3">
      <c r="A2487" s="2">
        <v>2486</v>
      </c>
      <c r="B2487" s="2" t="s">
        <v>5553</v>
      </c>
      <c r="C2487" s="2">
        <f>YEAR([1]Data!$D2487)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x14ac:dyDescent="0.3">
      <c r="A2488" s="2">
        <v>2487</v>
      </c>
      <c r="B2488" s="2" t="s">
        <v>5556</v>
      </c>
      <c r="C2488" s="2">
        <f>YEAR([1]Data!$D2488)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x14ac:dyDescent="0.3">
      <c r="A2489" s="2">
        <v>2488</v>
      </c>
      <c r="B2489" s="2" t="s">
        <v>5556</v>
      </c>
      <c r="C2489" s="2">
        <f>YEAR([1]Data!$D2489)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x14ac:dyDescent="0.3">
      <c r="A2490" s="2">
        <v>2489</v>
      </c>
      <c r="B2490" s="2" t="s">
        <v>5556</v>
      </c>
      <c r="C2490" s="2">
        <f>YEAR([1]Data!$D2490)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x14ac:dyDescent="0.3">
      <c r="A2491" s="2">
        <v>2490</v>
      </c>
      <c r="B2491" s="2" t="s">
        <v>5561</v>
      </c>
      <c r="C2491" s="2">
        <f>YEAR([1]Data!$D2491)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x14ac:dyDescent="0.3">
      <c r="A2492" s="2">
        <v>2491</v>
      </c>
      <c r="B2492" s="2" t="s">
        <v>5561</v>
      </c>
      <c r="C2492" s="2">
        <f>YEAR([1]Data!$D2492)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x14ac:dyDescent="0.3">
      <c r="A2493" s="2">
        <v>2492</v>
      </c>
      <c r="B2493" s="2" t="s">
        <v>5568</v>
      </c>
      <c r="C2493" s="2">
        <f>YEAR([1]Data!$D2493)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x14ac:dyDescent="0.3">
      <c r="A2494" s="2">
        <v>2493</v>
      </c>
      <c r="B2494" s="2" t="s">
        <v>5569</v>
      </c>
      <c r="C2494" s="2">
        <f>YEAR([1]Data!$D2494)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x14ac:dyDescent="0.3">
      <c r="A2495" s="2">
        <v>2494</v>
      </c>
      <c r="B2495" s="2" t="s">
        <v>5573</v>
      </c>
      <c r="C2495" s="2">
        <f>YEAR([1]Data!$D2495)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x14ac:dyDescent="0.3">
      <c r="A2496" s="2">
        <v>2495</v>
      </c>
      <c r="B2496" s="2" t="s">
        <v>5573</v>
      </c>
      <c r="C2496" s="2">
        <f>YEAR([1]Data!$D2496)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x14ac:dyDescent="0.3">
      <c r="A2497" s="2">
        <v>2496</v>
      </c>
      <c r="B2497" s="2" t="s">
        <v>5574</v>
      </c>
      <c r="C2497" s="2">
        <f>YEAR([1]Data!$D2497)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x14ac:dyDescent="0.3">
      <c r="A2498" s="2">
        <v>2497</v>
      </c>
      <c r="B2498" s="2" t="s">
        <v>5578</v>
      </c>
      <c r="C2498" s="2">
        <f>YEAR([1]Data!$D2498)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x14ac:dyDescent="0.3">
      <c r="A2499" s="2">
        <v>2498</v>
      </c>
      <c r="B2499" s="2" t="s">
        <v>5578</v>
      </c>
      <c r="C2499" s="2">
        <f>YEAR([1]Data!$D2499)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x14ac:dyDescent="0.3">
      <c r="A2500" s="2">
        <v>2499</v>
      </c>
      <c r="B2500" s="2" t="s">
        <v>5579</v>
      </c>
      <c r="C2500" s="2">
        <f>YEAR([1]Data!$D2500)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x14ac:dyDescent="0.3">
      <c r="A2501" s="2">
        <v>2500</v>
      </c>
      <c r="B2501" s="2" t="s">
        <v>5580</v>
      </c>
      <c r="C2501" s="2">
        <f>YEAR([1]Data!$D2501)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x14ac:dyDescent="0.3">
      <c r="A2502" s="2">
        <v>2501</v>
      </c>
      <c r="B2502" s="2" t="s">
        <v>5583</v>
      </c>
      <c r="C2502" s="2">
        <f>YEAR([1]Data!$D2502)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x14ac:dyDescent="0.3">
      <c r="A2503" s="2">
        <v>2502</v>
      </c>
      <c r="B2503" s="2" t="s">
        <v>5583</v>
      </c>
      <c r="C2503" s="2">
        <f>YEAR([1]Data!$D2503)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x14ac:dyDescent="0.3">
      <c r="A2504" s="2">
        <v>2503</v>
      </c>
      <c r="B2504" s="2" t="s">
        <v>5583</v>
      </c>
      <c r="C2504" s="2">
        <f>YEAR([1]Data!$D2504)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x14ac:dyDescent="0.3">
      <c r="A2505" s="2">
        <v>2504</v>
      </c>
      <c r="B2505" s="2" t="s">
        <v>5586</v>
      </c>
      <c r="C2505" s="2">
        <f>YEAR([1]Data!$D2505)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x14ac:dyDescent="0.3">
      <c r="A2506" s="2">
        <v>2505</v>
      </c>
      <c r="B2506" s="2" t="s">
        <v>5589</v>
      </c>
      <c r="C2506" s="2">
        <f>YEAR([1]Data!$D2506)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x14ac:dyDescent="0.3">
      <c r="A2507" s="2">
        <v>2506</v>
      </c>
      <c r="B2507" s="2" t="s">
        <v>5589</v>
      </c>
      <c r="C2507" s="2">
        <f>YEAR([1]Data!$D2507)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x14ac:dyDescent="0.3">
      <c r="A2508" s="2">
        <v>2507</v>
      </c>
      <c r="B2508" s="2" t="s">
        <v>5589</v>
      </c>
      <c r="C2508" s="2">
        <f>YEAR([1]Data!$D2508)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x14ac:dyDescent="0.3">
      <c r="A2509" s="2">
        <v>2508</v>
      </c>
      <c r="B2509" s="2" t="s">
        <v>5592</v>
      </c>
      <c r="C2509" s="2">
        <f>YEAR([1]Data!$D2509)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x14ac:dyDescent="0.3">
      <c r="A2510" s="2">
        <v>2509</v>
      </c>
      <c r="B2510" s="2" t="s">
        <v>5595</v>
      </c>
      <c r="C2510" s="2">
        <f>YEAR([1]Data!$D2510)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x14ac:dyDescent="0.3">
      <c r="A2511" s="2">
        <v>2510</v>
      </c>
      <c r="B2511" s="2" t="s">
        <v>5595</v>
      </c>
      <c r="C2511" s="2">
        <f>YEAR([1]Data!$D2511)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x14ac:dyDescent="0.3">
      <c r="A2512" s="2">
        <v>2511</v>
      </c>
      <c r="B2512" s="2" t="s">
        <v>5598</v>
      </c>
      <c r="C2512" s="2">
        <f>YEAR([1]Data!$D2512)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x14ac:dyDescent="0.3">
      <c r="A2513" s="2">
        <v>2512</v>
      </c>
      <c r="B2513" s="2" t="s">
        <v>5601</v>
      </c>
      <c r="C2513" s="2">
        <f>YEAR([1]Data!$D2513)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x14ac:dyDescent="0.3">
      <c r="A2514" s="2">
        <v>2513</v>
      </c>
      <c r="B2514" s="2" t="s">
        <v>5602</v>
      </c>
      <c r="C2514" s="2">
        <f>YEAR([1]Data!$D2514)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x14ac:dyDescent="0.3">
      <c r="A2515" s="2">
        <v>2514</v>
      </c>
      <c r="B2515" s="2" t="s">
        <v>5605</v>
      </c>
      <c r="C2515" s="2">
        <f>YEAR([1]Data!$D2515)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x14ac:dyDescent="0.3">
      <c r="A2516" s="2">
        <v>2515</v>
      </c>
      <c r="B2516" s="2" t="s">
        <v>5605</v>
      </c>
      <c r="C2516" s="2">
        <f>YEAR([1]Data!$D2516)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x14ac:dyDescent="0.3">
      <c r="A2517" s="2">
        <v>2516</v>
      </c>
      <c r="B2517" s="2" t="s">
        <v>5606</v>
      </c>
      <c r="C2517" s="2">
        <f>YEAR([1]Data!$D2517)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x14ac:dyDescent="0.3">
      <c r="A2518" s="2">
        <v>2517</v>
      </c>
      <c r="B2518" s="2" t="s">
        <v>5607</v>
      </c>
      <c r="C2518" s="2">
        <f>YEAR([1]Data!$D2518)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x14ac:dyDescent="0.3">
      <c r="A2519" s="2">
        <v>2518</v>
      </c>
      <c r="B2519" s="2" t="s">
        <v>5608</v>
      </c>
      <c r="C2519" s="2">
        <f>YEAR([1]Data!$D2519)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x14ac:dyDescent="0.3">
      <c r="A2520" s="2">
        <v>2519</v>
      </c>
      <c r="B2520" s="2" t="s">
        <v>5609</v>
      </c>
      <c r="C2520" s="2">
        <f>YEAR([1]Data!$D2520)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x14ac:dyDescent="0.3">
      <c r="A2521" s="2">
        <v>2520</v>
      </c>
      <c r="B2521" s="2" t="s">
        <v>5609</v>
      </c>
      <c r="C2521" s="2">
        <f>YEAR([1]Data!$D2521)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x14ac:dyDescent="0.3">
      <c r="A2522" s="2">
        <v>2521</v>
      </c>
      <c r="B2522" s="2" t="s">
        <v>5609</v>
      </c>
      <c r="C2522" s="2">
        <f>YEAR([1]Data!$D2522)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x14ac:dyDescent="0.3">
      <c r="A2523" s="2">
        <v>2522</v>
      </c>
      <c r="B2523" s="2" t="s">
        <v>5609</v>
      </c>
      <c r="C2523" s="2">
        <f>YEAR([1]Data!$D2523)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x14ac:dyDescent="0.3">
      <c r="A2524" s="2">
        <v>2523</v>
      </c>
      <c r="B2524" s="2" t="s">
        <v>5609</v>
      </c>
      <c r="C2524" s="2">
        <f>YEAR([1]Data!$D2524)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x14ac:dyDescent="0.3">
      <c r="A2525" s="2">
        <v>2524</v>
      </c>
      <c r="B2525" s="2" t="s">
        <v>5609</v>
      </c>
      <c r="C2525" s="2">
        <f>YEAR([1]Data!$D2525)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x14ac:dyDescent="0.3">
      <c r="A2526" s="2">
        <v>2525</v>
      </c>
      <c r="B2526" s="2" t="s">
        <v>5614</v>
      </c>
      <c r="C2526" s="2">
        <f>YEAR([1]Data!$D2526)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x14ac:dyDescent="0.3">
      <c r="A2527" s="2">
        <v>2526</v>
      </c>
      <c r="B2527" s="2" t="s">
        <v>5614</v>
      </c>
      <c r="C2527" s="2">
        <f>YEAR([1]Data!$D2527)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x14ac:dyDescent="0.3">
      <c r="A2528" s="2">
        <v>2527</v>
      </c>
      <c r="B2528" s="2" t="s">
        <v>5614</v>
      </c>
      <c r="C2528" s="2">
        <f>YEAR([1]Data!$D2528)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x14ac:dyDescent="0.3">
      <c r="A2529" s="2">
        <v>2528</v>
      </c>
      <c r="B2529" s="2" t="s">
        <v>5614</v>
      </c>
      <c r="C2529" s="2">
        <f>YEAR([1]Data!$D2529)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x14ac:dyDescent="0.3">
      <c r="A2530" s="2">
        <v>2529</v>
      </c>
      <c r="B2530" s="2" t="s">
        <v>5614</v>
      </c>
      <c r="C2530" s="2">
        <f>YEAR([1]Data!$D2530)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x14ac:dyDescent="0.3">
      <c r="A2531" s="2">
        <v>2530</v>
      </c>
      <c r="B2531" s="2" t="s">
        <v>5619</v>
      </c>
      <c r="C2531" s="2">
        <f>YEAR([1]Data!$D2531)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x14ac:dyDescent="0.3">
      <c r="A2532" s="2">
        <v>2531</v>
      </c>
      <c r="B2532" s="2" t="s">
        <v>5620</v>
      </c>
      <c r="C2532" s="2">
        <f>YEAR([1]Data!$D2532)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x14ac:dyDescent="0.3">
      <c r="A2533" s="2">
        <v>2532</v>
      </c>
      <c r="B2533" s="2" t="s">
        <v>5620</v>
      </c>
      <c r="C2533" s="2">
        <f>YEAR([1]Data!$D2533)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x14ac:dyDescent="0.3">
      <c r="A2534" s="2">
        <v>2533</v>
      </c>
      <c r="B2534" s="2" t="s">
        <v>5620</v>
      </c>
      <c r="C2534" s="2">
        <f>YEAR([1]Data!$D2534)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x14ac:dyDescent="0.3">
      <c r="A2535" s="2">
        <v>2534</v>
      </c>
      <c r="B2535" s="2" t="s">
        <v>5620</v>
      </c>
      <c r="C2535" s="2">
        <f>YEAR([1]Data!$D2535)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x14ac:dyDescent="0.3">
      <c r="A2536" s="2">
        <v>2535</v>
      </c>
      <c r="B2536" s="2" t="s">
        <v>5622</v>
      </c>
      <c r="C2536" s="2">
        <f>YEAR([1]Data!$D2536)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x14ac:dyDescent="0.3">
      <c r="A2537" s="2">
        <v>2536</v>
      </c>
      <c r="B2537" s="2" t="s">
        <v>5623</v>
      </c>
      <c r="C2537" s="2">
        <f>YEAR([1]Data!$D2537)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x14ac:dyDescent="0.3">
      <c r="A2538" s="2">
        <v>2537</v>
      </c>
      <c r="B2538" s="2" t="s">
        <v>5627</v>
      </c>
      <c r="C2538" s="2">
        <f>YEAR([1]Data!$D2538)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x14ac:dyDescent="0.3">
      <c r="A2539" s="2">
        <v>2538</v>
      </c>
      <c r="B2539" s="2" t="s">
        <v>5627</v>
      </c>
      <c r="C2539" s="2">
        <f>YEAR([1]Data!$D2539)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x14ac:dyDescent="0.3">
      <c r="A2540" s="2">
        <v>2539</v>
      </c>
      <c r="B2540" s="2" t="s">
        <v>5627</v>
      </c>
      <c r="C2540" s="2">
        <f>YEAR([1]Data!$D2540)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x14ac:dyDescent="0.3">
      <c r="A2541" s="2">
        <v>2540</v>
      </c>
      <c r="B2541" s="2" t="s">
        <v>5630</v>
      </c>
      <c r="C2541" s="2">
        <f>YEAR([1]Data!$D2541)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x14ac:dyDescent="0.3">
      <c r="A2542" s="2">
        <v>2541</v>
      </c>
      <c r="B2542" s="2" t="s">
        <v>5630</v>
      </c>
      <c r="C2542" s="2">
        <f>YEAR([1]Data!$D2542)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x14ac:dyDescent="0.3">
      <c r="A2543" s="2">
        <v>2542</v>
      </c>
      <c r="B2543" s="2" t="s">
        <v>5631</v>
      </c>
      <c r="C2543" s="2">
        <f>YEAR([1]Data!$D2543)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x14ac:dyDescent="0.3">
      <c r="A2544" s="2">
        <v>2543</v>
      </c>
      <c r="B2544" s="2" t="s">
        <v>5634</v>
      </c>
      <c r="C2544" s="2">
        <f>YEAR([1]Data!$D2544)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x14ac:dyDescent="0.3">
      <c r="A2545" s="2">
        <v>2544</v>
      </c>
      <c r="B2545" s="2" t="s">
        <v>5637</v>
      </c>
      <c r="C2545" s="2">
        <f>YEAR([1]Data!$D2545)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x14ac:dyDescent="0.3">
      <c r="A2546" s="2">
        <v>2545</v>
      </c>
      <c r="B2546" s="2" t="s">
        <v>5637</v>
      </c>
      <c r="C2546" s="2">
        <f>YEAR([1]Data!$D2546)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x14ac:dyDescent="0.3">
      <c r="A2547" s="2">
        <v>2546</v>
      </c>
      <c r="B2547" s="2" t="s">
        <v>5640</v>
      </c>
      <c r="C2547" s="2">
        <f>YEAR([1]Data!$D2547)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x14ac:dyDescent="0.3">
      <c r="A2548" s="2">
        <v>2547</v>
      </c>
      <c r="B2548" s="2" t="s">
        <v>5640</v>
      </c>
      <c r="C2548" s="2">
        <f>YEAR([1]Data!$D2548)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x14ac:dyDescent="0.3">
      <c r="A2549" s="2">
        <v>2548</v>
      </c>
      <c r="B2549" s="2" t="s">
        <v>5641</v>
      </c>
      <c r="C2549" s="2">
        <f>YEAR([1]Data!$D2549)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x14ac:dyDescent="0.3">
      <c r="A2550" s="2">
        <v>2549</v>
      </c>
      <c r="B2550" s="2" t="s">
        <v>5641</v>
      </c>
      <c r="C2550" s="2">
        <f>YEAR([1]Data!$D2550)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x14ac:dyDescent="0.3">
      <c r="A2551" s="2">
        <v>2550</v>
      </c>
      <c r="B2551" s="2" t="s">
        <v>5641</v>
      </c>
      <c r="C2551" s="2">
        <f>YEAR([1]Data!$D2551)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x14ac:dyDescent="0.3">
      <c r="A2552" s="2">
        <v>2551</v>
      </c>
      <c r="B2552" s="2" t="s">
        <v>5641</v>
      </c>
      <c r="C2552" s="2">
        <f>YEAR([1]Data!$D2552)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x14ac:dyDescent="0.3">
      <c r="A2553" s="2">
        <v>2552</v>
      </c>
      <c r="B2553" s="2" t="s">
        <v>5642</v>
      </c>
      <c r="C2553" s="2">
        <f>YEAR([1]Data!$D2553)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x14ac:dyDescent="0.3">
      <c r="A2554" s="2">
        <v>2553</v>
      </c>
      <c r="B2554" s="2" t="s">
        <v>5642</v>
      </c>
      <c r="C2554" s="2">
        <f>YEAR([1]Data!$D2554)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x14ac:dyDescent="0.3">
      <c r="A2555" s="2">
        <v>2554</v>
      </c>
      <c r="B2555" s="2" t="s">
        <v>5645</v>
      </c>
      <c r="C2555" s="2">
        <f>YEAR([1]Data!$D2555)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x14ac:dyDescent="0.3">
      <c r="A2556" s="2">
        <v>2555</v>
      </c>
      <c r="B2556" s="2" t="s">
        <v>5646</v>
      </c>
      <c r="C2556" s="2">
        <f>YEAR([1]Data!$D2556)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x14ac:dyDescent="0.3">
      <c r="A2557" s="2">
        <v>2556</v>
      </c>
      <c r="B2557" s="2" t="s">
        <v>5650</v>
      </c>
      <c r="C2557" s="2">
        <f>YEAR([1]Data!$D2557)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x14ac:dyDescent="0.3">
      <c r="A2558" s="2">
        <v>2557</v>
      </c>
      <c r="B2558" s="2" t="s">
        <v>5653</v>
      </c>
      <c r="C2558" s="2">
        <f>YEAR([1]Data!$D2558)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x14ac:dyDescent="0.3">
      <c r="A2559" s="2">
        <v>2558</v>
      </c>
      <c r="B2559" s="2" t="s">
        <v>5656</v>
      </c>
      <c r="C2559" s="2">
        <f>YEAR([1]Data!$D2559)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x14ac:dyDescent="0.3">
      <c r="A2560" s="2">
        <v>2559</v>
      </c>
      <c r="B2560" s="2" t="s">
        <v>5657</v>
      </c>
      <c r="C2560" s="2">
        <f>YEAR([1]Data!$D2560)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x14ac:dyDescent="0.3">
      <c r="A2561" s="2">
        <v>2560</v>
      </c>
      <c r="B2561" s="2" t="s">
        <v>5657</v>
      </c>
      <c r="C2561" s="2">
        <f>YEAR([1]Data!$D2561)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x14ac:dyDescent="0.3">
      <c r="A2562" s="2">
        <v>2561</v>
      </c>
      <c r="B2562" s="2" t="s">
        <v>5657</v>
      </c>
      <c r="C2562" s="2">
        <f>YEAR([1]Data!$D2562)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x14ac:dyDescent="0.3">
      <c r="A2563" s="2">
        <v>2562</v>
      </c>
      <c r="B2563" s="2" t="s">
        <v>5660</v>
      </c>
      <c r="C2563" s="2">
        <f>YEAR([1]Data!$D2563)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x14ac:dyDescent="0.3">
      <c r="A2564" s="2">
        <v>2563</v>
      </c>
      <c r="B2564" s="2" t="s">
        <v>5660</v>
      </c>
      <c r="C2564" s="2">
        <f>YEAR([1]Data!$D2564)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x14ac:dyDescent="0.3">
      <c r="A2565" s="2">
        <v>2564</v>
      </c>
      <c r="B2565" s="2" t="s">
        <v>5662</v>
      </c>
      <c r="C2565" s="2">
        <f>YEAR([1]Data!$D2565)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x14ac:dyDescent="0.3">
      <c r="A2566" s="2">
        <v>2565</v>
      </c>
      <c r="B2566" s="2" t="s">
        <v>5662</v>
      </c>
      <c r="C2566" s="2">
        <f>YEAR([1]Data!$D2566)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x14ac:dyDescent="0.3">
      <c r="A2567" s="2">
        <v>2566</v>
      </c>
      <c r="B2567" s="2" t="s">
        <v>5665</v>
      </c>
      <c r="C2567" s="2">
        <f>YEAR([1]Data!$D2567)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x14ac:dyDescent="0.3">
      <c r="A2568" s="2">
        <v>2567</v>
      </c>
      <c r="B2568" s="2" t="s">
        <v>5668</v>
      </c>
      <c r="C2568" s="2">
        <f>YEAR([1]Data!$D2568)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x14ac:dyDescent="0.3">
      <c r="A2569" s="2">
        <v>2568</v>
      </c>
      <c r="B2569" s="2" t="s">
        <v>5668</v>
      </c>
      <c r="C2569" s="2">
        <f>YEAR([1]Data!$D2569)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x14ac:dyDescent="0.3">
      <c r="A2570" s="2">
        <v>2569</v>
      </c>
      <c r="B2570" s="2" t="s">
        <v>5672</v>
      </c>
      <c r="C2570" s="2">
        <f>YEAR([1]Data!$D2570)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x14ac:dyDescent="0.3">
      <c r="A2571" s="2">
        <v>2570</v>
      </c>
      <c r="B2571" s="2" t="s">
        <v>5673</v>
      </c>
      <c r="C2571" s="2">
        <f>YEAR([1]Data!$D2571)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x14ac:dyDescent="0.3">
      <c r="A2572" s="2">
        <v>2571</v>
      </c>
      <c r="B2572" s="2" t="s">
        <v>5673</v>
      </c>
      <c r="C2572" s="2">
        <f>YEAR([1]Data!$D2572)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x14ac:dyDescent="0.3">
      <c r="A2573" s="2">
        <v>2572</v>
      </c>
      <c r="B2573" s="2" t="s">
        <v>5674</v>
      </c>
      <c r="C2573" s="2">
        <f>YEAR([1]Data!$D2573)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x14ac:dyDescent="0.3">
      <c r="A2574" s="2">
        <v>2573</v>
      </c>
      <c r="B2574" s="2" t="s">
        <v>5676</v>
      </c>
      <c r="C2574" s="2">
        <f>YEAR([1]Data!$D2574)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x14ac:dyDescent="0.3">
      <c r="A2575" s="2">
        <v>2574</v>
      </c>
      <c r="B2575" s="2" t="s">
        <v>5679</v>
      </c>
      <c r="C2575" s="2">
        <f>YEAR([1]Data!$D2575)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x14ac:dyDescent="0.3">
      <c r="A2576" s="2">
        <v>2575</v>
      </c>
      <c r="B2576" s="2" t="s">
        <v>5680</v>
      </c>
      <c r="C2576" s="2">
        <f>YEAR([1]Data!$D2576)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x14ac:dyDescent="0.3">
      <c r="A2577" s="2">
        <v>2576</v>
      </c>
      <c r="B2577" s="2" t="s">
        <v>5680</v>
      </c>
      <c r="C2577" s="2">
        <f>YEAR([1]Data!$D2577)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x14ac:dyDescent="0.3">
      <c r="A2578" s="2">
        <v>2577</v>
      </c>
      <c r="B2578" s="2" t="s">
        <v>5680</v>
      </c>
      <c r="C2578" s="2">
        <f>YEAR([1]Data!$D2578)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x14ac:dyDescent="0.3">
      <c r="A2579" s="2">
        <v>2578</v>
      </c>
      <c r="B2579" s="2" t="s">
        <v>5680</v>
      </c>
      <c r="C2579" s="2">
        <f>YEAR([1]Data!$D2579)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x14ac:dyDescent="0.3">
      <c r="A2580" s="2">
        <v>2579</v>
      </c>
      <c r="B2580" s="2" t="s">
        <v>5683</v>
      </c>
      <c r="C2580" s="2">
        <f>YEAR([1]Data!$D2580)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x14ac:dyDescent="0.3">
      <c r="A2581" s="2">
        <v>2580</v>
      </c>
      <c r="B2581" s="2" t="s">
        <v>5683</v>
      </c>
      <c r="C2581" s="2">
        <f>YEAR([1]Data!$D2581)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x14ac:dyDescent="0.3">
      <c r="A2582" s="2">
        <v>2581</v>
      </c>
      <c r="B2582" s="2" t="s">
        <v>5683</v>
      </c>
      <c r="C2582" s="2">
        <f>YEAR([1]Data!$D2582)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x14ac:dyDescent="0.3">
      <c r="A2583" s="2">
        <v>2582</v>
      </c>
      <c r="B2583" s="2" t="s">
        <v>5683</v>
      </c>
      <c r="C2583" s="2">
        <f>YEAR([1]Data!$D2583)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x14ac:dyDescent="0.3">
      <c r="A2584" s="2">
        <v>2583</v>
      </c>
      <c r="B2584" s="2" t="s">
        <v>5683</v>
      </c>
      <c r="C2584" s="2">
        <f>YEAR([1]Data!$D2584)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x14ac:dyDescent="0.3">
      <c r="A2585" s="2">
        <v>2584</v>
      </c>
      <c r="B2585" s="2" t="s">
        <v>5683</v>
      </c>
      <c r="C2585" s="2">
        <f>YEAR([1]Data!$D2585)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x14ac:dyDescent="0.3">
      <c r="A2586" s="2">
        <v>2585</v>
      </c>
      <c r="B2586" s="2" t="s">
        <v>5683</v>
      </c>
      <c r="C2586" s="2">
        <f>YEAR([1]Data!$D2586)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x14ac:dyDescent="0.3">
      <c r="A2587" s="2">
        <v>2586</v>
      </c>
      <c r="B2587" s="2" t="s">
        <v>5690</v>
      </c>
      <c r="C2587" s="2">
        <f>YEAR([1]Data!$D2587)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x14ac:dyDescent="0.3">
      <c r="A2588" s="2">
        <v>2587</v>
      </c>
      <c r="B2588" s="2" t="s">
        <v>5692</v>
      </c>
      <c r="C2588" s="2">
        <f>YEAR([1]Data!$D2588)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x14ac:dyDescent="0.3">
      <c r="A2589" s="2">
        <v>2588</v>
      </c>
      <c r="B2589" s="2" t="s">
        <v>5692</v>
      </c>
      <c r="C2589" s="2">
        <f>YEAR([1]Data!$D2589)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x14ac:dyDescent="0.3">
      <c r="A2590" s="2">
        <v>2589</v>
      </c>
      <c r="B2590" s="2" t="s">
        <v>5695</v>
      </c>
      <c r="C2590" s="2">
        <f>YEAR([1]Data!$D2590)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x14ac:dyDescent="0.3">
      <c r="A2591" s="2">
        <v>2590</v>
      </c>
      <c r="B2591" s="2" t="s">
        <v>5695</v>
      </c>
      <c r="C2591" s="2">
        <f>YEAR([1]Data!$D2591)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x14ac:dyDescent="0.3">
      <c r="A2592" s="2">
        <v>2591</v>
      </c>
      <c r="B2592" s="2" t="s">
        <v>5696</v>
      </c>
      <c r="C2592" s="2">
        <f>YEAR([1]Data!$D2592)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x14ac:dyDescent="0.3">
      <c r="A2593" s="2">
        <v>2592</v>
      </c>
      <c r="B2593" s="2" t="s">
        <v>5696</v>
      </c>
      <c r="C2593" s="2">
        <f>YEAR([1]Data!$D2593)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x14ac:dyDescent="0.3">
      <c r="A2594" s="2">
        <v>2593</v>
      </c>
      <c r="B2594" s="2" t="s">
        <v>5702</v>
      </c>
      <c r="C2594" s="2">
        <f>YEAR([1]Data!$D2594)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x14ac:dyDescent="0.3">
      <c r="A2595" s="2">
        <v>2594</v>
      </c>
      <c r="B2595" s="2" t="s">
        <v>5702</v>
      </c>
      <c r="C2595" s="2">
        <f>YEAR([1]Data!$D2595)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x14ac:dyDescent="0.3">
      <c r="A2596" s="2">
        <v>2595</v>
      </c>
      <c r="B2596" s="2" t="s">
        <v>5704</v>
      </c>
      <c r="C2596" s="2">
        <f>YEAR([1]Data!$D2596)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x14ac:dyDescent="0.3">
      <c r="A2597" s="2">
        <v>2596</v>
      </c>
      <c r="B2597" s="2" t="s">
        <v>5704</v>
      </c>
      <c r="C2597" s="2">
        <f>YEAR([1]Data!$D2597)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x14ac:dyDescent="0.3">
      <c r="A2598" s="2">
        <v>2597</v>
      </c>
      <c r="B2598" s="2" t="s">
        <v>5704</v>
      </c>
      <c r="C2598" s="2">
        <f>YEAR([1]Data!$D2598)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x14ac:dyDescent="0.3">
      <c r="A2599" s="2">
        <v>2598</v>
      </c>
      <c r="B2599" s="2" t="s">
        <v>5704</v>
      </c>
      <c r="C2599" s="2">
        <f>YEAR([1]Data!$D2599)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x14ac:dyDescent="0.3">
      <c r="A2600" s="2">
        <v>2599</v>
      </c>
      <c r="B2600" s="2" t="s">
        <v>5704</v>
      </c>
      <c r="C2600" s="2">
        <f>YEAR([1]Data!$D2600)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x14ac:dyDescent="0.3">
      <c r="A2601" s="2">
        <v>2600</v>
      </c>
      <c r="B2601" s="2" t="s">
        <v>5708</v>
      </c>
      <c r="C2601" s="2">
        <f>YEAR([1]Data!$D2601)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x14ac:dyDescent="0.3">
      <c r="A2602" s="2">
        <v>2601</v>
      </c>
      <c r="B2602" s="2" t="s">
        <v>5708</v>
      </c>
      <c r="C2602" s="2">
        <f>YEAR([1]Data!$D2602)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x14ac:dyDescent="0.3">
      <c r="A2603" s="2">
        <v>2602</v>
      </c>
      <c r="B2603" s="2" t="s">
        <v>5709</v>
      </c>
      <c r="C2603" s="2">
        <f>YEAR([1]Data!$D2603)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x14ac:dyDescent="0.3">
      <c r="A2604" s="2">
        <v>2603</v>
      </c>
      <c r="B2604" s="2" t="s">
        <v>5709</v>
      </c>
      <c r="C2604" s="2">
        <f>YEAR([1]Data!$D2604)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x14ac:dyDescent="0.3">
      <c r="A2605" s="2">
        <v>2604</v>
      </c>
      <c r="B2605" s="2" t="s">
        <v>5709</v>
      </c>
      <c r="C2605" s="2">
        <f>YEAR([1]Data!$D2605)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x14ac:dyDescent="0.3">
      <c r="A2606" s="2">
        <v>2605</v>
      </c>
      <c r="B2606" s="2" t="s">
        <v>5709</v>
      </c>
      <c r="C2606" s="2">
        <f>YEAR([1]Data!$D2606)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x14ac:dyDescent="0.3">
      <c r="A2607" s="2">
        <v>2606</v>
      </c>
      <c r="B2607" s="2" t="s">
        <v>5714</v>
      </c>
      <c r="C2607" s="2">
        <f>YEAR([1]Data!$D2607)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x14ac:dyDescent="0.3">
      <c r="A2608" s="2">
        <v>2607</v>
      </c>
      <c r="B2608" s="2" t="s">
        <v>5717</v>
      </c>
      <c r="C2608" s="2">
        <f>YEAR([1]Data!$D2608)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x14ac:dyDescent="0.3">
      <c r="A2609" s="2">
        <v>2608</v>
      </c>
      <c r="B2609" s="2" t="s">
        <v>5720</v>
      </c>
      <c r="C2609" s="2">
        <f>YEAR([1]Data!$D2609)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x14ac:dyDescent="0.3">
      <c r="A2610" s="2">
        <v>2609</v>
      </c>
      <c r="B2610" s="2" t="s">
        <v>5720</v>
      </c>
      <c r="C2610" s="2">
        <f>YEAR([1]Data!$D2610)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x14ac:dyDescent="0.3">
      <c r="A2611" s="2">
        <v>2610</v>
      </c>
      <c r="B2611" s="2" t="s">
        <v>5720</v>
      </c>
      <c r="C2611" s="2">
        <f>YEAR([1]Data!$D2611)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x14ac:dyDescent="0.3">
      <c r="A2612" s="2">
        <v>2611</v>
      </c>
      <c r="B2612" s="2" t="s">
        <v>5720</v>
      </c>
      <c r="C2612" s="2">
        <f>YEAR([1]Data!$D2612)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x14ac:dyDescent="0.3">
      <c r="A2613" s="2">
        <v>2612</v>
      </c>
      <c r="B2613" s="2" t="s">
        <v>5720</v>
      </c>
      <c r="C2613" s="2">
        <f>YEAR([1]Data!$D2613)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x14ac:dyDescent="0.3">
      <c r="A2614" s="2">
        <v>2613</v>
      </c>
      <c r="B2614" s="2" t="s">
        <v>5720</v>
      </c>
      <c r="C2614" s="2">
        <f>YEAR([1]Data!$D2614)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x14ac:dyDescent="0.3">
      <c r="A2615" s="2">
        <v>2614</v>
      </c>
      <c r="B2615" s="2" t="s">
        <v>5723</v>
      </c>
      <c r="C2615" s="2">
        <f>YEAR([1]Data!$D2615)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x14ac:dyDescent="0.3">
      <c r="A2616" s="2">
        <v>2615</v>
      </c>
      <c r="B2616" s="2" t="s">
        <v>5726</v>
      </c>
      <c r="C2616" s="2">
        <f>YEAR([1]Data!$D2616)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x14ac:dyDescent="0.3">
      <c r="A2617" s="2">
        <v>2616</v>
      </c>
      <c r="B2617" s="2" t="s">
        <v>5726</v>
      </c>
      <c r="C2617" s="2">
        <f>YEAR([1]Data!$D2617)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x14ac:dyDescent="0.3">
      <c r="A2618" s="2">
        <v>2617</v>
      </c>
      <c r="B2618" s="2" t="s">
        <v>5729</v>
      </c>
      <c r="C2618" s="2">
        <f>YEAR([1]Data!$D2618)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x14ac:dyDescent="0.3">
      <c r="A2619" s="2">
        <v>2618</v>
      </c>
      <c r="B2619" s="2" t="s">
        <v>5729</v>
      </c>
      <c r="C2619" s="2">
        <f>YEAR([1]Data!$D2619)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x14ac:dyDescent="0.3">
      <c r="A2620" s="2">
        <v>2619</v>
      </c>
      <c r="B2620" s="2" t="s">
        <v>5732</v>
      </c>
      <c r="C2620" s="2">
        <f>YEAR([1]Data!$D2620)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x14ac:dyDescent="0.3">
      <c r="A2621" s="2">
        <v>2620</v>
      </c>
      <c r="B2621" s="2" t="s">
        <v>5732</v>
      </c>
      <c r="C2621" s="2">
        <f>YEAR([1]Data!$D2621)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x14ac:dyDescent="0.3">
      <c r="A2622" s="2">
        <v>2621</v>
      </c>
      <c r="B2622" s="2" t="s">
        <v>5732</v>
      </c>
      <c r="C2622" s="2">
        <f>YEAR([1]Data!$D2622)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x14ac:dyDescent="0.3">
      <c r="A2623" s="2">
        <v>2622</v>
      </c>
      <c r="B2623" s="2" t="s">
        <v>5732</v>
      </c>
      <c r="C2623" s="2">
        <f>YEAR([1]Data!$D2623)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x14ac:dyDescent="0.3">
      <c r="A2624" s="2">
        <v>2623</v>
      </c>
      <c r="B2624" s="2" t="s">
        <v>5733</v>
      </c>
      <c r="C2624" s="2">
        <f>YEAR([1]Data!$D2624)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x14ac:dyDescent="0.3">
      <c r="A2625" s="2">
        <v>2624</v>
      </c>
      <c r="B2625" s="2" t="s">
        <v>5736</v>
      </c>
      <c r="C2625" s="2">
        <f>YEAR([1]Data!$D2625)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x14ac:dyDescent="0.3">
      <c r="A2626" s="2">
        <v>2625</v>
      </c>
      <c r="B2626" s="2" t="s">
        <v>5736</v>
      </c>
      <c r="C2626" s="2">
        <f>YEAR([1]Data!$D2626)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x14ac:dyDescent="0.3">
      <c r="A2627" s="2">
        <v>2626</v>
      </c>
      <c r="B2627" s="2" t="s">
        <v>5736</v>
      </c>
      <c r="C2627" s="2">
        <f>YEAR([1]Data!$D2627)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x14ac:dyDescent="0.3">
      <c r="A2628" s="2">
        <v>2627</v>
      </c>
      <c r="B2628" s="2" t="s">
        <v>5736</v>
      </c>
      <c r="C2628" s="2">
        <f>YEAR([1]Data!$D2628)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x14ac:dyDescent="0.3">
      <c r="A2629" s="2">
        <v>2628</v>
      </c>
      <c r="B2629" s="2" t="s">
        <v>5741</v>
      </c>
      <c r="C2629" s="2">
        <f>YEAR([1]Data!$D2629)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x14ac:dyDescent="0.3">
      <c r="A2630" s="2">
        <v>2629</v>
      </c>
      <c r="B2630" s="2" t="s">
        <v>5741</v>
      </c>
      <c r="C2630" s="2">
        <f>YEAR([1]Data!$D2630)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x14ac:dyDescent="0.3">
      <c r="A2631" s="2">
        <v>2630</v>
      </c>
      <c r="B2631" s="2" t="s">
        <v>5741</v>
      </c>
      <c r="C2631" s="2">
        <f>YEAR([1]Data!$D2631)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x14ac:dyDescent="0.3">
      <c r="A2632" s="2">
        <v>2631</v>
      </c>
      <c r="B2632" s="2" t="s">
        <v>5746</v>
      </c>
      <c r="C2632" s="2">
        <f>YEAR([1]Data!$D2632)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x14ac:dyDescent="0.3">
      <c r="A2633" s="2">
        <v>2632</v>
      </c>
      <c r="B2633" s="2" t="s">
        <v>5747</v>
      </c>
      <c r="C2633" s="2">
        <f>YEAR([1]Data!$D2633)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x14ac:dyDescent="0.3">
      <c r="A2634" s="2">
        <v>2633</v>
      </c>
      <c r="B2634" s="2" t="s">
        <v>5747</v>
      </c>
      <c r="C2634" s="2">
        <f>YEAR([1]Data!$D2634)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x14ac:dyDescent="0.3">
      <c r="A2635" s="2">
        <v>2634</v>
      </c>
      <c r="B2635" s="2" t="s">
        <v>5747</v>
      </c>
      <c r="C2635" s="2">
        <f>YEAR([1]Data!$D2635)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x14ac:dyDescent="0.3">
      <c r="A2636" s="2">
        <v>2635</v>
      </c>
      <c r="B2636" s="2" t="s">
        <v>5752</v>
      </c>
      <c r="C2636" s="2">
        <f>YEAR([1]Data!$D2636)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x14ac:dyDescent="0.3">
      <c r="A2637" s="2">
        <v>2636</v>
      </c>
      <c r="B2637" s="2" t="s">
        <v>5752</v>
      </c>
      <c r="C2637" s="2">
        <f>YEAR([1]Data!$D2637)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x14ac:dyDescent="0.3">
      <c r="A2638" s="2">
        <v>2637</v>
      </c>
      <c r="B2638" s="2" t="s">
        <v>5755</v>
      </c>
      <c r="C2638" s="2">
        <f>YEAR([1]Data!$D2638)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x14ac:dyDescent="0.3">
      <c r="A2639" s="2">
        <v>2638</v>
      </c>
      <c r="B2639" s="2" t="s">
        <v>5758</v>
      </c>
      <c r="C2639" s="2">
        <f>YEAR([1]Data!$D2639)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x14ac:dyDescent="0.3">
      <c r="A2640" s="2">
        <v>2639</v>
      </c>
      <c r="B2640" s="2" t="s">
        <v>5758</v>
      </c>
      <c r="C2640" s="2">
        <f>YEAR([1]Data!$D2640)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x14ac:dyDescent="0.3">
      <c r="A2641" s="2">
        <v>2640</v>
      </c>
      <c r="B2641" s="2" t="s">
        <v>5758</v>
      </c>
      <c r="C2641" s="2">
        <f>YEAR([1]Data!$D2641)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x14ac:dyDescent="0.3">
      <c r="A2642" s="2">
        <v>2641</v>
      </c>
      <c r="B2642" s="2" t="s">
        <v>5758</v>
      </c>
      <c r="C2642" s="2">
        <f>YEAR([1]Data!$D2642)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x14ac:dyDescent="0.3">
      <c r="A2643" s="2">
        <v>2642</v>
      </c>
      <c r="B2643" s="2" t="s">
        <v>5765</v>
      </c>
      <c r="C2643" s="2">
        <f>YEAR([1]Data!$D2643)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x14ac:dyDescent="0.3">
      <c r="A2644" s="2">
        <v>2643</v>
      </c>
      <c r="B2644" s="2" t="s">
        <v>5767</v>
      </c>
      <c r="C2644" s="2">
        <f>YEAR([1]Data!$D2644)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x14ac:dyDescent="0.3">
      <c r="A2645" s="2">
        <v>2644</v>
      </c>
      <c r="B2645" s="2" t="s">
        <v>5768</v>
      </c>
      <c r="C2645" s="2">
        <f>YEAR([1]Data!$D2645)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x14ac:dyDescent="0.3">
      <c r="A2646" s="2">
        <v>2645</v>
      </c>
      <c r="B2646" s="2" t="s">
        <v>5768</v>
      </c>
      <c r="C2646" s="2">
        <f>YEAR([1]Data!$D2646)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x14ac:dyDescent="0.3">
      <c r="A2647" s="2">
        <v>2646</v>
      </c>
      <c r="B2647" s="2" t="s">
        <v>5769</v>
      </c>
      <c r="C2647" s="2">
        <f>YEAR([1]Data!$D2647)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x14ac:dyDescent="0.3">
      <c r="A2648" s="2">
        <v>2647</v>
      </c>
      <c r="B2648" s="2" t="s">
        <v>5769</v>
      </c>
      <c r="C2648" s="2">
        <f>YEAR([1]Data!$D2648)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x14ac:dyDescent="0.3">
      <c r="A2649" s="2">
        <v>2648</v>
      </c>
      <c r="B2649" s="2" t="s">
        <v>5769</v>
      </c>
      <c r="C2649" s="2">
        <f>YEAR([1]Data!$D2649)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x14ac:dyDescent="0.3">
      <c r="A2650" s="2">
        <v>2649</v>
      </c>
      <c r="B2650" s="2" t="s">
        <v>5769</v>
      </c>
      <c r="C2650" s="2">
        <f>YEAR([1]Data!$D2650)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x14ac:dyDescent="0.3">
      <c r="A2651" s="2">
        <v>2650</v>
      </c>
      <c r="B2651" s="2" t="s">
        <v>5769</v>
      </c>
      <c r="C2651" s="2">
        <f>YEAR([1]Data!$D2651)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x14ac:dyDescent="0.3">
      <c r="A2652" s="2">
        <v>2651</v>
      </c>
      <c r="B2652" s="2" t="s">
        <v>5775</v>
      </c>
      <c r="C2652" s="2">
        <f>YEAR([1]Data!$D2652)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x14ac:dyDescent="0.3">
      <c r="A2653" s="2">
        <v>2652</v>
      </c>
      <c r="B2653" s="2" t="s">
        <v>5776</v>
      </c>
      <c r="C2653" s="2">
        <f>YEAR([1]Data!$D2653)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x14ac:dyDescent="0.3">
      <c r="A2654" s="2">
        <v>2653</v>
      </c>
      <c r="B2654" s="2" t="s">
        <v>5776</v>
      </c>
      <c r="C2654" s="2">
        <f>YEAR([1]Data!$D2654)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x14ac:dyDescent="0.3">
      <c r="A2655" s="2">
        <v>2654</v>
      </c>
      <c r="B2655" s="2" t="s">
        <v>5776</v>
      </c>
      <c r="C2655" s="2">
        <f>YEAR([1]Data!$D2655)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x14ac:dyDescent="0.3">
      <c r="A2656" s="2">
        <v>2655</v>
      </c>
      <c r="B2656" s="2" t="s">
        <v>5776</v>
      </c>
      <c r="C2656" s="2">
        <f>YEAR([1]Data!$D2656)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x14ac:dyDescent="0.3">
      <c r="A2657" s="2">
        <v>2656</v>
      </c>
      <c r="B2657" s="2" t="s">
        <v>5776</v>
      </c>
      <c r="C2657" s="2">
        <f>YEAR([1]Data!$D2657)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x14ac:dyDescent="0.3">
      <c r="A2658" s="2">
        <v>2657</v>
      </c>
      <c r="B2658" s="2" t="s">
        <v>5776</v>
      </c>
      <c r="C2658" s="2">
        <f>YEAR([1]Data!$D2658)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x14ac:dyDescent="0.3">
      <c r="A2659" s="2">
        <v>2658</v>
      </c>
      <c r="B2659" s="2" t="s">
        <v>5776</v>
      </c>
      <c r="C2659" s="2">
        <f>YEAR([1]Data!$D2659)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x14ac:dyDescent="0.3">
      <c r="A2660" s="2">
        <v>2659</v>
      </c>
      <c r="B2660" s="2" t="s">
        <v>5783</v>
      </c>
      <c r="C2660" s="2">
        <f>YEAR([1]Data!$D2660)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x14ac:dyDescent="0.3">
      <c r="A2661" s="2">
        <v>2660</v>
      </c>
      <c r="B2661" s="2" t="s">
        <v>5784</v>
      </c>
      <c r="C2661" s="2">
        <f>YEAR([1]Data!$D2661)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x14ac:dyDescent="0.3">
      <c r="A2662" s="2">
        <v>2661</v>
      </c>
      <c r="B2662" s="2" t="s">
        <v>5785</v>
      </c>
      <c r="C2662" s="2">
        <f>YEAR([1]Data!$D2662)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x14ac:dyDescent="0.3">
      <c r="A2663" s="2">
        <v>2662</v>
      </c>
      <c r="B2663" s="2" t="s">
        <v>5785</v>
      </c>
      <c r="C2663" s="2">
        <f>YEAR([1]Data!$D2663)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x14ac:dyDescent="0.3">
      <c r="A2664" s="2">
        <v>2663</v>
      </c>
      <c r="B2664" s="2" t="s">
        <v>5788</v>
      </c>
      <c r="C2664" s="2">
        <f>YEAR([1]Data!$D2664)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x14ac:dyDescent="0.3">
      <c r="A2665" s="2">
        <v>2664</v>
      </c>
      <c r="B2665" s="2" t="s">
        <v>5791</v>
      </c>
      <c r="C2665" s="2">
        <f>YEAR([1]Data!$D2665)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x14ac:dyDescent="0.3">
      <c r="A2666" s="2">
        <v>2665</v>
      </c>
      <c r="B2666" s="2" t="s">
        <v>5791</v>
      </c>
      <c r="C2666" s="2">
        <f>YEAR([1]Data!$D2666)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x14ac:dyDescent="0.3">
      <c r="A2667" s="2">
        <v>2666</v>
      </c>
      <c r="B2667" s="2" t="s">
        <v>5791</v>
      </c>
      <c r="C2667" s="2">
        <f>YEAR([1]Data!$D2667)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x14ac:dyDescent="0.3">
      <c r="A2668" s="2">
        <v>2667</v>
      </c>
      <c r="B2668" s="2" t="s">
        <v>5792</v>
      </c>
      <c r="C2668" s="2">
        <f>YEAR([1]Data!$D2668)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x14ac:dyDescent="0.3">
      <c r="A2669" s="2">
        <v>2668</v>
      </c>
      <c r="B2669" s="2" t="s">
        <v>5792</v>
      </c>
      <c r="C2669" s="2">
        <f>YEAR([1]Data!$D2669)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x14ac:dyDescent="0.3">
      <c r="A2670" s="2">
        <v>2669</v>
      </c>
      <c r="B2670" s="2" t="s">
        <v>5795</v>
      </c>
      <c r="C2670" s="2">
        <f>YEAR([1]Data!$D2670)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x14ac:dyDescent="0.3">
      <c r="A2671" s="2">
        <v>2670</v>
      </c>
      <c r="B2671" s="2" t="s">
        <v>5795</v>
      </c>
      <c r="C2671" s="2">
        <f>YEAR([1]Data!$D2671)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x14ac:dyDescent="0.3">
      <c r="A2672" s="2">
        <v>2671</v>
      </c>
      <c r="B2672" s="2" t="s">
        <v>5798</v>
      </c>
      <c r="C2672" s="2">
        <f>YEAR([1]Data!$D2672)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x14ac:dyDescent="0.3">
      <c r="A2673" s="2">
        <v>2672</v>
      </c>
      <c r="B2673" s="2" t="s">
        <v>5798</v>
      </c>
      <c r="C2673" s="2">
        <f>YEAR([1]Data!$D2673)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x14ac:dyDescent="0.3">
      <c r="A2674" s="2">
        <v>2673</v>
      </c>
      <c r="B2674" s="2" t="s">
        <v>5798</v>
      </c>
      <c r="C2674" s="2">
        <f>YEAR([1]Data!$D2674)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x14ac:dyDescent="0.3">
      <c r="A2675" s="2">
        <v>2674</v>
      </c>
      <c r="B2675" s="2" t="s">
        <v>5798</v>
      </c>
      <c r="C2675" s="2">
        <f>YEAR([1]Data!$D2675)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x14ac:dyDescent="0.3">
      <c r="A2676" s="2">
        <v>2675</v>
      </c>
      <c r="B2676" s="2" t="s">
        <v>5805</v>
      </c>
      <c r="C2676" s="2">
        <f>YEAR([1]Data!$D2676)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x14ac:dyDescent="0.3">
      <c r="A2677" s="2">
        <v>2676</v>
      </c>
      <c r="B2677" s="2" t="s">
        <v>5808</v>
      </c>
      <c r="C2677" s="2">
        <f>YEAR([1]Data!$D2677)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x14ac:dyDescent="0.3">
      <c r="A2678" s="2">
        <v>2677</v>
      </c>
      <c r="B2678" s="2" t="s">
        <v>5808</v>
      </c>
      <c r="C2678" s="2">
        <f>YEAR([1]Data!$D2678)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x14ac:dyDescent="0.3">
      <c r="A2679" s="2">
        <v>2678</v>
      </c>
      <c r="B2679" s="2" t="s">
        <v>5809</v>
      </c>
      <c r="C2679" s="2">
        <f>YEAR([1]Data!$D2679)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x14ac:dyDescent="0.3">
      <c r="A2680" s="2">
        <v>2679</v>
      </c>
      <c r="B2680" s="2" t="s">
        <v>5809</v>
      </c>
      <c r="C2680" s="2">
        <f>YEAR([1]Data!$D2680)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x14ac:dyDescent="0.3">
      <c r="A2681" s="2">
        <v>2680</v>
      </c>
      <c r="B2681" s="2" t="s">
        <v>5812</v>
      </c>
      <c r="C2681" s="2">
        <f>YEAR([1]Data!$D2681)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x14ac:dyDescent="0.3">
      <c r="A2682" s="2">
        <v>2681</v>
      </c>
      <c r="B2682" s="2" t="s">
        <v>5812</v>
      </c>
      <c r="C2682" s="2">
        <f>YEAR([1]Data!$D2682)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x14ac:dyDescent="0.3">
      <c r="A2683" s="2">
        <v>2682</v>
      </c>
      <c r="B2683" s="2" t="s">
        <v>5812</v>
      </c>
      <c r="C2683" s="2">
        <f>YEAR([1]Data!$D2683)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x14ac:dyDescent="0.3">
      <c r="A2684" s="2">
        <v>2683</v>
      </c>
      <c r="B2684" s="2" t="s">
        <v>5812</v>
      </c>
      <c r="C2684" s="2">
        <f>YEAR([1]Data!$D2684)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x14ac:dyDescent="0.3">
      <c r="A2685" s="2">
        <v>2684</v>
      </c>
      <c r="B2685" s="2" t="s">
        <v>5812</v>
      </c>
      <c r="C2685" s="2">
        <f>YEAR([1]Data!$D2685)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x14ac:dyDescent="0.3">
      <c r="A2686" s="2">
        <v>2685</v>
      </c>
      <c r="B2686" s="2" t="s">
        <v>5819</v>
      </c>
      <c r="C2686" s="2">
        <f>YEAR([1]Data!$D2686)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x14ac:dyDescent="0.3">
      <c r="A2687" s="2">
        <v>2686</v>
      </c>
      <c r="B2687" s="2" t="s">
        <v>5820</v>
      </c>
      <c r="C2687" s="2">
        <f>YEAR([1]Data!$D2687)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x14ac:dyDescent="0.3">
      <c r="A2688" s="2">
        <v>2687</v>
      </c>
      <c r="B2688" s="2" t="s">
        <v>5820</v>
      </c>
      <c r="C2688" s="2">
        <f>YEAR([1]Data!$D2688)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x14ac:dyDescent="0.3">
      <c r="A2689" s="2">
        <v>2688</v>
      </c>
      <c r="B2689" s="2" t="s">
        <v>5821</v>
      </c>
      <c r="C2689" s="2">
        <f>YEAR([1]Data!$D2689)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x14ac:dyDescent="0.3">
      <c r="A2690" s="2">
        <v>2689</v>
      </c>
      <c r="B2690" s="2" t="s">
        <v>5824</v>
      </c>
      <c r="C2690" s="2">
        <f>YEAR([1]Data!$D2690)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x14ac:dyDescent="0.3">
      <c r="A2691" s="2">
        <v>2690</v>
      </c>
      <c r="B2691" s="2" t="s">
        <v>5827</v>
      </c>
      <c r="C2691" s="2">
        <f>YEAR([1]Data!$D2691)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x14ac:dyDescent="0.3">
      <c r="A2692" s="2">
        <v>2691</v>
      </c>
      <c r="B2692" s="2" t="s">
        <v>5828</v>
      </c>
      <c r="C2692" s="2">
        <f>YEAR([1]Data!$D2692)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x14ac:dyDescent="0.3">
      <c r="A2693" s="2">
        <v>2692</v>
      </c>
      <c r="B2693" s="2" t="s">
        <v>5829</v>
      </c>
      <c r="C2693" s="2">
        <f>YEAR([1]Data!$D2693)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x14ac:dyDescent="0.3">
      <c r="A2694" s="2">
        <v>2693</v>
      </c>
      <c r="B2694" s="2" t="s">
        <v>5829</v>
      </c>
      <c r="C2694" s="2">
        <f>YEAR([1]Data!$D2694)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x14ac:dyDescent="0.3">
      <c r="A2695" s="2">
        <v>2694</v>
      </c>
      <c r="B2695" s="2" t="s">
        <v>5835</v>
      </c>
      <c r="C2695" s="2">
        <f>YEAR([1]Data!$D2695)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x14ac:dyDescent="0.3">
      <c r="A2696" s="2">
        <v>2695</v>
      </c>
      <c r="B2696" s="2" t="s">
        <v>5836</v>
      </c>
      <c r="C2696" s="2">
        <f>YEAR([1]Data!$D2696)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x14ac:dyDescent="0.3">
      <c r="A2697" s="2">
        <v>2696</v>
      </c>
      <c r="B2697" s="2" t="s">
        <v>5837</v>
      </c>
      <c r="C2697" s="2">
        <f>YEAR([1]Data!$D2697)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x14ac:dyDescent="0.3">
      <c r="A2698" s="2">
        <v>2697</v>
      </c>
      <c r="B2698" s="2" t="s">
        <v>5840</v>
      </c>
      <c r="C2698" s="2">
        <f>YEAR([1]Data!$D2698)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x14ac:dyDescent="0.3">
      <c r="A2699" s="2">
        <v>2698</v>
      </c>
      <c r="B2699" s="2" t="s">
        <v>5840</v>
      </c>
      <c r="C2699" s="2">
        <f>YEAR([1]Data!$D2699)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x14ac:dyDescent="0.3">
      <c r="A2700" s="2">
        <v>2699</v>
      </c>
      <c r="B2700" s="2" t="s">
        <v>5840</v>
      </c>
      <c r="C2700" s="2">
        <f>YEAR([1]Data!$D2700)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x14ac:dyDescent="0.3">
      <c r="A2701" s="2">
        <v>2700</v>
      </c>
      <c r="B2701" s="2" t="s">
        <v>5840</v>
      </c>
      <c r="C2701" s="2">
        <f>YEAR([1]Data!$D2701)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x14ac:dyDescent="0.3">
      <c r="A2702" s="2">
        <v>2701</v>
      </c>
      <c r="B2702" s="2" t="s">
        <v>5840</v>
      </c>
      <c r="C2702" s="2">
        <f>YEAR([1]Data!$D2702)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x14ac:dyDescent="0.3">
      <c r="A2703" s="2">
        <v>2702</v>
      </c>
      <c r="B2703" s="2" t="s">
        <v>5840</v>
      </c>
      <c r="C2703" s="2">
        <f>YEAR([1]Data!$D2703)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x14ac:dyDescent="0.3">
      <c r="A2704" s="2">
        <v>2703</v>
      </c>
      <c r="B2704" s="2" t="s">
        <v>5840</v>
      </c>
      <c r="C2704" s="2">
        <f>YEAR([1]Data!$D2704)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x14ac:dyDescent="0.3">
      <c r="A2705" s="2">
        <v>2704</v>
      </c>
      <c r="B2705" s="2" t="s">
        <v>5847</v>
      </c>
      <c r="C2705" s="2">
        <f>YEAR([1]Data!$D2705)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x14ac:dyDescent="0.3">
      <c r="A2706" s="2">
        <v>2705</v>
      </c>
      <c r="B2706" s="2" t="s">
        <v>5850</v>
      </c>
      <c r="C2706" s="2">
        <f>YEAR([1]Data!$D2706)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x14ac:dyDescent="0.3">
      <c r="A2707" s="2">
        <v>2706</v>
      </c>
      <c r="B2707" s="2" t="s">
        <v>5851</v>
      </c>
      <c r="C2707" s="2">
        <f>YEAR([1]Data!$D2707)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x14ac:dyDescent="0.3">
      <c r="A2708" s="2">
        <v>2707</v>
      </c>
      <c r="B2708" s="2" t="s">
        <v>5851</v>
      </c>
      <c r="C2708" s="2">
        <f>YEAR([1]Data!$D2708)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x14ac:dyDescent="0.3">
      <c r="A2709" s="2">
        <v>2708</v>
      </c>
      <c r="B2709" s="2" t="s">
        <v>5851</v>
      </c>
      <c r="C2709" s="2">
        <f>YEAR([1]Data!$D2709)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x14ac:dyDescent="0.3">
      <c r="A2710" s="2">
        <v>2709</v>
      </c>
      <c r="B2710" s="2" t="s">
        <v>5856</v>
      </c>
      <c r="C2710" s="2">
        <f>YEAR([1]Data!$D2710)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x14ac:dyDescent="0.3">
      <c r="A2711" s="2">
        <v>2710</v>
      </c>
      <c r="B2711" s="2" t="s">
        <v>5856</v>
      </c>
      <c r="C2711" s="2">
        <f>YEAR([1]Data!$D2711)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x14ac:dyDescent="0.3">
      <c r="A2712" s="2">
        <v>2711</v>
      </c>
      <c r="B2712" s="2" t="s">
        <v>5859</v>
      </c>
      <c r="C2712" s="2">
        <f>YEAR([1]Data!$D2712)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x14ac:dyDescent="0.3">
      <c r="A2713" s="2">
        <v>2712</v>
      </c>
      <c r="B2713" s="2" t="s">
        <v>5860</v>
      </c>
      <c r="C2713" s="2">
        <f>YEAR([1]Data!$D2713)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x14ac:dyDescent="0.3">
      <c r="A2714" s="2">
        <v>2713</v>
      </c>
      <c r="B2714" s="2" t="s">
        <v>5861</v>
      </c>
      <c r="C2714" s="2">
        <f>YEAR([1]Data!$D2714)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x14ac:dyDescent="0.3">
      <c r="A2715" s="2">
        <v>2714</v>
      </c>
      <c r="B2715" s="2" t="s">
        <v>5862</v>
      </c>
      <c r="C2715" s="2">
        <f>YEAR([1]Data!$D2715)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x14ac:dyDescent="0.3">
      <c r="A2716" s="2">
        <v>2715</v>
      </c>
      <c r="B2716" s="2" t="s">
        <v>5864</v>
      </c>
      <c r="C2716" s="2">
        <f>YEAR([1]Data!$D2716)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x14ac:dyDescent="0.3">
      <c r="A2717" s="2">
        <v>2716</v>
      </c>
      <c r="B2717" s="2" t="s">
        <v>5865</v>
      </c>
      <c r="C2717" s="2">
        <f>YEAR([1]Data!$D2717)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x14ac:dyDescent="0.3">
      <c r="A2718" s="2">
        <v>2717</v>
      </c>
      <c r="B2718" s="2" t="s">
        <v>5868</v>
      </c>
      <c r="C2718" s="2">
        <f>YEAR([1]Data!$D2718)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x14ac:dyDescent="0.3">
      <c r="A2719" s="2">
        <v>2718</v>
      </c>
      <c r="B2719" s="2" t="s">
        <v>5871</v>
      </c>
      <c r="C2719" s="2">
        <f>YEAR([1]Data!$D2719)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x14ac:dyDescent="0.3">
      <c r="A2720" s="2">
        <v>2719</v>
      </c>
      <c r="B2720" s="2" t="s">
        <v>5874</v>
      </c>
      <c r="C2720" s="2">
        <f>YEAR([1]Data!$D2720)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x14ac:dyDescent="0.3">
      <c r="A2721" s="2">
        <v>2720</v>
      </c>
      <c r="B2721" s="2" t="s">
        <v>5875</v>
      </c>
      <c r="C2721" s="2">
        <f>YEAR([1]Data!$D2721)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x14ac:dyDescent="0.3">
      <c r="A2722" s="2">
        <v>2721</v>
      </c>
      <c r="B2722" s="2" t="s">
        <v>5876</v>
      </c>
      <c r="C2722" s="2">
        <f>YEAR([1]Data!$D2722)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x14ac:dyDescent="0.3">
      <c r="A2723" s="2">
        <v>2722</v>
      </c>
      <c r="B2723" s="2" t="s">
        <v>5876</v>
      </c>
      <c r="C2723" s="2">
        <f>YEAR([1]Data!$D2723)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x14ac:dyDescent="0.3">
      <c r="A2724" s="2">
        <v>2723</v>
      </c>
      <c r="B2724" s="2" t="s">
        <v>5877</v>
      </c>
      <c r="C2724" s="2">
        <f>YEAR([1]Data!$D2724)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x14ac:dyDescent="0.3">
      <c r="A2725" s="2">
        <v>2724</v>
      </c>
      <c r="B2725" s="2" t="s">
        <v>5878</v>
      </c>
      <c r="C2725" s="2">
        <f>YEAR([1]Data!$D2725)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x14ac:dyDescent="0.3">
      <c r="A2726" s="2">
        <v>2725</v>
      </c>
      <c r="B2726" s="2" t="s">
        <v>5878</v>
      </c>
      <c r="C2726" s="2">
        <f>YEAR([1]Data!$D2726)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x14ac:dyDescent="0.3">
      <c r="A2727" s="2">
        <v>2726</v>
      </c>
      <c r="B2727" s="2" t="s">
        <v>5881</v>
      </c>
      <c r="C2727" s="2">
        <f>YEAR([1]Data!$D2727)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x14ac:dyDescent="0.3">
      <c r="A2728" s="2">
        <v>2727</v>
      </c>
      <c r="B2728" s="2" t="s">
        <v>5881</v>
      </c>
      <c r="C2728" s="2">
        <f>YEAR([1]Data!$D2728)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x14ac:dyDescent="0.3">
      <c r="A2729" s="2">
        <v>2728</v>
      </c>
      <c r="B2729" s="2" t="s">
        <v>5882</v>
      </c>
      <c r="C2729" s="2">
        <f>YEAR([1]Data!$D2729)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x14ac:dyDescent="0.3">
      <c r="A2730" s="2">
        <v>2729</v>
      </c>
      <c r="B2730" s="2" t="s">
        <v>5882</v>
      </c>
      <c r="C2730" s="2">
        <f>YEAR([1]Data!$D2730)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x14ac:dyDescent="0.3">
      <c r="A2731" s="2">
        <v>2730</v>
      </c>
      <c r="B2731" s="2" t="s">
        <v>5883</v>
      </c>
      <c r="C2731" s="2">
        <f>YEAR([1]Data!$D2731)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x14ac:dyDescent="0.3">
      <c r="A2732" s="2">
        <v>2731</v>
      </c>
      <c r="B2732" s="2" t="s">
        <v>5883</v>
      </c>
      <c r="C2732" s="2">
        <f>YEAR([1]Data!$D2732)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x14ac:dyDescent="0.3">
      <c r="A2733" s="2">
        <v>2732</v>
      </c>
      <c r="B2733" s="2" t="s">
        <v>5883</v>
      </c>
      <c r="C2733" s="2">
        <f>YEAR([1]Data!$D2733)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x14ac:dyDescent="0.3">
      <c r="A2734" s="2">
        <v>2733</v>
      </c>
      <c r="B2734" s="2" t="s">
        <v>5886</v>
      </c>
      <c r="C2734" s="2">
        <f>YEAR([1]Data!$D2734)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x14ac:dyDescent="0.3">
      <c r="A2735" s="2">
        <v>2734</v>
      </c>
      <c r="B2735" s="2" t="s">
        <v>5886</v>
      </c>
      <c r="C2735" s="2">
        <f>YEAR([1]Data!$D2735)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x14ac:dyDescent="0.3">
      <c r="A2736" s="2">
        <v>2735</v>
      </c>
      <c r="B2736" s="2" t="s">
        <v>5887</v>
      </c>
      <c r="C2736" s="2">
        <f>YEAR([1]Data!$D2736)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x14ac:dyDescent="0.3">
      <c r="A2737" s="2">
        <v>2736</v>
      </c>
      <c r="B2737" s="2" t="s">
        <v>5889</v>
      </c>
      <c r="C2737" s="2">
        <f>YEAR([1]Data!$D2737)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x14ac:dyDescent="0.3">
      <c r="A2738" s="2">
        <v>2737</v>
      </c>
      <c r="B2738" s="2" t="s">
        <v>5889</v>
      </c>
      <c r="C2738" s="2">
        <f>YEAR([1]Data!$D2738)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x14ac:dyDescent="0.3">
      <c r="A2739" s="2">
        <v>2738</v>
      </c>
      <c r="B2739" s="2" t="s">
        <v>5889</v>
      </c>
      <c r="C2739" s="2">
        <f>YEAR([1]Data!$D2739)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x14ac:dyDescent="0.3">
      <c r="A2740" s="2">
        <v>2739</v>
      </c>
      <c r="B2740" s="2" t="s">
        <v>5889</v>
      </c>
      <c r="C2740" s="2">
        <f>YEAR([1]Data!$D2740)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x14ac:dyDescent="0.3">
      <c r="A2741" s="2">
        <v>2740</v>
      </c>
      <c r="B2741" s="2" t="s">
        <v>5892</v>
      </c>
      <c r="C2741" s="2">
        <f>YEAR([1]Data!$D2741)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x14ac:dyDescent="0.3">
      <c r="A2742" s="2">
        <v>2741</v>
      </c>
      <c r="B2742" s="2" t="s">
        <v>5892</v>
      </c>
      <c r="C2742" s="2">
        <f>YEAR([1]Data!$D2742)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x14ac:dyDescent="0.3">
      <c r="A2743" s="2">
        <v>2742</v>
      </c>
      <c r="B2743" s="2" t="s">
        <v>5898</v>
      </c>
      <c r="C2743" s="2">
        <f>YEAR([1]Data!$D2743)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x14ac:dyDescent="0.3">
      <c r="A2744" s="2">
        <v>2743</v>
      </c>
      <c r="B2744" s="2" t="s">
        <v>5899</v>
      </c>
      <c r="C2744" s="2">
        <f>YEAR([1]Data!$D2744)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x14ac:dyDescent="0.3">
      <c r="A2745" s="2">
        <v>2744</v>
      </c>
      <c r="B2745" s="2" t="s">
        <v>5902</v>
      </c>
      <c r="C2745" s="2">
        <f>YEAR([1]Data!$D2745)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x14ac:dyDescent="0.3">
      <c r="A2746" s="2">
        <v>2745</v>
      </c>
      <c r="B2746" s="2" t="s">
        <v>5902</v>
      </c>
      <c r="C2746" s="2">
        <f>YEAR([1]Data!$D2746)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x14ac:dyDescent="0.3">
      <c r="A2747" s="2">
        <v>2746</v>
      </c>
      <c r="B2747" s="2" t="s">
        <v>5903</v>
      </c>
      <c r="C2747" s="2">
        <f>YEAR([1]Data!$D2747)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x14ac:dyDescent="0.3">
      <c r="A2748" s="2">
        <v>2747</v>
      </c>
      <c r="B2748" s="2" t="s">
        <v>5904</v>
      </c>
      <c r="C2748" s="2">
        <f>YEAR([1]Data!$D2748)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x14ac:dyDescent="0.3">
      <c r="A2749" s="2">
        <v>2748</v>
      </c>
      <c r="B2749" s="2" t="s">
        <v>5905</v>
      </c>
      <c r="C2749" s="2">
        <f>YEAR([1]Data!$D2749)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x14ac:dyDescent="0.3">
      <c r="A2750" s="2">
        <v>2749</v>
      </c>
      <c r="B2750" s="2" t="s">
        <v>5909</v>
      </c>
      <c r="C2750" s="2">
        <f>YEAR([1]Data!$D2750)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x14ac:dyDescent="0.3">
      <c r="A2751" s="2">
        <v>2750</v>
      </c>
      <c r="B2751" s="2" t="s">
        <v>5912</v>
      </c>
      <c r="C2751" s="2">
        <f>YEAR([1]Data!$D2751)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x14ac:dyDescent="0.3">
      <c r="A2752" s="2">
        <v>2751</v>
      </c>
      <c r="B2752" s="2" t="s">
        <v>5915</v>
      </c>
      <c r="C2752" s="2">
        <f>YEAR([1]Data!$D2752)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x14ac:dyDescent="0.3">
      <c r="A2753" s="2">
        <v>2752</v>
      </c>
      <c r="B2753" s="2" t="s">
        <v>5919</v>
      </c>
      <c r="C2753" s="2">
        <f>YEAR([1]Data!$D2753)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x14ac:dyDescent="0.3">
      <c r="A2754" s="2">
        <v>2753</v>
      </c>
      <c r="B2754" s="2" t="s">
        <v>5920</v>
      </c>
      <c r="C2754" s="2">
        <f>YEAR([1]Data!$D2754)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x14ac:dyDescent="0.3">
      <c r="A2755" s="2">
        <v>2754</v>
      </c>
      <c r="B2755" s="2" t="s">
        <v>5920</v>
      </c>
      <c r="C2755" s="2">
        <f>YEAR([1]Data!$D2755)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x14ac:dyDescent="0.3">
      <c r="A2756" s="2">
        <v>2755</v>
      </c>
      <c r="B2756" s="2" t="s">
        <v>5920</v>
      </c>
      <c r="C2756" s="2">
        <f>YEAR([1]Data!$D2756)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x14ac:dyDescent="0.3">
      <c r="A2757" s="2">
        <v>2756</v>
      </c>
      <c r="B2757" s="2" t="s">
        <v>5920</v>
      </c>
      <c r="C2757" s="2">
        <f>YEAR([1]Data!$D2757)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x14ac:dyDescent="0.3">
      <c r="A2758" s="2">
        <v>2757</v>
      </c>
      <c r="B2758" s="2" t="s">
        <v>5920</v>
      </c>
      <c r="C2758" s="2">
        <f>YEAR([1]Data!$D2758)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x14ac:dyDescent="0.3">
      <c r="A2759" s="2">
        <v>2758</v>
      </c>
      <c r="B2759" s="2" t="s">
        <v>5923</v>
      </c>
      <c r="C2759" s="2">
        <f>YEAR([1]Data!$D2759)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x14ac:dyDescent="0.3">
      <c r="A2760" s="2">
        <v>2759</v>
      </c>
      <c r="B2760" s="2" t="s">
        <v>5924</v>
      </c>
      <c r="C2760" s="2">
        <f>YEAR([1]Data!$D2760)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x14ac:dyDescent="0.3">
      <c r="A2761" s="2">
        <v>2760</v>
      </c>
      <c r="B2761" s="2" t="s">
        <v>5924</v>
      </c>
      <c r="C2761" s="2">
        <f>YEAR([1]Data!$D2761)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x14ac:dyDescent="0.3">
      <c r="A2762" s="2">
        <v>2761</v>
      </c>
      <c r="B2762" s="2" t="s">
        <v>5927</v>
      </c>
      <c r="C2762" s="2">
        <f>YEAR([1]Data!$D2762)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x14ac:dyDescent="0.3">
      <c r="A2763" s="2">
        <v>2762</v>
      </c>
      <c r="B2763" s="2" t="s">
        <v>5930</v>
      </c>
      <c r="C2763" s="2">
        <f>YEAR([1]Data!$D2763)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x14ac:dyDescent="0.3">
      <c r="A2764" s="2">
        <v>2763</v>
      </c>
      <c r="B2764" s="2" t="s">
        <v>5930</v>
      </c>
      <c r="C2764" s="2">
        <f>YEAR([1]Data!$D2764)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x14ac:dyDescent="0.3">
      <c r="A2765" s="2">
        <v>2764</v>
      </c>
      <c r="B2765" s="2" t="s">
        <v>5933</v>
      </c>
      <c r="C2765" s="2">
        <f>YEAR([1]Data!$D2765)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x14ac:dyDescent="0.3">
      <c r="A2766" s="2">
        <v>2765</v>
      </c>
      <c r="B2766" s="2" t="s">
        <v>5933</v>
      </c>
      <c r="C2766" s="2">
        <f>YEAR([1]Data!$D2766)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x14ac:dyDescent="0.3">
      <c r="A2767" s="2">
        <v>2766</v>
      </c>
      <c r="B2767" s="2" t="s">
        <v>5933</v>
      </c>
      <c r="C2767" s="2">
        <f>YEAR([1]Data!$D2767)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x14ac:dyDescent="0.3">
      <c r="A2768" s="2">
        <v>2767</v>
      </c>
      <c r="B2768" s="2" t="s">
        <v>5938</v>
      </c>
      <c r="C2768" s="2">
        <f>YEAR([1]Data!$D2768)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x14ac:dyDescent="0.3">
      <c r="A2769" s="2">
        <v>2768</v>
      </c>
      <c r="B2769" s="2" t="s">
        <v>5938</v>
      </c>
      <c r="C2769" s="2">
        <f>YEAR([1]Data!$D2769)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x14ac:dyDescent="0.3">
      <c r="A2770" s="2">
        <v>2769</v>
      </c>
      <c r="B2770" s="2" t="s">
        <v>5941</v>
      </c>
      <c r="C2770" s="2">
        <f>YEAR([1]Data!$D2770)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x14ac:dyDescent="0.3">
      <c r="A2771" s="2">
        <v>2770</v>
      </c>
      <c r="B2771" s="2" t="s">
        <v>5941</v>
      </c>
      <c r="C2771" s="2">
        <f>YEAR([1]Data!$D2771)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x14ac:dyDescent="0.3">
      <c r="A2772" s="2">
        <v>2771</v>
      </c>
      <c r="B2772" s="2" t="s">
        <v>5941</v>
      </c>
      <c r="C2772" s="2">
        <f>YEAR([1]Data!$D2772)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x14ac:dyDescent="0.3">
      <c r="A2773" s="2">
        <v>2772</v>
      </c>
      <c r="B2773" s="2" t="s">
        <v>5946</v>
      </c>
      <c r="C2773" s="2">
        <f>YEAR([1]Data!$D2773)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x14ac:dyDescent="0.3">
      <c r="A2774" s="2">
        <v>2773</v>
      </c>
      <c r="B2774" s="2" t="s">
        <v>5948</v>
      </c>
      <c r="C2774" s="2">
        <f>YEAR([1]Data!$D2774)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x14ac:dyDescent="0.3">
      <c r="A2775" s="2">
        <v>2774</v>
      </c>
      <c r="B2775" s="2" t="s">
        <v>5949</v>
      </c>
      <c r="C2775" s="2">
        <f>YEAR([1]Data!$D2775)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x14ac:dyDescent="0.3">
      <c r="A2776" s="2">
        <v>2775</v>
      </c>
      <c r="B2776" s="2" t="s">
        <v>5950</v>
      </c>
      <c r="C2776" s="2">
        <f>YEAR([1]Data!$D2776)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x14ac:dyDescent="0.3">
      <c r="A2777" s="2">
        <v>2776</v>
      </c>
      <c r="B2777" s="2" t="s">
        <v>5951</v>
      </c>
      <c r="C2777" s="2">
        <f>YEAR([1]Data!$D2777)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x14ac:dyDescent="0.3">
      <c r="A2778" s="2">
        <v>2777</v>
      </c>
      <c r="B2778" s="2" t="s">
        <v>5952</v>
      </c>
      <c r="C2778" s="2">
        <f>YEAR([1]Data!$D2778)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x14ac:dyDescent="0.3">
      <c r="A2779" s="2">
        <v>2778</v>
      </c>
      <c r="B2779" s="2" t="s">
        <v>5953</v>
      </c>
      <c r="C2779" s="2">
        <f>YEAR([1]Data!$D2779)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x14ac:dyDescent="0.3">
      <c r="A2780" s="2">
        <v>2779</v>
      </c>
      <c r="B2780" s="2" t="s">
        <v>5955</v>
      </c>
      <c r="C2780" s="2">
        <f>YEAR([1]Data!$D2780)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x14ac:dyDescent="0.3">
      <c r="A2781" s="2">
        <v>2780</v>
      </c>
      <c r="B2781" s="2" t="s">
        <v>5955</v>
      </c>
      <c r="C2781" s="2">
        <f>YEAR([1]Data!$D2781)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x14ac:dyDescent="0.3">
      <c r="A2782" s="2">
        <v>2781</v>
      </c>
      <c r="B2782" s="2" t="s">
        <v>5959</v>
      </c>
      <c r="C2782" s="2">
        <f>YEAR([1]Data!$D2782)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x14ac:dyDescent="0.3">
      <c r="A2783" s="2">
        <v>2782</v>
      </c>
      <c r="B2783" s="2" t="s">
        <v>5960</v>
      </c>
      <c r="C2783" s="2">
        <f>YEAR([1]Data!$D2783)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x14ac:dyDescent="0.3">
      <c r="A2784" s="2">
        <v>2783</v>
      </c>
      <c r="B2784" s="2" t="s">
        <v>5961</v>
      </c>
      <c r="C2784" s="2">
        <f>YEAR([1]Data!$D2784)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x14ac:dyDescent="0.3">
      <c r="A2785" s="2">
        <v>2784</v>
      </c>
      <c r="B2785" s="2" t="s">
        <v>5962</v>
      </c>
      <c r="C2785" s="2">
        <f>YEAR([1]Data!$D2785)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x14ac:dyDescent="0.3">
      <c r="A2786" s="2">
        <v>2785</v>
      </c>
      <c r="B2786" s="2" t="s">
        <v>5965</v>
      </c>
      <c r="C2786" s="2">
        <f>YEAR([1]Data!$D2786)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x14ac:dyDescent="0.3">
      <c r="A2787" s="2">
        <v>2786</v>
      </c>
      <c r="B2787" s="2" t="s">
        <v>5966</v>
      </c>
      <c r="C2787" s="2">
        <f>YEAR([1]Data!$D2787)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x14ac:dyDescent="0.3">
      <c r="A2788" s="2">
        <v>2787</v>
      </c>
      <c r="B2788" s="2" t="s">
        <v>5966</v>
      </c>
      <c r="C2788" s="2">
        <f>YEAR([1]Data!$D2788)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x14ac:dyDescent="0.3">
      <c r="A2789" s="2">
        <v>2788</v>
      </c>
      <c r="B2789" s="2" t="s">
        <v>5969</v>
      </c>
      <c r="C2789" s="2">
        <f>YEAR([1]Data!$D2789)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x14ac:dyDescent="0.3">
      <c r="A2790" s="2">
        <v>2789</v>
      </c>
      <c r="B2790" s="2" t="s">
        <v>5969</v>
      </c>
      <c r="C2790" s="2">
        <f>YEAR([1]Data!$D2790)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x14ac:dyDescent="0.3">
      <c r="A2791" s="2">
        <v>2790</v>
      </c>
      <c r="B2791" s="2" t="s">
        <v>5969</v>
      </c>
      <c r="C2791" s="2">
        <f>YEAR([1]Data!$D2791)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x14ac:dyDescent="0.3">
      <c r="A2792" s="2">
        <v>2791</v>
      </c>
      <c r="B2792" s="2" t="s">
        <v>5971</v>
      </c>
      <c r="C2792" s="2">
        <f>YEAR([1]Data!$D2792)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x14ac:dyDescent="0.3">
      <c r="A2793" s="2">
        <v>2792</v>
      </c>
      <c r="B2793" s="2" t="s">
        <v>5971</v>
      </c>
      <c r="C2793" s="2">
        <f>YEAR([1]Data!$D2793)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x14ac:dyDescent="0.3">
      <c r="A2794" s="2">
        <v>2793</v>
      </c>
      <c r="B2794" s="2" t="s">
        <v>5971</v>
      </c>
      <c r="C2794" s="2">
        <f>YEAR([1]Data!$D2794)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x14ac:dyDescent="0.3">
      <c r="A2795" s="2">
        <v>2794</v>
      </c>
      <c r="B2795" s="2" t="s">
        <v>5972</v>
      </c>
      <c r="C2795" s="2">
        <f>YEAR([1]Data!$D2795)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x14ac:dyDescent="0.3">
      <c r="A2796" s="2">
        <v>2795</v>
      </c>
      <c r="B2796" s="2" t="s">
        <v>5972</v>
      </c>
      <c r="C2796" s="2">
        <f>YEAR([1]Data!$D2796)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x14ac:dyDescent="0.3">
      <c r="A2797" s="2">
        <v>2796</v>
      </c>
      <c r="B2797" s="2" t="s">
        <v>5972</v>
      </c>
      <c r="C2797" s="2">
        <f>YEAR([1]Data!$D2797)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x14ac:dyDescent="0.3">
      <c r="A2798" s="2">
        <v>2797</v>
      </c>
      <c r="B2798" s="2" t="s">
        <v>5972</v>
      </c>
      <c r="C2798" s="2">
        <f>YEAR([1]Data!$D2798)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x14ac:dyDescent="0.3">
      <c r="A2799" s="2">
        <v>2798</v>
      </c>
      <c r="B2799" s="2" t="s">
        <v>5974</v>
      </c>
      <c r="C2799" s="2">
        <f>YEAR([1]Data!$D2799)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x14ac:dyDescent="0.3">
      <c r="A2800" s="2">
        <v>2799</v>
      </c>
      <c r="B2800" s="2" t="s">
        <v>5974</v>
      </c>
      <c r="C2800" s="2">
        <f>YEAR([1]Data!$D2800)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x14ac:dyDescent="0.3">
      <c r="A2801" s="2">
        <v>2800</v>
      </c>
      <c r="B2801" s="2" t="s">
        <v>5974</v>
      </c>
      <c r="C2801" s="2">
        <f>YEAR([1]Data!$D2801)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x14ac:dyDescent="0.3">
      <c r="A2802" s="2">
        <v>2801</v>
      </c>
      <c r="B2802" s="2" t="s">
        <v>5975</v>
      </c>
      <c r="C2802" s="2">
        <f>YEAR([1]Data!$D2802)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x14ac:dyDescent="0.3">
      <c r="A2803" s="2">
        <v>2802</v>
      </c>
      <c r="B2803" s="2" t="s">
        <v>5976</v>
      </c>
      <c r="C2803" s="2">
        <f>YEAR([1]Data!$D2803)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x14ac:dyDescent="0.3">
      <c r="A2804" s="2">
        <v>2803</v>
      </c>
      <c r="B2804" s="2" t="s">
        <v>5977</v>
      </c>
      <c r="C2804" s="2">
        <f>YEAR([1]Data!$D2804)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x14ac:dyDescent="0.3">
      <c r="A2805" s="2">
        <v>2804</v>
      </c>
      <c r="B2805" s="2" t="s">
        <v>5980</v>
      </c>
      <c r="C2805" s="2">
        <f>YEAR([1]Data!$D2805)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x14ac:dyDescent="0.3">
      <c r="A2806" s="2">
        <v>2805</v>
      </c>
      <c r="B2806" s="2" t="s">
        <v>5980</v>
      </c>
      <c r="C2806" s="2">
        <f>YEAR([1]Data!$D2806)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x14ac:dyDescent="0.3">
      <c r="A2807" s="2">
        <v>2806</v>
      </c>
      <c r="B2807" s="2" t="s">
        <v>5983</v>
      </c>
      <c r="C2807" s="2">
        <f>YEAR([1]Data!$D2807)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x14ac:dyDescent="0.3">
      <c r="A2808" s="2">
        <v>2807</v>
      </c>
      <c r="B2808" s="2" t="s">
        <v>5984</v>
      </c>
      <c r="C2808" s="2">
        <f>YEAR([1]Data!$D2808)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x14ac:dyDescent="0.3">
      <c r="A2809" s="2">
        <v>2808</v>
      </c>
      <c r="B2809" s="2" t="s">
        <v>5984</v>
      </c>
      <c r="C2809" s="2">
        <f>YEAR([1]Data!$D2809)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x14ac:dyDescent="0.3">
      <c r="A2810" s="2">
        <v>2809</v>
      </c>
      <c r="B2810" s="2" t="s">
        <v>5984</v>
      </c>
      <c r="C2810" s="2">
        <f>YEAR([1]Data!$D2810)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x14ac:dyDescent="0.3">
      <c r="A2811" s="2">
        <v>2810</v>
      </c>
      <c r="B2811" s="2" t="s">
        <v>5984</v>
      </c>
      <c r="C2811" s="2">
        <f>YEAR([1]Data!$D2811)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x14ac:dyDescent="0.3">
      <c r="A2812" s="2">
        <v>2811</v>
      </c>
      <c r="B2812" s="2" t="s">
        <v>5989</v>
      </c>
      <c r="C2812" s="2">
        <f>YEAR([1]Data!$D2812)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x14ac:dyDescent="0.3">
      <c r="A2813" s="2">
        <v>2812</v>
      </c>
      <c r="B2813" s="2" t="s">
        <v>5989</v>
      </c>
      <c r="C2813" s="2">
        <f>YEAR([1]Data!$D2813)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x14ac:dyDescent="0.3">
      <c r="A2814" s="2">
        <v>2813</v>
      </c>
      <c r="B2814" s="2" t="s">
        <v>5989</v>
      </c>
      <c r="C2814" s="2">
        <f>YEAR([1]Data!$D2814)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x14ac:dyDescent="0.3">
      <c r="A2815" s="2">
        <v>2814</v>
      </c>
      <c r="B2815" s="2" t="s">
        <v>5989</v>
      </c>
      <c r="C2815" s="2">
        <f>YEAR([1]Data!$D2815)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x14ac:dyDescent="0.3">
      <c r="A2816" s="2">
        <v>2815</v>
      </c>
      <c r="B2816" s="2" t="s">
        <v>5989</v>
      </c>
      <c r="C2816" s="2">
        <f>YEAR([1]Data!$D2816)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x14ac:dyDescent="0.3">
      <c r="A2817" s="2">
        <v>2816</v>
      </c>
      <c r="B2817" s="2" t="s">
        <v>5992</v>
      </c>
      <c r="C2817" s="2">
        <f>YEAR([1]Data!$D2817)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x14ac:dyDescent="0.3">
      <c r="A2818" s="2">
        <v>2817</v>
      </c>
      <c r="B2818" s="2" t="s">
        <v>5992</v>
      </c>
      <c r="C2818" s="2">
        <f>YEAR([1]Data!$D2818)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x14ac:dyDescent="0.3">
      <c r="A2819" s="2">
        <v>2818</v>
      </c>
      <c r="B2819" s="2" t="s">
        <v>5992</v>
      </c>
      <c r="C2819" s="2">
        <f>YEAR([1]Data!$D2819)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x14ac:dyDescent="0.3">
      <c r="A2820" s="2">
        <v>2819</v>
      </c>
      <c r="B2820" s="2" t="s">
        <v>5992</v>
      </c>
      <c r="C2820" s="2">
        <f>YEAR([1]Data!$D2820)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x14ac:dyDescent="0.3">
      <c r="A2821" s="2">
        <v>2820</v>
      </c>
      <c r="B2821" s="2" t="s">
        <v>5995</v>
      </c>
      <c r="C2821" s="2">
        <f>YEAR([1]Data!$D2821)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x14ac:dyDescent="0.3">
      <c r="A2822" s="2">
        <v>2821</v>
      </c>
      <c r="B2822" s="2" t="s">
        <v>5995</v>
      </c>
      <c r="C2822" s="2">
        <f>YEAR([1]Data!$D2822)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x14ac:dyDescent="0.3">
      <c r="A2823" s="2">
        <v>2822</v>
      </c>
      <c r="B2823" s="2" t="s">
        <v>5998</v>
      </c>
      <c r="C2823" s="2">
        <f>YEAR([1]Data!$D2823)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x14ac:dyDescent="0.3">
      <c r="A2824" s="2">
        <v>2823</v>
      </c>
      <c r="B2824" s="2" t="s">
        <v>5999</v>
      </c>
      <c r="C2824" s="2">
        <f>YEAR([1]Data!$D2824)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x14ac:dyDescent="0.3">
      <c r="A2825" s="2">
        <v>2824</v>
      </c>
      <c r="B2825" s="2" t="s">
        <v>5999</v>
      </c>
      <c r="C2825" s="2">
        <f>YEAR([1]Data!$D2825)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x14ac:dyDescent="0.3">
      <c r="A2826" s="2">
        <v>2825</v>
      </c>
      <c r="B2826" s="2" t="s">
        <v>6000</v>
      </c>
      <c r="C2826" s="2">
        <f>YEAR([1]Data!$D2826)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x14ac:dyDescent="0.3">
      <c r="A2827" s="2">
        <v>2826</v>
      </c>
      <c r="B2827" s="2" t="s">
        <v>6000</v>
      </c>
      <c r="C2827" s="2">
        <f>YEAR([1]Data!$D2827)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x14ac:dyDescent="0.3">
      <c r="A2828" s="2">
        <v>2827</v>
      </c>
      <c r="B2828" s="2" t="s">
        <v>6000</v>
      </c>
      <c r="C2828" s="2">
        <f>YEAR([1]Data!$D2828)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x14ac:dyDescent="0.3">
      <c r="A2829" s="2">
        <v>2828</v>
      </c>
      <c r="B2829" s="2" t="s">
        <v>6000</v>
      </c>
      <c r="C2829" s="2">
        <f>YEAR([1]Data!$D2829)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x14ac:dyDescent="0.3">
      <c r="A2830" s="2">
        <v>2829</v>
      </c>
      <c r="B2830" s="2" t="s">
        <v>6003</v>
      </c>
      <c r="C2830" s="2">
        <f>YEAR([1]Data!$D2830)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x14ac:dyDescent="0.3">
      <c r="A2831" s="2">
        <v>2830</v>
      </c>
      <c r="B2831" s="2" t="s">
        <v>6003</v>
      </c>
      <c r="C2831" s="2">
        <f>YEAR([1]Data!$D2831)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x14ac:dyDescent="0.3">
      <c r="A2832" s="2">
        <v>2831</v>
      </c>
      <c r="B2832" s="2" t="s">
        <v>6003</v>
      </c>
      <c r="C2832" s="2">
        <f>YEAR([1]Data!$D2832)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x14ac:dyDescent="0.3">
      <c r="A2833" s="2">
        <v>2832</v>
      </c>
      <c r="B2833" s="2" t="s">
        <v>6008</v>
      </c>
      <c r="C2833" s="2">
        <f>YEAR([1]Data!$D2833)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x14ac:dyDescent="0.3">
      <c r="A2834" s="2">
        <v>2833</v>
      </c>
      <c r="B2834" s="2" t="s">
        <v>6008</v>
      </c>
      <c r="C2834" s="2">
        <f>YEAR([1]Data!$D2834)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x14ac:dyDescent="0.3">
      <c r="A2835" s="2">
        <v>2834</v>
      </c>
      <c r="B2835" s="2" t="s">
        <v>6011</v>
      </c>
      <c r="C2835" s="2">
        <f>YEAR([1]Data!$D2835)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x14ac:dyDescent="0.3">
      <c r="A2836" s="2">
        <v>2835</v>
      </c>
      <c r="B2836" s="2" t="s">
        <v>6011</v>
      </c>
      <c r="C2836" s="2">
        <f>YEAR([1]Data!$D2836)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x14ac:dyDescent="0.3">
      <c r="A2837" s="2">
        <v>2836</v>
      </c>
      <c r="B2837" s="2" t="s">
        <v>6014</v>
      </c>
      <c r="C2837" s="2">
        <f>YEAR([1]Data!$D2837)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x14ac:dyDescent="0.3">
      <c r="A2838" s="2">
        <v>2837</v>
      </c>
      <c r="B2838" s="2" t="s">
        <v>6014</v>
      </c>
      <c r="C2838" s="2">
        <f>YEAR([1]Data!$D2838)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x14ac:dyDescent="0.3">
      <c r="A2839" s="2">
        <v>2838</v>
      </c>
      <c r="B2839" s="2" t="s">
        <v>6014</v>
      </c>
      <c r="C2839" s="2">
        <f>YEAR([1]Data!$D2839)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x14ac:dyDescent="0.3">
      <c r="A2840" s="2">
        <v>2839</v>
      </c>
      <c r="B2840" s="2" t="s">
        <v>6017</v>
      </c>
      <c r="C2840" s="2">
        <f>YEAR([1]Data!$D2840)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x14ac:dyDescent="0.3">
      <c r="A2841" s="2">
        <v>2840</v>
      </c>
      <c r="B2841" s="2" t="s">
        <v>6018</v>
      </c>
      <c r="C2841" s="2">
        <f>YEAR([1]Data!$D2841)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x14ac:dyDescent="0.3">
      <c r="A2842" s="2">
        <v>2841</v>
      </c>
      <c r="B2842" s="2" t="s">
        <v>6019</v>
      </c>
      <c r="C2842" s="2">
        <f>YEAR([1]Data!$D2842)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x14ac:dyDescent="0.3">
      <c r="A2843" s="2">
        <v>2842</v>
      </c>
      <c r="B2843" s="2" t="s">
        <v>6020</v>
      </c>
      <c r="C2843" s="2">
        <f>YEAR([1]Data!$D2843)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x14ac:dyDescent="0.3">
      <c r="A2844" s="2">
        <v>2843</v>
      </c>
      <c r="B2844" s="2" t="s">
        <v>6021</v>
      </c>
      <c r="C2844" s="2">
        <f>YEAR([1]Data!$D2844)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x14ac:dyDescent="0.3">
      <c r="A2845" s="2">
        <v>2844</v>
      </c>
      <c r="B2845" s="2" t="s">
        <v>6024</v>
      </c>
      <c r="C2845" s="2">
        <f>YEAR([1]Data!$D2845)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x14ac:dyDescent="0.3">
      <c r="A2846" s="2">
        <v>2845</v>
      </c>
      <c r="B2846" s="2" t="s">
        <v>6025</v>
      </c>
      <c r="C2846" s="2">
        <f>YEAR([1]Data!$D2846)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x14ac:dyDescent="0.3">
      <c r="A2847" s="2">
        <v>2846</v>
      </c>
      <c r="B2847" s="2" t="s">
        <v>6026</v>
      </c>
      <c r="C2847" s="2">
        <f>YEAR([1]Data!$D2847)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x14ac:dyDescent="0.3">
      <c r="A2848" s="2">
        <v>2847</v>
      </c>
      <c r="B2848" s="2" t="s">
        <v>6027</v>
      </c>
      <c r="C2848" s="2">
        <f>YEAR([1]Data!$D2848)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x14ac:dyDescent="0.3">
      <c r="A2849" s="2">
        <v>2848</v>
      </c>
      <c r="B2849" s="2" t="s">
        <v>6028</v>
      </c>
      <c r="C2849" s="2">
        <f>YEAR([1]Data!$D2849)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x14ac:dyDescent="0.3">
      <c r="A2850" s="2">
        <v>2849</v>
      </c>
      <c r="B2850" s="2" t="s">
        <v>6028</v>
      </c>
      <c r="C2850" s="2">
        <f>YEAR([1]Data!$D2850)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x14ac:dyDescent="0.3">
      <c r="A2851" s="2">
        <v>2850</v>
      </c>
      <c r="B2851" s="2" t="s">
        <v>6033</v>
      </c>
      <c r="C2851" s="2">
        <f>YEAR([1]Data!$D2851)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x14ac:dyDescent="0.3">
      <c r="A2852" s="2">
        <v>2851</v>
      </c>
      <c r="B2852" s="2" t="s">
        <v>6034</v>
      </c>
      <c r="C2852" s="2">
        <f>YEAR([1]Data!$D2852)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x14ac:dyDescent="0.3">
      <c r="A2853" s="2">
        <v>2852</v>
      </c>
      <c r="B2853" s="2" t="s">
        <v>6035</v>
      </c>
      <c r="C2853" s="2">
        <f>YEAR([1]Data!$D2853)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x14ac:dyDescent="0.3">
      <c r="A2854" s="2">
        <v>2853</v>
      </c>
      <c r="B2854" s="2" t="s">
        <v>6038</v>
      </c>
      <c r="C2854" s="2">
        <f>YEAR([1]Data!$D2854)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x14ac:dyDescent="0.3">
      <c r="A2855" s="2">
        <v>2854</v>
      </c>
      <c r="B2855" s="2" t="s">
        <v>6038</v>
      </c>
      <c r="C2855" s="2">
        <f>YEAR([1]Data!$D2855)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x14ac:dyDescent="0.3">
      <c r="A2856" s="2">
        <v>2855</v>
      </c>
      <c r="B2856" s="2" t="s">
        <v>6041</v>
      </c>
      <c r="C2856" s="2">
        <f>YEAR([1]Data!$D2856)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x14ac:dyDescent="0.3">
      <c r="A2857" s="2">
        <v>2856</v>
      </c>
      <c r="B2857" s="2" t="s">
        <v>6042</v>
      </c>
      <c r="C2857" s="2">
        <f>YEAR([1]Data!$D2857)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x14ac:dyDescent="0.3">
      <c r="A2858" s="2">
        <v>2857</v>
      </c>
      <c r="B2858" s="2" t="s">
        <v>6043</v>
      </c>
      <c r="C2858" s="2">
        <f>YEAR([1]Data!$D2858)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x14ac:dyDescent="0.3">
      <c r="A2859" s="2">
        <v>2858</v>
      </c>
      <c r="B2859" s="2" t="s">
        <v>6044</v>
      </c>
      <c r="C2859" s="2">
        <f>YEAR([1]Data!$D2859)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x14ac:dyDescent="0.3">
      <c r="A2860" s="2">
        <v>2859</v>
      </c>
      <c r="B2860" s="2" t="s">
        <v>6047</v>
      </c>
      <c r="C2860" s="2">
        <f>YEAR([1]Data!$D2860)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x14ac:dyDescent="0.3">
      <c r="A2861" s="2">
        <v>2860</v>
      </c>
      <c r="B2861" s="2" t="s">
        <v>6047</v>
      </c>
      <c r="C2861" s="2">
        <f>YEAR([1]Data!$D2861)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x14ac:dyDescent="0.3">
      <c r="A2862" s="2">
        <v>2861</v>
      </c>
      <c r="B2862" s="2" t="s">
        <v>6047</v>
      </c>
      <c r="C2862" s="2">
        <f>YEAR([1]Data!$D2862)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x14ac:dyDescent="0.3">
      <c r="A2863" s="2">
        <v>2862</v>
      </c>
      <c r="B2863" s="2" t="s">
        <v>6047</v>
      </c>
      <c r="C2863" s="2">
        <f>YEAR([1]Data!$D2863)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x14ac:dyDescent="0.3">
      <c r="A2864" s="2">
        <v>2863</v>
      </c>
      <c r="B2864" s="2" t="s">
        <v>6050</v>
      </c>
      <c r="C2864" s="2">
        <f>YEAR([1]Data!$D2864)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x14ac:dyDescent="0.3">
      <c r="A2865" s="2">
        <v>2864</v>
      </c>
      <c r="B2865" s="2" t="s">
        <v>6052</v>
      </c>
      <c r="C2865" s="2">
        <f>YEAR([1]Data!$D2865)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x14ac:dyDescent="0.3">
      <c r="A2866" s="2">
        <v>2865</v>
      </c>
      <c r="B2866" s="2" t="s">
        <v>6052</v>
      </c>
      <c r="C2866" s="2">
        <f>YEAR([1]Data!$D2866)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x14ac:dyDescent="0.3">
      <c r="A2867" s="2">
        <v>2866</v>
      </c>
      <c r="B2867" s="2" t="s">
        <v>6052</v>
      </c>
      <c r="C2867" s="2">
        <f>YEAR([1]Data!$D2867)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x14ac:dyDescent="0.3">
      <c r="A2868" s="2">
        <v>2867</v>
      </c>
      <c r="B2868" s="2" t="s">
        <v>6052</v>
      </c>
      <c r="C2868" s="2">
        <f>YEAR([1]Data!$D2868)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x14ac:dyDescent="0.3">
      <c r="A2869" s="2">
        <v>2868</v>
      </c>
      <c r="B2869" s="2" t="s">
        <v>6054</v>
      </c>
      <c r="C2869" s="2">
        <f>YEAR([1]Data!$D2869)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x14ac:dyDescent="0.3">
      <c r="A2870" s="2">
        <v>2869</v>
      </c>
      <c r="B2870" s="2" t="s">
        <v>6054</v>
      </c>
      <c r="C2870" s="2">
        <f>YEAR([1]Data!$D2870)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x14ac:dyDescent="0.3">
      <c r="A2871" s="2">
        <v>2870</v>
      </c>
      <c r="B2871" s="2" t="s">
        <v>6055</v>
      </c>
      <c r="C2871" s="2">
        <f>YEAR([1]Data!$D2871)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x14ac:dyDescent="0.3">
      <c r="A2872" s="2">
        <v>2871</v>
      </c>
      <c r="B2872" s="2" t="s">
        <v>6058</v>
      </c>
      <c r="C2872" s="2">
        <f>YEAR([1]Data!$D2872)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x14ac:dyDescent="0.3">
      <c r="A2873" s="2">
        <v>2872</v>
      </c>
      <c r="B2873" s="2" t="s">
        <v>6058</v>
      </c>
      <c r="C2873" s="2">
        <f>YEAR([1]Data!$D2873)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x14ac:dyDescent="0.3">
      <c r="A2874" s="2">
        <v>2873</v>
      </c>
      <c r="B2874" s="2" t="s">
        <v>6061</v>
      </c>
      <c r="C2874" s="2">
        <f>YEAR([1]Data!$D2874)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x14ac:dyDescent="0.3">
      <c r="A2875" s="2">
        <v>2874</v>
      </c>
      <c r="B2875" s="2" t="s">
        <v>6062</v>
      </c>
      <c r="C2875" s="2">
        <f>YEAR([1]Data!$D2875)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x14ac:dyDescent="0.3">
      <c r="A2876" s="2">
        <v>2875</v>
      </c>
      <c r="B2876" s="2" t="s">
        <v>6063</v>
      </c>
      <c r="C2876" s="2">
        <f>YEAR([1]Data!$D2876)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x14ac:dyDescent="0.3">
      <c r="A2877" s="2">
        <v>2876</v>
      </c>
      <c r="B2877" s="2" t="s">
        <v>6064</v>
      </c>
      <c r="C2877" s="2">
        <f>YEAR([1]Data!$D2877)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x14ac:dyDescent="0.3">
      <c r="A2878" s="2">
        <v>2877</v>
      </c>
      <c r="B2878" s="2" t="s">
        <v>6064</v>
      </c>
      <c r="C2878" s="2">
        <f>YEAR([1]Data!$D2878)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x14ac:dyDescent="0.3">
      <c r="A2879" s="2">
        <v>2878</v>
      </c>
      <c r="B2879" s="2" t="s">
        <v>6065</v>
      </c>
      <c r="C2879" s="2">
        <f>YEAR([1]Data!$D2879)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x14ac:dyDescent="0.3">
      <c r="A2880" s="2">
        <v>2879</v>
      </c>
      <c r="B2880" s="2" t="s">
        <v>6065</v>
      </c>
      <c r="C2880" s="2">
        <f>YEAR([1]Data!$D2880)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x14ac:dyDescent="0.3">
      <c r="A2881" s="2">
        <v>2880</v>
      </c>
      <c r="B2881" s="2" t="s">
        <v>6065</v>
      </c>
      <c r="C2881" s="2">
        <f>YEAR([1]Data!$D2881)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x14ac:dyDescent="0.3">
      <c r="A2882" s="2">
        <v>2881</v>
      </c>
      <c r="B2882" s="2" t="s">
        <v>6066</v>
      </c>
      <c r="C2882" s="2">
        <f>YEAR([1]Data!$D2882)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x14ac:dyDescent="0.3">
      <c r="A2883" s="2">
        <v>2882</v>
      </c>
      <c r="B2883" s="2" t="s">
        <v>6066</v>
      </c>
      <c r="C2883" s="2">
        <f>YEAR([1]Data!$D2883)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x14ac:dyDescent="0.3">
      <c r="A2884" s="2">
        <v>2883</v>
      </c>
      <c r="B2884" s="2" t="s">
        <v>6068</v>
      </c>
      <c r="C2884" s="2">
        <f>YEAR([1]Data!$D2884)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x14ac:dyDescent="0.3">
      <c r="A2885" s="2">
        <v>2884</v>
      </c>
      <c r="B2885" s="2" t="s">
        <v>6069</v>
      </c>
      <c r="C2885" s="2">
        <f>YEAR([1]Data!$D2885)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x14ac:dyDescent="0.3">
      <c r="A2886" s="2">
        <v>2885</v>
      </c>
      <c r="B2886" s="2" t="s">
        <v>6070</v>
      </c>
      <c r="C2886" s="2">
        <f>YEAR([1]Data!$D2886)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x14ac:dyDescent="0.3">
      <c r="A2887" s="2">
        <v>2886</v>
      </c>
      <c r="B2887" s="2" t="s">
        <v>6071</v>
      </c>
      <c r="C2887" s="2">
        <f>YEAR([1]Data!$D2887)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x14ac:dyDescent="0.3">
      <c r="A2888" s="2">
        <v>2887</v>
      </c>
      <c r="B2888" s="2" t="s">
        <v>6072</v>
      </c>
      <c r="C2888" s="2">
        <f>YEAR([1]Data!$D2888)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x14ac:dyDescent="0.3">
      <c r="A2889" s="2">
        <v>2888</v>
      </c>
      <c r="B2889" s="2" t="s">
        <v>6072</v>
      </c>
      <c r="C2889" s="2">
        <f>YEAR([1]Data!$D2889)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x14ac:dyDescent="0.3">
      <c r="A2890" s="2">
        <v>2889</v>
      </c>
      <c r="B2890" s="2" t="s">
        <v>6072</v>
      </c>
      <c r="C2890" s="2">
        <f>YEAR([1]Data!$D2890)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x14ac:dyDescent="0.3">
      <c r="A2891" s="2">
        <v>2890</v>
      </c>
      <c r="B2891" s="2" t="s">
        <v>6073</v>
      </c>
      <c r="C2891" s="2">
        <f>YEAR([1]Data!$D2891)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x14ac:dyDescent="0.3">
      <c r="A2892" s="2">
        <v>2891</v>
      </c>
      <c r="B2892" s="2" t="s">
        <v>6076</v>
      </c>
      <c r="C2892" s="2">
        <f>YEAR([1]Data!$D2892)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x14ac:dyDescent="0.3">
      <c r="A2893" s="2">
        <v>2892</v>
      </c>
      <c r="B2893" s="2" t="s">
        <v>6076</v>
      </c>
      <c r="C2893" s="2">
        <f>YEAR([1]Data!$D2893)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x14ac:dyDescent="0.3">
      <c r="A2894" s="2">
        <v>2893</v>
      </c>
      <c r="B2894" s="2" t="s">
        <v>6080</v>
      </c>
      <c r="C2894" s="2">
        <f>YEAR([1]Data!$D2894)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x14ac:dyDescent="0.3">
      <c r="A2895" s="2">
        <v>2894</v>
      </c>
      <c r="B2895" s="2" t="s">
        <v>6080</v>
      </c>
      <c r="C2895" s="2">
        <f>YEAR([1]Data!$D2895)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x14ac:dyDescent="0.3">
      <c r="A2896" s="2">
        <v>2895</v>
      </c>
      <c r="B2896" s="2" t="s">
        <v>6080</v>
      </c>
      <c r="C2896" s="2">
        <f>YEAR([1]Data!$D2896)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x14ac:dyDescent="0.3">
      <c r="A2897" s="2">
        <v>2896</v>
      </c>
      <c r="B2897" s="2" t="s">
        <v>6080</v>
      </c>
      <c r="C2897" s="2">
        <f>YEAR([1]Data!$D2897)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x14ac:dyDescent="0.3">
      <c r="A2898" s="2">
        <v>2897</v>
      </c>
      <c r="B2898" s="2" t="s">
        <v>6085</v>
      </c>
      <c r="C2898" s="2">
        <f>YEAR([1]Data!$D2898)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x14ac:dyDescent="0.3">
      <c r="A2899" s="2">
        <v>2898</v>
      </c>
      <c r="B2899" s="2" t="s">
        <v>6086</v>
      </c>
      <c r="C2899" s="2">
        <f>YEAR([1]Data!$D2899)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x14ac:dyDescent="0.3">
      <c r="A2900" s="2">
        <v>2899</v>
      </c>
      <c r="B2900" s="2" t="s">
        <v>6087</v>
      </c>
      <c r="C2900" s="2">
        <f>YEAR([1]Data!$D2900)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x14ac:dyDescent="0.3">
      <c r="A2901" s="2">
        <v>2900</v>
      </c>
      <c r="B2901" s="2" t="s">
        <v>6088</v>
      </c>
      <c r="C2901" s="2">
        <f>YEAR([1]Data!$D2901)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x14ac:dyDescent="0.3">
      <c r="A2902" s="2">
        <v>2901</v>
      </c>
      <c r="B2902" s="2" t="s">
        <v>6088</v>
      </c>
      <c r="C2902" s="2">
        <f>YEAR([1]Data!$D2902)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x14ac:dyDescent="0.3">
      <c r="A2903" s="2">
        <v>2902</v>
      </c>
      <c r="B2903" s="2" t="s">
        <v>6089</v>
      </c>
      <c r="C2903" s="2">
        <f>YEAR([1]Data!$D2903)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x14ac:dyDescent="0.3">
      <c r="A2904" s="2">
        <v>2903</v>
      </c>
      <c r="B2904" s="2" t="s">
        <v>6090</v>
      </c>
      <c r="C2904" s="2">
        <f>YEAR([1]Data!$D2904)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x14ac:dyDescent="0.3">
      <c r="A2905" s="2">
        <v>2904</v>
      </c>
      <c r="B2905" s="2" t="s">
        <v>6091</v>
      </c>
      <c r="C2905" s="2">
        <f>YEAR([1]Data!$D2905)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x14ac:dyDescent="0.3">
      <c r="A2906" s="2">
        <v>2905</v>
      </c>
      <c r="B2906" s="2" t="s">
        <v>6091</v>
      </c>
      <c r="C2906" s="2">
        <f>YEAR([1]Data!$D2906)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x14ac:dyDescent="0.3">
      <c r="A2907" s="2">
        <v>2906</v>
      </c>
      <c r="B2907" s="2" t="s">
        <v>6093</v>
      </c>
      <c r="C2907" s="2">
        <f>YEAR([1]Data!$D2907)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x14ac:dyDescent="0.3">
      <c r="A2908" s="2">
        <v>2907</v>
      </c>
      <c r="B2908" s="2" t="s">
        <v>6096</v>
      </c>
      <c r="C2908" s="2">
        <f>YEAR([1]Data!$D2908)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x14ac:dyDescent="0.3">
      <c r="A2909" s="2">
        <v>2908</v>
      </c>
      <c r="B2909" s="2" t="s">
        <v>6096</v>
      </c>
      <c r="C2909" s="2">
        <f>YEAR([1]Data!$D2909)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x14ac:dyDescent="0.3">
      <c r="A2910" s="2">
        <v>2909</v>
      </c>
      <c r="B2910" s="2" t="s">
        <v>6096</v>
      </c>
      <c r="C2910" s="2">
        <f>YEAR([1]Data!$D2910)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x14ac:dyDescent="0.3">
      <c r="A2911" s="2">
        <v>2910</v>
      </c>
      <c r="B2911" s="2" t="s">
        <v>6099</v>
      </c>
      <c r="C2911" s="2">
        <f>YEAR([1]Data!$D2911)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x14ac:dyDescent="0.3">
      <c r="A2912" s="2">
        <v>2911</v>
      </c>
      <c r="B2912" s="2" t="s">
        <v>6100</v>
      </c>
      <c r="C2912" s="2">
        <f>YEAR([1]Data!$D2912)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x14ac:dyDescent="0.3">
      <c r="A2913" s="2">
        <v>2912</v>
      </c>
      <c r="B2913" s="2" t="s">
        <v>6101</v>
      </c>
      <c r="C2913" s="2">
        <f>YEAR([1]Data!$D2913)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x14ac:dyDescent="0.3">
      <c r="A2914" s="2">
        <v>2913</v>
      </c>
      <c r="B2914" s="2" t="s">
        <v>6101</v>
      </c>
      <c r="C2914" s="2">
        <f>YEAR([1]Data!$D2914)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x14ac:dyDescent="0.3">
      <c r="A2915" s="2">
        <v>2914</v>
      </c>
      <c r="B2915" s="2" t="s">
        <v>6101</v>
      </c>
      <c r="C2915" s="2">
        <f>YEAR([1]Data!$D2915)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x14ac:dyDescent="0.3">
      <c r="A2916" s="2">
        <v>2915</v>
      </c>
      <c r="B2916" s="2" t="s">
        <v>6106</v>
      </c>
      <c r="C2916" s="2">
        <f>YEAR([1]Data!$D2916)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x14ac:dyDescent="0.3">
      <c r="A2917" s="2">
        <v>2916</v>
      </c>
      <c r="B2917" s="2" t="s">
        <v>6106</v>
      </c>
      <c r="C2917" s="2">
        <f>YEAR([1]Data!$D2917)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x14ac:dyDescent="0.3">
      <c r="A2918" s="2">
        <v>2917</v>
      </c>
      <c r="B2918" s="2" t="s">
        <v>6106</v>
      </c>
      <c r="C2918" s="2">
        <f>YEAR([1]Data!$D2918)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x14ac:dyDescent="0.3">
      <c r="A2919" s="2">
        <v>2918</v>
      </c>
      <c r="B2919" s="2" t="s">
        <v>6108</v>
      </c>
      <c r="C2919" s="2">
        <f>YEAR([1]Data!$D2919)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x14ac:dyDescent="0.3">
      <c r="A2920" s="2">
        <v>2919</v>
      </c>
      <c r="B2920" s="2" t="s">
        <v>6111</v>
      </c>
      <c r="C2920" s="2">
        <f>YEAR([1]Data!$D2920)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x14ac:dyDescent="0.3">
      <c r="A2921" s="2">
        <v>2920</v>
      </c>
      <c r="B2921" s="2" t="s">
        <v>6111</v>
      </c>
      <c r="C2921" s="2">
        <f>YEAR([1]Data!$D2921)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x14ac:dyDescent="0.3">
      <c r="A2922" s="2">
        <v>2921</v>
      </c>
      <c r="B2922" s="2" t="s">
        <v>6111</v>
      </c>
      <c r="C2922" s="2">
        <f>YEAR([1]Data!$D2922)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x14ac:dyDescent="0.3">
      <c r="A2923" s="2">
        <v>2922</v>
      </c>
      <c r="B2923" s="2" t="s">
        <v>6112</v>
      </c>
      <c r="C2923" s="2">
        <f>YEAR([1]Data!$D2923)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x14ac:dyDescent="0.3">
      <c r="A2924" s="2">
        <v>2923</v>
      </c>
      <c r="B2924" s="2" t="s">
        <v>6113</v>
      </c>
      <c r="C2924" s="2">
        <f>YEAR([1]Data!$D2924)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x14ac:dyDescent="0.3">
      <c r="A2925" s="2">
        <v>2924</v>
      </c>
      <c r="B2925" s="2" t="s">
        <v>6114</v>
      </c>
      <c r="C2925" s="2">
        <f>YEAR([1]Data!$D2925)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x14ac:dyDescent="0.3">
      <c r="A2926" s="2">
        <v>2925</v>
      </c>
      <c r="B2926" s="2" t="s">
        <v>6115</v>
      </c>
      <c r="C2926" s="2">
        <f>YEAR([1]Data!$D2926)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x14ac:dyDescent="0.3">
      <c r="A2927" s="2">
        <v>2926</v>
      </c>
      <c r="B2927" s="2" t="s">
        <v>6115</v>
      </c>
      <c r="C2927" s="2">
        <f>YEAR([1]Data!$D2927)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x14ac:dyDescent="0.3">
      <c r="A2928" s="2">
        <v>2927</v>
      </c>
      <c r="B2928" s="2" t="s">
        <v>6118</v>
      </c>
      <c r="C2928" s="2">
        <f>YEAR([1]Data!$D2928)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x14ac:dyDescent="0.3">
      <c r="A2929" s="2">
        <v>2928</v>
      </c>
      <c r="B2929" s="2" t="s">
        <v>6121</v>
      </c>
      <c r="C2929" s="2">
        <f>YEAR([1]Data!$D2929)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x14ac:dyDescent="0.3">
      <c r="A2930" s="2">
        <v>2929</v>
      </c>
      <c r="B2930" s="2" t="s">
        <v>6123</v>
      </c>
      <c r="C2930" s="2">
        <f>YEAR([1]Data!$D2930)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x14ac:dyDescent="0.3">
      <c r="A2931" s="2">
        <v>2930</v>
      </c>
      <c r="B2931" s="2" t="s">
        <v>6124</v>
      </c>
      <c r="C2931" s="2">
        <f>YEAR([1]Data!$D2931)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x14ac:dyDescent="0.3">
      <c r="A2932" s="2">
        <v>2931</v>
      </c>
      <c r="B2932" s="2" t="s">
        <v>6125</v>
      </c>
      <c r="C2932" s="2">
        <f>YEAR([1]Data!$D2932)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x14ac:dyDescent="0.3">
      <c r="A2933" s="2">
        <v>2932</v>
      </c>
      <c r="B2933" s="2" t="s">
        <v>6125</v>
      </c>
      <c r="C2933" s="2">
        <f>YEAR([1]Data!$D2933)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x14ac:dyDescent="0.3">
      <c r="A2934" s="2">
        <v>2933</v>
      </c>
      <c r="B2934" s="2" t="s">
        <v>6125</v>
      </c>
      <c r="C2934" s="2">
        <f>YEAR([1]Data!$D2934)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x14ac:dyDescent="0.3">
      <c r="A2935" s="2">
        <v>2934</v>
      </c>
      <c r="B2935" s="2" t="s">
        <v>6126</v>
      </c>
      <c r="C2935" s="2">
        <f>YEAR([1]Data!$D2935)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x14ac:dyDescent="0.3">
      <c r="A2936" s="2">
        <v>2935</v>
      </c>
      <c r="B2936" s="2" t="s">
        <v>6126</v>
      </c>
      <c r="C2936" s="2">
        <f>YEAR([1]Data!$D2936)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x14ac:dyDescent="0.3">
      <c r="A2937" s="2">
        <v>2936</v>
      </c>
      <c r="B2937" s="2" t="s">
        <v>6126</v>
      </c>
      <c r="C2937" s="2">
        <f>YEAR([1]Data!$D2937)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x14ac:dyDescent="0.3">
      <c r="A2938" s="2">
        <v>2937</v>
      </c>
      <c r="B2938" s="2" t="s">
        <v>6126</v>
      </c>
      <c r="C2938" s="2">
        <f>YEAR([1]Data!$D2938)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x14ac:dyDescent="0.3">
      <c r="A2939" s="2">
        <v>2938</v>
      </c>
      <c r="B2939" s="2" t="s">
        <v>6126</v>
      </c>
      <c r="C2939" s="2">
        <f>YEAR([1]Data!$D2939)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x14ac:dyDescent="0.3">
      <c r="A2940" s="2">
        <v>2939</v>
      </c>
      <c r="B2940" s="2" t="s">
        <v>6126</v>
      </c>
      <c r="C2940" s="2">
        <f>YEAR([1]Data!$D2940)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x14ac:dyDescent="0.3">
      <c r="A2941" s="2">
        <v>2940</v>
      </c>
      <c r="B2941" s="2" t="s">
        <v>6126</v>
      </c>
      <c r="C2941" s="2">
        <f>YEAR([1]Data!$D2941)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x14ac:dyDescent="0.3">
      <c r="A2942" s="2">
        <v>2941</v>
      </c>
      <c r="B2942" s="2" t="s">
        <v>6127</v>
      </c>
      <c r="C2942" s="2">
        <f>YEAR([1]Data!$D2942)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x14ac:dyDescent="0.3">
      <c r="A2943" s="2">
        <v>2942</v>
      </c>
      <c r="B2943" s="2" t="s">
        <v>6127</v>
      </c>
      <c r="C2943" s="2">
        <f>YEAR([1]Data!$D2943)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x14ac:dyDescent="0.3">
      <c r="A2944" s="2">
        <v>2943</v>
      </c>
      <c r="B2944" s="2" t="s">
        <v>6127</v>
      </c>
      <c r="C2944" s="2">
        <f>YEAR([1]Data!$D2944)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x14ac:dyDescent="0.3">
      <c r="A2945" s="2">
        <v>2944</v>
      </c>
      <c r="B2945" s="2" t="s">
        <v>6130</v>
      </c>
      <c r="C2945" s="2">
        <f>YEAR([1]Data!$D2945)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x14ac:dyDescent="0.3">
      <c r="A2946" s="2">
        <v>2945</v>
      </c>
      <c r="B2946" s="2" t="s">
        <v>6130</v>
      </c>
      <c r="C2946" s="2">
        <f>YEAR([1]Data!$D2946)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x14ac:dyDescent="0.3">
      <c r="A2947" s="2">
        <v>2946</v>
      </c>
      <c r="B2947" s="2" t="s">
        <v>6133</v>
      </c>
      <c r="C2947" s="2">
        <f>YEAR([1]Data!$D2947)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x14ac:dyDescent="0.3">
      <c r="A2948" s="2">
        <v>2947</v>
      </c>
      <c r="B2948" s="2" t="s">
        <v>6134</v>
      </c>
      <c r="C2948" s="2">
        <f>YEAR([1]Data!$D2948)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x14ac:dyDescent="0.3">
      <c r="A2949" s="2">
        <v>2948</v>
      </c>
      <c r="B2949" s="2" t="s">
        <v>6134</v>
      </c>
      <c r="C2949" s="2">
        <f>YEAR([1]Data!$D2949)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x14ac:dyDescent="0.3">
      <c r="A2950" s="2">
        <v>2949</v>
      </c>
      <c r="B2950" s="2" t="s">
        <v>6134</v>
      </c>
      <c r="C2950" s="2">
        <f>YEAR([1]Data!$D2950)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x14ac:dyDescent="0.3">
      <c r="A2951" s="2">
        <v>2950</v>
      </c>
      <c r="B2951" s="2" t="s">
        <v>6139</v>
      </c>
      <c r="C2951" s="2">
        <f>YEAR([1]Data!$D2951)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x14ac:dyDescent="0.3">
      <c r="A2952" s="2">
        <v>2951</v>
      </c>
      <c r="B2952" s="2" t="s">
        <v>6139</v>
      </c>
      <c r="C2952" s="2">
        <f>YEAR([1]Data!$D2952)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x14ac:dyDescent="0.3">
      <c r="A2953" s="2">
        <v>2952</v>
      </c>
      <c r="B2953" s="2" t="s">
        <v>6139</v>
      </c>
      <c r="C2953" s="2">
        <f>YEAR([1]Data!$D2953)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x14ac:dyDescent="0.3">
      <c r="A2954" s="2">
        <v>2953</v>
      </c>
      <c r="B2954" s="2" t="s">
        <v>6139</v>
      </c>
      <c r="C2954" s="2">
        <f>YEAR([1]Data!$D2954)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x14ac:dyDescent="0.3">
      <c r="A2955" s="2">
        <v>2954</v>
      </c>
      <c r="B2955" s="2" t="s">
        <v>6139</v>
      </c>
      <c r="C2955" s="2">
        <f>YEAR([1]Data!$D2955)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x14ac:dyDescent="0.3">
      <c r="A2956" s="2">
        <v>2955</v>
      </c>
      <c r="B2956" s="2" t="s">
        <v>6139</v>
      </c>
      <c r="C2956" s="2">
        <f>YEAR([1]Data!$D2956)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x14ac:dyDescent="0.3">
      <c r="A2957" s="2">
        <v>2956</v>
      </c>
      <c r="B2957" s="2" t="s">
        <v>6148</v>
      </c>
      <c r="C2957" s="2">
        <f>YEAR([1]Data!$D2957)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x14ac:dyDescent="0.3">
      <c r="A2958" s="2">
        <v>2957</v>
      </c>
      <c r="B2958" s="2" t="s">
        <v>6149</v>
      </c>
      <c r="C2958" s="2">
        <f>YEAR([1]Data!$D2958)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x14ac:dyDescent="0.3">
      <c r="A2959" s="2">
        <v>2958</v>
      </c>
      <c r="B2959" s="2" t="s">
        <v>6152</v>
      </c>
      <c r="C2959" s="2">
        <f>YEAR([1]Data!$D2959)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x14ac:dyDescent="0.3">
      <c r="A2960" s="2">
        <v>2959</v>
      </c>
      <c r="B2960" s="2" t="s">
        <v>6153</v>
      </c>
      <c r="C2960" s="2">
        <f>YEAR([1]Data!$D2960)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x14ac:dyDescent="0.3">
      <c r="A2961" s="2">
        <v>2960</v>
      </c>
      <c r="B2961" s="2" t="s">
        <v>6153</v>
      </c>
      <c r="C2961" s="2">
        <f>YEAR([1]Data!$D2961)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x14ac:dyDescent="0.3">
      <c r="A2962" s="2">
        <v>2961</v>
      </c>
      <c r="B2962" s="2" t="s">
        <v>6154</v>
      </c>
      <c r="C2962" s="2">
        <f>YEAR([1]Data!$D2962)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x14ac:dyDescent="0.3">
      <c r="A2963" s="2">
        <v>2962</v>
      </c>
      <c r="B2963" s="2" t="s">
        <v>6154</v>
      </c>
      <c r="C2963" s="2">
        <f>YEAR([1]Data!$D2963)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x14ac:dyDescent="0.3">
      <c r="A2964" s="2">
        <v>2963</v>
      </c>
      <c r="B2964" s="2" t="s">
        <v>6155</v>
      </c>
      <c r="C2964" s="2">
        <f>YEAR([1]Data!$D2964)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x14ac:dyDescent="0.3">
      <c r="A2965" s="2">
        <v>2964</v>
      </c>
      <c r="B2965" s="2" t="s">
        <v>6155</v>
      </c>
      <c r="C2965" s="2">
        <f>YEAR([1]Data!$D2965)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x14ac:dyDescent="0.3">
      <c r="A2966" s="2">
        <v>2965</v>
      </c>
      <c r="B2966" s="2" t="s">
        <v>6155</v>
      </c>
      <c r="C2966" s="2">
        <f>YEAR([1]Data!$D2966)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x14ac:dyDescent="0.3">
      <c r="A2967" s="2">
        <v>2966</v>
      </c>
      <c r="B2967" s="2" t="s">
        <v>6155</v>
      </c>
      <c r="C2967" s="2">
        <f>YEAR([1]Data!$D2967)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x14ac:dyDescent="0.3">
      <c r="A2968" s="2">
        <v>2967</v>
      </c>
      <c r="B2968" s="2" t="s">
        <v>6160</v>
      </c>
      <c r="C2968" s="2">
        <f>YEAR([1]Data!$D2968)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x14ac:dyDescent="0.3">
      <c r="A2969" s="2">
        <v>2968</v>
      </c>
      <c r="B2969" s="2" t="s">
        <v>6160</v>
      </c>
      <c r="C2969" s="2">
        <f>YEAR([1]Data!$D2969)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x14ac:dyDescent="0.3">
      <c r="A2970" s="2">
        <v>2969</v>
      </c>
      <c r="B2970" s="2" t="s">
        <v>6161</v>
      </c>
      <c r="C2970" s="2">
        <f>YEAR([1]Data!$D2970)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x14ac:dyDescent="0.3">
      <c r="A2971" s="2">
        <v>2970</v>
      </c>
      <c r="B2971" s="2" t="s">
        <v>6161</v>
      </c>
      <c r="C2971" s="2">
        <f>YEAR([1]Data!$D2971)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x14ac:dyDescent="0.3">
      <c r="A2972" s="2">
        <v>2971</v>
      </c>
      <c r="B2972" s="2" t="s">
        <v>6161</v>
      </c>
      <c r="C2972" s="2">
        <f>YEAR([1]Data!$D2972)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x14ac:dyDescent="0.3">
      <c r="A2973" s="2">
        <v>2972</v>
      </c>
      <c r="B2973" s="2" t="s">
        <v>6161</v>
      </c>
      <c r="C2973" s="2">
        <f>YEAR([1]Data!$D2973)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x14ac:dyDescent="0.3">
      <c r="A2974" s="2">
        <v>2973</v>
      </c>
      <c r="B2974" s="2" t="s">
        <v>6161</v>
      </c>
      <c r="C2974" s="2">
        <f>YEAR([1]Data!$D2974)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x14ac:dyDescent="0.3">
      <c r="A2975" s="2">
        <v>2974</v>
      </c>
      <c r="B2975" s="2" t="s">
        <v>6162</v>
      </c>
      <c r="C2975" s="2">
        <f>YEAR([1]Data!$D2975)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x14ac:dyDescent="0.3">
      <c r="A2976" s="2">
        <v>2975</v>
      </c>
      <c r="B2976" s="2" t="s">
        <v>6163</v>
      </c>
      <c r="C2976" s="2">
        <f>YEAR([1]Data!$D2976)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x14ac:dyDescent="0.3">
      <c r="A2977" s="2">
        <v>2976</v>
      </c>
      <c r="B2977" s="2" t="s">
        <v>6163</v>
      </c>
      <c r="C2977" s="2">
        <f>YEAR([1]Data!$D2977)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x14ac:dyDescent="0.3">
      <c r="A2978" s="2">
        <v>2977</v>
      </c>
      <c r="B2978" s="2" t="s">
        <v>6166</v>
      </c>
      <c r="C2978" s="2">
        <f>YEAR([1]Data!$D2978)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x14ac:dyDescent="0.3">
      <c r="A2979" s="2">
        <v>2978</v>
      </c>
      <c r="B2979" s="2" t="s">
        <v>6169</v>
      </c>
      <c r="C2979" s="2">
        <f>YEAR([1]Data!$D2979)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x14ac:dyDescent="0.3">
      <c r="A2980" s="2">
        <v>2979</v>
      </c>
      <c r="B2980" s="2" t="s">
        <v>6170</v>
      </c>
      <c r="C2980" s="2">
        <f>YEAR([1]Data!$D2980)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x14ac:dyDescent="0.3">
      <c r="A2981" s="2">
        <v>2980</v>
      </c>
      <c r="B2981" s="2" t="s">
        <v>6172</v>
      </c>
      <c r="C2981" s="2">
        <f>YEAR([1]Data!$D2981)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x14ac:dyDescent="0.3">
      <c r="A2982" s="2">
        <v>2981</v>
      </c>
      <c r="B2982" s="2" t="s">
        <v>6172</v>
      </c>
      <c r="C2982" s="2">
        <f>YEAR([1]Data!$D2982)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x14ac:dyDescent="0.3">
      <c r="A2983" s="2">
        <v>2982</v>
      </c>
      <c r="B2983" s="2" t="s">
        <v>6177</v>
      </c>
      <c r="C2983" s="2">
        <f>YEAR([1]Data!$D2983)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x14ac:dyDescent="0.3">
      <c r="A2984" s="2">
        <v>2983</v>
      </c>
      <c r="B2984" s="2" t="s">
        <v>6177</v>
      </c>
      <c r="C2984" s="2">
        <f>YEAR([1]Data!$D2984)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x14ac:dyDescent="0.3">
      <c r="A2985" s="2">
        <v>2984</v>
      </c>
      <c r="B2985" s="2" t="s">
        <v>6178</v>
      </c>
      <c r="C2985" s="2">
        <f>YEAR([1]Data!$D2985)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x14ac:dyDescent="0.3">
      <c r="A2986" s="2">
        <v>2985</v>
      </c>
      <c r="B2986" s="2" t="s">
        <v>6178</v>
      </c>
      <c r="C2986" s="2">
        <f>YEAR([1]Data!$D2986)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x14ac:dyDescent="0.3">
      <c r="A2987" s="2">
        <v>2986</v>
      </c>
      <c r="B2987" s="2" t="s">
        <v>6179</v>
      </c>
      <c r="C2987" s="2">
        <f>YEAR([1]Data!$D2987)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x14ac:dyDescent="0.3">
      <c r="A2988" s="2">
        <v>2987</v>
      </c>
      <c r="B2988" s="2" t="s">
        <v>6179</v>
      </c>
      <c r="C2988" s="2">
        <f>YEAR([1]Data!$D2988)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x14ac:dyDescent="0.3">
      <c r="A2989" s="2">
        <v>2988</v>
      </c>
      <c r="B2989" s="2" t="s">
        <v>6179</v>
      </c>
      <c r="C2989" s="2">
        <f>YEAR([1]Data!$D2989)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x14ac:dyDescent="0.3">
      <c r="A2990" s="2">
        <v>2989</v>
      </c>
      <c r="B2990" s="2" t="s">
        <v>6184</v>
      </c>
      <c r="C2990" s="2">
        <f>YEAR([1]Data!$D2990)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x14ac:dyDescent="0.3">
      <c r="A2991" s="2">
        <v>2990</v>
      </c>
      <c r="B2991" s="2" t="s">
        <v>6184</v>
      </c>
      <c r="C2991" s="2">
        <f>YEAR([1]Data!$D2991)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x14ac:dyDescent="0.3">
      <c r="A2992" s="2">
        <v>2991</v>
      </c>
      <c r="B2992" s="2" t="s">
        <v>6184</v>
      </c>
      <c r="C2992" s="2">
        <f>YEAR([1]Data!$D2992)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x14ac:dyDescent="0.3">
      <c r="A2993" s="2">
        <v>2992</v>
      </c>
      <c r="B2993" s="2" t="s">
        <v>6184</v>
      </c>
      <c r="C2993" s="2">
        <f>YEAR([1]Data!$D2993)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x14ac:dyDescent="0.3">
      <c r="A2994" s="2">
        <v>2993</v>
      </c>
      <c r="B2994" s="2" t="s">
        <v>6185</v>
      </c>
      <c r="C2994" s="2">
        <f>YEAR([1]Data!$D2994)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x14ac:dyDescent="0.3">
      <c r="A2995" s="2">
        <v>2994</v>
      </c>
      <c r="B2995" s="2" t="s">
        <v>6186</v>
      </c>
      <c r="C2995" s="2">
        <f>YEAR([1]Data!$D2995)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x14ac:dyDescent="0.3">
      <c r="A2996" s="2">
        <v>2995</v>
      </c>
      <c r="B2996" s="2" t="s">
        <v>6187</v>
      </c>
      <c r="C2996" s="2">
        <f>YEAR([1]Data!$D2996)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x14ac:dyDescent="0.3">
      <c r="A2997" s="2">
        <v>2996</v>
      </c>
      <c r="B2997" s="2" t="s">
        <v>6189</v>
      </c>
      <c r="C2997" s="2">
        <f>YEAR([1]Data!$D2997)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x14ac:dyDescent="0.3">
      <c r="A2998" s="2">
        <v>2997</v>
      </c>
      <c r="B2998" s="2" t="s">
        <v>6190</v>
      </c>
      <c r="C2998" s="2">
        <f>YEAR([1]Data!$D2998)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x14ac:dyDescent="0.3">
      <c r="A2999" s="2">
        <v>2998</v>
      </c>
      <c r="B2999" s="2" t="s">
        <v>6190</v>
      </c>
      <c r="C2999" s="2">
        <f>YEAR([1]Data!$D2999)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x14ac:dyDescent="0.3">
      <c r="A3000" s="2">
        <v>2999</v>
      </c>
      <c r="B3000" s="2" t="s">
        <v>6190</v>
      </c>
      <c r="C3000" s="2">
        <f>YEAR([1]Data!$D3000)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x14ac:dyDescent="0.3">
      <c r="A3001" s="2">
        <v>3000</v>
      </c>
      <c r="B3001" s="2" t="s">
        <v>6190</v>
      </c>
      <c r="C3001" s="2">
        <f>YEAR([1]Data!$D3001)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x14ac:dyDescent="0.3">
      <c r="A3002" s="2">
        <v>3001</v>
      </c>
      <c r="B3002" s="2" t="s">
        <v>6190</v>
      </c>
      <c r="C3002" s="2">
        <f>YEAR([1]Data!$D3002)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x14ac:dyDescent="0.3">
      <c r="A3003" s="2">
        <v>3002</v>
      </c>
      <c r="B3003" s="2" t="s">
        <v>6190</v>
      </c>
      <c r="C3003" s="2">
        <f>YEAR([1]Data!$D3003)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x14ac:dyDescent="0.3">
      <c r="A3004" s="2">
        <v>3003</v>
      </c>
      <c r="B3004" s="2" t="s">
        <v>6195</v>
      </c>
      <c r="C3004" s="2">
        <f>YEAR([1]Data!$D3004)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x14ac:dyDescent="0.3">
      <c r="A3005" s="2">
        <v>3004</v>
      </c>
      <c r="B3005" s="2" t="s">
        <v>6199</v>
      </c>
      <c r="C3005" s="2">
        <f>YEAR([1]Data!$D3005)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x14ac:dyDescent="0.3">
      <c r="A3006" s="2">
        <v>3005</v>
      </c>
      <c r="B3006" s="2" t="s">
        <v>6200</v>
      </c>
      <c r="C3006" s="2">
        <f>YEAR([1]Data!$D3006)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x14ac:dyDescent="0.3">
      <c r="A3007" s="2">
        <v>3006</v>
      </c>
      <c r="B3007" s="2" t="s">
        <v>6205</v>
      </c>
      <c r="C3007" s="2">
        <f>YEAR([1]Data!$D3007)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x14ac:dyDescent="0.3">
      <c r="A3008" s="2">
        <v>3007</v>
      </c>
      <c r="B3008" s="2" t="s">
        <v>6207</v>
      </c>
      <c r="C3008" s="2">
        <f>YEAR([1]Data!$D3008)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x14ac:dyDescent="0.3">
      <c r="A3009" s="2">
        <v>3008</v>
      </c>
      <c r="B3009" s="2" t="s">
        <v>6208</v>
      </c>
      <c r="C3009" s="2">
        <f>YEAR([1]Data!$D3009)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x14ac:dyDescent="0.3">
      <c r="A3010" s="2">
        <v>3009</v>
      </c>
      <c r="B3010" s="2" t="s">
        <v>6209</v>
      </c>
      <c r="C3010" s="2">
        <f>YEAR([1]Data!$D3010)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x14ac:dyDescent="0.3">
      <c r="A3011" s="2">
        <v>3010</v>
      </c>
      <c r="B3011" s="2" t="s">
        <v>6210</v>
      </c>
      <c r="C3011" s="2">
        <f>YEAR([1]Data!$D3011)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x14ac:dyDescent="0.3">
      <c r="A3012" s="2">
        <v>3011</v>
      </c>
      <c r="B3012" s="2" t="s">
        <v>6211</v>
      </c>
      <c r="C3012" s="2">
        <f>YEAR([1]Data!$D3012)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x14ac:dyDescent="0.3">
      <c r="A3013" s="2">
        <v>3012</v>
      </c>
      <c r="B3013" s="2" t="s">
        <v>6211</v>
      </c>
      <c r="C3013" s="2">
        <f>YEAR([1]Data!$D3013)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x14ac:dyDescent="0.3">
      <c r="A3014" s="2">
        <v>3013</v>
      </c>
      <c r="B3014" s="2" t="s">
        <v>6211</v>
      </c>
      <c r="C3014" s="2">
        <f>YEAR([1]Data!$D3014)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x14ac:dyDescent="0.3">
      <c r="A3015" s="2">
        <v>3014</v>
      </c>
      <c r="B3015" s="2" t="s">
        <v>6211</v>
      </c>
      <c r="C3015" s="2">
        <f>YEAR([1]Data!$D3015)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x14ac:dyDescent="0.3">
      <c r="A3016" s="2">
        <v>3015</v>
      </c>
      <c r="B3016" s="2" t="s">
        <v>6211</v>
      </c>
      <c r="C3016" s="2">
        <f>YEAR([1]Data!$D3016)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x14ac:dyDescent="0.3">
      <c r="A3017" s="2">
        <v>3016</v>
      </c>
      <c r="B3017" s="2" t="s">
        <v>6214</v>
      </c>
      <c r="C3017" s="2">
        <f>YEAR([1]Data!$D3017)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x14ac:dyDescent="0.3">
      <c r="A3018" s="2">
        <v>3017</v>
      </c>
      <c r="B3018" s="2" t="s">
        <v>6215</v>
      </c>
      <c r="C3018" s="2">
        <f>YEAR([1]Data!$D3018)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x14ac:dyDescent="0.3">
      <c r="A3019" s="2">
        <v>3018</v>
      </c>
      <c r="B3019" s="2" t="s">
        <v>6215</v>
      </c>
      <c r="C3019" s="2">
        <f>YEAR([1]Data!$D3019)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x14ac:dyDescent="0.3">
      <c r="A3020" s="2">
        <v>3019</v>
      </c>
      <c r="B3020" s="2" t="s">
        <v>6215</v>
      </c>
      <c r="C3020" s="2">
        <f>YEAR([1]Data!$D3020)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x14ac:dyDescent="0.3">
      <c r="A3021" s="2">
        <v>3020</v>
      </c>
      <c r="B3021" s="2" t="s">
        <v>6217</v>
      </c>
      <c r="C3021" s="2">
        <f>YEAR([1]Data!$D3021)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x14ac:dyDescent="0.3">
      <c r="A3022" s="2">
        <v>3021</v>
      </c>
      <c r="B3022" s="2" t="s">
        <v>6217</v>
      </c>
      <c r="C3022" s="2">
        <f>YEAR([1]Data!$D3022)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x14ac:dyDescent="0.3">
      <c r="A3023" s="2">
        <v>3022</v>
      </c>
      <c r="B3023" s="2" t="s">
        <v>6217</v>
      </c>
      <c r="C3023" s="2">
        <f>YEAR([1]Data!$D3023)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x14ac:dyDescent="0.3">
      <c r="A3024" s="2">
        <v>3023</v>
      </c>
      <c r="B3024" s="2" t="s">
        <v>6217</v>
      </c>
      <c r="C3024" s="2">
        <f>YEAR([1]Data!$D3024)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x14ac:dyDescent="0.3">
      <c r="A3025" s="2">
        <v>3024</v>
      </c>
      <c r="B3025" s="2" t="s">
        <v>6220</v>
      </c>
      <c r="C3025" s="2">
        <f>YEAR([1]Data!$D3025)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x14ac:dyDescent="0.3">
      <c r="A3026" s="2">
        <v>3025</v>
      </c>
      <c r="B3026" s="2" t="s">
        <v>6223</v>
      </c>
      <c r="C3026" s="2">
        <f>YEAR([1]Data!$D3026)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x14ac:dyDescent="0.3">
      <c r="A3027" s="2">
        <v>3026</v>
      </c>
      <c r="B3027" s="2" t="s">
        <v>6223</v>
      </c>
      <c r="C3027" s="2">
        <f>YEAR([1]Data!$D3027)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x14ac:dyDescent="0.3">
      <c r="A3028" s="2">
        <v>3027</v>
      </c>
      <c r="B3028" s="2" t="s">
        <v>6224</v>
      </c>
      <c r="C3028" s="2">
        <f>YEAR([1]Data!$D3028)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x14ac:dyDescent="0.3">
      <c r="A3029" s="2">
        <v>3028</v>
      </c>
      <c r="B3029" s="2" t="s">
        <v>6225</v>
      </c>
      <c r="C3029" s="2">
        <f>YEAR([1]Data!$D3029)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x14ac:dyDescent="0.3">
      <c r="A3030" s="2">
        <v>3029</v>
      </c>
      <c r="B3030" s="2" t="s">
        <v>6229</v>
      </c>
      <c r="C3030" s="2">
        <f>YEAR([1]Data!$D3030)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x14ac:dyDescent="0.3">
      <c r="A3031" s="2">
        <v>3030</v>
      </c>
      <c r="B3031" s="2" t="s">
        <v>6230</v>
      </c>
      <c r="C3031" s="2">
        <f>YEAR([1]Data!$D3031)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x14ac:dyDescent="0.3">
      <c r="A3032" s="2">
        <v>3031</v>
      </c>
      <c r="B3032" s="2" t="s">
        <v>6232</v>
      </c>
      <c r="C3032" s="2">
        <f>YEAR([1]Data!$D3032)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x14ac:dyDescent="0.3">
      <c r="A3033" s="2">
        <v>3032</v>
      </c>
      <c r="B3033" s="2" t="s">
        <v>6232</v>
      </c>
      <c r="C3033" s="2">
        <f>YEAR([1]Data!$D3033)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x14ac:dyDescent="0.3">
      <c r="A3034" s="2">
        <v>3033</v>
      </c>
      <c r="B3034" s="2" t="s">
        <v>6235</v>
      </c>
      <c r="C3034" s="2">
        <f>YEAR([1]Data!$D3034)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x14ac:dyDescent="0.3">
      <c r="A3035" s="2">
        <v>3034</v>
      </c>
      <c r="B3035" s="2" t="s">
        <v>6236</v>
      </c>
      <c r="C3035" s="2">
        <f>YEAR([1]Data!$D3035)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x14ac:dyDescent="0.3">
      <c r="A3036" s="2">
        <v>3035</v>
      </c>
      <c r="B3036" s="2" t="s">
        <v>6237</v>
      </c>
      <c r="C3036" s="2">
        <f>YEAR([1]Data!$D3036)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x14ac:dyDescent="0.3">
      <c r="A3037" s="2">
        <v>3036</v>
      </c>
      <c r="B3037" s="2" t="s">
        <v>6237</v>
      </c>
      <c r="C3037" s="2">
        <f>YEAR([1]Data!$D3037)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x14ac:dyDescent="0.3">
      <c r="A3038" s="2">
        <v>3037</v>
      </c>
      <c r="B3038" s="2" t="s">
        <v>6237</v>
      </c>
      <c r="C3038" s="2">
        <f>YEAR([1]Data!$D3038)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x14ac:dyDescent="0.3">
      <c r="A3039" s="2">
        <v>3038</v>
      </c>
      <c r="B3039" s="2" t="s">
        <v>6237</v>
      </c>
      <c r="C3039" s="2">
        <f>YEAR([1]Data!$D3039)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x14ac:dyDescent="0.3">
      <c r="A3040" s="2">
        <v>3039</v>
      </c>
      <c r="B3040" s="2" t="s">
        <v>6237</v>
      </c>
      <c r="C3040" s="2">
        <f>YEAR([1]Data!$D3040)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x14ac:dyDescent="0.3">
      <c r="A3041" s="2">
        <v>3040</v>
      </c>
      <c r="B3041" s="2" t="s">
        <v>6242</v>
      </c>
      <c r="C3041" s="2">
        <f>YEAR([1]Data!$D3041)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x14ac:dyDescent="0.3">
      <c r="A3042" s="2">
        <v>3041</v>
      </c>
      <c r="B3042" s="2" t="s">
        <v>6243</v>
      </c>
      <c r="C3042" s="2">
        <f>YEAR([1]Data!$D3042)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x14ac:dyDescent="0.3">
      <c r="A3043" s="2">
        <v>3042</v>
      </c>
      <c r="B3043" s="2" t="s">
        <v>6245</v>
      </c>
      <c r="C3043" s="2">
        <f>YEAR([1]Data!$D3043)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x14ac:dyDescent="0.3">
      <c r="A3044" s="2">
        <v>3043</v>
      </c>
      <c r="B3044" s="2" t="s">
        <v>6245</v>
      </c>
      <c r="C3044" s="2">
        <f>YEAR([1]Data!$D3044)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x14ac:dyDescent="0.3">
      <c r="A3045" s="2">
        <v>3044</v>
      </c>
      <c r="B3045" s="2" t="s">
        <v>6245</v>
      </c>
      <c r="C3045" s="2">
        <f>YEAR([1]Data!$D3045)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x14ac:dyDescent="0.3">
      <c r="A3046" s="2">
        <v>3045</v>
      </c>
      <c r="B3046" s="2" t="s">
        <v>6250</v>
      </c>
      <c r="C3046" s="2">
        <f>YEAR([1]Data!$D3046)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x14ac:dyDescent="0.3">
      <c r="A3047" s="2">
        <v>3046</v>
      </c>
      <c r="B3047" s="2" t="s">
        <v>6251</v>
      </c>
      <c r="C3047" s="2">
        <f>YEAR([1]Data!$D3047)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x14ac:dyDescent="0.3">
      <c r="A3048" s="2">
        <v>3047</v>
      </c>
      <c r="B3048" s="2" t="s">
        <v>6251</v>
      </c>
      <c r="C3048" s="2">
        <f>YEAR([1]Data!$D3048)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x14ac:dyDescent="0.3">
      <c r="A3049" s="2">
        <v>3048</v>
      </c>
      <c r="B3049" s="2" t="s">
        <v>6254</v>
      </c>
      <c r="C3049" s="2">
        <f>YEAR([1]Data!$D3049)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x14ac:dyDescent="0.3">
      <c r="A3050" s="2">
        <v>3049</v>
      </c>
      <c r="B3050" s="2" t="s">
        <v>6255</v>
      </c>
      <c r="C3050" s="2">
        <f>YEAR([1]Data!$D3050)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x14ac:dyDescent="0.3">
      <c r="A3051" s="2">
        <v>3050</v>
      </c>
      <c r="B3051" s="2" t="s">
        <v>6255</v>
      </c>
      <c r="C3051" s="2">
        <f>YEAR([1]Data!$D3051)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x14ac:dyDescent="0.3">
      <c r="A3052" s="2">
        <v>3051</v>
      </c>
      <c r="B3052" s="2" t="s">
        <v>6258</v>
      </c>
      <c r="C3052" s="2">
        <f>YEAR([1]Data!$D3052)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x14ac:dyDescent="0.3">
      <c r="A3053" s="2">
        <v>3052</v>
      </c>
      <c r="B3053" s="2" t="s">
        <v>6258</v>
      </c>
      <c r="C3053" s="2">
        <f>YEAR([1]Data!$D3053)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x14ac:dyDescent="0.3">
      <c r="A3054" s="2">
        <v>3053</v>
      </c>
      <c r="B3054" s="2" t="s">
        <v>6258</v>
      </c>
      <c r="C3054" s="2">
        <f>YEAR([1]Data!$D3054)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x14ac:dyDescent="0.3">
      <c r="A3055" s="2">
        <v>3054</v>
      </c>
      <c r="B3055" s="2" t="s">
        <v>6263</v>
      </c>
      <c r="C3055" s="2">
        <f>YEAR([1]Data!$D3055)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x14ac:dyDescent="0.3">
      <c r="A3056" s="2">
        <v>3055</v>
      </c>
      <c r="B3056" s="2" t="s">
        <v>6263</v>
      </c>
      <c r="C3056" s="2">
        <f>YEAR([1]Data!$D3056)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x14ac:dyDescent="0.3">
      <c r="A3057" s="2">
        <v>3056</v>
      </c>
      <c r="B3057" s="2" t="s">
        <v>6266</v>
      </c>
      <c r="C3057" s="2">
        <f>YEAR([1]Data!$D3057)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x14ac:dyDescent="0.3">
      <c r="A3058" s="2">
        <v>3057</v>
      </c>
      <c r="B3058" s="2" t="s">
        <v>6267</v>
      </c>
      <c r="C3058" s="2">
        <f>YEAR([1]Data!$D3058)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x14ac:dyDescent="0.3">
      <c r="A3059" s="2">
        <v>3058</v>
      </c>
      <c r="B3059" s="2" t="s">
        <v>6267</v>
      </c>
      <c r="C3059" s="2">
        <f>YEAR([1]Data!$D3059)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x14ac:dyDescent="0.3">
      <c r="A3060" s="2">
        <v>3059</v>
      </c>
      <c r="B3060" s="2" t="s">
        <v>6267</v>
      </c>
      <c r="C3060" s="2">
        <f>YEAR([1]Data!$D3060)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x14ac:dyDescent="0.3">
      <c r="A3061" s="2">
        <v>3060</v>
      </c>
      <c r="B3061" s="2" t="s">
        <v>6267</v>
      </c>
      <c r="C3061" s="2">
        <f>YEAR([1]Data!$D3061)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x14ac:dyDescent="0.3">
      <c r="A3062" s="2">
        <v>3061</v>
      </c>
      <c r="B3062" s="2" t="s">
        <v>6270</v>
      </c>
      <c r="C3062" s="2">
        <f>YEAR([1]Data!$D3062)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x14ac:dyDescent="0.3">
      <c r="A3063" s="2">
        <v>3062</v>
      </c>
      <c r="B3063" s="2" t="s">
        <v>6271</v>
      </c>
      <c r="C3063" s="2">
        <f>YEAR([1]Data!$D3063)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x14ac:dyDescent="0.3">
      <c r="A3064" s="2">
        <v>3063</v>
      </c>
      <c r="B3064" s="2" t="s">
        <v>6274</v>
      </c>
      <c r="C3064" s="2">
        <f>YEAR([1]Data!$D3064)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x14ac:dyDescent="0.3">
      <c r="A3065" s="2">
        <v>3064</v>
      </c>
      <c r="B3065" s="2" t="s">
        <v>6274</v>
      </c>
      <c r="C3065" s="2">
        <f>YEAR([1]Data!$D3065)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x14ac:dyDescent="0.3">
      <c r="A3066" s="2">
        <v>3065</v>
      </c>
      <c r="B3066" s="2" t="s">
        <v>6279</v>
      </c>
      <c r="C3066" s="2">
        <f>YEAR([1]Data!$D3066)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x14ac:dyDescent="0.3">
      <c r="A3067" s="2">
        <v>3066</v>
      </c>
      <c r="B3067" s="2" t="s">
        <v>6279</v>
      </c>
      <c r="C3067" s="2">
        <f>YEAR([1]Data!$D3067)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x14ac:dyDescent="0.3">
      <c r="A3068" s="2">
        <v>3067</v>
      </c>
      <c r="B3068" s="2" t="s">
        <v>6279</v>
      </c>
      <c r="C3068" s="2">
        <f>YEAR([1]Data!$D3068)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x14ac:dyDescent="0.3">
      <c r="A3069" s="2">
        <v>3068</v>
      </c>
      <c r="B3069" s="2" t="s">
        <v>6279</v>
      </c>
      <c r="C3069" s="2">
        <f>YEAR([1]Data!$D3069)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x14ac:dyDescent="0.3">
      <c r="A3070" s="2">
        <v>3069</v>
      </c>
      <c r="B3070" s="2" t="s">
        <v>6279</v>
      </c>
      <c r="C3070" s="2">
        <f>YEAR([1]Data!$D3070)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x14ac:dyDescent="0.3">
      <c r="A3071" s="2">
        <v>3070</v>
      </c>
      <c r="B3071" s="2" t="s">
        <v>6286</v>
      </c>
      <c r="C3071" s="2">
        <f>YEAR([1]Data!$D3071)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x14ac:dyDescent="0.3">
      <c r="A3072" s="2">
        <v>3071</v>
      </c>
      <c r="B3072" s="2" t="s">
        <v>6287</v>
      </c>
      <c r="C3072" s="2">
        <f>YEAR([1]Data!$D3072)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x14ac:dyDescent="0.3">
      <c r="A3073" s="2">
        <v>3072</v>
      </c>
      <c r="B3073" s="2" t="s">
        <v>6287</v>
      </c>
      <c r="C3073" s="2">
        <f>YEAR([1]Data!$D3073)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x14ac:dyDescent="0.3">
      <c r="A3074" s="2">
        <v>3073</v>
      </c>
      <c r="B3074" s="2" t="s">
        <v>6287</v>
      </c>
      <c r="C3074" s="2">
        <f>YEAR([1]Data!$D3074)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x14ac:dyDescent="0.3">
      <c r="A3075" s="2">
        <v>3074</v>
      </c>
      <c r="B3075" s="2" t="s">
        <v>6290</v>
      </c>
      <c r="C3075" s="2">
        <f>YEAR([1]Data!$D3075)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x14ac:dyDescent="0.3">
      <c r="A3076" s="2">
        <v>3075</v>
      </c>
      <c r="B3076" s="2" t="s">
        <v>6291</v>
      </c>
      <c r="C3076" s="2">
        <f>YEAR([1]Data!$D3076)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x14ac:dyDescent="0.3">
      <c r="A3077" s="2">
        <v>3076</v>
      </c>
      <c r="B3077" s="2" t="s">
        <v>6292</v>
      </c>
      <c r="C3077" s="2">
        <f>YEAR([1]Data!$D3077)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x14ac:dyDescent="0.3">
      <c r="A3078" s="2">
        <v>3077</v>
      </c>
      <c r="B3078" s="2" t="s">
        <v>6292</v>
      </c>
      <c r="C3078" s="2">
        <f>YEAR([1]Data!$D3078)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x14ac:dyDescent="0.3">
      <c r="A3079" s="2">
        <v>3078</v>
      </c>
      <c r="B3079" s="2" t="s">
        <v>6292</v>
      </c>
      <c r="C3079" s="2">
        <f>YEAR([1]Data!$D3079)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x14ac:dyDescent="0.3">
      <c r="A3080" s="2">
        <v>3079</v>
      </c>
      <c r="B3080" s="2" t="s">
        <v>6293</v>
      </c>
      <c r="C3080" s="2">
        <f>YEAR([1]Data!$D3080)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x14ac:dyDescent="0.3">
      <c r="A3081" s="2">
        <v>3080</v>
      </c>
      <c r="B3081" s="2" t="s">
        <v>6294</v>
      </c>
      <c r="C3081" s="2">
        <f>YEAR([1]Data!$D3081)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x14ac:dyDescent="0.3">
      <c r="A3082" s="2">
        <v>3081</v>
      </c>
      <c r="B3082" s="2" t="s">
        <v>6294</v>
      </c>
      <c r="C3082" s="2">
        <f>YEAR([1]Data!$D3082)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x14ac:dyDescent="0.3">
      <c r="A3083" s="2">
        <v>3082</v>
      </c>
      <c r="B3083" s="2" t="s">
        <v>6297</v>
      </c>
      <c r="C3083" s="2">
        <f>YEAR([1]Data!$D3083)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x14ac:dyDescent="0.3">
      <c r="A3084" s="2">
        <v>3083</v>
      </c>
      <c r="B3084" s="2" t="s">
        <v>6297</v>
      </c>
      <c r="C3084" s="2">
        <f>YEAR([1]Data!$D3084)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x14ac:dyDescent="0.3">
      <c r="A3085" s="2">
        <v>3084</v>
      </c>
      <c r="B3085" s="2" t="s">
        <v>6298</v>
      </c>
      <c r="C3085" s="2">
        <f>YEAR([1]Data!$D3085)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x14ac:dyDescent="0.3">
      <c r="A3086" s="2">
        <v>3085</v>
      </c>
      <c r="B3086" s="2" t="s">
        <v>6299</v>
      </c>
      <c r="C3086" s="2">
        <f>YEAR([1]Data!$D3086)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x14ac:dyDescent="0.3">
      <c r="A3087" s="2">
        <v>3086</v>
      </c>
      <c r="B3087" s="2" t="s">
        <v>6299</v>
      </c>
      <c r="C3087" s="2">
        <f>YEAR([1]Data!$D3087)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x14ac:dyDescent="0.3">
      <c r="A3088" s="2">
        <v>3087</v>
      </c>
      <c r="B3088" s="2" t="s">
        <v>6299</v>
      </c>
      <c r="C3088" s="2">
        <f>YEAR([1]Data!$D3088)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x14ac:dyDescent="0.3">
      <c r="A3089" s="2">
        <v>3088</v>
      </c>
      <c r="B3089" s="2" t="s">
        <v>6299</v>
      </c>
      <c r="C3089" s="2">
        <f>YEAR([1]Data!$D3089)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x14ac:dyDescent="0.3">
      <c r="A3090" s="2">
        <v>3089</v>
      </c>
      <c r="B3090" s="2" t="s">
        <v>6300</v>
      </c>
      <c r="C3090" s="2">
        <f>YEAR([1]Data!$D3090)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x14ac:dyDescent="0.3">
      <c r="A3091" s="2">
        <v>3090</v>
      </c>
      <c r="B3091" s="2" t="s">
        <v>6300</v>
      </c>
      <c r="C3091" s="2">
        <f>YEAR([1]Data!$D3091)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x14ac:dyDescent="0.3">
      <c r="A3092" s="2">
        <v>3091</v>
      </c>
      <c r="B3092" s="2" t="s">
        <v>6303</v>
      </c>
      <c r="C3092" s="2">
        <f>YEAR([1]Data!$D3092)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x14ac:dyDescent="0.3">
      <c r="A3093" s="2">
        <v>3092</v>
      </c>
      <c r="B3093" s="2" t="s">
        <v>6303</v>
      </c>
      <c r="C3093" s="2">
        <f>YEAR([1]Data!$D3093)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x14ac:dyDescent="0.3">
      <c r="A3094" s="2">
        <v>3093</v>
      </c>
      <c r="B3094" s="2" t="s">
        <v>6303</v>
      </c>
      <c r="C3094" s="2">
        <f>YEAR([1]Data!$D3094)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x14ac:dyDescent="0.3">
      <c r="A3095" s="2">
        <v>3094</v>
      </c>
      <c r="B3095" s="2" t="s">
        <v>6306</v>
      </c>
      <c r="C3095" s="2">
        <f>YEAR([1]Data!$D3095)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x14ac:dyDescent="0.3">
      <c r="A3096" s="2">
        <v>3095</v>
      </c>
      <c r="B3096" s="2" t="s">
        <v>6306</v>
      </c>
      <c r="C3096" s="2">
        <f>YEAR([1]Data!$D3096)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x14ac:dyDescent="0.3">
      <c r="A3097" s="2">
        <v>3096</v>
      </c>
      <c r="B3097" s="2" t="s">
        <v>6306</v>
      </c>
      <c r="C3097" s="2">
        <f>YEAR([1]Data!$D3097)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x14ac:dyDescent="0.3">
      <c r="A3098" s="2">
        <v>3097</v>
      </c>
      <c r="B3098" s="2" t="s">
        <v>6306</v>
      </c>
      <c r="C3098" s="2">
        <f>YEAR([1]Data!$D3098)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x14ac:dyDescent="0.3">
      <c r="A3099" s="2">
        <v>3098</v>
      </c>
      <c r="B3099" s="2" t="s">
        <v>6308</v>
      </c>
      <c r="C3099" s="2">
        <f>YEAR([1]Data!$D3099)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x14ac:dyDescent="0.3">
      <c r="A3100" s="2">
        <v>3099</v>
      </c>
      <c r="B3100" s="2" t="s">
        <v>6308</v>
      </c>
      <c r="C3100" s="2">
        <f>YEAR([1]Data!$D3100)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x14ac:dyDescent="0.3">
      <c r="A3101" s="2">
        <v>3100</v>
      </c>
      <c r="B3101" s="2" t="s">
        <v>6309</v>
      </c>
      <c r="C3101" s="2">
        <f>YEAR([1]Data!$D3101)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x14ac:dyDescent="0.3">
      <c r="A3102" s="2">
        <v>3101</v>
      </c>
      <c r="B3102" s="2" t="s">
        <v>6309</v>
      </c>
      <c r="C3102" s="2">
        <f>YEAR([1]Data!$D3102)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x14ac:dyDescent="0.3">
      <c r="A3103" s="2">
        <v>3102</v>
      </c>
      <c r="B3103" s="2" t="s">
        <v>6310</v>
      </c>
      <c r="C3103" s="2">
        <f>YEAR([1]Data!$D3103)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x14ac:dyDescent="0.3">
      <c r="A3104" s="2">
        <v>3103</v>
      </c>
      <c r="B3104" s="2" t="s">
        <v>6310</v>
      </c>
      <c r="C3104" s="2">
        <f>YEAR([1]Data!$D3104)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x14ac:dyDescent="0.3">
      <c r="A3105" s="2">
        <v>3104</v>
      </c>
      <c r="B3105" s="2" t="s">
        <v>6315</v>
      </c>
      <c r="C3105" s="2">
        <f>YEAR([1]Data!$D3105)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x14ac:dyDescent="0.3">
      <c r="A3106" s="2">
        <v>3105</v>
      </c>
      <c r="B3106" s="2" t="s">
        <v>6318</v>
      </c>
      <c r="C3106" s="2">
        <f>YEAR([1]Data!$D3106)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x14ac:dyDescent="0.3">
      <c r="A3107" s="2">
        <v>3106</v>
      </c>
      <c r="B3107" s="2" t="s">
        <v>6323</v>
      </c>
      <c r="C3107" s="2">
        <f>YEAR([1]Data!$D3107)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x14ac:dyDescent="0.3">
      <c r="A3108" s="2">
        <v>3107</v>
      </c>
      <c r="B3108" s="2" t="s">
        <v>6324</v>
      </c>
      <c r="C3108" s="2">
        <f>YEAR([1]Data!$D3108)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x14ac:dyDescent="0.3">
      <c r="A3109" s="2">
        <v>3108</v>
      </c>
      <c r="B3109" s="2" t="s">
        <v>6325</v>
      </c>
      <c r="C3109" s="2">
        <f>YEAR([1]Data!$D3109)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x14ac:dyDescent="0.3">
      <c r="A3110" s="2">
        <v>3109</v>
      </c>
      <c r="B3110" s="2" t="s">
        <v>6325</v>
      </c>
      <c r="C3110" s="2">
        <f>YEAR([1]Data!$D3110)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x14ac:dyDescent="0.3">
      <c r="A3111" s="2">
        <v>3110</v>
      </c>
      <c r="B3111" s="2" t="s">
        <v>6325</v>
      </c>
      <c r="C3111" s="2">
        <f>YEAR([1]Data!$D3111)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x14ac:dyDescent="0.3">
      <c r="A3112" s="2">
        <v>3111</v>
      </c>
      <c r="B3112" s="2" t="s">
        <v>6325</v>
      </c>
      <c r="C3112" s="2">
        <f>YEAR([1]Data!$D3112)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x14ac:dyDescent="0.3">
      <c r="A3113" s="2">
        <v>3112</v>
      </c>
      <c r="B3113" s="2" t="s">
        <v>6325</v>
      </c>
      <c r="C3113" s="2">
        <f>YEAR([1]Data!$D3113)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x14ac:dyDescent="0.3">
      <c r="A3114" s="2">
        <v>3113</v>
      </c>
      <c r="B3114" s="2" t="s">
        <v>6328</v>
      </c>
      <c r="C3114" s="2">
        <f>YEAR([1]Data!$D3114)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x14ac:dyDescent="0.3">
      <c r="A3115" s="2">
        <v>3114</v>
      </c>
      <c r="B3115" s="2" t="s">
        <v>6328</v>
      </c>
      <c r="C3115" s="2">
        <f>YEAR([1]Data!$D3115)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x14ac:dyDescent="0.3">
      <c r="A3116" s="2">
        <v>3115</v>
      </c>
      <c r="B3116" s="2" t="s">
        <v>6328</v>
      </c>
      <c r="C3116" s="2">
        <f>YEAR([1]Data!$D3116)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x14ac:dyDescent="0.3">
      <c r="A3117" s="2">
        <v>3116</v>
      </c>
      <c r="B3117" s="2" t="s">
        <v>6328</v>
      </c>
      <c r="C3117" s="2">
        <f>YEAR([1]Data!$D3117)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x14ac:dyDescent="0.3">
      <c r="A3118" s="2">
        <v>3117</v>
      </c>
      <c r="B3118" s="2" t="s">
        <v>6328</v>
      </c>
      <c r="C3118" s="2">
        <f>YEAR([1]Data!$D3118)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x14ac:dyDescent="0.3">
      <c r="A3119" s="2">
        <v>3118</v>
      </c>
      <c r="B3119" s="2" t="s">
        <v>6328</v>
      </c>
      <c r="C3119" s="2">
        <f>YEAR([1]Data!$D3119)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x14ac:dyDescent="0.3">
      <c r="A3120" s="2">
        <v>3119</v>
      </c>
      <c r="B3120" s="2" t="s">
        <v>6331</v>
      </c>
      <c r="C3120" s="2">
        <f>YEAR([1]Data!$D3120)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x14ac:dyDescent="0.3">
      <c r="A3121" s="2">
        <v>3120</v>
      </c>
      <c r="B3121" s="2" t="s">
        <v>6331</v>
      </c>
      <c r="C3121" s="2">
        <f>YEAR([1]Data!$D3121)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x14ac:dyDescent="0.3">
      <c r="A3122" s="2">
        <v>3121</v>
      </c>
      <c r="B3122" s="2" t="s">
        <v>6331</v>
      </c>
      <c r="C3122" s="2">
        <f>YEAR([1]Data!$D3122)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x14ac:dyDescent="0.3">
      <c r="A3123" s="2">
        <v>3122</v>
      </c>
      <c r="B3123" s="2" t="s">
        <v>6331</v>
      </c>
      <c r="C3123" s="2">
        <f>YEAR([1]Data!$D3123)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x14ac:dyDescent="0.3">
      <c r="A3124" s="2">
        <v>3123</v>
      </c>
      <c r="B3124" s="2" t="s">
        <v>6331</v>
      </c>
      <c r="C3124" s="2">
        <f>YEAR([1]Data!$D3124)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x14ac:dyDescent="0.3">
      <c r="A3125" s="2">
        <v>3124</v>
      </c>
      <c r="B3125" s="2" t="s">
        <v>6331</v>
      </c>
      <c r="C3125" s="2">
        <f>YEAR([1]Data!$D3125)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x14ac:dyDescent="0.3">
      <c r="A3126" s="2">
        <v>3125</v>
      </c>
      <c r="B3126" s="2" t="s">
        <v>6331</v>
      </c>
      <c r="C3126" s="2">
        <f>YEAR([1]Data!$D3126)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x14ac:dyDescent="0.3">
      <c r="A3127" s="2">
        <v>3126</v>
      </c>
      <c r="B3127" s="2" t="s">
        <v>6331</v>
      </c>
      <c r="C3127" s="2">
        <f>YEAR([1]Data!$D3127)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x14ac:dyDescent="0.3">
      <c r="A3128" s="2">
        <v>3127</v>
      </c>
      <c r="B3128" s="2" t="s">
        <v>6334</v>
      </c>
      <c r="C3128" s="2">
        <f>YEAR([1]Data!$D3128)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x14ac:dyDescent="0.3">
      <c r="A3129" s="2">
        <v>3128</v>
      </c>
      <c r="B3129" s="2" t="s">
        <v>6338</v>
      </c>
      <c r="C3129" s="2">
        <f>YEAR([1]Data!$D3129)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x14ac:dyDescent="0.3">
      <c r="A3130" s="2">
        <v>3129</v>
      </c>
      <c r="B3130" s="2" t="s">
        <v>6341</v>
      </c>
      <c r="C3130" s="2">
        <f>YEAR([1]Data!$D3130)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x14ac:dyDescent="0.3">
      <c r="A3131" s="2">
        <v>3130</v>
      </c>
      <c r="B3131" s="2" t="s">
        <v>6341</v>
      </c>
      <c r="C3131" s="2">
        <f>YEAR([1]Data!$D3131)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x14ac:dyDescent="0.3">
      <c r="A3132" s="2">
        <v>3131</v>
      </c>
      <c r="B3132" s="2" t="s">
        <v>6341</v>
      </c>
      <c r="C3132" s="2">
        <f>YEAR([1]Data!$D3132)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x14ac:dyDescent="0.3">
      <c r="A3133" s="2">
        <v>3132</v>
      </c>
      <c r="B3133" s="2" t="s">
        <v>6341</v>
      </c>
      <c r="C3133" s="2">
        <f>YEAR([1]Data!$D3133)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x14ac:dyDescent="0.3">
      <c r="A3134" s="2">
        <v>3133</v>
      </c>
      <c r="B3134" s="2" t="s">
        <v>6342</v>
      </c>
      <c r="C3134" s="2">
        <f>YEAR([1]Data!$D3134)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x14ac:dyDescent="0.3">
      <c r="A3135" s="2">
        <v>3134</v>
      </c>
      <c r="B3135" s="2" t="s">
        <v>6342</v>
      </c>
      <c r="C3135" s="2">
        <f>YEAR([1]Data!$D3135)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x14ac:dyDescent="0.3">
      <c r="A3136" s="2">
        <v>3135</v>
      </c>
      <c r="B3136" s="2" t="s">
        <v>6347</v>
      </c>
      <c r="C3136" s="2">
        <f>YEAR([1]Data!$D3136)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x14ac:dyDescent="0.3">
      <c r="A3137" s="2">
        <v>3136</v>
      </c>
      <c r="B3137" s="2" t="s">
        <v>6347</v>
      </c>
      <c r="C3137" s="2">
        <f>YEAR([1]Data!$D3137)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x14ac:dyDescent="0.3">
      <c r="A3138" s="2">
        <v>3137</v>
      </c>
      <c r="B3138" s="2" t="s">
        <v>6347</v>
      </c>
      <c r="C3138" s="2">
        <f>YEAR([1]Data!$D3138)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x14ac:dyDescent="0.3">
      <c r="A3139" s="2">
        <v>3138</v>
      </c>
      <c r="B3139" s="2" t="s">
        <v>6347</v>
      </c>
      <c r="C3139" s="2">
        <f>YEAR([1]Data!$D3139)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x14ac:dyDescent="0.3">
      <c r="A3140" s="2">
        <v>3139</v>
      </c>
      <c r="B3140" s="2" t="s">
        <v>6347</v>
      </c>
      <c r="C3140" s="2">
        <f>YEAR([1]Data!$D3140)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x14ac:dyDescent="0.3">
      <c r="A3141" s="2">
        <v>3140</v>
      </c>
      <c r="B3141" s="2" t="s">
        <v>6347</v>
      </c>
      <c r="C3141" s="2">
        <f>YEAR([1]Data!$D3141)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x14ac:dyDescent="0.3">
      <c r="A3142" s="2">
        <v>3141</v>
      </c>
      <c r="B3142" s="2" t="s">
        <v>6350</v>
      </c>
      <c r="C3142" s="2">
        <f>YEAR([1]Data!$D3142)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x14ac:dyDescent="0.3">
      <c r="A3143" s="2">
        <v>3142</v>
      </c>
      <c r="B3143" s="2" t="s">
        <v>6351</v>
      </c>
      <c r="C3143" s="2">
        <f>YEAR([1]Data!$D3143)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x14ac:dyDescent="0.3">
      <c r="A3144" s="2">
        <v>3143</v>
      </c>
      <c r="B3144" s="2" t="s">
        <v>6352</v>
      </c>
      <c r="C3144" s="2">
        <f>YEAR([1]Data!$D3144)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x14ac:dyDescent="0.3">
      <c r="A3145" s="2">
        <v>3144</v>
      </c>
      <c r="B3145" s="2" t="s">
        <v>6352</v>
      </c>
      <c r="C3145" s="2">
        <f>YEAR([1]Data!$D3145)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x14ac:dyDescent="0.3">
      <c r="A3146" s="2">
        <v>3145</v>
      </c>
      <c r="B3146" s="2" t="s">
        <v>6353</v>
      </c>
      <c r="C3146" s="2">
        <f>YEAR([1]Data!$D3146)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x14ac:dyDescent="0.3">
      <c r="A3147" s="2">
        <v>3146</v>
      </c>
      <c r="B3147" s="2" t="s">
        <v>6354</v>
      </c>
      <c r="C3147" s="2">
        <f>YEAR([1]Data!$D3147)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x14ac:dyDescent="0.3">
      <c r="A3148" s="2">
        <v>3147</v>
      </c>
      <c r="B3148" s="2" t="s">
        <v>6354</v>
      </c>
      <c r="C3148" s="2">
        <f>YEAR([1]Data!$D3148)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x14ac:dyDescent="0.3">
      <c r="A3149" s="2">
        <v>3148</v>
      </c>
      <c r="B3149" s="2" t="s">
        <v>6359</v>
      </c>
      <c r="C3149" s="2">
        <f>YEAR([1]Data!$D3149)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x14ac:dyDescent="0.3">
      <c r="A3150" s="2">
        <v>3149</v>
      </c>
      <c r="B3150" s="2" t="s">
        <v>6360</v>
      </c>
      <c r="C3150" s="2">
        <f>YEAR([1]Data!$D3150)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x14ac:dyDescent="0.3">
      <c r="A3151" s="2">
        <v>3150</v>
      </c>
      <c r="B3151" s="2" t="s">
        <v>6361</v>
      </c>
      <c r="C3151" s="2">
        <f>YEAR([1]Data!$D3151)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x14ac:dyDescent="0.3">
      <c r="A3152" s="2">
        <v>3151</v>
      </c>
      <c r="B3152" s="2" t="s">
        <v>6362</v>
      </c>
      <c r="C3152" s="2">
        <f>YEAR([1]Data!$D3152)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x14ac:dyDescent="0.3">
      <c r="A3153" s="2">
        <v>3152</v>
      </c>
      <c r="B3153" s="2" t="s">
        <v>6362</v>
      </c>
      <c r="C3153" s="2">
        <f>YEAR([1]Data!$D3153)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x14ac:dyDescent="0.3">
      <c r="A3154" s="2">
        <v>3153</v>
      </c>
      <c r="B3154" s="2" t="s">
        <v>6362</v>
      </c>
      <c r="C3154" s="2">
        <f>YEAR([1]Data!$D3154)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x14ac:dyDescent="0.3">
      <c r="A3155" s="2">
        <v>3154</v>
      </c>
      <c r="B3155" s="2" t="s">
        <v>6362</v>
      </c>
      <c r="C3155" s="2">
        <f>YEAR([1]Data!$D3155)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x14ac:dyDescent="0.3">
      <c r="A3156" s="2">
        <v>3155</v>
      </c>
      <c r="B3156" s="2" t="s">
        <v>6365</v>
      </c>
      <c r="C3156" s="2">
        <f>YEAR([1]Data!$D3156)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x14ac:dyDescent="0.3">
      <c r="A3157" s="2">
        <v>3156</v>
      </c>
      <c r="B3157" s="2" t="s">
        <v>6369</v>
      </c>
      <c r="C3157" s="2">
        <f>YEAR([1]Data!$D3157)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x14ac:dyDescent="0.3">
      <c r="A3158" s="2">
        <v>3157</v>
      </c>
      <c r="B3158" s="2" t="s">
        <v>6372</v>
      </c>
      <c r="C3158" s="2">
        <f>YEAR([1]Data!$D3158)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x14ac:dyDescent="0.3">
      <c r="A3159" s="2">
        <v>3158</v>
      </c>
      <c r="B3159" s="2" t="s">
        <v>6372</v>
      </c>
      <c r="C3159" s="2">
        <f>YEAR([1]Data!$D3159)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x14ac:dyDescent="0.3">
      <c r="A3160" s="2">
        <v>3159</v>
      </c>
      <c r="B3160" s="2" t="s">
        <v>6373</v>
      </c>
      <c r="C3160" s="2">
        <f>YEAR([1]Data!$D3160)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x14ac:dyDescent="0.3">
      <c r="A3161" s="2">
        <v>3160</v>
      </c>
      <c r="B3161" s="2" t="s">
        <v>6373</v>
      </c>
      <c r="C3161" s="2">
        <f>YEAR([1]Data!$D3161)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x14ac:dyDescent="0.3">
      <c r="A3162" s="2">
        <v>3161</v>
      </c>
      <c r="B3162" s="2" t="s">
        <v>6374</v>
      </c>
      <c r="C3162" s="2">
        <f>YEAR([1]Data!$D3162)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x14ac:dyDescent="0.3">
      <c r="A3163" s="2">
        <v>3162</v>
      </c>
      <c r="B3163" s="2" t="s">
        <v>6379</v>
      </c>
      <c r="C3163" s="2">
        <f>YEAR([1]Data!$D3163)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x14ac:dyDescent="0.3">
      <c r="A3164" s="2">
        <v>3163</v>
      </c>
      <c r="B3164" s="2" t="s">
        <v>6379</v>
      </c>
      <c r="C3164" s="2">
        <f>YEAR([1]Data!$D3164)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x14ac:dyDescent="0.3">
      <c r="A3165" s="2">
        <v>3164</v>
      </c>
      <c r="B3165" s="2" t="s">
        <v>6379</v>
      </c>
      <c r="C3165" s="2">
        <f>YEAR([1]Data!$D3165)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x14ac:dyDescent="0.3">
      <c r="A3166" s="2">
        <v>3165</v>
      </c>
      <c r="B3166" s="2" t="s">
        <v>6379</v>
      </c>
      <c r="C3166" s="2">
        <f>YEAR([1]Data!$D3166)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x14ac:dyDescent="0.3">
      <c r="A3167" s="2">
        <v>3166</v>
      </c>
      <c r="B3167" s="2" t="s">
        <v>6379</v>
      </c>
      <c r="C3167" s="2">
        <f>YEAR([1]Data!$D3167)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x14ac:dyDescent="0.3">
      <c r="A3168" s="2">
        <v>3167</v>
      </c>
      <c r="B3168" s="2" t="s">
        <v>6379</v>
      </c>
      <c r="C3168" s="2">
        <f>YEAR([1]Data!$D3168)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x14ac:dyDescent="0.3">
      <c r="A3169" s="2">
        <v>3168</v>
      </c>
      <c r="B3169" s="2" t="s">
        <v>6384</v>
      </c>
      <c r="C3169" s="2">
        <f>YEAR([1]Data!$D3169)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x14ac:dyDescent="0.3">
      <c r="A3170" s="2">
        <v>3169</v>
      </c>
      <c r="B3170" s="2" t="s">
        <v>6385</v>
      </c>
      <c r="C3170" s="2">
        <f>YEAR([1]Data!$D3170)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x14ac:dyDescent="0.3">
      <c r="A3171" s="2">
        <v>3170</v>
      </c>
      <c r="B3171" s="2" t="s">
        <v>6385</v>
      </c>
      <c r="C3171" s="2">
        <f>YEAR([1]Data!$D3171)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x14ac:dyDescent="0.3">
      <c r="A3172" s="2">
        <v>3171</v>
      </c>
      <c r="B3172" s="2" t="s">
        <v>6386</v>
      </c>
      <c r="C3172" s="2">
        <f>YEAR([1]Data!$D3172)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x14ac:dyDescent="0.3">
      <c r="A3173" s="2">
        <v>3172</v>
      </c>
      <c r="B3173" s="2" t="s">
        <v>6387</v>
      </c>
      <c r="C3173" s="2">
        <f>YEAR([1]Data!$D3173)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x14ac:dyDescent="0.3">
      <c r="A3174" s="2">
        <v>3173</v>
      </c>
      <c r="B3174" s="2" t="s">
        <v>6387</v>
      </c>
      <c r="C3174" s="2">
        <f>YEAR([1]Data!$D3174)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x14ac:dyDescent="0.3">
      <c r="A3175" s="2">
        <v>3174</v>
      </c>
      <c r="B3175" s="2" t="s">
        <v>6387</v>
      </c>
      <c r="C3175" s="2">
        <f>YEAR([1]Data!$D3175)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x14ac:dyDescent="0.3">
      <c r="A3176" s="2">
        <v>3175</v>
      </c>
      <c r="B3176" s="2" t="s">
        <v>6388</v>
      </c>
      <c r="C3176" s="2">
        <f>YEAR([1]Data!$D3176)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x14ac:dyDescent="0.3">
      <c r="A3177" s="2">
        <v>3176</v>
      </c>
      <c r="B3177" s="2" t="s">
        <v>6391</v>
      </c>
      <c r="C3177" s="2">
        <f>YEAR([1]Data!$D3177)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x14ac:dyDescent="0.3">
      <c r="A3178" s="2">
        <v>3177</v>
      </c>
      <c r="B3178" s="2" t="s">
        <v>6391</v>
      </c>
      <c r="C3178" s="2">
        <f>YEAR([1]Data!$D3178)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x14ac:dyDescent="0.3">
      <c r="A3179" s="2">
        <v>3178</v>
      </c>
      <c r="B3179" s="2" t="s">
        <v>6392</v>
      </c>
      <c r="C3179" s="2">
        <f>YEAR([1]Data!$D3179)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x14ac:dyDescent="0.3">
      <c r="A3180" s="2">
        <v>3179</v>
      </c>
      <c r="B3180" s="2" t="s">
        <v>6393</v>
      </c>
      <c r="C3180" s="2">
        <f>YEAR([1]Data!$D3180)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x14ac:dyDescent="0.3">
      <c r="A3181" s="2">
        <v>3180</v>
      </c>
      <c r="B3181" s="2" t="s">
        <v>6393</v>
      </c>
      <c r="C3181" s="2">
        <f>YEAR([1]Data!$D3181)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x14ac:dyDescent="0.3">
      <c r="A3182" s="2">
        <v>3181</v>
      </c>
      <c r="B3182" s="2" t="s">
        <v>6393</v>
      </c>
      <c r="C3182" s="2">
        <f>YEAR([1]Data!$D3182)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x14ac:dyDescent="0.3">
      <c r="A3183" s="2">
        <v>3182</v>
      </c>
      <c r="B3183" s="2" t="s">
        <v>6394</v>
      </c>
      <c r="C3183" s="2">
        <f>YEAR([1]Data!$D3183)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x14ac:dyDescent="0.3">
      <c r="A3184" s="2">
        <v>3183</v>
      </c>
      <c r="B3184" s="2" t="s">
        <v>6394</v>
      </c>
      <c r="C3184" s="2">
        <f>YEAR([1]Data!$D3184)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x14ac:dyDescent="0.3">
      <c r="A3185" s="2">
        <v>3184</v>
      </c>
      <c r="B3185" s="2" t="s">
        <v>6394</v>
      </c>
      <c r="C3185" s="2">
        <f>YEAR([1]Data!$D3185)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x14ac:dyDescent="0.3">
      <c r="A3186" s="2">
        <v>3185</v>
      </c>
      <c r="B3186" s="2" t="s">
        <v>6394</v>
      </c>
      <c r="C3186" s="2">
        <f>YEAR([1]Data!$D3186)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x14ac:dyDescent="0.3">
      <c r="A3187" s="2">
        <v>3186</v>
      </c>
      <c r="B3187" s="2" t="s">
        <v>6395</v>
      </c>
      <c r="C3187" s="2">
        <f>YEAR([1]Data!$D3187)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x14ac:dyDescent="0.3">
      <c r="A3188" s="2">
        <v>3187</v>
      </c>
      <c r="B3188" s="2" t="s">
        <v>6395</v>
      </c>
      <c r="C3188" s="2">
        <f>YEAR([1]Data!$D3188)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x14ac:dyDescent="0.3">
      <c r="A3189" s="2">
        <v>3188</v>
      </c>
      <c r="B3189" s="2" t="s">
        <v>6397</v>
      </c>
      <c r="C3189" s="2">
        <f>YEAR([1]Data!$D3189)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x14ac:dyDescent="0.3">
      <c r="A3190" s="2">
        <v>3189</v>
      </c>
      <c r="B3190" s="2" t="s">
        <v>6398</v>
      </c>
      <c r="C3190" s="2">
        <f>YEAR([1]Data!$D3190)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x14ac:dyDescent="0.3">
      <c r="A3191" s="2">
        <v>3190</v>
      </c>
      <c r="B3191" s="2" t="s">
        <v>6398</v>
      </c>
      <c r="C3191" s="2">
        <f>YEAR([1]Data!$D3191)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x14ac:dyDescent="0.3">
      <c r="A3192" s="2">
        <v>3191</v>
      </c>
      <c r="B3192" s="2" t="s">
        <v>6402</v>
      </c>
      <c r="C3192" s="2">
        <f>YEAR([1]Data!$D3192)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x14ac:dyDescent="0.3">
      <c r="A3193" s="2">
        <v>3192</v>
      </c>
      <c r="B3193" s="2" t="s">
        <v>6405</v>
      </c>
      <c r="C3193" s="2">
        <f>YEAR([1]Data!$D3193)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x14ac:dyDescent="0.3">
      <c r="A3194" s="2">
        <v>3193</v>
      </c>
      <c r="B3194" s="2" t="s">
        <v>6406</v>
      </c>
      <c r="C3194" s="2">
        <f>YEAR([1]Data!$D3194)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x14ac:dyDescent="0.3">
      <c r="A3195" s="2">
        <v>3194</v>
      </c>
      <c r="B3195" s="2" t="s">
        <v>6408</v>
      </c>
      <c r="C3195" s="2">
        <f>YEAR([1]Data!$D3195)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x14ac:dyDescent="0.3">
      <c r="A3196" s="2">
        <v>3195</v>
      </c>
      <c r="B3196" s="2" t="s">
        <v>6408</v>
      </c>
      <c r="C3196" s="2">
        <f>YEAR([1]Data!$D3196)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x14ac:dyDescent="0.3">
      <c r="A3197" s="2">
        <v>3196</v>
      </c>
      <c r="B3197" s="2" t="s">
        <v>6411</v>
      </c>
      <c r="C3197" s="2">
        <f>YEAR([1]Data!$D3197)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x14ac:dyDescent="0.3">
      <c r="A3198" s="2">
        <v>3197</v>
      </c>
      <c r="B3198" s="2" t="s">
        <v>6414</v>
      </c>
      <c r="C3198" s="2">
        <f>YEAR([1]Data!$D3198)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x14ac:dyDescent="0.3">
      <c r="A3199" s="2">
        <v>3198</v>
      </c>
      <c r="B3199" s="2" t="s">
        <v>6415</v>
      </c>
      <c r="C3199" s="2">
        <f>YEAR([1]Data!$D3199)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x14ac:dyDescent="0.3">
      <c r="A3200" s="2">
        <v>3199</v>
      </c>
      <c r="B3200" s="2" t="s">
        <v>6416</v>
      </c>
      <c r="C3200" s="2">
        <f>YEAR([1]Data!$D3200)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x14ac:dyDescent="0.3">
      <c r="A3201" s="2">
        <v>3200</v>
      </c>
      <c r="B3201" s="2" t="s">
        <v>6419</v>
      </c>
      <c r="C3201" s="2">
        <f>YEAR([1]Data!$D3201)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x14ac:dyDescent="0.3">
      <c r="A3202" s="2">
        <v>3201</v>
      </c>
      <c r="B3202" s="2" t="s">
        <v>6422</v>
      </c>
      <c r="C3202" s="2">
        <f>YEAR([1]Data!$D3202)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x14ac:dyDescent="0.3">
      <c r="A3203" s="2">
        <v>3202</v>
      </c>
      <c r="B3203" s="2" t="s">
        <v>6422</v>
      </c>
      <c r="C3203" s="2">
        <f>YEAR([1]Data!$D3203)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x14ac:dyDescent="0.3">
      <c r="A3204" s="2">
        <v>3203</v>
      </c>
      <c r="B3204" s="2" t="s">
        <v>6423</v>
      </c>
      <c r="C3204" s="2">
        <f>YEAR([1]Data!$D3204)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x14ac:dyDescent="0.3">
      <c r="A3205" s="2">
        <v>3204</v>
      </c>
      <c r="B3205" s="2" t="s">
        <v>6423</v>
      </c>
      <c r="C3205" s="2">
        <f>YEAR([1]Data!$D3205)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x14ac:dyDescent="0.3">
      <c r="A3206" s="2">
        <v>3205</v>
      </c>
      <c r="B3206" s="2" t="s">
        <v>6423</v>
      </c>
      <c r="C3206" s="2">
        <f>YEAR([1]Data!$D3206)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x14ac:dyDescent="0.3">
      <c r="A3207" s="2">
        <v>3206</v>
      </c>
      <c r="B3207" s="2" t="s">
        <v>6423</v>
      </c>
      <c r="C3207" s="2">
        <f>YEAR([1]Data!$D3207)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x14ac:dyDescent="0.3">
      <c r="A3208" s="2">
        <v>3207</v>
      </c>
      <c r="B3208" s="2" t="s">
        <v>6423</v>
      </c>
      <c r="C3208" s="2">
        <f>YEAR([1]Data!$D3208)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x14ac:dyDescent="0.3">
      <c r="A3209" s="2">
        <v>3208</v>
      </c>
      <c r="B3209" s="2" t="s">
        <v>6423</v>
      </c>
      <c r="C3209" s="2">
        <f>YEAR([1]Data!$D3209)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x14ac:dyDescent="0.3">
      <c r="A3210" s="2">
        <v>3209</v>
      </c>
      <c r="B3210" s="2" t="s">
        <v>6426</v>
      </c>
      <c r="C3210" s="2">
        <f>YEAR([1]Data!$D3210)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x14ac:dyDescent="0.3">
      <c r="A3211" s="2">
        <v>3210</v>
      </c>
      <c r="B3211" s="2" t="s">
        <v>6426</v>
      </c>
      <c r="C3211" s="2">
        <f>YEAR([1]Data!$D3211)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x14ac:dyDescent="0.3">
      <c r="A3212" s="2">
        <v>3211</v>
      </c>
      <c r="B3212" s="2" t="s">
        <v>6429</v>
      </c>
      <c r="C3212" s="2">
        <f>YEAR([1]Data!$D3212)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x14ac:dyDescent="0.3">
      <c r="A3213" s="2">
        <v>3212</v>
      </c>
      <c r="B3213" s="2" t="s">
        <v>6429</v>
      </c>
      <c r="C3213" s="2">
        <f>YEAR([1]Data!$D3213)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x14ac:dyDescent="0.3">
      <c r="A3214" s="2">
        <v>3213</v>
      </c>
      <c r="B3214" s="2" t="s">
        <v>6431</v>
      </c>
      <c r="C3214" s="2">
        <f>YEAR([1]Data!$D3214)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x14ac:dyDescent="0.3">
      <c r="A3215" s="2">
        <v>3214</v>
      </c>
      <c r="B3215" s="2" t="s">
        <v>6432</v>
      </c>
      <c r="C3215" s="2">
        <f>YEAR([1]Data!$D3215)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x14ac:dyDescent="0.3">
      <c r="A3216" s="2">
        <v>3215</v>
      </c>
      <c r="B3216" s="2" t="s">
        <v>6432</v>
      </c>
      <c r="C3216" s="2">
        <f>YEAR([1]Data!$D3216)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x14ac:dyDescent="0.3">
      <c r="A3217" s="2">
        <v>3216</v>
      </c>
      <c r="B3217" s="2" t="s">
        <v>6433</v>
      </c>
      <c r="C3217" s="2">
        <f>YEAR([1]Data!$D3217)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x14ac:dyDescent="0.3">
      <c r="A3218" s="2">
        <v>3217</v>
      </c>
      <c r="B3218" s="2" t="s">
        <v>6435</v>
      </c>
      <c r="C3218" s="2">
        <f>YEAR([1]Data!$D3218)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x14ac:dyDescent="0.3">
      <c r="A3219" s="2">
        <v>3218</v>
      </c>
      <c r="B3219" s="2" t="s">
        <v>6436</v>
      </c>
      <c r="C3219" s="2">
        <f>YEAR([1]Data!$D3219)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x14ac:dyDescent="0.3">
      <c r="A3220" s="2">
        <v>3219</v>
      </c>
      <c r="B3220" s="2" t="s">
        <v>6436</v>
      </c>
      <c r="C3220" s="2">
        <f>YEAR([1]Data!$D3220)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x14ac:dyDescent="0.3">
      <c r="A3221" s="2">
        <v>3220</v>
      </c>
      <c r="B3221" s="2" t="s">
        <v>6437</v>
      </c>
      <c r="C3221" s="2">
        <f>YEAR([1]Data!$D3221)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x14ac:dyDescent="0.3">
      <c r="A3222" s="2">
        <v>3221</v>
      </c>
      <c r="B3222" s="2" t="s">
        <v>6437</v>
      </c>
      <c r="C3222" s="2">
        <f>YEAR([1]Data!$D3222)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x14ac:dyDescent="0.3">
      <c r="A3223" s="2">
        <v>3222</v>
      </c>
      <c r="B3223" s="2" t="s">
        <v>6437</v>
      </c>
      <c r="C3223" s="2">
        <f>YEAR([1]Data!$D3223)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x14ac:dyDescent="0.3">
      <c r="A3224" s="2">
        <v>3223</v>
      </c>
      <c r="B3224" s="2" t="s">
        <v>6438</v>
      </c>
      <c r="C3224" s="2">
        <f>YEAR([1]Data!$D3224)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x14ac:dyDescent="0.3">
      <c r="A3225" s="2">
        <v>3224</v>
      </c>
      <c r="B3225" s="2" t="s">
        <v>6438</v>
      </c>
      <c r="C3225" s="2">
        <f>YEAR([1]Data!$D3225)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x14ac:dyDescent="0.3">
      <c r="A3226" s="2">
        <v>3225</v>
      </c>
      <c r="B3226" s="2" t="s">
        <v>6438</v>
      </c>
      <c r="C3226" s="2">
        <f>YEAR([1]Data!$D3226)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x14ac:dyDescent="0.3">
      <c r="A3227" s="2">
        <v>3226</v>
      </c>
      <c r="B3227" s="2" t="s">
        <v>6438</v>
      </c>
      <c r="C3227" s="2">
        <f>YEAR([1]Data!$D3227)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x14ac:dyDescent="0.3">
      <c r="A3228" s="2">
        <v>3227</v>
      </c>
      <c r="B3228" s="2" t="s">
        <v>6438</v>
      </c>
      <c r="C3228" s="2">
        <f>YEAR([1]Data!$D3228)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x14ac:dyDescent="0.3">
      <c r="A3229" s="2">
        <v>3228</v>
      </c>
      <c r="B3229" s="2" t="s">
        <v>6438</v>
      </c>
      <c r="C3229" s="2">
        <f>YEAR([1]Data!$D3229)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x14ac:dyDescent="0.3">
      <c r="A3230" s="2">
        <v>3229</v>
      </c>
      <c r="B3230" s="2" t="s">
        <v>6438</v>
      </c>
      <c r="C3230" s="2">
        <f>YEAR([1]Data!$D3230)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x14ac:dyDescent="0.3">
      <c r="A3231" s="2">
        <v>3230</v>
      </c>
      <c r="B3231" s="2" t="s">
        <v>6443</v>
      </c>
      <c r="C3231" s="2">
        <f>YEAR([1]Data!$D3231)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x14ac:dyDescent="0.3">
      <c r="A3232" s="2">
        <v>3231</v>
      </c>
      <c r="B3232" s="2" t="s">
        <v>6444</v>
      </c>
      <c r="C3232" s="2">
        <f>YEAR([1]Data!$D3232)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x14ac:dyDescent="0.3">
      <c r="A3233" s="2">
        <v>3232</v>
      </c>
      <c r="B3233" s="2" t="s">
        <v>6445</v>
      </c>
      <c r="C3233" s="2">
        <f>YEAR([1]Data!$D3233)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x14ac:dyDescent="0.3">
      <c r="A3234" s="2">
        <v>3233</v>
      </c>
      <c r="B3234" s="2" t="s">
        <v>6445</v>
      </c>
      <c r="C3234" s="2">
        <f>YEAR([1]Data!$D3234)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x14ac:dyDescent="0.3">
      <c r="A3235" s="2">
        <v>3234</v>
      </c>
      <c r="B3235" s="2" t="s">
        <v>6445</v>
      </c>
      <c r="C3235" s="2">
        <f>YEAR([1]Data!$D3235)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x14ac:dyDescent="0.3">
      <c r="A3236" s="2">
        <v>3235</v>
      </c>
      <c r="B3236" s="2" t="s">
        <v>6448</v>
      </c>
      <c r="C3236" s="2">
        <f>YEAR([1]Data!$D3236)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x14ac:dyDescent="0.3">
      <c r="A3237" s="2">
        <v>3236</v>
      </c>
      <c r="B3237" s="2" t="s">
        <v>6449</v>
      </c>
      <c r="C3237" s="2">
        <f>YEAR([1]Data!$D3237)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x14ac:dyDescent="0.3">
      <c r="A3238" s="2">
        <v>3237</v>
      </c>
      <c r="B3238" s="2" t="s">
        <v>6450</v>
      </c>
      <c r="C3238" s="2">
        <f>YEAR([1]Data!$D3238)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x14ac:dyDescent="0.3">
      <c r="A3239" s="2">
        <v>3238</v>
      </c>
      <c r="B3239" s="2" t="s">
        <v>6450</v>
      </c>
      <c r="C3239" s="2">
        <f>YEAR([1]Data!$D3239)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x14ac:dyDescent="0.3">
      <c r="A3240" s="2">
        <v>3239</v>
      </c>
      <c r="B3240" s="2" t="s">
        <v>6453</v>
      </c>
      <c r="C3240" s="2">
        <f>YEAR([1]Data!$D3240)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x14ac:dyDescent="0.3">
      <c r="A3241" s="2">
        <v>3240</v>
      </c>
      <c r="B3241" s="2" t="s">
        <v>6453</v>
      </c>
      <c r="C3241" s="2">
        <f>YEAR([1]Data!$D3241)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x14ac:dyDescent="0.3">
      <c r="A3242" s="2">
        <v>3241</v>
      </c>
      <c r="B3242" s="2" t="s">
        <v>6453</v>
      </c>
      <c r="C3242" s="2">
        <f>YEAR([1]Data!$D3242)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x14ac:dyDescent="0.3">
      <c r="A3243" s="2">
        <v>3242</v>
      </c>
      <c r="B3243" s="2" t="s">
        <v>6458</v>
      </c>
      <c r="C3243" s="2">
        <f>YEAR([1]Data!$D3243)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x14ac:dyDescent="0.3">
      <c r="A3244" s="2">
        <v>3243</v>
      </c>
      <c r="B3244" s="2" t="s">
        <v>6459</v>
      </c>
      <c r="C3244" s="2">
        <f>YEAR([1]Data!$D3244)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x14ac:dyDescent="0.3">
      <c r="A3245" s="2">
        <v>3244</v>
      </c>
      <c r="B3245" s="2" t="s">
        <v>6460</v>
      </c>
      <c r="C3245" s="2">
        <f>YEAR([1]Data!$D3245)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x14ac:dyDescent="0.3">
      <c r="A3246" s="2">
        <v>3245</v>
      </c>
      <c r="B3246" s="2" t="s">
        <v>6460</v>
      </c>
      <c r="C3246" s="2">
        <f>YEAR([1]Data!$D3246)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x14ac:dyDescent="0.3">
      <c r="A3247" s="2">
        <v>3246</v>
      </c>
      <c r="B3247" s="2" t="s">
        <v>6465</v>
      </c>
      <c r="C3247" s="2">
        <f>YEAR([1]Data!$D3247)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x14ac:dyDescent="0.3">
      <c r="A3248" s="2">
        <v>3247</v>
      </c>
      <c r="B3248" s="2" t="s">
        <v>6465</v>
      </c>
      <c r="C3248" s="2">
        <f>YEAR([1]Data!$D3248)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x14ac:dyDescent="0.3">
      <c r="A3249" s="2">
        <v>3248</v>
      </c>
      <c r="B3249" s="2" t="s">
        <v>6465</v>
      </c>
      <c r="C3249" s="2">
        <f>YEAR([1]Data!$D3249)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x14ac:dyDescent="0.3">
      <c r="A3250" s="2">
        <v>3249</v>
      </c>
      <c r="B3250" s="2" t="s">
        <v>6468</v>
      </c>
      <c r="C3250" s="2">
        <f>YEAR([1]Data!$D3250)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x14ac:dyDescent="0.3">
      <c r="A3251" s="2">
        <v>3250</v>
      </c>
      <c r="B3251" s="2" t="s">
        <v>6468</v>
      </c>
      <c r="C3251" s="2">
        <f>YEAR([1]Data!$D3251)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x14ac:dyDescent="0.3">
      <c r="A3252" s="2">
        <v>3251</v>
      </c>
      <c r="B3252" s="2" t="s">
        <v>6469</v>
      </c>
      <c r="C3252" s="2">
        <f>YEAR([1]Data!$D3252)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x14ac:dyDescent="0.3">
      <c r="A3253" s="2">
        <v>3252</v>
      </c>
      <c r="B3253" s="2" t="s">
        <v>6471</v>
      </c>
      <c r="C3253" s="2">
        <f>YEAR([1]Data!$D3253)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x14ac:dyDescent="0.3">
      <c r="A3254" s="2">
        <v>3253</v>
      </c>
      <c r="B3254" s="2" t="s">
        <v>6474</v>
      </c>
      <c r="C3254" s="2">
        <f>YEAR([1]Data!$D3254)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x14ac:dyDescent="0.3">
      <c r="A3255" s="2">
        <v>3254</v>
      </c>
      <c r="B3255" s="2" t="s">
        <v>6474</v>
      </c>
      <c r="C3255" s="2">
        <f>YEAR([1]Data!$D3255)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x14ac:dyDescent="0.3">
      <c r="A3256" s="2">
        <v>3255</v>
      </c>
      <c r="B3256" s="2" t="s">
        <v>6475</v>
      </c>
      <c r="C3256" s="2">
        <f>YEAR([1]Data!$D3256)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x14ac:dyDescent="0.3">
      <c r="A3257" s="2">
        <v>3256</v>
      </c>
      <c r="B3257" s="2" t="s">
        <v>6475</v>
      </c>
      <c r="C3257" s="2">
        <f>YEAR([1]Data!$D3257)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x14ac:dyDescent="0.3">
      <c r="A3258" s="2">
        <v>3257</v>
      </c>
      <c r="B3258" s="2" t="s">
        <v>6476</v>
      </c>
      <c r="C3258" s="2">
        <f>YEAR([1]Data!$D3258)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x14ac:dyDescent="0.3">
      <c r="A3259" s="2">
        <v>3258</v>
      </c>
      <c r="B3259" s="2" t="s">
        <v>6477</v>
      </c>
      <c r="C3259" s="2">
        <f>YEAR([1]Data!$D3259)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x14ac:dyDescent="0.3">
      <c r="A3260" s="2">
        <v>3259</v>
      </c>
      <c r="B3260" s="2" t="s">
        <v>6477</v>
      </c>
      <c r="C3260" s="2">
        <f>YEAR([1]Data!$D3260)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x14ac:dyDescent="0.3">
      <c r="A3261" s="2">
        <v>3260</v>
      </c>
      <c r="B3261" s="2" t="s">
        <v>6478</v>
      </c>
      <c r="C3261" s="2">
        <f>YEAR([1]Data!$D3261)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x14ac:dyDescent="0.3">
      <c r="A3262" s="2">
        <v>3261</v>
      </c>
      <c r="B3262" s="2" t="s">
        <v>6481</v>
      </c>
      <c r="C3262" s="2">
        <f>YEAR([1]Data!$D3262)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x14ac:dyDescent="0.3">
      <c r="A3263" s="2">
        <v>3262</v>
      </c>
      <c r="B3263" s="2" t="s">
        <v>6486</v>
      </c>
      <c r="C3263" s="2">
        <f>YEAR([1]Data!$D3263)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x14ac:dyDescent="0.3">
      <c r="A3264" s="2">
        <v>3263</v>
      </c>
      <c r="B3264" s="2" t="s">
        <v>6486</v>
      </c>
      <c r="C3264" s="2">
        <f>YEAR([1]Data!$D3264)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x14ac:dyDescent="0.3">
      <c r="A3265" s="2">
        <v>3264</v>
      </c>
      <c r="B3265" s="2" t="s">
        <v>6486</v>
      </c>
      <c r="C3265" s="2">
        <f>YEAR([1]Data!$D3265)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x14ac:dyDescent="0.3">
      <c r="A3266" s="2">
        <v>3265</v>
      </c>
      <c r="B3266" s="2" t="s">
        <v>6487</v>
      </c>
      <c r="C3266" s="2">
        <f>YEAR([1]Data!$D3266)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x14ac:dyDescent="0.3">
      <c r="A3267" s="2">
        <v>3266</v>
      </c>
      <c r="B3267" s="2" t="s">
        <v>6488</v>
      </c>
      <c r="C3267" s="2">
        <f>YEAR([1]Data!$D3267)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x14ac:dyDescent="0.3">
      <c r="A3268" s="2">
        <v>3267</v>
      </c>
      <c r="B3268" s="2" t="s">
        <v>6488</v>
      </c>
      <c r="C3268" s="2">
        <f>YEAR([1]Data!$D3268)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x14ac:dyDescent="0.3">
      <c r="A3269" s="2">
        <v>3268</v>
      </c>
      <c r="B3269" s="2" t="s">
        <v>6489</v>
      </c>
      <c r="C3269" s="2">
        <f>YEAR([1]Data!$D3269)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x14ac:dyDescent="0.3">
      <c r="A3270" s="2">
        <v>3269</v>
      </c>
      <c r="B3270" s="2" t="s">
        <v>6489</v>
      </c>
      <c r="C3270" s="2">
        <f>YEAR([1]Data!$D3270)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x14ac:dyDescent="0.3">
      <c r="A3271" s="2">
        <v>3270</v>
      </c>
      <c r="B3271" s="2" t="s">
        <v>6494</v>
      </c>
      <c r="C3271" s="2">
        <f>YEAR([1]Data!$D3271)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x14ac:dyDescent="0.3">
      <c r="A3272" s="2">
        <v>3271</v>
      </c>
      <c r="B3272" s="2" t="s">
        <v>6494</v>
      </c>
      <c r="C3272" s="2">
        <f>YEAR([1]Data!$D3272)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x14ac:dyDescent="0.3">
      <c r="A3273" s="2">
        <v>3272</v>
      </c>
      <c r="B3273" s="2" t="s">
        <v>6495</v>
      </c>
      <c r="C3273" s="2">
        <f>YEAR([1]Data!$D3273)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x14ac:dyDescent="0.3">
      <c r="A3274" s="2">
        <v>3273</v>
      </c>
      <c r="B3274" s="2" t="s">
        <v>6497</v>
      </c>
      <c r="C3274" s="2">
        <f>YEAR([1]Data!$D3274)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x14ac:dyDescent="0.3">
      <c r="A3275" s="2">
        <v>3274</v>
      </c>
      <c r="B3275" s="2" t="s">
        <v>6498</v>
      </c>
      <c r="C3275" s="2">
        <f>YEAR([1]Data!$D3275)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x14ac:dyDescent="0.3">
      <c r="A3276" s="2">
        <v>3275</v>
      </c>
      <c r="B3276" s="2" t="s">
        <v>6499</v>
      </c>
      <c r="C3276" s="2">
        <f>YEAR([1]Data!$D3276)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x14ac:dyDescent="0.3">
      <c r="A3277" s="2">
        <v>3276</v>
      </c>
      <c r="B3277" s="2" t="s">
        <v>6499</v>
      </c>
      <c r="C3277" s="2">
        <f>YEAR([1]Data!$D3277)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x14ac:dyDescent="0.3">
      <c r="A3278" s="2">
        <v>3277</v>
      </c>
      <c r="B3278" s="2" t="s">
        <v>6501</v>
      </c>
      <c r="C3278" s="2">
        <f>YEAR([1]Data!$D3278)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x14ac:dyDescent="0.3">
      <c r="A3279" s="2">
        <v>3278</v>
      </c>
      <c r="B3279" s="2" t="s">
        <v>6501</v>
      </c>
      <c r="C3279" s="2">
        <f>YEAR([1]Data!$D3279)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x14ac:dyDescent="0.3">
      <c r="A3280" s="2">
        <v>3279</v>
      </c>
      <c r="B3280" s="2" t="s">
        <v>6501</v>
      </c>
      <c r="C3280" s="2">
        <f>YEAR([1]Data!$D3280)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x14ac:dyDescent="0.3">
      <c r="A3281" s="2">
        <v>3280</v>
      </c>
      <c r="B3281" s="2" t="s">
        <v>6501</v>
      </c>
      <c r="C3281" s="2">
        <f>YEAR([1]Data!$D3281)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x14ac:dyDescent="0.3">
      <c r="A3282" s="2">
        <v>3281</v>
      </c>
      <c r="B3282" s="2" t="s">
        <v>6501</v>
      </c>
      <c r="C3282" s="2">
        <f>YEAR([1]Data!$D3282)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x14ac:dyDescent="0.3">
      <c r="A3283" s="2">
        <v>3282</v>
      </c>
      <c r="B3283" s="2" t="s">
        <v>6502</v>
      </c>
      <c r="C3283" s="2">
        <f>YEAR([1]Data!$D3283)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x14ac:dyDescent="0.3">
      <c r="A3284" s="2">
        <v>3283</v>
      </c>
      <c r="B3284" s="2" t="s">
        <v>6502</v>
      </c>
      <c r="C3284" s="2">
        <f>YEAR([1]Data!$D3284)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x14ac:dyDescent="0.3">
      <c r="A3285" s="2">
        <v>3284</v>
      </c>
      <c r="B3285" s="2" t="s">
        <v>6503</v>
      </c>
      <c r="C3285" s="2">
        <f>YEAR([1]Data!$D3285)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x14ac:dyDescent="0.3">
      <c r="A3286" s="2">
        <v>3285</v>
      </c>
      <c r="B3286" s="2" t="s">
        <v>6504</v>
      </c>
      <c r="C3286" s="2">
        <f>YEAR([1]Data!$D3286)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x14ac:dyDescent="0.3">
      <c r="A3287" s="2">
        <v>3286</v>
      </c>
      <c r="B3287" s="2" t="s">
        <v>6505</v>
      </c>
      <c r="C3287" s="2">
        <f>YEAR([1]Data!$D3287)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x14ac:dyDescent="0.3">
      <c r="A3288" s="2">
        <v>3287</v>
      </c>
      <c r="B3288" s="2" t="s">
        <v>6505</v>
      </c>
      <c r="C3288" s="2">
        <f>YEAR([1]Data!$D3288)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x14ac:dyDescent="0.3">
      <c r="A3289" s="2">
        <v>3288</v>
      </c>
      <c r="B3289" s="2" t="s">
        <v>6508</v>
      </c>
      <c r="C3289" s="2">
        <f>YEAR([1]Data!$D3289)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x14ac:dyDescent="0.3">
      <c r="A3290" s="2">
        <v>3289</v>
      </c>
      <c r="B3290" s="2" t="s">
        <v>6508</v>
      </c>
      <c r="C3290" s="2">
        <f>YEAR([1]Data!$D3290)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x14ac:dyDescent="0.3">
      <c r="A3291" s="2">
        <v>3290</v>
      </c>
      <c r="B3291" s="2" t="s">
        <v>6508</v>
      </c>
      <c r="C3291" s="2">
        <f>YEAR([1]Data!$D3291)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x14ac:dyDescent="0.3">
      <c r="A3292" s="2">
        <v>3291</v>
      </c>
      <c r="B3292" s="2" t="s">
        <v>6508</v>
      </c>
      <c r="C3292" s="2">
        <f>YEAR([1]Data!$D3292)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x14ac:dyDescent="0.3">
      <c r="A3293" s="2">
        <v>3292</v>
      </c>
      <c r="B3293" s="2" t="s">
        <v>6512</v>
      </c>
      <c r="C3293" s="2">
        <f>YEAR([1]Data!$D3293)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x14ac:dyDescent="0.3">
      <c r="A3294" s="2">
        <v>3293</v>
      </c>
      <c r="B3294" s="2" t="s">
        <v>6513</v>
      </c>
      <c r="C3294" s="2">
        <f>YEAR([1]Data!$D3294)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x14ac:dyDescent="0.3">
      <c r="A3295" s="2">
        <v>3294</v>
      </c>
      <c r="B3295" s="2" t="s">
        <v>6513</v>
      </c>
      <c r="C3295" s="2">
        <f>YEAR([1]Data!$D3295)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x14ac:dyDescent="0.3">
      <c r="A3296" s="2">
        <v>3295</v>
      </c>
      <c r="B3296" s="2" t="s">
        <v>6514</v>
      </c>
      <c r="C3296" s="2">
        <f>YEAR([1]Data!$D3296)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x14ac:dyDescent="0.3">
      <c r="A3297" s="2">
        <v>3296</v>
      </c>
      <c r="B3297" s="2" t="s">
        <v>6515</v>
      </c>
      <c r="C3297" s="2">
        <f>YEAR([1]Data!$D3297)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x14ac:dyDescent="0.3">
      <c r="A3298" s="2">
        <v>3297</v>
      </c>
      <c r="B3298" s="2" t="s">
        <v>6518</v>
      </c>
      <c r="C3298" s="2">
        <f>YEAR([1]Data!$D3298)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x14ac:dyDescent="0.3">
      <c r="A3299" s="2">
        <v>3298</v>
      </c>
      <c r="B3299" s="2" t="s">
        <v>6518</v>
      </c>
      <c r="C3299" s="2">
        <f>YEAR([1]Data!$D3299)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x14ac:dyDescent="0.3">
      <c r="A3300" s="2">
        <v>3299</v>
      </c>
      <c r="B3300" s="2" t="s">
        <v>6519</v>
      </c>
      <c r="C3300" s="2">
        <f>YEAR([1]Data!$D3300)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x14ac:dyDescent="0.3">
      <c r="A3301" s="2">
        <v>3300</v>
      </c>
      <c r="B3301" s="2" t="s">
        <v>6520</v>
      </c>
      <c r="C3301" s="2">
        <f>YEAR([1]Data!$D3301)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x14ac:dyDescent="0.3">
      <c r="A3302" s="2">
        <v>3301</v>
      </c>
      <c r="B3302" s="2" t="s">
        <v>6520</v>
      </c>
      <c r="C3302" s="2">
        <f>YEAR([1]Data!$D3302)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x14ac:dyDescent="0.3">
      <c r="A3303" s="2">
        <v>3302</v>
      </c>
      <c r="B3303" s="2" t="s">
        <v>6520</v>
      </c>
      <c r="C3303" s="2">
        <f>YEAR([1]Data!$D3303)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x14ac:dyDescent="0.3">
      <c r="A3304" s="2">
        <v>3303</v>
      </c>
      <c r="B3304" s="2" t="s">
        <v>6520</v>
      </c>
      <c r="C3304" s="2">
        <f>YEAR([1]Data!$D3304)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x14ac:dyDescent="0.3">
      <c r="A3305" s="2">
        <v>3304</v>
      </c>
      <c r="B3305" s="2" t="s">
        <v>6520</v>
      </c>
      <c r="C3305" s="2">
        <f>YEAR([1]Data!$D3305)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x14ac:dyDescent="0.3">
      <c r="A3306" s="2">
        <v>3305</v>
      </c>
      <c r="B3306" s="2" t="s">
        <v>6523</v>
      </c>
      <c r="C3306" s="2">
        <f>YEAR([1]Data!$D3306)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x14ac:dyDescent="0.3">
      <c r="A3307" s="2">
        <v>3306</v>
      </c>
      <c r="B3307" s="2" t="s">
        <v>6523</v>
      </c>
      <c r="C3307" s="2">
        <f>YEAR([1]Data!$D3307)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x14ac:dyDescent="0.3">
      <c r="A3308" s="2">
        <v>3307</v>
      </c>
      <c r="B3308" s="2" t="s">
        <v>6523</v>
      </c>
      <c r="C3308" s="2">
        <f>YEAR([1]Data!$D3308)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x14ac:dyDescent="0.3">
      <c r="A3309" s="2">
        <v>3308</v>
      </c>
      <c r="B3309" s="2" t="s">
        <v>6523</v>
      </c>
      <c r="C3309" s="2">
        <f>YEAR([1]Data!$D3309)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x14ac:dyDescent="0.3">
      <c r="A3310" s="2">
        <v>3309</v>
      </c>
      <c r="B3310" s="2" t="s">
        <v>6523</v>
      </c>
      <c r="C3310" s="2">
        <f>YEAR([1]Data!$D3310)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x14ac:dyDescent="0.3">
      <c r="A3311" s="2">
        <v>3310</v>
      </c>
      <c r="B3311" s="2" t="s">
        <v>6524</v>
      </c>
      <c r="C3311" s="2">
        <f>YEAR([1]Data!$D3311)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x14ac:dyDescent="0.3">
      <c r="A3312" s="2">
        <v>3311</v>
      </c>
      <c r="B3312" s="2" t="s">
        <v>6525</v>
      </c>
      <c r="C3312" s="2">
        <f>YEAR([1]Data!$D3312)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x14ac:dyDescent="0.3">
      <c r="A3313" s="2">
        <v>3312</v>
      </c>
      <c r="B3313" s="2" t="s">
        <v>6526</v>
      </c>
      <c r="C3313" s="2">
        <f>YEAR([1]Data!$D3313)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x14ac:dyDescent="0.3">
      <c r="A3314" s="2">
        <v>3313</v>
      </c>
      <c r="B3314" s="2" t="s">
        <v>6527</v>
      </c>
      <c r="C3314" s="2">
        <f>YEAR([1]Data!$D3314)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x14ac:dyDescent="0.3">
      <c r="A3315" s="2">
        <v>3314</v>
      </c>
      <c r="B3315" s="2" t="s">
        <v>6527</v>
      </c>
      <c r="C3315" s="2">
        <f>YEAR([1]Data!$D3315)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x14ac:dyDescent="0.3">
      <c r="A3316" s="2">
        <v>3315</v>
      </c>
      <c r="B3316" s="2" t="s">
        <v>6528</v>
      </c>
      <c r="C3316" s="2">
        <f>YEAR([1]Data!$D3316)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x14ac:dyDescent="0.3">
      <c r="A3317" s="2">
        <v>3316</v>
      </c>
      <c r="B3317" s="2" t="s">
        <v>6528</v>
      </c>
      <c r="C3317" s="2">
        <f>YEAR([1]Data!$D3317)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x14ac:dyDescent="0.3">
      <c r="A3318" s="2">
        <v>3317</v>
      </c>
      <c r="B3318" s="2" t="s">
        <v>6529</v>
      </c>
      <c r="C3318" s="2">
        <f>YEAR([1]Data!$D3318)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x14ac:dyDescent="0.3">
      <c r="A3319" s="2">
        <v>3318</v>
      </c>
      <c r="B3319" s="2" t="s">
        <v>6530</v>
      </c>
      <c r="C3319" s="2">
        <f>YEAR([1]Data!$D3319)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x14ac:dyDescent="0.3">
      <c r="A3320" s="2">
        <v>3319</v>
      </c>
      <c r="B3320" s="2" t="s">
        <v>6530</v>
      </c>
      <c r="C3320" s="2">
        <f>YEAR([1]Data!$D3320)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x14ac:dyDescent="0.3">
      <c r="A3321" s="2">
        <v>3320</v>
      </c>
      <c r="B3321" s="2" t="s">
        <v>6531</v>
      </c>
      <c r="C3321" s="2">
        <f>YEAR([1]Data!$D3321)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x14ac:dyDescent="0.3">
      <c r="A3322" s="2">
        <v>3321</v>
      </c>
      <c r="B3322" s="2" t="s">
        <v>6531</v>
      </c>
      <c r="C3322" s="2">
        <f>YEAR([1]Data!$D3322)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x14ac:dyDescent="0.3">
      <c r="A3323" s="2">
        <v>3322</v>
      </c>
      <c r="B3323" s="2" t="s">
        <v>6531</v>
      </c>
      <c r="C3323" s="2">
        <f>YEAR([1]Data!$D3323)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x14ac:dyDescent="0.3">
      <c r="A3324" s="2">
        <v>3323</v>
      </c>
      <c r="B3324" s="2" t="s">
        <v>6534</v>
      </c>
      <c r="C3324" s="2">
        <f>YEAR([1]Data!$D3324)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x14ac:dyDescent="0.3">
      <c r="A3325" s="2">
        <v>3324</v>
      </c>
      <c r="B3325" s="2" t="s">
        <v>6534</v>
      </c>
      <c r="C3325" s="2">
        <f>YEAR([1]Data!$D3325)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x14ac:dyDescent="0.3">
      <c r="A3326" s="2">
        <v>3325</v>
      </c>
      <c r="B3326" s="2" t="s">
        <v>6535</v>
      </c>
      <c r="C3326" s="2">
        <f>YEAR([1]Data!$D3326)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x14ac:dyDescent="0.3">
      <c r="A3327" s="2">
        <v>3326</v>
      </c>
      <c r="B3327" s="2" t="s">
        <v>6535</v>
      </c>
      <c r="C3327" s="2">
        <f>YEAR([1]Data!$D3327)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x14ac:dyDescent="0.3">
      <c r="A3328" s="2">
        <v>3327</v>
      </c>
      <c r="B3328" s="2" t="s">
        <v>6535</v>
      </c>
      <c r="C3328" s="2">
        <f>YEAR([1]Data!$D3328)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x14ac:dyDescent="0.3">
      <c r="A3329" s="2">
        <v>3328</v>
      </c>
      <c r="B3329" s="2" t="s">
        <v>6535</v>
      </c>
      <c r="C3329" s="2">
        <f>YEAR([1]Data!$D3329)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x14ac:dyDescent="0.3">
      <c r="A3330" s="2">
        <v>3329</v>
      </c>
      <c r="B3330" s="2" t="s">
        <v>6535</v>
      </c>
      <c r="C3330" s="2">
        <f>YEAR([1]Data!$D3330)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x14ac:dyDescent="0.3">
      <c r="A3331" s="2">
        <v>3330</v>
      </c>
      <c r="B3331" s="2" t="s">
        <v>6535</v>
      </c>
      <c r="C3331" s="2">
        <f>YEAR([1]Data!$D3331)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x14ac:dyDescent="0.3">
      <c r="A3332" s="2">
        <v>3331</v>
      </c>
      <c r="B3332" s="2" t="s">
        <v>6535</v>
      </c>
      <c r="C3332" s="2">
        <f>YEAR([1]Data!$D3332)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x14ac:dyDescent="0.3">
      <c r="A3333" s="2">
        <v>3332</v>
      </c>
      <c r="B3333" s="2" t="s">
        <v>6538</v>
      </c>
      <c r="C3333" s="2">
        <f>YEAR([1]Data!$D3333)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x14ac:dyDescent="0.3">
      <c r="A3334" s="2">
        <v>3333</v>
      </c>
      <c r="B3334" s="2" t="s">
        <v>6538</v>
      </c>
      <c r="C3334" s="2">
        <f>YEAR([1]Data!$D3334)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x14ac:dyDescent="0.3">
      <c r="A3335" s="2">
        <v>3334</v>
      </c>
      <c r="B3335" s="2" t="s">
        <v>6538</v>
      </c>
      <c r="C3335" s="2">
        <f>YEAR([1]Data!$D3335)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x14ac:dyDescent="0.3">
      <c r="A3336" s="2">
        <v>3335</v>
      </c>
      <c r="B3336" s="2" t="s">
        <v>6543</v>
      </c>
      <c r="C3336" s="2">
        <f>YEAR([1]Data!$D3336)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x14ac:dyDescent="0.3">
      <c r="A3337" s="2">
        <v>3336</v>
      </c>
      <c r="B3337" s="2" t="s">
        <v>6543</v>
      </c>
      <c r="C3337" s="2">
        <f>YEAR([1]Data!$D3337)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x14ac:dyDescent="0.3">
      <c r="A3338" s="2">
        <v>3337</v>
      </c>
      <c r="B3338" s="2" t="s">
        <v>6543</v>
      </c>
      <c r="C3338" s="2">
        <f>YEAR([1]Data!$D3338)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x14ac:dyDescent="0.3">
      <c r="A3339" s="2">
        <v>3338</v>
      </c>
      <c r="B3339" s="2" t="s">
        <v>6543</v>
      </c>
      <c r="C3339" s="2">
        <f>YEAR([1]Data!$D3339)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x14ac:dyDescent="0.3">
      <c r="A3340" s="2">
        <v>3339</v>
      </c>
      <c r="B3340" s="2" t="s">
        <v>6543</v>
      </c>
      <c r="C3340" s="2">
        <f>YEAR([1]Data!$D3340)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x14ac:dyDescent="0.3">
      <c r="A3341" s="2">
        <v>3340</v>
      </c>
      <c r="B3341" s="2" t="s">
        <v>6543</v>
      </c>
      <c r="C3341" s="2">
        <f>YEAR([1]Data!$D3341)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x14ac:dyDescent="0.3">
      <c r="A3342" s="2">
        <v>3341</v>
      </c>
      <c r="B3342" s="2" t="s">
        <v>6543</v>
      </c>
      <c r="C3342" s="2">
        <f>YEAR([1]Data!$D3342)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x14ac:dyDescent="0.3">
      <c r="A3343" s="2">
        <v>3342</v>
      </c>
      <c r="B3343" s="2" t="s">
        <v>6552</v>
      </c>
      <c r="C3343" s="2">
        <f>YEAR([1]Data!$D3343)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x14ac:dyDescent="0.3">
      <c r="A3344" s="2">
        <v>3343</v>
      </c>
      <c r="B3344" s="2" t="s">
        <v>6552</v>
      </c>
      <c r="C3344" s="2">
        <f>YEAR([1]Data!$D3344)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x14ac:dyDescent="0.3">
      <c r="A3345" s="2">
        <v>3344</v>
      </c>
      <c r="B3345" s="2" t="s">
        <v>6552</v>
      </c>
      <c r="C3345" s="2">
        <f>YEAR([1]Data!$D3345)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x14ac:dyDescent="0.3">
      <c r="A3346" s="2">
        <v>3345</v>
      </c>
      <c r="B3346" s="2" t="s">
        <v>6552</v>
      </c>
      <c r="C3346" s="2">
        <f>YEAR([1]Data!$D3346)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x14ac:dyDescent="0.3">
      <c r="A3347" s="2">
        <v>3346</v>
      </c>
      <c r="B3347" s="2" t="s">
        <v>6552</v>
      </c>
      <c r="C3347" s="2">
        <f>YEAR([1]Data!$D3347)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x14ac:dyDescent="0.3">
      <c r="A3348" s="2">
        <v>3347</v>
      </c>
      <c r="B3348" s="2" t="s">
        <v>6552</v>
      </c>
      <c r="C3348" s="2">
        <f>YEAR([1]Data!$D3348)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x14ac:dyDescent="0.3">
      <c r="A3349" s="2">
        <v>3348</v>
      </c>
      <c r="B3349" s="2" t="s">
        <v>6553</v>
      </c>
      <c r="C3349" s="2">
        <f>YEAR([1]Data!$D3349)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x14ac:dyDescent="0.3">
      <c r="A3350" s="2">
        <v>3349</v>
      </c>
      <c r="B3350" s="2" t="s">
        <v>6555</v>
      </c>
      <c r="C3350" s="2">
        <f>YEAR([1]Data!$D3350)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x14ac:dyDescent="0.3">
      <c r="A3351" s="2">
        <v>3350</v>
      </c>
      <c r="B3351" s="2" t="s">
        <v>6556</v>
      </c>
      <c r="C3351" s="2">
        <f>YEAR([1]Data!$D3351)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x14ac:dyDescent="0.3">
      <c r="A3352" s="2">
        <v>3351</v>
      </c>
      <c r="B3352" s="2" t="s">
        <v>6557</v>
      </c>
      <c r="C3352" s="2">
        <f>YEAR([1]Data!$D3352)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x14ac:dyDescent="0.3">
      <c r="A3353" s="2">
        <v>3352</v>
      </c>
      <c r="B3353" s="2" t="s">
        <v>6558</v>
      </c>
      <c r="C3353" s="2">
        <f>YEAR([1]Data!$D3353)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x14ac:dyDescent="0.3">
      <c r="A3354" s="2">
        <v>3353</v>
      </c>
      <c r="B3354" s="2" t="s">
        <v>6558</v>
      </c>
      <c r="C3354" s="2">
        <f>YEAR([1]Data!$D3354)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x14ac:dyDescent="0.3">
      <c r="A3355" s="2">
        <v>3354</v>
      </c>
      <c r="B3355" s="2" t="s">
        <v>6561</v>
      </c>
      <c r="C3355" s="2">
        <f>YEAR([1]Data!$D3355)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x14ac:dyDescent="0.3">
      <c r="A3356" s="2">
        <v>3355</v>
      </c>
      <c r="B3356" s="2" t="s">
        <v>6561</v>
      </c>
      <c r="C3356" s="2">
        <f>YEAR([1]Data!$D3356)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x14ac:dyDescent="0.3">
      <c r="A3357" s="2">
        <v>3356</v>
      </c>
      <c r="B3357" s="2" t="s">
        <v>6561</v>
      </c>
      <c r="C3357" s="2">
        <f>YEAR([1]Data!$D3357)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x14ac:dyDescent="0.3">
      <c r="A3358" s="2">
        <v>3357</v>
      </c>
      <c r="B3358" s="2" t="s">
        <v>6561</v>
      </c>
      <c r="C3358" s="2">
        <f>YEAR([1]Data!$D3358)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x14ac:dyDescent="0.3">
      <c r="A3359" s="2">
        <v>3358</v>
      </c>
      <c r="B3359" s="2" t="s">
        <v>6564</v>
      </c>
      <c r="C3359" s="2">
        <f>YEAR([1]Data!$D3359)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x14ac:dyDescent="0.3">
      <c r="A3360" s="2">
        <v>3359</v>
      </c>
      <c r="B3360" s="2" t="s">
        <v>6565</v>
      </c>
      <c r="C3360" s="2">
        <f>YEAR([1]Data!$D3360)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x14ac:dyDescent="0.3">
      <c r="A3361" s="2">
        <v>3360</v>
      </c>
      <c r="B3361" s="2" t="s">
        <v>6565</v>
      </c>
      <c r="C3361" s="2">
        <f>YEAR([1]Data!$D3361)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x14ac:dyDescent="0.3">
      <c r="A3362" s="2">
        <v>3361</v>
      </c>
      <c r="B3362" s="2" t="s">
        <v>6566</v>
      </c>
      <c r="C3362" s="2">
        <f>YEAR([1]Data!$D3362)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x14ac:dyDescent="0.3">
      <c r="A3363" s="2">
        <v>3362</v>
      </c>
      <c r="B3363" s="2" t="s">
        <v>6566</v>
      </c>
      <c r="C3363" s="2">
        <f>YEAR([1]Data!$D3363)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x14ac:dyDescent="0.3">
      <c r="A3364" s="2">
        <v>3363</v>
      </c>
      <c r="B3364" s="2" t="s">
        <v>6569</v>
      </c>
      <c r="C3364" s="2">
        <f>YEAR([1]Data!$D3364)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x14ac:dyDescent="0.3">
      <c r="A3365" s="2">
        <v>3364</v>
      </c>
      <c r="B3365" s="2" t="s">
        <v>6569</v>
      </c>
      <c r="C3365" s="2">
        <f>YEAR([1]Data!$D3365)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x14ac:dyDescent="0.3">
      <c r="A3366" s="2">
        <v>3365</v>
      </c>
      <c r="B3366" s="2" t="s">
        <v>6571</v>
      </c>
      <c r="C3366" s="2">
        <f>YEAR([1]Data!$D3366)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x14ac:dyDescent="0.3">
      <c r="A3367" s="2">
        <v>3366</v>
      </c>
      <c r="B3367" s="2" t="s">
        <v>6572</v>
      </c>
      <c r="C3367" s="2">
        <f>YEAR([1]Data!$D3367)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x14ac:dyDescent="0.3">
      <c r="A3368" s="2">
        <v>3367</v>
      </c>
      <c r="B3368" s="2" t="s">
        <v>6575</v>
      </c>
      <c r="C3368" s="2">
        <f>YEAR([1]Data!$D3368)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x14ac:dyDescent="0.3">
      <c r="A3369" s="2">
        <v>3368</v>
      </c>
      <c r="B3369" s="2" t="s">
        <v>6575</v>
      </c>
      <c r="C3369" s="2">
        <f>YEAR([1]Data!$D3369)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x14ac:dyDescent="0.3">
      <c r="A3370" s="2">
        <v>3369</v>
      </c>
      <c r="B3370" s="2" t="s">
        <v>6576</v>
      </c>
      <c r="C3370" s="2">
        <f>YEAR([1]Data!$D3370)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x14ac:dyDescent="0.3">
      <c r="A3371" s="2">
        <v>3370</v>
      </c>
      <c r="B3371" s="2" t="s">
        <v>6576</v>
      </c>
      <c r="C3371" s="2">
        <f>YEAR([1]Data!$D3371)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x14ac:dyDescent="0.3">
      <c r="A3372" s="2">
        <v>3371</v>
      </c>
      <c r="B3372" s="2" t="s">
        <v>6579</v>
      </c>
      <c r="C3372" s="2">
        <f>YEAR([1]Data!$D3372)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x14ac:dyDescent="0.3">
      <c r="A3373" s="2">
        <v>3372</v>
      </c>
      <c r="B3373" s="2" t="s">
        <v>6580</v>
      </c>
      <c r="C3373" s="2">
        <f>YEAR([1]Data!$D3373)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x14ac:dyDescent="0.3">
      <c r="A3374" s="2">
        <v>3373</v>
      </c>
      <c r="B3374" s="2" t="s">
        <v>6580</v>
      </c>
      <c r="C3374" s="2">
        <f>YEAR([1]Data!$D3374)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x14ac:dyDescent="0.3">
      <c r="A3375" s="2">
        <v>3374</v>
      </c>
      <c r="B3375" s="2" t="s">
        <v>6581</v>
      </c>
      <c r="C3375" s="2">
        <f>YEAR([1]Data!$D3375)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x14ac:dyDescent="0.3">
      <c r="A3376" s="2">
        <v>3375</v>
      </c>
      <c r="B3376" s="2" t="s">
        <v>6581</v>
      </c>
      <c r="C3376" s="2">
        <f>YEAR([1]Data!$D3376)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x14ac:dyDescent="0.3">
      <c r="A3377" s="2">
        <v>3376</v>
      </c>
      <c r="B3377" s="2" t="s">
        <v>6581</v>
      </c>
      <c r="C3377" s="2">
        <f>YEAR([1]Data!$D3377)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x14ac:dyDescent="0.3">
      <c r="A3378" s="2">
        <v>3377</v>
      </c>
      <c r="B3378" s="2" t="s">
        <v>6581</v>
      </c>
      <c r="C3378" s="2">
        <f>YEAR([1]Data!$D3378)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x14ac:dyDescent="0.3">
      <c r="A3379" s="2">
        <v>3378</v>
      </c>
      <c r="B3379" s="2" t="s">
        <v>6582</v>
      </c>
      <c r="C3379" s="2">
        <f>YEAR([1]Data!$D3379)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x14ac:dyDescent="0.3">
      <c r="A3380" s="2">
        <v>3379</v>
      </c>
      <c r="B3380" s="2" t="s">
        <v>6587</v>
      </c>
      <c r="C3380" s="2">
        <f>YEAR([1]Data!$D3380)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x14ac:dyDescent="0.3">
      <c r="A3381" s="2">
        <v>3380</v>
      </c>
      <c r="B3381" s="2" t="s">
        <v>6587</v>
      </c>
      <c r="C3381" s="2">
        <f>YEAR([1]Data!$D3381)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x14ac:dyDescent="0.3">
      <c r="A3382" s="2">
        <v>3381</v>
      </c>
      <c r="B3382" s="2" t="s">
        <v>6590</v>
      </c>
      <c r="C3382" s="2">
        <f>YEAR([1]Data!$D3382)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x14ac:dyDescent="0.3">
      <c r="A3383" s="2">
        <v>3382</v>
      </c>
      <c r="B3383" s="2" t="s">
        <v>6593</v>
      </c>
      <c r="C3383" s="2">
        <f>YEAR([1]Data!$D3383)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x14ac:dyDescent="0.3">
      <c r="A3384" s="2">
        <v>3383</v>
      </c>
      <c r="B3384" s="2" t="s">
        <v>6594</v>
      </c>
      <c r="C3384" s="2">
        <f>YEAR([1]Data!$D3384)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x14ac:dyDescent="0.3">
      <c r="A3385" s="2">
        <v>3384</v>
      </c>
      <c r="B3385" s="2" t="s">
        <v>6594</v>
      </c>
      <c r="C3385" s="2">
        <f>YEAR([1]Data!$D3385)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x14ac:dyDescent="0.3">
      <c r="A3386" s="2">
        <v>3385</v>
      </c>
      <c r="B3386" s="2" t="s">
        <v>6594</v>
      </c>
      <c r="C3386" s="2">
        <f>YEAR([1]Data!$D3386)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x14ac:dyDescent="0.3">
      <c r="A3387" s="2">
        <v>3386</v>
      </c>
      <c r="B3387" s="2" t="s">
        <v>6597</v>
      </c>
      <c r="C3387" s="2">
        <f>YEAR([1]Data!$D3387)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x14ac:dyDescent="0.3">
      <c r="A3388" s="2">
        <v>3387</v>
      </c>
      <c r="B3388" s="2" t="s">
        <v>6597</v>
      </c>
      <c r="C3388" s="2">
        <f>YEAR([1]Data!$D3388)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x14ac:dyDescent="0.3">
      <c r="A3389" s="2">
        <v>3388</v>
      </c>
      <c r="B3389" s="2" t="s">
        <v>6597</v>
      </c>
      <c r="C3389" s="2">
        <f>YEAR([1]Data!$D3389)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x14ac:dyDescent="0.3">
      <c r="A3390" s="2">
        <v>3389</v>
      </c>
      <c r="B3390" s="2" t="s">
        <v>6597</v>
      </c>
      <c r="C3390" s="2">
        <f>YEAR([1]Data!$D3390)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x14ac:dyDescent="0.3">
      <c r="A3391" s="2">
        <v>3390</v>
      </c>
      <c r="B3391" s="2" t="s">
        <v>6597</v>
      </c>
      <c r="C3391" s="2">
        <f>YEAR([1]Data!$D3391)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x14ac:dyDescent="0.3">
      <c r="A3392" s="2">
        <v>3391</v>
      </c>
      <c r="B3392" s="2" t="s">
        <v>6598</v>
      </c>
      <c r="C3392" s="2">
        <f>YEAR([1]Data!$D3392)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x14ac:dyDescent="0.3">
      <c r="A3393" s="2">
        <v>3392</v>
      </c>
      <c r="B3393" s="2" t="s">
        <v>6599</v>
      </c>
      <c r="C3393" s="2">
        <f>YEAR([1]Data!$D3393)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x14ac:dyDescent="0.3">
      <c r="A3394" s="2">
        <v>3393</v>
      </c>
      <c r="B3394" s="2" t="s">
        <v>6599</v>
      </c>
      <c r="C3394" s="2">
        <f>YEAR([1]Data!$D3394)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x14ac:dyDescent="0.3">
      <c r="A3395" s="2">
        <v>3394</v>
      </c>
      <c r="B3395" s="2" t="s">
        <v>6600</v>
      </c>
      <c r="C3395" s="2">
        <f>YEAR([1]Data!$D3395)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x14ac:dyDescent="0.3">
      <c r="A3396" s="2">
        <v>3395</v>
      </c>
      <c r="B3396" s="2" t="s">
        <v>6601</v>
      </c>
      <c r="C3396" s="2">
        <f>YEAR([1]Data!$D3396)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x14ac:dyDescent="0.3">
      <c r="A3397" s="2">
        <v>3396</v>
      </c>
      <c r="B3397" s="2" t="s">
        <v>6602</v>
      </c>
      <c r="C3397" s="2">
        <f>YEAR([1]Data!$D3397)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x14ac:dyDescent="0.3">
      <c r="A3398" s="2">
        <v>3397</v>
      </c>
      <c r="B3398" s="2" t="s">
        <v>6602</v>
      </c>
      <c r="C3398" s="2">
        <f>YEAR([1]Data!$D3398)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x14ac:dyDescent="0.3">
      <c r="A3399" s="2">
        <v>3398</v>
      </c>
      <c r="B3399" s="2" t="s">
        <v>6602</v>
      </c>
      <c r="C3399" s="2">
        <f>YEAR([1]Data!$D3399)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x14ac:dyDescent="0.3">
      <c r="A3400" s="2">
        <v>3399</v>
      </c>
      <c r="B3400" s="2" t="s">
        <v>6603</v>
      </c>
      <c r="C3400" s="2">
        <f>YEAR([1]Data!$D3400)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x14ac:dyDescent="0.3">
      <c r="A3401" s="2">
        <v>3400</v>
      </c>
      <c r="B3401" s="2" t="s">
        <v>6603</v>
      </c>
      <c r="C3401" s="2">
        <f>YEAR([1]Data!$D3401)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x14ac:dyDescent="0.3">
      <c r="A3402" s="2">
        <v>3401</v>
      </c>
      <c r="B3402" s="2" t="s">
        <v>6603</v>
      </c>
      <c r="C3402" s="2">
        <f>YEAR([1]Data!$D3402)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x14ac:dyDescent="0.3">
      <c r="A3403" s="2">
        <v>3402</v>
      </c>
      <c r="B3403" s="2" t="s">
        <v>6603</v>
      </c>
      <c r="C3403" s="2">
        <f>YEAR([1]Data!$D3403)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x14ac:dyDescent="0.3">
      <c r="A3404" s="2">
        <v>3403</v>
      </c>
      <c r="B3404" s="2" t="s">
        <v>6606</v>
      </c>
      <c r="C3404" s="2">
        <f>YEAR([1]Data!$D3404)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x14ac:dyDescent="0.3">
      <c r="A3405" s="2">
        <v>3404</v>
      </c>
      <c r="B3405" s="2" t="s">
        <v>6608</v>
      </c>
      <c r="C3405" s="2">
        <f>YEAR([1]Data!$D3405)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x14ac:dyDescent="0.3">
      <c r="A3406" s="2">
        <v>3405</v>
      </c>
      <c r="B3406" s="2" t="s">
        <v>6611</v>
      </c>
      <c r="C3406" s="2">
        <f>YEAR([1]Data!$D3406)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x14ac:dyDescent="0.3">
      <c r="A3407" s="2">
        <v>3406</v>
      </c>
      <c r="B3407" s="2" t="s">
        <v>6612</v>
      </c>
      <c r="C3407" s="2">
        <f>YEAR([1]Data!$D3407)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x14ac:dyDescent="0.3">
      <c r="A3408" s="2">
        <v>3407</v>
      </c>
      <c r="B3408" s="2" t="s">
        <v>6612</v>
      </c>
      <c r="C3408" s="2">
        <f>YEAR([1]Data!$D3408)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x14ac:dyDescent="0.3">
      <c r="A3409" s="2">
        <v>3408</v>
      </c>
      <c r="B3409" s="2" t="s">
        <v>6612</v>
      </c>
      <c r="C3409" s="2">
        <f>YEAR([1]Data!$D3409)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x14ac:dyDescent="0.3">
      <c r="A3410" s="2">
        <v>3409</v>
      </c>
      <c r="B3410" s="2" t="s">
        <v>6612</v>
      </c>
      <c r="C3410" s="2">
        <f>YEAR([1]Data!$D3410)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x14ac:dyDescent="0.3">
      <c r="A3411" s="2">
        <v>3410</v>
      </c>
      <c r="B3411" s="2" t="s">
        <v>6613</v>
      </c>
      <c r="C3411" s="2">
        <f>YEAR([1]Data!$D3411)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x14ac:dyDescent="0.3">
      <c r="A3412" s="2">
        <v>3411</v>
      </c>
      <c r="B3412" s="2" t="s">
        <v>6614</v>
      </c>
      <c r="C3412" s="2">
        <f>YEAR([1]Data!$D3412)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x14ac:dyDescent="0.3">
      <c r="A3413" s="2">
        <v>3412</v>
      </c>
      <c r="B3413" s="2" t="s">
        <v>6614</v>
      </c>
      <c r="C3413" s="2">
        <f>YEAR([1]Data!$D3413)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x14ac:dyDescent="0.3">
      <c r="A3414" s="2">
        <v>3413</v>
      </c>
      <c r="B3414" s="2" t="s">
        <v>6614</v>
      </c>
      <c r="C3414" s="2">
        <f>YEAR([1]Data!$D3414)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x14ac:dyDescent="0.3">
      <c r="A3415" s="2">
        <v>3414</v>
      </c>
      <c r="B3415" s="2" t="s">
        <v>6614</v>
      </c>
      <c r="C3415" s="2">
        <f>YEAR([1]Data!$D3415)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x14ac:dyDescent="0.3">
      <c r="A3416" s="2">
        <v>3415</v>
      </c>
      <c r="B3416" s="2" t="s">
        <v>6614</v>
      </c>
      <c r="C3416" s="2">
        <f>YEAR([1]Data!$D3416)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x14ac:dyDescent="0.3">
      <c r="A3417" s="2">
        <v>3416</v>
      </c>
      <c r="B3417" s="2" t="s">
        <v>6615</v>
      </c>
      <c r="C3417" s="2">
        <f>YEAR([1]Data!$D3417)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x14ac:dyDescent="0.3">
      <c r="A3418" s="2">
        <v>3417</v>
      </c>
      <c r="B3418" s="2" t="s">
        <v>6615</v>
      </c>
      <c r="C3418" s="2">
        <f>YEAR([1]Data!$D3418)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x14ac:dyDescent="0.3">
      <c r="A3419" s="2">
        <v>3418</v>
      </c>
      <c r="B3419" s="2" t="s">
        <v>6616</v>
      </c>
      <c r="C3419" s="2">
        <f>YEAR([1]Data!$D3419)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x14ac:dyDescent="0.3">
      <c r="A3420" s="2">
        <v>3419</v>
      </c>
      <c r="B3420" s="2" t="s">
        <v>6616</v>
      </c>
      <c r="C3420" s="2">
        <f>YEAR([1]Data!$D3420)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x14ac:dyDescent="0.3">
      <c r="A3421" s="2">
        <v>3420</v>
      </c>
      <c r="B3421" s="2" t="s">
        <v>6617</v>
      </c>
      <c r="C3421" s="2">
        <f>YEAR([1]Data!$D3421)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x14ac:dyDescent="0.3">
      <c r="A3422" s="2">
        <v>3421</v>
      </c>
      <c r="B3422" s="2" t="s">
        <v>6618</v>
      </c>
      <c r="C3422" s="2">
        <f>YEAR([1]Data!$D3422)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x14ac:dyDescent="0.3">
      <c r="A3423" s="2">
        <v>3422</v>
      </c>
      <c r="B3423" s="2" t="s">
        <v>6618</v>
      </c>
      <c r="C3423" s="2">
        <f>YEAR([1]Data!$D3423)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x14ac:dyDescent="0.3">
      <c r="A3424" s="2">
        <v>3423</v>
      </c>
      <c r="B3424" s="2" t="s">
        <v>6618</v>
      </c>
      <c r="C3424" s="2">
        <f>YEAR([1]Data!$D3424)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x14ac:dyDescent="0.3">
      <c r="A3425" s="2">
        <v>3424</v>
      </c>
      <c r="B3425" s="2" t="s">
        <v>6618</v>
      </c>
      <c r="C3425" s="2">
        <f>YEAR([1]Data!$D3425)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x14ac:dyDescent="0.3">
      <c r="A3426" s="2">
        <v>3425</v>
      </c>
      <c r="B3426" s="2" t="s">
        <v>6618</v>
      </c>
      <c r="C3426" s="2">
        <f>YEAR([1]Data!$D3426)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x14ac:dyDescent="0.3">
      <c r="A3427" s="2">
        <v>3426</v>
      </c>
      <c r="B3427" s="2" t="s">
        <v>6619</v>
      </c>
      <c r="C3427" s="2">
        <f>YEAR([1]Data!$D3427)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x14ac:dyDescent="0.3">
      <c r="A3428" s="2">
        <v>3427</v>
      </c>
      <c r="B3428" s="2" t="s">
        <v>6619</v>
      </c>
      <c r="C3428" s="2">
        <f>YEAR([1]Data!$D3428)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x14ac:dyDescent="0.3">
      <c r="A3429" s="2">
        <v>3428</v>
      </c>
      <c r="B3429" s="2" t="s">
        <v>6621</v>
      </c>
      <c r="C3429" s="2">
        <f>YEAR([1]Data!$D3429)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x14ac:dyDescent="0.3">
      <c r="A3430" s="2">
        <v>3429</v>
      </c>
      <c r="B3430" s="2" t="s">
        <v>6621</v>
      </c>
      <c r="C3430" s="2">
        <f>YEAR([1]Data!$D3430)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x14ac:dyDescent="0.3">
      <c r="A3431" s="2">
        <v>3430</v>
      </c>
      <c r="B3431" s="2" t="s">
        <v>6621</v>
      </c>
      <c r="C3431" s="2">
        <f>YEAR([1]Data!$D3431)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x14ac:dyDescent="0.3">
      <c r="A3432" s="2">
        <v>3431</v>
      </c>
      <c r="B3432" s="2" t="s">
        <v>6624</v>
      </c>
      <c r="C3432" s="2">
        <f>YEAR([1]Data!$D3432)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x14ac:dyDescent="0.3">
      <c r="A3433" s="2">
        <v>3432</v>
      </c>
      <c r="B3433" s="2" t="s">
        <v>6624</v>
      </c>
      <c r="C3433" s="2">
        <f>YEAR([1]Data!$D3433)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x14ac:dyDescent="0.3">
      <c r="A3434" s="2">
        <v>3433</v>
      </c>
      <c r="B3434" s="2" t="s">
        <v>6624</v>
      </c>
      <c r="C3434" s="2">
        <f>YEAR([1]Data!$D3434)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x14ac:dyDescent="0.3">
      <c r="A3435" s="2">
        <v>3434</v>
      </c>
      <c r="B3435" s="2" t="s">
        <v>6627</v>
      </c>
      <c r="C3435" s="2">
        <f>YEAR([1]Data!$D3435)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x14ac:dyDescent="0.3">
      <c r="A3436" s="2">
        <v>3435</v>
      </c>
      <c r="B3436" s="2" t="s">
        <v>6627</v>
      </c>
      <c r="C3436" s="2">
        <f>YEAR([1]Data!$D3436)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x14ac:dyDescent="0.3">
      <c r="A3437" s="2">
        <v>3436</v>
      </c>
      <c r="B3437" s="2" t="s">
        <v>6628</v>
      </c>
      <c r="C3437" s="2">
        <f>YEAR([1]Data!$D3437)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x14ac:dyDescent="0.3">
      <c r="A3438" s="2">
        <v>3437</v>
      </c>
      <c r="B3438" s="2" t="s">
        <v>6628</v>
      </c>
      <c r="C3438" s="2">
        <f>YEAR([1]Data!$D3438)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x14ac:dyDescent="0.3">
      <c r="A3439" s="2">
        <v>3438</v>
      </c>
      <c r="B3439" s="2" t="s">
        <v>6629</v>
      </c>
      <c r="C3439" s="2">
        <f>YEAR([1]Data!$D3439)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x14ac:dyDescent="0.3">
      <c r="A3440" s="2">
        <v>3439</v>
      </c>
      <c r="B3440" s="2" t="s">
        <v>6629</v>
      </c>
      <c r="C3440" s="2">
        <f>YEAR([1]Data!$D3440)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x14ac:dyDescent="0.3">
      <c r="A3441" s="2">
        <v>3440</v>
      </c>
      <c r="B3441" s="2" t="s">
        <v>6629</v>
      </c>
      <c r="C3441" s="2">
        <f>YEAR([1]Data!$D3441)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x14ac:dyDescent="0.3">
      <c r="A3442" s="2">
        <v>3441</v>
      </c>
      <c r="B3442" s="2" t="s">
        <v>6630</v>
      </c>
      <c r="C3442" s="2">
        <f>YEAR([1]Data!$D3442)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x14ac:dyDescent="0.3">
      <c r="A3443" s="2">
        <v>3442</v>
      </c>
      <c r="B3443" s="2" t="s">
        <v>6631</v>
      </c>
      <c r="C3443" s="2">
        <f>YEAR([1]Data!$D3443)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x14ac:dyDescent="0.3">
      <c r="A3444" s="2">
        <v>3443</v>
      </c>
      <c r="B3444" s="2" t="s">
        <v>6632</v>
      </c>
      <c r="C3444" s="2">
        <f>YEAR([1]Data!$D3444)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x14ac:dyDescent="0.3">
      <c r="A3445" s="2">
        <v>3444</v>
      </c>
      <c r="B3445" s="2" t="s">
        <v>6632</v>
      </c>
      <c r="C3445" s="2">
        <f>YEAR([1]Data!$D3445)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x14ac:dyDescent="0.3">
      <c r="A3446" s="2">
        <v>3445</v>
      </c>
      <c r="B3446" s="2" t="s">
        <v>6633</v>
      </c>
      <c r="C3446" s="2">
        <f>YEAR([1]Data!$D3446)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x14ac:dyDescent="0.3">
      <c r="A3447" s="2">
        <v>3446</v>
      </c>
      <c r="B3447" s="2" t="s">
        <v>6636</v>
      </c>
      <c r="C3447" s="2">
        <f>YEAR([1]Data!$D3447)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x14ac:dyDescent="0.3">
      <c r="A3448" s="2">
        <v>3447</v>
      </c>
      <c r="B3448" s="2" t="s">
        <v>6637</v>
      </c>
      <c r="C3448" s="2">
        <f>YEAR([1]Data!$D3448)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x14ac:dyDescent="0.3">
      <c r="A3449" s="2">
        <v>3448</v>
      </c>
      <c r="B3449" s="2" t="s">
        <v>6640</v>
      </c>
      <c r="C3449" s="2">
        <f>YEAR([1]Data!$D3449)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x14ac:dyDescent="0.3">
      <c r="A3450" s="2">
        <v>3449</v>
      </c>
      <c r="B3450" s="2" t="s">
        <v>6641</v>
      </c>
      <c r="C3450" s="2">
        <f>YEAR([1]Data!$D3450)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x14ac:dyDescent="0.3">
      <c r="A3451" s="2">
        <v>3450</v>
      </c>
      <c r="B3451" s="2" t="s">
        <v>6642</v>
      </c>
      <c r="C3451" s="2">
        <f>YEAR([1]Data!$D3451)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x14ac:dyDescent="0.3">
      <c r="A3452" s="2">
        <v>3451</v>
      </c>
      <c r="B3452" s="2" t="s">
        <v>6642</v>
      </c>
      <c r="C3452" s="2">
        <f>YEAR([1]Data!$D3452)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x14ac:dyDescent="0.3">
      <c r="A3453" s="2">
        <v>3452</v>
      </c>
      <c r="B3453" s="2" t="s">
        <v>6642</v>
      </c>
      <c r="C3453" s="2">
        <f>YEAR([1]Data!$D3453)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x14ac:dyDescent="0.3">
      <c r="A3454" s="2">
        <v>3453</v>
      </c>
      <c r="B3454" s="2" t="s">
        <v>6643</v>
      </c>
      <c r="C3454" s="2">
        <f>YEAR([1]Data!$D3454)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x14ac:dyDescent="0.3">
      <c r="A3455" s="2">
        <v>3454</v>
      </c>
      <c r="B3455" s="2" t="s">
        <v>6646</v>
      </c>
      <c r="C3455" s="2">
        <f>YEAR([1]Data!$D3455)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x14ac:dyDescent="0.3">
      <c r="A3456" s="2">
        <v>3455</v>
      </c>
      <c r="B3456" s="2" t="s">
        <v>6647</v>
      </c>
      <c r="C3456" s="2">
        <f>YEAR([1]Data!$D3456)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x14ac:dyDescent="0.3">
      <c r="A3457" s="2">
        <v>3456</v>
      </c>
      <c r="B3457" s="2" t="s">
        <v>6650</v>
      </c>
      <c r="C3457" s="2">
        <f>YEAR([1]Data!$D3457)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x14ac:dyDescent="0.3">
      <c r="A3458" s="2">
        <v>3457</v>
      </c>
      <c r="B3458" s="2" t="s">
        <v>6653</v>
      </c>
      <c r="C3458" s="2">
        <f>YEAR([1]Data!$D3458)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x14ac:dyDescent="0.3">
      <c r="A3459" s="2">
        <v>3458</v>
      </c>
      <c r="B3459" s="2" t="s">
        <v>6653</v>
      </c>
      <c r="C3459" s="2">
        <f>YEAR([1]Data!$D3459)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x14ac:dyDescent="0.3">
      <c r="A3460" s="2">
        <v>3459</v>
      </c>
      <c r="B3460" s="2" t="s">
        <v>6653</v>
      </c>
      <c r="C3460" s="2">
        <f>YEAR([1]Data!$D3460)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x14ac:dyDescent="0.3">
      <c r="A3461" s="2">
        <v>3460</v>
      </c>
      <c r="B3461" s="2" t="s">
        <v>6653</v>
      </c>
      <c r="C3461" s="2">
        <f>YEAR([1]Data!$D3461)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x14ac:dyDescent="0.3">
      <c r="A3462" s="2">
        <v>3461</v>
      </c>
      <c r="B3462" s="2" t="s">
        <v>6653</v>
      </c>
      <c r="C3462" s="2">
        <f>YEAR([1]Data!$D3462)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x14ac:dyDescent="0.3">
      <c r="A3463" s="2">
        <v>3462</v>
      </c>
      <c r="B3463" s="2" t="s">
        <v>6654</v>
      </c>
      <c r="C3463" s="2">
        <f>YEAR([1]Data!$D3463)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x14ac:dyDescent="0.3">
      <c r="A3464" s="2">
        <v>3463</v>
      </c>
      <c r="B3464" s="2" t="s">
        <v>6655</v>
      </c>
      <c r="C3464" s="2">
        <f>YEAR([1]Data!$D3464)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x14ac:dyDescent="0.3">
      <c r="A3465" s="2">
        <v>3464</v>
      </c>
      <c r="B3465" s="2" t="s">
        <v>6656</v>
      </c>
      <c r="C3465" s="2">
        <f>YEAR([1]Data!$D3465)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x14ac:dyDescent="0.3">
      <c r="A3466" s="2">
        <v>3465</v>
      </c>
      <c r="B3466" s="2" t="s">
        <v>6659</v>
      </c>
      <c r="C3466" s="2">
        <f>YEAR([1]Data!$D3466)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x14ac:dyDescent="0.3">
      <c r="A3467" s="2">
        <v>3466</v>
      </c>
      <c r="B3467" s="2" t="s">
        <v>6660</v>
      </c>
      <c r="C3467" s="2">
        <f>YEAR([1]Data!$D3467)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x14ac:dyDescent="0.3">
      <c r="A3468" s="2">
        <v>3467</v>
      </c>
      <c r="B3468" s="2" t="s">
        <v>6660</v>
      </c>
      <c r="C3468" s="2">
        <f>YEAR([1]Data!$D3468)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x14ac:dyDescent="0.3">
      <c r="A3469" s="2">
        <v>3468</v>
      </c>
      <c r="B3469" s="2" t="s">
        <v>6660</v>
      </c>
      <c r="C3469" s="2">
        <f>YEAR([1]Data!$D3469)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x14ac:dyDescent="0.3">
      <c r="A3470" s="2">
        <v>3469</v>
      </c>
      <c r="B3470" s="2" t="s">
        <v>6661</v>
      </c>
      <c r="C3470" s="2">
        <f>YEAR([1]Data!$D3470)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x14ac:dyDescent="0.3">
      <c r="A3471" s="2">
        <v>3470</v>
      </c>
      <c r="B3471" s="2" t="s">
        <v>6662</v>
      </c>
      <c r="C3471" s="2">
        <f>YEAR([1]Data!$D3471)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x14ac:dyDescent="0.3">
      <c r="A3472" s="2">
        <v>3471</v>
      </c>
      <c r="B3472" s="2" t="s">
        <v>6665</v>
      </c>
      <c r="C3472" s="2">
        <f>YEAR([1]Data!$D3472)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x14ac:dyDescent="0.3">
      <c r="A3473" s="2">
        <v>3472</v>
      </c>
      <c r="B3473" s="2" t="s">
        <v>6666</v>
      </c>
      <c r="C3473" s="2">
        <f>YEAR([1]Data!$D3473)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x14ac:dyDescent="0.3">
      <c r="A3474" s="2">
        <v>3473</v>
      </c>
      <c r="B3474" s="2" t="s">
        <v>6666</v>
      </c>
      <c r="C3474" s="2">
        <f>YEAR([1]Data!$D3474)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x14ac:dyDescent="0.3">
      <c r="A3475" s="2">
        <v>3474</v>
      </c>
      <c r="B3475" s="2" t="s">
        <v>6667</v>
      </c>
      <c r="C3475" s="2">
        <f>YEAR([1]Data!$D3475)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x14ac:dyDescent="0.3">
      <c r="A3476" s="2">
        <v>3475</v>
      </c>
      <c r="B3476" s="2" t="s">
        <v>6667</v>
      </c>
      <c r="C3476" s="2">
        <f>YEAR([1]Data!$D3476)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x14ac:dyDescent="0.3">
      <c r="A3477" s="2">
        <v>3476</v>
      </c>
      <c r="B3477" s="2" t="s">
        <v>6669</v>
      </c>
      <c r="C3477" s="2">
        <f>YEAR([1]Data!$D3477)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x14ac:dyDescent="0.3">
      <c r="A3478" s="2">
        <v>3477</v>
      </c>
      <c r="B3478" s="2" t="s">
        <v>6669</v>
      </c>
      <c r="C3478" s="2">
        <f>YEAR([1]Data!$D3478)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x14ac:dyDescent="0.3">
      <c r="A3479" s="2">
        <v>3478</v>
      </c>
      <c r="B3479" s="2" t="s">
        <v>6670</v>
      </c>
      <c r="C3479" s="2">
        <f>YEAR([1]Data!$D3479)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x14ac:dyDescent="0.3">
      <c r="A3480" s="2">
        <v>3479</v>
      </c>
      <c r="B3480" s="2" t="s">
        <v>6672</v>
      </c>
      <c r="C3480" s="2">
        <f>YEAR([1]Data!$D3480)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x14ac:dyDescent="0.3">
      <c r="A3481" s="2">
        <v>3480</v>
      </c>
      <c r="B3481" s="2" t="s">
        <v>6672</v>
      </c>
      <c r="C3481" s="2">
        <f>YEAR([1]Data!$D3481)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x14ac:dyDescent="0.3">
      <c r="A3482" s="2">
        <v>3481</v>
      </c>
      <c r="B3482" s="2" t="s">
        <v>6672</v>
      </c>
      <c r="C3482" s="2">
        <f>YEAR([1]Data!$D3482)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x14ac:dyDescent="0.3">
      <c r="A3483" s="2">
        <v>3482</v>
      </c>
      <c r="B3483" s="2" t="s">
        <v>6675</v>
      </c>
      <c r="C3483" s="2">
        <f>YEAR([1]Data!$D3483)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x14ac:dyDescent="0.3">
      <c r="A3484" s="2">
        <v>3483</v>
      </c>
      <c r="B3484" s="2" t="s">
        <v>6676</v>
      </c>
      <c r="C3484" s="2">
        <f>YEAR([1]Data!$D3484)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x14ac:dyDescent="0.3">
      <c r="A3485" s="2">
        <v>3484</v>
      </c>
      <c r="B3485" s="2" t="s">
        <v>6676</v>
      </c>
      <c r="C3485" s="2">
        <f>YEAR([1]Data!$D3485)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x14ac:dyDescent="0.3">
      <c r="A3486" s="2">
        <v>3485</v>
      </c>
      <c r="B3486" s="2" t="s">
        <v>6676</v>
      </c>
      <c r="C3486" s="2">
        <f>YEAR([1]Data!$D3486)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x14ac:dyDescent="0.3">
      <c r="A3487" s="2">
        <v>3486</v>
      </c>
      <c r="B3487" s="2" t="s">
        <v>6677</v>
      </c>
      <c r="C3487" s="2">
        <f>YEAR([1]Data!$D3487)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x14ac:dyDescent="0.3">
      <c r="A3488" s="2">
        <v>3487</v>
      </c>
      <c r="B3488" s="2" t="s">
        <v>6678</v>
      </c>
      <c r="C3488" s="2">
        <f>YEAR([1]Data!$D3488)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x14ac:dyDescent="0.3">
      <c r="A3489" s="2">
        <v>3488</v>
      </c>
      <c r="B3489" s="2" t="s">
        <v>6680</v>
      </c>
      <c r="C3489" s="2">
        <f>YEAR([1]Data!$D3489)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x14ac:dyDescent="0.3">
      <c r="A3490" s="2">
        <v>3489</v>
      </c>
      <c r="B3490" s="2" t="s">
        <v>6681</v>
      </c>
      <c r="C3490" s="2">
        <f>YEAR([1]Data!$D3490)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x14ac:dyDescent="0.3">
      <c r="A3491" s="2">
        <v>3490</v>
      </c>
      <c r="B3491" s="2" t="s">
        <v>6681</v>
      </c>
      <c r="C3491" s="2">
        <f>YEAR([1]Data!$D3491)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x14ac:dyDescent="0.3">
      <c r="A3492" s="2">
        <v>3491</v>
      </c>
      <c r="B3492" s="2" t="s">
        <v>6681</v>
      </c>
      <c r="C3492" s="2">
        <f>YEAR([1]Data!$D3492)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x14ac:dyDescent="0.3">
      <c r="A3493" s="2">
        <v>3492</v>
      </c>
      <c r="B3493" s="2" t="s">
        <v>6681</v>
      </c>
      <c r="C3493" s="2">
        <f>YEAR([1]Data!$D3493)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x14ac:dyDescent="0.3">
      <c r="A3494" s="2">
        <v>3493</v>
      </c>
      <c r="B3494" s="2" t="s">
        <v>6681</v>
      </c>
      <c r="C3494" s="2">
        <f>YEAR([1]Data!$D3494)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x14ac:dyDescent="0.3">
      <c r="A3495" s="2">
        <v>3494</v>
      </c>
      <c r="B3495" s="2" t="s">
        <v>6683</v>
      </c>
      <c r="C3495" s="2">
        <f>YEAR([1]Data!$D3495)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x14ac:dyDescent="0.3">
      <c r="A3496" s="2">
        <v>3495</v>
      </c>
      <c r="B3496" s="2" t="s">
        <v>6683</v>
      </c>
      <c r="C3496" s="2">
        <f>YEAR([1]Data!$D3496)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x14ac:dyDescent="0.3">
      <c r="A3497" s="2">
        <v>3496</v>
      </c>
      <c r="B3497" s="2" t="s">
        <v>6683</v>
      </c>
      <c r="C3497" s="2">
        <f>YEAR([1]Data!$D3497)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x14ac:dyDescent="0.3">
      <c r="A3498" s="2">
        <v>3497</v>
      </c>
      <c r="B3498" s="2" t="s">
        <v>6689</v>
      </c>
      <c r="C3498" s="2">
        <f>YEAR([1]Data!$D3498)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x14ac:dyDescent="0.3">
      <c r="A3499" s="2">
        <v>3498</v>
      </c>
      <c r="B3499" s="2" t="s">
        <v>6689</v>
      </c>
      <c r="C3499" s="2">
        <f>YEAR([1]Data!$D3499)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x14ac:dyDescent="0.3">
      <c r="A3500" s="2">
        <v>3499</v>
      </c>
      <c r="B3500" s="2" t="s">
        <v>6689</v>
      </c>
      <c r="C3500" s="2">
        <f>YEAR([1]Data!$D3500)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x14ac:dyDescent="0.3">
      <c r="A3501" s="2">
        <v>3500</v>
      </c>
      <c r="B3501" s="2" t="s">
        <v>6690</v>
      </c>
      <c r="C3501" s="2">
        <f>YEAR([1]Data!$D3501)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x14ac:dyDescent="0.3">
      <c r="A3502" s="2">
        <v>3501</v>
      </c>
      <c r="B3502" s="2" t="s">
        <v>6690</v>
      </c>
      <c r="C3502" s="2">
        <f>YEAR([1]Data!$D3502)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x14ac:dyDescent="0.3">
      <c r="A3503" s="2">
        <v>3502</v>
      </c>
      <c r="B3503" s="2" t="s">
        <v>6690</v>
      </c>
      <c r="C3503" s="2">
        <f>YEAR([1]Data!$D3503)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x14ac:dyDescent="0.3">
      <c r="A3504" s="2">
        <v>3503</v>
      </c>
      <c r="B3504" s="2" t="s">
        <v>6691</v>
      </c>
      <c r="C3504" s="2">
        <f>YEAR([1]Data!$D3504)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x14ac:dyDescent="0.3">
      <c r="A3505" s="2">
        <v>3504</v>
      </c>
      <c r="B3505" s="2" t="s">
        <v>6691</v>
      </c>
      <c r="C3505" s="2">
        <f>YEAR([1]Data!$D3505)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x14ac:dyDescent="0.3">
      <c r="A3506" s="2">
        <v>3505</v>
      </c>
      <c r="B3506" s="2" t="s">
        <v>6694</v>
      </c>
      <c r="C3506" s="2">
        <f>YEAR([1]Data!$D3506)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x14ac:dyDescent="0.3">
      <c r="A3507" s="2">
        <v>3506</v>
      </c>
      <c r="B3507" s="2" t="s">
        <v>6695</v>
      </c>
      <c r="C3507" s="2">
        <f>YEAR([1]Data!$D3507)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x14ac:dyDescent="0.3">
      <c r="A3508" s="2">
        <v>3507</v>
      </c>
      <c r="B3508" s="2" t="s">
        <v>6695</v>
      </c>
      <c r="C3508" s="2">
        <f>YEAR([1]Data!$D3508)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x14ac:dyDescent="0.3">
      <c r="A3509" s="2">
        <v>3508</v>
      </c>
      <c r="B3509" s="2" t="s">
        <v>6695</v>
      </c>
      <c r="C3509" s="2">
        <f>YEAR([1]Data!$D3509)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x14ac:dyDescent="0.3">
      <c r="A3510" s="2">
        <v>3509</v>
      </c>
      <c r="B3510" s="2" t="s">
        <v>6695</v>
      </c>
      <c r="C3510" s="2">
        <f>YEAR([1]Data!$D3510)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x14ac:dyDescent="0.3">
      <c r="A3511" s="2">
        <v>3510</v>
      </c>
      <c r="B3511" s="2" t="s">
        <v>6695</v>
      </c>
      <c r="C3511" s="2">
        <f>YEAR([1]Data!$D3511)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x14ac:dyDescent="0.3">
      <c r="A3512" s="2">
        <v>3511</v>
      </c>
      <c r="B3512" s="2" t="s">
        <v>6695</v>
      </c>
      <c r="C3512" s="2">
        <f>YEAR([1]Data!$D3512)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x14ac:dyDescent="0.3">
      <c r="A3513" s="2">
        <v>3512</v>
      </c>
      <c r="B3513" s="2" t="s">
        <v>6695</v>
      </c>
      <c r="C3513" s="2">
        <f>YEAR([1]Data!$D3513)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x14ac:dyDescent="0.3">
      <c r="A3514" s="2">
        <v>3513</v>
      </c>
      <c r="B3514" s="2" t="s">
        <v>6700</v>
      </c>
      <c r="C3514" s="2">
        <f>YEAR([1]Data!$D3514)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x14ac:dyDescent="0.3">
      <c r="A3515" s="2">
        <v>3514</v>
      </c>
      <c r="B3515" s="2" t="s">
        <v>6700</v>
      </c>
      <c r="C3515" s="2">
        <f>YEAR([1]Data!$D3515)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x14ac:dyDescent="0.3">
      <c r="A3516" s="2">
        <v>3515</v>
      </c>
      <c r="B3516" s="2" t="s">
        <v>6700</v>
      </c>
      <c r="C3516" s="2">
        <f>YEAR([1]Data!$D3516)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x14ac:dyDescent="0.3">
      <c r="A3517" s="2">
        <v>3516</v>
      </c>
      <c r="B3517" s="2" t="s">
        <v>6703</v>
      </c>
      <c r="C3517" s="2">
        <f>YEAR([1]Data!$D3517)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x14ac:dyDescent="0.3">
      <c r="A3518" s="2">
        <v>3517</v>
      </c>
      <c r="B3518" s="2" t="s">
        <v>6704</v>
      </c>
      <c r="C3518" s="2">
        <f>YEAR([1]Data!$D3518)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x14ac:dyDescent="0.3">
      <c r="A3519" s="2">
        <v>3518</v>
      </c>
      <c r="B3519" s="2" t="s">
        <v>6704</v>
      </c>
      <c r="C3519" s="2">
        <f>YEAR([1]Data!$D3519)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x14ac:dyDescent="0.3">
      <c r="A3520" s="2">
        <v>3519</v>
      </c>
      <c r="B3520" s="2" t="s">
        <v>6704</v>
      </c>
      <c r="C3520" s="2">
        <f>YEAR([1]Data!$D3520)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x14ac:dyDescent="0.3">
      <c r="A3521" s="2">
        <v>3520</v>
      </c>
      <c r="B3521" s="2" t="s">
        <v>6705</v>
      </c>
      <c r="C3521" s="2">
        <f>YEAR([1]Data!$D3521)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x14ac:dyDescent="0.3">
      <c r="A3522" s="2">
        <v>3521</v>
      </c>
      <c r="B3522" s="2" t="s">
        <v>6706</v>
      </c>
      <c r="C3522" s="2">
        <f>YEAR([1]Data!$D3522)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x14ac:dyDescent="0.3">
      <c r="A3523" s="2">
        <v>3522</v>
      </c>
      <c r="B3523" s="2" t="s">
        <v>6707</v>
      </c>
      <c r="C3523" s="2">
        <f>YEAR([1]Data!$D3523)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x14ac:dyDescent="0.3">
      <c r="A3524" s="2">
        <v>3523</v>
      </c>
      <c r="B3524" s="2" t="s">
        <v>6707</v>
      </c>
      <c r="C3524" s="2">
        <f>YEAR([1]Data!$D3524)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x14ac:dyDescent="0.3">
      <c r="A3525" s="2">
        <v>3524</v>
      </c>
      <c r="B3525" s="2" t="s">
        <v>6708</v>
      </c>
      <c r="C3525" s="2">
        <f>YEAR([1]Data!$D3525)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x14ac:dyDescent="0.3">
      <c r="A3526" s="2">
        <v>3525</v>
      </c>
      <c r="B3526" s="2" t="s">
        <v>6709</v>
      </c>
      <c r="C3526" s="2">
        <f>YEAR([1]Data!$D3526)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x14ac:dyDescent="0.3">
      <c r="A3527" s="2">
        <v>3526</v>
      </c>
      <c r="B3527" s="2" t="s">
        <v>6712</v>
      </c>
      <c r="C3527" s="2">
        <f>YEAR([1]Data!$D3527)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x14ac:dyDescent="0.3">
      <c r="A3528" s="2">
        <v>3527</v>
      </c>
      <c r="B3528" s="2" t="s">
        <v>6712</v>
      </c>
      <c r="C3528" s="2">
        <f>YEAR([1]Data!$D3528)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x14ac:dyDescent="0.3">
      <c r="A3529" s="2">
        <v>3528</v>
      </c>
      <c r="B3529" s="2" t="s">
        <v>6712</v>
      </c>
      <c r="C3529" s="2">
        <f>YEAR([1]Data!$D3529)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x14ac:dyDescent="0.3">
      <c r="A3530" s="2">
        <v>3529</v>
      </c>
      <c r="B3530" s="2" t="s">
        <v>6717</v>
      </c>
      <c r="C3530" s="2">
        <f>YEAR([1]Data!$D3530)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x14ac:dyDescent="0.3">
      <c r="A3531" s="2">
        <v>3530</v>
      </c>
      <c r="B3531" s="2" t="s">
        <v>6718</v>
      </c>
      <c r="C3531" s="2">
        <f>YEAR([1]Data!$D3531)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x14ac:dyDescent="0.3">
      <c r="A3532" s="2">
        <v>3531</v>
      </c>
      <c r="B3532" s="2" t="s">
        <v>6719</v>
      </c>
      <c r="C3532" s="2">
        <f>YEAR([1]Data!$D3532)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x14ac:dyDescent="0.3">
      <c r="A3533" s="2">
        <v>3532</v>
      </c>
      <c r="B3533" s="2" t="s">
        <v>6720</v>
      </c>
      <c r="C3533" s="2">
        <f>YEAR([1]Data!$D3533)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x14ac:dyDescent="0.3">
      <c r="A3534" s="2">
        <v>3533</v>
      </c>
      <c r="B3534" s="2" t="s">
        <v>6721</v>
      </c>
      <c r="C3534" s="2">
        <f>YEAR([1]Data!$D3534)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x14ac:dyDescent="0.3">
      <c r="A3535" s="2">
        <v>3534</v>
      </c>
      <c r="B3535" s="2" t="s">
        <v>6721</v>
      </c>
      <c r="C3535" s="2">
        <f>YEAR([1]Data!$D3535)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x14ac:dyDescent="0.3">
      <c r="A3536" s="2">
        <v>3535</v>
      </c>
      <c r="B3536" s="2" t="s">
        <v>6721</v>
      </c>
      <c r="C3536" s="2">
        <f>YEAR([1]Data!$D3536)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x14ac:dyDescent="0.3">
      <c r="A3537" s="2">
        <v>3536</v>
      </c>
      <c r="B3537" s="2" t="s">
        <v>6721</v>
      </c>
      <c r="C3537" s="2">
        <f>YEAR([1]Data!$D3537)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x14ac:dyDescent="0.3">
      <c r="A3538" s="2">
        <v>3537</v>
      </c>
      <c r="B3538" s="2" t="s">
        <v>6724</v>
      </c>
      <c r="C3538" s="2">
        <f>YEAR([1]Data!$D3538)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x14ac:dyDescent="0.3">
      <c r="A3539" s="2">
        <v>3538</v>
      </c>
      <c r="B3539" s="2" t="s">
        <v>6725</v>
      </c>
      <c r="C3539" s="2">
        <f>YEAR([1]Data!$D3539)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x14ac:dyDescent="0.3">
      <c r="A3540" s="2">
        <v>3539</v>
      </c>
      <c r="B3540" s="2" t="s">
        <v>6725</v>
      </c>
      <c r="C3540" s="2">
        <f>YEAR([1]Data!$D3540)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x14ac:dyDescent="0.3">
      <c r="A3541" s="2">
        <v>3540</v>
      </c>
      <c r="B3541" s="2" t="s">
        <v>6725</v>
      </c>
      <c r="C3541" s="2">
        <f>YEAR([1]Data!$D3541)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x14ac:dyDescent="0.3">
      <c r="A3542" s="2">
        <v>3541</v>
      </c>
      <c r="B3542" s="2" t="s">
        <v>6725</v>
      </c>
      <c r="C3542" s="2">
        <f>YEAR([1]Data!$D3542)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x14ac:dyDescent="0.3">
      <c r="A3543" s="2">
        <v>3542</v>
      </c>
      <c r="B3543" s="2" t="s">
        <v>6726</v>
      </c>
      <c r="C3543" s="2">
        <f>YEAR([1]Data!$D3543)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x14ac:dyDescent="0.3">
      <c r="A3544" s="2">
        <v>3543</v>
      </c>
      <c r="B3544" s="2" t="s">
        <v>6726</v>
      </c>
      <c r="C3544" s="2">
        <f>YEAR([1]Data!$D3544)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x14ac:dyDescent="0.3">
      <c r="A3545" s="2">
        <v>3544</v>
      </c>
      <c r="B3545" s="2" t="s">
        <v>6726</v>
      </c>
      <c r="C3545" s="2">
        <f>YEAR([1]Data!$D3545)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x14ac:dyDescent="0.3">
      <c r="A3546" s="2">
        <v>3545</v>
      </c>
      <c r="B3546" s="2" t="s">
        <v>6727</v>
      </c>
      <c r="C3546" s="2">
        <f>YEAR([1]Data!$D3546)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x14ac:dyDescent="0.3">
      <c r="A3547" s="2">
        <v>3546</v>
      </c>
      <c r="B3547" s="2" t="s">
        <v>6727</v>
      </c>
      <c r="C3547" s="2">
        <f>YEAR([1]Data!$D3547)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x14ac:dyDescent="0.3">
      <c r="A3548" s="2">
        <v>3547</v>
      </c>
      <c r="B3548" s="2" t="s">
        <v>6730</v>
      </c>
      <c r="C3548" s="2">
        <f>YEAR([1]Data!$D3548)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x14ac:dyDescent="0.3">
      <c r="A3549" s="2">
        <v>3548</v>
      </c>
      <c r="B3549" s="2" t="s">
        <v>6730</v>
      </c>
      <c r="C3549" s="2">
        <f>YEAR([1]Data!$D3549)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x14ac:dyDescent="0.3">
      <c r="A3550" s="2">
        <v>3549</v>
      </c>
      <c r="B3550" s="2" t="s">
        <v>6730</v>
      </c>
      <c r="C3550" s="2">
        <f>YEAR([1]Data!$D3550)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x14ac:dyDescent="0.3">
      <c r="A3551" s="2">
        <v>3550</v>
      </c>
      <c r="B3551" s="2" t="s">
        <v>6730</v>
      </c>
      <c r="C3551" s="2">
        <f>YEAR([1]Data!$D3551)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x14ac:dyDescent="0.3">
      <c r="A3552" s="2">
        <v>3551</v>
      </c>
      <c r="B3552" s="2" t="s">
        <v>6733</v>
      </c>
      <c r="C3552" s="2">
        <f>YEAR([1]Data!$D3552)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x14ac:dyDescent="0.3">
      <c r="A3553" s="2">
        <v>3552</v>
      </c>
      <c r="B3553" s="2" t="s">
        <v>6733</v>
      </c>
      <c r="C3553" s="2">
        <f>YEAR([1]Data!$D3553)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x14ac:dyDescent="0.3">
      <c r="A3554" s="2">
        <v>3553</v>
      </c>
      <c r="B3554" s="2" t="s">
        <v>6733</v>
      </c>
      <c r="C3554" s="2">
        <f>YEAR([1]Data!$D3554)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x14ac:dyDescent="0.3">
      <c r="A3555" s="2">
        <v>3554</v>
      </c>
      <c r="B3555" s="2" t="s">
        <v>6734</v>
      </c>
      <c r="C3555" s="2">
        <f>YEAR([1]Data!$D3555)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x14ac:dyDescent="0.3">
      <c r="A3556" s="2">
        <v>3555</v>
      </c>
      <c r="B3556" s="2" t="s">
        <v>6735</v>
      </c>
      <c r="C3556" s="2">
        <f>YEAR([1]Data!$D3556)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x14ac:dyDescent="0.3">
      <c r="A3557" s="2">
        <v>3556</v>
      </c>
      <c r="B3557" s="2" t="s">
        <v>6735</v>
      </c>
      <c r="C3557" s="2">
        <f>YEAR([1]Data!$D3557)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x14ac:dyDescent="0.3">
      <c r="A3558" s="2">
        <v>3557</v>
      </c>
      <c r="B3558" s="2" t="s">
        <v>6738</v>
      </c>
      <c r="C3558" s="2">
        <f>YEAR([1]Data!$D3558)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x14ac:dyDescent="0.3">
      <c r="A3559" s="2">
        <v>3558</v>
      </c>
      <c r="B3559" s="2" t="s">
        <v>6738</v>
      </c>
      <c r="C3559" s="2">
        <f>YEAR([1]Data!$D3559)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x14ac:dyDescent="0.3">
      <c r="A3560" s="2">
        <v>3559</v>
      </c>
      <c r="B3560" s="2" t="s">
        <v>6739</v>
      </c>
      <c r="C3560" s="2">
        <f>YEAR([1]Data!$D3560)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x14ac:dyDescent="0.3">
      <c r="A3561" s="2">
        <v>3560</v>
      </c>
      <c r="B3561" s="2" t="s">
        <v>6739</v>
      </c>
      <c r="C3561" s="2">
        <f>YEAR([1]Data!$D3561)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x14ac:dyDescent="0.3">
      <c r="A3562" s="2">
        <v>3561</v>
      </c>
      <c r="B3562" s="2" t="s">
        <v>6740</v>
      </c>
      <c r="C3562" s="2">
        <f>YEAR([1]Data!$D3562)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x14ac:dyDescent="0.3">
      <c r="A3563" s="2">
        <v>3562</v>
      </c>
      <c r="B3563" s="2" t="s">
        <v>6740</v>
      </c>
      <c r="C3563" s="2">
        <f>YEAR([1]Data!$D3563)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x14ac:dyDescent="0.3">
      <c r="A3564" s="2">
        <v>3563</v>
      </c>
      <c r="B3564" s="2" t="s">
        <v>6740</v>
      </c>
      <c r="C3564" s="2">
        <f>YEAR([1]Data!$D3564)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x14ac:dyDescent="0.3">
      <c r="A3565" s="2">
        <v>3564</v>
      </c>
      <c r="B3565" s="2" t="s">
        <v>6740</v>
      </c>
      <c r="C3565" s="2">
        <f>YEAR([1]Data!$D3565)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x14ac:dyDescent="0.3">
      <c r="A3566" s="2">
        <v>3565</v>
      </c>
      <c r="B3566" s="2" t="s">
        <v>6743</v>
      </c>
      <c r="C3566" s="2">
        <f>YEAR([1]Data!$D3566)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x14ac:dyDescent="0.3">
      <c r="A3567" s="2">
        <v>3566</v>
      </c>
      <c r="B3567" s="2" t="s">
        <v>6743</v>
      </c>
      <c r="C3567" s="2">
        <f>YEAR([1]Data!$D3567)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x14ac:dyDescent="0.3">
      <c r="A3568" s="2">
        <v>3567</v>
      </c>
      <c r="B3568" s="2" t="s">
        <v>6746</v>
      </c>
      <c r="C3568" s="2">
        <f>YEAR([1]Data!$D3568)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x14ac:dyDescent="0.3">
      <c r="A3569" s="2">
        <v>3568</v>
      </c>
      <c r="B3569" s="2" t="s">
        <v>6747</v>
      </c>
      <c r="C3569" s="2">
        <f>YEAR([1]Data!$D3569)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x14ac:dyDescent="0.3">
      <c r="A3570" s="2">
        <v>3569</v>
      </c>
      <c r="B3570" s="2" t="s">
        <v>6748</v>
      </c>
      <c r="C3570" s="2">
        <f>YEAR([1]Data!$D3570)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x14ac:dyDescent="0.3">
      <c r="A3571" s="2">
        <v>3570</v>
      </c>
      <c r="B3571" s="2" t="s">
        <v>6748</v>
      </c>
      <c r="C3571" s="2">
        <f>YEAR([1]Data!$D3571)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x14ac:dyDescent="0.3">
      <c r="A3572" s="2">
        <v>3571</v>
      </c>
      <c r="B3572" s="2" t="s">
        <v>6748</v>
      </c>
      <c r="C3572" s="2">
        <f>YEAR([1]Data!$D3572)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x14ac:dyDescent="0.3">
      <c r="A3573" s="2">
        <v>3572</v>
      </c>
      <c r="B3573" s="2" t="s">
        <v>6748</v>
      </c>
      <c r="C3573" s="2">
        <f>YEAR([1]Data!$D3573)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x14ac:dyDescent="0.3">
      <c r="A3574" s="2">
        <v>3573</v>
      </c>
      <c r="B3574" s="2" t="s">
        <v>6750</v>
      </c>
      <c r="C3574" s="2">
        <f>YEAR([1]Data!$D3574)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x14ac:dyDescent="0.3">
      <c r="A3575" s="2">
        <v>3574</v>
      </c>
      <c r="B3575" s="2" t="s">
        <v>6753</v>
      </c>
      <c r="C3575" s="2">
        <f>YEAR([1]Data!$D3575)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x14ac:dyDescent="0.3">
      <c r="A3576" s="2">
        <v>3575</v>
      </c>
      <c r="B3576" s="2" t="s">
        <v>6753</v>
      </c>
      <c r="C3576" s="2">
        <f>YEAR([1]Data!$D3576)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x14ac:dyDescent="0.3">
      <c r="A3577" s="2">
        <v>3576</v>
      </c>
      <c r="B3577" s="2" t="s">
        <v>6755</v>
      </c>
      <c r="C3577" s="2">
        <f>YEAR([1]Data!$D3577)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x14ac:dyDescent="0.3">
      <c r="A3578" s="2">
        <v>3577</v>
      </c>
      <c r="B3578" s="2" t="s">
        <v>6757</v>
      </c>
      <c r="C3578" s="2">
        <f>YEAR([1]Data!$D3578)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x14ac:dyDescent="0.3">
      <c r="A3579" s="2">
        <v>3578</v>
      </c>
      <c r="B3579" s="2" t="s">
        <v>6757</v>
      </c>
      <c r="C3579" s="2">
        <f>YEAR([1]Data!$D3579)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x14ac:dyDescent="0.3">
      <c r="A3580" s="2">
        <v>3579</v>
      </c>
      <c r="B3580" s="2" t="s">
        <v>6758</v>
      </c>
      <c r="C3580" s="2">
        <f>YEAR([1]Data!$D3580)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x14ac:dyDescent="0.3">
      <c r="A3581" s="2">
        <v>3580</v>
      </c>
      <c r="B3581" s="2" t="s">
        <v>6758</v>
      </c>
      <c r="C3581" s="2">
        <f>YEAR([1]Data!$D3581)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x14ac:dyDescent="0.3">
      <c r="A3582" s="2">
        <v>3581</v>
      </c>
      <c r="B3582" s="2" t="s">
        <v>6758</v>
      </c>
      <c r="C3582" s="2">
        <f>YEAR([1]Data!$D3582)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x14ac:dyDescent="0.3">
      <c r="A3583" s="2">
        <v>3582</v>
      </c>
      <c r="B3583" s="2" t="s">
        <v>6761</v>
      </c>
      <c r="C3583" s="2">
        <f>YEAR([1]Data!$D3583)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x14ac:dyDescent="0.3">
      <c r="A3584" s="2">
        <v>3583</v>
      </c>
      <c r="B3584" s="2" t="s">
        <v>6762</v>
      </c>
      <c r="C3584" s="2">
        <f>YEAR([1]Data!$D3584)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x14ac:dyDescent="0.3">
      <c r="A3585" s="2">
        <v>3584</v>
      </c>
      <c r="B3585" s="2" t="s">
        <v>6762</v>
      </c>
      <c r="C3585" s="2">
        <f>YEAR([1]Data!$D3585)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x14ac:dyDescent="0.3">
      <c r="A3586" s="2">
        <v>3585</v>
      </c>
      <c r="B3586" s="2" t="s">
        <v>6762</v>
      </c>
      <c r="C3586" s="2">
        <f>YEAR([1]Data!$D3586)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x14ac:dyDescent="0.3">
      <c r="A3587" s="2">
        <v>3586</v>
      </c>
      <c r="B3587" s="2" t="s">
        <v>6762</v>
      </c>
      <c r="C3587" s="2">
        <f>YEAR([1]Data!$D3587)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x14ac:dyDescent="0.3">
      <c r="A3588" s="2">
        <v>3587</v>
      </c>
      <c r="B3588" s="2" t="s">
        <v>6764</v>
      </c>
      <c r="C3588" s="2">
        <f>YEAR([1]Data!$D3588)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x14ac:dyDescent="0.3">
      <c r="A3589" s="2">
        <v>3588</v>
      </c>
      <c r="B3589" s="2" t="s">
        <v>6765</v>
      </c>
      <c r="C3589" s="2">
        <f>YEAR([1]Data!$D3589)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x14ac:dyDescent="0.3">
      <c r="A3590" s="2">
        <v>3589</v>
      </c>
      <c r="B3590" s="2" t="s">
        <v>6766</v>
      </c>
      <c r="C3590" s="2">
        <f>YEAR([1]Data!$D3590)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x14ac:dyDescent="0.3">
      <c r="A3591" s="2">
        <v>3590</v>
      </c>
      <c r="B3591" s="2" t="s">
        <v>6767</v>
      </c>
      <c r="C3591" s="2">
        <f>YEAR([1]Data!$D3591)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x14ac:dyDescent="0.3">
      <c r="A3592" s="2">
        <v>3591</v>
      </c>
      <c r="B3592" s="2" t="s">
        <v>6767</v>
      </c>
      <c r="C3592" s="2">
        <f>YEAR([1]Data!$D3592)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x14ac:dyDescent="0.3">
      <c r="A3593" s="2">
        <v>3592</v>
      </c>
      <c r="B3593" s="2" t="s">
        <v>6768</v>
      </c>
      <c r="C3593" s="2">
        <f>YEAR([1]Data!$D3593)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x14ac:dyDescent="0.3">
      <c r="A3594" s="2">
        <v>3593</v>
      </c>
      <c r="B3594" s="2" t="s">
        <v>6769</v>
      </c>
      <c r="C3594" s="2">
        <f>YEAR([1]Data!$D3594)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x14ac:dyDescent="0.3">
      <c r="A3595" s="2">
        <v>3594</v>
      </c>
      <c r="B3595" s="2" t="s">
        <v>6770</v>
      </c>
      <c r="C3595" s="2">
        <f>YEAR([1]Data!$D3595)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x14ac:dyDescent="0.3">
      <c r="A3596" s="2">
        <v>3595</v>
      </c>
      <c r="B3596" s="2" t="s">
        <v>6770</v>
      </c>
      <c r="C3596" s="2">
        <f>YEAR([1]Data!$D3596)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x14ac:dyDescent="0.3">
      <c r="A3597" s="2">
        <v>3596</v>
      </c>
      <c r="B3597" s="2" t="s">
        <v>6771</v>
      </c>
      <c r="C3597" s="2">
        <f>YEAR([1]Data!$D3597)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x14ac:dyDescent="0.3">
      <c r="A3598" s="2">
        <v>3597</v>
      </c>
      <c r="B3598" s="2" t="s">
        <v>6772</v>
      </c>
      <c r="C3598" s="2">
        <f>YEAR([1]Data!$D3598)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x14ac:dyDescent="0.3">
      <c r="A3599" s="2">
        <v>3598</v>
      </c>
      <c r="B3599" s="2" t="s">
        <v>6772</v>
      </c>
      <c r="C3599" s="2">
        <f>YEAR([1]Data!$D3599)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x14ac:dyDescent="0.3">
      <c r="A3600" s="2">
        <v>3599</v>
      </c>
      <c r="B3600" s="2" t="s">
        <v>6772</v>
      </c>
      <c r="C3600" s="2">
        <f>YEAR([1]Data!$D3600)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x14ac:dyDescent="0.3">
      <c r="A3601" s="2">
        <v>3600</v>
      </c>
      <c r="B3601" s="2" t="s">
        <v>6772</v>
      </c>
      <c r="C3601" s="2">
        <f>YEAR([1]Data!$D3601)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x14ac:dyDescent="0.3">
      <c r="A3602" s="2">
        <v>3601</v>
      </c>
      <c r="B3602" s="2" t="s">
        <v>6775</v>
      </c>
      <c r="C3602" s="2">
        <f>YEAR([1]Data!$D3602)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x14ac:dyDescent="0.3">
      <c r="A3603" s="2">
        <v>3602</v>
      </c>
      <c r="B3603" s="2" t="s">
        <v>6776</v>
      </c>
      <c r="C3603" s="2">
        <f>YEAR([1]Data!$D3603)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x14ac:dyDescent="0.3">
      <c r="A3604" s="2">
        <v>3603</v>
      </c>
      <c r="B3604" s="2" t="s">
        <v>6776</v>
      </c>
      <c r="C3604" s="2">
        <f>YEAR([1]Data!$D3604)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x14ac:dyDescent="0.3">
      <c r="A3605" s="2">
        <v>3604</v>
      </c>
      <c r="B3605" s="2" t="s">
        <v>6779</v>
      </c>
      <c r="C3605" s="2">
        <f>YEAR([1]Data!$D3605)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x14ac:dyDescent="0.3">
      <c r="A3606" s="2">
        <v>3605</v>
      </c>
      <c r="B3606" s="2" t="s">
        <v>6779</v>
      </c>
      <c r="C3606" s="2">
        <f>YEAR([1]Data!$D3606)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x14ac:dyDescent="0.3">
      <c r="A3607" s="2">
        <v>3606</v>
      </c>
      <c r="B3607" s="2" t="s">
        <v>6779</v>
      </c>
      <c r="C3607" s="2">
        <f>YEAR([1]Data!$D3607)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x14ac:dyDescent="0.3">
      <c r="A3608" s="2">
        <v>3607</v>
      </c>
      <c r="B3608" s="2" t="s">
        <v>6780</v>
      </c>
      <c r="C3608" s="2">
        <f>YEAR([1]Data!$D3608)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x14ac:dyDescent="0.3">
      <c r="A3609" s="2">
        <v>3608</v>
      </c>
      <c r="B3609" s="2" t="s">
        <v>6781</v>
      </c>
      <c r="C3609" s="2">
        <f>YEAR([1]Data!$D3609)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x14ac:dyDescent="0.3">
      <c r="A3610" s="2">
        <v>3609</v>
      </c>
      <c r="B3610" s="2" t="s">
        <v>6782</v>
      </c>
      <c r="C3610" s="2">
        <f>YEAR([1]Data!$D3610)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x14ac:dyDescent="0.3">
      <c r="A3611" s="2">
        <v>3610</v>
      </c>
      <c r="B3611" s="2" t="s">
        <v>6782</v>
      </c>
      <c r="C3611" s="2">
        <f>YEAR([1]Data!$D3611)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x14ac:dyDescent="0.3">
      <c r="A3612" s="2">
        <v>3611</v>
      </c>
      <c r="B3612" s="2" t="s">
        <v>6782</v>
      </c>
      <c r="C3612" s="2">
        <f>YEAR([1]Data!$D3612)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x14ac:dyDescent="0.3">
      <c r="A3613" s="2">
        <v>3612</v>
      </c>
      <c r="B3613" s="2" t="s">
        <v>6783</v>
      </c>
      <c r="C3613" s="2">
        <f>YEAR([1]Data!$D3613)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x14ac:dyDescent="0.3">
      <c r="A3614" s="2">
        <v>3613</v>
      </c>
      <c r="B3614" s="2" t="s">
        <v>6786</v>
      </c>
      <c r="C3614" s="2">
        <f>YEAR([1]Data!$D3614)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x14ac:dyDescent="0.3">
      <c r="A3615" s="2">
        <v>3614</v>
      </c>
      <c r="B3615" s="2" t="s">
        <v>6786</v>
      </c>
      <c r="C3615" s="2">
        <f>YEAR([1]Data!$D3615)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x14ac:dyDescent="0.3">
      <c r="A3616" s="2">
        <v>3615</v>
      </c>
      <c r="B3616" s="2" t="s">
        <v>6787</v>
      </c>
      <c r="C3616" s="2">
        <f>YEAR([1]Data!$D3616)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x14ac:dyDescent="0.3">
      <c r="A3617" s="2">
        <v>3616</v>
      </c>
      <c r="B3617" s="2" t="s">
        <v>6787</v>
      </c>
      <c r="C3617" s="2">
        <f>YEAR([1]Data!$D3617)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x14ac:dyDescent="0.3">
      <c r="A3618" s="2">
        <v>3617</v>
      </c>
      <c r="B3618" s="2" t="s">
        <v>6788</v>
      </c>
      <c r="C3618" s="2">
        <f>YEAR([1]Data!$D3618)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x14ac:dyDescent="0.3">
      <c r="A3619" s="2">
        <v>3618</v>
      </c>
      <c r="B3619" s="2" t="s">
        <v>6789</v>
      </c>
      <c r="C3619" s="2">
        <f>YEAR([1]Data!$D3619)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x14ac:dyDescent="0.3">
      <c r="A3620" s="2">
        <v>3619</v>
      </c>
      <c r="B3620" s="2" t="s">
        <v>6789</v>
      </c>
      <c r="C3620" s="2">
        <f>YEAR([1]Data!$D3620)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x14ac:dyDescent="0.3">
      <c r="A3621" s="2">
        <v>3620</v>
      </c>
      <c r="B3621" s="2" t="s">
        <v>6789</v>
      </c>
      <c r="C3621" s="2">
        <f>YEAR([1]Data!$D3621)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x14ac:dyDescent="0.3">
      <c r="A3622" s="2">
        <v>3621</v>
      </c>
      <c r="B3622" s="2" t="s">
        <v>6790</v>
      </c>
      <c r="C3622" s="2">
        <f>YEAR([1]Data!$D3622)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x14ac:dyDescent="0.3">
      <c r="A3623" s="2">
        <v>3622</v>
      </c>
      <c r="B3623" s="2" t="s">
        <v>6790</v>
      </c>
      <c r="C3623" s="2">
        <f>YEAR([1]Data!$D3623)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x14ac:dyDescent="0.3">
      <c r="A3624" s="2">
        <v>3623</v>
      </c>
      <c r="B3624" s="2" t="s">
        <v>6793</v>
      </c>
      <c r="C3624" s="2">
        <f>YEAR([1]Data!$D3624)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x14ac:dyDescent="0.3">
      <c r="A3625" s="2">
        <v>3624</v>
      </c>
      <c r="B3625" s="2" t="s">
        <v>6793</v>
      </c>
      <c r="C3625" s="2">
        <f>YEAR([1]Data!$D3625)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x14ac:dyDescent="0.3">
      <c r="A3626" s="2">
        <v>3625</v>
      </c>
      <c r="B3626" s="2" t="s">
        <v>6794</v>
      </c>
      <c r="C3626" s="2">
        <f>YEAR([1]Data!$D3626)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x14ac:dyDescent="0.3">
      <c r="A3627" s="2">
        <v>3626</v>
      </c>
      <c r="B3627" s="2" t="s">
        <v>6794</v>
      </c>
      <c r="C3627" s="2">
        <f>YEAR([1]Data!$D3627)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x14ac:dyDescent="0.3">
      <c r="A3628" s="2">
        <v>3627</v>
      </c>
      <c r="B3628" s="2" t="s">
        <v>6794</v>
      </c>
      <c r="C3628" s="2">
        <f>YEAR([1]Data!$D3628)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x14ac:dyDescent="0.3">
      <c r="A3629" s="2">
        <v>3628</v>
      </c>
      <c r="B3629" s="2" t="s">
        <v>6794</v>
      </c>
      <c r="C3629" s="2">
        <f>YEAR([1]Data!$D3629)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x14ac:dyDescent="0.3">
      <c r="A3630" s="2">
        <v>3629</v>
      </c>
      <c r="B3630" s="2" t="s">
        <v>6795</v>
      </c>
      <c r="C3630" s="2">
        <f>YEAR([1]Data!$D3630)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x14ac:dyDescent="0.3">
      <c r="A3631" s="2">
        <v>3630</v>
      </c>
      <c r="B3631" s="2" t="s">
        <v>6796</v>
      </c>
      <c r="C3631" s="2">
        <f>YEAR([1]Data!$D3631)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x14ac:dyDescent="0.3">
      <c r="A3632" s="2">
        <v>3631</v>
      </c>
      <c r="B3632" s="2" t="s">
        <v>6796</v>
      </c>
      <c r="C3632" s="2">
        <f>YEAR([1]Data!$D3632)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x14ac:dyDescent="0.3">
      <c r="A3633" s="2">
        <v>3632</v>
      </c>
      <c r="B3633" s="2" t="s">
        <v>6797</v>
      </c>
      <c r="C3633" s="2">
        <f>YEAR([1]Data!$D3633)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x14ac:dyDescent="0.3">
      <c r="A3634" s="2">
        <v>3633</v>
      </c>
      <c r="B3634" s="2" t="s">
        <v>6797</v>
      </c>
      <c r="C3634" s="2">
        <f>YEAR([1]Data!$D3634)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x14ac:dyDescent="0.3">
      <c r="A3635" s="2">
        <v>3634</v>
      </c>
      <c r="B3635" s="2" t="s">
        <v>6800</v>
      </c>
      <c r="C3635" s="2">
        <f>YEAR([1]Data!$D3635)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x14ac:dyDescent="0.3">
      <c r="A3636" s="2">
        <v>3635</v>
      </c>
      <c r="B3636" s="2" t="s">
        <v>6800</v>
      </c>
      <c r="C3636" s="2">
        <f>YEAR([1]Data!$D3636)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x14ac:dyDescent="0.3">
      <c r="A3637" s="2">
        <v>3636</v>
      </c>
      <c r="B3637" s="2" t="s">
        <v>6800</v>
      </c>
      <c r="C3637" s="2">
        <f>YEAR([1]Data!$D3637)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x14ac:dyDescent="0.3">
      <c r="A3638" s="2">
        <v>3637</v>
      </c>
      <c r="B3638" s="2" t="s">
        <v>6800</v>
      </c>
      <c r="C3638" s="2">
        <f>YEAR([1]Data!$D3638)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x14ac:dyDescent="0.3">
      <c r="A3639" s="2">
        <v>3638</v>
      </c>
      <c r="B3639" s="2" t="s">
        <v>6800</v>
      </c>
      <c r="C3639" s="2">
        <f>YEAR([1]Data!$D3639)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x14ac:dyDescent="0.3">
      <c r="A3640" s="2">
        <v>3639</v>
      </c>
      <c r="B3640" s="2" t="s">
        <v>6800</v>
      </c>
      <c r="C3640" s="2">
        <f>YEAR([1]Data!$D3640)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x14ac:dyDescent="0.3">
      <c r="A3641" s="2">
        <v>3640</v>
      </c>
      <c r="B3641" s="2" t="s">
        <v>6800</v>
      </c>
      <c r="C3641" s="2">
        <f>YEAR([1]Data!$D3641)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x14ac:dyDescent="0.3">
      <c r="A3642" s="2">
        <v>3641</v>
      </c>
      <c r="B3642" s="2" t="s">
        <v>6800</v>
      </c>
      <c r="C3642" s="2">
        <f>YEAR([1]Data!$D3642)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x14ac:dyDescent="0.3">
      <c r="A3643" s="2">
        <v>3642</v>
      </c>
      <c r="B3643" s="2" t="s">
        <v>6800</v>
      </c>
      <c r="C3643" s="2">
        <f>YEAR([1]Data!$D3643)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x14ac:dyDescent="0.3">
      <c r="A3644" s="2">
        <v>3643</v>
      </c>
      <c r="B3644" s="2" t="s">
        <v>6804</v>
      </c>
      <c r="C3644" s="2">
        <f>YEAR([1]Data!$D3644)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x14ac:dyDescent="0.3">
      <c r="A3645" s="2">
        <v>3644</v>
      </c>
      <c r="B3645" s="2" t="s">
        <v>6804</v>
      </c>
      <c r="C3645" s="2">
        <f>YEAR([1]Data!$D3645)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x14ac:dyDescent="0.3">
      <c r="A3646" s="2">
        <v>3645</v>
      </c>
      <c r="B3646" s="2" t="s">
        <v>6804</v>
      </c>
      <c r="C3646" s="2">
        <f>YEAR([1]Data!$D3646)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x14ac:dyDescent="0.3">
      <c r="A3647" s="2">
        <v>3646</v>
      </c>
      <c r="B3647" s="2" t="s">
        <v>6804</v>
      </c>
      <c r="C3647" s="2">
        <f>YEAR([1]Data!$D3647)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x14ac:dyDescent="0.3">
      <c r="A3648" s="2">
        <v>3647</v>
      </c>
      <c r="B3648" s="2" t="s">
        <v>6811</v>
      </c>
      <c r="C3648" s="2">
        <f>YEAR([1]Data!$D3648)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x14ac:dyDescent="0.3">
      <c r="A3649" s="2">
        <v>3648</v>
      </c>
      <c r="B3649" s="2" t="s">
        <v>6811</v>
      </c>
      <c r="C3649" s="2">
        <f>YEAR([1]Data!$D3649)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x14ac:dyDescent="0.3">
      <c r="A3650" s="2">
        <v>3649</v>
      </c>
      <c r="B3650" s="2" t="s">
        <v>6815</v>
      </c>
      <c r="C3650" s="2">
        <f>YEAR([1]Data!$D3650)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x14ac:dyDescent="0.3">
      <c r="A3651" s="2">
        <v>3650</v>
      </c>
      <c r="B3651" s="2" t="s">
        <v>6815</v>
      </c>
      <c r="C3651" s="2">
        <f>YEAR([1]Data!$D3651)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x14ac:dyDescent="0.3">
      <c r="A3652" s="2">
        <v>3651</v>
      </c>
      <c r="B3652" s="2" t="s">
        <v>6816</v>
      </c>
      <c r="C3652" s="2">
        <f>YEAR([1]Data!$D3652)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x14ac:dyDescent="0.3">
      <c r="A3653" s="2">
        <v>3652</v>
      </c>
      <c r="B3653" s="2" t="s">
        <v>6816</v>
      </c>
      <c r="C3653" s="2">
        <f>YEAR([1]Data!$D3653)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x14ac:dyDescent="0.3">
      <c r="A3654" s="2">
        <v>3653</v>
      </c>
      <c r="B3654" s="2" t="s">
        <v>6816</v>
      </c>
      <c r="C3654" s="2">
        <f>YEAR([1]Data!$D3654)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x14ac:dyDescent="0.3">
      <c r="A3655" s="2">
        <v>3654</v>
      </c>
      <c r="B3655" s="2" t="s">
        <v>6816</v>
      </c>
      <c r="C3655" s="2">
        <f>YEAR([1]Data!$D3655)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x14ac:dyDescent="0.3">
      <c r="A3656" s="2">
        <v>3655</v>
      </c>
      <c r="B3656" s="2" t="s">
        <v>6819</v>
      </c>
      <c r="C3656" s="2">
        <f>YEAR([1]Data!$D3656)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x14ac:dyDescent="0.3">
      <c r="A3657" s="2">
        <v>3656</v>
      </c>
      <c r="B3657" s="2" t="s">
        <v>6820</v>
      </c>
      <c r="C3657" s="2">
        <f>YEAR([1]Data!$D3657)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x14ac:dyDescent="0.3">
      <c r="A3658" s="2">
        <v>3657</v>
      </c>
      <c r="B3658" s="2" t="s">
        <v>6821</v>
      </c>
      <c r="C3658" s="2">
        <f>YEAR([1]Data!$D3658)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x14ac:dyDescent="0.3">
      <c r="A3659" s="2">
        <v>3658</v>
      </c>
      <c r="B3659" s="2" t="s">
        <v>6824</v>
      </c>
      <c r="C3659" s="2">
        <f>YEAR([1]Data!$D3659)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x14ac:dyDescent="0.3">
      <c r="A3660" s="2">
        <v>3659</v>
      </c>
      <c r="B3660" s="2" t="s">
        <v>6824</v>
      </c>
      <c r="C3660" s="2">
        <f>YEAR([1]Data!$D3660)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x14ac:dyDescent="0.3">
      <c r="A3661" s="2">
        <v>3660</v>
      </c>
      <c r="B3661" s="2" t="s">
        <v>6824</v>
      </c>
      <c r="C3661" s="2">
        <f>YEAR([1]Data!$D3661)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x14ac:dyDescent="0.3">
      <c r="A3662" s="2">
        <v>3661</v>
      </c>
      <c r="B3662" s="2" t="s">
        <v>6828</v>
      </c>
      <c r="C3662" s="2">
        <f>YEAR([1]Data!$D3662)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x14ac:dyDescent="0.3">
      <c r="A3663" s="2">
        <v>3662</v>
      </c>
      <c r="B3663" s="2" t="s">
        <v>6831</v>
      </c>
      <c r="C3663" s="2">
        <f>YEAR([1]Data!$D3663)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x14ac:dyDescent="0.3">
      <c r="A3664" s="2">
        <v>3663</v>
      </c>
      <c r="B3664" s="2" t="s">
        <v>6832</v>
      </c>
      <c r="C3664" s="2">
        <f>YEAR([1]Data!$D3664)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x14ac:dyDescent="0.3">
      <c r="A3665" s="2">
        <v>3664</v>
      </c>
      <c r="B3665" s="2" t="s">
        <v>6832</v>
      </c>
      <c r="C3665" s="2">
        <f>YEAR([1]Data!$D3665)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x14ac:dyDescent="0.3">
      <c r="A3666" s="2">
        <v>3665</v>
      </c>
      <c r="B3666" s="2" t="s">
        <v>6833</v>
      </c>
      <c r="C3666" s="2">
        <f>YEAR([1]Data!$D3666)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x14ac:dyDescent="0.3">
      <c r="A3667" s="2">
        <v>3666</v>
      </c>
      <c r="B3667" s="2" t="s">
        <v>6833</v>
      </c>
      <c r="C3667" s="2">
        <f>YEAR([1]Data!$D3667)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x14ac:dyDescent="0.3">
      <c r="A3668" s="2">
        <v>3667</v>
      </c>
      <c r="B3668" s="2" t="s">
        <v>6833</v>
      </c>
      <c r="C3668" s="2">
        <f>YEAR([1]Data!$D3668)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x14ac:dyDescent="0.3">
      <c r="A3669" s="2">
        <v>3668</v>
      </c>
      <c r="B3669" s="2" t="s">
        <v>6833</v>
      </c>
      <c r="C3669" s="2">
        <f>YEAR([1]Data!$D3669)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x14ac:dyDescent="0.3">
      <c r="A3670" s="2">
        <v>3669</v>
      </c>
      <c r="B3670" s="2" t="s">
        <v>6833</v>
      </c>
      <c r="C3670" s="2">
        <f>YEAR([1]Data!$D3670)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x14ac:dyDescent="0.3">
      <c r="A3671" s="2">
        <v>3670</v>
      </c>
      <c r="B3671" s="2" t="s">
        <v>6833</v>
      </c>
      <c r="C3671" s="2">
        <f>YEAR([1]Data!$D3671)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x14ac:dyDescent="0.3">
      <c r="A3672" s="2">
        <v>3671</v>
      </c>
      <c r="B3672" s="2" t="s">
        <v>6833</v>
      </c>
      <c r="C3672" s="2">
        <f>YEAR([1]Data!$D3672)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x14ac:dyDescent="0.3">
      <c r="A3673" s="2">
        <v>3672</v>
      </c>
      <c r="B3673" s="2" t="s">
        <v>6833</v>
      </c>
      <c r="C3673" s="2">
        <f>YEAR([1]Data!$D3673)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x14ac:dyDescent="0.3">
      <c r="A3674" s="2">
        <v>3673</v>
      </c>
      <c r="B3674" s="2" t="s">
        <v>6840</v>
      </c>
      <c r="C3674" s="2">
        <f>YEAR([1]Data!$D3674)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x14ac:dyDescent="0.3">
      <c r="A3675" s="2">
        <v>3674</v>
      </c>
      <c r="B3675" s="2" t="s">
        <v>6840</v>
      </c>
      <c r="C3675" s="2">
        <f>YEAR([1]Data!$D3675)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x14ac:dyDescent="0.3">
      <c r="A3676" s="2">
        <v>3675</v>
      </c>
      <c r="B3676" s="2" t="s">
        <v>6841</v>
      </c>
      <c r="C3676" s="2">
        <f>YEAR([1]Data!$D3676)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x14ac:dyDescent="0.3">
      <c r="A3677" s="2">
        <v>3676</v>
      </c>
      <c r="B3677" s="2" t="s">
        <v>6841</v>
      </c>
      <c r="C3677" s="2">
        <f>YEAR([1]Data!$D3677)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x14ac:dyDescent="0.3">
      <c r="A3678" s="2">
        <v>3677</v>
      </c>
      <c r="B3678" s="2" t="s">
        <v>6842</v>
      </c>
      <c r="C3678" s="2">
        <f>YEAR([1]Data!$D3678)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x14ac:dyDescent="0.3">
      <c r="A3679" s="2">
        <v>3678</v>
      </c>
      <c r="B3679" s="2" t="s">
        <v>6843</v>
      </c>
      <c r="C3679" s="2">
        <f>YEAR([1]Data!$D3679)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x14ac:dyDescent="0.3">
      <c r="A3680" s="2">
        <v>3679</v>
      </c>
      <c r="B3680" s="2" t="s">
        <v>6843</v>
      </c>
      <c r="C3680" s="2">
        <f>YEAR([1]Data!$D3680)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x14ac:dyDescent="0.3">
      <c r="A3681" s="2">
        <v>3680</v>
      </c>
      <c r="B3681" s="2" t="s">
        <v>6843</v>
      </c>
      <c r="C3681" s="2">
        <f>YEAR([1]Data!$D3681)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x14ac:dyDescent="0.3">
      <c r="A3682" s="2">
        <v>3681</v>
      </c>
      <c r="B3682" s="2" t="s">
        <v>6843</v>
      </c>
      <c r="C3682" s="2">
        <f>YEAR([1]Data!$D3682)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x14ac:dyDescent="0.3">
      <c r="A3683" s="2">
        <v>3682</v>
      </c>
      <c r="B3683" s="2" t="s">
        <v>6843</v>
      </c>
      <c r="C3683" s="2">
        <f>YEAR([1]Data!$D3683)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x14ac:dyDescent="0.3">
      <c r="A3684" s="2">
        <v>3683</v>
      </c>
      <c r="B3684" s="2" t="s">
        <v>6843</v>
      </c>
      <c r="C3684" s="2">
        <f>YEAR([1]Data!$D3684)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x14ac:dyDescent="0.3">
      <c r="A3685" s="2">
        <v>3684</v>
      </c>
      <c r="B3685" s="2" t="s">
        <v>6843</v>
      </c>
      <c r="C3685" s="2">
        <f>YEAR([1]Data!$D3685)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x14ac:dyDescent="0.3">
      <c r="A3686" s="2">
        <v>3685</v>
      </c>
      <c r="B3686" s="2" t="s">
        <v>6843</v>
      </c>
      <c r="C3686" s="2">
        <f>YEAR([1]Data!$D3686)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x14ac:dyDescent="0.3">
      <c r="A3687" s="2">
        <v>3686</v>
      </c>
      <c r="B3687" s="2" t="s">
        <v>6843</v>
      </c>
      <c r="C3687" s="2">
        <f>YEAR([1]Data!$D3687)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x14ac:dyDescent="0.3">
      <c r="A3688" s="2">
        <v>3687</v>
      </c>
      <c r="B3688" s="2" t="s">
        <v>6848</v>
      </c>
      <c r="C3688" s="2">
        <f>YEAR([1]Data!$D3688)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x14ac:dyDescent="0.3">
      <c r="A3689" s="2">
        <v>3688</v>
      </c>
      <c r="B3689" s="2" t="s">
        <v>6849</v>
      </c>
      <c r="C3689" s="2">
        <f>YEAR([1]Data!$D3689)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x14ac:dyDescent="0.3">
      <c r="A3690" s="2">
        <v>3689</v>
      </c>
      <c r="B3690" s="2" t="s">
        <v>6851</v>
      </c>
      <c r="C3690" s="2">
        <f>YEAR([1]Data!$D3690)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x14ac:dyDescent="0.3">
      <c r="A3691" s="2">
        <v>3690</v>
      </c>
      <c r="B3691" s="2" t="s">
        <v>6851</v>
      </c>
      <c r="C3691" s="2">
        <f>YEAR([1]Data!$D3691)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x14ac:dyDescent="0.3">
      <c r="A3692" s="2">
        <v>3691</v>
      </c>
      <c r="B3692" s="2" t="s">
        <v>6852</v>
      </c>
      <c r="C3692" s="2">
        <f>YEAR([1]Data!$D3692)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x14ac:dyDescent="0.3">
      <c r="A3693" s="2">
        <v>3692</v>
      </c>
      <c r="B3693" s="2" t="s">
        <v>6852</v>
      </c>
      <c r="C3693" s="2">
        <f>YEAR([1]Data!$D3693)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x14ac:dyDescent="0.3">
      <c r="A3694" s="2">
        <v>3693</v>
      </c>
      <c r="B3694" s="2" t="s">
        <v>6852</v>
      </c>
      <c r="C3694" s="2">
        <f>YEAR([1]Data!$D3694)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x14ac:dyDescent="0.3">
      <c r="A3695" s="2">
        <v>3694</v>
      </c>
      <c r="B3695" s="2" t="s">
        <v>6852</v>
      </c>
      <c r="C3695" s="2">
        <f>YEAR([1]Data!$D3695)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x14ac:dyDescent="0.3">
      <c r="A3696" s="2">
        <v>3695</v>
      </c>
      <c r="B3696" s="2" t="s">
        <v>6857</v>
      </c>
      <c r="C3696" s="2">
        <f>YEAR([1]Data!$D3696)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x14ac:dyDescent="0.3">
      <c r="A3697" s="2">
        <v>3696</v>
      </c>
      <c r="B3697" s="2" t="s">
        <v>6857</v>
      </c>
      <c r="C3697" s="2">
        <f>YEAR([1]Data!$D3697)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x14ac:dyDescent="0.3">
      <c r="A3698" s="2">
        <v>3697</v>
      </c>
      <c r="B3698" s="2" t="s">
        <v>6857</v>
      </c>
      <c r="C3698" s="2">
        <f>YEAR([1]Data!$D3698)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x14ac:dyDescent="0.3">
      <c r="A3699" s="2">
        <v>3698</v>
      </c>
      <c r="B3699" s="2" t="s">
        <v>6858</v>
      </c>
      <c r="C3699" s="2">
        <f>YEAR([1]Data!$D3699)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x14ac:dyDescent="0.3">
      <c r="A3700" s="2">
        <v>3699</v>
      </c>
      <c r="B3700" s="2" t="s">
        <v>6859</v>
      </c>
      <c r="C3700" s="2">
        <f>YEAR([1]Data!$D3700)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x14ac:dyDescent="0.3">
      <c r="A3701" s="2">
        <v>3700</v>
      </c>
      <c r="B3701" s="2" t="s">
        <v>6862</v>
      </c>
      <c r="C3701" s="2">
        <f>YEAR([1]Data!$D3701)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x14ac:dyDescent="0.3">
      <c r="A3702" s="2">
        <v>3701</v>
      </c>
      <c r="B3702" s="2" t="s">
        <v>6863</v>
      </c>
      <c r="C3702" s="2">
        <f>YEAR([1]Data!$D3702)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x14ac:dyDescent="0.3">
      <c r="A3703" s="2">
        <v>3702</v>
      </c>
      <c r="B3703" s="2" t="s">
        <v>6864</v>
      </c>
      <c r="C3703" s="2">
        <f>YEAR([1]Data!$D3703)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x14ac:dyDescent="0.3">
      <c r="A3704" s="2">
        <v>3703</v>
      </c>
      <c r="B3704" s="2" t="s">
        <v>6867</v>
      </c>
      <c r="C3704" s="2">
        <f>YEAR([1]Data!$D3704)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x14ac:dyDescent="0.3">
      <c r="A3705" s="2">
        <v>3704</v>
      </c>
      <c r="B3705" s="2" t="s">
        <v>6867</v>
      </c>
      <c r="C3705" s="2">
        <f>YEAR([1]Data!$D3705)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x14ac:dyDescent="0.3">
      <c r="A3706" s="2">
        <v>3705</v>
      </c>
      <c r="B3706" s="2" t="s">
        <v>6867</v>
      </c>
      <c r="C3706" s="2">
        <f>YEAR([1]Data!$D3706)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x14ac:dyDescent="0.3">
      <c r="A3707" s="2">
        <v>3706</v>
      </c>
      <c r="B3707" s="2" t="s">
        <v>6867</v>
      </c>
      <c r="C3707" s="2">
        <f>YEAR([1]Data!$D3707)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x14ac:dyDescent="0.3">
      <c r="A3708" s="2">
        <v>3707</v>
      </c>
      <c r="B3708" s="2" t="s">
        <v>6868</v>
      </c>
      <c r="C3708" s="2">
        <f>YEAR([1]Data!$D3708)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x14ac:dyDescent="0.3">
      <c r="A3709" s="2">
        <v>3708</v>
      </c>
      <c r="B3709" s="2" t="s">
        <v>6869</v>
      </c>
      <c r="C3709" s="2">
        <f>YEAR([1]Data!$D3709)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x14ac:dyDescent="0.3">
      <c r="A3710" s="2">
        <v>3709</v>
      </c>
      <c r="B3710" s="2" t="s">
        <v>6869</v>
      </c>
      <c r="C3710" s="2">
        <f>YEAR([1]Data!$D3710)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x14ac:dyDescent="0.3">
      <c r="A3711" s="2">
        <v>3710</v>
      </c>
      <c r="B3711" s="2" t="s">
        <v>6869</v>
      </c>
      <c r="C3711" s="2">
        <f>YEAR([1]Data!$D3711)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x14ac:dyDescent="0.3">
      <c r="A3712" s="2">
        <v>3711</v>
      </c>
      <c r="B3712" s="2" t="s">
        <v>6870</v>
      </c>
      <c r="C3712" s="2">
        <f>YEAR([1]Data!$D3712)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x14ac:dyDescent="0.3">
      <c r="A3713" s="2">
        <v>3712</v>
      </c>
      <c r="B3713" s="2" t="s">
        <v>6870</v>
      </c>
      <c r="C3713" s="2">
        <f>YEAR([1]Data!$D3713)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x14ac:dyDescent="0.3">
      <c r="A3714" s="2">
        <v>3713</v>
      </c>
      <c r="B3714" s="2" t="s">
        <v>6871</v>
      </c>
      <c r="C3714" s="2">
        <f>YEAR([1]Data!$D3714)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x14ac:dyDescent="0.3">
      <c r="A3715" s="2">
        <v>3714</v>
      </c>
      <c r="B3715" s="2" t="s">
        <v>6871</v>
      </c>
      <c r="C3715" s="2">
        <f>YEAR([1]Data!$D3715)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x14ac:dyDescent="0.3">
      <c r="A3716" s="2">
        <v>3715</v>
      </c>
      <c r="B3716" s="2" t="s">
        <v>6874</v>
      </c>
      <c r="C3716" s="2">
        <f>YEAR([1]Data!$D3716)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x14ac:dyDescent="0.3">
      <c r="A3717" s="2">
        <v>3716</v>
      </c>
      <c r="B3717" s="2" t="s">
        <v>6874</v>
      </c>
      <c r="C3717" s="2">
        <f>YEAR([1]Data!$D3717)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x14ac:dyDescent="0.3">
      <c r="A3718" s="2">
        <v>3717</v>
      </c>
      <c r="B3718" s="2" t="s">
        <v>6875</v>
      </c>
      <c r="C3718" s="2">
        <f>YEAR([1]Data!$D3718)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x14ac:dyDescent="0.3">
      <c r="A3719" s="2">
        <v>3718</v>
      </c>
      <c r="B3719" s="2" t="s">
        <v>6876</v>
      </c>
      <c r="C3719" s="2">
        <f>YEAR([1]Data!$D3719)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x14ac:dyDescent="0.3">
      <c r="A3720" s="2">
        <v>3719</v>
      </c>
      <c r="B3720" s="2" t="s">
        <v>6876</v>
      </c>
      <c r="C3720" s="2">
        <f>YEAR([1]Data!$D3720)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x14ac:dyDescent="0.3">
      <c r="A3721" s="2">
        <v>3720</v>
      </c>
      <c r="B3721" s="2" t="s">
        <v>6879</v>
      </c>
      <c r="C3721" s="2">
        <f>YEAR([1]Data!$D3721)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x14ac:dyDescent="0.3">
      <c r="A3722" s="2">
        <v>3721</v>
      </c>
      <c r="B3722" s="2" t="s">
        <v>6880</v>
      </c>
      <c r="C3722" s="2">
        <f>YEAR([1]Data!$D3722)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x14ac:dyDescent="0.3">
      <c r="A3723" s="2">
        <v>3722</v>
      </c>
      <c r="B3723" s="2" t="s">
        <v>6880</v>
      </c>
      <c r="C3723" s="2">
        <f>YEAR([1]Data!$D3723)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x14ac:dyDescent="0.3">
      <c r="A3724" s="2">
        <v>3723</v>
      </c>
      <c r="B3724" s="2" t="s">
        <v>6881</v>
      </c>
      <c r="C3724" s="2">
        <f>YEAR([1]Data!$D3724)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x14ac:dyDescent="0.3">
      <c r="A3725" s="2">
        <v>3724</v>
      </c>
      <c r="B3725" s="2" t="s">
        <v>6882</v>
      </c>
      <c r="C3725" s="2">
        <f>YEAR([1]Data!$D3725)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x14ac:dyDescent="0.3">
      <c r="A3726" s="2">
        <v>3725</v>
      </c>
      <c r="B3726" s="2" t="s">
        <v>6883</v>
      </c>
      <c r="C3726" s="2">
        <f>YEAR([1]Data!$D3726)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x14ac:dyDescent="0.3">
      <c r="A3727" s="2">
        <v>3726</v>
      </c>
      <c r="B3727" s="2" t="s">
        <v>6884</v>
      </c>
      <c r="C3727" s="2">
        <f>YEAR([1]Data!$D3727)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x14ac:dyDescent="0.3">
      <c r="A3728" s="2">
        <v>3727</v>
      </c>
      <c r="B3728" s="2" t="s">
        <v>6885</v>
      </c>
      <c r="C3728" s="2">
        <f>YEAR([1]Data!$D3728)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x14ac:dyDescent="0.3">
      <c r="A3729" s="2">
        <v>3728</v>
      </c>
      <c r="B3729" s="2" t="s">
        <v>6885</v>
      </c>
      <c r="C3729" s="2">
        <f>YEAR([1]Data!$D3729)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x14ac:dyDescent="0.3">
      <c r="A3730" s="2">
        <v>3729</v>
      </c>
      <c r="B3730" s="2" t="s">
        <v>6885</v>
      </c>
      <c r="C3730" s="2">
        <f>YEAR([1]Data!$D3730)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x14ac:dyDescent="0.3">
      <c r="A3731" s="2">
        <v>3730</v>
      </c>
      <c r="B3731" s="2" t="s">
        <v>6886</v>
      </c>
      <c r="C3731" s="2">
        <f>YEAR([1]Data!$D3731)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x14ac:dyDescent="0.3">
      <c r="A3732" s="2">
        <v>3731</v>
      </c>
      <c r="B3732" s="2" t="s">
        <v>6886</v>
      </c>
      <c r="C3732" s="2">
        <f>YEAR([1]Data!$D3732)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x14ac:dyDescent="0.3">
      <c r="A3733" s="2">
        <v>3732</v>
      </c>
      <c r="B3733" s="2" t="s">
        <v>6886</v>
      </c>
      <c r="C3733" s="2">
        <f>YEAR([1]Data!$D3733)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x14ac:dyDescent="0.3">
      <c r="A3734" s="2">
        <v>3733</v>
      </c>
      <c r="B3734" s="2" t="s">
        <v>6886</v>
      </c>
      <c r="C3734" s="2">
        <f>YEAR([1]Data!$D3734)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x14ac:dyDescent="0.3">
      <c r="A3735" s="2">
        <v>3734</v>
      </c>
      <c r="B3735" s="2" t="s">
        <v>6886</v>
      </c>
      <c r="C3735" s="2">
        <f>YEAR([1]Data!$D3735)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x14ac:dyDescent="0.3">
      <c r="A3736" s="2">
        <v>3735</v>
      </c>
      <c r="B3736" s="2" t="s">
        <v>6889</v>
      </c>
      <c r="C3736" s="2">
        <f>YEAR([1]Data!$D3736)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x14ac:dyDescent="0.3">
      <c r="A3737" s="2">
        <v>3736</v>
      </c>
      <c r="B3737" s="2" t="s">
        <v>6889</v>
      </c>
      <c r="C3737" s="2">
        <f>YEAR([1]Data!$D3737)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x14ac:dyDescent="0.3">
      <c r="A3738" s="2">
        <v>3737</v>
      </c>
      <c r="B3738" s="2" t="s">
        <v>6892</v>
      </c>
      <c r="C3738" s="2">
        <f>YEAR([1]Data!$D3738)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x14ac:dyDescent="0.3">
      <c r="A3739" s="2">
        <v>3738</v>
      </c>
      <c r="B3739" s="2" t="s">
        <v>6892</v>
      </c>
      <c r="C3739" s="2">
        <f>YEAR([1]Data!$D3739)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x14ac:dyDescent="0.3">
      <c r="A3740" s="2">
        <v>3739</v>
      </c>
      <c r="B3740" s="2" t="s">
        <v>6895</v>
      </c>
      <c r="C3740" s="2">
        <f>YEAR([1]Data!$D3740)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x14ac:dyDescent="0.3">
      <c r="A3741" s="2">
        <v>3740</v>
      </c>
      <c r="B3741" s="2" t="s">
        <v>6895</v>
      </c>
      <c r="C3741" s="2">
        <f>YEAR([1]Data!$D3741)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x14ac:dyDescent="0.3">
      <c r="A3742" s="2">
        <v>3741</v>
      </c>
      <c r="B3742" s="2" t="s">
        <v>6895</v>
      </c>
      <c r="C3742" s="2">
        <f>YEAR([1]Data!$D3742)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x14ac:dyDescent="0.3">
      <c r="A3743" s="2">
        <v>3742</v>
      </c>
      <c r="B3743" s="2" t="s">
        <v>6896</v>
      </c>
      <c r="C3743" s="2">
        <f>YEAR([1]Data!$D3743)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x14ac:dyDescent="0.3">
      <c r="A3744" s="2">
        <v>3743</v>
      </c>
      <c r="B3744" s="2" t="s">
        <v>6896</v>
      </c>
      <c r="C3744" s="2">
        <f>YEAR([1]Data!$D3744)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x14ac:dyDescent="0.3">
      <c r="A3745" s="2">
        <v>3744</v>
      </c>
      <c r="B3745" s="2" t="s">
        <v>6896</v>
      </c>
      <c r="C3745" s="2">
        <f>YEAR([1]Data!$D3745)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x14ac:dyDescent="0.3">
      <c r="A3746" s="2">
        <v>3745</v>
      </c>
      <c r="B3746" s="2" t="s">
        <v>6897</v>
      </c>
      <c r="C3746" s="2">
        <f>YEAR([1]Data!$D3746)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x14ac:dyDescent="0.3">
      <c r="A3747" s="2">
        <v>3746</v>
      </c>
      <c r="B3747" s="2" t="s">
        <v>6899</v>
      </c>
      <c r="C3747" s="2">
        <f>YEAR([1]Data!$D3747)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x14ac:dyDescent="0.3">
      <c r="A3748" s="2">
        <v>3747</v>
      </c>
      <c r="B3748" s="2" t="s">
        <v>6899</v>
      </c>
      <c r="C3748" s="2">
        <f>YEAR([1]Data!$D3748)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x14ac:dyDescent="0.3">
      <c r="A3749" s="2">
        <v>3748</v>
      </c>
      <c r="B3749" s="2" t="s">
        <v>6900</v>
      </c>
      <c r="C3749" s="2">
        <f>YEAR([1]Data!$D3749)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x14ac:dyDescent="0.3">
      <c r="A3750" s="2">
        <v>3749</v>
      </c>
      <c r="B3750" s="2" t="s">
        <v>6900</v>
      </c>
      <c r="C3750" s="2">
        <f>YEAR([1]Data!$D3750)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x14ac:dyDescent="0.3">
      <c r="A3751" s="2">
        <v>3750</v>
      </c>
      <c r="B3751" s="2" t="s">
        <v>6900</v>
      </c>
      <c r="C3751" s="2">
        <f>YEAR([1]Data!$D3751)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x14ac:dyDescent="0.3">
      <c r="A3752" s="2">
        <v>3751</v>
      </c>
      <c r="B3752" s="2" t="s">
        <v>6900</v>
      </c>
      <c r="C3752" s="2">
        <f>YEAR([1]Data!$D3752)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x14ac:dyDescent="0.3">
      <c r="A3753" s="2">
        <v>3752</v>
      </c>
      <c r="B3753" s="2" t="s">
        <v>6900</v>
      </c>
      <c r="C3753" s="2">
        <f>YEAR([1]Data!$D3753)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x14ac:dyDescent="0.3">
      <c r="A3754" s="2">
        <v>3753</v>
      </c>
      <c r="B3754" s="2" t="s">
        <v>6900</v>
      </c>
      <c r="C3754" s="2">
        <f>YEAR([1]Data!$D3754)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x14ac:dyDescent="0.3">
      <c r="A3755" s="2">
        <v>3754</v>
      </c>
      <c r="B3755" s="2" t="s">
        <v>6900</v>
      </c>
      <c r="C3755" s="2">
        <f>YEAR([1]Data!$D3755)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x14ac:dyDescent="0.3">
      <c r="A3756" s="2">
        <v>3755</v>
      </c>
      <c r="B3756" s="2" t="s">
        <v>6900</v>
      </c>
      <c r="C3756" s="2">
        <f>YEAR([1]Data!$D3756)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x14ac:dyDescent="0.3">
      <c r="A3757" s="2">
        <v>3756</v>
      </c>
      <c r="B3757" s="2" t="s">
        <v>6901</v>
      </c>
      <c r="C3757" s="2">
        <f>YEAR([1]Data!$D3757)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x14ac:dyDescent="0.3">
      <c r="A3758" s="2">
        <v>3757</v>
      </c>
      <c r="B3758" s="2" t="s">
        <v>6901</v>
      </c>
      <c r="C3758" s="2">
        <f>YEAR([1]Data!$D3758)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x14ac:dyDescent="0.3">
      <c r="A3759" s="2">
        <v>3758</v>
      </c>
      <c r="B3759" s="2" t="s">
        <v>6905</v>
      </c>
      <c r="C3759" s="2">
        <f>YEAR([1]Data!$D3759)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x14ac:dyDescent="0.3">
      <c r="A3760" s="2">
        <v>3759</v>
      </c>
      <c r="B3760" s="2" t="s">
        <v>6906</v>
      </c>
      <c r="C3760" s="2">
        <f>YEAR([1]Data!$D3760)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x14ac:dyDescent="0.3">
      <c r="A3761" s="2">
        <v>3760</v>
      </c>
      <c r="B3761" s="2" t="s">
        <v>6906</v>
      </c>
      <c r="C3761" s="2">
        <f>YEAR([1]Data!$D3761)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x14ac:dyDescent="0.3">
      <c r="A3762" s="2">
        <v>3761</v>
      </c>
      <c r="B3762" s="2" t="s">
        <v>6906</v>
      </c>
      <c r="C3762" s="2">
        <f>YEAR([1]Data!$D3762)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x14ac:dyDescent="0.3">
      <c r="A3763" s="2">
        <v>3762</v>
      </c>
      <c r="B3763" s="2" t="s">
        <v>6907</v>
      </c>
      <c r="C3763" s="2">
        <f>YEAR([1]Data!$D3763)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x14ac:dyDescent="0.3">
      <c r="A3764" s="2">
        <v>3763</v>
      </c>
      <c r="B3764" s="2" t="s">
        <v>6908</v>
      </c>
      <c r="C3764" s="2">
        <f>YEAR([1]Data!$D3764)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x14ac:dyDescent="0.3">
      <c r="A3765" s="2">
        <v>3764</v>
      </c>
      <c r="B3765" s="2" t="s">
        <v>6908</v>
      </c>
      <c r="C3765" s="2">
        <f>YEAR([1]Data!$D3765)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x14ac:dyDescent="0.3">
      <c r="A3766" s="2">
        <v>3765</v>
      </c>
      <c r="B3766" s="2" t="s">
        <v>6910</v>
      </c>
      <c r="C3766" s="2">
        <f>YEAR([1]Data!$D3766)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x14ac:dyDescent="0.3">
      <c r="A3767" s="2">
        <v>3766</v>
      </c>
      <c r="B3767" s="2" t="s">
        <v>6911</v>
      </c>
      <c r="C3767" s="2">
        <f>YEAR([1]Data!$D3767)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x14ac:dyDescent="0.3">
      <c r="A3768" s="2">
        <v>3767</v>
      </c>
      <c r="B3768" s="2" t="s">
        <v>6911</v>
      </c>
      <c r="C3768" s="2">
        <f>YEAR([1]Data!$D3768)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x14ac:dyDescent="0.3">
      <c r="A3769" s="2">
        <v>3768</v>
      </c>
      <c r="B3769" s="2" t="s">
        <v>6912</v>
      </c>
      <c r="C3769" s="2">
        <f>YEAR([1]Data!$D3769)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x14ac:dyDescent="0.3">
      <c r="A3770" s="2">
        <v>3769</v>
      </c>
      <c r="B3770" s="2" t="s">
        <v>6913</v>
      </c>
      <c r="C3770" s="2">
        <f>YEAR([1]Data!$D3770)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x14ac:dyDescent="0.3">
      <c r="A3771" s="2">
        <v>3770</v>
      </c>
      <c r="B3771" s="2" t="s">
        <v>6913</v>
      </c>
      <c r="C3771" s="2">
        <f>YEAR([1]Data!$D3771)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x14ac:dyDescent="0.3">
      <c r="A3772" s="2">
        <v>3771</v>
      </c>
      <c r="B3772" s="2" t="s">
        <v>6914</v>
      </c>
      <c r="C3772" s="2">
        <f>YEAR([1]Data!$D3772)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x14ac:dyDescent="0.3">
      <c r="A3773" s="2">
        <v>3772</v>
      </c>
      <c r="B3773" s="2" t="s">
        <v>6915</v>
      </c>
      <c r="C3773" s="2">
        <f>YEAR([1]Data!$D3773)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x14ac:dyDescent="0.3">
      <c r="A3774" s="2">
        <v>3773</v>
      </c>
      <c r="B3774" s="2" t="s">
        <v>6916</v>
      </c>
      <c r="C3774" s="2">
        <f>YEAR([1]Data!$D3774)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x14ac:dyDescent="0.3">
      <c r="A3775" s="2">
        <v>3774</v>
      </c>
      <c r="B3775" s="2" t="s">
        <v>6917</v>
      </c>
      <c r="C3775" s="2">
        <f>YEAR([1]Data!$D3775)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x14ac:dyDescent="0.3">
      <c r="A3776" s="2">
        <v>3775</v>
      </c>
      <c r="B3776" s="2" t="s">
        <v>6917</v>
      </c>
      <c r="C3776" s="2">
        <f>YEAR([1]Data!$D3776)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x14ac:dyDescent="0.3">
      <c r="A3777" s="2">
        <v>3776</v>
      </c>
      <c r="B3777" s="2" t="s">
        <v>6917</v>
      </c>
      <c r="C3777" s="2">
        <f>YEAR([1]Data!$D3777)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x14ac:dyDescent="0.3">
      <c r="A3778" s="2">
        <v>3777</v>
      </c>
      <c r="B3778" s="2" t="s">
        <v>6917</v>
      </c>
      <c r="C3778" s="2">
        <f>YEAR([1]Data!$D3778)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x14ac:dyDescent="0.3">
      <c r="A3779" s="2">
        <v>3778</v>
      </c>
      <c r="B3779" s="2" t="s">
        <v>6922</v>
      </c>
      <c r="C3779" s="2">
        <f>YEAR([1]Data!$D3779)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x14ac:dyDescent="0.3">
      <c r="A3780" s="2">
        <v>3779</v>
      </c>
      <c r="B3780" s="2" t="s">
        <v>6924</v>
      </c>
      <c r="C3780" s="2">
        <f>YEAR([1]Data!$D3780)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x14ac:dyDescent="0.3">
      <c r="A3781" s="2">
        <v>3780</v>
      </c>
      <c r="B3781" s="2" t="s">
        <v>6925</v>
      </c>
      <c r="C3781" s="2">
        <f>YEAR([1]Data!$D3781)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x14ac:dyDescent="0.3">
      <c r="A3782" s="2">
        <v>3781</v>
      </c>
      <c r="B3782" s="2" t="s">
        <v>6926</v>
      </c>
      <c r="C3782" s="2">
        <f>YEAR([1]Data!$D3782)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x14ac:dyDescent="0.3">
      <c r="A3783" s="2">
        <v>3782</v>
      </c>
      <c r="B3783" s="2" t="s">
        <v>6928</v>
      </c>
      <c r="C3783" s="2">
        <f>YEAR([1]Data!$D3783)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x14ac:dyDescent="0.3">
      <c r="A3784" s="2">
        <v>3783</v>
      </c>
      <c r="B3784" s="2" t="s">
        <v>6929</v>
      </c>
      <c r="C3784" s="2">
        <f>YEAR([1]Data!$D3784)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x14ac:dyDescent="0.3">
      <c r="A3785" s="2">
        <v>3784</v>
      </c>
      <c r="B3785" s="2" t="s">
        <v>6929</v>
      </c>
      <c r="C3785" s="2">
        <f>YEAR([1]Data!$D3785)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x14ac:dyDescent="0.3">
      <c r="A3786" s="2">
        <v>3785</v>
      </c>
      <c r="B3786" s="2" t="s">
        <v>6930</v>
      </c>
      <c r="C3786" s="2">
        <f>YEAR([1]Data!$D3786)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x14ac:dyDescent="0.3">
      <c r="A3787" s="2">
        <v>3786</v>
      </c>
      <c r="B3787" s="2" t="s">
        <v>6931</v>
      </c>
      <c r="C3787" s="2">
        <f>YEAR([1]Data!$D3787)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x14ac:dyDescent="0.3">
      <c r="A3788" s="2">
        <v>3787</v>
      </c>
      <c r="B3788" s="2" t="s">
        <v>6934</v>
      </c>
      <c r="C3788" s="2">
        <f>YEAR([1]Data!$D3788)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x14ac:dyDescent="0.3">
      <c r="A3789" s="2">
        <v>3788</v>
      </c>
      <c r="B3789" s="2" t="s">
        <v>6935</v>
      </c>
      <c r="C3789" s="2">
        <f>YEAR([1]Data!$D3789)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x14ac:dyDescent="0.3">
      <c r="A3790" s="2">
        <v>3789</v>
      </c>
      <c r="B3790" s="2" t="s">
        <v>6935</v>
      </c>
      <c r="C3790" s="2">
        <f>YEAR([1]Data!$D3790)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x14ac:dyDescent="0.3">
      <c r="A3791" s="2">
        <v>3790</v>
      </c>
      <c r="B3791" s="2" t="s">
        <v>6936</v>
      </c>
      <c r="C3791" s="2">
        <f>YEAR([1]Data!$D3791)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x14ac:dyDescent="0.3">
      <c r="A3792" s="2">
        <v>3791</v>
      </c>
      <c r="B3792" s="2" t="s">
        <v>6937</v>
      </c>
      <c r="C3792" s="2">
        <f>YEAR([1]Data!$D3792)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x14ac:dyDescent="0.3">
      <c r="A3793" s="2">
        <v>3792</v>
      </c>
      <c r="B3793" s="2" t="s">
        <v>6938</v>
      </c>
      <c r="C3793" s="2">
        <f>YEAR([1]Data!$D3793)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x14ac:dyDescent="0.3">
      <c r="A3794" s="2">
        <v>3793</v>
      </c>
      <c r="B3794" s="2" t="s">
        <v>6938</v>
      </c>
      <c r="C3794" s="2">
        <f>YEAR([1]Data!$D3794)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x14ac:dyDescent="0.3">
      <c r="A3795" s="2">
        <v>3794</v>
      </c>
      <c r="B3795" s="2" t="s">
        <v>6940</v>
      </c>
      <c r="C3795" s="2">
        <f>YEAR([1]Data!$D3795)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x14ac:dyDescent="0.3">
      <c r="A3796" s="2">
        <v>3795</v>
      </c>
      <c r="B3796" s="2" t="s">
        <v>6941</v>
      </c>
      <c r="C3796" s="2">
        <f>YEAR([1]Data!$D3796)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x14ac:dyDescent="0.3">
      <c r="A3797" s="2">
        <v>3796</v>
      </c>
      <c r="B3797" s="2" t="s">
        <v>6941</v>
      </c>
      <c r="C3797" s="2">
        <f>YEAR([1]Data!$D3797)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x14ac:dyDescent="0.3">
      <c r="A3798" s="2">
        <v>3797</v>
      </c>
      <c r="B3798" s="2" t="s">
        <v>6941</v>
      </c>
      <c r="C3798" s="2">
        <f>YEAR([1]Data!$D3798)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x14ac:dyDescent="0.3">
      <c r="A3799" s="2">
        <v>3798</v>
      </c>
      <c r="B3799" s="2" t="s">
        <v>6948</v>
      </c>
      <c r="C3799" s="2">
        <f>YEAR([1]Data!$D3799)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x14ac:dyDescent="0.3">
      <c r="A3800" s="2">
        <v>3799</v>
      </c>
      <c r="B3800" s="2" t="s">
        <v>6949</v>
      </c>
      <c r="C3800" s="2">
        <f>YEAR([1]Data!$D3800)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x14ac:dyDescent="0.3">
      <c r="A3801" s="2">
        <v>3800</v>
      </c>
      <c r="B3801" s="2" t="s">
        <v>6949</v>
      </c>
      <c r="C3801" s="2">
        <f>YEAR([1]Data!$D3801)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x14ac:dyDescent="0.3">
      <c r="A3802" s="2">
        <v>3801</v>
      </c>
      <c r="B3802" s="2" t="s">
        <v>6950</v>
      </c>
      <c r="C3802" s="2">
        <f>YEAR([1]Data!$D3802)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x14ac:dyDescent="0.3">
      <c r="A3803" s="2">
        <v>3802</v>
      </c>
      <c r="B3803" s="2" t="s">
        <v>6950</v>
      </c>
      <c r="C3803" s="2">
        <f>YEAR([1]Data!$D3803)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x14ac:dyDescent="0.3">
      <c r="A3804" s="2">
        <v>3803</v>
      </c>
      <c r="B3804" s="2" t="s">
        <v>6950</v>
      </c>
      <c r="C3804" s="2">
        <f>YEAR([1]Data!$D3804)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x14ac:dyDescent="0.3">
      <c r="A3805" s="2">
        <v>3804</v>
      </c>
      <c r="B3805" s="2" t="s">
        <v>6950</v>
      </c>
      <c r="C3805" s="2">
        <f>YEAR([1]Data!$D3805)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x14ac:dyDescent="0.3">
      <c r="A3806" s="2">
        <v>3805</v>
      </c>
      <c r="B3806" s="2" t="s">
        <v>6950</v>
      </c>
      <c r="C3806" s="2">
        <f>YEAR([1]Data!$D3806)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x14ac:dyDescent="0.3">
      <c r="A3807" s="2">
        <v>3806</v>
      </c>
      <c r="B3807" s="2" t="s">
        <v>6950</v>
      </c>
      <c r="C3807" s="2">
        <f>YEAR([1]Data!$D3807)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x14ac:dyDescent="0.3">
      <c r="A3808" s="2">
        <v>3807</v>
      </c>
      <c r="B3808" s="2" t="s">
        <v>6955</v>
      </c>
      <c r="C3808" s="2">
        <f>YEAR([1]Data!$D3808)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x14ac:dyDescent="0.3">
      <c r="A3809" s="2">
        <v>3808</v>
      </c>
      <c r="B3809" s="2" t="s">
        <v>6955</v>
      </c>
      <c r="C3809" s="2">
        <f>YEAR([1]Data!$D3809)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x14ac:dyDescent="0.3">
      <c r="A3810" s="2">
        <v>3809</v>
      </c>
      <c r="B3810" s="2" t="s">
        <v>6955</v>
      </c>
      <c r="C3810" s="2">
        <f>YEAR([1]Data!$D3810)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x14ac:dyDescent="0.3">
      <c r="A3811" s="2">
        <v>3810</v>
      </c>
      <c r="B3811" s="2" t="s">
        <v>6955</v>
      </c>
      <c r="C3811" s="2">
        <f>YEAR([1]Data!$D3811)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x14ac:dyDescent="0.3">
      <c r="A3812" s="2">
        <v>3811</v>
      </c>
      <c r="B3812" s="2" t="s">
        <v>6955</v>
      </c>
      <c r="C3812" s="2">
        <f>YEAR([1]Data!$D3812)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x14ac:dyDescent="0.3">
      <c r="A3813" s="2">
        <v>3812</v>
      </c>
      <c r="B3813" s="2" t="s">
        <v>6955</v>
      </c>
      <c r="C3813" s="2">
        <f>YEAR([1]Data!$D3813)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x14ac:dyDescent="0.3">
      <c r="A3814" s="2">
        <v>3813</v>
      </c>
      <c r="B3814" s="2" t="s">
        <v>6958</v>
      </c>
      <c r="C3814" s="2">
        <f>YEAR([1]Data!$D3814)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x14ac:dyDescent="0.3">
      <c r="A3815" s="2">
        <v>3814</v>
      </c>
      <c r="B3815" s="2" t="s">
        <v>6961</v>
      </c>
      <c r="C3815" s="2">
        <f>YEAR([1]Data!$D3815)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x14ac:dyDescent="0.3">
      <c r="A3816" s="2">
        <v>3815</v>
      </c>
      <c r="B3816" s="2" t="s">
        <v>6962</v>
      </c>
      <c r="C3816" s="2">
        <f>YEAR([1]Data!$D3816)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x14ac:dyDescent="0.3">
      <c r="A3817" s="2">
        <v>3816</v>
      </c>
      <c r="B3817" s="2" t="s">
        <v>6962</v>
      </c>
      <c r="C3817" s="2">
        <f>YEAR([1]Data!$D3817)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x14ac:dyDescent="0.3">
      <c r="A3818" s="2">
        <v>3817</v>
      </c>
      <c r="B3818" s="2" t="s">
        <v>6963</v>
      </c>
      <c r="C3818" s="2">
        <f>YEAR([1]Data!$D3818)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x14ac:dyDescent="0.3">
      <c r="A3819" s="2">
        <v>3818</v>
      </c>
      <c r="B3819" s="2" t="s">
        <v>6963</v>
      </c>
      <c r="C3819" s="2">
        <f>YEAR([1]Data!$D3819)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x14ac:dyDescent="0.3">
      <c r="A3820" s="2">
        <v>3819</v>
      </c>
      <c r="B3820" s="2" t="s">
        <v>6963</v>
      </c>
      <c r="C3820" s="2">
        <f>YEAR([1]Data!$D3820)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x14ac:dyDescent="0.3">
      <c r="A3821" s="2">
        <v>3820</v>
      </c>
      <c r="B3821" s="2" t="s">
        <v>6964</v>
      </c>
      <c r="C3821" s="2">
        <f>YEAR([1]Data!$D3821)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x14ac:dyDescent="0.3">
      <c r="A3822" s="2">
        <v>3821</v>
      </c>
      <c r="B3822" s="2" t="s">
        <v>6964</v>
      </c>
      <c r="C3822" s="2">
        <f>YEAR([1]Data!$D3822)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x14ac:dyDescent="0.3">
      <c r="A3823" s="2">
        <v>3822</v>
      </c>
      <c r="B3823" s="2" t="s">
        <v>6964</v>
      </c>
      <c r="C3823" s="2">
        <f>YEAR([1]Data!$D3823)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x14ac:dyDescent="0.3">
      <c r="A3824" s="2">
        <v>3823</v>
      </c>
      <c r="B3824" s="2" t="s">
        <v>6964</v>
      </c>
      <c r="C3824" s="2">
        <f>YEAR([1]Data!$D3824)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x14ac:dyDescent="0.3">
      <c r="A3825" s="2">
        <v>3824</v>
      </c>
      <c r="B3825" s="2" t="s">
        <v>6967</v>
      </c>
      <c r="C3825" s="2">
        <f>YEAR([1]Data!$D3825)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x14ac:dyDescent="0.3">
      <c r="A3826" s="2">
        <v>3825</v>
      </c>
      <c r="B3826" s="2" t="s">
        <v>6967</v>
      </c>
      <c r="C3826" s="2">
        <f>YEAR([1]Data!$D3826)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x14ac:dyDescent="0.3">
      <c r="A3827" s="2">
        <v>3826</v>
      </c>
      <c r="B3827" s="2" t="s">
        <v>6967</v>
      </c>
      <c r="C3827" s="2">
        <f>YEAR([1]Data!$D3827)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x14ac:dyDescent="0.3">
      <c r="A3828" s="2">
        <v>3827</v>
      </c>
      <c r="B3828" s="2" t="s">
        <v>6968</v>
      </c>
      <c r="C3828" s="2">
        <f>YEAR([1]Data!$D3828)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x14ac:dyDescent="0.3">
      <c r="A3829" s="2">
        <v>3828</v>
      </c>
      <c r="B3829" s="2" t="s">
        <v>6969</v>
      </c>
      <c r="C3829" s="2">
        <f>YEAR([1]Data!$D3829)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x14ac:dyDescent="0.3">
      <c r="A3830" s="2">
        <v>3829</v>
      </c>
      <c r="B3830" s="2" t="s">
        <v>6969</v>
      </c>
      <c r="C3830" s="2">
        <f>YEAR([1]Data!$D3830)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x14ac:dyDescent="0.3">
      <c r="A3831" s="2">
        <v>3830</v>
      </c>
      <c r="B3831" s="2" t="s">
        <v>6969</v>
      </c>
      <c r="C3831" s="2">
        <f>YEAR([1]Data!$D3831)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x14ac:dyDescent="0.3">
      <c r="A3832" s="2">
        <v>3831</v>
      </c>
      <c r="B3832" s="2" t="s">
        <v>6969</v>
      </c>
      <c r="C3832" s="2">
        <f>YEAR([1]Data!$D3832)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x14ac:dyDescent="0.3">
      <c r="A3833" s="2">
        <v>3832</v>
      </c>
      <c r="B3833" s="2" t="s">
        <v>6970</v>
      </c>
      <c r="C3833" s="2">
        <f>YEAR([1]Data!$D3833)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x14ac:dyDescent="0.3">
      <c r="A3834" s="2">
        <v>3833</v>
      </c>
      <c r="B3834" s="2" t="s">
        <v>6970</v>
      </c>
      <c r="C3834" s="2">
        <f>YEAR([1]Data!$D3834)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x14ac:dyDescent="0.3">
      <c r="A3835" s="2">
        <v>3834</v>
      </c>
      <c r="B3835" s="2" t="s">
        <v>6974</v>
      </c>
      <c r="C3835" s="2">
        <f>YEAR([1]Data!$D3835)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x14ac:dyDescent="0.3">
      <c r="A3836" s="2">
        <v>3835</v>
      </c>
      <c r="B3836" s="2" t="s">
        <v>6974</v>
      </c>
      <c r="C3836" s="2">
        <f>YEAR([1]Data!$D3836)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x14ac:dyDescent="0.3">
      <c r="A3837" s="2">
        <v>3836</v>
      </c>
      <c r="B3837" s="2" t="s">
        <v>6975</v>
      </c>
      <c r="C3837" s="2">
        <f>YEAR([1]Data!$D3837)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x14ac:dyDescent="0.3">
      <c r="A3838" s="2">
        <v>3837</v>
      </c>
      <c r="B3838" s="2" t="s">
        <v>6975</v>
      </c>
      <c r="C3838" s="2">
        <f>YEAR([1]Data!$D3838)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x14ac:dyDescent="0.3">
      <c r="A3839" s="2">
        <v>3838</v>
      </c>
      <c r="B3839" s="2" t="s">
        <v>6978</v>
      </c>
      <c r="C3839" s="2">
        <f>YEAR([1]Data!$D3839)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x14ac:dyDescent="0.3">
      <c r="A3840" s="2">
        <v>3839</v>
      </c>
      <c r="B3840" s="2" t="s">
        <v>6978</v>
      </c>
      <c r="C3840" s="2">
        <f>YEAR([1]Data!$D3840)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x14ac:dyDescent="0.3">
      <c r="A3841" s="2">
        <v>3840</v>
      </c>
      <c r="B3841" s="2" t="s">
        <v>6978</v>
      </c>
      <c r="C3841" s="2">
        <f>YEAR([1]Data!$D3841)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x14ac:dyDescent="0.3">
      <c r="A3842" s="2">
        <v>3841</v>
      </c>
      <c r="B3842" s="2" t="s">
        <v>6978</v>
      </c>
      <c r="C3842" s="2">
        <f>YEAR([1]Data!$D3842)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x14ac:dyDescent="0.3">
      <c r="A3843" s="2">
        <v>3842</v>
      </c>
      <c r="B3843" s="2" t="s">
        <v>6981</v>
      </c>
      <c r="C3843" s="2">
        <f>YEAR([1]Data!$D3843)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x14ac:dyDescent="0.3">
      <c r="A3844" s="2">
        <v>3843</v>
      </c>
      <c r="B3844" s="2" t="s">
        <v>6984</v>
      </c>
      <c r="C3844" s="2">
        <f>YEAR([1]Data!$D3844)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x14ac:dyDescent="0.3">
      <c r="A3845" s="2">
        <v>3844</v>
      </c>
      <c r="B3845" s="2" t="s">
        <v>6984</v>
      </c>
      <c r="C3845" s="2">
        <f>YEAR([1]Data!$D3845)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x14ac:dyDescent="0.3">
      <c r="A3846" s="2">
        <v>3845</v>
      </c>
      <c r="B3846" s="2" t="s">
        <v>6984</v>
      </c>
      <c r="C3846" s="2">
        <f>YEAR([1]Data!$D3846)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x14ac:dyDescent="0.3">
      <c r="A3847" s="2">
        <v>3846</v>
      </c>
      <c r="B3847" s="2" t="s">
        <v>6984</v>
      </c>
      <c r="C3847" s="2">
        <f>YEAR([1]Data!$D3847)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x14ac:dyDescent="0.3">
      <c r="A3848" s="2">
        <v>3847</v>
      </c>
      <c r="B3848" s="2" t="s">
        <v>6984</v>
      </c>
      <c r="C3848" s="2">
        <f>YEAR([1]Data!$D3848)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x14ac:dyDescent="0.3">
      <c r="A3849" s="2">
        <v>3848</v>
      </c>
      <c r="B3849" s="2" t="s">
        <v>6987</v>
      </c>
      <c r="C3849" s="2">
        <f>YEAR([1]Data!$D3849)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x14ac:dyDescent="0.3">
      <c r="A3850" s="2">
        <v>3849</v>
      </c>
      <c r="B3850" s="2" t="s">
        <v>6988</v>
      </c>
      <c r="C3850" s="2">
        <f>YEAR([1]Data!$D3850)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x14ac:dyDescent="0.3">
      <c r="A3851" s="2">
        <v>3850</v>
      </c>
      <c r="B3851" s="2" t="s">
        <v>6988</v>
      </c>
      <c r="C3851" s="2">
        <f>YEAR([1]Data!$D3851)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x14ac:dyDescent="0.3">
      <c r="A3852" s="2">
        <v>3851</v>
      </c>
      <c r="B3852" s="2" t="s">
        <v>6991</v>
      </c>
      <c r="C3852" s="2">
        <f>YEAR([1]Data!$D3852)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x14ac:dyDescent="0.3">
      <c r="A3853" s="2">
        <v>3852</v>
      </c>
      <c r="B3853" s="2" t="s">
        <v>6992</v>
      </c>
      <c r="C3853" s="2">
        <f>YEAR([1]Data!$D3853)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x14ac:dyDescent="0.3">
      <c r="A3854" s="2">
        <v>3853</v>
      </c>
      <c r="B3854" s="2" t="s">
        <v>6995</v>
      </c>
      <c r="C3854" s="2">
        <f>YEAR([1]Data!$D3854)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x14ac:dyDescent="0.3">
      <c r="A3855" s="2">
        <v>3854</v>
      </c>
      <c r="B3855" s="2" t="s">
        <v>6996</v>
      </c>
      <c r="C3855" s="2">
        <f>YEAR([1]Data!$D3855)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x14ac:dyDescent="0.3">
      <c r="A3856" s="2">
        <v>3855</v>
      </c>
      <c r="B3856" s="2" t="s">
        <v>6996</v>
      </c>
      <c r="C3856" s="2">
        <f>YEAR([1]Data!$D3856)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x14ac:dyDescent="0.3">
      <c r="A3857" s="2">
        <v>3856</v>
      </c>
      <c r="B3857" s="2" t="s">
        <v>6999</v>
      </c>
      <c r="C3857" s="2">
        <f>YEAR([1]Data!$D3857)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x14ac:dyDescent="0.3">
      <c r="A3858" s="2">
        <v>3857</v>
      </c>
      <c r="B3858" s="2" t="s">
        <v>6999</v>
      </c>
      <c r="C3858" s="2">
        <f>YEAR([1]Data!$D3858)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x14ac:dyDescent="0.3">
      <c r="A3859" s="2">
        <v>3858</v>
      </c>
      <c r="B3859" s="2" t="s">
        <v>6999</v>
      </c>
      <c r="C3859" s="2">
        <f>YEAR([1]Data!$D3859)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x14ac:dyDescent="0.3">
      <c r="A3860" s="2">
        <v>3859</v>
      </c>
      <c r="B3860" s="2" t="s">
        <v>7000</v>
      </c>
      <c r="C3860" s="2">
        <f>YEAR([1]Data!$D3860)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x14ac:dyDescent="0.3">
      <c r="A3861" s="2">
        <v>3860</v>
      </c>
      <c r="B3861" s="2" t="s">
        <v>7004</v>
      </c>
      <c r="C3861" s="2">
        <f>YEAR([1]Data!$D3861)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x14ac:dyDescent="0.3">
      <c r="A3862" s="2">
        <v>3861</v>
      </c>
      <c r="B3862" s="2" t="s">
        <v>7004</v>
      </c>
      <c r="C3862" s="2">
        <f>YEAR([1]Data!$D3862)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x14ac:dyDescent="0.3">
      <c r="A3863" s="2">
        <v>3862</v>
      </c>
      <c r="B3863" s="2" t="s">
        <v>7007</v>
      </c>
      <c r="C3863" s="2">
        <f>YEAR([1]Data!$D3863)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x14ac:dyDescent="0.3">
      <c r="A3864" s="2">
        <v>3863</v>
      </c>
      <c r="B3864" s="2" t="s">
        <v>7007</v>
      </c>
      <c r="C3864" s="2">
        <f>YEAR([1]Data!$D3864)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x14ac:dyDescent="0.3">
      <c r="A3865" s="2">
        <v>3864</v>
      </c>
      <c r="B3865" s="2" t="s">
        <v>7010</v>
      </c>
      <c r="C3865" s="2">
        <f>YEAR([1]Data!$D3865)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x14ac:dyDescent="0.3">
      <c r="A3866" s="2">
        <v>3865</v>
      </c>
      <c r="B3866" s="2" t="s">
        <v>7013</v>
      </c>
      <c r="C3866" s="2">
        <f>YEAR([1]Data!$D3866)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x14ac:dyDescent="0.3">
      <c r="A3867" s="2">
        <v>3866</v>
      </c>
      <c r="B3867" s="2" t="s">
        <v>7017</v>
      </c>
      <c r="C3867" s="2">
        <f>YEAR([1]Data!$D3867)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x14ac:dyDescent="0.3">
      <c r="A3868" s="2">
        <v>3867</v>
      </c>
      <c r="B3868" s="2" t="s">
        <v>7018</v>
      </c>
      <c r="C3868" s="2">
        <f>YEAR([1]Data!$D3868)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x14ac:dyDescent="0.3">
      <c r="A3869" s="2">
        <v>3868</v>
      </c>
      <c r="B3869" s="2" t="s">
        <v>7019</v>
      </c>
      <c r="C3869" s="2">
        <f>YEAR([1]Data!$D3869)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x14ac:dyDescent="0.3">
      <c r="A3870" s="2">
        <v>3869</v>
      </c>
      <c r="B3870" s="2" t="s">
        <v>7019</v>
      </c>
      <c r="C3870" s="2">
        <f>YEAR([1]Data!$D3870)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x14ac:dyDescent="0.3">
      <c r="A3871" s="2">
        <v>3870</v>
      </c>
      <c r="B3871" s="2" t="s">
        <v>7019</v>
      </c>
      <c r="C3871" s="2">
        <f>YEAR([1]Data!$D3871)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x14ac:dyDescent="0.3">
      <c r="A3872" s="2">
        <v>3871</v>
      </c>
      <c r="B3872" s="2" t="s">
        <v>7019</v>
      </c>
      <c r="C3872" s="2">
        <f>YEAR([1]Data!$D3872)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x14ac:dyDescent="0.3">
      <c r="A3873" s="2">
        <v>3872</v>
      </c>
      <c r="B3873" s="2" t="s">
        <v>7019</v>
      </c>
      <c r="C3873" s="2">
        <f>YEAR([1]Data!$D3873)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x14ac:dyDescent="0.3">
      <c r="A3874" s="2">
        <v>3873</v>
      </c>
      <c r="B3874" s="2" t="s">
        <v>7019</v>
      </c>
      <c r="C3874" s="2">
        <f>YEAR([1]Data!$D3874)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x14ac:dyDescent="0.3">
      <c r="A3875" s="2">
        <v>3874</v>
      </c>
      <c r="B3875" s="2" t="s">
        <v>7020</v>
      </c>
      <c r="C3875" s="2">
        <f>YEAR([1]Data!$D3875)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x14ac:dyDescent="0.3">
      <c r="A3876" s="2">
        <v>3875</v>
      </c>
      <c r="B3876" s="2" t="s">
        <v>7020</v>
      </c>
      <c r="C3876" s="2">
        <f>YEAR([1]Data!$D3876)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x14ac:dyDescent="0.3">
      <c r="A3877" s="2">
        <v>3876</v>
      </c>
      <c r="B3877" s="2" t="s">
        <v>7020</v>
      </c>
      <c r="C3877" s="2">
        <f>YEAR([1]Data!$D3877)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x14ac:dyDescent="0.3">
      <c r="A3878" s="2">
        <v>3877</v>
      </c>
      <c r="B3878" s="2" t="s">
        <v>7020</v>
      </c>
      <c r="C3878" s="2">
        <f>YEAR([1]Data!$D3878)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x14ac:dyDescent="0.3">
      <c r="A3879" s="2">
        <v>3878</v>
      </c>
      <c r="B3879" s="2" t="s">
        <v>7021</v>
      </c>
      <c r="C3879" s="2">
        <f>YEAR([1]Data!$D3879)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x14ac:dyDescent="0.3">
      <c r="A3880" s="2">
        <v>3879</v>
      </c>
      <c r="B3880" s="2" t="s">
        <v>7022</v>
      </c>
      <c r="C3880" s="2">
        <f>YEAR([1]Data!$D3880)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x14ac:dyDescent="0.3">
      <c r="A3881" s="2">
        <v>3880</v>
      </c>
      <c r="B3881" s="2" t="s">
        <v>7022</v>
      </c>
      <c r="C3881" s="2">
        <f>YEAR([1]Data!$D3881)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x14ac:dyDescent="0.3">
      <c r="A3882" s="2">
        <v>3881</v>
      </c>
      <c r="B3882" s="2" t="s">
        <v>7023</v>
      </c>
      <c r="C3882" s="2">
        <f>YEAR([1]Data!$D3882)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x14ac:dyDescent="0.3">
      <c r="A3883" s="2">
        <v>3882</v>
      </c>
      <c r="B3883" s="2" t="s">
        <v>7023</v>
      </c>
      <c r="C3883" s="2">
        <f>YEAR([1]Data!$D3883)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x14ac:dyDescent="0.3">
      <c r="A3884" s="2">
        <v>3883</v>
      </c>
      <c r="B3884" s="2" t="s">
        <v>7023</v>
      </c>
      <c r="C3884" s="2">
        <f>YEAR([1]Data!$D3884)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x14ac:dyDescent="0.3">
      <c r="A3885" s="2">
        <v>3884</v>
      </c>
      <c r="B3885" s="2" t="s">
        <v>7023</v>
      </c>
      <c r="C3885" s="2">
        <f>YEAR([1]Data!$D3885)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x14ac:dyDescent="0.3">
      <c r="A3886" s="2">
        <v>3885</v>
      </c>
      <c r="B3886" s="2" t="s">
        <v>7028</v>
      </c>
      <c r="C3886" s="2">
        <f>YEAR([1]Data!$D3886)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x14ac:dyDescent="0.3">
      <c r="A3887" s="2">
        <v>3886</v>
      </c>
      <c r="B3887" s="2" t="s">
        <v>7029</v>
      </c>
      <c r="C3887" s="2">
        <f>YEAR([1]Data!$D3887)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x14ac:dyDescent="0.3">
      <c r="A3888" s="2">
        <v>3887</v>
      </c>
      <c r="B3888" s="2" t="s">
        <v>7030</v>
      </c>
      <c r="C3888" s="2">
        <f>YEAR([1]Data!$D3888)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x14ac:dyDescent="0.3">
      <c r="A3889" s="2">
        <v>3888</v>
      </c>
      <c r="B3889" s="2" t="s">
        <v>7031</v>
      </c>
      <c r="C3889" s="2">
        <f>YEAR([1]Data!$D3889)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x14ac:dyDescent="0.3">
      <c r="A3890" s="2">
        <v>3889</v>
      </c>
      <c r="B3890" s="2" t="s">
        <v>7031</v>
      </c>
      <c r="C3890" s="2">
        <f>YEAR([1]Data!$D3890)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x14ac:dyDescent="0.3">
      <c r="A3891" s="2">
        <v>3890</v>
      </c>
      <c r="B3891" s="2" t="s">
        <v>7031</v>
      </c>
      <c r="C3891" s="2">
        <f>YEAR([1]Data!$D3891)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x14ac:dyDescent="0.3">
      <c r="A3892" s="2">
        <v>3891</v>
      </c>
      <c r="B3892" s="2" t="s">
        <v>7032</v>
      </c>
      <c r="C3892" s="2">
        <f>YEAR([1]Data!$D3892)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x14ac:dyDescent="0.3">
      <c r="A3893" s="2">
        <v>3892</v>
      </c>
      <c r="B3893" s="2" t="s">
        <v>7032</v>
      </c>
      <c r="C3893" s="2">
        <f>YEAR([1]Data!$D3893)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x14ac:dyDescent="0.3">
      <c r="A3894" s="2">
        <v>3893</v>
      </c>
      <c r="B3894" s="2" t="s">
        <v>7032</v>
      </c>
      <c r="C3894" s="2">
        <f>YEAR([1]Data!$D3894)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x14ac:dyDescent="0.3">
      <c r="A3895" s="2">
        <v>3894</v>
      </c>
      <c r="B3895" s="2" t="s">
        <v>7033</v>
      </c>
      <c r="C3895" s="2">
        <f>YEAR([1]Data!$D3895)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x14ac:dyDescent="0.3">
      <c r="A3896" s="2">
        <v>3895</v>
      </c>
      <c r="B3896" s="2" t="s">
        <v>7034</v>
      </c>
      <c r="C3896" s="2">
        <f>YEAR([1]Data!$D3896)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x14ac:dyDescent="0.3">
      <c r="A3897" s="2">
        <v>3896</v>
      </c>
      <c r="B3897" s="2" t="s">
        <v>7035</v>
      </c>
      <c r="C3897" s="2">
        <f>YEAR([1]Data!$D3897)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x14ac:dyDescent="0.3">
      <c r="A3898" s="2">
        <v>3897</v>
      </c>
      <c r="B3898" s="2" t="s">
        <v>7039</v>
      </c>
      <c r="C3898" s="2">
        <f>YEAR([1]Data!$D3898)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x14ac:dyDescent="0.3">
      <c r="A3899" s="2">
        <v>3898</v>
      </c>
      <c r="B3899" s="2" t="s">
        <v>7039</v>
      </c>
      <c r="C3899" s="2">
        <f>YEAR([1]Data!$D3899)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x14ac:dyDescent="0.3">
      <c r="A3900" s="2">
        <v>3899</v>
      </c>
      <c r="B3900" s="2" t="s">
        <v>7040</v>
      </c>
      <c r="C3900" s="2">
        <f>YEAR([1]Data!$D3900)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x14ac:dyDescent="0.3">
      <c r="A3901" s="2">
        <v>3900</v>
      </c>
      <c r="B3901" s="2" t="s">
        <v>7042</v>
      </c>
      <c r="C3901" s="2">
        <f>YEAR([1]Data!$D3901)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x14ac:dyDescent="0.3">
      <c r="A3902" s="2">
        <v>3901</v>
      </c>
      <c r="B3902" s="2" t="s">
        <v>7043</v>
      </c>
      <c r="C3902" s="2">
        <f>YEAR([1]Data!$D3902)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x14ac:dyDescent="0.3">
      <c r="A3903" s="2">
        <v>3902</v>
      </c>
      <c r="B3903" s="2" t="s">
        <v>7045</v>
      </c>
      <c r="C3903" s="2">
        <f>YEAR([1]Data!$D3903)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x14ac:dyDescent="0.3">
      <c r="A3904" s="2">
        <v>3903</v>
      </c>
      <c r="B3904" s="2" t="s">
        <v>7048</v>
      </c>
      <c r="C3904" s="2">
        <f>YEAR([1]Data!$D3904)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x14ac:dyDescent="0.3">
      <c r="A3905" s="2">
        <v>3904</v>
      </c>
      <c r="B3905" s="2" t="s">
        <v>7049</v>
      </c>
      <c r="C3905" s="2">
        <f>YEAR([1]Data!$D3905)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x14ac:dyDescent="0.3">
      <c r="A3906" s="2">
        <v>3905</v>
      </c>
      <c r="B3906" s="2" t="s">
        <v>7049</v>
      </c>
      <c r="C3906" s="2">
        <f>YEAR([1]Data!$D3906)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x14ac:dyDescent="0.3">
      <c r="A3907" s="2">
        <v>3906</v>
      </c>
      <c r="B3907" s="2" t="s">
        <v>7049</v>
      </c>
      <c r="C3907" s="2">
        <f>YEAR([1]Data!$D3907)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x14ac:dyDescent="0.3">
      <c r="A3908" s="2">
        <v>3907</v>
      </c>
      <c r="B3908" s="2" t="s">
        <v>7049</v>
      </c>
      <c r="C3908" s="2">
        <f>YEAR([1]Data!$D3908)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x14ac:dyDescent="0.3">
      <c r="A3909" s="2">
        <v>3908</v>
      </c>
      <c r="B3909" s="2" t="s">
        <v>7049</v>
      </c>
      <c r="C3909" s="2">
        <f>YEAR([1]Data!$D3909)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x14ac:dyDescent="0.3">
      <c r="A3910" s="2">
        <v>3909</v>
      </c>
      <c r="B3910" s="2" t="s">
        <v>7049</v>
      </c>
      <c r="C3910" s="2">
        <f>YEAR([1]Data!$D3910)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x14ac:dyDescent="0.3">
      <c r="A3911" s="2">
        <v>3910</v>
      </c>
      <c r="B3911" s="2" t="s">
        <v>7049</v>
      </c>
      <c r="C3911" s="2">
        <f>YEAR([1]Data!$D3911)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x14ac:dyDescent="0.3">
      <c r="A3912" s="2">
        <v>3911</v>
      </c>
      <c r="B3912" s="2" t="s">
        <v>7049</v>
      </c>
      <c r="C3912" s="2">
        <f>YEAR([1]Data!$D3912)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x14ac:dyDescent="0.3">
      <c r="A3913" s="2">
        <v>3912</v>
      </c>
      <c r="B3913" s="2" t="s">
        <v>7054</v>
      </c>
      <c r="C3913" s="2">
        <f>YEAR([1]Data!$D3913)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x14ac:dyDescent="0.3">
      <c r="A3914" s="2">
        <v>3913</v>
      </c>
      <c r="B3914" s="2" t="s">
        <v>7057</v>
      </c>
      <c r="C3914" s="2">
        <f>YEAR([1]Data!$D3914)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x14ac:dyDescent="0.3">
      <c r="A3915" s="2">
        <v>3914</v>
      </c>
      <c r="B3915" s="2" t="s">
        <v>7057</v>
      </c>
      <c r="C3915" s="2">
        <f>YEAR([1]Data!$D3915)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x14ac:dyDescent="0.3">
      <c r="A3916" s="2">
        <v>3915</v>
      </c>
      <c r="B3916" s="2" t="s">
        <v>7058</v>
      </c>
      <c r="C3916" s="2">
        <f>YEAR([1]Data!$D3916)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x14ac:dyDescent="0.3">
      <c r="A3917" s="2">
        <v>3916</v>
      </c>
      <c r="B3917" s="2" t="s">
        <v>7058</v>
      </c>
      <c r="C3917" s="2">
        <f>YEAR([1]Data!$D3917)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x14ac:dyDescent="0.3">
      <c r="A3918" s="2">
        <v>3917</v>
      </c>
      <c r="B3918" s="2" t="s">
        <v>7058</v>
      </c>
      <c r="C3918" s="2">
        <f>YEAR([1]Data!$D3918)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x14ac:dyDescent="0.3">
      <c r="A3919" s="2">
        <v>3918</v>
      </c>
      <c r="B3919" s="2" t="s">
        <v>7058</v>
      </c>
      <c r="C3919" s="2">
        <f>YEAR([1]Data!$D3919)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x14ac:dyDescent="0.3">
      <c r="A3920" s="2">
        <v>3919</v>
      </c>
      <c r="B3920" s="2" t="s">
        <v>7058</v>
      </c>
      <c r="C3920" s="2">
        <f>YEAR([1]Data!$D3920)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x14ac:dyDescent="0.3">
      <c r="A3921" s="2">
        <v>3920</v>
      </c>
      <c r="B3921" s="2" t="s">
        <v>7061</v>
      </c>
      <c r="C3921" s="2">
        <f>YEAR([1]Data!$D3921)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x14ac:dyDescent="0.3">
      <c r="A3922" s="2">
        <v>3921</v>
      </c>
      <c r="B3922" s="2" t="s">
        <v>7061</v>
      </c>
      <c r="C3922" s="2">
        <f>YEAR([1]Data!$D3922)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x14ac:dyDescent="0.3">
      <c r="A3923" s="2">
        <v>3922</v>
      </c>
      <c r="B3923" s="2" t="s">
        <v>7062</v>
      </c>
      <c r="C3923" s="2">
        <f>YEAR([1]Data!$D3923)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x14ac:dyDescent="0.3">
      <c r="A3924" s="2">
        <v>3923</v>
      </c>
      <c r="B3924" s="2" t="s">
        <v>7063</v>
      </c>
      <c r="C3924" s="2">
        <f>YEAR([1]Data!$D3924)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x14ac:dyDescent="0.3">
      <c r="A3925" s="2">
        <v>3924</v>
      </c>
      <c r="B3925" s="2" t="s">
        <v>7063</v>
      </c>
      <c r="C3925" s="2">
        <f>YEAR([1]Data!$D3925)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x14ac:dyDescent="0.3">
      <c r="A3926" s="2">
        <v>3925</v>
      </c>
      <c r="B3926" s="2" t="s">
        <v>7066</v>
      </c>
      <c r="C3926" s="2">
        <f>YEAR([1]Data!$D3926)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x14ac:dyDescent="0.3">
      <c r="A3927" s="2">
        <v>3926</v>
      </c>
      <c r="B3927" s="2" t="s">
        <v>7066</v>
      </c>
      <c r="C3927" s="2">
        <f>YEAR([1]Data!$D3927)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x14ac:dyDescent="0.3">
      <c r="A3928" s="2">
        <v>3927</v>
      </c>
      <c r="B3928" s="2" t="s">
        <v>7066</v>
      </c>
      <c r="C3928" s="2">
        <f>YEAR([1]Data!$D3928)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x14ac:dyDescent="0.3">
      <c r="A3929" s="2">
        <v>3928</v>
      </c>
      <c r="B3929" s="2" t="s">
        <v>7066</v>
      </c>
      <c r="C3929" s="2">
        <f>YEAR([1]Data!$D3929)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x14ac:dyDescent="0.3">
      <c r="A3930" s="2">
        <v>3929</v>
      </c>
      <c r="B3930" s="2" t="s">
        <v>7067</v>
      </c>
      <c r="C3930" s="2">
        <f>YEAR([1]Data!$D3930)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x14ac:dyDescent="0.3">
      <c r="A3931" s="2">
        <v>3930</v>
      </c>
      <c r="B3931" s="2" t="s">
        <v>7067</v>
      </c>
      <c r="C3931" s="2">
        <f>YEAR([1]Data!$D3931)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x14ac:dyDescent="0.3">
      <c r="A3932" s="2">
        <v>3931</v>
      </c>
      <c r="B3932" s="2" t="s">
        <v>7067</v>
      </c>
      <c r="C3932" s="2">
        <f>YEAR([1]Data!$D3932)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x14ac:dyDescent="0.3">
      <c r="A3933" s="2">
        <v>3932</v>
      </c>
      <c r="B3933" s="2" t="s">
        <v>7068</v>
      </c>
      <c r="C3933" s="2">
        <f>YEAR([1]Data!$D3933)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x14ac:dyDescent="0.3">
      <c r="A3934" s="2">
        <v>3933</v>
      </c>
      <c r="B3934" s="2" t="s">
        <v>7068</v>
      </c>
      <c r="C3934" s="2">
        <f>YEAR([1]Data!$D3934)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x14ac:dyDescent="0.3">
      <c r="A3935" s="2">
        <v>3934</v>
      </c>
      <c r="B3935" s="2" t="s">
        <v>7071</v>
      </c>
      <c r="C3935" s="2">
        <f>YEAR([1]Data!$D3935)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x14ac:dyDescent="0.3">
      <c r="A3936" s="2">
        <v>3935</v>
      </c>
      <c r="B3936" s="2" t="s">
        <v>7071</v>
      </c>
      <c r="C3936" s="2">
        <f>YEAR([1]Data!$D3936)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x14ac:dyDescent="0.3">
      <c r="A3937" s="2">
        <v>3936</v>
      </c>
      <c r="B3937" s="2" t="s">
        <v>7071</v>
      </c>
      <c r="C3937" s="2">
        <f>YEAR([1]Data!$D3937)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x14ac:dyDescent="0.3">
      <c r="A3938" s="2">
        <v>3937</v>
      </c>
      <c r="B3938" s="2" t="s">
        <v>7072</v>
      </c>
      <c r="C3938" s="2">
        <f>YEAR([1]Data!$D3938)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x14ac:dyDescent="0.3">
      <c r="A3939" s="2">
        <v>3938</v>
      </c>
      <c r="B3939" s="2" t="s">
        <v>7072</v>
      </c>
      <c r="C3939" s="2">
        <f>YEAR([1]Data!$D3939)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x14ac:dyDescent="0.3">
      <c r="A3940" s="2">
        <v>3939</v>
      </c>
      <c r="B3940" s="2" t="s">
        <v>7072</v>
      </c>
      <c r="C3940" s="2">
        <f>YEAR([1]Data!$D3940)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x14ac:dyDescent="0.3">
      <c r="A3941" s="2">
        <v>3940</v>
      </c>
      <c r="B3941" s="2" t="s">
        <v>7074</v>
      </c>
      <c r="C3941" s="2">
        <f>YEAR([1]Data!$D3941)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x14ac:dyDescent="0.3">
      <c r="A3942" s="2">
        <v>3941</v>
      </c>
      <c r="B3942" s="2" t="s">
        <v>7076</v>
      </c>
      <c r="C3942" s="2">
        <f>YEAR([1]Data!$D3942)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x14ac:dyDescent="0.3">
      <c r="A3943" s="2">
        <v>3942</v>
      </c>
      <c r="B3943" s="2" t="s">
        <v>7076</v>
      </c>
      <c r="C3943" s="2">
        <f>YEAR([1]Data!$D3943)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x14ac:dyDescent="0.3">
      <c r="A3944" s="2">
        <v>3943</v>
      </c>
      <c r="B3944" s="2" t="s">
        <v>7077</v>
      </c>
      <c r="C3944" s="2">
        <f>YEAR([1]Data!$D3944)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x14ac:dyDescent="0.3">
      <c r="A3945" s="2">
        <v>3944</v>
      </c>
      <c r="B3945" s="2" t="s">
        <v>7078</v>
      </c>
      <c r="C3945" s="2">
        <f>YEAR([1]Data!$D3945)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x14ac:dyDescent="0.3">
      <c r="A3946" s="2">
        <v>3945</v>
      </c>
      <c r="B3946" s="2" t="s">
        <v>7081</v>
      </c>
      <c r="C3946" s="2">
        <f>YEAR([1]Data!$D3946)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x14ac:dyDescent="0.3">
      <c r="A3947" s="2">
        <v>3946</v>
      </c>
      <c r="B3947" s="2" t="s">
        <v>7082</v>
      </c>
      <c r="C3947" s="2">
        <f>YEAR([1]Data!$D3947)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x14ac:dyDescent="0.3">
      <c r="A3948" s="2">
        <v>3947</v>
      </c>
      <c r="B3948" s="2" t="s">
        <v>7082</v>
      </c>
      <c r="C3948" s="2">
        <f>YEAR([1]Data!$D3948)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x14ac:dyDescent="0.3">
      <c r="A3949" s="2">
        <v>3948</v>
      </c>
      <c r="B3949" s="2" t="s">
        <v>7083</v>
      </c>
      <c r="C3949" s="2">
        <f>YEAR([1]Data!$D3949)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x14ac:dyDescent="0.3">
      <c r="A3950" s="2">
        <v>3949</v>
      </c>
      <c r="B3950" s="2" t="s">
        <v>7083</v>
      </c>
      <c r="C3950" s="2">
        <f>YEAR([1]Data!$D3950)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x14ac:dyDescent="0.3">
      <c r="A3951" s="2">
        <v>3950</v>
      </c>
      <c r="B3951" s="2" t="s">
        <v>7083</v>
      </c>
      <c r="C3951" s="2">
        <f>YEAR([1]Data!$D3951)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x14ac:dyDescent="0.3">
      <c r="A3952" s="2">
        <v>3951</v>
      </c>
      <c r="B3952" s="2" t="s">
        <v>7083</v>
      </c>
      <c r="C3952" s="2">
        <f>YEAR([1]Data!$D3952)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x14ac:dyDescent="0.3">
      <c r="A3953" s="2">
        <v>3952</v>
      </c>
      <c r="B3953" s="2" t="s">
        <v>7084</v>
      </c>
      <c r="C3953" s="2">
        <f>YEAR([1]Data!$D3953)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x14ac:dyDescent="0.3">
      <c r="A3954" s="2">
        <v>3953</v>
      </c>
      <c r="B3954" s="2" t="s">
        <v>7085</v>
      </c>
      <c r="C3954" s="2">
        <f>YEAR([1]Data!$D3954)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x14ac:dyDescent="0.3">
      <c r="A3955" s="2">
        <v>3954</v>
      </c>
      <c r="B3955" s="2" t="s">
        <v>7088</v>
      </c>
      <c r="C3955" s="2">
        <f>YEAR([1]Data!$D3955)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x14ac:dyDescent="0.3">
      <c r="A3956" s="2">
        <v>3955</v>
      </c>
      <c r="B3956" s="2" t="s">
        <v>7089</v>
      </c>
      <c r="C3956" s="2">
        <f>YEAR([1]Data!$D3956)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x14ac:dyDescent="0.3">
      <c r="A3957" s="2">
        <v>3956</v>
      </c>
      <c r="B3957" s="2" t="s">
        <v>7089</v>
      </c>
      <c r="C3957" s="2">
        <f>YEAR([1]Data!$D3957)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x14ac:dyDescent="0.3">
      <c r="A3958" s="2">
        <v>3957</v>
      </c>
      <c r="B3958" s="2" t="s">
        <v>7090</v>
      </c>
      <c r="C3958" s="2">
        <f>YEAR([1]Data!$D3958)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x14ac:dyDescent="0.3">
      <c r="A3959" s="2">
        <v>3958</v>
      </c>
      <c r="B3959" s="2" t="s">
        <v>7091</v>
      </c>
      <c r="C3959" s="2">
        <f>YEAR([1]Data!$D3959)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x14ac:dyDescent="0.3">
      <c r="A3960" s="2">
        <v>3959</v>
      </c>
      <c r="B3960" s="2" t="s">
        <v>7091</v>
      </c>
      <c r="C3960" s="2">
        <f>YEAR([1]Data!$D3960)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x14ac:dyDescent="0.3">
      <c r="A3961" s="2">
        <v>3960</v>
      </c>
      <c r="B3961" s="2" t="s">
        <v>7091</v>
      </c>
      <c r="C3961" s="2">
        <f>YEAR([1]Data!$D3961)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x14ac:dyDescent="0.3">
      <c r="A3962" s="2">
        <v>3961</v>
      </c>
      <c r="B3962" s="2" t="s">
        <v>7094</v>
      </c>
      <c r="C3962" s="2">
        <f>YEAR([1]Data!$D3962)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x14ac:dyDescent="0.3">
      <c r="A3963" s="2">
        <v>3962</v>
      </c>
      <c r="B3963" s="2" t="s">
        <v>7094</v>
      </c>
      <c r="C3963" s="2">
        <f>YEAR([1]Data!$D3963)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x14ac:dyDescent="0.3">
      <c r="A3964" s="2">
        <v>3963</v>
      </c>
      <c r="B3964" s="2" t="s">
        <v>7095</v>
      </c>
      <c r="C3964" s="2">
        <f>YEAR([1]Data!$D3964)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x14ac:dyDescent="0.3">
      <c r="A3965" s="2">
        <v>3964</v>
      </c>
      <c r="B3965" s="2" t="s">
        <v>7095</v>
      </c>
      <c r="C3965" s="2">
        <f>YEAR([1]Data!$D3965)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x14ac:dyDescent="0.3">
      <c r="A3966" s="2">
        <v>3965</v>
      </c>
      <c r="B3966" s="2" t="s">
        <v>7096</v>
      </c>
      <c r="C3966" s="2">
        <f>YEAR([1]Data!$D3966)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x14ac:dyDescent="0.3">
      <c r="A3967" s="2">
        <v>3966</v>
      </c>
      <c r="B3967" s="2" t="s">
        <v>7099</v>
      </c>
      <c r="C3967" s="2">
        <f>YEAR([1]Data!$D3967)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x14ac:dyDescent="0.3">
      <c r="A3968" s="2">
        <v>3967</v>
      </c>
      <c r="B3968" s="2" t="s">
        <v>7100</v>
      </c>
      <c r="C3968" s="2">
        <f>YEAR([1]Data!$D3968)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x14ac:dyDescent="0.3">
      <c r="A3969" s="2">
        <v>3968</v>
      </c>
      <c r="B3969" s="2" t="s">
        <v>7101</v>
      </c>
      <c r="C3969" s="2">
        <f>YEAR([1]Data!$D3969)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x14ac:dyDescent="0.3">
      <c r="A3970" s="2">
        <v>3969</v>
      </c>
      <c r="B3970" s="2" t="s">
        <v>7102</v>
      </c>
      <c r="C3970" s="2">
        <f>YEAR([1]Data!$D3970)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x14ac:dyDescent="0.3">
      <c r="A3971" s="2">
        <v>3970</v>
      </c>
      <c r="B3971" s="2" t="s">
        <v>7102</v>
      </c>
      <c r="C3971" s="2">
        <f>YEAR([1]Data!$D3971)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x14ac:dyDescent="0.3">
      <c r="A3972" s="2">
        <v>3971</v>
      </c>
      <c r="B3972" s="2" t="s">
        <v>7105</v>
      </c>
      <c r="C3972" s="2">
        <f>YEAR([1]Data!$D3972)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x14ac:dyDescent="0.3">
      <c r="A3973" s="2">
        <v>3972</v>
      </c>
      <c r="B3973" s="2" t="s">
        <v>7108</v>
      </c>
      <c r="C3973" s="2">
        <f>YEAR([1]Data!$D3973)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x14ac:dyDescent="0.3">
      <c r="A3974" s="2">
        <v>3973</v>
      </c>
      <c r="B3974" s="2" t="s">
        <v>7109</v>
      </c>
      <c r="C3974" s="2">
        <f>YEAR([1]Data!$D3974)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x14ac:dyDescent="0.3">
      <c r="A3975" s="2">
        <v>3974</v>
      </c>
      <c r="B3975" s="2" t="s">
        <v>7109</v>
      </c>
      <c r="C3975" s="2">
        <f>YEAR([1]Data!$D3975)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x14ac:dyDescent="0.3">
      <c r="A3976" s="2">
        <v>3975</v>
      </c>
      <c r="B3976" s="2" t="s">
        <v>7109</v>
      </c>
      <c r="C3976" s="2">
        <f>YEAR([1]Data!$D3976)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x14ac:dyDescent="0.3">
      <c r="A3977" s="2">
        <v>3976</v>
      </c>
      <c r="B3977" s="2" t="s">
        <v>7109</v>
      </c>
      <c r="C3977" s="2">
        <f>YEAR([1]Data!$D3977)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x14ac:dyDescent="0.3">
      <c r="A3978" s="2">
        <v>3977</v>
      </c>
      <c r="B3978" s="2" t="s">
        <v>7110</v>
      </c>
      <c r="C3978" s="2">
        <f>YEAR([1]Data!$D3978)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x14ac:dyDescent="0.3">
      <c r="A3979" s="2">
        <v>3978</v>
      </c>
      <c r="B3979" s="2" t="s">
        <v>7113</v>
      </c>
      <c r="C3979" s="2">
        <f>YEAR([1]Data!$D3979)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x14ac:dyDescent="0.3">
      <c r="A3980" s="2">
        <v>3979</v>
      </c>
      <c r="B3980" s="2" t="s">
        <v>7113</v>
      </c>
      <c r="C3980" s="2">
        <f>YEAR([1]Data!$D3980)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x14ac:dyDescent="0.3">
      <c r="A3981" s="2">
        <v>3980</v>
      </c>
      <c r="B3981" s="2" t="s">
        <v>7114</v>
      </c>
      <c r="C3981" s="2">
        <f>YEAR([1]Data!$D3981)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x14ac:dyDescent="0.3">
      <c r="A3982" s="2">
        <v>3981</v>
      </c>
      <c r="B3982" s="2" t="s">
        <v>7114</v>
      </c>
      <c r="C3982" s="2">
        <f>YEAR([1]Data!$D3982)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x14ac:dyDescent="0.3">
      <c r="A3983" s="2">
        <v>3982</v>
      </c>
      <c r="B3983" s="2" t="s">
        <v>7115</v>
      </c>
      <c r="C3983" s="2">
        <f>YEAR([1]Data!$D3983)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x14ac:dyDescent="0.3">
      <c r="A3984" s="2">
        <v>3983</v>
      </c>
      <c r="B3984" s="2" t="s">
        <v>7116</v>
      </c>
      <c r="C3984" s="2">
        <f>YEAR([1]Data!$D3984)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x14ac:dyDescent="0.3">
      <c r="A3985" s="2">
        <v>3984</v>
      </c>
      <c r="B3985" s="2" t="s">
        <v>7116</v>
      </c>
      <c r="C3985" s="2">
        <f>YEAR([1]Data!$D3985)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x14ac:dyDescent="0.3">
      <c r="A3986" s="2">
        <v>3985</v>
      </c>
      <c r="B3986" s="2" t="s">
        <v>7116</v>
      </c>
      <c r="C3986" s="2">
        <f>YEAR([1]Data!$D3986)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x14ac:dyDescent="0.3">
      <c r="A3987" s="2">
        <v>3986</v>
      </c>
      <c r="B3987" s="2" t="s">
        <v>7117</v>
      </c>
      <c r="C3987" s="2">
        <f>YEAR([1]Data!$D3987)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x14ac:dyDescent="0.3">
      <c r="A3988" s="2">
        <v>3987</v>
      </c>
      <c r="B3988" s="2" t="s">
        <v>7118</v>
      </c>
      <c r="C3988" s="2">
        <f>YEAR([1]Data!$D3988)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x14ac:dyDescent="0.3">
      <c r="A3989" s="2">
        <v>3988</v>
      </c>
      <c r="B3989" s="2" t="s">
        <v>7118</v>
      </c>
      <c r="C3989" s="2">
        <f>YEAR([1]Data!$D3989)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x14ac:dyDescent="0.3">
      <c r="A3990" s="2">
        <v>3989</v>
      </c>
      <c r="B3990" s="2" t="s">
        <v>7121</v>
      </c>
      <c r="C3990" s="2">
        <f>YEAR([1]Data!$D3990)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x14ac:dyDescent="0.3">
      <c r="A3991" s="2">
        <v>3990</v>
      </c>
      <c r="B3991" s="2" t="s">
        <v>7126</v>
      </c>
      <c r="C3991" s="2">
        <f>YEAR([1]Data!$D3991)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x14ac:dyDescent="0.3">
      <c r="A3992" s="2">
        <v>3991</v>
      </c>
      <c r="B3992" s="2" t="s">
        <v>7128</v>
      </c>
      <c r="C3992" s="2">
        <f>YEAR([1]Data!$D3992)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x14ac:dyDescent="0.3">
      <c r="A3993" s="2">
        <v>3992</v>
      </c>
      <c r="B3993" s="2" t="s">
        <v>7129</v>
      </c>
      <c r="C3993" s="2">
        <f>YEAR([1]Data!$D3993)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x14ac:dyDescent="0.3">
      <c r="A3994" s="2">
        <v>3993</v>
      </c>
      <c r="B3994" s="2" t="s">
        <v>7129</v>
      </c>
      <c r="C3994" s="2">
        <f>YEAR([1]Data!$D3994)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x14ac:dyDescent="0.3">
      <c r="A3995" s="2">
        <v>3994</v>
      </c>
      <c r="B3995" s="2" t="s">
        <v>7129</v>
      </c>
      <c r="C3995" s="2">
        <f>YEAR([1]Data!$D3995)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x14ac:dyDescent="0.3">
      <c r="A3996" s="2">
        <v>3995</v>
      </c>
      <c r="B3996" s="2" t="s">
        <v>7130</v>
      </c>
      <c r="C3996" s="2">
        <f>YEAR([1]Data!$D3996)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x14ac:dyDescent="0.3">
      <c r="A3997" s="2">
        <v>3996</v>
      </c>
      <c r="B3997" s="2" t="s">
        <v>7130</v>
      </c>
      <c r="C3997" s="2">
        <f>YEAR([1]Data!$D3997)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x14ac:dyDescent="0.3">
      <c r="A3998" s="2">
        <v>3997</v>
      </c>
      <c r="B3998" s="2" t="s">
        <v>7130</v>
      </c>
      <c r="C3998" s="2">
        <f>YEAR([1]Data!$D3998)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x14ac:dyDescent="0.3">
      <c r="A3999" s="2">
        <v>3998</v>
      </c>
      <c r="B3999" s="2" t="s">
        <v>7130</v>
      </c>
      <c r="C3999" s="2">
        <f>YEAR([1]Data!$D3999)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x14ac:dyDescent="0.3">
      <c r="A4000" s="2">
        <v>3999</v>
      </c>
      <c r="B4000" s="2" t="s">
        <v>7130</v>
      </c>
      <c r="C4000" s="2">
        <f>YEAR([1]Data!$D4000)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x14ac:dyDescent="0.3">
      <c r="A4001" s="2">
        <v>4000</v>
      </c>
      <c r="B4001" s="2" t="s">
        <v>7135</v>
      </c>
      <c r="C4001" s="2">
        <f>YEAR([1]Data!$D4001)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x14ac:dyDescent="0.3">
      <c r="A4002" s="2">
        <v>4001</v>
      </c>
      <c r="B4002" s="2" t="s">
        <v>7136</v>
      </c>
      <c r="C4002" s="2">
        <f>YEAR([1]Data!$D4002)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x14ac:dyDescent="0.3">
      <c r="A4003" s="2">
        <v>4002</v>
      </c>
      <c r="B4003" s="2" t="s">
        <v>7136</v>
      </c>
      <c r="C4003" s="2">
        <f>YEAR([1]Data!$D4003)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x14ac:dyDescent="0.3">
      <c r="A4004" s="2">
        <v>4003</v>
      </c>
      <c r="B4004" s="2" t="s">
        <v>7139</v>
      </c>
      <c r="C4004" s="2">
        <f>YEAR([1]Data!$D4004)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x14ac:dyDescent="0.3">
      <c r="A4005" s="2">
        <v>4004</v>
      </c>
      <c r="B4005" s="2" t="s">
        <v>7139</v>
      </c>
      <c r="C4005" s="2">
        <f>YEAR([1]Data!$D4005)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x14ac:dyDescent="0.3">
      <c r="A4006" s="2">
        <v>4005</v>
      </c>
      <c r="B4006" s="2" t="s">
        <v>7139</v>
      </c>
      <c r="C4006" s="2">
        <f>YEAR([1]Data!$D4006)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x14ac:dyDescent="0.3">
      <c r="A4007" s="2">
        <v>4006</v>
      </c>
      <c r="B4007" s="2" t="s">
        <v>7142</v>
      </c>
      <c r="C4007" s="2">
        <f>YEAR([1]Data!$D4007)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x14ac:dyDescent="0.3">
      <c r="A4008" s="2">
        <v>4007</v>
      </c>
      <c r="B4008" s="2" t="s">
        <v>7142</v>
      </c>
      <c r="C4008" s="2">
        <f>YEAR([1]Data!$D4008)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x14ac:dyDescent="0.3">
      <c r="A4009" s="2">
        <v>4008</v>
      </c>
      <c r="B4009" s="2" t="s">
        <v>7142</v>
      </c>
      <c r="C4009" s="2">
        <f>YEAR([1]Data!$D4009)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x14ac:dyDescent="0.3">
      <c r="A4010" s="2">
        <v>4009</v>
      </c>
      <c r="B4010" s="2" t="s">
        <v>7147</v>
      </c>
      <c r="C4010" s="2">
        <f>YEAR([1]Data!$D4010)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x14ac:dyDescent="0.3">
      <c r="A4011" s="2">
        <v>4010</v>
      </c>
      <c r="B4011" s="2" t="s">
        <v>7148</v>
      </c>
      <c r="C4011" s="2">
        <f>YEAR([1]Data!$D4011)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x14ac:dyDescent="0.3">
      <c r="A4012" s="2">
        <v>4011</v>
      </c>
      <c r="B4012" s="2" t="s">
        <v>7151</v>
      </c>
      <c r="C4012" s="2">
        <f>YEAR([1]Data!$D4012)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x14ac:dyDescent="0.3">
      <c r="A4013" s="2">
        <v>4012</v>
      </c>
      <c r="B4013" s="2" t="s">
        <v>7151</v>
      </c>
      <c r="C4013" s="2">
        <f>YEAR([1]Data!$D4013)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x14ac:dyDescent="0.3">
      <c r="A4014" s="2">
        <v>4013</v>
      </c>
      <c r="B4014" s="2" t="s">
        <v>7152</v>
      </c>
      <c r="C4014" s="2">
        <f>YEAR([1]Data!$D4014)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x14ac:dyDescent="0.3">
      <c r="A4015" s="2">
        <v>4014</v>
      </c>
      <c r="B4015" s="2" t="s">
        <v>7154</v>
      </c>
      <c r="C4015" s="2">
        <f>YEAR([1]Data!$D4015)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x14ac:dyDescent="0.3">
      <c r="A4016" s="2">
        <v>4015</v>
      </c>
      <c r="B4016" s="2" t="s">
        <v>7154</v>
      </c>
      <c r="C4016" s="2">
        <f>YEAR([1]Data!$D4016)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x14ac:dyDescent="0.3">
      <c r="A4017" s="2">
        <v>4016</v>
      </c>
      <c r="B4017" s="2" t="s">
        <v>7154</v>
      </c>
      <c r="C4017" s="2">
        <f>YEAR([1]Data!$D4017)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x14ac:dyDescent="0.3">
      <c r="A4018" s="2">
        <v>4017</v>
      </c>
      <c r="B4018" s="2" t="s">
        <v>7154</v>
      </c>
      <c r="C4018" s="2">
        <f>YEAR([1]Data!$D4018)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x14ac:dyDescent="0.3">
      <c r="A4019" s="2">
        <v>4018</v>
      </c>
      <c r="B4019" s="2" t="s">
        <v>7154</v>
      </c>
      <c r="C4019" s="2">
        <f>YEAR([1]Data!$D4019)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x14ac:dyDescent="0.3">
      <c r="A4020" s="2">
        <v>4019</v>
      </c>
      <c r="B4020" s="2" t="s">
        <v>7154</v>
      </c>
      <c r="C4020" s="2">
        <f>YEAR([1]Data!$D4020)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x14ac:dyDescent="0.3">
      <c r="A4021" s="2">
        <v>4020</v>
      </c>
      <c r="B4021" s="2" t="s">
        <v>7154</v>
      </c>
      <c r="C4021" s="2">
        <f>YEAR([1]Data!$D4021)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x14ac:dyDescent="0.3">
      <c r="A4022" s="2">
        <v>4021</v>
      </c>
      <c r="B4022" s="2" t="s">
        <v>7157</v>
      </c>
      <c r="C4022" s="2">
        <f>YEAR([1]Data!$D4022)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x14ac:dyDescent="0.3">
      <c r="A4023" s="2">
        <v>4022</v>
      </c>
      <c r="B4023" s="2" t="s">
        <v>7157</v>
      </c>
      <c r="C4023" s="2">
        <f>YEAR([1]Data!$D4023)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x14ac:dyDescent="0.3">
      <c r="A4024" s="2">
        <v>4023</v>
      </c>
      <c r="B4024" s="2" t="s">
        <v>7157</v>
      </c>
      <c r="C4024" s="2">
        <f>YEAR([1]Data!$D4024)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x14ac:dyDescent="0.3">
      <c r="A4025" s="2">
        <v>4024</v>
      </c>
      <c r="B4025" s="2" t="s">
        <v>7160</v>
      </c>
      <c r="C4025" s="2">
        <f>YEAR([1]Data!$D4025)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x14ac:dyDescent="0.3">
      <c r="A4026" s="2">
        <v>4025</v>
      </c>
      <c r="B4026" s="2" t="s">
        <v>7160</v>
      </c>
      <c r="C4026" s="2">
        <f>YEAR([1]Data!$D4026)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x14ac:dyDescent="0.3">
      <c r="A4027" s="2">
        <v>4026</v>
      </c>
      <c r="B4027" s="2" t="s">
        <v>7163</v>
      </c>
      <c r="C4027" s="2">
        <f>YEAR([1]Data!$D4027)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x14ac:dyDescent="0.3">
      <c r="A4028" s="2">
        <v>4027</v>
      </c>
      <c r="B4028" s="2" t="s">
        <v>7163</v>
      </c>
      <c r="C4028" s="2">
        <f>YEAR([1]Data!$D4028)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x14ac:dyDescent="0.3">
      <c r="A4029" s="2">
        <v>4028</v>
      </c>
      <c r="B4029" s="2" t="s">
        <v>7163</v>
      </c>
      <c r="C4029" s="2">
        <f>YEAR([1]Data!$D4029)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x14ac:dyDescent="0.3">
      <c r="A4030" s="2">
        <v>4029</v>
      </c>
      <c r="B4030" s="2" t="s">
        <v>7163</v>
      </c>
      <c r="C4030" s="2">
        <f>YEAR([1]Data!$D4030)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x14ac:dyDescent="0.3">
      <c r="A4031" s="2">
        <v>4030</v>
      </c>
      <c r="B4031" s="2" t="s">
        <v>7165</v>
      </c>
      <c r="C4031" s="2">
        <f>YEAR([1]Data!$D4031)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x14ac:dyDescent="0.3">
      <c r="A4032" s="2">
        <v>4031</v>
      </c>
      <c r="B4032" s="2" t="s">
        <v>7165</v>
      </c>
      <c r="C4032" s="2">
        <f>YEAR([1]Data!$D4032)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x14ac:dyDescent="0.3">
      <c r="A4033" s="2">
        <v>4032</v>
      </c>
      <c r="B4033" s="2" t="s">
        <v>7166</v>
      </c>
      <c r="C4033" s="2">
        <f>YEAR([1]Data!$D4033)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x14ac:dyDescent="0.3">
      <c r="A4034" s="2">
        <v>4033</v>
      </c>
      <c r="B4034" s="2" t="s">
        <v>7166</v>
      </c>
      <c r="C4034" s="2">
        <f>YEAR([1]Data!$D4034)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x14ac:dyDescent="0.3">
      <c r="A4035" s="2">
        <v>4034</v>
      </c>
      <c r="B4035" s="2" t="s">
        <v>7166</v>
      </c>
      <c r="C4035" s="2">
        <f>YEAR([1]Data!$D4035)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x14ac:dyDescent="0.3">
      <c r="A4036" s="2">
        <v>4035</v>
      </c>
      <c r="B4036" s="2" t="s">
        <v>7168</v>
      </c>
      <c r="C4036" s="2">
        <f>YEAR([1]Data!$D4036)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x14ac:dyDescent="0.3">
      <c r="A4037" s="2">
        <v>4036</v>
      </c>
      <c r="B4037" s="2" t="s">
        <v>7168</v>
      </c>
      <c r="C4037" s="2">
        <f>YEAR([1]Data!$D4037)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x14ac:dyDescent="0.3">
      <c r="A4038" s="2">
        <v>4037</v>
      </c>
      <c r="B4038" s="2" t="s">
        <v>7169</v>
      </c>
      <c r="C4038" s="2">
        <f>YEAR([1]Data!$D4038)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x14ac:dyDescent="0.3">
      <c r="A4039" s="2">
        <v>4038</v>
      </c>
      <c r="B4039" s="2" t="s">
        <v>7170</v>
      </c>
      <c r="C4039" s="2">
        <f>YEAR([1]Data!$D4039)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x14ac:dyDescent="0.3">
      <c r="A4040" s="2">
        <v>4039</v>
      </c>
      <c r="B4040" s="2" t="s">
        <v>7170</v>
      </c>
      <c r="C4040" s="2">
        <f>YEAR([1]Data!$D4040)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x14ac:dyDescent="0.3">
      <c r="A4041" s="2">
        <v>4040</v>
      </c>
      <c r="B4041" s="2" t="s">
        <v>7170</v>
      </c>
      <c r="C4041" s="2">
        <f>YEAR([1]Data!$D4041)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x14ac:dyDescent="0.3">
      <c r="A4042" s="2">
        <v>4041</v>
      </c>
      <c r="B4042" s="2" t="s">
        <v>7170</v>
      </c>
      <c r="C4042" s="2">
        <f>YEAR([1]Data!$D4042)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x14ac:dyDescent="0.3">
      <c r="A4043" s="2">
        <v>4042</v>
      </c>
      <c r="B4043" s="2" t="s">
        <v>7170</v>
      </c>
      <c r="C4043" s="2">
        <f>YEAR([1]Data!$D4043)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x14ac:dyDescent="0.3">
      <c r="A4044" s="2">
        <v>4043</v>
      </c>
      <c r="B4044" s="2" t="s">
        <v>7170</v>
      </c>
      <c r="C4044" s="2">
        <f>YEAR([1]Data!$D4044)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x14ac:dyDescent="0.3">
      <c r="A4045" s="2">
        <v>4044</v>
      </c>
      <c r="B4045" s="2" t="s">
        <v>7170</v>
      </c>
      <c r="C4045" s="2">
        <f>YEAR([1]Data!$D4045)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x14ac:dyDescent="0.3">
      <c r="A4046" s="2">
        <v>4045</v>
      </c>
      <c r="B4046" s="2" t="s">
        <v>7171</v>
      </c>
      <c r="C4046" s="2">
        <f>YEAR([1]Data!$D4046)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x14ac:dyDescent="0.3">
      <c r="A4047" s="2">
        <v>4046</v>
      </c>
      <c r="B4047" s="2" t="s">
        <v>7172</v>
      </c>
      <c r="C4047" s="2">
        <f>YEAR([1]Data!$D4047)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x14ac:dyDescent="0.3">
      <c r="A4048" s="2">
        <v>4047</v>
      </c>
      <c r="B4048" s="2" t="s">
        <v>7173</v>
      </c>
      <c r="C4048" s="2">
        <f>YEAR([1]Data!$D4048)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x14ac:dyDescent="0.3">
      <c r="A4049" s="2">
        <v>4048</v>
      </c>
      <c r="B4049" s="2" t="s">
        <v>7174</v>
      </c>
      <c r="C4049" s="2">
        <f>YEAR([1]Data!$D4049)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x14ac:dyDescent="0.3">
      <c r="A4050" s="2">
        <v>4049</v>
      </c>
      <c r="B4050" s="2" t="s">
        <v>7174</v>
      </c>
      <c r="C4050" s="2">
        <f>YEAR([1]Data!$D4050)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x14ac:dyDescent="0.3">
      <c r="A4051" s="2">
        <v>4050</v>
      </c>
      <c r="B4051" s="2" t="s">
        <v>7175</v>
      </c>
      <c r="C4051" s="2">
        <f>YEAR([1]Data!$D4051)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x14ac:dyDescent="0.3">
      <c r="A4052" s="2">
        <v>4051</v>
      </c>
      <c r="B4052" s="2" t="s">
        <v>7175</v>
      </c>
      <c r="C4052" s="2">
        <f>YEAR([1]Data!$D4052)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x14ac:dyDescent="0.3">
      <c r="A4053" s="2">
        <v>4052</v>
      </c>
      <c r="B4053" s="2" t="s">
        <v>7176</v>
      </c>
      <c r="C4053" s="2">
        <f>YEAR([1]Data!$D4053)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x14ac:dyDescent="0.3">
      <c r="A4054" s="2">
        <v>4053</v>
      </c>
      <c r="B4054" s="2" t="s">
        <v>7176</v>
      </c>
      <c r="C4054" s="2">
        <f>YEAR([1]Data!$D4054)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x14ac:dyDescent="0.3">
      <c r="A4055" s="2">
        <v>4054</v>
      </c>
      <c r="B4055" s="2" t="s">
        <v>7176</v>
      </c>
      <c r="C4055" s="2">
        <f>YEAR([1]Data!$D4055)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x14ac:dyDescent="0.3">
      <c r="A4056" s="2">
        <v>4055</v>
      </c>
      <c r="B4056" s="2" t="s">
        <v>7176</v>
      </c>
      <c r="C4056" s="2">
        <f>YEAR([1]Data!$D4056)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x14ac:dyDescent="0.3">
      <c r="A4057" s="2">
        <v>4056</v>
      </c>
      <c r="B4057" s="2" t="s">
        <v>7176</v>
      </c>
      <c r="C4057" s="2">
        <f>YEAR([1]Data!$D4057)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x14ac:dyDescent="0.3">
      <c r="A4058" s="2">
        <v>4057</v>
      </c>
      <c r="B4058" s="2" t="s">
        <v>7176</v>
      </c>
      <c r="C4058" s="2">
        <f>YEAR([1]Data!$D4058)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x14ac:dyDescent="0.3">
      <c r="A4059" s="2">
        <v>4058</v>
      </c>
      <c r="B4059" s="2" t="s">
        <v>7179</v>
      </c>
      <c r="C4059" s="2">
        <f>YEAR([1]Data!$D4059)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x14ac:dyDescent="0.3">
      <c r="A4060" s="2">
        <v>4059</v>
      </c>
      <c r="B4060" s="2" t="s">
        <v>7180</v>
      </c>
      <c r="C4060" s="2">
        <f>YEAR([1]Data!$D4060)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x14ac:dyDescent="0.3">
      <c r="A4061" s="2">
        <v>4060</v>
      </c>
      <c r="B4061" s="2" t="s">
        <v>7180</v>
      </c>
      <c r="C4061" s="2">
        <f>YEAR([1]Data!$D4061)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x14ac:dyDescent="0.3">
      <c r="A4062" s="2">
        <v>4061</v>
      </c>
      <c r="B4062" s="2" t="s">
        <v>7181</v>
      </c>
      <c r="C4062" s="2">
        <f>YEAR([1]Data!$D4062)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x14ac:dyDescent="0.3">
      <c r="A4063" s="2">
        <v>4062</v>
      </c>
      <c r="B4063" s="2" t="s">
        <v>7182</v>
      </c>
      <c r="C4063" s="2">
        <f>YEAR([1]Data!$D4063)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x14ac:dyDescent="0.3">
      <c r="A4064" s="2">
        <v>4063</v>
      </c>
      <c r="B4064" s="2" t="s">
        <v>7183</v>
      </c>
      <c r="C4064" s="2">
        <f>YEAR([1]Data!$D4064)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x14ac:dyDescent="0.3">
      <c r="A4065" s="2">
        <v>4064</v>
      </c>
      <c r="B4065" s="2" t="s">
        <v>7184</v>
      </c>
      <c r="C4065" s="2">
        <f>YEAR([1]Data!$D4065)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x14ac:dyDescent="0.3">
      <c r="A4066" s="2">
        <v>4065</v>
      </c>
      <c r="B4066" s="2" t="s">
        <v>7184</v>
      </c>
      <c r="C4066" s="2">
        <f>YEAR([1]Data!$D4066)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x14ac:dyDescent="0.3">
      <c r="A4067" s="2">
        <v>4066</v>
      </c>
      <c r="B4067" s="2" t="s">
        <v>7186</v>
      </c>
      <c r="C4067" s="2">
        <f>YEAR([1]Data!$D4067)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x14ac:dyDescent="0.3">
      <c r="A4068" s="2">
        <v>4067</v>
      </c>
      <c r="B4068" s="2" t="s">
        <v>7186</v>
      </c>
      <c r="C4068" s="2">
        <f>YEAR([1]Data!$D4068)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x14ac:dyDescent="0.3">
      <c r="A4069" s="2">
        <v>4068</v>
      </c>
      <c r="B4069" s="2" t="s">
        <v>7186</v>
      </c>
      <c r="C4069" s="2">
        <f>YEAR([1]Data!$D4069)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x14ac:dyDescent="0.3">
      <c r="A4070" s="2">
        <v>4069</v>
      </c>
      <c r="B4070" s="2" t="s">
        <v>7186</v>
      </c>
      <c r="C4070" s="2">
        <f>YEAR([1]Data!$D4070)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x14ac:dyDescent="0.3">
      <c r="A4071" s="2">
        <v>4070</v>
      </c>
      <c r="B4071" s="2" t="s">
        <v>7189</v>
      </c>
      <c r="C4071" s="2">
        <f>YEAR([1]Data!$D4071)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x14ac:dyDescent="0.3">
      <c r="A4072" s="2">
        <v>4071</v>
      </c>
      <c r="B4072" s="2" t="s">
        <v>7189</v>
      </c>
      <c r="C4072" s="2">
        <f>YEAR([1]Data!$D4072)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x14ac:dyDescent="0.3">
      <c r="A4073" s="2">
        <v>4072</v>
      </c>
      <c r="B4073" s="2" t="s">
        <v>7189</v>
      </c>
      <c r="C4073" s="2">
        <f>YEAR([1]Data!$D4073)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x14ac:dyDescent="0.3">
      <c r="A4074" s="2">
        <v>4073</v>
      </c>
      <c r="B4074" s="2" t="s">
        <v>7190</v>
      </c>
      <c r="C4074" s="2">
        <f>YEAR([1]Data!$D4074)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x14ac:dyDescent="0.3">
      <c r="A4075" s="2">
        <v>4074</v>
      </c>
      <c r="B4075" s="2" t="s">
        <v>7191</v>
      </c>
      <c r="C4075" s="2">
        <f>YEAR([1]Data!$D4075)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x14ac:dyDescent="0.3">
      <c r="A4076" s="2">
        <v>4075</v>
      </c>
      <c r="B4076" s="2" t="s">
        <v>7193</v>
      </c>
      <c r="C4076" s="2">
        <f>YEAR([1]Data!$D4076)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x14ac:dyDescent="0.3">
      <c r="A4077" s="2">
        <v>4076</v>
      </c>
      <c r="B4077" s="2" t="s">
        <v>7193</v>
      </c>
      <c r="C4077" s="2">
        <f>YEAR([1]Data!$D4077)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x14ac:dyDescent="0.3">
      <c r="A4078" s="2">
        <v>4077</v>
      </c>
      <c r="B4078" s="2" t="s">
        <v>7195</v>
      </c>
      <c r="C4078" s="2">
        <f>YEAR([1]Data!$D4078)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x14ac:dyDescent="0.3">
      <c r="A4079" s="2">
        <v>4078</v>
      </c>
      <c r="B4079" s="2" t="s">
        <v>7195</v>
      </c>
      <c r="C4079" s="2">
        <f>YEAR([1]Data!$D4079)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x14ac:dyDescent="0.3">
      <c r="A4080" s="2">
        <v>4079</v>
      </c>
      <c r="B4080" s="2" t="s">
        <v>7195</v>
      </c>
      <c r="C4080" s="2">
        <f>YEAR([1]Data!$D4080)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x14ac:dyDescent="0.3">
      <c r="A4081" s="2">
        <v>4080</v>
      </c>
      <c r="B4081" s="2" t="s">
        <v>7196</v>
      </c>
      <c r="C4081" s="2">
        <f>YEAR([1]Data!$D4081)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x14ac:dyDescent="0.3">
      <c r="A4082" s="2">
        <v>4081</v>
      </c>
      <c r="B4082" s="2" t="s">
        <v>7197</v>
      </c>
      <c r="C4082" s="2">
        <f>YEAR([1]Data!$D4082)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x14ac:dyDescent="0.3">
      <c r="A4083" s="2">
        <v>4082</v>
      </c>
      <c r="B4083" s="2" t="s">
        <v>7197</v>
      </c>
      <c r="C4083" s="2">
        <f>YEAR([1]Data!$D4083)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x14ac:dyDescent="0.3">
      <c r="A4084" s="2">
        <v>4083</v>
      </c>
      <c r="B4084" s="2" t="s">
        <v>7198</v>
      </c>
      <c r="C4084" s="2">
        <f>YEAR([1]Data!$D4084)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x14ac:dyDescent="0.3">
      <c r="A4085" s="2">
        <v>4084</v>
      </c>
      <c r="B4085" s="2" t="s">
        <v>7198</v>
      </c>
      <c r="C4085" s="2">
        <f>YEAR([1]Data!$D4085)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x14ac:dyDescent="0.3">
      <c r="A4086" s="2">
        <v>4085</v>
      </c>
      <c r="B4086" s="2" t="s">
        <v>7199</v>
      </c>
      <c r="C4086" s="2">
        <f>YEAR([1]Data!$D4086)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x14ac:dyDescent="0.3">
      <c r="A4087" s="2">
        <v>4086</v>
      </c>
      <c r="B4087" s="2" t="s">
        <v>7200</v>
      </c>
      <c r="C4087" s="2">
        <f>YEAR([1]Data!$D4087)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x14ac:dyDescent="0.3">
      <c r="A4088" s="2">
        <v>4087</v>
      </c>
      <c r="B4088" s="2" t="s">
        <v>7200</v>
      </c>
      <c r="C4088" s="2">
        <f>YEAR([1]Data!$D4088)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x14ac:dyDescent="0.3">
      <c r="A4089" s="2">
        <v>4088</v>
      </c>
      <c r="B4089" s="2" t="s">
        <v>7200</v>
      </c>
      <c r="C4089" s="2">
        <f>YEAR([1]Data!$D4089)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x14ac:dyDescent="0.3">
      <c r="A4090" s="2">
        <v>4089</v>
      </c>
      <c r="B4090" s="2" t="s">
        <v>7201</v>
      </c>
      <c r="C4090" s="2">
        <f>YEAR([1]Data!$D4090)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x14ac:dyDescent="0.3">
      <c r="A4091" s="2">
        <v>4090</v>
      </c>
      <c r="B4091" s="2" t="s">
        <v>7204</v>
      </c>
      <c r="C4091" s="2">
        <f>YEAR([1]Data!$D4091)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x14ac:dyDescent="0.3">
      <c r="A4092" s="2">
        <v>4091</v>
      </c>
      <c r="B4092" s="2" t="s">
        <v>7204</v>
      </c>
      <c r="C4092" s="2">
        <f>YEAR([1]Data!$D4092)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x14ac:dyDescent="0.3">
      <c r="A4093" s="2">
        <v>4092</v>
      </c>
      <c r="B4093" s="2" t="s">
        <v>7204</v>
      </c>
      <c r="C4093" s="2">
        <f>YEAR([1]Data!$D4093)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x14ac:dyDescent="0.3">
      <c r="A4094" s="2">
        <v>4093</v>
      </c>
      <c r="B4094" s="2" t="s">
        <v>7205</v>
      </c>
      <c r="C4094" s="2">
        <f>YEAR([1]Data!$D4094)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x14ac:dyDescent="0.3">
      <c r="A4095" s="2">
        <v>4094</v>
      </c>
      <c r="B4095" s="2" t="s">
        <v>7206</v>
      </c>
      <c r="C4095" s="2">
        <f>YEAR([1]Data!$D4095)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x14ac:dyDescent="0.3">
      <c r="A4096" s="2">
        <v>4095</v>
      </c>
      <c r="B4096" s="2" t="s">
        <v>7206</v>
      </c>
      <c r="C4096" s="2">
        <f>YEAR([1]Data!$D4096)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x14ac:dyDescent="0.3">
      <c r="A4097" s="2">
        <v>4096</v>
      </c>
      <c r="B4097" s="2" t="s">
        <v>7206</v>
      </c>
      <c r="C4097" s="2">
        <f>YEAR([1]Data!$D4097)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x14ac:dyDescent="0.3">
      <c r="A4098" s="2">
        <v>4097</v>
      </c>
      <c r="B4098" s="2" t="s">
        <v>7207</v>
      </c>
      <c r="C4098" s="2">
        <f>YEAR([1]Data!$D4098)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x14ac:dyDescent="0.3">
      <c r="A4099" s="2">
        <v>4098</v>
      </c>
      <c r="B4099" s="2" t="s">
        <v>7207</v>
      </c>
      <c r="C4099" s="2">
        <f>YEAR([1]Data!$D4099)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x14ac:dyDescent="0.3">
      <c r="A4100" s="2">
        <v>4099</v>
      </c>
      <c r="B4100" s="2" t="s">
        <v>7207</v>
      </c>
      <c r="C4100" s="2">
        <f>YEAR([1]Data!$D4100)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x14ac:dyDescent="0.3">
      <c r="A4101" s="2">
        <v>4100</v>
      </c>
      <c r="B4101" s="2" t="s">
        <v>7207</v>
      </c>
      <c r="C4101" s="2">
        <f>YEAR([1]Data!$D4101)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x14ac:dyDescent="0.3">
      <c r="A4102" s="2">
        <v>4101</v>
      </c>
      <c r="B4102" s="2" t="s">
        <v>7210</v>
      </c>
      <c r="C4102" s="2">
        <f>YEAR([1]Data!$D4102)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x14ac:dyDescent="0.3">
      <c r="A4103" s="2">
        <v>4102</v>
      </c>
      <c r="B4103" s="2" t="s">
        <v>7210</v>
      </c>
      <c r="C4103" s="2">
        <f>YEAR([1]Data!$D4103)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x14ac:dyDescent="0.3">
      <c r="A4104" s="2">
        <v>4103</v>
      </c>
      <c r="B4104" s="2" t="s">
        <v>7210</v>
      </c>
      <c r="C4104" s="2">
        <f>YEAR([1]Data!$D4104)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x14ac:dyDescent="0.3">
      <c r="A4105" s="2">
        <v>4104</v>
      </c>
      <c r="B4105" s="2" t="s">
        <v>7213</v>
      </c>
      <c r="C4105" s="2">
        <f>YEAR([1]Data!$D4105)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x14ac:dyDescent="0.3">
      <c r="A4106" s="2">
        <v>4105</v>
      </c>
      <c r="B4106" s="2" t="s">
        <v>7214</v>
      </c>
      <c r="C4106" s="2">
        <f>YEAR([1]Data!$D4106)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x14ac:dyDescent="0.3">
      <c r="A4107" s="2">
        <v>4106</v>
      </c>
      <c r="B4107" s="2" t="s">
        <v>7214</v>
      </c>
      <c r="C4107" s="2">
        <f>YEAR([1]Data!$D4107)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x14ac:dyDescent="0.3">
      <c r="A4108" s="2">
        <v>4107</v>
      </c>
      <c r="B4108" s="2" t="s">
        <v>7215</v>
      </c>
      <c r="C4108" s="2">
        <f>YEAR([1]Data!$D4108)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x14ac:dyDescent="0.3">
      <c r="A4109" s="2">
        <v>4108</v>
      </c>
      <c r="B4109" s="2" t="s">
        <v>7218</v>
      </c>
      <c r="C4109" s="2">
        <f>YEAR([1]Data!$D4109)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x14ac:dyDescent="0.3">
      <c r="A4110" s="2">
        <v>4109</v>
      </c>
      <c r="B4110" s="2" t="s">
        <v>7218</v>
      </c>
      <c r="C4110" s="2">
        <f>YEAR([1]Data!$D4110)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x14ac:dyDescent="0.3">
      <c r="A4111" s="2">
        <v>4110</v>
      </c>
      <c r="B4111" s="2" t="s">
        <v>7219</v>
      </c>
      <c r="C4111" s="2">
        <f>YEAR([1]Data!$D4111)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x14ac:dyDescent="0.3">
      <c r="A4112" s="2">
        <v>4111</v>
      </c>
      <c r="B4112" s="2" t="s">
        <v>7219</v>
      </c>
      <c r="C4112" s="2">
        <f>YEAR([1]Data!$D4112)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x14ac:dyDescent="0.3">
      <c r="A4113" s="2">
        <v>4112</v>
      </c>
      <c r="B4113" s="2" t="s">
        <v>7219</v>
      </c>
      <c r="C4113" s="2">
        <f>YEAR([1]Data!$D4113)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x14ac:dyDescent="0.3">
      <c r="A4114" s="2">
        <v>4113</v>
      </c>
      <c r="B4114" s="2" t="s">
        <v>7219</v>
      </c>
      <c r="C4114" s="2">
        <f>YEAR([1]Data!$D4114)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x14ac:dyDescent="0.3">
      <c r="A4115" s="2">
        <v>4114</v>
      </c>
      <c r="B4115" s="2" t="s">
        <v>7222</v>
      </c>
      <c r="C4115" s="2">
        <f>YEAR([1]Data!$D4115)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x14ac:dyDescent="0.3">
      <c r="A4116" s="2">
        <v>4115</v>
      </c>
      <c r="B4116" s="2" t="s">
        <v>7222</v>
      </c>
      <c r="C4116" s="2">
        <f>YEAR([1]Data!$D4116)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x14ac:dyDescent="0.3">
      <c r="A4117" s="2">
        <v>4116</v>
      </c>
      <c r="B4117" s="2" t="s">
        <v>7223</v>
      </c>
      <c r="C4117" s="2">
        <f>YEAR([1]Data!$D4117)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x14ac:dyDescent="0.3">
      <c r="A4118" s="2">
        <v>4117</v>
      </c>
      <c r="B4118" s="2" t="s">
        <v>7224</v>
      </c>
      <c r="C4118" s="2">
        <f>YEAR([1]Data!$D4118)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x14ac:dyDescent="0.3">
      <c r="A4119" s="2">
        <v>4118</v>
      </c>
      <c r="B4119" s="2" t="s">
        <v>7224</v>
      </c>
      <c r="C4119" s="2">
        <f>YEAR([1]Data!$D4119)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x14ac:dyDescent="0.3">
      <c r="A4120" s="2">
        <v>4119</v>
      </c>
      <c r="B4120" s="2" t="s">
        <v>7224</v>
      </c>
      <c r="C4120" s="2">
        <f>YEAR([1]Data!$D4120)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x14ac:dyDescent="0.3">
      <c r="A4121" s="2">
        <v>4120</v>
      </c>
      <c r="B4121" s="2" t="s">
        <v>7224</v>
      </c>
      <c r="C4121" s="2">
        <f>YEAR([1]Data!$D4121)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x14ac:dyDescent="0.3">
      <c r="A4122" s="2">
        <v>4121</v>
      </c>
      <c r="B4122" s="2" t="s">
        <v>7225</v>
      </c>
      <c r="C4122" s="2">
        <f>YEAR([1]Data!$D4122)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x14ac:dyDescent="0.3">
      <c r="A4123" s="2">
        <v>4122</v>
      </c>
      <c r="B4123" s="2" t="s">
        <v>7228</v>
      </c>
      <c r="C4123" s="2">
        <f>YEAR([1]Data!$D4123)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x14ac:dyDescent="0.3">
      <c r="A4124" s="2">
        <v>4123</v>
      </c>
      <c r="B4124" s="2" t="s">
        <v>7228</v>
      </c>
      <c r="C4124" s="2">
        <f>YEAR([1]Data!$D4124)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x14ac:dyDescent="0.3">
      <c r="A4125" s="2">
        <v>4124</v>
      </c>
      <c r="B4125" s="2" t="s">
        <v>7228</v>
      </c>
      <c r="C4125" s="2">
        <f>YEAR([1]Data!$D4125)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x14ac:dyDescent="0.3">
      <c r="A4126" s="2">
        <v>4125</v>
      </c>
      <c r="B4126" s="2" t="s">
        <v>7229</v>
      </c>
      <c r="C4126" s="2">
        <f>YEAR([1]Data!$D4126)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x14ac:dyDescent="0.3">
      <c r="A4127" s="2">
        <v>4126</v>
      </c>
      <c r="B4127" s="2" t="s">
        <v>7230</v>
      </c>
      <c r="C4127" s="2">
        <f>YEAR([1]Data!$D4127)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x14ac:dyDescent="0.3">
      <c r="A4128" s="2">
        <v>4127</v>
      </c>
      <c r="B4128" s="2" t="s">
        <v>7231</v>
      </c>
      <c r="C4128" s="2">
        <f>YEAR([1]Data!$D4128)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x14ac:dyDescent="0.3">
      <c r="A4129" s="2">
        <v>4128</v>
      </c>
      <c r="B4129" s="2" t="s">
        <v>7232</v>
      </c>
      <c r="C4129" s="2">
        <f>YEAR([1]Data!$D4129)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x14ac:dyDescent="0.3">
      <c r="A4130" s="2">
        <v>4129</v>
      </c>
      <c r="B4130" s="2" t="s">
        <v>7232</v>
      </c>
      <c r="C4130" s="2">
        <f>YEAR([1]Data!$D4130)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x14ac:dyDescent="0.3">
      <c r="A4131" s="2">
        <v>4130</v>
      </c>
      <c r="B4131" s="2" t="s">
        <v>7235</v>
      </c>
      <c r="C4131" s="2">
        <f>YEAR([1]Data!$D4131)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x14ac:dyDescent="0.3">
      <c r="A4132" s="2">
        <v>4131</v>
      </c>
      <c r="B4132" s="2" t="s">
        <v>7236</v>
      </c>
      <c r="C4132" s="2">
        <f>YEAR([1]Data!$D4132)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x14ac:dyDescent="0.3">
      <c r="A4133" s="2">
        <v>4132</v>
      </c>
      <c r="B4133" s="2" t="s">
        <v>7237</v>
      </c>
      <c r="C4133" s="2">
        <f>YEAR([1]Data!$D4133)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x14ac:dyDescent="0.3">
      <c r="A4134" s="2">
        <v>4133</v>
      </c>
      <c r="B4134" s="2" t="s">
        <v>7237</v>
      </c>
      <c r="C4134" s="2">
        <f>YEAR([1]Data!$D4134)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x14ac:dyDescent="0.3">
      <c r="A4135" s="2">
        <v>4134</v>
      </c>
      <c r="B4135" s="2" t="s">
        <v>7239</v>
      </c>
      <c r="C4135" s="2">
        <f>YEAR([1]Data!$D4135)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x14ac:dyDescent="0.3">
      <c r="A4136" s="2">
        <v>4135</v>
      </c>
      <c r="B4136" s="2" t="s">
        <v>7239</v>
      </c>
      <c r="C4136" s="2">
        <f>YEAR([1]Data!$D4136)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x14ac:dyDescent="0.3">
      <c r="A4137" s="2">
        <v>4136</v>
      </c>
      <c r="B4137" s="2" t="s">
        <v>7240</v>
      </c>
      <c r="C4137" s="2">
        <f>YEAR([1]Data!$D4137)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x14ac:dyDescent="0.3">
      <c r="A4138" s="2">
        <v>4137</v>
      </c>
      <c r="B4138" s="2" t="s">
        <v>7240</v>
      </c>
      <c r="C4138" s="2">
        <f>YEAR([1]Data!$D4138)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x14ac:dyDescent="0.3">
      <c r="A4139" s="2">
        <v>4138</v>
      </c>
      <c r="B4139" s="2" t="s">
        <v>7241</v>
      </c>
      <c r="C4139" s="2">
        <f>YEAR([1]Data!$D4139)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x14ac:dyDescent="0.3">
      <c r="A4140" s="2">
        <v>4139</v>
      </c>
      <c r="B4140" s="2" t="s">
        <v>7242</v>
      </c>
      <c r="C4140" s="2">
        <f>YEAR([1]Data!$D4140)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x14ac:dyDescent="0.3">
      <c r="A4141" s="2">
        <v>4140</v>
      </c>
      <c r="B4141" s="2" t="s">
        <v>7244</v>
      </c>
      <c r="C4141" s="2">
        <f>YEAR([1]Data!$D4141)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x14ac:dyDescent="0.3">
      <c r="A4142" s="2">
        <v>4141</v>
      </c>
      <c r="B4142" s="2" t="s">
        <v>7244</v>
      </c>
      <c r="C4142" s="2">
        <f>YEAR([1]Data!$D4142)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x14ac:dyDescent="0.3">
      <c r="A4143" s="2">
        <v>4142</v>
      </c>
      <c r="B4143" s="2" t="s">
        <v>7245</v>
      </c>
      <c r="C4143" s="2">
        <f>YEAR([1]Data!$D4143)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x14ac:dyDescent="0.3">
      <c r="A4144" s="2">
        <v>4143</v>
      </c>
      <c r="B4144" s="2" t="s">
        <v>7247</v>
      </c>
      <c r="C4144" s="2">
        <f>YEAR([1]Data!$D4144)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x14ac:dyDescent="0.3">
      <c r="A4145" s="2">
        <v>4144</v>
      </c>
      <c r="B4145" s="2" t="s">
        <v>7248</v>
      </c>
      <c r="C4145" s="2">
        <f>YEAR([1]Data!$D4145)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x14ac:dyDescent="0.3">
      <c r="A4146" s="2">
        <v>4145</v>
      </c>
      <c r="B4146" s="2" t="s">
        <v>7248</v>
      </c>
      <c r="C4146" s="2">
        <f>YEAR([1]Data!$D4146)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x14ac:dyDescent="0.3">
      <c r="A4147" s="2">
        <v>4146</v>
      </c>
      <c r="B4147" s="2" t="s">
        <v>7248</v>
      </c>
      <c r="C4147" s="2">
        <f>YEAR([1]Data!$D4147)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x14ac:dyDescent="0.3">
      <c r="A4148" s="2">
        <v>4147</v>
      </c>
      <c r="B4148" s="2" t="s">
        <v>7251</v>
      </c>
      <c r="C4148" s="2">
        <f>YEAR([1]Data!$D4148)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x14ac:dyDescent="0.3">
      <c r="A4149" s="2">
        <v>4148</v>
      </c>
      <c r="B4149" s="2" t="s">
        <v>7252</v>
      </c>
      <c r="C4149" s="2">
        <f>YEAR([1]Data!$D4149)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x14ac:dyDescent="0.3">
      <c r="A4150" s="2">
        <v>4149</v>
      </c>
      <c r="B4150" s="2" t="s">
        <v>7252</v>
      </c>
      <c r="C4150" s="2">
        <f>YEAR([1]Data!$D4150)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x14ac:dyDescent="0.3">
      <c r="A4151" s="2">
        <v>4150</v>
      </c>
      <c r="B4151" s="2" t="s">
        <v>7252</v>
      </c>
      <c r="C4151" s="2">
        <f>YEAR([1]Data!$D4151)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x14ac:dyDescent="0.3">
      <c r="A4152" s="2">
        <v>4151</v>
      </c>
      <c r="B4152" s="2" t="s">
        <v>7252</v>
      </c>
      <c r="C4152" s="2">
        <f>YEAR([1]Data!$D4152)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x14ac:dyDescent="0.3">
      <c r="A4153" s="2">
        <v>4152</v>
      </c>
      <c r="B4153" s="2" t="s">
        <v>7253</v>
      </c>
      <c r="C4153" s="2">
        <f>YEAR([1]Data!$D4153)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x14ac:dyDescent="0.3">
      <c r="A4154" s="2">
        <v>4153</v>
      </c>
      <c r="B4154" s="2" t="s">
        <v>7253</v>
      </c>
      <c r="C4154" s="2">
        <f>YEAR([1]Data!$D4154)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x14ac:dyDescent="0.3">
      <c r="A4155" s="2">
        <v>4154</v>
      </c>
      <c r="B4155" s="2" t="s">
        <v>7253</v>
      </c>
      <c r="C4155" s="2">
        <f>YEAR([1]Data!$D4155)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x14ac:dyDescent="0.3">
      <c r="A4156" s="2">
        <v>4155</v>
      </c>
      <c r="B4156" s="2" t="s">
        <v>7254</v>
      </c>
      <c r="C4156" s="2">
        <f>YEAR([1]Data!$D4156)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x14ac:dyDescent="0.3">
      <c r="A4157" s="2">
        <v>4156</v>
      </c>
      <c r="B4157" s="2" t="s">
        <v>7254</v>
      </c>
      <c r="C4157" s="2">
        <f>YEAR([1]Data!$D4157)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x14ac:dyDescent="0.3">
      <c r="A4158" s="2">
        <v>4157</v>
      </c>
      <c r="B4158" s="2" t="s">
        <v>7255</v>
      </c>
      <c r="C4158" s="2">
        <f>YEAR([1]Data!$D4158)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x14ac:dyDescent="0.3">
      <c r="A4159" s="2">
        <v>4158</v>
      </c>
      <c r="B4159" s="2" t="s">
        <v>7255</v>
      </c>
      <c r="C4159" s="2">
        <f>YEAR([1]Data!$D4159)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x14ac:dyDescent="0.3">
      <c r="A4160" s="2">
        <v>4159</v>
      </c>
      <c r="B4160" s="2" t="s">
        <v>7256</v>
      </c>
      <c r="C4160" s="2">
        <f>YEAR([1]Data!$D4160)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x14ac:dyDescent="0.3">
      <c r="A4161" s="2">
        <v>4160</v>
      </c>
      <c r="B4161" s="2" t="s">
        <v>7257</v>
      </c>
      <c r="C4161" s="2">
        <f>YEAR([1]Data!$D4161)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x14ac:dyDescent="0.3">
      <c r="A4162" s="2">
        <v>4161</v>
      </c>
      <c r="B4162" s="2" t="s">
        <v>7258</v>
      </c>
      <c r="C4162" s="2">
        <f>YEAR([1]Data!$D4162)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x14ac:dyDescent="0.3">
      <c r="A4163" s="2">
        <v>4162</v>
      </c>
      <c r="B4163" s="2" t="s">
        <v>7258</v>
      </c>
      <c r="C4163" s="2">
        <f>YEAR([1]Data!$D4163)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x14ac:dyDescent="0.3">
      <c r="A4164" s="2">
        <v>4163</v>
      </c>
      <c r="B4164" s="2" t="s">
        <v>7261</v>
      </c>
      <c r="C4164" s="2">
        <f>YEAR([1]Data!$D4164)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x14ac:dyDescent="0.3">
      <c r="A4165" s="2">
        <v>4164</v>
      </c>
      <c r="B4165" s="2" t="s">
        <v>7261</v>
      </c>
      <c r="C4165" s="2">
        <f>YEAR([1]Data!$D4165)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x14ac:dyDescent="0.3">
      <c r="A4166" s="2">
        <v>4165</v>
      </c>
      <c r="B4166" s="2" t="s">
        <v>7262</v>
      </c>
      <c r="C4166" s="2">
        <f>YEAR([1]Data!$D4166)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x14ac:dyDescent="0.3">
      <c r="A4167" s="2">
        <v>4166</v>
      </c>
      <c r="B4167" s="2" t="s">
        <v>7262</v>
      </c>
      <c r="C4167" s="2">
        <f>YEAR([1]Data!$D4167)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x14ac:dyDescent="0.3">
      <c r="A4168" s="2">
        <v>4167</v>
      </c>
      <c r="B4168" s="2" t="s">
        <v>7265</v>
      </c>
      <c r="C4168" s="2">
        <f>YEAR([1]Data!$D4168)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x14ac:dyDescent="0.3">
      <c r="A4169" s="2">
        <v>4168</v>
      </c>
      <c r="B4169" s="2" t="s">
        <v>7266</v>
      </c>
      <c r="C4169" s="2">
        <f>YEAR([1]Data!$D4169)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x14ac:dyDescent="0.3">
      <c r="A4170" s="2">
        <v>4169</v>
      </c>
      <c r="B4170" s="2" t="s">
        <v>7266</v>
      </c>
      <c r="C4170" s="2">
        <f>YEAR([1]Data!$D4170)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x14ac:dyDescent="0.3">
      <c r="A4171" s="2">
        <v>4170</v>
      </c>
      <c r="B4171" s="2" t="s">
        <v>7269</v>
      </c>
      <c r="C4171" s="2">
        <f>YEAR([1]Data!$D4171)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x14ac:dyDescent="0.3">
      <c r="A4172" s="2">
        <v>4171</v>
      </c>
      <c r="B4172" s="2" t="s">
        <v>7269</v>
      </c>
      <c r="C4172" s="2">
        <f>YEAR([1]Data!$D4172)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x14ac:dyDescent="0.3">
      <c r="A4173" s="2">
        <v>4172</v>
      </c>
      <c r="B4173" s="2" t="s">
        <v>7270</v>
      </c>
      <c r="C4173" s="2">
        <f>YEAR([1]Data!$D4173)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x14ac:dyDescent="0.3">
      <c r="A4174" s="2">
        <v>4173</v>
      </c>
      <c r="B4174" s="2" t="s">
        <v>7271</v>
      </c>
      <c r="C4174" s="2">
        <f>YEAR([1]Data!$D4174)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x14ac:dyDescent="0.3">
      <c r="A4175" s="2">
        <v>4174</v>
      </c>
      <c r="B4175" s="2" t="s">
        <v>7271</v>
      </c>
      <c r="C4175" s="2">
        <f>YEAR([1]Data!$D4175)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x14ac:dyDescent="0.3">
      <c r="A4176" s="2">
        <v>4175</v>
      </c>
      <c r="B4176" s="2" t="s">
        <v>7271</v>
      </c>
      <c r="C4176" s="2">
        <f>YEAR([1]Data!$D4176)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x14ac:dyDescent="0.3">
      <c r="A4177" s="2">
        <v>4176</v>
      </c>
      <c r="B4177" s="2" t="s">
        <v>7272</v>
      </c>
      <c r="C4177" s="2">
        <f>YEAR([1]Data!$D4177)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x14ac:dyDescent="0.3">
      <c r="A4178" s="2">
        <v>4177</v>
      </c>
      <c r="B4178" s="2" t="s">
        <v>7275</v>
      </c>
      <c r="C4178" s="2">
        <f>YEAR([1]Data!$D4178)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x14ac:dyDescent="0.3">
      <c r="A4179" s="2">
        <v>4178</v>
      </c>
      <c r="B4179" s="2" t="s">
        <v>7275</v>
      </c>
      <c r="C4179" s="2">
        <f>YEAR([1]Data!$D4179)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x14ac:dyDescent="0.3">
      <c r="A4180" s="2">
        <v>4179</v>
      </c>
      <c r="B4180" s="2" t="s">
        <v>7276</v>
      </c>
      <c r="C4180" s="2">
        <f>YEAR([1]Data!$D4180)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x14ac:dyDescent="0.3">
      <c r="A4181" s="2">
        <v>4180</v>
      </c>
      <c r="B4181" s="2" t="s">
        <v>7277</v>
      </c>
      <c r="C4181" s="2">
        <f>YEAR([1]Data!$D4181)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x14ac:dyDescent="0.3">
      <c r="A4182" s="2">
        <v>4181</v>
      </c>
      <c r="B4182" s="2" t="s">
        <v>7278</v>
      </c>
      <c r="C4182" s="2">
        <f>YEAR([1]Data!$D4182)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x14ac:dyDescent="0.3">
      <c r="A4183" s="2">
        <v>4182</v>
      </c>
      <c r="B4183" s="2" t="s">
        <v>7279</v>
      </c>
      <c r="C4183" s="2">
        <f>YEAR([1]Data!$D4183)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x14ac:dyDescent="0.3">
      <c r="A4184" s="2">
        <v>4183</v>
      </c>
      <c r="B4184" s="2" t="s">
        <v>7279</v>
      </c>
      <c r="C4184" s="2">
        <f>YEAR([1]Data!$D4184)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x14ac:dyDescent="0.3">
      <c r="A4185" s="2">
        <v>4184</v>
      </c>
      <c r="B4185" s="2" t="s">
        <v>7279</v>
      </c>
      <c r="C4185" s="2">
        <f>YEAR([1]Data!$D4185)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x14ac:dyDescent="0.3">
      <c r="A4186" s="2">
        <v>4185</v>
      </c>
      <c r="B4186" s="2" t="s">
        <v>7282</v>
      </c>
      <c r="C4186" s="2">
        <f>YEAR([1]Data!$D4186)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x14ac:dyDescent="0.3">
      <c r="A4187" s="2">
        <v>4186</v>
      </c>
      <c r="B4187" s="2" t="s">
        <v>7285</v>
      </c>
      <c r="C4187" s="2">
        <f>YEAR([1]Data!$D4187)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x14ac:dyDescent="0.3">
      <c r="A4188" s="2">
        <v>4187</v>
      </c>
      <c r="B4188" s="2" t="s">
        <v>7286</v>
      </c>
      <c r="C4188" s="2">
        <f>YEAR([1]Data!$D4188)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x14ac:dyDescent="0.3">
      <c r="A4189" s="2">
        <v>4188</v>
      </c>
      <c r="B4189" s="2" t="s">
        <v>7286</v>
      </c>
      <c r="C4189" s="2">
        <f>YEAR([1]Data!$D4189)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x14ac:dyDescent="0.3">
      <c r="A4190" s="2">
        <v>4189</v>
      </c>
      <c r="B4190" s="2" t="s">
        <v>7286</v>
      </c>
      <c r="C4190" s="2">
        <f>YEAR([1]Data!$D4190)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x14ac:dyDescent="0.3">
      <c r="A4191" s="2">
        <v>4190</v>
      </c>
      <c r="B4191" s="2" t="s">
        <v>7290</v>
      </c>
      <c r="C4191" s="2">
        <f>YEAR([1]Data!$D4191)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x14ac:dyDescent="0.3">
      <c r="A4192" s="2">
        <v>4191</v>
      </c>
      <c r="B4192" s="2" t="s">
        <v>7294</v>
      </c>
      <c r="C4192" s="2">
        <f>YEAR([1]Data!$D4192)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x14ac:dyDescent="0.3">
      <c r="A4193" s="2">
        <v>4192</v>
      </c>
      <c r="B4193" s="2" t="s">
        <v>7295</v>
      </c>
      <c r="C4193" s="2">
        <f>YEAR([1]Data!$D4193)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x14ac:dyDescent="0.3">
      <c r="A4194" s="2">
        <v>4193</v>
      </c>
      <c r="B4194" s="2" t="s">
        <v>7298</v>
      </c>
      <c r="C4194" s="2">
        <f>YEAR([1]Data!$D4194)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x14ac:dyDescent="0.3">
      <c r="A4195" s="2">
        <v>4194</v>
      </c>
      <c r="B4195" s="2" t="s">
        <v>7298</v>
      </c>
      <c r="C4195" s="2">
        <f>YEAR([1]Data!$D4195)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x14ac:dyDescent="0.3">
      <c r="A4196" s="2">
        <v>4195</v>
      </c>
      <c r="B4196" s="2" t="s">
        <v>7300</v>
      </c>
      <c r="C4196" s="2">
        <f>YEAR([1]Data!$D4196)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x14ac:dyDescent="0.3">
      <c r="A4197" s="2">
        <v>4196</v>
      </c>
      <c r="B4197" s="2" t="s">
        <v>7301</v>
      </c>
      <c r="C4197" s="2">
        <f>YEAR([1]Data!$D4197)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x14ac:dyDescent="0.3">
      <c r="A4198" s="2">
        <v>4197</v>
      </c>
      <c r="B4198" s="2" t="s">
        <v>7302</v>
      </c>
      <c r="C4198" s="2">
        <f>YEAR([1]Data!$D4198)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x14ac:dyDescent="0.3">
      <c r="A4199" s="2">
        <v>4198</v>
      </c>
      <c r="B4199" s="2" t="s">
        <v>7303</v>
      </c>
      <c r="C4199" s="2">
        <f>YEAR([1]Data!$D4199)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x14ac:dyDescent="0.3">
      <c r="A4200" s="2">
        <v>4199</v>
      </c>
      <c r="B4200" s="2" t="s">
        <v>7303</v>
      </c>
      <c r="C4200" s="2">
        <f>YEAR([1]Data!$D4200)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x14ac:dyDescent="0.3">
      <c r="A4201" s="2">
        <v>4200</v>
      </c>
      <c r="B4201" s="2" t="s">
        <v>7304</v>
      </c>
      <c r="C4201" s="2">
        <f>YEAR([1]Data!$D4201)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x14ac:dyDescent="0.3">
      <c r="A4202" s="2">
        <v>4201</v>
      </c>
      <c r="B4202" s="2" t="s">
        <v>7304</v>
      </c>
      <c r="C4202" s="2">
        <f>YEAR([1]Data!$D4202)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x14ac:dyDescent="0.3">
      <c r="A4203" s="2">
        <v>4202</v>
      </c>
      <c r="B4203" s="2" t="s">
        <v>7304</v>
      </c>
      <c r="C4203" s="2">
        <f>YEAR([1]Data!$D4203)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x14ac:dyDescent="0.3">
      <c r="A4204" s="2">
        <v>4203</v>
      </c>
      <c r="B4204" s="2" t="s">
        <v>7304</v>
      </c>
      <c r="C4204" s="2">
        <f>YEAR([1]Data!$D4204)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x14ac:dyDescent="0.3">
      <c r="A4205" s="2">
        <v>4204</v>
      </c>
      <c r="B4205" s="2" t="s">
        <v>7305</v>
      </c>
      <c r="C4205" s="2">
        <f>YEAR([1]Data!$D4205)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x14ac:dyDescent="0.3">
      <c r="A4206" s="2">
        <v>4205</v>
      </c>
      <c r="B4206" s="2" t="s">
        <v>7305</v>
      </c>
      <c r="C4206" s="2">
        <f>YEAR([1]Data!$D4206)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x14ac:dyDescent="0.3">
      <c r="A4207" s="2">
        <v>4206</v>
      </c>
      <c r="B4207" s="2" t="s">
        <v>7305</v>
      </c>
      <c r="C4207" s="2">
        <f>YEAR([1]Data!$D4207)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x14ac:dyDescent="0.3">
      <c r="A4208" s="2">
        <v>4207</v>
      </c>
      <c r="B4208" s="2" t="s">
        <v>7305</v>
      </c>
      <c r="C4208" s="2">
        <f>YEAR([1]Data!$D4208)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x14ac:dyDescent="0.3">
      <c r="A4209" s="2">
        <v>4208</v>
      </c>
      <c r="B4209" s="2" t="s">
        <v>7305</v>
      </c>
      <c r="C4209" s="2">
        <f>YEAR([1]Data!$D4209)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x14ac:dyDescent="0.3">
      <c r="A4210" s="2">
        <v>4209</v>
      </c>
      <c r="B4210" s="2" t="s">
        <v>7305</v>
      </c>
      <c r="C4210" s="2">
        <f>YEAR([1]Data!$D4210)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x14ac:dyDescent="0.3">
      <c r="A4211" s="2">
        <v>4210</v>
      </c>
      <c r="B4211" s="2" t="s">
        <v>7305</v>
      </c>
      <c r="C4211" s="2">
        <f>YEAR([1]Data!$D4211)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x14ac:dyDescent="0.3">
      <c r="A4212" s="2">
        <v>4211</v>
      </c>
      <c r="B4212" s="2" t="s">
        <v>7307</v>
      </c>
      <c r="C4212" s="2">
        <f>YEAR([1]Data!$D4212)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x14ac:dyDescent="0.3">
      <c r="A4213" s="2">
        <v>4212</v>
      </c>
      <c r="B4213" s="2" t="s">
        <v>7310</v>
      </c>
      <c r="C4213" s="2">
        <f>YEAR([1]Data!$D4213)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x14ac:dyDescent="0.3">
      <c r="A4214" s="2">
        <v>4213</v>
      </c>
      <c r="B4214" s="2" t="s">
        <v>7310</v>
      </c>
      <c r="C4214" s="2">
        <f>YEAR([1]Data!$D4214)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x14ac:dyDescent="0.3">
      <c r="A4215" s="2">
        <v>4214</v>
      </c>
      <c r="B4215" s="2" t="s">
        <v>7310</v>
      </c>
      <c r="C4215" s="2">
        <f>YEAR([1]Data!$D4215)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x14ac:dyDescent="0.3">
      <c r="A4216" s="2">
        <v>4215</v>
      </c>
      <c r="B4216" s="2" t="s">
        <v>7313</v>
      </c>
      <c r="C4216" s="2">
        <f>YEAR([1]Data!$D4216)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x14ac:dyDescent="0.3">
      <c r="A4217" s="2">
        <v>4216</v>
      </c>
      <c r="B4217" s="2" t="s">
        <v>7316</v>
      </c>
      <c r="C4217" s="2">
        <f>YEAR([1]Data!$D4217)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x14ac:dyDescent="0.3">
      <c r="A4218" s="2">
        <v>4217</v>
      </c>
      <c r="B4218" s="2" t="s">
        <v>7319</v>
      </c>
      <c r="C4218" s="2">
        <f>YEAR([1]Data!$D4218)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x14ac:dyDescent="0.3">
      <c r="A4219" s="2">
        <v>4218</v>
      </c>
      <c r="B4219" s="2" t="s">
        <v>7320</v>
      </c>
      <c r="C4219" s="2">
        <f>YEAR([1]Data!$D4219)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x14ac:dyDescent="0.3">
      <c r="A4220" s="2">
        <v>4219</v>
      </c>
      <c r="B4220" s="2" t="s">
        <v>7320</v>
      </c>
      <c r="C4220" s="2">
        <f>YEAR([1]Data!$D4220)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x14ac:dyDescent="0.3">
      <c r="A4221" s="2">
        <v>4220</v>
      </c>
      <c r="B4221" s="2" t="s">
        <v>7323</v>
      </c>
      <c r="C4221" s="2">
        <f>YEAR([1]Data!$D4221)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x14ac:dyDescent="0.3">
      <c r="A4222" s="2">
        <v>4221</v>
      </c>
      <c r="B4222" s="2" t="s">
        <v>7323</v>
      </c>
      <c r="C4222" s="2">
        <f>YEAR([1]Data!$D4222)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x14ac:dyDescent="0.3">
      <c r="A4223" s="2">
        <v>4222</v>
      </c>
      <c r="B4223" s="2" t="s">
        <v>7323</v>
      </c>
      <c r="C4223" s="2">
        <f>YEAR([1]Data!$D4223)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x14ac:dyDescent="0.3">
      <c r="A4224" s="2">
        <v>4223</v>
      </c>
      <c r="B4224" s="2" t="s">
        <v>7323</v>
      </c>
      <c r="C4224" s="2">
        <f>YEAR([1]Data!$D4224)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x14ac:dyDescent="0.3">
      <c r="A4225" s="2">
        <v>4224</v>
      </c>
      <c r="B4225" s="2" t="s">
        <v>7323</v>
      </c>
      <c r="C4225" s="2">
        <f>YEAR([1]Data!$D4225)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x14ac:dyDescent="0.3">
      <c r="A4226" s="2">
        <v>4225</v>
      </c>
      <c r="B4226" s="2" t="s">
        <v>7326</v>
      </c>
      <c r="C4226" s="2">
        <f>YEAR([1]Data!$D4226)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x14ac:dyDescent="0.3">
      <c r="A4227" s="2">
        <v>4226</v>
      </c>
      <c r="B4227" s="2" t="s">
        <v>7327</v>
      </c>
      <c r="C4227" s="2">
        <f>YEAR([1]Data!$D4227)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x14ac:dyDescent="0.3">
      <c r="A4228" s="2">
        <v>4227</v>
      </c>
      <c r="B4228" s="2" t="s">
        <v>7330</v>
      </c>
      <c r="C4228" s="2">
        <f>YEAR([1]Data!$D4228)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x14ac:dyDescent="0.3">
      <c r="A4229" s="2">
        <v>4228</v>
      </c>
      <c r="B4229" s="2" t="s">
        <v>7331</v>
      </c>
      <c r="C4229" s="2">
        <f>YEAR([1]Data!$D4229)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x14ac:dyDescent="0.3">
      <c r="A4230" s="2">
        <v>4229</v>
      </c>
      <c r="B4230" s="2" t="s">
        <v>7332</v>
      </c>
      <c r="C4230" s="2">
        <f>YEAR([1]Data!$D4230)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x14ac:dyDescent="0.3">
      <c r="A4231" s="2">
        <v>4230</v>
      </c>
      <c r="B4231" s="2" t="s">
        <v>7333</v>
      </c>
      <c r="C4231" s="2">
        <f>YEAR([1]Data!$D4231)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x14ac:dyDescent="0.3">
      <c r="A4232" s="2">
        <v>4231</v>
      </c>
      <c r="B4232" s="2" t="s">
        <v>7333</v>
      </c>
      <c r="C4232" s="2">
        <f>YEAR([1]Data!$D4232)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x14ac:dyDescent="0.3">
      <c r="A4233" s="2">
        <v>4232</v>
      </c>
      <c r="B4233" s="2" t="s">
        <v>7333</v>
      </c>
      <c r="C4233" s="2">
        <f>YEAR([1]Data!$D4233)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x14ac:dyDescent="0.3">
      <c r="A4234" s="2">
        <v>4233</v>
      </c>
      <c r="B4234" s="2" t="s">
        <v>7333</v>
      </c>
      <c r="C4234" s="2">
        <f>YEAR([1]Data!$D4234)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x14ac:dyDescent="0.3">
      <c r="A4235" s="2">
        <v>4234</v>
      </c>
      <c r="B4235" s="2" t="s">
        <v>7333</v>
      </c>
      <c r="C4235" s="2">
        <f>YEAR([1]Data!$D4235)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x14ac:dyDescent="0.3">
      <c r="A4236" s="2">
        <v>4235</v>
      </c>
      <c r="B4236" s="2" t="s">
        <v>7336</v>
      </c>
      <c r="C4236" s="2">
        <f>YEAR([1]Data!$D4236)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x14ac:dyDescent="0.3">
      <c r="A4237" s="2">
        <v>4236</v>
      </c>
      <c r="B4237" s="2" t="s">
        <v>7336</v>
      </c>
      <c r="C4237" s="2">
        <f>YEAR([1]Data!$D4237)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x14ac:dyDescent="0.3">
      <c r="A4238" s="2">
        <v>4237</v>
      </c>
      <c r="B4238" s="2" t="s">
        <v>7337</v>
      </c>
      <c r="C4238" s="2">
        <f>YEAR([1]Data!$D4238)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x14ac:dyDescent="0.3">
      <c r="A4239" s="2">
        <v>4238</v>
      </c>
      <c r="B4239" s="2" t="s">
        <v>7340</v>
      </c>
      <c r="C4239" s="2">
        <f>YEAR([1]Data!$D4239)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x14ac:dyDescent="0.3">
      <c r="A4240" s="2">
        <v>4239</v>
      </c>
      <c r="B4240" s="2" t="s">
        <v>7343</v>
      </c>
      <c r="C4240" s="2">
        <f>YEAR([1]Data!$D4240)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x14ac:dyDescent="0.3">
      <c r="A4241" s="2">
        <v>4240</v>
      </c>
      <c r="B4241" s="2" t="s">
        <v>7346</v>
      </c>
      <c r="C4241" s="2">
        <f>YEAR([1]Data!$D4241)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x14ac:dyDescent="0.3">
      <c r="A4242" s="2">
        <v>4241</v>
      </c>
      <c r="B4242" s="2" t="s">
        <v>7347</v>
      </c>
      <c r="C4242" s="2">
        <f>YEAR([1]Data!$D4242)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x14ac:dyDescent="0.3">
      <c r="A4243" s="2">
        <v>4242</v>
      </c>
      <c r="B4243" s="2" t="s">
        <v>7347</v>
      </c>
      <c r="C4243" s="2">
        <f>YEAR([1]Data!$D4243)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x14ac:dyDescent="0.3">
      <c r="A4244" s="2">
        <v>4243</v>
      </c>
      <c r="B4244" s="2" t="s">
        <v>7349</v>
      </c>
      <c r="C4244" s="2">
        <f>YEAR([1]Data!$D4244)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x14ac:dyDescent="0.3">
      <c r="A4245" s="2">
        <v>4244</v>
      </c>
      <c r="B4245" s="2" t="s">
        <v>7349</v>
      </c>
      <c r="C4245" s="2">
        <f>YEAR([1]Data!$D4245)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x14ac:dyDescent="0.3">
      <c r="A4246" s="2">
        <v>4245</v>
      </c>
      <c r="B4246" s="2" t="s">
        <v>7350</v>
      </c>
      <c r="C4246" s="2">
        <f>YEAR([1]Data!$D4246)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x14ac:dyDescent="0.3">
      <c r="A4247" s="2">
        <v>4246</v>
      </c>
      <c r="B4247" s="2" t="s">
        <v>7351</v>
      </c>
      <c r="C4247" s="2">
        <f>YEAR([1]Data!$D4247)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x14ac:dyDescent="0.3">
      <c r="A4248" s="2">
        <v>4247</v>
      </c>
      <c r="B4248" s="2" t="s">
        <v>7351</v>
      </c>
      <c r="C4248" s="2">
        <f>YEAR([1]Data!$D4248)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x14ac:dyDescent="0.3">
      <c r="A4249" s="2">
        <v>4248</v>
      </c>
      <c r="B4249" s="2" t="s">
        <v>7351</v>
      </c>
      <c r="C4249" s="2">
        <f>YEAR([1]Data!$D4249)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x14ac:dyDescent="0.3">
      <c r="A4250" s="2">
        <v>4249</v>
      </c>
      <c r="B4250" s="2" t="s">
        <v>7352</v>
      </c>
      <c r="C4250" s="2">
        <f>YEAR([1]Data!$D4250)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x14ac:dyDescent="0.3">
      <c r="A4251" s="2">
        <v>4250</v>
      </c>
      <c r="B4251" s="2" t="s">
        <v>7352</v>
      </c>
      <c r="C4251" s="2">
        <f>YEAR([1]Data!$D4251)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x14ac:dyDescent="0.3">
      <c r="A4252" s="2">
        <v>4251</v>
      </c>
      <c r="B4252" s="2" t="s">
        <v>7353</v>
      </c>
      <c r="C4252" s="2">
        <f>YEAR([1]Data!$D4252)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x14ac:dyDescent="0.3">
      <c r="A4253" s="2">
        <v>4252</v>
      </c>
      <c r="B4253" s="2" t="s">
        <v>7356</v>
      </c>
      <c r="C4253" s="2">
        <f>YEAR([1]Data!$D4253)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x14ac:dyDescent="0.3">
      <c r="A4254" s="2">
        <v>4253</v>
      </c>
      <c r="B4254" s="2" t="s">
        <v>7356</v>
      </c>
      <c r="C4254" s="2">
        <f>YEAR([1]Data!$D4254)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x14ac:dyDescent="0.3">
      <c r="A4255" s="2">
        <v>4254</v>
      </c>
      <c r="B4255" s="2" t="s">
        <v>7356</v>
      </c>
      <c r="C4255" s="2">
        <f>YEAR([1]Data!$D4255)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x14ac:dyDescent="0.3">
      <c r="A4256" s="2">
        <v>4255</v>
      </c>
      <c r="B4256" s="2" t="s">
        <v>7357</v>
      </c>
      <c r="C4256" s="2">
        <f>YEAR([1]Data!$D4256)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x14ac:dyDescent="0.3">
      <c r="A4257" s="2">
        <v>4256</v>
      </c>
      <c r="B4257" s="2" t="s">
        <v>7357</v>
      </c>
      <c r="C4257" s="2">
        <f>YEAR([1]Data!$D4257)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x14ac:dyDescent="0.3">
      <c r="A4258" s="2">
        <v>4257</v>
      </c>
      <c r="B4258" s="2" t="s">
        <v>7357</v>
      </c>
      <c r="C4258" s="2">
        <f>YEAR([1]Data!$D4258)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x14ac:dyDescent="0.3">
      <c r="A4259" s="2">
        <v>4258</v>
      </c>
      <c r="B4259" s="2" t="s">
        <v>7358</v>
      </c>
      <c r="C4259" s="2">
        <f>YEAR([1]Data!$D4259)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x14ac:dyDescent="0.3">
      <c r="A4260" s="2">
        <v>4259</v>
      </c>
      <c r="B4260" s="2" t="s">
        <v>7359</v>
      </c>
      <c r="C4260" s="2">
        <f>YEAR([1]Data!$D4260)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x14ac:dyDescent="0.3">
      <c r="A4261" s="2">
        <v>4260</v>
      </c>
      <c r="B4261" s="2" t="s">
        <v>7360</v>
      </c>
      <c r="C4261" s="2">
        <f>YEAR([1]Data!$D4261)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x14ac:dyDescent="0.3">
      <c r="A4262" s="2">
        <v>4261</v>
      </c>
      <c r="B4262" s="2" t="s">
        <v>7361</v>
      </c>
      <c r="C4262" s="2">
        <f>YEAR([1]Data!$D4262)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x14ac:dyDescent="0.3">
      <c r="A4263" s="2">
        <v>4262</v>
      </c>
      <c r="B4263" s="2" t="s">
        <v>7362</v>
      </c>
      <c r="C4263" s="2">
        <f>YEAR([1]Data!$D4263)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x14ac:dyDescent="0.3">
      <c r="A4264" s="2">
        <v>4263</v>
      </c>
      <c r="B4264" s="2" t="s">
        <v>7363</v>
      </c>
      <c r="C4264" s="2">
        <f>YEAR([1]Data!$D4264)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x14ac:dyDescent="0.3">
      <c r="A4265" s="2">
        <v>4264</v>
      </c>
      <c r="B4265" s="2" t="s">
        <v>7364</v>
      </c>
      <c r="C4265" s="2">
        <f>YEAR([1]Data!$D4265)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x14ac:dyDescent="0.3">
      <c r="A4266" s="2">
        <v>4265</v>
      </c>
      <c r="B4266" s="2" t="s">
        <v>7367</v>
      </c>
      <c r="C4266" s="2">
        <f>YEAR([1]Data!$D4266)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x14ac:dyDescent="0.3">
      <c r="A4267" s="2">
        <v>4266</v>
      </c>
      <c r="B4267" s="2" t="s">
        <v>7367</v>
      </c>
      <c r="C4267" s="2">
        <f>YEAR([1]Data!$D4267)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x14ac:dyDescent="0.3">
      <c r="A4268" s="2">
        <v>4267</v>
      </c>
      <c r="B4268" s="2" t="s">
        <v>7367</v>
      </c>
      <c r="C4268" s="2">
        <f>YEAR([1]Data!$D4268)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x14ac:dyDescent="0.3">
      <c r="A4269" s="2">
        <v>4268</v>
      </c>
      <c r="B4269" s="2" t="s">
        <v>7367</v>
      </c>
      <c r="C4269" s="2">
        <f>YEAR([1]Data!$D4269)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x14ac:dyDescent="0.3">
      <c r="A4270" s="2">
        <v>4269</v>
      </c>
      <c r="B4270" s="2" t="s">
        <v>7367</v>
      </c>
      <c r="C4270" s="2">
        <f>YEAR([1]Data!$D4270)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x14ac:dyDescent="0.3">
      <c r="A4271" s="2">
        <v>4270</v>
      </c>
      <c r="B4271" s="2" t="s">
        <v>7368</v>
      </c>
      <c r="C4271" s="2">
        <f>YEAR([1]Data!$D4271)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x14ac:dyDescent="0.3">
      <c r="A4272" s="2">
        <v>4271</v>
      </c>
      <c r="B4272" s="2" t="s">
        <v>7369</v>
      </c>
      <c r="C4272" s="2">
        <f>YEAR([1]Data!$D4272)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x14ac:dyDescent="0.3">
      <c r="A4273" s="2">
        <v>4272</v>
      </c>
      <c r="B4273" s="2" t="s">
        <v>7372</v>
      </c>
      <c r="C4273" s="2">
        <f>YEAR([1]Data!$D4273)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x14ac:dyDescent="0.3">
      <c r="A4274" s="2">
        <v>4273</v>
      </c>
      <c r="B4274" s="2" t="s">
        <v>7373</v>
      </c>
      <c r="C4274" s="2">
        <f>YEAR([1]Data!$D4274)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x14ac:dyDescent="0.3">
      <c r="A4275" s="2">
        <v>4274</v>
      </c>
      <c r="B4275" s="2" t="s">
        <v>7373</v>
      </c>
      <c r="C4275" s="2">
        <f>YEAR([1]Data!$D4275)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x14ac:dyDescent="0.3">
      <c r="A4276" s="2">
        <v>4275</v>
      </c>
      <c r="B4276" s="2" t="s">
        <v>7374</v>
      </c>
      <c r="C4276" s="2">
        <f>YEAR([1]Data!$D4276)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x14ac:dyDescent="0.3">
      <c r="A4277" s="2">
        <v>4276</v>
      </c>
      <c r="B4277" s="2" t="s">
        <v>7375</v>
      </c>
      <c r="C4277" s="2">
        <f>YEAR([1]Data!$D4277)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x14ac:dyDescent="0.3">
      <c r="A4278" s="2">
        <v>4277</v>
      </c>
      <c r="B4278" s="2" t="s">
        <v>7376</v>
      </c>
      <c r="C4278" s="2">
        <f>YEAR([1]Data!$D4278)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x14ac:dyDescent="0.3">
      <c r="A4279" s="2">
        <v>4278</v>
      </c>
      <c r="B4279" s="2" t="s">
        <v>7377</v>
      </c>
      <c r="C4279" s="2">
        <f>YEAR([1]Data!$D4279)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x14ac:dyDescent="0.3">
      <c r="A4280" s="2">
        <v>4279</v>
      </c>
      <c r="B4280" s="2" t="s">
        <v>7377</v>
      </c>
      <c r="C4280" s="2">
        <f>YEAR([1]Data!$D4280)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x14ac:dyDescent="0.3">
      <c r="A4281" s="2">
        <v>4280</v>
      </c>
      <c r="B4281" s="2" t="s">
        <v>7377</v>
      </c>
      <c r="C4281" s="2">
        <f>YEAR([1]Data!$D4281)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x14ac:dyDescent="0.3">
      <c r="A4282" s="2">
        <v>4281</v>
      </c>
      <c r="B4282" s="2" t="s">
        <v>7380</v>
      </c>
      <c r="C4282" s="2">
        <f>YEAR([1]Data!$D4282)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x14ac:dyDescent="0.3">
      <c r="A4283" s="2">
        <v>4282</v>
      </c>
      <c r="B4283" s="2" t="s">
        <v>7380</v>
      </c>
      <c r="C4283" s="2">
        <f>YEAR([1]Data!$D4283)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x14ac:dyDescent="0.3">
      <c r="A4284" s="2">
        <v>4283</v>
      </c>
      <c r="B4284" s="2" t="s">
        <v>7381</v>
      </c>
      <c r="C4284" s="2">
        <f>YEAR([1]Data!$D4284)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x14ac:dyDescent="0.3">
      <c r="A4285" s="2">
        <v>4284</v>
      </c>
      <c r="B4285" s="2" t="s">
        <v>7381</v>
      </c>
      <c r="C4285" s="2">
        <f>YEAR([1]Data!$D4285)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x14ac:dyDescent="0.3">
      <c r="A4286" s="2">
        <v>4285</v>
      </c>
      <c r="B4286" s="2" t="s">
        <v>7384</v>
      </c>
      <c r="C4286" s="2">
        <f>YEAR([1]Data!$D4286)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x14ac:dyDescent="0.3">
      <c r="A4287" s="2">
        <v>4286</v>
      </c>
      <c r="B4287" s="2" t="s">
        <v>7384</v>
      </c>
      <c r="C4287" s="2">
        <f>YEAR([1]Data!$D4287)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x14ac:dyDescent="0.3">
      <c r="A4288" s="2">
        <v>4287</v>
      </c>
      <c r="B4288" s="2" t="s">
        <v>7384</v>
      </c>
      <c r="C4288" s="2">
        <f>YEAR([1]Data!$D4288)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x14ac:dyDescent="0.3">
      <c r="A4289" s="2">
        <v>4288</v>
      </c>
      <c r="B4289" s="2" t="s">
        <v>7386</v>
      </c>
      <c r="C4289" s="2">
        <f>YEAR([1]Data!$D4289)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x14ac:dyDescent="0.3">
      <c r="A4290" s="2">
        <v>4289</v>
      </c>
      <c r="B4290" s="2" t="s">
        <v>7387</v>
      </c>
      <c r="C4290" s="2">
        <f>YEAR([1]Data!$D4290)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x14ac:dyDescent="0.3">
      <c r="A4291" s="2">
        <v>4290</v>
      </c>
      <c r="B4291" s="2" t="s">
        <v>7387</v>
      </c>
      <c r="C4291" s="2">
        <f>YEAR([1]Data!$D4291)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x14ac:dyDescent="0.3">
      <c r="A4292" s="2">
        <v>4291</v>
      </c>
      <c r="B4292" s="2" t="s">
        <v>7388</v>
      </c>
      <c r="C4292" s="2">
        <f>YEAR([1]Data!$D4292)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x14ac:dyDescent="0.3">
      <c r="A4293" s="2">
        <v>4292</v>
      </c>
      <c r="B4293" s="2" t="s">
        <v>7388</v>
      </c>
      <c r="C4293" s="2">
        <f>YEAR([1]Data!$D4293)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x14ac:dyDescent="0.3">
      <c r="A4294" s="2">
        <v>4293</v>
      </c>
      <c r="B4294" s="2" t="s">
        <v>7388</v>
      </c>
      <c r="C4294" s="2">
        <f>YEAR([1]Data!$D4294)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x14ac:dyDescent="0.3">
      <c r="A4295" s="2">
        <v>4294</v>
      </c>
      <c r="B4295" s="2" t="s">
        <v>7389</v>
      </c>
      <c r="C4295" s="2">
        <f>YEAR([1]Data!$D4295)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x14ac:dyDescent="0.3">
      <c r="A4296" s="2">
        <v>4295</v>
      </c>
      <c r="B4296" s="2" t="s">
        <v>7390</v>
      </c>
      <c r="C4296" s="2">
        <f>YEAR([1]Data!$D4296)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x14ac:dyDescent="0.3">
      <c r="A4297" s="2">
        <v>4296</v>
      </c>
      <c r="B4297" s="2" t="s">
        <v>7391</v>
      </c>
      <c r="C4297" s="2">
        <f>YEAR([1]Data!$D4297)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x14ac:dyDescent="0.3">
      <c r="A4298" s="2">
        <v>4297</v>
      </c>
      <c r="B4298" s="2" t="s">
        <v>7393</v>
      </c>
      <c r="C4298" s="2">
        <f>YEAR([1]Data!$D4298)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x14ac:dyDescent="0.3">
      <c r="A4299" s="2">
        <v>4298</v>
      </c>
      <c r="B4299" s="2" t="s">
        <v>7394</v>
      </c>
      <c r="C4299" s="2">
        <f>YEAR([1]Data!$D4299)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x14ac:dyDescent="0.3">
      <c r="A4300" s="2">
        <v>4299</v>
      </c>
      <c r="B4300" s="2" t="s">
        <v>7394</v>
      </c>
      <c r="C4300" s="2">
        <f>YEAR([1]Data!$D4300)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x14ac:dyDescent="0.3">
      <c r="A4301" s="2">
        <v>4300</v>
      </c>
      <c r="B4301" s="2" t="s">
        <v>7394</v>
      </c>
      <c r="C4301" s="2">
        <f>YEAR([1]Data!$D4301)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x14ac:dyDescent="0.3">
      <c r="A4302" s="2">
        <v>4301</v>
      </c>
      <c r="B4302" s="2" t="s">
        <v>7394</v>
      </c>
      <c r="C4302" s="2">
        <f>YEAR([1]Data!$D4302)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x14ac:dyDescent="0.3">
      <c r="A4303" s="2">
        <v>4302</v>
      </c>
      <c r="B4303" s="2" t="s">
        <v>7394</v>
      </c>
      <c r="C4303" s="2">
        <f>YEAR([1]Data!$D4303)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x14ac:dyDescent="0.3">
      <c r="A4304" s="2">
        <v>4303</v>
      </c>
      <c r="B4304" s="2" t="s">
        <v>7395</v>
      </c>
      <c r="C4304" s="2">
        <f>YEAR([1]Data!$D4304)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x14ac:dyDescent="0.3">
      <c r="A4305" s="2">
        <v>4304</v>
      </c>
      <c r="B4305" s="2" t="s">
        <v>7396</v>
      </c>
      <c r="C4305" s="2">
        <f>YEAR([1]Data!$D4305)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x14ac:dyDescent="0.3">
      <c r="A4306" s="2">
        <v>4305</v>
      </c>
      <c r="B4306" s="2" t="s">
        <v>7398</v>
      </c>
      <c r="C4306" s="2">
        <f>YEAR([1]Data!$D4306)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x14ac:dyDescent="0.3">
      <c r="A4307" s="2">
        <v>4306</v>
      </c>
      <c r="B4307" s="2" t="s">
        <v>7398</v>
      </c>
      <c r="C4307" s="2">
        <f>YEAR([1]Data!$D4307)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x14ac:dyDescent="0.3">
      <c r="A4308" s="2">
        <v>4307</v>
      </c>
      <c r="B4308" s="2" t="s">
        <v>7399</v>
      </c>
      <c r="C4308" s="2">
        <f>YEAR([1]Data!$D4308)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x14ac:dyDescent="0.3">
      <c r="A4309" s="2">
        <v>4308</v>
      </c>
      <c r="B4309" s="2" t="s">
        <v>7399</v>
      </c>
      <c r="C4309" s="2">
        <f>YEAR([1]Data!$D4309)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x14ac:dyDescent="0.3">
      <c r="A4310" s="2">
        <v>4309</v>
      </c>
      <c r="B4310" s="2" t="s">
        <v>7400</v>
      </c>
      <c r="C4310" s="2">
        <f>YEAR([1]Data!$D4310)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x14ac:dyDescent="0.3">
      <c r="A4311" s="2">
        <v>4310</v>
      </c>
      <c r="B4311" s="2" t="s">
        <v>7400</v>
      </c>
      <c r="C4311" s="2">
        <f>YEAR([1]Data!$D4311)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x14ac:dyDescent="0.3">
      <c r="A4312" s="2">
        <v>4311</v>
      </c>
      <c r="B4312" s="2" t="s">
        <v>7400</v>
      </c>
      <c r="C4312" s="2">
        <f>YEAR([1]Data!$D4312)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x14ac:dyDescent="0.3">
      <c r="A4313" s="2">
        <v>4312</v>
      </c>
      <c r="B4313" s="2" t="s">
        <v>7400</v>
      </c>
      <c r="C4313" s="2">
        <f>YEAR([1]Data!$D4313)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x14ac:dyDescent="0.3">
      <c r="A4314" s="2">
        <v>4313</v>
      </c>
      <c r="B4314" s="2" t="s">
        <v>7400</v>
      </c>
      <c r="C4314" s="2">
        <f>YEAR([1]Data!$D4314)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x14ac:dyDescent="0.3">
      <c r="A4315" s="2">
        <v>4314</v>
      </c>
      <c r="B4315" s="2" t="s">
        <v>7403</v>
      </c>
      <c r="C4315" s="2">
        <f>YEAR([1]Data!$D4315)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x14ac:dyDescent="0.3">
      <c r="A4316" s="2">
        <v>4315</v>
      </c>
      <c r="B4316" s="2" t="s">
        <v>7404</v>
      </c>
      <c r="C4316" s="2">
        <f>YEAR([1]Data!$D4316)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x14ac:dyDescent="0.3">
      <c r="A4317" s="2">
        <v>4316</v>
      </c>
      <c r="B4317" s="2" t="s">
        <v>7404</v>
      </c>
      <c r="C4317" s="2">
        <f>YEAR([1]Data!$D4317)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x14ac:dyDescent="0.3">
      <c r="A4318" s="2">
        <v>4317</v>
      </c>
      <c r="B4318" s="2" t="s">
        <v>7404</v>
      </c>
      <c r="C4318" s="2">
        <f>YEAR([1]Data!$D4318)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x14ac:dyDescent="0.3">
      <c r="A4319" s="2">
        <v>4318</v>
      </c>
      <c r="B4319" s="2" t="s">
        <v>7405</v>
      </c>
      <c r="C4319" s="2">
        <f>YEAR([1]Data!$D4319)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x14ac:dyDescent="0.3">
      <c r="A4320" s="2">
        <v>4319</v>
      </c>
      <c r="B4320" s="2" t="s">
        <v>7406</v>
      </c>
      <c r="C4320" s="2">
        <f>YEAR([1]Data!$D4320)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x14ac:dyDescent="0.3">
      <c r="A4321" s="2">
        <v>4320</v>
      </c>
      <c r="B4321" s="2" t="s">
        <v>7409</v>
      </c>
      <c r="C4321" s="2">
        <f>YEAR([1]Data!$D4321)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x14ac:dyDescent="0.3">
      <c r="A4322" s="2">
        <v>4321</v>
      </c>
      <c r="B4322" s="2" t="s">
        <v>7409</v>
      </c>
      <c r="C4322" s="2">
        <f>YEAR([1]Data!$D4322)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x14ac:dyDescent="0.3">
      <c r="A4323" s="2">
        <v>4322</v>
      </c>
      <c r="B4323" s="2" t="s">
        <v>7410</v>
      </c>
      <c r="C4323" s="2">
        <f>YEAR([1]Data!$D4323)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x14ac:dyDescent="0.3">
      <c r="A4324" s="2">
        <v>4323</v>
      </c>
      <c r="B4324" s="2" t="s">
        <v>7410</v>
      </c>
      <c r="C4324" s="2">
        <f>YEAR([1]Data!$D4324)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x14ac:dyDescent="0.3">
      <c r="A4325" s="2">
        <v>4324</v>
      </c>
      <c r="B4325" s="2" t="s">
        <v>7410</v>
      </c>
      <c r="C4325" s="2">
        <f>YEAR([1]Data!$D4325)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x14ac:dyDescent="0.3">
      <c r="A4326" s="2">
        <v>4325</v>
      </c>
      <c r="B4326" s="2" t="s">
        <v>7410</v>
      </c>
      <c r="C4326" s="2">
        <f>YEAR([1]Data!$D4326)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x14ac:dyDescent="0.3">
      <c r="A4327" s="2">
        <v>4326</v>
      </c>
      <c r="B4327" s="2" t="s">
        <v>7410</v>
      </c>
      <c r="C4327" s="2">
        <f>YEAR([1]Data!$D4327)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x14ac:dyDescent="0.3">
      <c r="A4328" s="2">
        <v>4327</v>
      </c>
      <c r="B4328" s="2" t="s">
        <v>7411</v>
      </c>
      <c r="C4328" s="2">
        <f>YEAR([1]Data!$D4328)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x14ac:dyDescent="0.3">
      <c r="A4329" s="2">
        <v>4328</v>
      </c>
      <c r="B4329" s="2" t="s">
        <v>7411</v>
      </c>
      <c r="C4329" s="2">
        <f>YEAR([1]Data!$D4329)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x14ac:dyDescent="0.3">
      <c r="A4330" s="2">
        <v>4329</v>
      </c>
      <c r="B4330" s="2" t="s">
        <v>7412</v>
      </c>
      <c r="C4330" s="2">
        <f>YEAR([1]Data!$D4330)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x14ac:dyDescent="0.3">
      <c r="A4331" s="2">
        <v>4330</v>
      </c>
      <c r="B4331" s="2" t="s">
        <v>7413</v>
      </c>
      <c r="C4331" s="2">
        <f>YEAR([1]Data!$D4331)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x14ac:dyDescent="0.3">
      <c r="A4332" s="2">
        <v>4331</v>
      </c>
      <c r="B4332" s="2" t="s">
        <v>7413</v>
      </c>
      <c r="C4332" s="2">
        <f>YEAR([1]Data!$D4332)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x14ac:dyDescent="0.3">
      <c r="A4333" s="2">
        <v>4332</v>
      </c>
      <c r="B4333" s="2" t="s">
        <v>7416</v>
      </c>
      <c r="C4333" s="2">
        <f>YEAR([1]Data!$D4333)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x14ac:dyDescent="0.3">
      <c r="A4334" s="2">
        <v>4333</v>
      </c>
      <c r="B4334" s="2" t="s">
        <v>7416</v>
      </c>
      <c r="C4334" s="2">
        <f>YEAR([1]Data!$D4334)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x14ac:dyDescent="0.3">
      <c r="A4335" s="2">
        <v>4334</v>
      </c>
      <c r="B4335" s="2" t="s">
        <v>7417</v>
      </c>
      <c r="C4335" s="2">
        <f>YEAR([1]Data!$D4335)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x14ac:dyDescent="0.3">
      <c r="A4336" s="2">
        <v>4335</v>
      </c>
      <c r="B4336" s="2" t="s">
        <v>7417</v>
      </c>
      <c r="C4336" s="2">
        <f>YEAR([1]Data!$D4336)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x14ac:dyDescent="0.3">
      <c r="A4337" s="2">
        <v>4336</v>
      </c>
      <c r="B4337" s="2" t="s">
        <v>7423</v>
      </c>
      <c r="C4337" s="2">
        <f>YEAR([1]Data!$D4337)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x14ac:dyDescent="0.3">
      <c r="A4338" s="2">
        <v>4337</v>
      </c>
      <c r="B4338" s="2" t="s">
        <v>7423</v>
      </c>
      <c r="C4338" s="2">
        <f>YEAR([1]Data!$D4338)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x14ac:dyDescent="0.3">
      <c r="A4339" s="2">
        <v>4338</v>
      </c>
      <c r="B4339" s="2" t="s">
        <v>7427</v>
      </c>
      <c r="C4339" s="2">
        <f>YEAR([1]Data!$D4339)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x14ac:dyDescent="0.3">
      <c r="A4340" s="2">
        <v>4339</v>
      </c>
      <c r="B4340" s="2" t="s">
        <v>7427</v>
      </c>
      <c r="C4340" s="2">
        <f>YEAR([1]Data!$D4340)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x14ac:dyDescent="0.3">
      <c r="A4341" s="2">
        <v>4340</v>
      </c>
      <c r="B4341" s="2" t="s">
        <v>7428</v>
      </c>
      <c r="C4341" s="2">
        <f>YEAR([1]Data!$D4341)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x14ac:dyDescent="0.3">
      <c r="A4342" s="2">
        <v>4341</v>
      </c>
      <c r="B4342" s="2" t="s">
        <v>7429</v>
      </c>
      <c r="C4342" s="2">
        <f>YEAR([1]Data!$D4342)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x14ac:dyDescent="0.3">
      <c r="A4343" s="2">
        <v>4342</v>
      </c>
      <c r="B4343" s="2" t="s">
        <v>7431</v>
      </c>
      <c r="C4343" s="2">
        <f>YEAR([1]Data!$D4343)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x14ac:dyDescent="0.3">
      <c r="A4344" s="2">
        <v>4343</v>
      </c>
      <c r="B4344" s="2" t="s">
        <v>7432</v>
      </c>
      <c r="C4344" s="2">
        <f>YEAR([1]Data!$D4344)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x14ac:dyDescent="0.3">
      <c r="A4345" s="2">
        <v>4344</v>
      </c>
      <c r="B4345" s="2" t="s">
        <v>7432</v>
      </c>
      <c r="C4345" s="2">
        <f>YEAR([1]Data!$D4345)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x14ac:dyDescent="0.3">
      <c r="A4346" s="2">
        <v>4345</v>
      </c>
      <c r="B4346" s="2" t="s">
        <v>7432</v>
      </c>
      <c r="C4346" s="2">
        <f>YEAR([1]Data!$D4346)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x14ac:dyDescent="0.3">
      <c r="A4347" s="2">
        <v>4346</v>
      </c>
      <c r="B4347" s="2" t="s">
        <v>7432</v>
      </c>
      <c r="C4347" s="2">
        <f>YEAR([1]Data!$D4347)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x14ac:dyDescent="0.3">
      <c r="A4348" s="2">
        <v>4347</v>
      </c>
      <c r="B4348" s="2" t="s">
        <v>7433</v>
      </c>
      <c r="C4348" s="2">
        <f>YEAR([1]Data!$D4348)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x14ac:dyDescent="0.3">
      <c r="A4349" s="2">
        <v>4348</v>
      </c>
      <c r="B4349" s="2" t="s">
        <v>7433</v>
      </c>
      <c r="C4349" s="2">
        <f>YEAR([1]Data!$D4349)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x14ac:dyDescent="0.3">
      <c r="A4350" s="2">
        <v>4349</v>
      </c>
      <c r="B4350" s="2" t="s">
        <v>7436</v>
      </c>
      <c r="C4350" s="2">
        <f>YEAR([1]Data!$D4350)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x14ac:dyDescent="0.3">
      <c r="A4351" s="2">
        <v>4350</v>
      </c>
      <c r="B4351" s="2" t="s">
        <v>7436</v>
      </c>
      <c r="C4351" s="2">
        <f>YEAR([1]Data!$D4351)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x14ac:dyDescent="0.3">
      <c r="A4352" s="2">
        <v>4351</v>
      </c>
      <c r="B4352" s="2" t="s">
        <v>7437</v>
      </c>
      <c r="C4352" s="2">
        <f>YEAR([1]Data!$D4352)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x14ac:dyDescent="0.3">
      <c r="A4353" s="2">
        <v>4352</v>
      </c>
      <c r="B4353" s="2" t="s">
        <v>7437</v>
      </c>
      <c r="C4353" s="2">
        <f>YEAR([1]Data!$D4353)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x14ac:dyDescent="0.3">
      <c r="A4354" s="2">
        <v>4353</v>
      </c>
      <c r="B4354" s="2" t="s">
        <v>7438</v>
      </c>
      <c r="C4354" s="2">
        <f>YEAR([1]Data!$D4354)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x14ac:dyDescent="0.3">
      <c r="A4355" s="2">
        <v>4354</v>
      </c>
      <c r="B4355" s="2" t="s">
        <v>7438</v>
      </c>
      <c r="C4355" s="2">
        <f>YEAR([1]Data!$D4355)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x14ac:dyDescent="0.3">
      <c r="A4356" s="2">
        <v>4355</v>
      </c>
      <c r="B4356" s="2" t="s">
        <v>7441</v>
      </c>
      <c r="C4356" s="2">
        <f>YEAR([1]Data!$D4356)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x14ac:dyDescent="0.3">
      <c r="A4357" s="2">
        <v>4356</v>
      </c>
      <c r="B4357" s="2" t="s">
        <v>7442</v>
      </c>
      <c r="C4357" s="2">
        <f>YEAR([1]Data!$D4357)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x14ac:dyDescent="0.3">
      <c r="A4358" s="2">
        <v>4357</v>
      </c>
      <c r="B4358" s="2" t="s">
        <v>7442</v>
      </c>
      <c r="C4358" s="2">
        <f>YEAR([1]Data!$D4358)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x14ac:dyDescent="0.3">
      <c r="A4359" s="2">
        <v>4358</v>
      </c>
      <c r="B4359" s="2" t="s">
        <v>7443</v>
      </c>
      <c r="C4359" s="2">
        <f>YEAR([1]Data!$D4359)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x14ac:dyDescent="0.3">
      <c r="A4360" s="2">
        <v>4359</v>
      </c>
      <c r="B4360" s="2" t="s">
        <v>7443</v>
      </c>
      <c r="C4360" s="2">
        <f>YEAR([1]Data!$D4360)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x14ac:dyDescent="0.3">
      <c r="A4361" s="2">
        <v>4360</v>
      </c>
      <c r="B4361" s="2" t="s">
        <v>7443</v>
      </c>
      <c r="C4361" s="2">
        <f>YEAR([1]Data!$D4361)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x14ac:dyDescent="0.3">
      <c r="A4362" s="2">
        <v>4361</v>
      </c>
      <c r="B4362" s="2" t="s">
        <v>7444</v>
      </c>
      <c r="C4362" s="2">
        <f>YEAR([1]Data!$D4362)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x14ac:dyDescent="0.3">
      <c r="A4363" s="2">
        <v>4362</v>
      </c>
      <c r="B4363" s="2" t="s">
        <v>7446</v>
      </c>
      <c r="C4363" s="2">
        <f>YEAR([1]Data!$D4363)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x14ac:dyDescent="0.3">
      <c r="A4364" s="2">
        <v>4363</v>
      </c>
      <c r="B4364" s="2" t="s">
        <v>7447</v>
      </c>
      <c r="C4364" s="2">
        <f>YEAR([1]Data!$D4364)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x14ac:dyDescent="0.3">
      <c r="A4365" s="2">
        <v>4364</v>
      </c>
      <c r="B4365" s="2" t="s">
        <v>7447</v>
      </c>
      <c r="C4365" s="2">
        <f>YEAR([1]Data!$D4365)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x14ac:dyDescent="0.3">
      <c r="A4366" s="2">
        <v>4365</v>
      </c>
      <c r="B4366" s="2" t="s">
        <v>7447</v>
      </c>
      <c r="C4366" s="2">
        <f>YEAR([1]Data!$D4366)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x14ac:dyDescent="0.3">
      <c r="A4367" s="2">
        <v>4366</v>
      </c>
      <c r="B4367" s="2" t="s">
        <v>7447</v>
      </c>
      <c r="C4367" s="2">
        <f>YEAR([1]Data!$D4367)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x14ac:dyDescent="0.3">
      <c r="A4368" s="2">
        <v>4367</v>
      </c>
      <c r="B4368" s="2" t="s">
        <v>7447</v>
      </c>
      <c r="C4368" s="2">
        <f>YEAR([1]Data!$D4368)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x14ac:dyDescent="0.3">
      <c r="A4369" s="2">
        <v>4368</v>
      </c>
      <c r="B4369" s="2" t="s">
        <v>7450</v>
      </c>
      <c r="C4369" s="2">
        <f>YEAR([1]Data!$D4369)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x14ac:dyDescent="0.3">
      <c r="A4370" s="2">
        <v>4369</v>
      </c>
      <c r="B4370" s="2" t="s">
        <v>7450</v>
      </c>
      <c r="C4370" s="2">
        <f>YEAR([1]Data!$D4370)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x14ac:dyDescent="0.3">
      <c r="A4371" s="2">
        <v>4370</v>
      </c>
      <c r="B4371" s="2" t="s">
        <v>7451</v>
      </c>
      <c r="C4371" s="2">
        <f>YEAR([1]Data!$D4371)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x14ac:dyDescent="0.3">
      <c r="A4372" s="2">
        <v>4371</v>
      </c>
      <c r="B4372" s="2" t="s">
        <v>7451</v>
      </c>
      <c r="C4372" s="2">
        <f>YEAR([1]Data!$D4372)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x14ac:dyDescent="0.3">
      <c r="A4373" s="2">
        <v>4372</v>
      </c>
      <c r="B4373" s="2" t="s">
        <v>7451</v>
      </c>
      <c r="C4373" s="2">
        <f>YEAR([1]Data!$D4373)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x14ac:dyDescent="0.3">
      <c r="A4374" s="2">
        <v>4373</v>
      </c>
      <c r="B4374" s="2" t="s">
        <v>7454</v>
      </c>
      <c r="C4374" s="2">
        <f>YEAR([1]Data!$D4374)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x14ac:dyDescent="0.3">
      <c r="A4375" s="2">
        <v>4374</v>
      </c>
      <c r="B4375" s="2" t="s">
        <v>7454</v>
      </c>
      <c r="C4375" s="2">
        <f>YEAR([1]Data!$D4375)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x14ac:dyDescent="0.3">
      <c r="A4376" s="2">
        <v>4375</v>
      </c>
      <c r="B4376" s="2" t="s">
        <v>7456</v>
      </c>
      <c r="C4376" s="2">
        <f>YEAR([1]Data!$D4376)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x14ac:dyDescent="0.3">
      <c r="A4377" s="2">
        <v>4376</v>
      </c>
      <c r="B4377" s="2" t="s">
        <v>7459</v>
      </c>
      <c r="C4377" s="2">
        <f>YEAR([1]Data!$D4377)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x14ac:dyDescent="0.3">
      <c r="A4378" s="2">
        <v>4377</v>
      </c>
      <c r="B4378" s="2" t="s">
        <v>7459</v>
      </c>
      <c r="C4378" s="2">
        <f>YEAR([1]Data!$D4378)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x14ac:dyDescent="0.3">
      <c r="A4379" s="2">
        <v>4378</v>
      </c>
      <c r="B4379" s="2" t="s">
        <v>7459</v>
      </c>
      <c r="C4379" s="2">
        <f>YEAR([1]Data!$D4379)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x14ac:dyDescent="0.3">
      <c r="A4380" s="2">
        <v>4379</v>
      </c>
      <c r="B4380" s="2" t="s">
        <v>7461</v>
      </c>
      <c r="C4380" s="2">
        <f>YEAR([1]Data!$D4380)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x14ac:dyDescent="0.3">
      <c r="A4381" s="2">
        <v>4380</v>
      </c>
      <c r="B4381" s="2" t="s">
        <v>7461</v>
      </c>
      <c r="C4381" s="2">
        <f>YEAR([1]Data!$D4381)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x14ac:dyDescent="0.3">
      <c r="A4382" s="2">
        <v>4381</v>
      </c>
      <c r="B4382" s="2" t="s">
        <v>7462</v>
      </c>
      <c r="C4382" s="2">
        <f>YEAR([1]Data!$D4382)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x14ac:dyDescent="0.3">
      <c r="A4383" s="2">
        <v>4382</v>
      </c>
      <c r="B4383" s="2" t="s">
        <v>7462</v>
      </c>
      <c r="C4383" s="2">
        <f>YEAR([1]Data!$D4383)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x14ac:dyDescent="0.3">
      <c r="A4384" s="2">
        <v>4383</v>
      </c>
      <c r="B4384" s="2" t="s">
        <v>7463</v>
      </c>
      <c r="C4384" s="2">
        <f>YEAR([1]Data!$D4384)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x14ac:dyDescent="0.3">
      <c r="A4385" s="2">
        <v>4384</v>
      </c>
      <c r="B4385" s="2" t="s">
        <v>7463</v>
      </c>
      <c r="C4385" s="2">
        <f>YEAR([1]Data!$D4385)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x14ac:dyDescent="0.3">
      <c r="A4386" s="2">
        <v>4385</v>
      </c>
      <c r="B4386" s="2" t="s">
        <v>7463</v>
      </c>
      <c r="C4386" s="2">
        <f>YEAR([1]Data!$D4386)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x14ac:dyDescent="0.3">
      <c r="A4387" s="2">
        <v>4386</v>
      </c>
      <c r="B4387" s="2" t="s">
        <v>7463</v>
      </c>
      <c r="C4387" s="2">
        <f>YEAR([1]Data!$D4387)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x14ac:dyDescent="0.3">
      <c r="A4388" s="2">
        <v>4387</v>
      </c>
      <c r="B4388" s="2" t="s">
        <v>7466</v>
      </c>
      <c r="C4388" s="2">
        <f>YEAR([1]Data!$D4388)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x14ac:dyDescent="0.3">
      <c r="A4389" s="2">
        <v>4388</v>
      </c>
      <c r="B4389" s="2" t="s">
        <v>7466</v>
      </c>
      <c r="C4389" s="2">
        <f>YEAR([1]Data!$D4389)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x14ac:dyDescent="0.3">
      <c r="A4390" s="2">
        <v>4389</v>
      </c>
      <c r="B4390" s="2" t="s">
        <v>7467</v>
      </c>
      <c r="C4390" s="2">
        <f>YEAR([1]Data!$D4390)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x14ac:dyDescent="0.3">
      <c r="A4391" s="2">
        <v>4390</v>
      </c>
      <c r="B4391" s="2" t="s">
        <v>7467</v>
      </c>
      <c r="C4391" s="2">
        <f>YEAR([1]Data!$D4391)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x14ac:dyDescent="0.3">
      <c r="A4392" s="2">
        <v>4391</v>
      </c>
      <c r="B4392" s="2" t="s">
        <v>7467</v>
      </c>
      <c r="C4392" s="2">
        <f>YEAR([1]Data!$D4392)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x14ac:dyDescent="0.3">
      <c r="A4393" s="2">
        <v>4392</v>
      </c>
      <c r="B4393" s="2" t="s">
        <v>7467</v>
      </c>
      <c r="C4393" s="2">
        <f>YEAR([1]Data!$D4393)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x14ac:dyDescent="0.3">
      <c r="A4394" s="2">
        <v>4393</v>
      </c>
      <c r="B4394" s="2" t="s">
        <v>7468</v>
      </c>
      <c r="C4394" s="2">
        <f>YEAR([1]Data!$D4394)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x14ac:dyDescent="0.3">
      <c r="A4395" s="2">
        <v>4394</v>
      </c>
      <c r="B4395" s="2" t="s">
        <v>7468</v>
      </c>
      <c r="C4395" s="2">
        <f>YEAR([1]Data!$D4395)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x14ac:dyDescent="0.3">
      <c r="A4396" s="2">
        <v>4395</v>
      </c>
      <c r="B4396" s="2" t="s">
        <v>7469</v>
      </c>
      <c r="C4396" s="2">
        <f>YEAR([1]Data!$D4396)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x14ac:dyDescent="0.3">
      <c r="A4397" s="2">
        <v>4396</v>
      </c>
      <c r="B4397" s="2" t="s">
        <v>7469</v>
      </c>
      <c r="C4397" s="2">
        <f>YEAR([1]Data!$D4397)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x14ac:dyDescent="0.3">
      <c r="A4398" s="2">
        <v>4397</v>
      </c>
      <c r="B4398" s="2" t="s">
        <v>7470</v>
      </c>
      <c r="C4398" s="2">
        <f>YEAR([1]Data!$D4398)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x14ac:dyDescent="0.3">
      <c r="A4399" s="2">
        <v>4398</v>
      </c>
      <c r="B4399" s="2" t="s">
        <v>7471</v>
      </c>
      <c r="C4399" s="2">
        <f>YEAR([1]Data!$D4399)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x14ac:dyDescent="0.3">
      <c r="A4400" s="2">
        <v>4399</v>
      </c>
      <c r="B4400" s="2" t="s">
        <v>7471</v>
      </c>
      <c r="C4400" s="2">
        <f>YEAR([1]Data!$D4400)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x14ac:dyDescent="0.3">
      <c r="A4401" s="2">
        <v>4400</v>
      </c>
      <c r="B4401" s="2" t="s">
        <v>7472</v>
      </c>
      <c r="C4401" s="2">
        <f>YEAR([1]Data!$D4401)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x14ac:dyDescent="0.3">
      <c r="A4402" s="2">
        <v>4401</v>
      </c>
      <c r="B4402" s="2" t="s">
        <v>7472</v>
      </c>
      <c r="C4402" s="2">
        <f>YEAR([1]Data!$D4402)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x14ac:dyDescent="0.3">
      <c r="A4403" s="2">
        <v>4402</v>
      </c>
      <c r="B4403" s="2" t="s">
        <v>7472</v>
      </c>
      <c r="C4403" s="2">
        <f>YEAR([1]Data!$D4403)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x14ac:dyDescent="0.3">
      <c r="A4404" s="2">
        <v>4403</v>
      </c>
      <c r="B4404" s="2" t="s">
        <v>7473</v>
      </c>
      <c r="C4404" s="2">
        <f>YEAR([1]Data!$D4404)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x14ac:dyDescent="0.3">
      <c r="A4405" s="2">
        <v>4404</v>
      </c>
      <c r="B4405" s="2" t="s">
        <v>7476</v>
      </c>
      <c r="C4405" s="2">
        <f>YEAR([1]Data!$D4405)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x14ac:dyDescent="0.3">
      <c r="A4406" s="2">
        <v>4405</v>
      </c>
      <c r="B4406" s="2" t="s">
        <v>7477</v>
      </c>
      <c r="C4406" s="2">
        <f>YEAR([1]Data!$D4406)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x14ac:dyDescent="0.3">
      <c r="A4407" s="2">
        <v>4406</v>
      </c>
      <c r="B4407" s="2" t="s">
        <v>7477</v>
      </c>
      <c r="C4407" s="2">
        <f>YEAR([1]Data!$D4407)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x14ac:dyDescent="0.3">
      <c r="A4408" s="2">
        <v>4407</v>
      </c>
      <c r="B4408" s="2" t="s">
        <v>7478</v>
      </c>
      <c r="C4408" s="2">
        <f>YEAR([1]Data!$D4408)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x14ac:dyDescent="0.3">
      <c r="A4409" s="2">
        <v>4408</v>
      </c>
      <c r="B4409" s="2" t="s">
        <v>7478</v>
      </c>
      <c r="C4409" s="2">
        <f>YEAR([1]Data!$D4409)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x14ac:dyDescent="0.3">
      <c r="A4410" s="2">
        <v>4409</v>
      </c>
      <c r="B4410" s="2" t="s">
        <v>7478</v>
      </c>
      <c r="C4410" s="2">
        <f>YEAR([1]Data!$D4410)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x14ac:dyDescent="0.3">
      <c r="A4411" s="2">
        <v>4410</v>
      </c>
      <c r="B4411" s="2" t="s">
        <v>7479</v>
      </c>
      <c r="C4411" s="2">
        <f>YEAR([1]Data!$D4411)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x14ac:dyDescent="0.3">
      <c r="A4412" s="2">
        <v>4411</v>
      </c>
      <c r="B4412" s="2" t="s">
        <v>7479</v>
      </c>
      <c r="C4412" s="2">
        <f>YEAR([1]Data!$D4412)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x14ac:dyDescent="0.3">
      <c r="A4413" s="2">
        <v>4412</v>
      </c>
      <c r="B4413" s="2" t="s">
        <v>7480</v>
      </c>
      <c r="C4413" s="2">
        <f>YEAR([1]Data!$D4413)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x14ac:dyDescent="0.3">
      <c r="A4414" s="2">
        <v>4413</v>
      </c>
      <c r="B4414" s="2" t="s">
        <v>7480</v>
      </c>
      <c r="C4414" s="2">
        <f>YEAR([1]Data!$D4414)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x14ac:dyDescent="0.3">
      <c r="A4415" s="2">
        <v>4414</v>
      </c>
      <c r="B4415" s="2" t="s">
        <v>7480</v>
      </c>
      <c r="C4415" s="2">
        <f>YEAR([1]Data!$D4415)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x14ac:dyDescent="0.3">
      <c r="A4416" s="2">
        <v>4415</v>
      </c>
      <c r="B4416" s="2" t="s">
        <v>7481</v>
      </c>
      <c r="C4416" s="2">
        <f>YEAR([1]Data!$D4416)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x14ac:dyDescent="0.3">
      <c r="A4417" s="2">
        <v>4416</v>
      </c>
      <c r="B4417" s="2" t="s">
        <v>7482</v>
      </c>
      <c r="C4417" s="2">
        <f>YEAR([1]Data!$D4417)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x14ac:dyDescent="0.3">
      <c r="A4418" s="2">
        <v>4417</v>
      </c>
      <c r="B4418" s="2" t="s">
        <v>7482</v>
      </c>
      <c r="C4418" s="2">
        <f>YEAR([1]Data!$D4418)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x14ac:dyDescent="0.3">
      <c r="A4419" s="2">
        <v>4418</v>
      </c>
      <c r="B4419" s="2" t="s">
        <v>7483</v>
      </c>
      <c r="C4419" s="2">
        <f>YEAR([1]Data!$D4419)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x14ac:dyDescent="0.3">
      <c r="A4420" s="2">
        <v>4419</v>
      </c>
      <c r="B4420" s="2" t="s">
        <v>7484</v>
      </c>
      <c r="C4420" s="2">
        <f>YEAR([1]Data!$D4420)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x14ac:dyDescent="0.3">
      <c r="A4421" s="2">
        <v>4420</v>
      </c>
      <c r="B4421" s="2" t="s">
        <v>7485</v>
      </c>
      <c r="C4421" s="2">
        <f>YEAR([1]Data!$D4421)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x14ac:dyDescent="0.3">
      <c r="A4422" s="2">
        <v>4421</v>
      </c>
      <c r="B4422" s="2" t="s">
        <v>7486</v>
      </c>
      <c r="C4422" s="2">
        <f>YEAR([1]Data!$D4422)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x14ac:dyDescent="0.3">
      <c r="A4423" s="2">
        <v>4422</v>
      </c>
      <c r="B4423" s="2" t="s">
        <v>7487</v>
      </c>
      <c r="C4423" s="2">
        <f>YEAR([1]Data!$D4423)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x14ac:dyDescent="0.3">
      <c r="A4424" s="2">
        <v>4423</v>
      </c>
      <c r="B4424" s="2" t="s">
        <v>7489</v>
      </c>
      <c r="C4424" s="2">
        <f>YEAR([1]Data!$D4424)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x14ac:dyDescent="0.3">
      <c r="A4425" s="2">
        <v>4424</v>
      </c>
      <c r="B4425" s="2" t="s">
        <v>7489</v>
      </c>
      <c r="C4425" s="2">
        <f>YEAR([1]Data!$D4425)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x14ac:dyDescent="0.3">
      <c r="A4426" s="2">
        <v>4425</v>
      </c>
      <c r="B4426" s="2" t="s">
        <v>7489</v>
      </c>
      <c r="C4426" s="2">
        <f>YEAR([1]Data!$D4426)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x14ac:dyDescent="0.3">
      <c r="A4427" s="2">
        <v>4426</v>
      </c>
      <c r="B4427" s="2" t="s">
        <v>7489</v>
      </c>
      <c r="C4427" s="2">
        <f>YEAR([1]Data!$D4427)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x14ac:dyDescent="0.3">
      <c r="A4428" s="2">
        <v>4427</v>
      </c>
      <c r="B4428" s="2" t="s">
        <v>7489</v>
      </c>
      <c r="C4428" s="2">
        <f>YEAR([1]Data!$D4428)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x14ac:dyDescent="0.3">
      <c r="A4429" s="2">
        <v>4428</v>
      </c>
      <c r="B4429" s="2" t="s">
        <v>7493</v>
      </c>
      <c r="C4429" s="2">
        <f>YEAR([1]Data!$D4429)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x14ac:dyDescent="0.3">
      <c r="A4430" s="2">
        <v>4429</v>
      </c>
      <c r="B4430" s="2" t="s">
        <v>7494</v>
      </c>
      <c r="C4430" s="2">
        <f>YEAR([1]Data!$D4430)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x14ac:dyDescent="0.3">
      <c r="A4431" s="2">
        <v>4430</v>
      </c>
      <c r="B4431" s="2" t="s">
        <v>7495</v>
      </c>
      <c r="C4431" s="2">
        <f>YEAR([1]Data!$D4431)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x14ac:dyDescent="0.3">
      <c r="A4432" s="2">
        <v>4431</v>
      </c>
      <c r="B4432" s="2" t="s">
        <v>7496</v>
      </c>
      <c r="C4432" s="2">
        <f>YEAR([1]Data!$D4432)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x14ac:dyDescent="0.3">
      <c r="A4433" s="2">
        <v>4432</v>
      </c>
      <c r="B4433" s="2" t="s">
        <v>7496</v>
      </c>
      <c r="C4433" s="2">
        <f>YEAR([1]Data!$D4433)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x14ac:dyDescent="0.3">
      <c r="A4434" s="2">
        <v>4433</v>
      </c>
      <c r="B4434" s="2" t="s">
        <v>7496</v>
      </c>
      <c r="C4434" s="2">
        <f>YEAR([1]Data!$D4434)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x14ac:dyDescent="0.3">
      <c r="A4435" s="2">
        <v>4434</v>
      </c>
      <c r="B4435" s="2" t="s">
        <v>7496</v>
      </c>
      <c r="C4435" s="2">
        <f>YEAR([1]Data!$D4435)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x14ac:dyDescent="0.3">
      <c r="A4436" s="2">
        <v>4435</v>
      </c>
      <c r="B4436" s="2" t="s">
        <v>7496</v>
      </c>
      <c r="C4436" s="2">
        <f>YEAR([1]Data!$D4436)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x14ac:dyDescent="0.3">
      <c r="A4437" s="2">
        <v>4436</v>
      </c>
      <c r="B4437" s="2" t="s">
        <v>7499</v>
      </c>
      <c r="C4437" s="2">
        <f>YEAR([1]Data!$D4437)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x14ac:dyDescent="0.3">
      <c r="A4438" s="2">
        <v>4437</v>
      </c>
      <c r="B4438" s="2" t="s">
        <v>7499</v>
      </c>
      <c r="C4438" s="2">
        <f>YEAR([1]Data!$D4438)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x14ac:dyDescent="0.3">
      <c r="A4439" s="2">
        <v>4438</v>
      </c>
      <c r="B4439" s="2" t="s">
        <v>7499</v>
      </c>
      <c r="C4439" s="2">
        <f>YEAR([1]Data!$D4439)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x14ac:dyDescent="0.3">
      <c r="A4440" s="2">
        <v>4439</v>
      </c>
      <c r="B4440" s="2" t="s">
        <v>7502</v>
      </c>
      <c r="C4440" s="2">
        <f>YEAR([1]Data!$D4440)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x14ac:dyDescent="0.3">
      <c r="A4441" s="2">
        <v>4440</v>
      </c>
      <c r="B4441" s="2" t="s">
        <v>7502</v>
      </c>
      <c r="C4441" s="2">
        <f>YEAR([1]Data!$D4441)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x14ac:dyDescent="0.3">
      <c r="A4442" s="2">
        <v>4441</v>
      </c>
      <c r="B4442" s="2" t="s">
        <v>7503</v>
      </c>
      <c r="C4442" s="2">
        <f>YEAR([1]Data!$D4442)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x14ac:dyDescent="0.3">
      <c r="A4443" s="2">
        <v>4442</v>
      </c>
      <c r="B4443" s="2" t="s">
        <v>7503</v>
      </c>
      <c r="C4443" s="2">
        <f>YEAR([1]Data!$D4443)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x14ac:dyDescent="0.3">
      <c r="A4444" s="2">
        <v>4443</v>
      </c>
      <c r="B4444" s="2" t="s">
        <v>7503</v>
      </c>
      <c r="C4444" s="2">
        <f>YEAR([1]Data!$D4444)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x14ac:dyDescent="0.3">
      <c r="A4445" s="2">
        <v>4444</v>
      </c>
      <c r="B4445" s="2" t="s">
        <v>7503</v>
      </c>
      <c r="C4445" s="2">
        <f>YEAR([1]Data!$D4445)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x14ac:dyDescent="0.3">
      <c r="A4446" s="2">
        <v>4445</v>
      </c>
      <c r="B4446" s="2" t="s">
        <v>7508</v>
      </c>
      <c r="C4446" s="2">
        <f>YEAR([1]Data!$D4446)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x14ac:dyDescent="0.3">
      <c r="A4447" s="2">
        <v>4446</v>
      </c>
      <c r="B4447" s="2" t="s">
        <v>7508</v>
      </c>
      <c r="C4447" s="2">
        <f>YEAR([1]Data!$D4447)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x14ac:dyDescent="0.3">
      <c r="A4448" s="2">
        <v>4447</v>
      </c>
      <c r="B4448" s="2" t="s">
        <v>7508</v>
      </c>
      <c r="C4448" s="2">
        <f>YEAR([1]Data!$D4448)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x14ac:dyDescent="0.3">
      <c r="A4449" s="2">
        <v>4448</v>
      </c>
      <c r="B4449" s="2" t="s">
        <v>7508</v>
      </c>
      <c r="C4449" s="2">
        <f>YEAR([1]Data!$D4449)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x14ac:dyDescent="0.3">
      <c r="A4450" s="2">
        <v>4449</v>
      </c>
      <c r="B4450" s="2" t="s">
        <v>7509</v>
      </c>
      <c r="C4450" s="2">
        <f>YEAR([1]Data!$D4450)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x14ac:dyDescent="0.3">
      <c r="A4451" s="2">
        <v>4450</v>
      </c>
      <c r="B4451" s="2" t="s">
        <v>7509</v>
      </c>
      <c r="C4451" s="2">
        <f>YEAR([1]Data!$D4451)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x14ac:dyDescent="0.3">
      <c r="A4452" s="2">
        <v>4451</v>
      </c>
      <c r="B4452" s="2" t="s">
        <v>7509</v>
      </c>
      <c r="C4452" s="2">
        <f>YEAR([1]Data!$D4452)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x14ac:dyDescent="0.3">
      <c r="A4453" s="2">
        <v>4452</v>
      </c>
      <c r="B4453" s="2" t="s">
        <v>7510</v>
      </c>
      <c r="C4453" s="2">
        <f>YEAR([1]Data!$D4453)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x14ac:dyDescent="0.3">
      <c r="A4454" s="2">
        <v>4453</v>
      </c>
      <c r="B4454" s="2" t="s">
        <v>7510</v>
      </c>
      <c r="C4454" s="2">
        <f>YEAR([1]Data!$D4454)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x14ac:dyDescent="0.3">
      <c r="A4455" s="2">
        <v>4454</v>
      </c>
      <c r="B4455" s="2" t="s">
        <v>7510</v>
      </c>
      <c r="C4455" s="2">
        <f>YEAR([1]Data!$D4455)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x14ac:dyDescent="0.3">
      <c r="A4456" s="2">
        <v>4455</v>
      </c>
      <c r="B4456" s="2" t="s">
        <v>7510</v>
      </c>
      <c r="C4456" s="2">
        <f>YEAR([1]Data!$D4456)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x14ac:dyDescent="0.3">
      <c r="A4457" s="2">
        <v>4456</v>
      </c>
      <c r="B4457" s="2" t="s">
        <v>7513</v>
      </c>
      <c r="C4457" s="2">
        <f>YEAR([1]Data!$D4457)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x14ac:dyDescent="0.3">
      <c r="A4458" s="2">
        <v>4457</v>
      </c>
      <c r="B4458" s="2" t="s">
        <v>7513</v>
      </c>
      <c r="C4458" s="2">
        <f>YEAR([1]Data!$D4458)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x14ac:dyDescent="0.3">
      <c r="A4459" s="2">
        <v>4458</v>
      </c>
      <c r="B4459" s="2" t="s">
        <v>7514</v>
      </c>
      <c r="C4459" s="2">
        <f>YEAR([1]Data!$D4459)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x14ac:dyDescent="0.3">
      <c r="A4460" s="2">
        <v>4459</v>
      </c>
      <c r="B4460" s="2" t="s">
        <v>7515</v>
      </c>
      <c r="C4460" s="2">
        <f>YEAR([1]Data!$D4460)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x14ac:dyDescent="0.3">
      <c r="A4461" s="2">
        <v>4460</v>
      </c>
      <c r="B4461" s="2" t="s">
        <v>7516</v>
      </c>
      <c r="C4461" s="2">
        <f>YEAR([1]Data!$D4461)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x14ac:dyDescent="0.3">
      <c r="A4462" s="2">
        <v>4461</v>
      </c>
      <c r="B4462" s="2" t="s">
        <v>7516</v>
      </c>
      <c r="C4462" s="2">
        <f>YEAR([1]Data!$D4462)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x14ac:dyDescent="0.3">
      <c r="A4463" s="2">
        <v>4462</v>
      </c>
      <c r="B4463" s="2" t="s">
        <v>7516</v>
      </c>
      <c r="C4463" s="2">
        <f>YEAR([1]Data!$D4463)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x14ac:dyDescent="0.3">
      <c r="A4464" s="2">
        <v>4463</v>
      </c>
      <c r="B4464" s="2" t="s">
        <v>7516</v>
      </c>
      <c r="C4464" s="2">
        <f>YEAR([1]Data!$D4464)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x14ac:dyDescent="0.3">
      <c r="A4465" s="2">
        <v>4464</v>
      </c>
      <c r="B4465" s="2" t="s">
        <v>7516</v>
      </c>
      <c r="C4465" s="2">
        <f>YEAR([1]Data!$D4465)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x14ac:dyDescent="0.3">
      <c r="A4466" s="2">
        <v>4465</v>
      </c>
      <c r="B4466" s="2" t="s">
        <v>7516</v>
      </c>
      <c r="C4466" s="2">
        <f>YEAR([1]Data!$D4466)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x14ac:dyDescent="0.3">
      <c r="A4467" s="2">
        <v>4466</v>
      </c>
      <c r="B4467" s="2" t="s">
        <v>7519</v>
      </c>
      <c r="C4467" s="2">
        <f>YEAR([1]Data!$D4467)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x14ac:dyDescent="0.3">
      <c r="A4468" s="2">
        <v>4467</v>
      </c>
      <c r="B4468" s="2" t="s">
        <v>7520</v>
      </c>
      <c r="C4468" s="2">
        <f>YEAR([1]Data!$D4468)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x14ac:dyDescent="0.3">
      <c r="A4469" s="2">
        <v>4468</v>
      </c>
      <c r="B4469" s="2" t="s">
        <v>7520</v>
      </c>
      <c r="C4469" s="2">
        <f>YEAR([1]Data!$D4469)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x14ac:dyDescent="0.3">
      <c r="A4470" s="2">
        <v>4469</v>
      </c>
      <c r="B4470" s="2" t="s">
        <v>7520</v>
      </c>
      <c r="C4470" s="2">
        <f>YEAR([1]Data!$D4470)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x14ac:dyDescent="0.3">
      <c r="A4471" s="2">
        <v>4470</v>
      </c>
      <c r="B4471" s="2" t="s">
        <v>7520</v>
      </c>
      <c r="C4471" s="2">
        <f>YEAR([1]Data!$D4471)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x14ac:dyDescent="0.3">
      <c r="A4472" s="2">
        <v>4471</v>
      </c>
      <c r="B4472" s="2" t="s">
        <v>7521</v>
      </c>
      <c r="C4472" s="2">
        <f>YEAR([1]Data!$D4472)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x14ac:dyDescent="0.3">
      <c r="A4473" s="2">
        <v>4472</v>
      </c>
      <c r="B4473" s="2" t="s">
        <v>7522</v>
      </c>
      <c r="C4473" s="2">
        <f>YEAR([1]Data!$D4473)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x14ac:dyDescent="0.3">
      <c r="A4474" s="2">
        <v>4473</v>
      </c>
      <c r="B4474" s="2" t="s">
        <v>7522</v>
      </c>
      <c r="C4474" s="2">
        <f>YEAR([1]Data!$D4474)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x14ac:dyDescent="0.3">
      <c r="A4475" s="2">
        <v>4474</v>
      </c>
      <c r="B4475" s="2" t="s">
        <v>7522</v>
      </c>
      <c r="C4475" s="2">
        <f>YEAR([1]Data!$D4475)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x14ac:dyDescent="0.3">
      <c r="A4476" s="2">
        <v>4475</v>
      </c>
      <c r="B4476" s="2" t="s">
        <v>7522</v>
      </c>
      <c r="C4476" s="2">
        <f>YEAR([1]Data!$D4476)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x14ac:dyDescent="0.3">
      <c r="A4477" s="2">
        <v>4476</v>
      </c>
      <c r="B4477" s="2" t="s">
        <v>7522</v>
      </c>
      <c r="C4477" s="2">
        <f>YEAR([1]Data!$D4477)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x14ac:dyDescent="0.3">
      <c r="A4478" s="2">
        <v>4477</v>
      </c>
      <c r="B4478" s="2" t="s">
        <v>7522</v>
      </c>
      <c r="C4478" s="2">
        <f>YEAR([1]Data!$D4478)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x14ac:dyDescent="0.3">
      <c r="A4479" s="2">
        <v>4478</v>
      </c>
      <c r="B4479" s="2" t="s">
        <v>7526</v>
      </c>
      <c r="C4479" s="2">
        <f>YEAR([1]Data!$D4479)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x14ac:dyDescent="0.3">
      <c r="A4480" s="2">
        <v>4479</v>
      </c>
      <c r="B4480" s="2" t="s">
        <v>7526</v>
      </c>
      <c r="C4480" s="2">
        <f>YEAR([1]Data!$D4480)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x14ac:dyDescent="0.3">
      <c r="A4481" s="2">
        <v>4480</v>
      </c>
      <c r="B4481" s="2" t="s">
        <v>7530</v>
      </c>
      <c r="C4481" s="2">
        <f>YEAR([1]Data!$D4481)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x14ac:dyDescent="0.3">
      <c r="A4482" s="2">
        <v>4481</v>
      </c>
      <c r="B4482" s="2" t="s">
        <v>7533</v>
      </c>
      <c r="C4482" s="2">
        <f>YEAR([1]Data!$D4482)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x14ac:dyDescent="0.3">
      <c r="A4483" s="2">
        <v>4482</v>
      </c>
      <c r="B4483" s="2" t="s">
        <v>7533</v>
      </c>
      <c r="C4483" s="2">
        <f>YEAR([1]Data!$D4483)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x14ac:dyDescent="0.3">
      <c r="A4484" s="2">
        <v>4483</v>
      </c>
      <c r="B4484" s="2" t="s">
        <v>7533</v>
      </c>
      <c r="C4484" s="2">
        <f>YEAR([1]Data!$D4484)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x14ac:dyDescent="0.3">
      <c r="A4485" s="2">
        <v>4484</v>
      </c>
      <c r="B4485" s="2" t="s">
        <v>7533</v>
      </c>
      <c r="C4485" s="2">
        <f>YEAR([1]Data!$D4485)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x14ac:dyDescent="0.3">
      <c r="A4486" s="2">
        <v>4485</v>
      </c>
      <c r="B4486" s="2" t="s">
        <v>7533</v>
      </c>
      <c r="C4486" s="2">
        <f>YEAR([1]Data!$D4486)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x14ac:dyDescent="0.3">
      <c r="A4487" s="2">
        <v>4486</v>
      </c>
      <c r="B4487" s="2" t="s">
        <v>7533</v>
      </c>
      <c r="C4487" s="2">
        <f>YEAR([1]Data!$D4487)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x14ac:dyDescent="0.3">
      <c r="A4488" s="2">
        <v>4487</v>
      </c>
      <c r="B4488" s="2" t="s">
        <v>7533</v>
      </c>
      <c r="C4488" s="2">
        <f>YEAR([1]Data!$D4488)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x14ac:dyDescent="0.3">
      <c r="A4489" s="2">
        <v>4488</v>
      </c>
      <c r="B4489" s="2" t="s">
        <v>7536</v>
      </c>
      <c r="C4489" s="2">
        <f>YEAR([1]Data!$D4489)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x14ac:dyDescent="0.3">
      <c r="A4490" s="2">
        <v>4489</v>
      </c>
      <c r="B4490" s="2" t="s">
        <v>7536</v>
      </c>
      <c r="C4490" s="2">
        <f>YEAR([1]Data!$D4490)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x14ac:dyDescent="0.3">
      <c r="A4491" s="2">
        <v>4490</v>
      </c>
      <c r="B4491" s="2" t="s">
        <v>7536</v>
      </c>
      <c r="C4491" s="2">
        <f>YEAR([1]Data!$D4491)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x14ac:dyDescent="0.3">
      <c r="A4492" s="2">
        <v>4491</v>
      </c>
      <c r="B4492" s="2" t="s">
        <v>7537</v>
      </c>
      <c r="C4492" s="2">
        <f>YEAR([1]Data!$D4492)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x14ac:dyDescent="0.3">
      <c r="A4493" s="2">
        <v>4492</v>
      </c>
      <c r="B4493" s="2" t="s">
        <v>7538</v>
      </c>
      <c r="C4493" s="2">
        <f>YEAR([1]Data!$D4493)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x14ac:dyDescent="0.3">
      <c r="A4494" s="2">
        <v>4493</v>
      </c>
      <c r="B4494" s="2" t="s">
        <v>7538</v>
      </c>
      <c r="C4494" s="2">
        <f>YEAR([1]Data!$D4494)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x14ac:dyDescent="0.3">
      <c r="A4495" s="2">
        <v>4494</v>
      </c>
      <c r="B4495" s="2" t="s">
        <v>7538</v>
      </c>
      <c r="C4495" s="2">
        <f>YEAR([1]Data!$D4495)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x14ac:dyDescent="0.3">
      <c r="A4496" s="2">
        <v>4495</v>
      </c>
      <c r="B4496" s="2" t="s">
        <v>7538</v>
      </c>
      <c r="C4496" s="2">
        <f>YEAR([1]Data!$D4496)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x14ac:dyDescent="0.3">
      <c r="A4497" s="2">
        <v>4496</v>
      </c>
      <c r="B4497" s="2" t="s">
        <v>7539</v>
      </c>
      <c r="C4497" s="2">
        <f>YEAR([1]Data!$D4497)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x14ac:dyDescent="0.3">
      <c r="A4498" s="2">
        <v>4497</v>
      </c>
      <c r="B4498" s="2" t="s">
        <v>7539</v>
      </c>
      <c r="C4498" s="2">
        <f>YEAR([1]Data!$D4498)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x14ac:dyDescent="0.3">
      <c r="A4499" s="2">
        <v>4498</v>
      </c>
      <c r="B4499" s="2" t="s">
        <v>7540</v>
      </c>
      <c r="C4499" s="2">
        <f>YEAR([1]Data!$D4499)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x14ac:dyDescent="0.3">
      <c r="A4500" s="2">
        <v>4499</v>
      </c>
      <c r="B4500" s="2" t="s">
        <v>7541</v>
      </c>
      <c r="C4500" s="2">
        <f>YEAR([1]Data!$D4500)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x14ac:dyDescent="0.3">
      <c r="A4501" s="2">
        <v>4500</v>
      </c>
      <c r="B4501" s="2" t="s">
        <v>7544</v>
      </c>
      <c r="C4501" s="2">
        <f>YEAR([1]Data!$D4501)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x14ac:dyDescent="0.3">
      <c r="A4502" s="2">
        <v>4501</v>
      </c>
      <c r="B4502" s="2" t="s">
        <v>7544</v>
      </c>
      <c r="C4502" s="2">
        <f>YEAR([1]Data!$D4502)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x14ac:dyDescent="0.3">
      <c r="A4503" s="2">
        <v>4502</v>
      </c>
      <c r="B4503" s="2" t="s">
        <v>7545</v>
      </c>
      <c r="C4503" s="2">
        <f>YEAR([1]Data!$D4503)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x14ac:dyDescent="0.3">
      <c r="A4504" s="2">
        <v>4503</v>
      </c>
      <c r="B4504" s="2" t="s">
        <v>7545</v>
      </c>
      <c r="C4504" s="2">
        <f>YEAR([1]Data!$D4504)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x14ac:dyDescent="0.3">
      <c r="A4505" s="2">
        <v>4504</v>
      </c>
      <c r="B4505" s="2" t="s">
        <v>7546</v>
      </c>
      <c r="C4505" s="2">
        <f>YEAR([1]Data!$D4505)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x14ac:dyDescent="0.3">
      <c r="A4506" s="2">
        <v>4505</v>
      </c>
      <c r="B4506" s="2" t="s">
        <v>7546</v>
      </c>
      <c r="C4506" s="2">
        <f>YEAR([1]Data!$D4506)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x14ac:dyDescent="0.3">
      <c r="A4507" s="2">
        <v>4506</v>
      </c>
      <c r="B4507" s="2" t="s">
        <v>7546</v>
      </c>
      <c r="C4507" s="2">
        <f>YEAR([1]Data!$D4507)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x14ac:dyDescent="0.3">
      <c r="A4508" s="2">
        <v>4507</v>
      </c>
      <c r="B4508" s="2" t="s">
        <v>7546</v>
      </c>
      <c r="C4508" s="2">
        <f>YEAR([1]Data!$D4508)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x14ac:dyDescent="0.3">
      <c r="A4509" s="2">
        <v>4508</v>
      </c>
      <c r="B4509" s="2" t="s">
        <v>7546</v>
      </c>
      <c r="C4509" s="2">
        <f>YEAR([1]Data!$D4509)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x14ac:dyDescent="0.3">
      <c r="A4510" s="2">
        <v>4509</v>
      </c>
      <c r="B4510" s="2" t="s">
        <v>7546</v>
      </c>
      <c r="C4510" s="2">
        <f>YEAR([1]Data!$D4510)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x14ac:dyDescent="0.3">
      <c r="A4511" s="2">
        <v>4510</v>
      </c>
      <c r="B4511" s="2" t="s">
        <v>7549</v>
      </c>
      <c r="C4511" s="2">
        <f>YEAR([1]Data!$D4511)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x14ac:dyDescent="0.3">
      <c r="A4512" s="2">
        <v>4511</v>
      </c>
      <c r="B4512" s="2" t="s">
        <v>7552</v>
      </c>
      <c r="C4512" s="2">
        <f>YEAR([1]Data!$D4512)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x14ac:dyDescent="0.3">
      <c r="A4513" s="2">
        <v>4512</v>
      </c>
      <c r="B4513" s="2" t="s">
        <v>7552</v>
      </c>
      <c r="C4513" s="2">
        <f>YEAR([1]Data!$D4513)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x14ac:dyDescent="0.3">
      <c r="A4514" s="2">
        <v>4513</v>
      </c>
      <c r="B4514" s="2" t="s">
        <v>7553</v>
      </c>
      <c r="C4514" s="2">
        <f>YEAR([1]Data!$D4514)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x14ac:dyDescent="0.3">
      <c r="A4515" s="2">
        <v>4514</v>
      </c>
      <c r="B4515" s="2" t="s">
        <v>7554</v>
      </c>
      <c r="C4515" s="2">
        <f>YEAR([1]Data!$D4515)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x14ac:dyDescent="0.3">
      <c r="A4516" s="2">
        <v>4515</v>
      </c>
      <c r="B4516" s="2" t="s">
        <v>7555</v>
      </c>
      <c r="C4516" s="2">
        <f>YEAR([1]Data!$D4516)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x14ac:dyDescent="0.3">
      <c r="A4517" s="2">
        <v>4516</v>
      </c>
      <c r="B4517" s="2" t="s">
        <v>7557</v>
      </c>
      <c r="C4517" s="2">
        <f>YEAR([1]Data!$D4517)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x14ac:dyDescent="0.3">
      <c r="A4518" s="2">
        <v>4517</v>
      </c>
      <c r="B4518" s="2" t="s">
        <v>7558</v>
      </c>
      <c r="C4518" s="2">
        <f>YEAR([1]Data!$D4518)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x14ac:dyDescent="0.3">
      <c r="A4519" s="2">
        <v>4518</v>
      </c>
      <c r="B4519" s="2" t="s">
        <v>7558</v>
      </c>
      <c r="C4519" s="2">
        <f>YEAR([1]Data!$D4519)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x14ac:dyDescent="0.3">
      <c r="A4520" s="2">
        <v>4519</v>
      </c>
      <c r="B4520" s="2" t="s">
        <v>7561</v>
      </c>
      <c r="C4520" s="2">
        <f>YEAR([1]Data!$D4520)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x14ac:dyDescent="0.3">
      <c r="A4521" s="2">
        <v>4520</v>
      </c>
      <c r="B4521" s="2" t="s">
        <v>7562</v>
      </c>
      <c r="C4521" s="2">
        <f>YEAR([1]Data!$D4521)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x14ac:dyDescent="0.3">
      <c r="A4522" s="2">
        <v>4521</v>
      </c>
      <c r="B4522" s="2" t="s">
        <v>7565</v>
      </c>
      <c r="C4522" s="2">
        <f>YEAR([1]Data!$D4522)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x14ac:dyDescent="0.3">
      <c r="A4523" s="2">
        <v>4522</v>
      </c>
      <c r="B4523" s="2" t="s">
        <v>7565</v>
      </c>
      <c r="C4523" s="2">
        <f>YEAR([1]Data!$D4523)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x14ac:dyDescent="0.3">
      <c r="A4524" s="2">
        <v>4523</v>
      </c>
      <c r="B4524" s="2" t="s">
        <v>7566</v>
      </c>
      <c r="C4524" s="2">
        <f>YEAR([1]Data!$D4524)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x14ac:dyDescent="0.3">
      <c r="A4525" s="2">
        <v>4524</v>
      </c>
      <c r="B4525" s="2" t="s">
        <v>7567</v>
      </c>
      <c r="C4525" s="2">
        <f>YEAR([1]Data!$D4525)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x14ac:dyDescent="0.3">
      <c r="A4526" s="2">
        <v>4525</v>
      </c>
      <c r="B4526" s="2" t="s">
        <v>7567</v>
      </c>
      <c r="C4526" s="2">
        <f>YEAR([1]Data!$D4526)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x14ac:dyDescent="0.3">
      <c r="A4527" s="2">
        <v>4526</v>
      </c>
      <c r="B4527" s="2" t="s">
        <v>7568</v>
      </c>
      <c r="C4527" s="2">
        <f>YEAR([1]Data!$D4527)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x14ac:dyDescent="0.3">
      <c r="A4528" s="2">
        <v>4527</v>
      </c>
      <c r="B4528" s="2" t="s">
        <v>7568</v>
      </c>
      <c r="C4528" s="2">
        <f>YEAR([1]Data!$D4528)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x14ac:dyDescent="0.3">
      <c r="A4529" s="2">
        <v>4528</v>
      </c>
      <c r="B4529" s="2" t="s">
        <v>7568</v>
      </c>
      <c r="C4529" s="2">
        <f>YEAR([1]Data!$D4529)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x14ac:dyDescent="0.3">
      <c r="A4530" s="2">
        <v>4529</v>
      </c>
      <c r="B4530" s="2" t="s">
        <v>7572</v>
      </c>
      <c r="C4530" s="2">
        <f>YEAR([1]Data!$D4530)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x14ac:dyDescent="0.3">
      <c r="A4531" s="2">
        <v>4530</v>
      </c>
      <c r="B4531" s="2" t="s">
        <v>7573</v>
      </c>
      <c r="C4531" s="2">
        <f>YEAR([1]Data!$D4531)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x14ac:dyDescent="0.3">
      <c r="A4532" s="2">
        <v>4531</v>
      </c>
      <c r="B4532" s="2" t="s">
        <v>7574</v>
      </c>
      <c r="C4532" s="2">
        <f>YEAR([1]Data!$D4532)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x14ac:dyDescent="0.3">
      <c r="A4533" s="2">
        <v>4532</v>
      </c>
      <c r="B4533" s="2" t="s">
        <v>7574</v>
      </c>
      <c r="C4533" s="2">
        <f>YEAR([1]Data!$D4533)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x14ac:dyDescent="0.3">
      <c r="A4534" s="2">
        <v>4533</v>
      </c>
      <c r="B4534" s="2" t="s">
        <v>7575</v>
      </c>
      <c r="C4534" s="2">
        <f>YEAR([1]Data!$D4534)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x14ac:dyDescent="0.3">
      <c r="A4535" s="2">
        <v>4534</v>
      </c>
      <c r="B4535" s="2" t="s">
        <v>7575</v>
      </c>
      <c r="C4535" s="2">
        <f>YEAR([1]Data!$D4535)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x14ac:dyDescent="0.3">
      <c r="A4536" s="2">
        <v>4535</v>
      </c>
      <c r="B4536" s="2" t="s">
        <v>7576</v>
      </c>
      <c r="C4536" s="2">
        <f>YEAR([1]Data!$D4536)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x14ac:dyDescent="0.3">
      <c r="A4537" s="2">
        <v>4536</v>
      </c>
      <c r="B4537" s="2" t="s">
        <v>7577</v>
      </c>
      <c r="C4537" s="2">
        <f>YEAR([1]Data!$D4537)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x14ac:dyDescent="0.3">
      <c r="A4538" s="2">
        <v>4537</v>
      </c>
      <c r="B4538" s="2" t="s">
        <v>7577</v>
      </c>
      <c r="C4538" s="2">
        <f>YEAR([1]Data!$D4538)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x14ac:dyDescent="0.3">
      <c r="A4539" s="2">
        <v>4538</v>
      </c>
      <c r="B4539" s="2" t="s">
        <v>7577</v>
      </c>
      <c r="C4539" s="2">
        <f>YEAR([1]Data!$D4539)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x14ac:dyDescent="0.3">
      <c r="A4540" s="2">
        <v>4539</v>
      </c>
      <c r="B4540" s="2" t="s">
        <v>7577</v>
      </c>
      <c r="C4540" s="2">
        <f>YEAR([1]Data!$D4540)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x14ac:dyDescent="0.3">
      <c r="A4541" s="2">
        <v>4540</v>
      </c>
      <c r="B4541" s="2" t="s">
        <v>7578</v>
      </c>
      <c r="C4541" s="2">
        <f>YEAR([1]Data!$D4541)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x14ac:dyDescent="0.3">
      <c r="A4542" s="2">
        <v>4541</v>
      </c>
      <c r="B4542" s="2" t="s">
        <v>7578</v>
      </c>
      <c r="C4542" s="2">
        <f>YEAR([1]Data!$D4542)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x14ac:dyDescent="0.3">
      <c r="A4543" s="2">
        <v>4542</v>
      </c>
      <c r="B4543" s="2" t="s">
        <v>7579</v>
      </c>
      <c r="C4543" s="2">
        <f>YEAR([1]Data!$D4543)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x14ac:dyDescent="0.3">
      <c r="A4544" s="2">
        <v>4543</v>
      </c>
      <c r="B4544" s="2" t="s">
        <v>7580</v>
      </c>
      <c r="C4544" s="2">
        <f>YEAR([1]Data!$D4544)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x14ac:dyDescent="0.3">
      <c r="A4545" s="2">
        <v>4544</v>
      </c>
      <c r="B4545" s="2" t="s">
        <v>7585</v>
      </c>
      <c r="C4545" s="2">
        <f>YEAR([1]Data!$D4545)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x14ac:dyDescent="0.3">
      <c r="A4546" s="2">
        <v>4545</v>
      </c>
      <c r="B4546" s="2" t="s">
        <v>7585</v>
      </c>
      <c r="C4546" s="2">
        <f>YEAR([1]Data!$D4546)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x14ac:dyDescent="0.3">
      <c r="A4547" s="2">
        <v>4546</v>
      </c>
      <c r="B4547" s="2" t="s">
        <v>7585</v>
      </c>
      <c r="C4547" s="2">
        <f>YEAR([1]Data!$D4547)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x14ac:dyDescent="0.3">
      <c r="A4548" s="2">
        <v>4547</v>
      </c>
      <c r="B4548" s="2" t="s">
        <v>7585</v>
      </c>
      <c r="C4548" s="2">
        <f>YEAR([1]Data!$D4548)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x14ac:dyDescent="0.3">
      <c r="A4549" s="2">
        <v>4548</v>
      </c>
      <c r="B4549" s="2" t="s">
        <v>7585</v>
      </c>
      <c r="C4549" s="2">
        <f>YEAR([1]Data!$D4549)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x14ac:dyDescent="0.3">
      <c r="A4550" s="2">
        <v>4549</v>
      </c>
      <c r="B4550" s="2" t="s">
        <v>7585</v>
      </c>
      <c r="C4550" s="2">
        <f>YEAR([1]Data!$D4550)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x14ac:dyDescent="0.3">
      <c r="A4551" s="2">
        <v>4550</v>
      </c>
      <c r="B4551" s="2" t="s">
        <v>7585</v>
      </c>
      <c r="C4551" s="2">
        <f>YEAR([1]Data!$D4551)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x14ac:dyDescent="0.3">
      <c r="A4552" s="2">
        <v>4551</v>
      </c>
      <c r="B4552" s="2" t="s">
        <v>7586</v>
      </c>
      <c r="C4552" s="2">
        <f>YEAR([1]Data!$D4552)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x14ac:dyDescent="0.3">
      <c r="A4553" s="2">
        <v>4552</v>
      </c>
      <c r="B4553" s="2" t="s">
        <v>7589</v>
      </c>
      <c r="C4553" s="2">
        <f>YEAR([1]Data!$D4553)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x14ac:dyDescent="0.3">
      <c r="A4554" s="2">
        <v>4553</v>
      </c>
      <c r="B4554" s="2" t="s">
        <v>7590</v>
      </c>
      <c r="C4554" s="2">
        <f>YEAR([1]Data!$D4554)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x14ac:dyDescent="0.3">
      <c r="A4555" s="2">
        <v>4554</v>
      </c>
      <c r="B4555" s="2" t="s">
        <v>7590</v>
      </c>
      <c r="C4555" s="2">
        <f>YEAR([1]Data!$D4555)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x14ac:dyDescent="0.3">
      <c r="A4556" s="2">
        <v>4555</v>
      </c>
      <c r="B4556" s="2" t="s">
        <v>7591</v>
      </c>
      <c r="C4556" s="2">
        <f>YEAR([1]Data!$D4556)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x14ac:dyDescent="0.3">
      <c r="A4557" s="2">
        <v>4556</v>
      </c>
      <c r="B4557" s="2" t="s">
        <v>7593</v>
      </c>
      <c r="C4557" s="2">
        <f>YEAR([1]Data!$D4557)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x14ac:dyDescent="0.3">
      <c r="A4558" s="2">
        <v>4557</v>
      </c>
      <c r="B4558" s="2" t="s">
        <v>7593</v>
      </c>
      <c r="C4558" s="2">
        <f>YEAR([1]Data!$D4558)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x14ac:dyDescent="0.3">
      <c r="A4559" s="2">
        <v>4558</v>
      </c>
      <c r="B4559" s="2" t="s">
        <v>7594</v>
      </c>
      <c r="C4559" s="2">
        <f>YEAR([1]Data!$D4559)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x14ac:dyDescent="0.3">
      <c r="A4560" s="2">
        <v>4559</v>
      </c>
      <c r="B4560" s="2" t="s">
        <v>7595</v>
      </c>
      <c r="C4560" s="2">
        <f>YEAR([1]Data!$D4560)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x14ac:dyDescent="0.3">
      <c r="A4561" s="2">
        <v>4560</v>
      </c>
      <c r="B4561" s="2" t="s">
        <v>7596</v>
      </c>
      <c r="C4561" s="2">
        <f>YEAR([1]Data!$D4561)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x14ac:dyDescent="0.3">
      <c r="A4562" s="2">
        <v>4561</v>
      </c>
      <c r="B4562" s="2" t="s">
        <v>7597</v>
      </c>
      <c r="C4562" s="2">
        <f>YEAR([1]Data!$D4562)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x14ac:dyDescent="0.3">
      <c r="A4563" s="2">
        <v>4562</v>
      </c>
      <c r="B4563" s="2" t="s">
        <v>7597</v>
      </c>
      <c r="C4563" s="2">
        <f>YEAR([1]Data!$D4563)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x14ac:dyDescent="0.3">
      <c r="A4564" s="2">
        <v>4563</v>
      </c>
      <c r="B4564" s="2" t="s">
        <v>7597</v>
      </c>
      <c r="C4564" s="2">
        <f>YEAR([1]Data!$D4564)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x14ac:dyDescent="0.3">
      <c r="A4565" s="2">
        <v>4564</v>
      </c>
      <c r="B4565" s="2" t="s">
        <v>7602</v>
      </c>
      <c r="C4565" s="2">
        <f>YEAR([1]Data!$D4565)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x14ac:dyDescent="0.3">
      <c r="A4566" s="2">
        <v>4565</v>
      </c>
      <c r="B4566" s="2" t="s">
        <v>7603</v>
      </c>
      <c r="C4566" s="2">
        <f>YEAR([1]Data!$D4566)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x14ac:dyDescent="0.3">
      <c r="A4567" s="2">
        <v>4566</v>
      </c>
      <c r="B4567" s="2" t="s">
        <v>7604</v>
      </c>
      <c r="C4567" s="2">
        <f>YEAR([1]Data!$D4567)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x14ac:dyDescent="0.3">
      <c r="A4568" s="2">
        <v>4567</v>
      </c>
      <c r="B4568" s="2" t="s">
        <v>7604</v>
      </c>
      <c r="C4568" s="2">
        <f>YEAR([1]Data!$D4568)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x14ac:dyDescent="0.3">
      <c r="A4569" s="2">
        <v>4568</v>
      </c>
      <c r="B4569" s="2" t="s">
        <v>7604</v>
      </c>
      <c r="C4569" s="2">
        <f>YEAR([1]Data!$D4569)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x14ac:dyDescent="0.3">
      <c r="A4570" s="2">
        <v>4569</v>
      </c>
      <c r="B4570" s="2" t="s">
        <v>7605</v>
      </c>
      <c r="C4570" s="2">
        <f>YEAR([1]Data!$D4570)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x14ac:dyDescent="0.3">
      <c r="A4571" s="2">
        <v>4570</v>
      </c>
      <c r="B4571" s="2" t="s">
        <v>7606</v>
      </c>
      <c r="C4571" s="2">
        <f>YEAR([1]Data!$D4571)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x14ac:dyDescent="0.3">
      <c r="A4572" s="2">
        <v>4571</v>
      </c>
      <c r="B4572" s="2" t="s">
        <v>7607</v>
      </c>
      <c r="C4572" s="2">
        <f>YEAR([1]Data!$D4572)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x14ac:dyDescent="0.3">
      <c r="A4573" s="2">
        <v>4572</v>
      </c>
      <c r="B4573" s="2" t="s">
        <v>7607</v>
      </c>
      <c r="C4573" s="2">
        <f>YEAR([1]Data!$D4573)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x14ac:dyDescent="0.3">
      <c r="A4574" s="2">
        <v>4573</v>
      </c>
      <c r="B4574" s="2" t="s">
        <v>7608</v>
      </c>
      <c r="C4574" s="2">
        <f>YEAR([1]Data!$D4574)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x14ac:dyDescent="0.3">
      <c r="A4575" s="2">
        <v>4574</v>
      </c>
      <c r="B4575" s="2" t="s">
        <v>7609</v>
      </c>
      <c r="C4575" s="2">
        <f>YEAR([1]Data!$D4575)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x14ac:dyDescent="0.3">
      <c r="A4576" s="2">
        <v>4575</v>
      </c>
      <c r="B4576" s="2" t="s">
        <v>7609</v>
      </c>
      <c r="C4576" s="2">
        <f>YEAR([1]Data!$D4576)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x14ac:dyDescent="0.3">
      <c r="A4577" s="2">
        <v>4576</v>
      </c>
      <c r="B4577" s="2" t="s">
        <v>7609</v>
      </c>
      <c r="C4577" s="2">
        <f>YEAR([1]Data!$D4577)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x14ac:dyDescent="0.3">
      <c r="A4578" s="2">
        <v>4577</v>
      </c>
      <c r="B4578" s="2" t="s">
        <v>7609</v>
      </c>
      <c r="C4578" s="2">
        <f>YEAR([1]Data!$D4578)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x14ac:dyDescent="0.3">
      <c r="A4579" s="2">
        <v>4578</v>
      </c>
      <c r="B4579" s="2" t="s">
        <v>7612</v>
      </c>
      <c r="C4579" s="2">
        <f>YEAR([1]Data!$D4579)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x14ac:dyDescent="0.3">
      <c r="A4580" s="2">
        <v>4579</v>
      </c>
      <c r="B4580" s="2" t="s">
        <v>7614</v>
      </c>
      <c r="C4580" s="2">
        <f>YEAR([1]Data!$D4580)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x14ac:dyDescent="0.3">
      <c r="A4581" s="2">
        <v>4580</v>
      </c>
      <c r="B4581" s="2" t="s">
        <v>7615</v>
      </c>
      <c r="C4581" s="2">
        <f>YEAR([1]Data!$D4581)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x14ac:dyDescent="0.3">
      <c r="A4582" s="2">
        <v>4581</v>
      </c>
      <c r="B4582" s="2" t="s">
        <v>7618</v>
      </c>
      <c r="C4582" s="2">
        <f>YEAR([1]Data!$D4582)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x14ac:dyDescent="0.3">
      <c r="A4583" s="2">
        <v>4582</v>
      </c>
      <c r="B4583" s="2" t="s">
        <v>7620</v>
      </c>
      <c r="C4583" s="2">
        <f>YEAR([1]Data!$D4583)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x14ac:dyDescent="0.3">
      <c r="A4584" s="2">
        <v>4583</v>
      </c>
      <c r="B4584" s="2" t="s">
        <v>7623</v>
      </c>
      <c r="C4584" s="2">
        <f>YEAR([1]Data!$D4584)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x14ac:dyDescent="0.3">
      <c r="A4585" s="2">
        <v>4584</v>
      </c>
      <c r="B4585" s="2" t="s">
        <v>7624</v>
      </c>
      <c r="C4585" s="2">
        <f>YEAR([1]Data!$D4585)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x14ac:dyDescent="0.3">
      <c r="A4586" s="2">
        <v>4585</v>
      </c>
      <c r="B4586" s="2" t="s">
        <v>7627</v>
      </c>
      <c r="C4586" s="2">
        <f>YEAR([1]Data!$D4586)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x14ac:dyDescent="0.3">
      <c r="A4587" s="2">
        <v>4586</v>
      </c>
      <c r="B4587" s="2" t="s">
        <v>7627</v>
      </c>
      <c r="C4587" s="2">
        <f>YEAR([1]Data!$D4587)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x14ac:dyDescent="0.3">
      <c r="A4588" s="2">
        <v>4587</v>
      </c>
      <c r="B4588" s="2" t="s">
        <v>7627</v>
      </c>
      <c r="C4588" s="2">
        <f>YEAR([1]Data!$D4588)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x14ac:dyDescent="0.3">
      <c r="A4589" s="2">
        <v>4588</v>
      </c>
      <c r="B4589" s="2" t="s">
        <v>7627</v>
      </c>
      <c r="C4589" s="2">
        <f>YEAR([1]Data!$D4589)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x14ac:dyDescent="0.3">
      <c r="A4590" s="2">
        <v>4589</v>
      </c>
      <c r="B4590" s="2" t="s">
        <v>7627</v>
      </c>
      <c r="C4590" s="2">
        <f>YEAR([1]Data!$D4590)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x14ac:dyDescent="0.3">
      <c r="A4591" s="2">
        <v>4590</v>
      </c>
      <c r="B4591" s="2" t="s">
        <v>7627</v>
      </c>
      <c r="C4591" s="2">
        <f>YEAR([1]Data!$D4591)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x14ac:dyDescent="0.3">
      <c r="A4592" s="2">
        <v>4591</v>
      </c>
      <c r="B4592" s="2" t="s">
        <v>7633</v>
      </c>
      <c r="C4592" s="2">
        <f>YEAR([1]Data!$D4592)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x14ac:dyDescent="0.3">
      <c r="A4593" s="2">
        <v>4592</v>
      </c>
      <c r="B4593" s="2" t="s">
        <v>7633</v>
      </c>
      <c r="C4593" s="2">
        <f>YEAR([1]Data!$D4593)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x14ac:dyDescent="0.3">
      <c r="A4594" s="2">
        <v>4593</v>
      </c>
      <c r="B4594" s="2" t="s">
        <v>7633</v>
      </c>
      <c r="C4594" s="2">
        <f>YEAR([1]Data!$D4594)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x14ac:dyDescent="0.3">
      <c r="A4595" s="2">
        <v>4594</v>
      </c>
      <c r="B4595" s="2" t="s">
        <v>7633</v>
      </c>
      <c r="C4595" s="2">
        <f>YEAR([1]Data!$D4595)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x14ac:dyDescent="0.3">
      <c r="A4596" s="2">
        <v>4595</v>
      </c>
      <c r="B4596" s="2" t="s">
        <v>7633</v>
      </c>
      <c r="C4596" s="2">
        <f>YEAR([1]Data!$D4596)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x14ac:dyDescent="0.3">
      <c r="A4597" s="2">
        <v>4596</v>
      </c>
      <c r="B4597" s="2" t="s">
        <v>7633</v>
      </c>
      <c r="C4597" s="2">
        <f>YEAR([1]Data!$D4597)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x14ac:dyDescent="0.3">
      <c r="A4598" s="2">
        <v>4597</v>
      </c>
      <c r="B4598" s="2" t="s">
        <v>7636</v>
      </c>
      <c r="C4598" s="2">
        <f>YEAR([1]Data!$D4598)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x14ac:dyDescent="0.3">
      <c r="A4599" s="2">
        <v>4598</v>
      </c>
      <c r="B4599" s="2" t="s">
        <v>7637</v>
      </c>
      <c r="C4599" s="2">
        <f>YEAR([1]Data!$D4599)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x14ac:dyDescent="0.3">
      <c r="A4600" s="2">
        <v>4599</v>
      </c>
      <c r="B4600" s="2" t="s">
        <v>7637</v>
      </c>
      <c r="C4600" s="2">
        <f>YEAR([1]Data!$D4600)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x14ac:dyDescent="0.3">
      <c r="A4601" s="2">
        <v>4600</v>
      </c>
      <c r="B4601" s="2" t="s">
        <v>7638</v>
      </c>
      <c r="C4601" s="2">
        <f>YEAR([1]Data!$D4601)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x14ac:dyDescent="0.3">
      <c r="A4602" s="2">
        <v>4601</v>
      </c>
      <c r="B4602" s="2" t="s">
        <v>7638</v>
      </c>
      <c r="C4602" s="2">
        <f>YEAR([1]Data!$D4602)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x14ac:dyDescent="0.3">
      <c r="A4603" s="2">
        <v>4602</v>
      </c>
      <c r="B4603" s="2" t="s">
        <v>7638</v>
      </c>
      <c r="C4603" s="2">
        <f>YEAR([1]Data!$D4603)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x14ac:dyDescent="0.3">
      <c r="A4604" s="2">
        <v>4603</v>
      </c>
      <c r="B4604" s="2" t="s">
        <v>7639</v>
      </c>
      <c r="C4604" s="2">
        <f>YEAR([1]Data!$D4604)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x14ac:dyDescent="0.3">
      <c r="A4605" s="2">
        <v>4604</v>
      </c>
      <c r="B4605" s="2" t="s">
        <v>7639</v>
      </c>
      <c r="C4605" s="2">
        <f>YEAR([1]Data!$D4605)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x14ac:dyDescent="0.3">
      <c r="A4606" s="2">
        <v>4605</v>
      </c>
      <c r="B4606" s="2" t="s">
        <v>7639</v>
      </c>
      <c r="C4606" s="2">
        <f>YEAR([1]Data!$D4606)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x14ac:dyDescent="0.3">
      <c r="A4607" s="2">
        <v>4606</v>
      </c>
      <c r="B4607" s="2" t="s">
        <v>7639</v>
      </c>
      <c r="C4607" s="2">
        <f>YEAR([1]Data!$D4607)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x14ac:dyDescent="0.3">
      <c r="A4608" s="2">
        <v>4607</v>
      </c>
      <c r="B4608" s="2" t="s">
        <v>7642</v>
      </c>
      <c r="C4608" s="2">
        <f>YEAR([1]Data!$D4608)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x14ac:dyDescent="0.3">
      <c r="A4609" s="2">
        <v>4608</v>
      </c>
      <c r="B4609" s="2" t="s">
        <v>7642</v>
      </c>
      <c r="C4609" s="2">
        <f>YEAR([1]Data!$D4609)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x14ac:dyDescent="0.3">
      <c r="A4610" s="2">
        <v>4609</v>
      </c>
      <c r="B4610" s="2" t="s">
        <v>7642</v>
      </c>
      <c r="C4610" s="2">
        <f>YEAR([1]Data!$D4610)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x14ac:dyDescent="0.3">
      <c r="A4611" s="2">
        <v>4610</v>
      </c>
      <c r="B4611" s="2" t="s">
        <v>7642</v>
      </c>
      <c r="C4611" s="2">
        <f>YEAR([1]Data!$D4611)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x14ac:dyDescent="0.3">
      <c r="A4612" s="2">
        <v>4611</v>
      </c>
      <c r="B4612" s="2" t="s">
        <v>7643</v>
      </c>
      <c r="C4612" s="2">
        <f>YEAR([1]Data!$D4612)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x14ac:dyDescent="0.3">
      <c r="A4613" s="2">
        <v>4612</v>
      </c>
      <c r="B4613" s="2" t="s">
        <v>7644</v>
      </c>
      <c r="C4613" s="2">
        <f>YEAR([1]Data!$D4613)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x14ac:dyDescent="0.3">
      <c r="A4614" s="2">
        <v>4613</v>
      </c>
      <c r="B4614" s="2" t="s">
        <v>7645</v>
      </c>
      <c r="C4614" s="2">
        <f>YEAR([1]Data!$D4614)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x14ac:dyDescent="0.3">
      <c r="A4615" s="2">
        <v>4614</v>
      </c>
      <c r="B4615" s="2" t="s">
        <v>7645</v>
      </c>
      <c r="C4615" s="2">
        <f>YEAR([1]Data!$D4615)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x14ac:dyDescent="0.3">
      <c r="A4616" s="2">
        <v>4615</v>
      </c>
      <c r="B4616" s="2" t="s">
        <v>7646</v>
      </c>
      <c r="C4616" s="2">
        <f>YEAR([1]Data!$D4616)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x14ac:dyDescent="0.3">
      <c r="A4617" s="2">
        <v>4616</v>
      </c>
      <c r="B4617" s="2" t="s">
        <v>7646</v>
      </c>
      <c r="C4617" s="2">
        <f>YEAR([1]Data!$D4617)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x14ac:dyDescent="0.3">
      <c r="A4618" s="2">
        <v>4617</v>
      </c>
      <c r="B4618" s="2" t="s">
        <v>7647</v>
      </c>
      <c r="C4618" s="2">
        <f>YEAR([1]Data!$D4618)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x14ac:dyDescent="0.3">
      <c r="A4619" s="2">
        <v>4618</v>
      </c>
      <c r="B4619" s="2" t="s">
        <v>7648</v>
      </c>
      <c r="C4619" s="2">
        <f>YEAR([1]Data!$D4619)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x14ac:dyDescent="0.3">
      <c r="A4620" s="2">
        <v>4619</v>
      </c>
      <c r="B4620" s="2" t="s">
        <v>7648</v>
      </c>
      <c r="C4620" s="2">
        <f>YEAR([1]Data!$D4620)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x14ac:dyDescent="0.3">
      <c r="A4621" s="2">
        <v>4620</v>
      </c>
      <c r="B4621" s="2" t="s">
        <v>7649</v>
      </c>
      <c r="C4621" s="2">
        <f>YEAR([1]Data!$D4621)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x14ac:dyDescent="0.3">
      <c r="A4622" s="2">
        <v>4621</v>
      </c>
      <c r="B4622" s="2" t="s">
        <v>7649</v>
      </c>
      <c r="C4622" s="2">
        <f>YEAR([1]Data!$D4622)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x14ac:dyDescent="0.3">
      <c r="A4623" s="2">
        <v>4622</v>
      </c>
      <c r="B4623" s="2" t="s">
        <v>7650</v>
      </c>
      <c r="C4623" s="2">
        <f>YEAR([1]Data!$D4623)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x14ac:dyDescent="0.3">
      <c r="A4624" s="2">
        <v>4623</v>
      </c>
      <c r="B4624" s="2" t="s">
        <v>7651</v>
      </c>
      <c r="C4624" s="2">
        <f>YEAR([1]Data!$D4624)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x14ac:dyDescent="0.3">
      <c r="A4625" s="2">
        <v>4624</v>
      </c>
      <c r="B4625" s="2" t="s">
        <v>7651</v>
      </c>
      <c r="C4625" s="2">
        <f>YEAR([1]Data!$D4625)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x14ac:dyDescent="0.3">
      <c r="A4626" s="2">
        <v>4625</v>
      </c>
      <c r="B4626" s="2" t="s">
        <v>7651</v>
      </c>
      <c r="C4626" s="2">
        <f>YEAR([1]Data!$D4626)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x14ac:dyDescent="0.3">
      <c r="A4627" s="2">
        <v>4626</v>
      </c>
      <c r="B4627" s="2" t="s">
        <v>7651</v>
      </c>
      <c r="C4627" s="2">
        <f>YEAR([1]Data!$D4627)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x14ac:dyDescent="0.3">
      <c r="A4628" s="2">
        <v>4627</v>
      </c>
      <c r="B4628" s="2" t="s">
        <v>7652</v>
      </c>
      <c r="C4628" s="2">
        <f>YEAR([1]Data!$D4628)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x14ac:dyDescent="0.3">
      <c r="A4629" s="2">
        <v>4628</v>
      </c>
      <c r="B4629" s="2" t="s">
        <v>7652</v>
      </c>
      <c r="C4629" s="2">
        <f>YEAR([1]Data!$D4629)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x14ac:dyDescent="0.3">
      <c r="A4630" s="2">
        <v>4629</v>
      </c>
      <c r="B4630" s="2" t="s">
        <v>7652</v>
      </c>
      <c r="C4630" s="2">
        <f>YEAR([1]Data!$D4630)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x14ac:dyDescent="0.3">
      <c r="A4631" s="2">
        <v>4630</v>
      </c>
      <c r="B4631" s="2" t="s">
        <v>7652</v>
      </c>
      <c r="C4631" s="2">
        <f>YEAR([1]Data!$D4631)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x14ac:dyDescent="0.3">
      <c r="A4632" s="2">
        <v>4631</v>
      </c>
      <c r="B4632" s="2" t="s">
        <v>7653</v>
      </c>
      <c r="C4632" s="2">
        <f>YEAR([1]Data!$D4632)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x14ac:dyDescent="0.3">
      <c r="A4633" s="2">
        <v>4632</v>
      </c>
      <c r="B4633" s="2" t="s">
        <v>7656</v>
      </c>
      <c r="C4633" s="2">
        <f>YEAR([1]Data!$D4633)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x14ac:dyDescent="0.3">
      <c r="A4634" s="2">
        <v>4633</v>
      </c>
      <c r="B4634" s="2" t="s">
        <v>7656</v>
      </c>
      <c r="C4634" s="2">
        <f>YEAR([1]Data!$D4634)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x14ac:dyDescent="0.3">
      <c r="A4635" s="2">
        <v>4634</v>
      </c>
      <c r="B4635" s="2" t="s">
        <v>7657</v>
      </c>
      <c r="C4635" s="2">
        <f>YEAR([1]Data!$D4635)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x14ac:dyDescent="0.3">
      <c r="A4636" s="2">
        <v>4635</v>
      </c>
      <c r="B4636" s="2" t="s">
        <v>7657</v>
      </c>
      <c r="C4636" s="2">
        <f>YEAR([1]Data!$D4636)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x14ac:dyDescent="0.3">
      <c r="A4637" s="2">
        <v>4636</v>
      </c>
      <c r="B4637" s="2" t="s">
        <v>7660</v>
      </c>
      <c r="C4637" s="2">
        <f>YEAR([1]Data!$D4637)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x14ac:dyDescent="0.3">
      <c r="A4638" s="2">
        <v>4637</v>
      </c>
      <c r="B4638" s="2" t="s">
        <v>7661</v>
      </c>
      <c r="C4638" s="2">
        <f>YEAR([1]Data!$D4638)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x14ac:dyDescent="0.3">
      <c r="A4639" s="2">
        <v>4638</v>
      </c>
      <c r="B4639" s="2" t="s">
        <v>7661</v>
      </c>
      <c r="C4639" s="2">
        <f>YEAR([1]Data!$D4639)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x14ac:dyDescent="0.3">
      <c r="A4640" s="2">
        <v>4639</v>
      </c>
      <c r="B4640" s="2" t="s">
        <v>7661</v>
      </c>
      <c r="C4640" s="2">
        <f>YEAR([1]Data!$D4640)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x14ac:dyDescent="0.3">
      <c r="A4641" s="2">
        <v>4640</v>
      </c>
      <c r="B4641" s="2" t="s">
        <v>7662</v>
      </c>
      <c r="C4641" s="2">
        <f>YEAR([1]Data!$D4641)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x14ac:dyDescent="0.3">
      <c r="A4642" s="2">
        <v>4641</v>
      </c>
      <c r="B4642" s="2" t="s">
        <v>7662</v>
      </c>
      <c r="C4642" s="2">
        <f>YEAR([1]Data!$D4642)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x14ac:dyDescent="0.3">
      <c r="A4643" s="2">
        <v>4642</v>
      </c>
      <c r="B4643" s="2" t="s">
        <v>7665</v>
      </c>
      <c r="C4643" s="2">
        <f>YEAR([1]Data!$D4643)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x14ac:dyDescent="0.3">
      <c r="A4644" s="2">
        <v>4643</v>
      </c>
      <c r="B4644" s="2" t="s">
        <v>7665</v>
      </c>
      <c r="C4644" s="2">
        <f>YEAR([1]Data!$D4644)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x14ac:dyDescent="0.3">
      <c r="A4645" s="2">
        <v>4644</v>
      </c>
      <c r="B4645" s="2" t="s">
        <v>7668</v>
      </c>
      <c r="C4645" s="2">
        <f>YEAR([1]Data!$D4645)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x14ac:dyDescent="0.3">
      <c r="A4646" s="2">
        <v>4645</v>
      </c>
      <c r="B4646" s="2" t="s">
        <v>7668</v>
      </c>
      <c r="C4646" s="2">
        <f>YEAR([1]Data!$D4646)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x14ac:dyDescent="0.3">
      <c r="A4647" s="2">
        <v>4646</v>
      </c>
      <c r="B4647" s="2" t="s">
        <v>7669</v>
      </c>
      <c r="C4647" s="2">
        <f>YEAR([1]Data!$D4647)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x14ac:dyDescent="0.3">
      <c r="A4648" s="2">
        <v>4647</v>
      </c>
      <c r="B4648" s="2" t="s">
        <v>7670</v>
      </c>
      <c r="C4648" s="2">
        <f>YEAR([1]Data!$D4648)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x14ac:dyDescent="0.3">
      <c r="A4649" s="2">
        <v>4648</v>
      </c>
      <c r="B4649" s="2" t="s">
        <v>7671</v>
      </c>
      <c r="C4649" s="2">
        <f>YEAR([1]Data!$D4649)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x14ac:dyDescent="0.3">
      <c r="A4650" s="2">
        <v>4649</v>
      </c>
      <c r="B4650" s="2" t="s">
        <v>7674</v>
      </c>
      <c r="C4650" s="2">
        <f>YEAR([1]Data!$D4650)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x14ac:dyDescent="0.3">
      <c r="A4651" s="2">
        <v>4650</v>
      </c>
      <c r="B4651" s="2" t="s">
        <v>7674</v>
      </c>
      <c r="C4651" s="2">
        <f>YEAR([1]Data!$D4651)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x14ac:dyDescent="0.3">
      <c r="A4652" s="2">
        <v>4651</v>
      </c>
      <c r="B4652" s="2" t="s">
        <v>7677</v>
      </c>
      <c r="C4652" s="2">
        <f>YEAR([1]Data!$D4652)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x14ac:dyDescent="0.3">
      <c r="A4653" s="2">
        <v>4652</v>
      </c>
      <c r="B4653" s="2" t="s">
        <v>7677</v>
      </c>
      <c r="C4653" s="2">
        <f>YEAR([1]Data!$D4653)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x14ac:dyDescent="0.3">
      <c r="A4654" s="2">
        <v>4653</v>
      </c>
      <c r="B4654" s="2" t="s">
        <v>7678</v>
      </c>
      <c r="C4654" s="2">
        <f>YEAR([1]Data!$D4654)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x14ac:dyDescent="0.3">
      <c r="A4655" s="2">
        <v>4654</v>
      </c>
      <c r="B4655" s="2" t="s">
        <v>7678</v>
      </c>
      <c r="C4655" s="2">
        <f>YEAR([1]Data!$D4655)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x14ac:dyDescent="0.3">
      <c r="A4656" s="2">
        <v>4655</v>
      </c>
      <c r="B4656" s="2" t="s">
        <v>7679</v>
      </c>
      <c r="C4656" s="2">
        <f>YEAR([1]Data!$D4656)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x14ac:dyDescent="0.3">
      <c r="A4657" s="2">
        <v>4656</v>
      </c>
      <c r="B4657" s="2" t="s">
        <v>7680</v>
      </c>
      <c r="C4657" s="2">
        <f>YEAR([1]Data!$D4657)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x14ac:dyDescent="0.3">
      <c r="A4658" s="2">
        <v>4657</v>
      </c>
      <c r="B4658" s="2" t="s">
        <v>7681</v>
      </c>
      <c r="C4658" s="2">
        <f>YEAR([1]Data!$D4658)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x14ac:dyDescent="0.3">
      <c r="A4659" s="2">
        <v>4658</v>
      </c>
      <c r="B4659" s="2" t="s">
        <v>7681</v>
      </c>
      <c r="C4659" s="2">
        <f>YEAR([1]Data!$D4659)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x14ac:dyDescent="0.3">
      <c r="A4660" s="2">
        <v>4659</v>
      </c>
      <c r="B4660" s="2" t="s">
        <v>7681</v>
      </c>
      <c r="C4660" s="2">
        <f>YEAR([1]Data!$D4660)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x14ac:dyDescent="0.3">
      <c r="A4661" s="2">
        <v>4660</v>
      </c>
      <c r="B4661" s="2" t="s">
        <v>7681</v>
      </c>
      <c r="C4661" s="2">
        <f>YEAR([1]Data!$D4661)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x14ac:dyDescent="0.3">
      <c r="A4662" s="2">
        <v>4661</v>
      </c>
      <c r="B4662" s="2" t="s">
        <v>7681</v>
      </c>
      <c r="C4662" s="2">
        <f>YEAR([1]Data!$D4662)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x14ac:dyDescent="0.3">
      <c r="A4663" s="2">
        <v>4662</v>
      </c>
      <c r="B4663" s="2" t="s">
        <v>7681</v>
      </c>
      <c r="C4663" s="2">
        <f>YEAR([1]Data!$D4663)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x14ac:dyDescent="0.3">
      <c r="A4664" s="2">
        <v>4663</v>
      </c>
      <c r="B4664" s="2" t="s">
        <v>7681</v>
      </c>
      <c r="C4664" s="2">
        <f>YEAR([1]Data!$D4664)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x14ac:dyDescent="0.3">
      <c r="A4665" s="2">
        <v>4664</v>
      </c>
      <c r="B4665" s="2" t="s">
        <v>7684</v>
      </c>
      <c r="C4665" s="2">
        <f>YEAR([1]Data!$D4665)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x14ac:dyDescent="0.3">
      <c r="A4666" s="2">
        <v>4665</v>
      </c>
      <c r="B4666" s="2" t="s">
        <v>7685</v>
      </c>
      <c r="C4666" s="2">
        <f>YEAR([1]Data!$D4666)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x14ac:dyDescent="0.3">
      <c r="A4667" s="2">
        <v>4666</v>
      </c>
      <c r="B4667" s="2" t="s">
        <v>7685</v>
      </c>
      <c r="C4667" s="2">
        <f>YEAR([1]Data!$D4667)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x14ac:dyDescent="0.3">
      <c r="A4668" s="2">
        <v>4667</v>
      </c>
      <c r="B4668" s="2" t="s">
        <v>7686</v>
      </c>
      <c r="C4668" s="2">
        <f>YEAR([1]Data!$D4668)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x14ac:dyDescent="0.3">
      <c r="A4669" s="2">
        <v>4668</v>
      </c>
      <c r="B4669" s="2" t="s">
        <v>7686</v>
      </c>
      <c r="C4669" s="2">
        <f>YEAR([1]Data!$D4669)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x14ac:dyDescent="0.3">
      <c r="A4670" s="2">
        <v>4669</v>
      </c>
      <c r="B4670" s="2" t="s">
        <v>7687</v>
      </c>
      <c r="C4670" s="2">
        <f>YEAR([1]Data!$D4670)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x14ac:dyDescent="0.3">
      <c r="A4671" s="2">
        <v>4670</v>
      </c>
      <c r="B4671" s="2" t="s">
        <v>7687</v>
      </c>
      <c r="C4671" s="2">
        <f>YEAR([1]Data!$D4671)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x14ac:dyDescent="0.3">
      <c r="A4672" s="2">
        <v>4671</v>
      </c>
      <c r="B4672" s="2" t="s">
        <v>7687</v>
      </c>
      <c r="C4672" s="2">
        <f>YEAR([1]Data!$D4672)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x14ac:dyDescent="0.3">
      <c r="A4673" s="2">
        <v>4672</v>
      </c>
      <c r="B4673" s="2" t="s">
        <v>7688</v>
      </c>
      <c r="C4673" s="2">
        <f>YEAR([1]Data!$D4673)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x14ac:dyDescent="0.3">
      <c r="A4674" s="2">
        <v>4673</v>
      </c>
      <c r="B4674" s="2" t="s">
        <v>7688</v>
      </c>
      <c r="C4674" s="2">
        <f>YEAR([1]Data!$D4674)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x14ac:dyDescent="0.3">
      <c r="A4675" s="2">
        <v>4674</v>
      </c>
      <c r="B4675" s="2" t="s">
        <v>7688</v>
      </c>
      <c r="C4675" s="2">
        <f>YEAR([1]Data!$D4675)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x14ac:dyDescent="0.3">
      <c r="A4676" s="2">
        <v>4675</v>
      </c>
      <c r="B4676" s="2" t="s">
        <v>7688</v>
      </c>
      <c r="C4676" s="2">
        <f>YEAR([1]Data!$D4676)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x14ac:dyDescent="0.3">
      <c r="A4677" s="2">
        <v>4676</v>
      </c>
      <c r="B4677" s="2" t="s">
        <v>7689</v>
      </c>
      <c r="C4677" s="2">
        <f>YEAR([1]Data!$D4677)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x14ac:dyDescent="0.3">
      <c r="A4678" s="2">
        <v>4677</v>
      </c>
      <c r="B4678" s="2" t="s">
        <v>7690</v>
      </c>
      <c r="C4678" s="2">
        <f>YEAR([1]Data!$D4678)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x14ac:dyDescent="0.3">
      <c r="A4679" s="2">
        <v>4678</v>
      </c>
      <c r="B4679" s="2" t="s">
        <v>7690</v>
      </c>
      <c r="C4679" s="2">
        <f>YEAR([1]Data!$D4679)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x14ac:dyDescent="0.3">
      <c r="A4680" s="2">
        <v>4679</v>
      </c>
      <c r="B4680" s="2" t="s">
        <v>7690</v>
      </c>
      <c r="C4680" s="2">
        <f>YEAR([1]Data!$D4680)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x14ac:dyDescent="0.3">
      <c r="A4681" s="2">
        <v>4680</v>
      </c>
      <c r="B4681" s="2" t="s">
        <v>7690</v>
      </c>
      <c r="C4681" s="2">
        <f>YEAR([1]Data!$D4681)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x14ac:dyDescent="0.3">
      <c r="A4682" s="2">
        <v>4681</v>
      </c>
      <c r="B4682" s="2" t="s">
        <v>7690</v>
      </c>
      <c r="C4682" s="2">
        <f>YEAR([1]Data!$D4682)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x14ac:dyDescent="0.3">
      <c r="A4683" s="2">
        <v>4682</v>
      </c>
      <c r="B4683" s="2" t="s">
        <v>7694</v>
      </c>
      <c r="C4683" s="2">
        <f>YEAR([1]Data!$D4683)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x14ac:dyDescent="0.3">
      <c r="A4684" s="2">
        <v>4683</v>
      </c>
      <c r="B4684" s="2" t="s">
        <v>7695</v>
      </c>
      <c r="C4684" s="2">
        <f>YEAR([1]Data!$D4684)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x14ac:dyDescent="0.3">
      <c r="A4685" s="2">
        <v>4684</v>
      </c>
      <c r="B4685" s="2" t="s">
        <v>7696</v>
      </c>
      <c r="C4685" s="2">
        <f>YEAR([1]Data!$D4685)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x14ac:dyDescent="0.3">
      <c r="A4686" s="2">
        <v>4685</v>
      </c>
      <c r="B4686" s="2" t="s">
        <v>7696</v>
      </c>
      <c r="C4686" s="2">
        <f>YEAR([1]Data!$D4686)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x14ac:dyDescent="0.3">
      <c r="A4687" s="2">
        <v>4686</v>
      </c>
      <c r="B4687" s="2" t="s">
        <v>7696</v>
      </c>
      <c r="C4687" s="2">
        <f>YEAR([1]Data!$D4687)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x14ac:dyDescent="0.3">
      <c r="A4688" s="2">
        <v>4687</v>
      </c>
      <c r="B4688" s="2" t="s">
        <v>7696</v>
      </c>
      <c r="C4688" s="2">
        <f>YEAR([1]Data!$D4688)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x14ac:dyDescent="0.3">
      <c r="A4689" s="2">
        <v>4688</v>
      </c>
      <c r="B4689" s="2" t="s">
        <v>7697</v>
      </c>
      <c r="C4689" s="2">
        <f>YEAR([1]Data!$D4689)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x14ac:dyDescent="0.3">
      <c r="A4690" s="2">
        <v>4689</v>
      </c>
      <c r="B4690" s="2" t="s">
        <v>7700</v>
      </c>
      <c r="C4690" s="2">
        <f>YEAR([1]Data!$D4690)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x14ac:dyDescent="0.3">
      <c r="A4691" s="2">
        <v>4690</v>
      </c>
      <c r="B4691" s="2" t="s">
        <v>7701</v>
      </c>
      <c r="C4691" s="2">
        <f>YEAR([1]Data!$D4691)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x14ac:dyDescent="0.3">
      <c r="A4692" s="2">
        <v>4691</v>
      </c>
      <c r="B4692" s="2" t="s">
        <v>7701</v>
      </c>
      <c r="C4692" s="2">
        <f>YEAR([1]Data!$D4692)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x14ac:dyDescent="0.3">
      <c r="A4693" s="2">
        <v>4692</v>
      </c>
      <c r="B4693" s="2" t="s">
        <v>7701</v>
      </c>
      <c r="C4693" s="2">
        <f>YEAR([1]Data!$D4693)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x14ac:dyDescent="0.3">
      <c r="A4694" s="2">
        <v>4693</v>
      </c>
      <c r="B4694" s="2" t="s">
        <v>7701</v>
      </c>
      <c r="C4694" s="2">
        <f>YEAR([1]Data!$D4694)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x14ac:dyDescent="0.3">
      <c r="A4695" s="2">
        <v>4694</v>
      </c>
      <c r="B4695" s="2" t="s">
        <v>7701</v>
      </c>
      <c r="C4695" s="2">
        <f>YEAR([1]Data!$D4695)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x14ac:dyDescent="0.3">
      <c r="A4696" s="2">
        <v>4695</v>
      </c>
      <c r="B4696" s="2" t="s">
        <v>7702</v>
      </c>
      <c r="C4696" s="2">
        <f>YEAR([1]Data!$D4696)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x14ac:dyDescent="0.3">
      <c r="A4697" s="2">
        <v>4696</v>
      </c>
      <c r="B4697" s="2" t="s">
        <v>7702</v>
      </c>
      <c r="C4697" s="2">
        <f>YEAR([1]Data!$D4697)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x14ac:dyDescent="0.3">
      <c r="A4698" s="2">
        <v>4697</v>
      </c>
      <c r="B4698" s="2" t="s">
        <v>7702</v>
      </c>
      <c r="C4698" s="2">
        <f>YEAR([1]Data!$D4698)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x14ac:dyDescent="0.3">
      <c r="A4699" s="2">
        <v>4698</v>
      </c>
      <c r="B4699" s="2" t="s">
        <v>7702</v>
      </c>
      <c r="C4699" s="2">
        <f>YEAR([1]Data!$D4699)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x14ac:dyDescent="0.3">
      <c r="A4700" s="2">
        <v>4699</v>
      </c>
      <c r="B4700" s="2" t="s">
        <v>7702</v>
      </c>
      <c r="C4700" s="2">
        <f>YEAR([1]Data!$D4700)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x14ac:dyDescent="0.3">
      <c r="A4701" s="2">
        <v>4700</v>
      </c>
      <c r="B4701" s="2" t="s">
        <v>7703</v>
      </c>
      <c r="C4701" s="2">
        <f>YEAR([1]Data!$D4701)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x14ac:dyDescent="0.3">
      <c r="A4702" s="2">
        <v>4701</v>
      </c>
      <c r="B4702" s="2" t="s">
        <v>7703</v>
      </c>
      <c r="C4702" s="2">
        <f>YEAR([1]Data!$D4702)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x14ac:dyDescent="0.3">
      <c r="A4703" s="2">
        <v>4702</v>
      </c>
      <c r="B4703" s="2" t="s">
        <v>7703</v>
      </c>
      <c r="C4703" s="2">
        <f>YEAR([1]Data!$D4703)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x14ac:dyDescent="0.3">
      <c r="A4704" s="2">
        <v>4703</v>
      </c>
      <c r="B4704" s="2" t="s">
        <v>7703</v>
      </c>
      <c r="C4704" s="2">
        <f>YEAR([1]Data!$D4704)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x14ac:dyDescent="0.3">
      <c r="A4705" s="2">
        <v>4704</v>
      </c>
      <c r="B4705" s="2" t="s">
        <v>7704</v>
      </c>
      <c r="C4705" s="2">
        <f>YEAR([1]Data!$D4705)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x14ac:dyDescent="0.3">
      <c r="A4706" s="2">
        <v>4705</v>
      </c>
      <c r="B4706" s="2" t="s">
        <v>7705</v>
      </c>
      <c r="C4706" s="2">
        <f>YEAR([1]Data!$D4706)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x14ac:dyDescent="0.3">
      <c r="A4707" s="2">
        <v>4706</v>
      </c>
      <c r="B4707" s="2" t="s">
        <v>7705</v>
      </c>
      <c r="C4707" s="2">
        <f>YEAR([1]Data!$D4707)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x14ac:dyDescent="0.3">
      <c r="A4708" s="2">
        <v>4707</v>
      </c>
      <c r="B4708" s="2" t="s">
        <v>7705</v>
      </c>
      <c r="C4708" s="2">
        <f>YEAR([1]Data!$D4708)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x14ac:dyDescent="0.3">
      <c r="A4709" s="2">
        <v>4708</v>
      </c>
      <c r="B4709" s="2" t="s">
        <v>7707</v>
      </c>
      <c r="C4709" s="2">
        <f>YEAR([1]Data!$D4709)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x14ac:dyDescent="0.3">
      <c r="A4710" s="2">
        <v>4709</v>
      </c>
      <c r="B4710" s="2" t="s">
        <v>7707</v>
      </c>
      <c r="C4710" s="2">
        <f>YEAR([1]Data!$D4710)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x14ac:dyDescent="0.3">
      <c r="A4711" s="2">
        <v>4710</v>
      </c>
      <c r="B4711" s="2" t="s">
        <v>7707</v>
      </c>
      <c r="C4711" s="2">
        <f>YEAR([1]Data!$D4711)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x14ac:dyDescent="0.3">
      <c r="A4712" s="2">
        <v>4711</v>
      </c>
      <c r="B4712" s="2" t="s">
        <v>7707</v>
      </c>
      <c r="C4712" s="2">
        <f>YEAR([1]Data!$D4712)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x14ac:dyDescent="0.3">
      <c r="A4713" s="2">
        <v>4712</v>
      </c>
      <c r="B4713" s="2" t="s">
        <v>7708</v>
      </c>
      <c r="C4713" s="2">
        <f>YEAR([1]Data!$D4713)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x14ac:dyDescent="0.3">
      <c r="A4714" s="2">
        <v>4713</v>
      </c>
      <c r="B4714" s="2" t="s">
        <v>7709</v>
      </c>
      <c r="C4714" s="2">
        <f>YEAR([1]Data!$D4714)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x14ac:dyDescent="0.3">
      <c r="A4715" s="2">
        <v>4714</v>
      </c>
      <c r="B4715" s="2" t="s">
        <v>7709</v>
      </c>
      <c r="C4715" s="2">
        <f>YEAR([1]Data!$D4715)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x14ac:dyDescent="0.3">
      <c r="A4716" s="2">
        <v>4715</v>
      </c>
      <c r="B4716" s="2" t="s">
        <v>7710</v>
      </c>
      <c r="C4716" s="2">
        <f>YEAR([1]Data!$D4716)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x14ac:dyDescent="0.3">
      <c r="A4717" s="2">
        <v>4716</v>
      </c>
      <c r="B4717" s="2" t="s">
        <v>7711</v>
      </c>
      <c r="C4717" s="2">
        <f>YEAR([1]Data!$D4717)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x14ac:dyDescent="0.3">
      <c r="A4718" s="2">
        <v>4717</v>
      </c>
      <c r="B4718" s="2" t="s">
        <v>7712</v>
      </c>
      <c r="C4718" s="2">
        <f>YEAR([1]Data!$D4718)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x14ac:dyDescent="0.3">
      <c r="A4719" s="2">
        <v>4718</v>
      </c>
      <c r="B4719" s="2" t="s">
        <v>7713</v>
      </c>
      <c r="C4719" s="2">
        <f>YEAR([1]Data!$D4719)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x14ac:dyDescent="0.3">
      <c r="A4720" s="2">
        <v>4719</v>
      </c>
      <c r="B4720" s="2" t="s">
        <v>7714</v>
      </c>
      <c r="C4720" s="2">
        <f>YEAR([1]Data!$D4720)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x14ac:dyDescent="0.3">
      <c r="A4721" s="2">
        <v>4720</v>
      </c>
      <c r="B4721" s="2" t="s">
        <v>7715</v>
      </c>
      <c r="C4721" s="2">
        <f>YEAR([1]Data!$D4721)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x14ac:dyDescent="0.3">
      <c r="A4722" s="2">
        <v>4721</v>
      </c>
      <c r="B4722" s="2" t="s">
        <v>7715</v>
      </c>
      <c r="C4722" s="2">
        <f>YEAR([1]Data!$D4722)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x14ac:dyDescent="0.3">
      <c r="A4723" s="2">
        <v>4722</v>
      </c>
      <c r="B4723" s="2" t="s">
        <v>7718</v>
      </c>
      <c r="C4723" s="2">
        <f>YEAR([1]Data!$D4723)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x14ac:dyDescent="0.3">
      <c r="A4724" s="2">
        <v>4723</v>
      </c>
      <c r="B4724" s="2" t="s">
        <v>7721</v>
      </c>
      <c r="C4724" s="2">
        <f>YEAR([1]Data!$D4724)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x14ac:dyDescent="0.3">
      <c r="A4725" s="2">
        <v>4724</v>
      </c>
      <c r="B4725" s="2" t="s">
        <v>7722</v>
      </c>
      <c r="C4725" s="2">
        <f>YEAR([1]Data!$D4725)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x14ac:dyDescent="0.3">
      <c r="A4726" s="2">
        <v>4725</v>
      </c>
      <c r="B4726" s="2" t="s">
        <v>7724</v>
      </c>
      <c r="C4726" s="2">
        <f>YEAR([1]Data!$D4726)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x14ac:dyDescent="0.3">
      <c r="A4727" s="2">
        <v>4726</v>
      </c>
      <c r="B4727" s="2" t="s">
        <v>7724</v>
      </c>
      <c r="C4727" s="2">
        <f>YEAR([1]Data!$D4727)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x14ac:dyDescent="0.3">
      <c r="A4728" s="2">
        <v>4727</v>
      </c>
      <c r="B4728" s="2" t="s">
        <v>7725</v>
      </c>
      <c r="C4728" s="2">
        <f>YEAR([1]Data!$D4728)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x14ac:dyDescent="0.3">
      <c r="A4729" s="2">
        <v>4728</v>
      </c>
      <c r="B4729" s="2" t="s">
        <v>7725</v>
      </c>
      <c r="C4729" s="2">
        <f>YEAR([1]Data!$D4729)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x14ac:dyDescent="0.3">
      <c r="A4730" s="2">
        <v>4729</v>
      </c>
      <c r="B4730" s="2" t="s">
        <v>7726</v>
      </c>
      <c r="C4730" s="2">
        <f>YEAR([1]Data!$D4730)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x14ac:dyDescent="0.3">
      <c r="A4731" s="2">
        <v>4730</v>
      </c>
      <c r="B4731" s="2" t="s">
        <v>7727</v>
      </c>
      <c r="C4731" s="2">
        <f>YEAR([1]Data!$D4731)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x14ac:dyDescent="0.3">
      <c r="A4732" s="2">
        <v>4731</v>
      </c>
      <c r="B4732" s="2" t="s">
        <v>7730</v>
      </c>
      <c r="C4732" s="2">
        <f>YEAR([1]Data!$D4732)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x14ac:dyDescent="0.3">
      <c r="A4733" s="2">
        <v>4732</v>
      </c>
      <c r="B4733" s="2" t="s">
        <v>7730</v>
      </c>
      <c r="C4733" s="2">
        <f>YEAR([1]Data!$D4733)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x14ac:dyDescent="0.3">
      <c r="A4734" s="2">
        <v>4733</v>
      </c>
      <c r="B4734" s="2" t="s">
        <v>7730</v>
      </c>
      <c r="C4734" s="2">
        <f>YEAR([1]Data!$D4734)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x14ac:dyDescent="0.3">
      <c r="A4735" s="2">
        <v>4734</v>
      </c>
      <c r="B4735" s="2" t="s">
        <v>7730</v>
      </c>
      <c r="C4735" s="2">
        <f>YEAR([1]Data!$D4735)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x14ac:dyDescent="0.3">
      <c r="A4736" s="2">
        <v>4735</v>
      </c>
      <c r="B4736" s="2" t="s">
        <v>7731</v>
      </c>
      <c r="C4736" s="2">
        <f>YEAR([1]Data!$D4736)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x14ac:dyDescent="0.3">
      <c r="A4737" s="2">
        <v>4736</v>
      </c>
      <c r="B4737" s="2" t="s">
        <v>7732</v>
      </c>
      <c r="C4737" s="2">
        <f>YEAR([1]Data!$D4737)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x14ac:dyDescent="0.3">
      <c r="A4738" s="2">
        <v>4737</v>
      </c>
      <c r="B4738" s="2" t="s">
        <v>7732</v>
      </c>
      <c r="C4738" s="2">
        <f>YEAR([1]Data!$D4738)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x14ac:dyDescent="0.3">
      <c r="A4739" s="2">
        <v>4738</v>
      </c>
      <c r="B4739" s="2" t="s">
        <v>7732</v>
      </c>
      <c r="C4739" s="2">
        <f>YEAR([1]Data!$D4739)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x14ac:dyDescent="0.3">
      <c r="A4740" s="2">
        <v>4739</v>
      </c>
      <c r="B4740" s="2" t="s">
        <v>7733</v>
      </c>
      <c r="C4740" s="2">
        <f>YEAR([1]Data!$D4740)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x14ac:dyDescent="0.3">
      <c r="A4741" s="2">
        <v>4740</v>
      </c>
      <c r="B4741" s="2" t="s">
        <v>7733</v>
      </c>
      <c r="C4741" s="2">
        <f>YEAR([1]Data!$D4741)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x14ac:dyDescent="0.3">
      <c r="A4742" s="2">
        <v>4741</v>
      </c>
      <c r="B4742" s="2" t="s">
        <v>7734</v>
      </c>
      <c r="C4742" s="2">
        <f>YEAR([1]Data!$D4742)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x14ac:dyDescent="0.3">
      <c r="A4743" s="2">
        <v>4742</v>
      </c>
      <c r="B4743" s="2" t="s">
        <v>7734</v>
      </c>
      <c r="C4743" s="2">
        <f>YEAR([1]Data!$D4743)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x14ac:dyDescent="0.3">
      <c r="A4744" s="2">
        <v>4743</v>
      </c>
      <c r="B4744" s="2" t="s">
        <v>7734</v>
      </c>
      <c r="C4744" s="2">
        <f>YEAR([1]Data!$D4744)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x14ac:dyDescent="0.3">
      <c r="A4745" s="2">
        <v>4744</v>
      </c>
      <c r="B4745" s="2" t="s">
        <v>7735</v>
      </c>
      <c r="C4745" s="2">
        <f>YEAR([1]Data!$D4745)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x14ac:dyDescent="0.3">
      <c r="A4746" s="2">
        <v>4745</v>
      </c>
      <c r="B4746" s="2" t="s">
        <v>7735</v>
      </c>
      <c r="C4746" s="2">
        <f>YEAR([1]Data!$D4746)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x14ac:dyDescent="0.3">
      <c r="A4747" s="2">
        <v>4746</v>
      </c>
      <c r="B4747" s="2" t="s">
        <v>7735</v>
      </c>
      <c r="C4747" s="2">
        <f>YEAR([1]Data!$D4747)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x14ac:dyDescent="0.3">
      <c r="A4748" s="2">
        <v>4747</v>
      </c>
      <c r="B4748" s="2" t="s">
        <v>7735</v>
      </c>
      <c r="C4748" s="2">
        <f>YEAR([1]Data!$D4748)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x14ac:dyDescent="0.3">
      <c r="A4749" s="2">
        <v>4748</v>
      </c>
      <c r="B4749" s="2" t="s">
        <v>7736</v>
      </c>
      <c r="C4749" s="2">
        <f>YEAR([1]Data!$D4749)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x14ac:dyDescent="0.3">
      <c r="A4750" s="2">
        <v>4749</v>
      </c>
      <c r="B4750" s="2" t="s">
        <v>7736</v>
      </c>
      <c r="C4750" s="2">
        <f>YEAR([1]Data!$D4750)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x14ac:dyDescent="0.3">
      <c r="A4751" s="2">
        <v>4750</v>
      </c>
      <c r="B4751" s="2" t="s">
        <v>7737</v>
      </c>
      <c r="C4751" s="2">
        <f>YEAR([1]Data!$D4751)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x14ac:dyDescent="0.3">
      <c r="A4752" s="2">
        <v>4751</v>
      </c>
      <c r="B4752" s="2" t="s">
        <v>7738</v>
      </c>
      <c r="C4752" s="2">
        <f>YEAR([1]Data!$D4752)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x14ac:dyDescent="0.3">
      <c r="A4753" s="2">
        <v>4752</v>
      </c>
      <c r="B4753" s="2" t="s">
        <v>7739</v>
      </c>
      <c r="C4753" s="2">
        <f>YEAR([1]Data!$D4753)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x14ac:dyDescent="0.3">
      <c r="A4754" s="2">
        <v>4753</v>
      </c>
      <c r="B4754" s="2" t="s">
        <v>7740</v>
      </c>
      <c r="C4754" s="2">
        <f>YEAR([1]Data!$D4754)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x14ac:dyDescent="0.3">
      <c r="A4755" s="2">
        <v>4754</v>
      </c>
      <c r="B4755" s="2" t="s">
        <v>7741</v>
      </c>
      <c r="C4755" s="2">
        <f>YEAR([1]Data!$D4755)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x14ac:dyDescent="0.3">
      <c r="A4756" s="2">
        <v>4755</v>
      </c>
      <c r="B4756" s="2" t="s">
        <v>7744</v>
      </c>
      <c r="C4756" s="2">
        <f>YEAR([1]Data!$D4756)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x14ac:dyDescent="0.3">
      <c r="A4757" s="2">
        <v>4756</v>
      </c>
      <c r="B4757" s="2" t="s">
        <v>7744</v>
      </c>
      <c r="C4757" s="2">
        <f>YEAR([1]Data!$D4757)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x14ac:dyDescent="0.3">
      <c r="A4758" s="2">
        <v>4757</v>
      </c>
      <c r="B4758" s="2" t="s">
        <v>7747</v>
      </c>
      <c r="C4758" s="2">
        <f>YEAR([1]Data!$D4758)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x14ac:dyDescent="0.3">
      <c r="A4759" s="2">
        <v>4758</v>
      </c>
      <c r="B4759" s="2" t="s">
        <v>7748</v>
      </c>
      <c r="C4759" s="2">
        <f>YEAR([1]Data!$D4759)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x14ac:dyDescent="0.3">
      <c r="A4760" s="2">
        <v>4759</v>
      </c>
      <c r="B4760" s="2" t="s">
        <v>7749</v>
      </c>
      <c r="C4760" s="2">
        <f>YEAR([1]Data!$D4760)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x14ac:dyDescent="0.3">
      <c r="A4761" s="2">
        <v>4760</v>
      </c>
      <c r="B4761" s="2" t="s">
        <v>7749</v>
      </c>
      <c r="C4761" s="2">
        <f>YEAR([1]Data!$D4761)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x14ac:dyDescent="0.3">
      <c r="A4762" s="2">
        <v>4761</v>
      </c>
      <c r="B4762" s="2" t="s">
        <v>7749</v>
      </c>
      <c r="C4762" s="2">
        <f>YEAR([1]Data!$D4762)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x14ac:dyDescent="0.3">
      <c r="A4763" s="2">
        <v>4762</v>
      </c>
      <c r="B4763" s="2" t="s">
        <v>7750</v>
      </c>
      <c r="C4763" s="2">
        <f>YEAR([1]Data!$D4763)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x14ac:dyDescent="0.3">
      <c r="A4764" s="2">
        <v>4763</v>
      </c>
      <c r="B4764" s="2" t="s">
        <v>7750</v>
      </c>
      <c r="C4764" s="2">
        <f>YEAR([1]Data!$D4764)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x14ac:dyDescent="0.3">
      <c r="A4765" s="2">
        <v>4764</v>
      </c>
      <c r="B4765" s="2" t="s">
        <v>7751</v>
      </c>
      <c r="C4765" s="2">
        <f>YEAR([1]Data!$D4765)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x14ac:dyDescent="0.3">
      <c r="A4766" s="2">
        <v>4765</v>
      </c>
      <c r="B4766" s="2" t="s">
        <v>7754</v>
      </c>
      <c r="C4766" s="2">
        <f>YEAR([1]Data!$D4766)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x14ac:dyDescent="0.3">
      <c r="A4767" s="2">
        <v>4766</v>
      </c>
      <c r="B4767" s="2" t="s">
        <v>7755</v>
      </c>
      <c r="C4767" s="2">
        <f>YEAR([1]Data!$D4767)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x14ac:dyDescent="0.3">
      <c r="A4768" s="2">
        <v>4767</v>
      </c>
      <c r="B4768" s="2" t="s">
        <v>7756</v>
      </c>
      <c r="C4768" s="2">
        <f>YEAR([1]Data!$D4768)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x14ac:dyDescent="0.3">
      <c r="A4769" s="2">
        <v>4768</v>
      </c>
      <c r="B4769" s="2" t="s">
        <v>7756</v>
      </c>
      <c r="C4769" s="2">
        <f>YEAR([1]Data!$D4769)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x14ac:dyDescent="0.3">
      <c r="A4770" s="2">
        <v>4769</v>
      </c>
      <c r="B4770" s="2" t="s">
        <v>7757</v>
      </c>
      <c r="C4770" s="2">
        <f>YEAR([1]Data!$D4770)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x14ac:dyDescent="0.3">
      <c r="A4771" s="2">
        <v>4770</v>
      </c>
      <c r="B4771" s="2" t="s">
        <v>7760</v>
      </c>
      <c r="C4771" s="2">
        <f>YEAR([1]Data!$D4771)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x14ac:dyDescent="0.3">
      <c r="A4772" s="2">
        <v>4771</v>
      </c>
      <c r="B4772" s="2" t="s">
        <v>7760</v>
      </c>
      <c r="C4772" s="2">
        <f>YEAR([1]Data!$D4772)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x14ac:dyDescent="0.3">
      <c r="A4773" s="2">
        <v>4772</v>
      </c>
      <c r="B4773" s="2" t="s">
        <v>7763</v>
      </c>
      <c r="C4773" s="2">
        <f>YEAR([1]Data!$D4773)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x14ac:dyDescent="0.3">
      <c r="A4774" s="2">
        <v>4773</v>
      </c>
      <c r="B4774" s="2" t="s">
        <v>7765</v>
      </c>
      <c r="C4774" s="2">
        <f>YEAR([1]Data!$D4774)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x14ac:dyDescent="0.3">
      <c r="A4775" s="2">
        <v>4774</v>
      </c>
      <c r="B4775" s="2" t="s">
        <v>7765</v>
      </c>
      <c r="C4775" s="2">
        <f>YEAR([1]Data!$D4775)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x14ac:dyDescent="0.3">
      <c r="A4776" s="2">
        <v>4775</v>
      </c>
      <c r="B4776" s="2" t="s">
        <v>7765</v>
      </c>
      <c r="C4776" s="2">
        <f>YEAR([1]Data!$D4776)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x14ac:dyDescent="0.3">
      <c r="A4777" s="2">
        <v>4776</v>
      </c>
      <c r="B4777" s="2" t="s">
        <v>7766</v>
      </c>
      <c r="C4777" s="2">
        <f>YEAR([1]Data!$D4777)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x14ac:dyDescent="0.3">
      <c r="A4778" s="2">
        <v>4777</v>
      </c>
      <c r="B4778" s="2" t="s">
        <v>7767</v>
      </c>
      <c r="C4778" s="2">
        <f>YEAR([1]Data!$D4778)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x14ac:dyDescent="0.3">
      <c r="A4779" s="2">
        <v>4778</v>
      </c>
      <c r="B4779" s="2" t="s">
        <v>7767</v>
      </c>
      <c r="C4779" s="2">
        <f>YEAR([1]Data!$D4779)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x14ac:dyDescent="0.3">
      <c r="A4780" s="2">
        <v>4779</v>
      </c>
      <c r="B4780" s="2" t="s">
        <v>7768</v>
      </c>
      <c r="C4780" s="2">
        <f>YEAR([1]Data!$D4780)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x14ac:dyDescent="0.3">
      <c r="A4781" s="2">
        <v>4780</v>
      </c>
      <c r="B4781" s="2" t="s">
        <v>7769</v>
      </c>
      <c r="C4781" s="2">
        <f>YEAR([1]Data!$D4781)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x14ac:dyDescent="0.3">
      <c r="A4782" s="2">
        <v>4781</v>
      </c>
      <c r="B4782" s="2" t="s">
        <v>7770</v>
      </c>
      <c r="C4782" s="2">
        <f>YEAR([1]Data!$D4782)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x14ac:dyDescent="0.3">
      <c r="A4783" s="2">
        <v>4782</v>
      </c>
      <c r="B4783" s="2" t="s">
        <v>7770</v>
      </c>
      <c r="C4783" s="2">
        <f>YEAR([1]Data!$D4783)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x14ac:dyDescent="0.3">
      <c r="A4784" s="2">
        <v>4783</v>
      </c>
      <c r="B4784" s="2" t="s">
        <v>7770</v>
      </c>
      <c r="C4784" s="2">
        <f>YEAR([1]Data!$D4784)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x14ac:dyDescent="0.3">
      <c r="A4785" s="2">
        <v>4784</v>
      </c>
      <c r="B4785" s="2" t="s">
        <v>7773</v>
      </c>
      <c r="C4785" s="2">
        <f>YEAR([1]Data!$D4785)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x14ac:dyDescent="0.3">
      <c r="A4786" s="2">
        <v>4785</v>
      </c>
      <c r="B4786" s="2" t="s">
        <v>7774</v>
      </c>
      <c r="C4786" s="2">
        <f>YEAR([1]Data!$D4786)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x14ac:dyDescent="0.3">
      <c r="A4787" s="2">
        <v>4786</v>
      </c>
      <c r="B4787" s="2" t="s">
        <v>7774</v>
      </c>
      <c r="C4787" s="2">
        <f>YEAR([1]Data!$D4787)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x14ac:dyDescent="0.3">
      <c r="A4788" s="2">
        <v>4787</v>
      </c>
      <c r="B4788" s="2" t="s">
        <v>7774</v>
      </c>
      <c r="C4788" s="2">
        <f>YEAR([1]Data!$D4788)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x14ac:dyDescent="0.3">
      <c r="A4789" s="2">
        <v>4788</v>
      </c>
      <c r="B4789" s="2" t="s">
        <v>7774</v>
      </c>
      <c r="C4789" s="2">
        <f>YEAR([1]Data!$D4789)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x14ac:dyDescent="0.3">
      <c r="A4790" s="2">
        <v>4789</v>
      </c>
      <c r="B4790" s="2" t="s">
        <v>7774</v>
      </c>
      <c r="C4790" s="2">
        <f>YEAR([1]Data!$D4790)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x14ac:dyDescent="0.3">
      <c r="A4791" s="2">
        <v>4790</v>
      </c>
      <c r="B4791" s="2" t="s">
        <v>7774</v>
      </c>
      <c r="C4791" s="2">
        <f>YEAR([1]Data!$D4791)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x14ac:dyDescent="0.3">
      <c r="A4792" s="2">
        <v>4791</v>
      </c>
      <c r="B4792" s="2" t="s">
        <v>7774</v>
      </c>
      <c r="C4792" s="2">
        <f>YEAR([1]Data!$D4792)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x14ac:dyDescent="0.3">
      <c r="A4793" s="2">
        <v>4792</v>
      </c>
      <c r="B4793" s="2" t="s">
        <v>7774</v>
      </c>
      <c r="C4793" s="2">
        <f>YEAR([1]Data!$D4793)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x14ac:dyDescent="0.3">
      <c r="A4794" s="2">
        <v>4793</v>
      </c>
      <c r="B4794" s="2" t="s">
        <v>7774</v>
      </c>
      <c r="C4794" s="2">
        <f>YEAR([1]Data!$D4794)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x14ac:dyDescent="0.3">
      <c r="A4795" s="2">
        <v>4794</v>
      </c>
      <c r="B4795" s="2" t="s">
        <v>7778</v>
      </c>
      <c r="C4795" s="2">
        <f>YEAR([1]Data!$D4795)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x14ac:dyDescent="0.3">
      <c r="A4796" s="2">
        <v>4795</v>
      </c>
      <c r="B4796" s="2" t="s">
        <v>7779</v>
      </c>
      <c r="C4796" s="2">
        <f>YEAR([1]Data!$D4796)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x14ac:dyDescent="0.3">
      <c r="A4797" s="2">
        <v>4796</v>
      </c>
      <c r="B4797" s="2" t="s">
        <v>7782</v>
      </c>
      <c r="C4797" s="2">
        <f>YEAR([1]Data!$D4797)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x14ac:dyDescent="0.3">
      <c r="A4798" s="2">
        <v>4797</v>
      </c>
      <c r="B4798" s="2" t="s">
        <v>7784</v>
      </c>
      <c r="C4798" s="2">
        <f>YEAR([1]Data!$D4798)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x14ac:dyDescent="0.3">
      <c r="A4799" s="2">
        <v>4798</v>
      </c>
      <c r="B4799" s="2" t="s">
        <v>7784</v>
      </c>
      <c r="C4799" s="2">
        <f>YEAR([1]Data!$D4799)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x14ac:dyDescent="0.3">
      <c r="A4800" s="2">
        <v>4799</v>
      </c>
      <c r="B4800" s="2" t="s">
        <v>7784</v>
      </c>
      <c r="C4800" s="2">
        <f>YEAR([1]Data!$D4800)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x14ac:dyDescent="0.3">
      <c r="A4801" s="2">
        <v>4800</v>
      </c>
      <c r="B4801" s="2" t="s">
        <v>7784</v>
      </c>
      <c r="C4801" s="2">
        <f>YEAR([1]Data!$D4801)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x14ac:dyDescent="0.3">
      <c r="A4802" s="2">
        <v>4801</v>
      </c>
      <c r="B4802" s="2" t="s">
        <v>7784</v>
      </c>
      <c r="C4802" s="2">
        <f>YEAR([1]Data!$D4802)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x14ac:dyDescent="0.3">
      <c r="A4803" s="2">
        <v>4802</v>
      </c>
      <c r="B4803" s="2" t="s">
        <v>7784</v>
      </c>
      <c r="C4803" s="2">
        <f>YEAR([1]Data!$D4803)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x14ac:dyDescent="0.3">
      <c r="A4804" s="2">
        <v>4803</v>
      </c>
      <c r="B4804" s="2" t="s">
        <v>7784</v>
      </c>
      <c r="C4804" s="2">
        <f>YEAR([1]Data!$D4804)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x14ac:dyDescent="0.3">
      <c r="A4805" s="2">
        <v>4804</v>
      </c>
      <c r="B4805" s="2" t="s">
        <v>7787</v>
      </c>
      <c r="C4805" s="2">
        <f>YEAR([1]Data!$D4805)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x14ac:dyDescent="0.3">
      <c r="A4806" s="2">
        <v>4805</v>
      </c>
      <c r="B4806" s="2" t="s">
        <v>7787</v>
      </c>
      <c r="C4806" s="2">
        <f>YEAR([1]Data!$D4806)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x14ac:dyDescent="0.3">
      <c r="A4807" s="2">
        <v>4806</v>
      </c>
      <c r="B4807" s="2" t="s">
        <v>7788</v>
      </c>
      <c r="C4807" s="2">
        <f>YEAR([1]Data!$D4807)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x14ac:dyDescent="0.3">
      <c r="A4808" s="2">
        <v>4807</v>
      </c>
      <c r="B4808" s="2" t="s">
        <v>7788</v>
      </c>
      <c r="C4808" s="2">
        <f>YEAR([1]Data!$D4808)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x14ac:dyDescent="0.3">
      <c r="A4809" s="2">
        <v>4808</v>
      </c>
      <c r="B4809" s="2" t="s">
        <v>7788</v>
      </c>
      <c r="C4809" s="2">
        <f>YEAR([1]Data!$D4809)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x14ac:dyDescent="0.3">
      <c r="A4810" s="2">
        <v>4809</v>
      </c>
      <c r="B4810" s="2" t="s">
        <v>7789</v>
      </c>
      <c r="C4810" s="2">
        <f>YEAR([1]Data!$D4810)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x14ac:dyDescent="0.3">
      <c r="A4811" s="2">
        <v>4810</v>
      </c>
      <c r="B4811" s="2" t="s">
        <v>7790</v>
      </c>
      <c r="C4811" s="2">
        <f>YEAR([1]Data!$D4811)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x14ac:dyDescent="0.3">
      <c r="A4812" s="2">
        <v>4811</v>
      </c>
      <c r="B4812" s="2" t="s">
        <v>7790</v>
      </c>
      <c r="C4812" s="2">
        <f>YEAR([1]Data!$D4812)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x14ac:dyDescent="0.3">
      <c r="A4813" s="2">
        <v>4812</v>
      </c>
      <c r="B4813" s="2" t="s">
        <v>7791</v>
      </c>
      <c r="C4813" s="2">
        <f>YEAR([1]Data!$D4813)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x14ac:dyDescent="0.3">
      <c r="A4814" s="2">
        <v>4813</v>
      </c>
      <c r="B4814" s="2" t="s">
        <v>7791</v>
      </c>
      <c r="C4814" s="2">
        <f>YEAR([1]Data!$D4814)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x14ac:dyDescent="0.3">
      <c r="A4815" s="2">
        <v>4814</v>
      </c>
      <c r="B4815" s="2" t="s">
        <v>7791</v>
      </c>
      <c r="C4815" s="2">
        <f>YEAR([1]Data!$D4815)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x14ac:dyDescent="0.3">
      <c r="A4816" s="2">
        <v>4815</v>
      </c>
      <c r="B4816" s="2" t="s">
        <v>7794</v>
      </c>
      <c r="C4816" s="2">
        <f>YEAR([1]Data!$D4816)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x14ac:dyDescent="0.3">
      <c r="A4817" s="2">
        <v>4816</v>
      </c>
      <c r="B4817" s="2" t="s">
        <v>7795</v>
      </c>
      <c r="C4817" s="2">
        <f>YEAR([1]Data!$D4817)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x14ac:dyDescent="0.3">
      <c r="A4818" s="2">
        <v>4817</v>
      </c>
      <c r="B4818" s="2" t="s">
        <v>7795</v>
      </c>
      <c r="C4818" s="2">
        <f>YEAR([1]Data!$D4818)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x14ac:dyDescent="0.3">
      <c r="A4819" s="2">
        <v>4818</v>
      </c>
      <c r="B4819" s="2" t="s">
        <v>7795</v>
      </c>
      <c r="C4819" s="2">
        <f>YEAR([1]Data!$D4819)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x14ac:dyDescent="0.3">
      <c r="A4820" s="2">
        <v>4819</v>
      </c>
      <c r="B4820" s="2" t="s">
        <v>7795</v>
      </c>
      <c r="C4820" s="2">
        <f>YEAR([1]Data!$D4820)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x14ac:dyDescent="0.3">
      <c r="A4821" s="2">
        <v>4820</v>
      </c>
      <c r="B4821" s="2" t="s">
        <v>7796</v>
      </c>
      <c r="C4821" s="2">
        <f>YEAR([1]Data!$D4821)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x14ac:dyDescent="0.3">
      <c r="A4822" s="2">
        <v>4821</v>
      </c>
      <c r="B4822" s="2" t="s">
        <v>7799</v>
      </c>
      <c r="C4822" s="2">
        <f>YEAR([1]Data!$D4822)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x14ac:dyDescent="0.3">
      <c r="A4823" s="2">
        <v>4822</v>
      </c>
      <c r="B4823" s="2" t="s">
        <v>7799</v>
      </c>
      <c r="C4823" s="2">
        <f>YEAR([1]Data!$D4823)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x14ac:dyDescent="0.3">
      <c r="A4824" s="2">
        <v>4823</v>
      </c>
      <c r="B4824" s="2" t="s">
        <v>7800</v>
      </c>
      <c r="C4824" s="2">
        <f>YEAR([1]Data!$D4824)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x14ac:dyDescent="0.3">
      <c r="A4825" s="2">
        <v>4824</v>
      </c>
      <c r="B4825" s="2" t="s">
        <v>7802</v>
      </c>
      <c r="C4825" s="2">
        <f>YEAR([1]Data!$D4825)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x14ac:dyDescent="0.3">
      <c r="A4826" s="2">
        <v>4825</v>
      </c>
      <c r="B4826" s="2" t="s">
        <v>7802</v>
      </c>
      <c r="C4826" s="2">
        <f>YEAR([1]Data!$D4826)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x14ac:dyDescent="0.3">
      <c r="A4827" s="2">
        <v>4826</v>
      </c>
      <c r="B4827" s="2" t="s">
        <v>7802</v>
      </c>
      <c r="C4827" s="2">
        <f>YEAR([1]Data!$D4827)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x14ac:dyDescent="0.3">
      <c r="A4828" s="2">
        <v>4827</v>
      </c>
      <c r="B4828" s="2" t="s">
        <v>7805</v>
      </c>
      <c r="C4828" s="2">
        <f>YEAR([1]Data!$D4828)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x14ac:dyDescent="0.3">
      <c r="A4829" s="2">
        <v>4828</v>
      </c>
      <c r="B4829" s="2" t="s">
        <v>7806</v>
      </c>
      <c r="C4829" s="2">
        <f>YEAR([1]Data!$D4829)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x14ac:dyDescent="0.3">
      <c r="A4830" s="2">
        <v>4829</v>
      </c>
      <c r="B4830" s="2" t="s">
        <v>7806</v>
      </c>
      <c r="C4830" s="2">
        <f>YEAR([1]Data!$D4830)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x14ac:dyDescent="0.3">
      <c r="A4831" s="2">
        <v>4830</v>
      </c>
      <c r="B4831" s="2" t="s">
        <v>7807</v>
      </c>
      <c r="C4831" s="2">
        <f>YEAR([1]Data!$D4831)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x14ac:dyDescent="0.3">
      <c r="A4832" s="2">
        <v>4831</v>
      </c>
      <c r="B4832" s="2" t="s">
        <v>7808</v>
      </c>
      <c r="C4832" s="2">
        <f>YEAR([1]Data!$D4832)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x14ac:dyDescent="0.3">
      <c r="A4833" s="2">
        <v>4832</v>
      </c>
      <c r="B4833" s="2" t="s">
        <v>7808</v>
      </c>
      <c r="C4833" s="2">
        <f>YEAR([1]Data!$D4833)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x14ac:dyDescent="0.3">
      <c r="A4834" s="2">
        <v>4833</v>
      </c>
      <c r="B4834" s="2" t="s">
        <v>7808</v>
      </c>
      <c r="C4834" s="2">
        <f>YEAR([1]Data!$D4834)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x14ac:dyDescent="0.3">
      <c r="A4835" s="2">
        <v>4834</v>
      </c>
      <c r="B4835" s="2" t="s">
        <v>7808</v>
      </c>
      <c r="C4835" s="2">
        <f>YEAR([1]Data!$D4835)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x14ac:dyDescent="0.3">
      <c r="A4836" s="2">
        <v>4835</v>
      </c>
      <c r="B4836" s="2" t="s">
        <v>7810</v>
      </c>
      <c r="C4836" s="2">
        <f>YEAR([1]Data!$D4836)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x14ac:dyDescent="0.3">
      <c r="A4837" s="2">
        <v>4836</v>
      </c>
      <c r="B4837" s="2" t="s">
        <v>7810</v>
      </c>
      <c r="C4837" s="2">
        <f>YEAR([1]Data!$D4837)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x14ac:dyDescent="0.3">
      <c r="A4838" s="2">
        <v>4837</v>
      </c>
      <c r="B4838" s="2" t="s">
        <v>7810</v>
      </c>
      <c r="C4838" s="2">
        <f>YEAR([1]Data!$D4838)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x14ac:dyDescent="0.3">
      <c r="A4839" s="2">
        <v>4838</v>
      </c>
      <c r="B4839" s="2" t="s">
        <v>7811</v>
      </c>
      <c r="C4839" s="2">
        <f>YEAR([1]Data!$D4839)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x14ac:dyDescent="0.3">
      <c r="A4840" s="2">
        <v>4839</v>
      </c>
      <c r="B4840" s="2" t="s">
        <v>7811</v>
      </c>
      <c r="C4840" s="2">
        <f>YEAR([1]Data!$D4840)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x14ac:dyDescent="0.3">
      <c r="A4841" s="2">
        <v>4840</v>
      </c>
      <c r="B4841" s="2" t="s">
        <v>7811</v>
      </c>
      <c r="C4841" s="2">
        <f>YEAR([1]Data!$D4841)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x14ac:dyDescent="0.3">
      <c r="A4842" s="2">
        <v>4841</v>
      </c>
      <c r="B4842" s="2" t="s">
        <v>7812</v>
      </c>
      <c r="C4842" s="2">
        <f>YEAR([1]Data!$D4842)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x14ac:dyDescent="0.3">
      <c r="A4843" s="2">
        <v>4842</v>
      </c>
      <c r="B4843" s="2" t="s">
        <v>7813</v>
      </c>
      <c r="C4843" s="2">
        <f>YEAR([1]Data!$D4843)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x14ac:dyDescent="0.3">
      <c r="A4844" s="2">
        <v>4843</v>
      </c>
      <c r="B4844" s="2" t="s">
        <v>7814</v>
      </c>
      <c r="C4844" s="2">
        <f>YEAR([1]Data!$D4844)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x14ac:dyDescent="0.3">
      <c r="A4845" s="2">
        <v>4844</v>
      </c>
      <c r="B4845" s="2" t="s">
        <v>7815</v>
      </c>
      <c r="C4845" s="2">
        <f>YEAR([1]Data!$D4845)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x14ac:dyDescent="0.3">
      <c r="A4846" s="2">
        <v>4845</v>
      </c>
      <c r="B4846" s="2" t="s">
        <v>7816</v>
      </c>
      <c r="C4846" s="2">
        <f>YEAR([1]Data!$D4846)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x14ac:dyDescent="0.3">
      <c r="A4847" s="2">
        <v>4846</v>
      </c>
      <c r="B4847" s="2" t="s">
        <v>7817</v>
      </c>
      <c r="C4847" s="2">
        <f>YEAR([1]Data!$D4847)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x14ac:dyDescent="0.3">
      <c r="A4848" s="2">
        <v>4847</v>
      </c>
      <c r="B4848" s="2" t="s">
        <v>7818</v>
      </c>
      <c r="C4848" s="2">
        <f>YEAR([1]Data!$D4848)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x14ac:dyDescent="0.3">
      <c r="A4849" s="2">
        <v>4848</v>
      </c>
      <c r="B4849" s="2" t="s">
        <v>7818</v>
      </c>
      <c r="C4849" s="2">
        <f>YEAR([1]Data!$D4849)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x14ac:dyDescent="0.3">
      <c r="A4850" s="2">
        <v>4849</v>
      </c>
      <c r="B4850" s="2" t="s">
        <v>7818</v>
      </c>
      <c r="C4850" s="2">
        <f>YEAR([1]Data!$D4850)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x14ac:dyDescent="0.3">
      <c r="A4851" s="2">
        <v>4850</v>
      </c>
      <c r="B4851" s="2" t="s">
        <v>7819</v>
      </c>
      <c r="C4851" s="2">
        <f>YEAR([1]Data!$D4851)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x14ac:dyDescent="0.3">
      <c r="A4852" s="2">
        <v>4851</v>
      </c>
      <c r="B4852" s="2" t="s">
        <v>7819</v>
      </c>
      <c r="C4852" s="2">
        <f>YEAR([1]Data!$D4852)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x14ac:dyDescent="0.3">
      <c r="A4853" s="2">
        <v>4852</v>
      </c>
      <c r="B4853" s="2" t="s">
        <v>7819</v>
      </c>
      <c r="C4853" s="2">
        <f>YEAR([1]Data!$D4853)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x14ac:dyDescent="0.3">
      <c r="A4854" s="2">
        <v>4853</v>
      </c>
      <c r="B4854" s="2" t="s">
        <v>7819</v>
      </c>
      <c r="C4854" s="2">
        <f>YEAR([1]Data!$D4854)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x14ac:dyDescent="0.3">
      <c r="A4855" s="2">
        <v>4854</v>
      </c>
      <c r="B4855" s="2" t="s">
        <v>7821</v>
      </c>
      <c r="C4855" s="2">
        <f>YEAR([1]Data!$D4855)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x14ac:dyDescent="0.3">
      <c r="A4856" s="2">
        <v>4855</v>
      </c>
      <c r="B4856" s="2" t="s">
        <v>7821</v>
      </c>
      <c r="C4856" s="2">
        <f>YEAR([1]Data!$D4856)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x14ac:dyDescent="0.3">
      <c r="A4857" s="2">
        <v>4856</v>
      </c>
      <c r="B4857" s="2" t="s">
        <v>7821</v>
      </c>
      <c r="C4857" s="2">
        <f>YEAR([1]Data!$D4857)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x14ac:dyDescent="0.3">
      <c r="A4858" s="2">
        <v>4857</v>
      </c>
      <c r="B4858" s="2" t="s">
        <v>7822</v>
      </c>
      <c r="C4858" s="2">
        <f>YEAR([1]Data!$D4858)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x14ac:dyDescent="0.3">
      <c r="A4859" s="2">
        <v>4858</v>
      </c>
      <c r="B4859" s="2" t="s">
        <v>7822</v>
      </c>
      <c r="C4859" s="2">
        <f>YEAR([1]Data!$D4859)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x14ac:dyDescent="0.3">
      <c r="A4860" s="2">
        <v>4859</v>
      </c>
      <c r="B4860" s="2" t="s">
        <v>7822</v>
      </c>
      <c r="C4860" s="2">
        <f>YEAR([1]Data!$D4860)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x14ac:dyDescent="0.3">
      <c r="A4861" s="2">
        <v>4860</v>
      </c>
      <c r="B4861" s="2" t="s">
        <v>7825</v>
      </c>
      <c r="C4861" s="2">
        <f>YEAR([1]Data!$D4861)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x14ac:dyDescent="0.3">
      <c r="A4862" s="2">
        <v>4861</v>
      </c>
      <c r="B4862" s="2" t="s">
        <v>7827</v>
      </c>
      <c r="C4862" s="2">
        <f>YEAR([1]Data!$D4862)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x14ac:dyDescent="0.3">
      <c r="A4863" s="2">
        <v>4862</v>
      </c>
      <c r="B4863" s="2" t="s">
        <v>7828</v>
      </c>
      <c r="C4863" s="2">
        <f>YEAR([1]Data!$D4863)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x14ac:dyDescent="0.3">
      <c r="A4864" s="2">
        <v>4863</v>
      </c>
      <c r="B4864" s="2" t="s">
        <v>7829</v>
      </c>
      <c r="C4864" s="2">
        <f>YEAR([1]Data!$D4864)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x14ac:dyDescent="0.3">
      <c r="A4865" s="2">
        <v>4864</v>
      </c>
      <c r="B4865" s="2" t="s">
        <v>7829</v>
      </c>
      <c r="C4865" s="2">
        <f>YEAR([1]Data!$D4865)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x14ac:dyDescent="0.3">
      <c r="A4866" s="2">
        <v>4865</v>
      </c>
      <c r="B4866" s="2" t="s">
        <v>7830</v>
      </c>
      <c r="C4866" s="2">
        <f>YEAR([1]Data!$D4866)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x14ac:dyDescent="0.3">
      <c r="A4867" s="2">
        <v>4866</v>
      </c>
      <c r="B4867" s="2" t="s">
        <v>7831</v>
      </c>
      <c r="C4867" s="2">
        <f>YEAR([1]Data!$D4867)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x14ac:dyDescent="0.3">
      <c r="A4868" s="2">
        <v>4867</v>
      </c>
      <c r="B4868" s="2" t="s">
        <v>7831</v>
      </c>
      <c r="C4868" s="2">
        <f>YEAR([1]Data!$D4868)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x14ac:dyDescent="0.3">
      <c r="A4869" s="2">
        <v>4868</v>
      </c>
      <c r="B4869" s="2" t="s">
        <v>7831</v>
      </c>
      <c r="C4869" s="2">
        <f>YEAR([1]Data!$D4869)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x14ac:dyDescent="0.3">
      <c r="A4870" s="2">
        <v>4869</v>
      </c>
      <c r="B4870" s="2" t="s">
        <v>7831</v>
      </c>
      <c r="C4870" s="2">
        <f>YEAR([1]Data!$D4870)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x14ac:dyDescent="0.3">
      <c r="A4871" s="2">
        <v>4870</v>
      </c>
      <c r="B4871" s="2" t="s">
        <v>7832</v>
      </c>
      <c r="C4871" s="2">
        <f>YEAR([1]Data!$D4871)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x14ac:dyDescent="0.3">
      <c r="A4872" s="2">
        <v>4871</v>
      </c>
      <c r="B4872" s="2" t="s">
        <v>7832</v>
      </c>
      <c r="C4872" s="2">
        <f>YEAR([1]Data!$D4872)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x14ac:dyDescent="0.3">
      <c r="A4873" s="2">
        <v>4872</v>
      </c>
      <c r="B4873" s="2" t="s">
        <v>7833</v>
      </c>
      <c r="C4873" s="2">
        <f>YEAR([1]Data!$D4873)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x14ac:dyDescent="0.3">
      <c r="A4874" s="2">
        <v>4873</v>
      </c>
      <c r="B4874" s="2" t="s">
        <v>7833</v>
      </c>
      <c r="C4874" s="2">
        <f>YEAR([1]Data!$D4874)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x14ac:dyDescent="0.3">
      <c r="A4875" s="2">
        <v>4874</v>
      </c>
      <c r="B4875" s="2" t="s">
        <v>7833</v>
      </c>
      <c r="C4875" s="2">
        <f>YEAR([1]Data!$D4875)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x14ac:dyDescent="0.3">
      <c r="A4876" s="2">
        <v>4875</v>
      </c>
      <c r="B4876" s="2" t="s">
        <v>7833</v>
      </c>
      <c r="C4876" s="2">
        <f>YEAR([1]Data!$D4876)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x14ac:dyDescent="0.3">
      <c r="A4877" s="2">
        <v>4876</v>
      </c>
      <c r="B4877" s="2" t="s">
        <v>7836</v>
      </c>
      <c r="C4877" s="2">
        <f>YEAR([1]Data!$D4877)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x14ac:dyDescent="0.3">
      <c r="A4878" s="2">
        <v>4877</v>
      </c>
      <c r="B4878" s="2" t="s">
        <v>7837</v>
      </c>
      <c r="C4878" s="2">
        <f>YEAR([1]Data!$D4878)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x14ac:dyDescent="0.3">
      <c r="A4879" s="2">
        <v>4878</v>
      </c>
      <c r="B4879" s="2" t="s">
        <v>7837</v>
      </c>
      <c r="C4879" s="2">
        <f>YEAR([1]Data!$D4879)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x14ac:dyDescent="0.3">
      <c r="A4880" s="2">
        <v>4879</v>
      </c>
      <c r="B4880" s="2" t="s">
        <v>7838</v>
      </c>
      <c r="C4880" s="2">
        <f>YEAR([1]Data!$D4880)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x14ac:dyDescent="0.3">
      <c r="A4881" s="2">
        <v>4880</v>
      </c>
      <c r="B4881" s="2" t="s">
        <v>7840</v>
      </c>
      <c r="C4881" s="2">
        <f>YEAR([1]Data!$D4881)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x14ac:dyDescent="0.3">
      <c r="A4882" s="2">
        <v>4881</v>
      </c>
      <c r="B4882" s="2" t="s">
        <v>7840</v>
      </c>
      <c r="C4882" s="2">
        <f>YEAR([1]Data!$D4882)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x14ac:dyDescent="0.3">
      <c r="A4883" s="2">
        <v>4882</v>
      </c>
      <c r="B4883" s="2" t="s">
        <v>7840</v>
      </c>
      <c r="C4883" s="2">
        <f>YEAR([1]Data!$D4883)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x14ac:dyDescent="0.3">
      <c r="A4884" s="2">
        <v>4883</v>
      </c>
      <c r="B4884" s="2" t="s">
        <v>7840</v>
      </c>
      <c r="C4884" s="2">
        <f>YEAR([1]Data!$D4884)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x14ac:dyDescent="0.3">
      <c r="A4885" s="2">
        <v>4884</v>
      </c>
      <c r="B4885" s="2" t="s">
        <v>7841</v>
      </c>
      <c r="C4885" s="2">
        <f>YEAR([1]Data!$D4885)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x14ac:dyDescent="0.3">
      <c r="A4886" s="2">
        <v>4885</v>
      </c>
      <c r="B4886" s="2" t="s">
        <v>7841</v>
      </c>
      <c r="C4886" s="2">
        <f>YEAR([1]Data!$D4886)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x14ac:dyDescent="0.3">
      <c r="A4887" s="2">
        <v>4886</v>
      </c>
      <c r="B4887" s="2" t="s">
        <v>7842</v>
      </c>
      <c r="C4887" s="2">
        <f>YEAR([1]Data!$D4887)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x14ac:dyDescent="0.3">
      <c r="A4888" s="2">
        <v>4887</v>
      </c>
      <c r="B4888" s="2" t="s">
        <v>7843</v>
      </c>
      <c r="C4888" s="2">
        <f>YEAR([1]Data!$D4888)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x14ac:dyDescent="0.3">
      <c r="A4889" s="2">
        <v>4888</v>
      </c>
      <c r="B4889" s="2" t="s">
        <v>7843</v>
      </c>
      <c r="C4889" s="2">
        <f>YEAR([1]Data!$D4889)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x14ac:dyDescent="0.3">
      <c r="A4890" s="2">
        <v>4889</v>
      </c>
      <c r="B4890" s="2" t="s">
        <v>7843</v>
      </c>
      <c r="C4890" s="2">
        <f>YEAR([1]Data!$D4890)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x14ac:dyDescent="0.3">
      <c r="A4891" s="2">
        <v>4890</v>
      </c>
      <c r="B4891" s="2" t="s">
        <v>7843</v>
      </c>
      <c r="C4891" s="2">
        <f>YEAR([1]Data!$D4891)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x14ac:dyDescent="0.3">
      <c r="A4892" s="2">
        <v>4891</v>
      </c>
      <c r="B4892" s="2" t="s">
        <v>7844</v>
      </c>
      <c r="C4892" s="2">
        <f>YEAR([1]Data!$D4892)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x14ac:dyDescent="0.3">
      <c r="A4893" s="2">
        <v>4892</v>
      </c>
      <c r="B4893" s="2" t="s">
        <v>7844</v>
      </c>
      <c r="C4893" s="2">
        <f>YEAR([1]Data!$D4893)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x14ac:dyDescent="0.3">
      <c r="A4894" s="2">
        <v>4893</v>
      </c>
      <c r="B4894" s="2" t="s">
        <v>7844</v>
      </c>
      <c r="C4894" s="2">
        <f>YEAR([1]Data!$D4894)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x14ac:dyDescent="0.3">
      <c r="A4895" s="2">
        <v>4894</v>
      </c>
      <c r="B4895" s="2" t="s">
        <v>7844</v>
      </c>
      <c r="C4895" s="2">
        <f>YEAR([1]Data!$D4895)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x14ac:dyDescent="0.3">
      <c r="A4896" s="2">
        <v>4895</v>
      </c>
      <c r="B4896" s="2" t="s">
        <v>7844</v>
      </c>
      <c r="C4896" s="2">
        <f>YEAR([1]Data!$D4896)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x14ac:dyDescent="0.3">
      <c r="A4897" s="2">
        <v>4896</v>
      </c>
      <c r="B4897" s="2" t="s">
        <v>7844</v>
      </c>
      <c r="C4897" s="2">
        <f>YEAR([1]Data!$D4897)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x14ac:dyDescent="0.3">
      <c r="A4898" s="2">
        <v>4897</v>
      </c>
      <c r="B4898" s="2" t="s">
        <v>7844</v>
      </c>
      <c r="C4898" s="2">
        <f>YEAR([1]Data!$D4898)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x14ac:dyDescent="0.3">
      <c r="A4899" s="2">
        <v>4898</v>
      </c>
      <c r="B4899" s="2" t="s">
        <v>7847</v>
      </c>
      <c r="C4899" s="2">
        <f>YEAR([1]Data!$D4899)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x14ac:dyDescent="0.3">
      <c r="A4900" s="2">
        <v>4899</v>
      </c>
      <c r="B4900" s="2" t="s">
        <v>7847</v>
      </c>
      <c r="C4900" s="2">
        <f>YEAR([1]Data!$D4900)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x14ac:dyDescent="0.3">
      <c r="A4901" s="2">
        <v>4900</v>
      </c>
      <c r="B4901" s="2" t="s">
        <v>7848</v>
      </c>
      <c r="C4901" s="2">
        <f>YEAR([1]Data!$D4901)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x14ac:dyDescent="0.3">
      <c r="A4902" s="2">
        <v>4901</v>
      </c>
      <c r="B4902" s="2" t="s">
        <v>7849</v>
      </c>
      <c r="C4902" s="2">
        <f>YEAR([1]Data!$D4902)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x14ac:dyDescent="0.3">
      <c r="A4903" s="2">
        <v>4902</v>
      </c>
      <c r="B4903" s="2" t="s">
        <v>7849</v>
      </c>
      <c r="C4903" s="2">
        <f>YEAR([1]Data!$D4903)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x14ac:dyDescent="0.3">
      <c r="A4904" s="2">
        <v>4903</v>
      </c>
      <c r="B4904" s="2" t="s">
        <v>7850</v>
      </c>
      <c r="C4904" s="2">
        <f>YEAR([1]Data!$D4904)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x14ac:dyDescent="0.3">
      <c r="A4905" s="2">
        <v>4904</v>
      </c>
      <c r="B4905" s="2" t="s">
        <v>7850</v>
      </c>
      <c r="C4905" s="2">
        <f>YEAR([1]Data!$D4905)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x14ac:dyDescent="0.3">
      <c r="A4906" s="2">
        <v>4905</v>
      </c>
      <c r="B4906" s="2" t="s">
        <v>7851</v>
      </c>
      <c r="C4906" s="2">
        <f>YEAR([1]Data!$D4906)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x14ac:dyDescent="0.3">
      <c r="A4907" s="2">
        <v>4906</v>
      </c>
      <c r="B4907" s="2" t="s">
        <v>7852</v>
      </c>
      <c r="C4907" s="2">
        <f>YEAR([1]Data!$D4907)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x14ac:dyDescent="0.3">
      <c r="A4908" s="2">
        <v>4907</v>
      </c>
      <c r="B4908" s="2" t="s">
        <v>7852</v>
      </c>
      <c r="C4908" s="2">
        <f>YEAR([1]Data!$D4908)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x14ac:dyDescent="0.3">
      <c r="A4909" s="2">
        <v>4908</v>
      </c>
      <c r="B4909" s="2" t="s">
        <v>7853</v>
      </c>
      <c r="C4909" s="2">
        <f>YEAR([1]Data!$D4909)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x14ac:dyDescent="0.3">
      <c r="A4910" s="2">
        <v>4909</v>
      </c>
      <c r="B4910" s="2" t="s">
        <v>7853</v>
      </c>
      <c r="C4910" s="2">
        <f>YEAR([1]Data!$D4910)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x14ac:dyDescent="0.3">
      <c r="A4911" s="2">
        <v>4910</v>
      </c>
      <c r="B4911" s="2" t="s">
        <v>7856</v>
      </c>
      <c r="C4911" s="2">
        <f>YEAR([1]Data!$D4911)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x14ac:dyDescent="0.3">
      <c r="A4912" s="2">
        <v>4911</v>
      </c>
      <c r="B4912" s="2" t="s">
        <v>7856</v>
      </c>
      <c r="C4912" s="2">
        <f>YEAR([1]Data!$D4912)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x14ac:dyDescent="0.3">
      <c r="A4913" s="2">
        <v>4912</v>
      </c>
      <c r="B4913" s="2" t="s">
        <v>7856</v>
      </c>
      <c r="C4913" s="2">
        <f>YEAR([1]Data!$D4913)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x14ac:dyDescent="0.3">
      <c r="A4914" s="2">
        <v>4913</v>
      </c>
      <c r="B4914" s="2" t="s">
        <v>7856</v>
      </c>
      <c r="C4914" s="2">
        <f>YEAR([1]Data!$D4914)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x14ac:dyDescent="0.3">
      <c r="A4915" s="2">
        <v>4914</v>
      </c>
      <c r="B4915" s="2" t="s">
        <v>7856</v>
      </c>
      <c r="C4915" s="2">
        <f>YEAR([1]Data!$D4915)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x14ac:dyDescent="0.3">
      <c r="A4916" s="2">
        <v>4915</v>
      </c>
      <c r="B4916" s="2" t="s">
        <v>7857</v>
      </c>
      <c r="C4916" s="2">
        <f>YEAR([1]Data!$D4916)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x14ac:dyDescent="0.3">
      <c r="A4917" s="2">
        <v>4916</v>
      </c>
      <c r="B4917" s="2" t="s">
        <v>7857</v>
      </c>
      <c r="C4917" s="2">
        <f>YEAR([1]Data!$D4917)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x14ac:dyDescent="0.3">
      <c r="A4918" s="2">
        <v>4917</v>
      </c>
      <c r="B4918" s="2" t="s">
        <v>7858</v>
      </c>
      <c r="C4918" s="2">
        <f>YEAR([1]Data!$D4918)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x14ac:dyDescent="0.3">
      <c r="A4919" s="2">
        <v>4918</v>
      </c>
      <c r="B4919" s="2" t="s">
        <v>7858</v>
      </c>
      <c r="C4919" s="2">
        <f>YEAR([1]Data!$D4919)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x14ac:dyDescent="0.3">
      <c r="A4920" s="2">
        <v>4919</v>
      </c>
      <c r="B4920" s="2" t="s">
        <v>7862</v>
      </c>
      <c r="C4920" s="2">
        <f>YEAR([1]Data!$D4920)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x14ac:dyDescent="0.3">
      <c r="A4921" s="2">
        <v>4920</v>
      </c>
      <c r="B4921" s="2" t="s">
        <v>7862</v>
      </c>
      <c r="C4921" s="2">
        <f>YEAR([1]Data!$D4921)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x14ac:dyDescent="0.3">
      <c r="A4922" s="2">
        <v>4921</v>
      </c>
      <c r="B4922" s="2" t="s">
        <v>7864</v>
      </c>
      <c r="C4922" s="2">
        <f>YEAR([1]Data!$D4922)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x14ac:dyDescent="0.3">
      <c r="A4923" s="2">
        <v>4922</v>
      </c>
      <c r="B4923" s="2" t="s">
        <v>7865</v>
      </c>
      <c r="C4923" s="2">
        <f>YEAR([1]Data!$D4923)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x14ac:dyDescent="0.3">
      <c r="A4924" s="2">
        <v>4923</v>
      </c>
      <c r="B4924" s="2" t="s">
        <v>7865</v>
      </c>
      <c r="C4924" s="2">
        <f>YEAR([1]Data!$D4924)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x14ac:dyDescent="0.3">
      <c r="A4925" s="2">
        <v>4924</v>
      </c>
      <c r="B4925" s="2" t="s">
        <v>7865</v>
      </c>
      <c r="C4925" s="2">
        <f>YEAR([1]Data!$D4925)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x14ac:dyDescent="0.3">
      <c r="A4926" s="2">
        <v>4925</v>
      </c>
      <c r="B4926" s="2" t="s">
        <v>7865</v>
      </c>
      <c r="C4926" s="2">
        <f>YEAR([1]Data!$D4926)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x14ac:dyDescent="0.3">
      <c r="A4927" s="2">
        <v>4926</v>
      </c>
      <c r="B4927" s="2" t="s">
        <v>7866</v>
      </c>
      <c r="C4927" s="2">
        <f>YEAR([1]Data!$D4927)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x14ac:dyDescent="0.3">
      <c r="A4928" s="2">
        <v>4927</v>
      </c>
      <c r="B4928" s="2" t="s">
        <v>7869</v>
      </c>
      <c r="C4928" s="2">
        <f>YEAR([1]Data!$D4928)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x14ac:dyDescent="0.3">
      <c r="A4929" s="2">
        <v>4928</v>
      </c>
      <c r="B4929" s="2" t="s">
        <v>7870</v>
      </c>
      <c r="C4929" s="2">
        <f>YEAR([1]Data!$D4929)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x14ac:dyDescent="0.3">
      <c r="A4930" s="2">
        <v>4929</v>
      </c>
      <c r="B4930" s="2" t="s">
        <v>7870</v>
      </c>
      <c r="C4930" s="2">
        <f>YEAR([1]Data!$D4930)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x14ac:dyDescent="0.3">
      <c r="A4931" s="2">
        <v>4930</v>
      </c>
      <c r="B4931" s="2" t="s">
        <v>7871</v>
      </c>
      <c r="C4931" s="2">
        <f>YEAR([1]Data!$D4931)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x14ac:dyDescent="0.3">
      <c r="A4932" s="2">
        <v>4931</v>
      </c>
      <c r="B4932" s="2" t="s">
        <v>7871</v>
      </c>
      <c r="C4932" s="2">
        <f>YEAR([1]Data!$D4932)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x14ac:dyDescent="0.3">
      <c r="A4933" s="2">
        <v>4932</v>
      </c>
      <c r="B4933" s="2" t="s">
        <v>7872</v>
      </c>
      <c r="C4933" s="2">
        <f>YEAR([1]Data!$D4933)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x14ac:dyDescent="0.3">
      <c r="A4934" s="2">
        <v>4933</v>
      </c>
      <c r="B4934" s="2" t="s">
        <v>7873</v>
      </c>
      <c r="C4934" s="2">
        <f>YEAR([1]Data!$D4934)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x14ac:dyDescent="0.3">
      <c r="A4935" s="2">
        <v>4934</v>
      </c>
      <c r="B4935" s="2" t="s">
        <v>7873</v>
      </c>
      <c r="C4935" s="2">
        <f>YEAR([1]Data!$D4935)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x14ac:dyDescent="0.3">
      <c r="A4936" s="2">
        <v>4935</v>
      </c>
      <c r="B4936" s="2" t="s">
        <v>7873</v>
      </c>
      <c r="C4936" s="2">
        <f>YEAR([1]Data!$D4936)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x14ac:dyDescent="0.3">
      <c r="A4937" s="2">
        <v>4936</v>
      </c>
      <c r="B4937" s="2" t="s">
        <v>7874</v>
      </c>
      <c r="C4937" s="2">
        <f>YEAR([1]Data!$D4937)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x14ac:dyDescent="0.3">
      <c r="A4938" s="2">
        <v>4937</v>
      </c>
      <c r="B4938" s="2" t="s">
        <v>7880</v>
      </c>
      <c r="C4938" s="2">
        <f>YEAR([1]Data!$D4938)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x14ac:dyDescent="0.3">
      <c r="A4939" s="2">
        <v>4938</v>
      </c>
      <c r="B4939" s="2" t="s">
        <v>7882</v>
      </c>
      <c r="C4939" s="2">
        <f>YEAR([1]Data!$D4939)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x14ac:dyDescent="0.3">
      <c r="A4940" s="2">
        <v>4939</v>
      </c>
      <c r="B4940" s="2" t="s">
        <v>7882</v>
      </c>
      <c r="C4940" s="2">
        <f>YEAR([1]Data!$D4940)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x14ac:dyDescent="0.3">
      <c r="A4941" s="2">
        <v>4940</v>
      </c>
      <c r="B4941" s="2" t="s">
        <v>7882</v>
      </c>
      <c r="C4941" s="2">
        <f>YEAR([1]Data!$D4941)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x14ac:dyDescent="0.3">
      <c r="A4942" s="2">
        <v>4941</v>
      </c>
      <c r="B4942" s="2" t="s">
        <v>7883</v>
      </c>
      <c r="C4942" s="2">
        <f>YEAR([1]Data!$D4942)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x14ac:dyDescent="0.3">
      <c r="A4943" s="2">
        <v>4942</v>
      </c>
      <c r="B4943" s="2" t="s">
        <v>7883</v>
      </c>
      <c r="C4943" s="2">
        <f>YEAR([1]Data!$D4943)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x14ac:dyDescent="0.3">
      <c r="A4944" s="2">
        <v>4943</v>
      </c>
      <c r="B4944" s="2" t="s">
        <v>7883</v>
      </c>
      <c r="C4944" s="2">
        <f>YEAR([1]Data!$D4944)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x14ac:dyDescent="0.3">
      <c r="A4945" s="2">
        <v>4944</v>
      </c>
      <c r="B4945" s="2" t="s">
        <v>7884</v>
      </c>
      <c r="C4945" s="2">
        <f>YEAR([1]Data!$D4945)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x14ac:dyDescent="0.3">
      <c r="A4946" s="2">
        <v>4945</v>
      </c>
      <c r="B4946" s="2" t="s">
        <v>7885</v>
      </c>
      <c r="C4946" s="2">
        <f>YEAR([1]Data!$D4946)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x14ac:dyDescent="0.3">
      <c r="A4947" s="2">
        <v>4946</v>
      </c>
      <c r="B4947" s="2" t="s">
        <v>7885</v>
      </c>
      <c r="C4947" s="2">
        <f>YEAR([1]Data!$D4947)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x14ac:dyDescent="0.3">
      <c r="A4948" s="2">
        <v>4947</v>
      </c>
      <c r="B4948" s="2" t="s">
        <v>7885</v>
      </c>
      <c r="C4948" s="2">
        <f>YEAR([1]Data!$D4948)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x14ac:dyDescent="0.3">
      <c r="A4949" s="2">
        <v>4948</v>
      </c>
      <c r="B4949" s="2" t="s">
        <v>7886</v>
      </c>
      <c r="C4949" s="2">
        <f>YEAR([1]Data!$D4949)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x14ac:dyDescent="0.3">
      <c r="A4950" s="2">
        <v>4949</v>
      </c>
      <c r="B4950" s="2" t="s">
        <v>7887</v>
      </c>
      <c r="C4950" s="2">
        <f>YEAR([1]Data!$D4950)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x14ac:dyDescent="0.3">
      <c r="A4951" s="2">
        <v>4950</v>
      </c>
      <c r="B4951" s="2" t="s">
        <v>7887</v>
      </c>
      <c r="C4951" s="2">
        <f>YEAR([1]Data!$D4951)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x14ac:dyDescent="0.3">
      <c r="A4952" s="2">
        <v>4951</v>
      </c>
      <c r="B4952" s="2" t="s">
        <v>7888</v>
      </c>
      <c r="C4952" s="2">
        <f>YEAR([1]Data!$D4952)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x14ac:dyDescent="0.3">
      <c r="A4953" s="2">
        <v>4952</v>
      </c>
      <c r="B4953" s="2" t="s">
        <v>7889</v>
      </c>
      <c r="C4953" s="2">
        <f>YEAR([1]Data!$D4953)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x14ac:dyDescent="0.3">
      <c r="A4954" s="2">
        <v>4953</v>
      </c>
      <c r="B4954" s="2" t="s">
        <v>7890</v>
      </c>
      <c r="C4954" s="2">
        <f>YEAR([1]Data!$D4954)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x14ac:dyDescent="0.3">
      <c r="A4955" s="2">
        <v>4954</v>
      </c>
      <c r="B4955" s="2" t="s">
        <v>7893</v>
      </c>
      <c r="C4955" s="2">
        <f>YEAR([1]Data!$D4955)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x14ac:dyDescent="0.3">
      <c r="A4956" s="2">
        <v>4955</v>
      </c>
      <c r="B4956" s="2" t="s">
        <v>7894</v>
      </c>
      <c r="C4956" s="2">
        <f>YEAR([1]Data!$D4956)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x14ac:dyDescent="0.3">
      <c r="A4957" s="2">
        <v>4956</v>
      </c>
      <c r="B4957" s="2" t="s">
        <v>7894</v>
      </c>
      <c r="C4957" s="2">
        <f>YEAR([1]Data!$D4957)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x14ac:dyDescent="0.3">
      <c r="A4958" s="2">
        <v>4957</v>
      </c>
      <c r="B4958" s="2" t="s">
        <v>7894</v>
      </c>
      <c r="C4958" s="2">
        <f>YEAR([1]Data!$D4958)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x14ac:dyDescent="0.3">
      <c r="A4959" s="2">
        <v>4958</v>
      </c>
      <c r="B4959" s="2" t="s">
        <v>7895</v>
      </c>
      <c r="C4959" s="2">
        <f>YEAR([1]Data!$D4959)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x14ac:dyDescent="0.3">
      <c r="A4960" s="2">
        <v>4959</v>
      </c>
      <c r="B4960" s="2" t="s">
        <v>7895</v>
      </c>
      <c r="C4960" s="2">
        <f>YEAR([1]Data!$D4960)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x14ac:dyDescent="0.3">
      <c r="A4961" s="2">
        <v>4960</v>
      </c>
      <c r="B4961" s="2" t="s">
        <v>7897</v>
      </c>
      <c r="C4961" s="2">
        <f>YEAR([1]Data!$D4961)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x14ac:dyDescent="0.3">
      <c r="A4962" s="2">
        <v>4961</v>
      </c>
      <c r="B4962" s="2" t="s">
        <v>7897</v>
      </c>
      <c r="C4962" s="2">
        <f>YEAR([1]Data!$D4962)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x14ac:dyDescent="0.3">
      <c r="A4963" s="2">
        <v>4962</v>
      </c>
      <c r="B4963" s="2" t="s">
        <v>7898</v>
      </c>
      <c r="C4963" s="2">
        <f>YEAR([1]Data!$D4963)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x14ac:dyDescent="0.3">
      <c r="A4964" s="2">
        <v>4963</v>
      </c>
      <c r="B4964" s="2" t="s">
        <v>7898</v>
      </c>
      <c r="C4964" s="2">
        <f>YEAR([1]Data!$D4964)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x14ac:dyDescent="0.3">
      <c r="A4965" s="2">
        <v>4964</v>
      </c>
      <c r="B4965" s="2" t="s">
        <v>7898</v>
      </c>
      <c r="C4965" s="2">
        <f>YEAR([1]Data!$D4965)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x14ac:dyDescent="0.3">
      <c r="A4966" s="2">
        <v>4965</v>
      </c>
      <c r="B4966" s="2" t="s">
        <v>7901</v>
      </c>
      <c r="C4966" s="2">
        <f>YEAR([1]Data!$D4966)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x14ac:dyDescent="0.3">
      <c r="A4967" s="2">
        <v>4966</v>
      </c>
      <c r="B4967" s="2" t="s">
        <v>7902</v>
      </c>
      <c r="C4967" s="2">
        <f>YEAR([1]Data!$D4967)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x14ac:dyDescent="0.3">
      <c r="A4968" s="2">
        <v>4967</v>
      </c>
      <c r="B4968" s="2" t="s">
        <v>7903</v>
      </c>
      <c r="C4968" s="2">
        <f>YEAR([1]Data!$D4968)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x14ac:dyDescent="0.3">
      <c r="A4969" s="2">
        <v>4968</v>
      </c>
      <c r="B4969" s="2" t="s">
        <v>7903</v>
      </c>
      <c r="C4969" s="2">
        <f>YEAR([1]Data!$D4969)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x14ac:dyDescent="0.3">
      <c r="A4970" s="2">
        <v>4969</v>
      </c>
      <c r="B4970" s="2" t="s">
        <v>7903</v>
      </c>
      <c r="C4970" s="2">
        <f>YEAR([1]Data!$D4970)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x14ac:dyDescent="0.3">
      <c r="A4971" s="2">
        <v>4970</v>
      </c>
      <c r="B4971" s="2" t="s">
        <v>7903</v>
      </c>
      <c r="C4971" s="2">
        <f>YEAR([1]Data!$D4971)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x14ac:dyDescent="0.3">
      <c r="A4972" s="2">
        <v>4971</v>
      </c>
      <c r="B4972" s="2" t="s">
        <v>7904</v>
      </c>
      <c r="C4972" s="2">
        <f>YEAR([1]Data!$D4972)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x14ac:dyDescent="0.3">
      <c r="A4973" s="2">
        <v>4972</v>
      </c>
      <c r="B4973" s="2" t="s">
        <v>7904</v>
      </c>
      <c r="C4973" s="2">
        <f>YEAR([1]Data!$D4973)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x14ac:dyDescent="0.3">
      <c r="A4974" s="2">
        <v>4973</v>
      </c>
      <c r="B4974" s="2" t="s">
        <v>7904</v>
      </c>
      <c r="C4974" s="2">
        <f>YEAR([1]Data!$D4974)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x14ac:dyDescent="0.3">
      <c r="A4975" s="2">
        <v>4974</v>
      </c>
      <c r="B4975" s="2" t="s">
        <v>7904</v>
      </c>
      <c r="C4975" s="2">
        <f>YEAR([1]Data!$D4975)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x14ac:dyDescent="0.3">
      <c r="A4976" s="2">
        <v>4975</v>
      </c>
      <c r="B4976" s="2" t="s">
        <v>7905</v>
      </c>
      <c r="C4976" s="2">
        <f>YEAR([1]Data!$D4976)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x14ac:dyDescent="0.3">
      <c r="A4977" s="2">
        <v>4976</v>
      </c>
      <c r="B4977" s="2" t="s">
        <v>7906</v>
      </c>
      <c r="C4977" s="2">
        <f>YEAR([1]Data!$D4977)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x14ac:dyDescent="0.3">
      <c r="A4978" s="2">
        <v>4977</v>
      </c>
      <c r="B4978" s="2" t="s">
        <v>7907</v>
      </c>
      <c r="C4978" s="2">
        <f>YEAR([1]Data!$D4978)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x14ac:dyDescent="0.3">
      <c r="A4979" s="2">
        <v>4978</v>
      </c>
      <c r="B4979" s="2" t="s">
        <v>7907</v>
      </c>
      <c r="C4979" s="2">
        <f>YEAR([1]Data!$D4979)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x14ac:dyDescent="0.3">
      <c r="A4980" s="2">
        <v>4979</v>
      </c>
      <c r="B4980" s="2" t="s">
        <v>7907</v>
      </c>
      <c r="C4980" s="2">
        <f>YEAR([1]Data!$D4980)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x14ac:dyDescent="0.3">
      <c r="A4981" s="2">
        <v>4980</v>
      </c>
      <c r="B4981" s="2" t="s">
        <v>7908</v>
      </c>
      <c r="C4981" s="2">
        <f>YEAR([1]Data!$D4981)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x14ac:dyDescent="0.3">
      <c r="A4982" s="2">
        <v>4981</v>
      </c>
      <c r="B4982" s="2" t="s">
        <v>7908</v>
      </c>
      <c r="C4982" s="2">
        <f>YEAR([1]Data!$D4982)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x14ac:dyDescent="0.3">
      <c r="A4983" s="2">
        <v>4982</v>
      </c>
      <c r="B4983" s="2" t="s">
        <v>7908</v>
      </c>
      <c r="C4983" s="2">
        <f>YEAR([1]Data!$D4983)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x14ac:dyDescent="0.3">
      <c r="A4984" s="2">
        <v>4983</v>
      </c>
      <c r="B4984" s="2" t="s">
        <v>7909</v>
      </c>
      <c r="C4984" s="2">
        <f>YEAR([1]Data!$D4984)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x14ac:dyDescent="0.3">
      <c r="A4985" s="2">
        <v>4984</v>
      </c>
      <c r="B4985" s="2" t="s">
        <v>7910</v>
      </c>
      <c r="C4985" s="2">
        <f>YEAR([1]Data!$D4985)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x14ac:dyDescent="0.3">
      <c r="A4986" s="2">
        <v>4985</v>
      </c>
      <c r="B4986" s="2" t="s">
        <v>7911</v>
      </c>
      <c r="C4986" s="2">
        <f>YEAR([1]Data!$D4986)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x14ac:dyDescent="0.3">
      <c r="A4987" s="2">
        <v>4986</v>
      </c>
      <c r="B4987" s="2" t="s">
        <v>7912</v>
      </c>
      <c r="C4987" s="2">
        <f>YEAR([1]Data!$D4987)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x14ac:dyDescent="0.3">
      <c r="A4988" s="2">
        <v>4987</v>
      </c>
      <c r="B4988" s="2" t="s">
        <v>7913</v>
      </c>
      <c r="C4988" s="2">
        <f>YEAR([1]Data!$D4988)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x14ac:dyDescent="0.3">
      <c r="A4989" s="2">
        <v>4988</v>
      </c>
      <c r="B4989" s="2" t="s">
        <v>7913</v>
      </c>
      <c r="C4989" s="2">
        <f>YEAR([1]Data!$D4989)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x14ac:dyDescent="0.3">
      <c r="A4990" s="2">
        <v>4989</v>
      </c>
      <c r="B4990" s="2" t="s">
        <v>7913</v>
      </c>
      <c r="C4990" s="2">
        <f>YEAR([1]Data!$D4990)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x14ac:dyDescent="0.3">
      <c r="A4991" s="2">
        <v>4990</v>
      </c>
      <c r="B4991" s="2" t="s">
        <v>7914</v>
      </c>
      <c r="C4991" s="2">
        <f>YEAR([1]Data!$D4991)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x14ac:dyDescent="0.3">
      <c r="A4992" s="2">
        <v>4991</v>
      </c>
      <c r="B4992" s="2" t="s">
        <v>7914</v>
      </c>
      <c r="C4992" s="2">
        <f>YEAR([1]Data!$D4992)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x14ac:dyDescent="0.3">
      <c r="A4993" s="2">
        <v>4992</v>
      </c>
      <c r="B4993" s="2" t="s">
        <v>7915</v>
      </c>
      <c r="C4993" s="2">
        <f>YEAR([1]Data!$D4993)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x14ac:dyDescent="0.3">
      <c r="A4994" s="2">
        <v>4993</v>
      </c>
      <c r="B4994" s="2" t="s">
        <v>7916</v>
      </c>
      <c r="C4994" s="2">
        <f>YEAR([1]Data!$D4994)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x14ac:dyDescent="0.3">
      <c r="A4995" s="2">
        <v>4994</v>
      </c>
      <c r="B4995" s="2" t="s">
        <v>7916</v>
      </c>
      <c r="C4995" s="2">
        <f>YEAR([1]Data!$D4995)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x14ac:dyDescent="0.3">
      <c r="A4996" s="2">
        <v>4995</v>
      </c>
      <c r="B4996" s="2" t="s">
        <v>7916</v>
      </c>
      <c r="C4996" s="2">
        <f>YEAR([1]Data!$D4996)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x14ac:dyDescent="0.3">
      <c r="A4997" s="2">
        <v>4996</v>
      </c>
      <c r="B4997" s="2" t="s">
        <v>7917</v>
      </c>
      <c r="C4997" s="2">
        <f>YEAR([1]Data!$D4997)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x14ac:dyDescent="0.3">
      <c r="A4998" s="2">
        <v>4997</v>
      </c>
      <c r="B4998" s="2" t="s">
        <v>7918</v>
      </c>
      <c r="C4998" s="2">
        <f>YEAR([1]Data!$D4998)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x14ac:dyDescent="0.3">
      <c r="A4999" s="2">
        <v>4998</v>
      </c>
      <c r="B4999" s="2" t="s">
        <v>7918</v>
      </c>
      <c r="C4999" s="2">
        <f>YEAR([1]Data!$D4999)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x14ac:dyDescent="0.3">
      <c r="A5000" s="2">
        <v>4999</v>
      </c>
      <c r="B5000" s="2" t="s">
        <v>7921</v>
      </c>
      <c r="C5000" s="2">
        <f>YEAR([1]Data!$D5000)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x14ac:dyDescent="0.3">
      <c r="A5001" s="2">
        <v>5000</v>
      </c>
      <c r="B5001" s="2" t="s">
        <v>7921</v>
      </c>
      <c r="C5001" s="2">
        <f>YEAR([1]Data!$D5001)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x14ac:dyDescent="0.3">
      <c r="A5002" s="2">
        <v>5001</v>
      </c>
      <c r="B5002" s="2" t="s">
        <v>7923</v>
      </c>
      <c r="C5002" s="2">
        <f>YEAR([1]Data!$D5002)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x14ac:dyDescent="0.3">
      <c r="A5003" s="2">
        <v>5002</v>
      </c>
      <c r="B5003" s="2" t="s">
        <v>7924</v>
      </c>
      <c r="C5003" s="2">
        <f>YEAR([1]Data!$D5003)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x14ac:dyDescent="0.3">
      <c r="A5004" s="2">
        <v>5003</v>
      </c>
      <c r="B5004" s="2" t="s">
        <v>7924</v>
      </c>
      <c r="C5004" s="2">
        <f>YEAR([1]Data!$D5004)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x14ac:dyDescent="0.3">
      <c r="A5005" s="2">
        <v>5004</v>
      </c>
      <c r="B5005" s="2" t="s">
        <v>7925</v>
      </c>
      <c r="C5005" s="2">
        <f>YEAR([1]Data!$D5005)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x14ac:dyDescent="0.3">
      <c r="A5006" s="2">
        <v>5005</v>
      </c>
      <c r="B5006" s="2" t="s">
        <v>7928</v>
      </c>
      <c r="C5006" s="2">
        <f>YEAR([1]Data!$D5006)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x14ac:dyDescent="0.3">
      <c r="A5007" s="2">
        <v>5006</v>
      </c>
      <c r="B5007" s="2" t="s">
        <v>7929</v>
      </c>
      <c r="C5007" s="2">
        <f>YEAR([1]Data!$D5007)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x14ac:dyDescent="0.3">
      <c r="A5008" s="2">
        <v>5007</v>
      </c>
      <c r="B5008" s="2" t="s">
        <v>7930</v>
      </c>
      <c r="C5008" s="2">
        <f>YEAR([1]Data!$D5008)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x14ac:dyDescent="0.3">
      <c r="A5009" s="2">
        <v>5008</v>
      </c>
      <c r="B5009" s="2" t="s">
        <v>7930</v>
      </c>
      <c r="C5009" s="2">
        <f>YEAR([1]Data!$D5009)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x14ac:dyDescent="0.3">
      <c r="A5010" s="2">
        <v>5009</v>
      </c>
      <c r="B5010" s="2" t="s">
        <v>7933</v>
      </c>
      <c r="C5010" s="2">
        <f>YEAR([1]Data!$D5010)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x14ac:dyDescent="0.3">
      <c r="A5011" s="2">
        <v>5010</v>
      </c>
      <c r="B5011" s="2" t="s">
        <v>7933</v>
      </c>
      <c r="C5011" s="2">
        <f>YEAR([1]Data!$D5011)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x14ac:dyDescent="0.3">
      <c r="A5012" s="2">
        <v>5011</v>
      </c>
      <c r="B5012" s="2" t="s">
        <v>7933</v>
      </c>
      <c r="C5012" s="2">
        <f>YEAR([1]Data!$D5012)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x14ac:dyDescent="0.3">
      <c r="A5013" s="2">
        <v>5012</v>
      </c>
      <c r="B5013" s="2" t="s">
        <v>7936</v>
      </c>
      <c r="C5013" s="2">
        <f>YEAR([1]Data!$D5013)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x14ac:dyDescent="0.3">
      <c r="A5014" s="2">
        <v>5013</v>
      </c>
      <c r="B5014" s="2" t="s">
        <v>7937</v>
      </c>
      <c r="C5014" s="2">
        <f>YEAR([1]Data!$D5014)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x14ac:dyDescent="0.3">
      <c r="A5015" s="2">
        <v>5014</v>
      </c>
      <c r="B5015" s="2" t="s">
        <v>7937</v>
      </c>
      <c r="C5015" s="2">
        <f>YEAR([1]Data!$D5015)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x14ac:dyDescent="0.3">
      <c r="A5016" s="2">
        <v>5015</v>
      </c>
      <c r="B5016" s="2" t="s">
        <v>7937</v>
      </c>
      <c r="C5016" s="2">
        <f>YEAR([1]Data!$D5016)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x14ac:dyDescent="0.3">
      <c r="A5017" s="2">
        <v>5016</v>
      </c>
      <c r="B5017" s="2" t="s">
        <v>7942</v>
      </c>
      <c r="C5017" s="2">
        <f>YEAR([1]Data!$D5017)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x14ac:dyDescent="0.3">
      <c r="A5018" s="2">
        <v>5017</v>
      </c>
      <c r="B5018" s="2" t="s">
        <v>7942</v>
      </c>
      <c r="C5018" s="2">
        <f>YEAR([1]Data!$D5018)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x14ac:dyDescent="0.3">
      <c r="A5019" s="2">
        <v>5018</v>
      </c>
      <c r="B5019" s="2" t="s">
        <v>7945</v>
      </c>
      <c r="C5019" s="2">
        <f>YEAR([1]Data!$D5019)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x14ac:dyDescent="0.3">
      <c r="A5020" s="2">
        <v>5019</v>
      </c>
      <c r="B5020" s="2" t="s">
        <v>7945</v>
      </c>
      <c r="C5020" s="2">
        <f>YEAR([1]Data!$D5020)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x14ac:dyDescent="0.3">
      <c r="A5021" s="2">
        <v>5020</v>
      </c>
      <c r="B5021" s="2" t="s">
        <v>7945</v>
      </c>
      <c r="C5021" s="2">
        <f>YEAR([1]Data!$D5021)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x14ac:dyDescent="0.3">
      <c r="A5022" s="2">
        <v>5021</v>
      </c>
      <c r="B5022" s="2" t="s">
        <v>7948</v>
      </c>
      <c r="C5022" s="2">
        <f>YEAR([1]Data!$D5022)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x14ac:dyDescent="0.3">
      <c r="A5023" s="2">
        <v>5022</v>
      </c>
      <c r="B5023" s="2" t="s">
        <v>7949</v>
      </c>
      <c r="C5023" s="2">
        <f>YEAR([1]Data!$D5023)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x14ac:dyDescent="0.3">
      <c r="A5024" s="2">
        <v>5023</v>
      </c>
      <c r="B5024" s="2" t="s">
        <v>7949</v>
      </c>
      <c r="C5024" s="2">
        <f>YEAR([1]Data!$D5024)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x14ac:dyDescent="0.3">
      <c r="A5025" s="2">
        <v>5024</v>
      </c>
      <c r="B5025" s="2" t="s">
        <v>7949</v>
      </c>
      <c r="C5025" s="2">
        <f>YEAR([1]Data!$D5025)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x14ac:dyDescent="0.3">
      <c r="A5026" s="2">
        <v>5025</v>
      </c>
      <c r="B5026" s="2" t="s">
        <v>7950</v>
      </c>
      <c r="C5026" s="2">
        <f>YEAR([1]Data!$D5026)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x14ac:dyDescent="0.3">
      <c r="A5027" s="2">
        <v>5026</v>
      </c>
      <c r="B5027" s="2" t="s">
        <v>7950</v>
      </c>
      <c r="C5027" s="2">
        <f>YEAR([1]Data!$D5027)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x14ac:dyDescent="0.3">
      <c r="A5028" s="2">
        <v>5027</v>
      </c>
      <c r="B5028" s="2" t="s">
        <v>7950</v>
      </c>
      <c r="C5028" s="2">
        <f>YEAR([1]Data!$D5028)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x14ac:dyDescent="0.3">
      <c r="A5029" s="2">
        <v>5028</v>
      </c>
      <c r="B5029" s="2" t="s">
        <v>7950</v>
      </c>
      <c r="C5029" s="2">
        <f>YEAR([1]Data!$D5029)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x14ac:dyDescent="0.3">
      <c r="A5030" s="2">
        <v>5029</v>
      </c>
      <c r="B5030" s="2" t="s">
        <v>7953</v>
      </c>
      <c r="C5030" s="2">
        <f>YEAR([1]Data!$D5030)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x14ac:dyDescent="0.3">
      <c r="A5031" s="2">
        <v>5030</v>
      </c>
      <c r="B5031" s="2" t="s">
        <v>7954</v>
      </c>
      <c r="C5031" s="2">
        <f>YEAR([1]Data!$D5031)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x14ac:dyDescent="0.3">
      <c r="A5032" s="2">
        <v>5031</v>
      </c>
      <c r="B5032" s="2" t="s">
        <v>7954</v>
      </c>
      <c r="C5032" s="2">
        <f>YEAR([1]Data!$D5032)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x14ac:dyDescent="0.3">
      <c r="A5033" s="2">
        <v>5032</v>
      </c>
      <c r="B5033" s="2" t="s">
        <v>7954</v>
      </c>
      <c r="C5033" s="2">
        <f>YEAR([1]Data!$D5033)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x14ac:dyDescent="0.3">
      <c r="A5034" s="2">
        <v>5033</v>
      </c>
      <c r="B5034" s="2" t="s">
        <v>7955</v>
      </c>
      <c r="C5034" s="2">
        <f>YEAR([1]Data!$D5034)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x14ac:dyDescent="0.3">
      <c r="A5035" s="2">
        <v>5034</v>
      </c>
      <c r="B5035" s="2" t="s">
        <v>7955</v>
      </c>
      <c r="C5035" s="2">
        <f>YEAR([1]Data!$D5035)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x14ac:dyDescent="0.3">
      <c r="A5036" s="2">
        <v>5035</v>
      </c>
      <c r="B5036" s="2" t="s">
        <v>7956</v>
      </c>
      <c r="C5036" s="2">
        <f>YEAR([1]Data!$D5036)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x14ac:dyDescent="0.3">
      <c r="A5037" s="2">
        <v>5036</v>
      </c>
      <c r="B5037" s="2" t="s">
        <v>7957</v>
      </c>
      <c r="C5037" s="2">
        <f>YEAR([1]Data!$D5037)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x14ac:dyDescent="0.3">
      <c r="A5038" s="2">
        <v>5037</v>
      </c>
      <c r="B5038" s="2" t="s">
        <v>7957</v>
      </c>
      <c r="C5038" s="2">
        <f>YEAR([1]Data!$D5038)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x14ac:dyDescent="0.3">
      <c r="A5039" s="2">
        <v>5038</v>
      </c>
      <c r="B5039" s="2" t="s">
        <v>7958</v>
      </c>
      <c r="C5039" s="2">
        <f>YEAR([1]Data!$D5039)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x14ac:dyDescent="0.3">
      <c r="A5040" s="2">
        <v>5039</v>
      </c>
      <c r="B5040" s="2" t="s">
        <v>7959</v>
      </c>
      <c r="C5040" s="2">
        <f>YEAR([1]Data!$D5040)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x14ac:dyDescent="0.3">
      <c r="A5041" s="2">
        <v>5040</v>
      </c>
      <c r="B5041" s="2" t="s">
        <v>7959</v>
      </c>
      <c r="C5041" s="2">
        <f>YEAR([1]Data!$D5041)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x14ac:dyDescent="0.3">
      <c r="A5042" s="2">
        <v>5041</v>
      </c>
      <c r="B5042" s="2" t="s">
        <v>7959</v>
      </c>
      <c r="C5042" s="2">
        <f>YEAR([1]Data!$D5042)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x14ac:dyDescent="0.3">
      <c r="A5043" s="2">
        <v>5042</v>
      </c>
      <c r="B5043" s="2" t="s">
        <v>7960</v>
      </c>
      <c r="C5043" s="2">
        <f>YEAR([1]Data!$D5043)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x14ac:dyDescent="0.3">
      <c r="A5044" s="2">
        <v>5043</v>
      </c>
      <c r="B5044" s="2" t="s">
        <v>7960</v>
      </c>
      <c r="C5044" s="2">
        <f>YEAR([1]Data!$D5044)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x14ac:dyDescent="0.3">
      <c r="A5045" s="2">
        <v>5044</v>
      </c>
      <c r="B5045" s="2" t="s">
        <v>7960</v>
      </c>
      <c r="C5045" s="2">
        <f>YEAR([1]Data!$D5045)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x14ac:dyDescent="0.3">
      <c r="A5046" s="2">
        <v>5045</v>
      </c>
      <c r="B5046" s="2" t="s">
        <v>7960</v>
      </c>
      <c r="C5046" s="2">
        <f>YEAR([1]Data!$D5046)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x14ac:dyDescent="0.3">
      <c r="A5047" s="2">
        <v>5046</v>
      </c>
      <c r="B5047" s="2" t="s">
        <v>7960</v>
      </c>
      <c r="C5047" s="2">
        <f>YEAR([1]Data!$D5047)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x14ac:dyDescent="0.3">
      <c r="A5048" s="2">
        <v>5047</v>
      </c>
      <c r="B5048" s="2" t="s">
        <v>7960</v>
      </c>
      <c r="C5048" s="2">
        <f>YEAR([1]Data!$D5048)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x14ac:dyDescent="0.3">
      <c r="A5049" s="2">
        <v>5048</v>
      </c>
      <c r="B5049" s="2" t="s">
        <v>7960</v>
      </c>
      <c r="C5049" s="2">
        <f>YEAR([1]Data!$D5049)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x14ac:dyDescent="0.3">
      <c r="A5050" s="2">
        <v>5049</v>
      </c>
      <c r="B5050" s="2" t="s">
        <v>7961</v>
      </c>
      <c r="C5050" s="2">
        <f>YEAR([1]Data!$D5050)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x14ac:dyDescent="0.3">
      <c r="A5051" s="2">
        <v>5050</v>
      </c>
      <c r="B5051" s="2" t="s">
        <v>7961</v>
      </c>
      <c r="C5051" s="2">
        <f>YEAR([1]Data!$D5051)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x14ac:dyDescent="0.3">
      <c r="A5052" s="2">
        <v>5051</v>
      </c>
      <c r="B5052" s="2" t="s">
        <v>7962</v>
      </c>
      <c r="C5052" s="2">
        <f>YEAR([1]Data!$D5052)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x14ac:dyDescent="0.3">
      <c r="A5053" s="2">
        <v>5052</v>
      </c>
      <c r="B5053" s="2" t="s">
        <v>7963</v>
      </c>
      <c r="C5053" s="2">
        <f>YEAR([1]Data!$D5053)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x14ac:dyDescent="0.3">
      <c r="A5054" s="2">
        <v>5053</v>
      </c>
      <c r="B5054" s="2" t="s">
        <v>7964</v>
      </c>
      <c r="C5054" s="2">
        <f>YEAR([1]Data!$D5054)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x14ac:dyDescent="0.3">
      <c r="A5055" s="2">
        <v>5054</v>
      </c>
      <c r="B5055" s="2" t="s">
        <v>7965</v>
      </c>
      <c r="C5055" s="2">
        <f>YEAR([1]Data!$D5055)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x14ac:dyDescent="0.3">
      <c r="A5056" s="2">
        <v>5055</v>
      </c>
      <c r="B5056" s="2" t="s">
        <v>7965</v>
      </c>
      <c r="C5056" s="2">
        <f>YEAR([1]Data!$D5056)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x14ac:dyDescent="0.3">
      <c r="A5057" s="2">
        <v>5056</v>
      </c>
      <c r="B5057" s="2" t="s">
        <v>7965</v>
      </c>
      <c r="C5057" s="2">
        <f>YEAR([1]Data!$D5057)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x14ac:dyDescent="0.3">
      <c r="A5058" s="2">
        <v>5057</v>
      </c>
      <c r="B5058" s="2" t="s">
        <v>7966</v>
      </c>
      <c r="C5058" s="2">
        <f>YEAR([1]Data!$D5058)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x14ac:dyDescent="0.3">
      <c r="A5059" s="2">
        <v>5058</v>
      </c>
      <c r="B5059" s="2" t="s">
        <v>7966</v>
      </c>
      <c r="C5059" s="2">
        <f>YEAR([1]Data!$D5059)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x14ac:dyDescent="0.3">
      <c r="A5060" s="2">
        <v>5059</v>
      </c>
      <c r="B5060" s="2" t="s">
        <v>7968</v>
      </c>
      <c r="C5060" s="2">
        <f>YEAR([1]Data!$D5060)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x14ac:dyDescent="0.3">
      <c r="A5061" s="2">
        <v>5060</v>
      </c>
      <c r="B5061" s="2" t="s">
        <v>7969</v>
      </c>
      <c r="C5061" s="2">
        <f>YEAR([1]Data!$D5061)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x14ac:dyDescent="0.3">
      <c r="A5062" s="2">
        <v>5061</v>
      </c>
      <c r="B5062" s="2" t="s">
        <v>7969</v>
      </c>
      <c r="C5062" s="2">
        <f>YEAR([1]Data!$D5062)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x14ac:dyDescent="0.3">
      <c r="A5063" s="2">
        <v>5062</v>
      </c>
      <c r="B5063" s="2" t="s">
        <v>7971</v>
      </c>
      <c r="C5063" s="2">
        <f>YEAR([1]Data!$D5063)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x14ac:dyDescent="0.3">
      <c r="A5064" s="2">
        <v>5063</v>
      </c>
      <c r="B5064" s="2" t="s">
        <v>7971</v>
      </c>
      <c r="C5064" s="2">
        <f>YEAR([1]Data!$D5064)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x14ac:dyDescent="0.3">
      <c r="A5065" s="2">
        <v>5064</v>
      </c>
      <c r="B5065" s="2" t="s">
        <v>7971</v>
      </c>
      <c r="C5065" s="2">
        <f>YEAR([1]Data!$D5065)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x14ac:dyDescent="0.3">
      <c r="A5066" s="2">
        <v>5065</v>
      </c>
      <c r="B5066" s="2" t="s">
        <v>7972</v>
      </c>
      <c r="C5066" s="2">
        <f>YEAR([1]Data!$D5066)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x14ac:dyDescent="0.3">
      <c r="A5067" s="2">
        <v>5066</v>
      </c>
      <c r="B5067" s="2" t="s">
        <v>7973</v>
      </c>
      <c r="C5067" s="2">
        <f>YEAR([1]Data!$D5067)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x14ac:dyDescent="0.3">
      <c r="A5068" s="2">
        <v>5067</v>
      </c>
      <c r="B5068" s="2" t="s">
        <v>7973</v>
      </c>
      <c r="C5068" s="2">
        <f>YEAR([1]Data!$D5068)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x14ac:dyDescent="0.3">
      <c r="A5069" s="2">
        <v>5068</v>
      </c>
      <c r="B5069" s="2" t="s">
        <v>7974</v>
      </c>
      <c r="C5069" s="2">
        <f>YEAR([1]Data!$D5069)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x14ac:dyDescent="0.3">
      <c r="A5070" s="2">
        <v>5069</v>
      </c>
      <c r="B5070" s="2" t="s">
        <v>7975</v>
      </c>
      <c r="C5070" s="2">
        <f>YEAR([1]Data!$D5070)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x14ac:dyDescent="0.3">
      <c r="A5071" s="2">
        <v>5070</v>
      </c>
      <c r="B5071" s="2" t="s">
        <v>7975</v>
      </c>
      <c r="C5071" s="2">
        <f>YEAR([1]Data!$D5071)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x14ac:dyDescent="0.3">
      <c r="A5072" s="2">
        <v>5071</v>
      </c>
      <c r="B5072" s="2" t="s">
        <v>7975</v>
      </c>
      <c r="C5072" s="2">
        <f>YEAR([1]Data!$D5072)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x14ac:dyDescent="0.3">
      <c r="A5073" s="2">
        <v>5072</v>
      </c>
      <c r="B5073" s="2" t="s">
        <v>7975</v>
      </c>
      <c r="C5073" s="2">
        <f>YEAR([1]Data!$D5073)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x14ac:dyDescent="0.3">
      <c r="A5074" s="2">
        <v>5073</v>
      </c>
      <c r="B5074" s="2" t="s">
        <v>7975</v>
      </c>
      <c r="C5074" s="2">
        <f>YEAR([1]Data!$D5074)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x14ac:dyDescent="0.3">
      <c r="A5075" s="2">
        <v>5074</v>
      </c>
      <c r="B5075" s="2" t="s">
        <v>7976</v>
      </c>
      <c r="C5075" s="2">
        <f>YEAR([1]Data!$D5075)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x14ac:dyDescent="0.3">
      <c r="A5076" s="2">
        <v>5075</v>
      </c>
      <c r="B5076" s="2" t="s">
        <v>7977</v>
      </c>
      <c r="C5076" s="2">
        <f>YEAR([1]Data!$D5076)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x14ac:dyDescent="0.3">
      <c r="A5077" s="2">
        <v>5076</v>
      </c>
      <c r="B5077" s="2" t="s">
        <v>7978</v>
      </c>
      <c r="C5077" s="2">
        <f>YEAR([1]Data!$D5077)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x14ac:dyDescent="0.3">
      <c r="A5078" s="2">
        <v>5077</v>
      </c>
      <c r="B5078" s="2" t="s">
        <v>7978</v>
      </c>
      <c r="C5078" s="2">
        <f>YEAR([1]Data!$D5078)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x14ac:dyDescent="0.3">
      <c r="A5079" s="2">
        <v>5078</v>
      </c>
      <c r="B5079" s="2" t="s">
        <v>7978</v>
      </c>
      <c r="C5079" s="2">
        <f>YEAR([1]Data!$D5079)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x14ac:dyDescent="0.3">
      <c r="A5080" s="2">
        <v>5079</v>
      </c>
      <c r="B5080" s="2" t="s">
        <v>7979</v>
      </c>
      <c r="C5080" s="2">
        <f>YEAR([1]Data!$D5080)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x14ac:dyDescent="0.3">
      <c r="A5081" s="2">
        <v>5080</v>
      </c>
      <c r="B5081" s="2" t="s">
        <v>7980</v>
      </c>
      <c r="C5081" s="2">
        <f>YEAR([1]Data!$D5081)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x14ac:dyDescent="0.3">
      <c r="A5082" s="2">
        <v>5081</v>
      </c>
      <c r="B5082" s="2" t="s">
        <v>7980</v>
      </c>
      <c r="C5082" s="2">
        <f>YEAR([1]Data!$D5082)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x14ac:dyDescent="0.3">
      <c r="A5083" s="2">
        <v>5082</v>
      </c>
      <c r="B5083" s="2" t="s">
        <v>7981</v>
      </c>
      <c r="C5083" s="2">
        <f>YEAR([1]Data!$D5083)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x14ac:dyDescent="0.3">
      <c r="A5084" s="2">
        <v>5083</v>
      </c>
      <c r="B5084" s="2" t="s">
        <v>7982</v>
      </c>
      <c r="C5084" s="2">
        <f>YEAR([1]Data!$D5084)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x14ac:dyDescent="0.3">
      <c r="A5085" s="2">
        <v>5084</v>
      </c>
      <c r="B5085" s="2" t="s">
        <v>7982</v>
      </c>
      <c r="C5085" s="2">
        <f>YEAR([1]Data!$D5085)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x14ac:dyDescent="0.3">
      <c r="A5086" s="2">
        <v>5085</v>
      </c>
      <c r="B5086" s="2" t="s">
        <v>7985</v>
      </c>
      <c r="C5086" s="2">
        <f>YEAR([1]Data!$D5086)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x14ac:dyDescent="0.3">
      <c r="A5087" s="2">
        <v>5086</v>
      </c>
      <c r="B5087" s="2" t="s">
        <v>7986</v>
      </c>
      <c r="C5087" s="2">
        <f>YEAR([1]Data!$D5087)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x14ac:dyDescent="0.3">
      <c r="A5088" s="2">
        <v>5087</v>
      </c>
      <c r="B5088" s="2" t="s">
        <v>7987</v>
      </c>
      <c r="C5088" s="2">
        <f>YEAR([1]Data!$D5088)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x14ac:dyDescent="0.3">
      <c r="A5089" s="2">
        <v>5088</v>
      </c>
      <c r="B5089" s="2" t="s">
        <v>7987</v>
      </c>
      <c r="C5089" s="2">
        <f>YEAR([1]Data!$D5089)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x14ac:dyDescent="0.3">
      <c r="A5090" s="2">
        <v>5089</v>
      </c>
      <c r="B5090" s="2" t="s">
        <v>7987</v>
      </c>
      <c r="C5090" s="2">
        <f>YEAR([1]Data!$D5090)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x14ac:dyDescent="0.3">
      <c r="A5091" s="2">
        <v>5090</v>
      </c>
      <c r="B5091" s="2" t="s">
        <v>7990</v>
      </c>
      <c r="C5091" s="2">
        <f>YEAR([1]Data!$D5091)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x14ac:dyDescent="0.3">
      <c r="A5092" s="2">
        <v>5091</v>
      </c>
      <c r="B5092" s="2" t="s">
        <v>7990</v>
      </c>
      <c r="C5092" s="2">
        <f>YEAR([1]Data!$D5092)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x14ac:dyDescent="0.3">
      <c r="A5093" s="2">
        <v>5092</v>
      </c>
      <c r="B5093" s="2" t="s">
        <v>7992</v>
      </c>
      <c r="C5093" s="2">
        <f>YEAR([1]Data!$D5093)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x14ac:dyDescent="0.3">
      <c r="A5094" s="2">
        <v>5093</v>
      </c>
      <c r="B5094" s="2" t="s">
        <v>7993</v>
      </c>
      <c r="C5094" s="2">
        <f>YEAR([1]Data!$D5094)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x14ac:dyDescent="0.3">
      <c r="A5095" s="2">
        <v>5094</v>
      </c>
      <c r="B5095" s="2" t="s">
        <v>7994</v>
      </c>
      <c r="C5095" s="2">
        <f>YEAR([1]Data!$D5095)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x14ac:dyDescent="0.3">
      <c r="A5096" s="2">
        <v>5095</v>
      </c>
      <c r="B5096" s="2" t="s">
        <v>7994</v>
      </c>
      <c r="C5096" s="2">
        <f>YEAR([1]Data!$D5096)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x14ac:dyDescent="0.3">
      <c r="A5097" s="2">
        <v>5096</v>
      </c>
      <c r="B5097" s="2" t="s">
        <v>7994</v>
      </c>
      <c r="C5097" s="2">
        <f>YEAR([1]Data!$D5097)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x14ac:dyDescent="0.3">
      <c r="A5098" s="2">
        <v>5097</v>
      </c>
      <c r="B5098" s="2" t="s">
        <v>7994</v>
      </c>
      <c r="C5098" s="2">
        <f>YEAR([1]Data!$D5098)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x14ac:dyDescent="0.3">
      <c r="A5099" s="2">
        <v>5098</v>
      </c>
      <c r="B5099" s="2" t="s">
        <v>7994</v>
      </c>
      <c r="C5099" s="2">
        <f>YEAR([1]Data!$D5099)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x14ac:dyDescent="0.3">
      <c r="A5100" s="2">
        <v>5099</v>
      </c>
      <c r="B5100" s="2" t="s">
        <v>7994</v>
      </c>
      <c r="C5100" s="2">
        <f>YEAR([1]Data!$D5100)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x14ac:dyDescent="0.3">
      <c r="A5101" s="2">
        <v>5100</v>
      </c>
      <c r="B5101" s="2" t="s">
        <v>7995</v>
      </c>
      <c r="C5101" s="2">
        <f>YEAR([1]Data!$D5101)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x14ac:dyDescent="0.3">
      <c r="A5102" s="2">
        <v>5101</v>
      </c>
      <c r="B5102" s="2" t="s">
        <v>7996</v>
      </c>
      <c r="C5102" s="2">
        <f>YEAR([1]Data!$D5102)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x14ac:dyDescent="0.3">
      <c r="A5103" s="2">
        <v>5102</v>
      </c>
      <c r="B5103" s="2" t="s">
        <v>7996</v>
      </c>
      <c r="C5103" s="2">
        <f>YEAR([1]Data!$D5103)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x14ac:dyDescent="0.3">
      <c r="A5104" s="2">
        <v>5103</v>
      </c>
      <c r="B5104" s="2" t="s">
        <v>7996</v>
      </c>
      <c r="C5104" s="2">
        <f>YEAR([1]Data!$D5104)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x14ac:dyDescent="0.3">
      <c r="A5105" s="2">
        <v>5104</v>
      </c>
      <c r="B5105" s="2" t="s">
        <v>7997</v>
      </c>
      <c r="C5105" s="2">
        <f>YEAR([1]Data!$D5105)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x14ac:dyDescent="0.3">
      <c r="A5106" s="2">
        <v>5105</v>
      </c>
      <c r="B5106" s="2" t="s">
        <v>7997</v>
      </c>
      <c r="C5106" s="2">
        <f>YEAR([1]Data!$D5106)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x14ac:dyDescent="0.3">
      <c r="A5107" s="2">
        <v>5106</v>
      </c>
      <c r="B5107" s="2" t="s">
        <v>7998</v>
      </c>
      <c r="C5107" s="2">
        <f>YEAR([1]Data!$D5107)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x14ac:dyDescent="0.3">
      <c r="A5108" s="2">
        <v>5107</v>
      </c>
      <c r="B5108" s="2" t="s">
        <v>7999</v>
      </c>
      <c r="C5108" s="2">
        <f>YEAR([1]Data!$D5108)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x14ac:dyDescent="0.3">
      <c r="A5109" s="2">
        <v>5108</v>
      </c>
      <c r="B5109" s="2" t="s">
        <v>8000</v>
      </c>
      <c r="C5109" s="2">
        <f>YEAR([1]Data!$D5109)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x14ac:dyDescent="0.3">
      <c r="A5110" s="2">
        <v>5109</v>
      </c>
      <c r="B5110" s="2" t="s">
        <v>8000</v>
      </c>
      <c r="C5110" s="2">
        <f>YEAR([1]Data!$D5110)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x14ac:dyDescent="0.3">
      <c r="A5111" s="2">
        <v>5110</v>
      </c>
      <c r="B5111" s="2" t="s">
        <v>8001</v>
      </c>
      <c r="C5111" s="2">
        <f>YEAR([1]Data!$D5111)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x14ac:dyDescent="0.3">
      <c r="A5112" s="2">
        <v>5111</v>
      </c>
      <c r="B5112" s="2" t="s">
        <v>8001</v>
      </c>
      <c r="C5112" s="2">
        <f>YEAR([1]Data!$D5112)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x14ac:dyDescent="0.3">
      <c r="A5113" s="2">
        <v>5112</v>
      </c>
      <c r="B5113" s="2" t="s">
        <v>8001</v>
      </c>
      <c r="C5113" s="2">
        <f>YEAR([1]Data!$D5113)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x14ac:dyDescent="0.3">
      <c r="A5114" s="2">
        <v>5113</v>
      </c>
      <c r="B5114" s="2" t="s">
        <v>8002</v>
      </c>
      <c r="C5114" s="2">
        <f>YEAR([1]Data!$D5114)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x14ac:dyDescent="0.3">
      <c r="A5115" s="2">
        <v>5114</v>
      </c>
      <c r="B5115" s="2" t="s">
        <v>8005</v>
      </c>
      <c r="C5115" s="2">
        <f>YEAR([1]Data!$D5115)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x14ac:dyDescent="0.3">
      <c r="A5116" s="2">
        <v>5115</v>
      </c>
      <c r="B5116" s="2" t="s">
        <v>8006</v>
      </c>
      <c r="C5116" s="2">
        <f>YEAR([1]Data!$D5116)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x14ac:dyDescent="0.3">
      <c r="A5117" s="2">
        <v>5116</v>
      </c>
      <c r="B5117" s="2" t="s">
        <v>8007</v>
      </c>
      <c r="C5117" s="2">
        <f>YEAR([1]Data!$D5117)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x14ac:dyDescent="0.3">
      <c r="A5118" s="2">
        <v>5117</v>
      </c>
      <c r="B5118" s="2" t="s">
        <v>8010</v>
      </c>
      <c r="C5118" s="2">
        <f>YEAR([1]Data!$D5118)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x14ac:dyDescent="0.3">
      <c r="A5119" s="2">
        <v>5118</v>
      </c>
      <c r="B5119" s="2" t="s">
        <v>8011</v>
      </c>
      <c r="C5119" s="2">
        <f>YEAR([1]Data!$D5119)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x14ac:dyDescent="0.3">
      <c r="A5120" s="2">
        <v>5119</v>
      </c>
      <c r="B5120" s="2" t="s">
        <v>8011</v>
      </c>
      <c r="C5120" s="2">
        <f>YEAR([1]Data!$D5120)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x14ac:dyDescent="0.3">
      <c r="A5121" s="2">
        <v>5120</v>
      </c>
      <c r="B5121" s="2" t="s">
        <v>8011</v>
      </c>
      <c r="C5121" s="2">
        <f>YEAR([1]Data!$D5121)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x14ac:dyDescent="0.3">
      <c r="A5122" s="2">
        <v>5121</v>
      </c>
      <c r="B5122" s="2" t="s">
        <v>8012</v>
      </c>
      <c r="C5122" s="2">
        <f>YEAR([1]Data!$D5122)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x14ac:dyDescent="0.3">
      <c r="A5123" s="2">
        <v>5122</v>
      </c>
      <c r="B5123" s="2" t="s">
        <v>8012</v>
      </c>
      <c r="C5123" s="2">
        <f>YEAR([1]Data!$D5123)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x14ac:dyDescent="0.3">
      <c r="A5124" s="2">
        <v>5123</v>
      </c>
      <c r="B5124" s="2" t="s">
        <v>8012</v>
      </c>
      <c r="C5124" s="2">
        <f>YEAR([1]Data!$D5124)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x14ac:dyDescent="0.3">
      <c r="A5125" s="2">
        <v>5124</v>
      </c>
      <c r="B5125" s="2" t="s">
        <v>8012</v>
      </c>
      <c r="C5125" s="2">
        <f>YEAR([1]Data!$D5125)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x14ac:dyDescent="0.3">
      <c r="A5126" s="2">
        <v>5125</v>
      </c>
      <c r="B5126" s="2" t="s">
        <v>8015</v>
      </c>
      <c r="C5126" s="2">
        <f>YEAR([1]Data!$D5126)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x14ac:dyDescent="0.3">
      <c r="A5127" s="2">
        <v>5126</v>
      </c>
      <c r="B5127" s="2" t="s">
        <v>8015</v>
      </c>
      <c r="C5127" s="2">
        <f>YEAR([1]Data!$D5127)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x14ac:dyDescent="0.3">
      <c r="A5128" s="2">
        <v>5127</v>
      </c>
      <c r="B5128" s="2" t="s">
        <v>8015</v>
      </c>
      <c r="C5128" s="2">
        <f>YEAR([1]Data!$D5128)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x14ac:dyDescent="0.3">
      <c r="A5129" s="2">
        <v>5128</v>
      </c>
      <c r="B5129" s="2" t="s">
        <v>8015</v>
      </c>
      <c r="C5129" s="2">
        <f>YEAR([1]Data!$D5129)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x14ac:dyDescent="0.3">
      <c r="A5130" s="2">
        <v>5129</v>
      </c>
      <c r="B5130" s="2" t="s">
        <v>8015</v>
      </c>
      <c r="C5130" s="2">
        <f>YEAR([1]Data!$D5130)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x14ac:dyDescent="0.3">
      <c r="A5131" s="2">
        <v>5130</v>
      </c>
      <c r="B5131" s="2" t="s">
        <v>8015</v>
      </c>
      <c r="C5131" s="2">
        <f>YEAR([1]Data!$D5131)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x14ac:dyDescent="0.3">
      <c r="A5132" s="2">
        <v>5131</v>
      </c>
      <c r="B5132" s="2" t="s">
        <v>8015</v>
      </c>
      <c r="C5132" s="2">
        <f>YEAR([1]Data!$D5132)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x14ac:dyDescent="0.3">
      <c r="A5133" s="2">
        <v>5132</v>
      </c>
      <c r="B5133" s="2" t="s">
        <v>8016</v>
      </c>
      <c r="C5133" s="2">
        <f>YEAR([1]Data!$D5133)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x14ac:dyDescent="0.3">
      <c r="A5134" s="2">
        <v>5133</v>
      </c>
      <c r="B5134" s="2" t="s">
        <v>8017</v>
      </c>
      <c r="C5134" s="2">
        <f>YEAR([1]Data!$D5134)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x14ac:dyDescent="0.3">
      <c r="A5135" s="2">
        <v>5134</v>
      </c>
      <c r="B5135" s="2" t="s">
        <v>8018</v>
      </c>
      <c r="C5135" s="2">
        <f>YEAR([1]Data!$D5135)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x14ac:dyDescent="0.3">
      <c r="A5136" s="2">
        <v>5135</v>
      </c>
      <c r="B5136" s="2" t="s">
        <v>8018</v>
      </c>
      <c r="C5136" s="2">
        <f>YEAR([1]Data!$D5136)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x14ac:dyDescent="0.3">
      <c r="A5137" s="2">
        <v>5136</v>
      </c>
      <c r="B5137" s="2" t="s">
        <v>8019</v>
      </c>
      <c r="C5137" s="2">
        <f>YEAR([1]Data!$D5137)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x14ac:dyDescent="0.3">
      <c r="A5138" s="2">
        <v>5137</v>
      </c>
      <c r="B5138" s="2" t="s">
        <v>8020</v>
      </c>
      <c r="C5138" s="2">
        <f>YEAR([1]Data!$D5138)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x14ac:dyDescent="0.3">
      <c r="A5139" s="2">
        <v>5138</v>
      </c>
      <c r="B5139" s="2" t="s">
        <v>8021</v>
      </c>
      <c r="C5139" s="2">
        <f>YEAR([1]Data!$D5139)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x14ac:dyDescent="0.3">
      <c r="A5140" s="2">
        <v>5139</v>
      </c>
      <c r="B5140" s="2" t="s">
        <v>8022</v>
      </c>
      <c r="C5140" s="2">
        <f>YEAR([1]Data!$D5140)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x14ac:dyDescent="0.3">
      <c r="A5141" s="2">
        <v>5140</v>
      </c>
      <c r="B5141" s="2" t="s">
        <v>8022</v>
      </c>
      <c r="C5141" s="2">
        <f>YEAR([1]Data!$D5141)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x14ac:dyDescent="0.3">
      <c r="A5142" s="2">
        <v>5141</v>
      </c>
      <c r="B5142" s="2" t="s">
        <v>8023</v>
      </c>
      <c r="C5142" s="2">
        <f>YEAR([1]Data!$D5142)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x14ac:dyDescent="0.3">
      <c r="A5143" s="2">
        <v>5142</v>
      </c>
      <c r="B5143" s="2" t="s">
        <v>8024</v>
      </c>
      <c r="C5143" s="2">
        <f>YEAR([1]Data!$D5143)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x14ac:dyDescent="0.3">
      <c r="A5144" s="2">
        <v>5143</v>
      </c>
      <c r="B5144" s="2" t="s">
        <v>8024</v>
      </c>
      <c r="C5144" s="2">
        <f>YEAR([1]Data!$D5144)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x14ac:dyDescent="0.3">
      <c r="A5145" s="2">
        <v>5144</v>
      </c>
      <c r="B5145" s="2" t="s">
        <v>8024</v>
      </c>
      <c r="C5145" s="2">
        <f>YEAR([1]Data!$D5145)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x14ac:dyDescent="0.3">
      <c r="A5146" s="2">
        <v>5145</v>
      </c>
      <c r="B5146" s="2" t="s">
        <v>8025</v>
      </c>
      <c r="C5146" s="2">
        <f>YEAR([1]Data!$D5146)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x14ac:dyDescent="0.3">
      <c r="A5147" s="2">
        <v>5146</v>
      </c>
      <c r="B5147" s="2" t="s">
        <v>8025</v>
      </c>
      <c r="C5147" s="2">
        <f>YEAR([1]Data!$D5147)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x14ac:dyDescent="0.3">
      <c r="A5148" s="2">
        <v>5147</v>
      </c>
      <c r="B5148" s="2" t="s">
        <v>8025</v>
      </c>
      <c r="C5148" s="2">
        <f>YEAR([1]Data!$D5148)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x14ac:dyDescent="0.3">
      <c r="A5149" s="2">
        <v>5148</v>
      </c>
      <c r="B5149" s="2" t="s">
        <v>8026</v>
      </c>
      <c r="C5149" s="2">
        <f>YEAR([1]Data!$D5149)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x14ac:dyDescent="0.3">
      <c r="A5150" s="2">
        <v>5149</v>
      </c>
      <c r="B5150" s="2" t="s">
        <v>8026</v>
      </c>
      <c r="C5150" s="2">
        <f>YEAR([1]Data!$D5150)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x14ac:dyDescent="0.3">
      <c r="A5151" s="2">
        <v>5150</v>
      </c>
      <c r="B5151" s="2" t="s">
        <v>8028</v>
      </c>
      <c r="C5151" s="2">
        <f>YEAR([1]Data!$D5151)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x14ac:dyDescent="0.3">
      <c r="A5152" s="2">
        <v>5151</v>
      </c>
      <c r="B5152" s="2" t="s">
        <v>8029</v>
      </c>
      <c r="C5152" s="2">
        <f>YEAR([1]Data!$D5152)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x14ac:dyDescent="0.3">
      <c r="A5153" s="2">
        <v>5152</v>
      </c>
      <c r="B5153" s="2" t="s">
        <v>8030</v>
      </c>
      <c r="C5153" s="2">
        <f>YEAR([1]Data!$D5153)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x14ac:dyDescent="0.3">
      <c r="A5154" s="2">
        <v>5153</v>
      </c>
      <c r="B5154" s="2" t="s">
        <v>8032</v>
      </c>
      <c r="C5154" s="2">
        <f>YEAR([1]Data!$D5154)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x14ac:dyDescent="0.3">
      <c r="A5155" s="2">
        <v>5154</v>
      </c>
      <c r="B5155" s="2" t="s">
        <v>8032</v>
      </c>
      <c r="C5155" s="2">
        <f>YEAR([1]Data!$D5155)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x14ac:dyDescent="0.3">
      <c r="A5156" s="2">
        <v>5155</v>
      </c>
      <c r="B5156" s="2" t="s">
        <v>8033</v>
      </c>
      <c r="C5156" s="2">
        <f>YEAR([1]Data!$D5156)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x14ac:dyDescent="0.3">
      <c r="A5157" s="2">
        <v>5156</v>
      </c>
      <c r="B5157" s="2" t="s">
        <v>8033</v>
      </c>
      <c r="C5157" s="2">
        <f>YEAR([1]Data!$D5157)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x14ac:dyDescent="0.3">
      <c r="A5158" s="2">
        <v>5157</v>
      </c>
      <c r="B5158" s="2" t="s">
        <v>8035</v>
      </c>
      <c r="C5158" s="2">
        <f>YEAR([1]Data!$D5158)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x14ac:dyDescent="0.3">
      <c r="A5159" s="2">
        <v>5158</v>
      </c>
      <c r="B5159" s="2" t="s">
        <v>8035</v>
      </c>
      <c r="C5159" s="2">
        <f>YEAR([1]Data!$D5159)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x14ac:dyDescent="0.3">
      <c r="A5160" s="2">
        <v>5159</v>
      </c>
      <c r="B5160" s="2" t="s">
        <v>8035</v>
      </c>
      <c r="C5160" s="2">
        <f>YEAR([1]Data!$D5160)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x14ac:dyDescent="0.3">
      <c r="A5161" s="2">
        <v>5160</v>
      </c>
      <c r="B5161" s="2" t="s">
        <v>8036</v>
      </c>
      <c r="C5161" s="2">
        <f>YEAR([1]Data!$D5161)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x14ac:dyDescent="0.3">
      <c r="A5162" s="2">
        <v>5161</v>
      </c>
      <c r="B5162" s="2" t="s">
        <v>8036</v>
      </c>
      <c r="C5162" s="2">
        <f>YEAR([1]Data!$D5162)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x14ac:dyDescent="0.3">
      <c r="A5163" s="2">
        <v>5162</v>
      </c>
      <c r="B5163" s="2" t="s">
        <v>8037</v>
      </c>
      <c r="C5163" s="2">
        <f>YEAR([1]Data!$D5163)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x14ac:dyDescent="0.3">
      <c r="A5164" s="2">
        <v>5163</v>
      </c>
      <c r="B5164" s="2" t="s">
        <v>8038</v>
      </c>
      <c r="C5164" s="2">
        <f>YEAR([1]Data!$D5164)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x14ac:dyDescent="0.3">
      <c r="A5165" s="2">
        <v>5164</v>
      </c>
      <c r="B5165" s="2" t="s">
        <v>8039</v>
      </c>
      <c r="C5165" s="2">
        <f>YEAR([1]Data!$D5165)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x14ac:dyDescent="0.3">
      <c r="A5166" s="2">
        <v>5165</v>
      </c>
      <c r="B5166" s="2" t="s">
        <v>8040</v>
      </c>
      <c r="C5166" s="2">
        <f>YEAR([1]Data!$D5166)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x14ac:dyDescent="0.3">
      <c r="A5167" s="2">
        <v>5166</v>
      </c>
      <c r="B5167" s="2" t="s">
        <v>8040</v>
      </c>
      <c r="C5167" s="2">
        <f>YEAR([1]Data!$D5167)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x14ac:dyDescent="0.3">
      <c r="A5168" s="2">
        <v>5167</v>
      </c>
      <c r="B5168" s="2" t="s">
        <v>8040</v>
      </c>
      <c r="C5168" s="2">
        <f>YEAR([1]Data!$D5168)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x14ac:dyDescent="0.3">
      <c r="A5169" s="2">
        <v>5168</v>
      </c>
      <c r="B5169" s="2" t="s">
        <v>8040</v>
      </c>
      <c r="C5169" s="2">
        <f>YEAR([1]Data!$D5169)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x14ac:dyDescent="0.3">
      <c r="A5170" s="2">
        <v>5169</v>
      </c>
      <c r="B5170" s="2" t="s">
        <v>8040</v>
      </c>
      <c r="C5170" s="2">
        <f>YEAR([1]Data!$D5170)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x14ac:dyDescent="0.3">
      <c r="A5171" s="2">
        <v>5170</v>
      </c>
      <c r="B5171" s="2" t="s">
        <v>8040</v>
      </c>
      <c r="C5171" s="2">
        <f>YEAR([1]Data!$D5171)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x14ac:dyDescent="0.3">
      <c r="A5172" s="2">
        <v>5171</v>
      </c>
      <c r="B5172" s="2" t="s">
        <v>8041</v>
      </c>
      <c r="C5172" s="2">
        <f>YEAR([1]Data!$D5172)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x14ac:dyDescent="0.3">
      <c r="A5173" s="2">
        <v>5172</v>
      </c>
      <c r="B5173" s="2" t="s">
        <v>8041</v>
      </c>
      <c r="C5173" s="2">
        <f>YEAR([1]Data!$D5173)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x14ac:dyDescent="0.3">
      <c r="A5174" s="2">
        <v>5173</v>
      </c>
      <c r="B5174" s="2" t="s">
        <v>8041</v>
      </c>
      <c r="C5174" s="2">
        <f>YEAR([1]Data!$D5174)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x14ac:dyDescent="0.3">
      <c r="A5175" s="2">
        <v>5174</v>
      </c>
      <c r="B5175" s="2" t="s">
        <v>8042</v>
      </c>
      <c r="C5175" s="2">
        <f>YEAR([1]Data!$D5175)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x14ac:dyDescent="0.3">
      <c r="A5176" s="2">
        <v>5175</v>
      </c>
      <c r="B5176" s="2" t="s">
        <v>8043</v>
      </c>
      <c r="C5176" s="2">
        <f>YEAR([1]Data!$D5176)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x14ac:dyDescent="0.3">
      <c r="A5177" s="2">
        <v>5176</v>
      </c>
      <c r="B5177" s="2" t="s">
        <v>8043</v>
      </c>
      <c r="C5177" s="2">
        <f>YEAR([1]Data!$D5177)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x14ac:dyDescent="0.3">
      <c r="A5178" s="2">
        <v>5177</v>
      </c>
      <c r="B5178" s="2" t="s">
        <v>8045</v>
      </c>
      <c r="C5178" s="2">
        <f>YEAR([1]Data!$D5178)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x14ac:dyDescent="0.3">
      <c r="A5179" s="2">
        <v>5178</v>
      </c>
      <c r="B5179" s="2" t="s">
        <v>8046</v>
      </c>
      <c r="C5179" s="2">
        <f>YEAR([1]Data!$D5179)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x14ac:dyDescent="0.3">
      <c r="A5180" s="2">
        <v>5179</v>
      </c>
      <c r="B5180" s="2" t="s">
        <v>8047</v>
      </c>
      <c r="C5180" s="2">
        <f>YEAR([1]Data!$D5180)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x14ac:dyDescent="0.3">
      <c r="A5181" s="2">
        <v>5180</v>
      </c>
      <c r="B5181" s="2" t="s">
        <v>8047</v>
      </c>
      <c r="C5181" s="2">
        <f>YEAR([1]Data!$D5181)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x14ac:dyDescent="0.3">
      <c r="A5182" s="2">
        <v>5181</v>
      </c>
      <c r="B5182" s="2" t="s">
        <v>8047</v>
      </c>
      <c r="C5182" s="2">
        <f>YEAR([1]Data!$D5182)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x14ac:dyDescent="0.3">
      <c r="A5183" s="2">
        <v>5182</v>
      </c>
      <c r="B5183" s="2" t="s">
        <v>8048</v>
      </c>
      <c r="C5183" s="2">
        <f>YEAR([1]Data!$D5183)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x14ac:dyDescent="0.3">
      <c r="A5184" s="2">
        <v>5183</v>
      </c>
      <c r="B5184" s="2" t="s">
        <v>8048</v>
      </c>
      <c r="C5184" s="2">
        <f>YEAR([1]Data!$D5184)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x14ac:dyDescent="0.3">
      <c r="A5185" s="2">
        <v>5184</v>
      </c>
      <c r="B5185" s="2" t="s">
        <v>8049</v>
      </c>
      <c r="C5185" s="2">
        <f>YEAR([1]Data!$D5185)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x14ac:dyDescent="0.3">
      <c r="A5186" s="2">
        <v>5185</v>
      </c>
      <c r="B5186" s="2" t="s">
        <v>8049</v>
      </c>
      <c r="C5186" s="2">
        <f>YEAR([1]Data!$D5186)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x14ac:dyDescent="0.3">
      <c r="A5187" s="2">
        <v>5186</v>
      </c>
      <c r="B5187" s="2" t="s">
        <v>8050</v>
      </c>
      <c r="C5187" s="2">
        <f>YEAR([1]Data!$D5187)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x14ac:dyDescent="0.3">
      <c r="A5188" s="2">
        <v>5187</v>
      </c>
      <c r="B5188" s="2" t="s">
        <v>8051</v>
      </c>
      <c r="C5188" s="2">
        <f>YEAR([1]Data!$D5188)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x14ac:dyDescent="0.3">
      <c r="A5189" s="2">
        <v>5188</v>
      </c>
      <c r="B5189" s="2" t="s">
        <v>8052</v>
      </c>
      <c r="C5189" s="2">
        <f>YEAR([1]Data!$D5189)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x14ac:dyDescent="0.3">
      <c r="A5190" s="2">
        <v>5189</v>
      </c>
      <c r="B5190" s="2" t="s">
        <v>8052</v>
      </c>
      <c r="C5190" s="2">
        <f>YEAR([1]Data!$D5190)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x14ac:dyDescent="0.3">
      <c r="A5191" s="2">
        <v>5190</v>
      </c>
      <c r="B5191" s="2" t="s">
        <v>8053</v>
      </c>
      <c r="C5191" s="2">
        <f>YEAR([1]Data!$D5191)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x14ac:dyDescent="0.3">
      <c r="A5192" s="2">
        <v>5191</v>
      </c>
      <c r="B5192" s="2" t="s">
        <v>8053</v>
      </c>
      <c r="C5192" s="2">
        <f>YEAR([1]Data!$D5192)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x14ac:dyDescent="0.3">
      <c r="A5193" s="2">
        <v>5192</v>
      </c>
      <c r="B5193" s="2" t="s">
        <v>8054</v>
      </c>
      <c r="C5193" s="2">
        <f>YEAR([1]Data!$D5193)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x14ac:dyDescent="0.3">
      <c r="A5194" s="2">
        <v>5193</v>
      </c>
      <c r="B5194" s="2" t="s">
        <v>8057</v>
      </c>
      <c r="C5194" s="2">
        <f>YEAR([1]Data!$D5194)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x14ac:dyDescent="0.3">
      <c r="A5195" s="2">
        <v>5194</v>
      </c>
      <c r="B5195" s="2" t="s">
        <v>8057</v>
      </c>
      <c r="C5195" s="2">
        <f>YEAR([1]Data!$D5195)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x14ac:dyDescent="0.3">
      <c r="A5196" s="2">
        <v>5195</v>
      </c>
      <c r="B5196" s="2" t="s">
        <v>8057</v>
      </c>
      <c r="C5196" s="2">
        <f>YEAR([1]Data!$D5196)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x14ac:dyDescent="0.3">
      <c r="A5197" s="2">
        <v>5196</v>
      </c>
      <c r="B5197" s="2" t="s">
        <v>8057</v>
      </c>
      <c r="C5197" s="2">
        <f>YEAR([1]Data!$D5197)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x14ac:dyDescent="0.3">
      <c r="A5198" s="2">
        <v>5197</v>
      </c>
      <c r="B5198" s="2" t="s">
        <v>8058</v>
      </c>
      <c r="C5198" s="2">
        <f>YEAR([1]Data!$D5198)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x14ac:dyDescent="0.3">
      <c r="A5199" s="2">
        <v>5198</v>
      </c>
      <c r="B5199" s="2" t="s">
        <v>8058</v>
      </c>
      <c r="C5199" s="2">
        <f>YEAR([1]Data!$D5199)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x14ac:dyDescent="0.3">
      <c r="A5200" s="2">
        <v>5199</v>
      </c>
      <c r="B5200" s="2" t="s">
        <v>8059</v>
      </c>
      <c r="C5200" s="2">
        <f>YEAR([1]Data!$D5200)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x14ac:dyDescent="0.3">
      <c r="A5201" s="2">
        <v>5200</v>
      </c>
      <c r="B5201" s="2" t="s">
        <v>8059</v>
      </c>
      <c r="C5201" s="2">
        <f>YEAR([1]Data!$D5201)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x14ac:dyDescent="0.3">
      <c r="A5202" s="2">
        <v>5201</v>
      </c>
      <c r="B5202" s="2" t="s">
        <v>8059</v>
      </c>
      <c r="C5202" s="2">
        <f>YEAR([1]Data!$D5202)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x14ac:dyDescent="0.3">
      <c r="A5203" s="2">
        <v>5202</v>
      </c>
      <c r="B5203" s="2" t="s">
        <v>8059</v>
      </c>
      <c r="C5203" s="2">
        <f>YEAR([1]Data!$D5203)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x14ac:dyDescent="0.3">
      <c r="A5204" s="2">
        <v>5203</v>
      </c>
      <c r="B5204" s="2" t="s">
        <v>8060</v>
      </c>
      <c r="C5204" s="2">
        <f>YEAR([1]Data!$D5204)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x14ac:dyDescent="0.3">
      <c r="A5205" s="2">
        <v>5204</v>
      </c>
      <c r="B5205" s="2" t="s">
        <v>8060</v>
      </c>
      <c r="C5205" s="2">
        <f>YEAR([1]Data!$D5205)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x14ac:dyDescent="0.3">
      <c r="A5206" s="2">
        <v>5205</v>
      </c>
      <c r="B5206" s="2" t="s">
        <v>8061</v>
      </c>
      <c r="C5206" s="2">
        <f>YEAR([1]Data!$D5206)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x14ac:dyDescent="0.3">
      <c r="A5207" s="2">
        <v>5206</v>
      </c>
      <c r="B5207" s="2" t="s">
        <v>8061</v>
      </c>
      <c r="C5207" s="2">
        <f>YEAR([1]Data!$D5207)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x14ac:dyDescent="0.3">
      <c r="A5208" s="2">
        <v>5207</v>
      </c>
      <c r="B5208" s="2" t="s">
        <v>8061</v>
      </c>
      <c r="C5208" s="2">
        <f>YEAR([1]Data!$D5208)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x14ac:dyDescent="0.3">
      <c r="A5209" s="2">
        <v>5208</v>
      </c>
      <c r="B5209" s="2" t="s">
        <v>8061</v>
      </c>
      <c r="C5209" s="2">
        <f>YEAR([1]Data!$D5209)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x14ac:dyDescent="0.3">
      <c r="A5210" s="2">
        <v>5209</v>
      </c>
      <c r="B5210" s="2" t="s">
        <v>8061</v>
      </c>
      <c r="C5210" s="2">
        <f>YEAR([1]Data!$D5210)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x14ac:dyDescent="0.3">
      <c r="A5211" s="2">
        <v>5210</v>
      </c>
      <c r="B5211" s="2" t="s">
        <v>8061</v>
      </c>
      <c r="C5211" s="2">
        <f>YEAR([1]Data!$D5211)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x14ac:dyDescent="0.3">
      <c r="A5212" s="2">
        <v>5211</v>
      </c>
      <c r="B5212" s="2" t="s">
        <v>8062</v>
      </c>
      <c r="C5212" s="2">
        <f>YEAR([1]Data!$D5212)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x14ac:dyDescent="0.3">
      <c r="A5213" s="2">
        <v>5212</v>
      </c>
      <c r="B5213" s="2" t="s">
        <v>8063</v>
      </c>
      <c r="C5213" s="2">
        <f>YEAR([1]Data!$D5213)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x14ac:dyDescent="0.3">
      <c r="A5214" s="2">
        <v>5213</v>
      </c>
      <c r="B5214" s="2" t="s">
        <v>8064</v>
      </c>
      <c r="C5214" s="2">
        <f>YEAR([1]Data!$D5214)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x14ac:dyDescent="0.3">
      <c r="A5215" s="2">
        <v>5214</v>
      </c>
      <c r="B5215" s="2" t="s">
        <v>8064</v>
      </c>
      <c r="C5215" s="2">
        <f>YEAR([1]Data!$D5215)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x14ac:dyDescent="0.3">
      <c r="A5216" s="2">
        <v>5215</v>
      </c>
      <c r="B5216" s="2" t="s">
        <v>8064</v>
      </c>
      <c r="C5216" s="2">
        <f>YEAR([1]Data!$D5216)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x14ac:dyDescent="0.3">
      <c r="A5217" s="2">
        <v>5216</v>
      </c>
      <c r="B5217" s="2" t="s">
        <v>8064</v>
      </c>
      <c r="C5217" s="2">
        <f>YEAR([1]Data!$D5217)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x14ac:dyDescent="0.3">
      <c r="A5218" s="2">
        <v>5217</v>
      </c>
      <c r="B5218" s="2" t="s">
        <v>8065</v>
      </c>
      <c r="C5218" s="2">
        <f>YEAR([1]Data!$D5218)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x14ac:dyDescent="0.3">
      <c r="A5219" s="2">
        <v>5218</v>
      </c>
      <c r="B5219" s="2" t="s">
        <v>8066</v>
      </c>
      <c r="C5219" s="2">
        <f>YEAR([1]Data!$D5219)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x14ac:dyDescent="0.3">
      <c r="A5220" s="2">
        <v>5219</v>
      </c>
      <c r="B5220" s="2" t="s">
        <v>8067</v>
      </c>
      <c r="C5220" s="2">
        <f>YEAR([1]Data!$D5220)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x14ac:dyDescent="0.3">
      <c r="A5221" s="2">
        <v>5220</v>
      </c>
      <c r="B5221" s="2" t="s">
        <v>8068</v>
      </c>
      <c r="C5221" s="2">
        <f>YEAR([1]Data!$D5221)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x14ac:dyDescent="0.3">
      <c r="A5222" s="2">
        <v>5221</v>
      </c>
      <c r="B5222" s="2" t="s">
        <v>8069</v>
      </c>
      <c r="C5222" s="2">
        <f>YEAR([1]Data!$D5222)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x14ac:dyDescent="0.3">
      <c r="A5223" s="2">
        <v>5222</v>
      </c>
      <c r="B5223" s="2" t="s">
        <v>8070</v>
      </c>
      <c r="C5223" s="2">
        <f>YEAR([1]Data!$D5223)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x14ac:dyDescent="0.3">
      <c r="A5224" s="2">
        <v>5223</v>
      </c>
      <c r="B5224" s="2" t="s">
        <v>8070</v>
      </c>
      <c r="C5224" s="2">
        <f>YEAR([1]Data!$D5224)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x14ac:dyDescent="0.3">
      <c r="A5225" s="2">
        <v>5224</v>
      </c>
      <c r="B5225" s="2" t="s">
        <v>8070</v>
      </c>
      <c r="C5225" s="2">
        <f>YEAR([1]Data!$D5225)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x14ac:dyDescent="0.3">
      <c r="A5226" s="2">
        <v>5225</v>
      </c>
      <c r="B5226" s="2" t="s">
        <v>8073</v>
      </c>
      <c r="C5226" s="2">
        <f>YEAR([1]Data!$D5226)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x14ac:dyDescent="0.3">
      <c r="A5227" s="2">
        <v>5226</v>
      </c>
      <c r="B5227" s="2" t="s">
        <v>8074</v>
      </c>
      <c r="C5227" s="2">
        <f>YEAR([1]Data!$D5227)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x14ac:dyDescent="0.3">
      <c r="A5228" s="2">
        <v>5227</v>
      </c>
      <c r="B5228" s="2" t="s">
        <v>8074</v>
      </c>
      <c r="C5228" s="2">
        <f>YEAR([1]Data!$D5228)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x14ac:dyDescent="0.3">
      <c r="A5229" s="2">
        <v>5228</v>
      </c>
      <c r="B5229" s="2" t="s">
        <v>8074</v>
      </c>
      <c r="C5229" s="2">
        <f>YEAR([1]Data!$D5229)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x14ac:dyDescent="0.3">
      <c r="A5230" s="2">
        <v>5229</v>
      </c>
      <c r="B5230" s="2" t="s">
        <v>8075</v>
      </c>
      <c r="C5230" s="2">
        <f>YEAR([1]Data!$D5230)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x14ac:dyDescent="0.3">
      <c r="A5231" s="2">
        <v>5230</v>
      </c>
      <c r="B5231" s="2" t="s">
        <v>8076</v>
      </c>
      <c r="C5231" s="2">
        <f>YEAR([1]Data!$D5231)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x14ac:dyDescent="0.3">
      <c r="A5232" s="2">
        <v>5231</v>
      </c>
      <c r="B5232" s="2" t="s">
        <v>8076</v>
      </c>
      <c r="C5232" s="2">
        <f>YEAR([1]Data!$D5232)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x14ac:dyDescent="0.3">
      <c r="A5233" s="2">
        <v>5232</v>
      </c>
      <c r="B5233" s="2" t="s">
        <v>8076</v>
      </c>
      <c r="C5233" s="2">
        <f>YEAR([1]Data!$D5233)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x14ac:dyDescent="0.3">
      <c r="A5234" s="2">
        <v>5233</v>
      </c>
      <c r="B5234" s="2" t="s">
        <v>8076</v>
      </c>
      <c r="C5234" s="2">
        <f>YEAR([1]Data!$D5234)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x14ac:dyDescent="0.3">
      <c r="A5235" s="2">
        <v>5234</v>
      </c>
      <c r="B5235" s="2" t="s">
        <v>8077</v>
      </c>
      <c r="C5235" s="2">
        <f>YEAR([1]Data!$D5235)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x14ac:dyDescent="0.3">
      <c r="A5236" s="2">
        <v>5235</v>
      </c>
      <c r="B5236" s="2" t="s">
        <v>8078</v>
      </c>
      <c r="C5236" s="2">
        <f>YEAR([1]Data!$D5236)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x14ac:dyDescent="0.3">
      <c r="A5237" s="2">
        <v>5236</v>
      </c>
      <c r="B5237" s="2" t="s">
        <v>8079</v>
      </c>
      <c r="C5237" s="2">
        <f>YEAR([1]Data!$D5237)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x14ac:dyDescent="0.3">
      <c r="A5238" s="2">
        <v>5237</v>
      </c>
      <c r="B5238" s="2" t="s">
        <v>8080</v>
      </c>
      <c r="C5238" s="2">
        <f>YEAR([1]Data!$D5238)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x14ac:dyDescent="0.3">
      <c r="A5239" s="2">
        <v>5238</v>
      </c>
      <c r="B5239" s="2" t="s">
        <v>8080</v>
      </c>
      <c r="C5239" s="2">
        <f>YEAR([1]Data!$D5239)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x14ac:dyDescent="0.3">
      <c r="A5240" s="2">
        <v>5239</v>
      </c>
      <c r="B5240" s="2" t="s">
        <v>8080</v>
      </c>
      <c r="C5240" s="2">
        <f>YEAR([1]Data!$D5240)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x14ac:dyDescent="0.3">
      <c r="A5241" s="2">
        <v>5240</v>
      </c>
      <c r="B5241" s="2" t="s">
        <v>8081</v>
      </c>
      <c r="C5241" s="2">
        <f>YEAR([1]Data!$D5241)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x14ac:dyDescent="0.3">
      <c r="A5242" s="2">
        <v>5241</v>
      </c>
      <c r="B5242" s="2" t="s">
        <v>8081</v>
      </c>
      <c r="C5242" s="2">
        <f>YEAR([1]Data!$D5242)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x14ac:dyDescent="0.3">
      <c r="A5243" s="2">
        <v>5242</v>
      </c>
      <c r="B5243" s="2" t="s">
        <v>8082</v>
      </c>
      <c r="C5243" s="2">
        <f>YEAR([1]Data!$D5243)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x14ac:dyDescent="0.3">
      <c r="A5244" s="2">
        <v>5243</v>
      </c>
      <c r="B5244" s="2" t="s">
        <v>8085</v>
      </c>
      <c r="C5244" s="2">
        <f>YEAR([1]Data!$D5244)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x14ac:dyDescent="0.3">
      <c r="A5245" s="2">
        <v>5244</v>
      </c>
      <c r="B5245" s="2" t="s">
        <v>8086</v>
      </c>
      <c r="C5245" s="2">
        <f>YEAR([1]Data!$D5245)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x14ac:dyDescent="0.3">
      <c r="A5246" s="2">
        <v>5245</v>
      </c>
      <c r="B5246" s="2" t="s">
        <v>8087</v>
      </c>
      <c r="C5246" s="2">
        <f>YEAR([1]Data!$D5246)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x14ac:dyDescent="0.3">
      <c r="A5247" s="2">
        <v>5246</v>
      </c>
      <c r="B5247" s="2" t="s">
        <v>8087</v>
      </c>
      <c r="C5247" s="2">
        <f>YEAR([1]Data!$D5247)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x14ac:dyDescent="0.3">
      <c r="A5248" s="2">
        <v>5247</v>
      </c>
      <c r="B5248" s="2" t="s">
        <v>8087</v>
      </c>
      <c r="C5248" s="2">
        <f>YEAR([1]Data!$D5248)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x14ac:dyDescent="0.3">
      <c r="A5249" s="2">
        <v>5248</v>
      </c>
      <c r="B5249" s="2" t="s">
        <v>8090</v>
      </c>
      <c r="C5249" s="2">
        <f>YEAR([1]Data!$D5249)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x14ac:dyDescent="0.3">
      <c r="A5250" s="2">
        <v>5249</v>
      </c>
      <c r="B5250" s="2" t="s">
        <v>8092</v>
      </c>
      <c r="C5250" s="2">
        <f>YEAR([1]Data!$D5250)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x14ac:dyDescent="0.3">
      <c r="A5251" s="2">
        <v>5250</v>
      </c>
      <c r="B5251" s="2" t="s">
        <v>8093</v>
      </c>
      <c r="C5251" s="2">
        <f>YEAR([1]Data!$D5251)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x14ac:dyDescent="0.3">
      <c r="A5252" s="2">
        <v>5251</v>
      </c>
      <c r="B5252" s="2" t="s">
        <v>8094</v>
      </c>
      <c r="C5252" s="2">
        <f>YEAR([1]Data!$D5252)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x14ac:dyDescent="0.3">
      <c r="A5253" s="2">
        <v>5252</v>
      </c>
      <c r="B5253" s="2" t="s">
        <v>8094</v>
      </c>
      <c r="C5253" s="2">
        <f>YEAR([1]Data!$D5253)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x14ac:dyDescent="0.3">
      <c r="A5254" s="2">
        <v>5253</v>
      </c>
      <c r="B5254" s="2" t="s">
        <v>8095</v>
      </c>
      <c r="C5254" s="2">
        <f>YEAR([1]Data!$D5254)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x14ac:dyDescent="0.3">
      <c r="A5255" s="2">
        <v>5254</v>
      </c>
      <c r="B5255" s="2" t="s">
        <v>8096</v>
      </c>
      <c r="C5255" s="2">
        <f>YEAR([1]Data!$D5255)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x14ac:dyDescent="0.3">
      <c r="A5256" s="2">
        <v>5255</v>
      </c>
      <c r="B5256" s="2" t="s">
        <v>8097</v>
      </c>
      <c r="C5256" s="2">
        <f>YEAR([1]Data!$D5256)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x14ac:dyDescent="0.3">
      <c r="A5257" s="2">
        <v>5256</v>
      </c>
      <c r="B5257" s="2" t="s">
        <v>8097</v>
      </c>
      <c r="C5257" s="2">
        <f>YEAR([1]Data!$D5257)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x14ac:dyDescent="0.3">
      <c r="A5258" s="2">
        <v>5257</v>
      </c>
      <c r="B5258" s="2" t="s">
        <v>8099</v>
      </c>
      <c r="C5258" s="2">
        <f>YEAR([1]Data!$D5258)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x14ac:dyDescent="0.3">
      <c r="A5259" s="2">
        <v>5258</v>
      </c>
      <c r="B5259" s="2" t="s">
        <v>8100</v>
      </c>
      <c r="C5259" s="2">
        <f>YEAR([1]Data!$D5259)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x14ac:dyDescent="0.3">
      <c r="A5260" s="2">
        <v>5259</v>
      </c>
      <c r="B5260" s="2" t="s">
        <v>8101</v>
      </c>
      <c r="C5260" s="2">
        <f>YEAR([1]Data!$D5260)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x14ac:dyDescent="0.3">
      <c r="A5261" s="2">
        <v>5260</v>
      </c>
      <c r="B5261" s="2" t="s">
        <v>8102</v>
      </c>
      <c r="C5261" s="2">
        <f>YEAR([1]Data!$D5261)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x14ac:dyDescent="0.3">
      <c r="A5262" s="2">
        <v>5261</v>
      </c>
      <c r="B5262" s="2" t="s">
        <v>8103</v>
      </c>
      <c r="C5262" s="2">
        <f>YEAR([1]Data!$D5262)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x14ac:dyDescent="0.3">
      <c r="A5263" s="2">
        <v>5262</v>
      </c>
      <c r="B5263" s="2" t="s">
        <v>8103</v>
      </c>
      <c r="C5263" s="2">
        <f>YEAR([1]Data!$D5263)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x14ac:dyDescent="0.3">
      <c r="A5264" s="2">
        <v>5263</v>
      </c>
      <c r="B5264" s="2" t="s">
        <v>8103</v>
      </c>
      <c r="C5264" s="2">
        <f>YEAR([1]Data!$D5264)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x14ac:dyDescent="0.3">
      <c r="A5265" s="2">
        <v>5264</v>
      </c>
      <c r="B5265" s="2" t="s">
        <v>8103</v>
      </c>
      <c r="C5265" s="2">
        <f>YEAR([1]Data!$D5265)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x14ac:dyDescent="0.3">
      <c r="A5266" s="2">
        <v>5265</v>
      </c>
      <c r="B5266" s="2" t="s">
        <v>8103</v>
      </c>
      <c r="C5266" s="2">
        <f>YEAR([1]Data!$D5266)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x14ac:dyDescent="0.3">
      <c r="A5267" s="2">
        <v>5266</v>
      </c>
      <c r="B5267" s="2" t="s">
        <v>8104</v>
      </c>
      <c r="C5267" s="2">
        <f>YEAR([1]Data!$D5267)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x14ac:dyDescent="0.3">
      <c r="A5268" s="2">
        <v>5267</v>
      </c>
      <c r="B5268" s="2" t="s">
        <v>8104</v>
      </c>
      <c r="C5268" s="2">
        <f>YEAR([1]Data!$D5268)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x14ac:dyDescent="0.3">
      <c r="A5269" s="2">
        <v>5268</v>
      </c>
      <c r="B5269" s="2" t="s">
        <v>8104</v>
      </c>
      <c r="C5269" s="2">
        <f>YEAR([1]Data!$D5269)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x14ac:dyDescent="0.3">
      <c r="A5270" s="2">
        <v>5269</v>
      </c>
      <c r="B5270" s="2" t="s">
        <v>8105</v>
      </c>
      <c r="C5270" s="2">
        <f>YEAR([1]Data!$D5270)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x14ac:dyDescent="0.3">
      <c r="A5271" s="2">
        <v>5270</v>
      </c>
      <c r="B5271" s="2" t="s">
        <v>8108</v>
      </c>
      <c r="C5271" s="2">
        <f>YEAR([1]Data!$D5271)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x14ac:dyDescent="0.3">
      <c r="A5272" s="2">
        <v>5271</v>
      </c>
      <c r="B5272" s="2" t="s">
        <v>8108</v>
      </c>
      <c r="C5272" s="2">
        <f>YEAR([1]Data!$D5272)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x14ac:dyDescent="0.3">
      <c r="A5273" s="2">
        <v>5272</v>
      </c>
      <c r="B5273" s="2" t="s">
        <v>8109</v>
      </c>
      <c r="C5273" s="2">
        <f>YEAR([1]Data!$D5273)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x14ac:dyDescent="0.3">
      <c r="A5274" s="2">
        <v>5273</v>
      </c>
      <c r="B5274" s="2" t="s">
        <v>8109</v>
      </c>
      <c r="C5274" s="2">
        <f>YEAR([1]Data!$D5274)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x14ac:dyDescent="0.3">
      <c r="A5275" s="2">
        <v>5274</v>
      </c>
      <c r="B5275" s="2" t="s">
        <v>8110</v>
      </c>
      <c r="C5275" s="2">
        <f>YEAR([1]Data!$D5275)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x14ac:dyDescent="0.3">
      <c r="A5276" s="2">
        <v>5275</v>
      </c>
      <c r="B5276" s="2" t="s">
        <v>8111</v>
      </c>
      <c r="C5276" s="2">
        <f>YEAR([1]Data!$D5276)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x14ac:dyDescent="0.3">
      <c r="A5277" s="2">
        <v>5276</v>
      </c>
      <c r="B5277" s="2" t="s">
        <v>8112</v>
      </c>
      <c r="C5277" s="2">
        <f>YEAR([1]Data!$D5277)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x14ac:dyDescent="0.3">
      <c r="A5278" s="2">
        <v>5277</v>
      </c>
      <c r="B5278" s="2" t="s">
        <v>8112</v>
      </c>
      <c r="C5278" s="2">
        <f>YEAR([1]Data!$D5278)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x14ac:dyDescent="0.3">
      <c r="A5279" s="2">
        <v>5278</v>
      </c>
      <c r="B5279" s="2" t="s">
        <v>8113</v>
      </c>
      <c r="C5279" s="2">
        <f>YEAR([1]Data!$D5279)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x14ac:dyDescent="0.3">
      <c r="A5280" s="2">
        <v>5279</v>
      </c>
      <c r="B5280" s="2" t="s">
        <v>8114</v>
      </c>
      <c r="C5280" s="2">
        <f>YEAR([1]Data!$D5280)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x14ac:dyDescent="0.3">
      <c r="A5281" s="2">
        <v>5280</v>
      </c>
      <c r="B5281" s="2" t="s">
        <v>8115</v>
      </c>
      <c r="C5281" s="2">
        <f>YEAR([1]Data!$D5281)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x14ac:dyDescent="0.3">
      <c r="A5282" s="2">
        <v>5281</v>
      </c>
      <c r="B5282" s="2" t="s">
        <v>8116</v>
      </c>
      <c r="C5282" s="2">
        <f>YEAR([1]Data!$D5282)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x14ac:dyDescent="0.3">
      <c r="A5283" s="2">
        <v>5282</v>
      </c>
      <c r="B5283" s="2" t="s">
        <v>8117</v>
      </c>
      <c r="C5283" s="2">
        <f>YEAR([1]Data!$D5283)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x14ac:dyDescent="0.3">
      <c r="A5284" s="2">
        <v>5283</v>
      </c>
      <c r="B5284" s="2" t="s">
        <v>8117</v>
      </c>
      <c r="C5284" s="2">
        <f>YEAR([1]Data!$D5284)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x14ac:dyDescent="0.3">
      <c r="A5285" s="2">
        <v>5284</v>
      </c>
      <c r="B5285" s="2" t="s">
        <v>8118</v>
      </c>
      <c r="C5285" s="2">
        <f>YEAR([1]Data!$D5285)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x14ac:dyDescent="0.3">
      <c r="A5286" s="2">
        <v>5285</v>
      </c>
      <c r="B5286" s="2" t="s">
        <v>8118</v>
      </c>
      <c r="C5286" s="2">
        <f>YEAR([1]Data!$D5286)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x14ac:dyDescent="0.3">
      <c r="A5287" s="2">
        <v>5286</v>
      </c>
      <c r="B5287" s="2" t="s">
        <v>8119</v>
      </c>
      <c r="C5287" s="2">
        <f>YEAR([1]Data!$D5287)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x14ac:dyDescent="0.3">
      <c r="A5288" s="2">
        <v>5287</v>
      </c>
      <c r="B5288" s="2" t="s">
        <v>8119</v>
      </c>
      <c r="C5288" s="2">
        <f>YEAR([1]Data!$D5288)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x14ac:dyDescent="0.3">
      <c r="A5289" s="2">
        <v>5288</v>
      </c>
      <c r="B5289" s="2" t="s">
        <v>8119</v>
      </c>
      <c r="C5289" s="2">
        <f>YEAR([1]Data!$D5289)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x14ac:dyDescent="0.3">
      <c r="A5290" s="2">
        <v>5289</v>
      </c>
      <c r="B5290" s="2" t="s">
        <v>8120</v>
      </c>
      <c r="C5290" s="2">
        <f>YEAR([1]Data!$D5290)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x14ac:dyDescent="0.3">
      <c r="A5291" s="2">
        <v>5290</v>
      </c>
      <c r="B5291" s="2" t="s">
        <v>8121</v>
      </c>
      <c r="C5291" s="2">
        <f>YEAR([1]Data!$D5291)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x14ac:dyDescent="0.3">
      <c r="A5292" s="2">
        <v>5291</v>
      </c>
      <c r="B5292" s="2" t="s">
        <v>8121</v>
      </c>
      <c r="C5292" s="2">
        <f>YEAR([1]Data!$D5292)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x14ac:dyDescent="0.3">
      <c r="A5293" s="2">
        <v>5292</v>
      </c>
      <c r="B5293" s="2" t="s">
        <v>8121</v>
      </c>
      <c r="C5293" s="2">
        <f>YEAR([1]Data!$D5293)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x14ac:dyDescent="0.3">
      <c r="A5294" s="2">
        <v>5293</v>
      </c>
      <c r="B5294" s="2" t="s">
        <v>8122</v>
      </c>
      <c r="C5294" s="2">
        <f>YEAR([1]Data!$D5294)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x14ac:dyDescent="0.3">
      <c r="A5295" s="2">
        <v>5294</v>
      </c>
      <c r="B5295" s="2" t="s">
        <v>8123</v>
      </c>
      <c r="C5295" s="2">
        <f>YEAR([1]Data!$D5295)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x14ac:dyDescent="0.3">
      <c r="A5296" s="2">
        <v>5295</v>
      </c>
      <c r="B5296" s="2" t="s">
        <v>8124</v>
      </c>
      <c r="C5296" s="2">
        <f>YEAR([1]Data!$D5296)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x14ac:dyDescent="0.3">
      <c r="A5297" s="2">
        <v>5296</v>
      </c>
      <c r="B5297" s="2" t="s">
        <v>8127</v>
      </c>
      <c r="C5297" s="2">
        <f>YEAR([1]Data!$D5297)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x14ac:dyDescent="0.3">
      <c r="A5298" s="2">
        <v>5297</v>
      </c>
      <c r="B5298" s="2" t="s">
        <v>8128</v>
      </c>
      <c r="C5298" s="2">
        <f>YEAR([1]Data!$D5298)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x14ac:dyDescent="0.3">
      <c r="A5299" s="2">
        <v>5298</v>
      </c>
      <c r="B5299" s="2" t="s">
        <v>8128</v>
      </c>
      <c r="C5299" s="2">
        <f>YEAR([1]Data!$D5299)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x14ac:dyDescent="0.3">
      <c r="A5300" s="2">
        <v>5299</v>
      </c>
      <c r="B5300" s="2" t="s">
        <v>8129</v>
      </c>
      <c r="C5300" s="2">
        <f>YEAR([1]Data!$D5300)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x14ac:dyDescent="0.3">
      <c r="A5301" s="2">
        <v>5300</v>
      </c>
      <c r="B5301" s="2" t="s">
        <v>8129</v>
      </c>
      <c r="C5301" s="2">
        <f>YEAR([1]Data!$D5301)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x14ac:dyDescent="0.3">
      <c r="A5302" s="2">
        <v>5301</v>
      </c>
      <c r="B5302" s="2" t="s">
        <v>8130</v>
      </c>
      <c r="C5302" s="2">
        <f>YEAR([1]Data!$D5302)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x14ac:dyDescent="0.3">
      <c r="A5303" s="2">
        <v>5302</v>
      </c>
      <c r="B5303" s="2" t="s">
        <v>8130</v>
      </c>
      <c r="C5303" s="2">
        <f>YEAR([1]Data!$D5303)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x14ac:dyDescent="0.3">
      <c r="A5304" s="2">
        <v>5303</v>
      </c>
      <c r="B5304" s="2" t="s">
        <v>8130</v>
      </c>
      <c r="C5304" s="2">
        <f>YEAR([1]Data!$D5304)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x14ac:dyDescent="0.3">
      <c r="A5305" s="2">
        <v>5304</v>
      </c>
      <c r="B5305" s="2" t="s">
        <v>8131</v>
      </c>
      <c r="C5305" s="2">
        <f>YEAR([1]Data!$D5305)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x14ac:dyDescent="0.3">
      <c r="A5306" s="2">
        <v>5305</v>
      </c>
      <c r="B5306" s="2" t="s">
        <v>8132</v>
      </c>
      <c r="C5306" s="2">
        <f>YEAR([1]Data!$D5306)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x14ac:dyDescent="0.3">
      <c r="A5307" s="2">
        <v>5306</v>
      </c>
      <c r="B5307" s="2" t="s">
        <v>8133</v>
      </c>
      <c r="C5307" s="2">
        <f>YEAR([1]Data!$D5307)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x14ac:dyDescent="0.3">
      <c r="A5308" s="2">
        <v>5307</v>
      </c>
      <c r="B5308" s="2" t="s">
        <v>8133</v>
      </c>
      <c r="C5308" s="2">
        <f>YEAR([1]Data!$D5308)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x14ac:dyDescent="0.3">
      <c r="A5309" s="2">
        <v>5308</v>
      </c>
      <c r="B5309" s="2" t="s">
        <v>8133</v>
      </c>
      <c r="C5309" s="2">
        <f>YEAR([1]Data!$D5309)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x14ac:dyDescent="0.3">
      <c r="A5310" s="2">
        <v>5309</v>
      </c>
      <c r="B5310" s="2" t="s">
        <v>8136</v>
      </c>
      <c r="C5310" s="2">
        <f>YEAR([1]Data!$D5310)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x14ac:dyDescent="0.3">
      <c r="A5311" s="2">
        <v>5310</v>
      </c>
      <c r="B5311" s="2" t="s">
        <v>8136</v>
      </c>
      <c r="C5311" s="2">
        <f>YEAR([1]Data!$D5311)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x14ac:dyDescent="0.3">
      <c r="A5312" s="2">
        <v>5311</v>
      </c>
      <c r="B5312" s="2" t="s">
        <v>8136</v>
      </c>
      <c r="C5312" s="2">
        <f>YEAR([1]Data!$D5312)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x14ac:dyDescent="0.3">
      <c r="A5313" s="2">
        <v>5312</v>
      </c>
      <c r="B5313" s="2" t="s">
        <v>8139</v>
      </c>
      <c r="C5313" s="2">
        <f>YEAR([1]Data!$D5313)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x14ac:dyDescent="0.3">
      <c r="A5314" s="2">
        <v>5313</v>
      </c>
      <c r="B5314" s="2" t="s">
        <v>8139</v>
      </c>
      <c r="C5314" s="2">
        <f>YEAR([1]Data!$D5314)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x14ac:dyDescent="0.3">
      <c r="A5315" s="2">
        <v>5314</v>
      </c>
      <c r="B5315" s="2" t="s">
        <v>8140</v>
      </c>
      <c r="C5315" s="2">
        <f>YEAR([1]Data!$D5315)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x14ac:dyDescent="0.3">
      <c r="A5316" s="2">
        <v>5315</v>
      </c>
      <c r="B5316" s="2" t="s">
        <v>8140</v>
      </c>
      <c r="C5316" s="2">
        <f>YEAR([1]Data!$D5316)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x14ac:dyDescent="0.3">
      <c r="A5317" s="2">
        <v>5316</v>
      </c>
      <c r="B5317" s="2" t="s">
        <v>8141</v>
      </c>
      <c r="C5317" s="2">
        <f>YEAR([1]Data!$D5317)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x14ac:dyDescent="0.3">
      <c r="A5318" s="2">
        <v>5317</v>
      </c>
      <c r="B5318" s="2" t="s">
        <v>8142</v>
      </c>
      <c r="C5318" s="2">
        <f>YEAR([1]Data!$D5318)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x14ac:dyDescent="0.3">
      <c r="A5319" s="2">
        <v>5318</v>
      </c>
      <c r="B5319" s="2" t="s">
        <v>8142</v>
      </c>
      <c r="C5319" s="2">
        <f>YEAR([1]Data!$D5319)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x14ac:dyDescent="0.3">
      <c r="A5320" s="2">
        <v>5319</v>
      </c>
      <c r="B5320" s="2" t="s">
        <v>8142</v>
      </c>
      <c r="C5320" s="2">
        <f>YEAR([1]Data!$D5320)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x14ac:dyDescent="0.3">
      <c r="A5321" s="2">
        <v>5320</v>
      </c>
      <c r="B5321" s="2" t="s">
        <v>8142</v>
      </c>
      <c r="C5321" s="2">
        <f>YEAR([1]Data!$D5321)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x14ac:dyDescent="0.3">
      <c r="A5322" s="2">
        <v>5321</v>
      </c>
      <c r="B5322" s="2" t="s">
        <v>8142</v>
      </c>
      <c r="C5322" s="2">
        <f>YEAR([1]Data!$D5322)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x14ac:dyDescent="0.3">
      <c r="A5323" s="2">
        <v>5322</v>
      </c>
      <c r="B5323" s="2" t="s">
        <v>8142</v>
      </c>
      <c r="C5323" s="2">
        <f>YEAR([1]Data!$D5323)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x14ac:dyDescent="0.3">
      <c r="A5324" s="2">
        <v>5323</v>
      </c>
      <c r="B5324" s="2" t="s">
        <v>8142</v>
      </c>
      <c r="C5324" s="2">
        <f>YEAR([1]Data!$D5324)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x14ac:dyDescent="0.3">
      <c r="A5325" s="2">
        <v>5324</v>
      </c>
      <c r="B5325" s="2" t="s">
        <v>8144</v>
      </c>
      <c r="C5325" s="2">
        <f>YEAR([1]Data!$D5325)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x14ac:dyDescent="0.3">
      <c r="A5326" s="2">
        <v>5325</v>
      </c>
      <c r="B5326" s="2" t="s">
        <v>8146</v>
      </c>
      <c r="C5326" s="2">
        <f>YEAR([1]Data!$D5326)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x14ac:dyDescent="0.3">
      <c r="A5327" s="2">
        <v>5326</v>
      </c>
      <c r="B5327" s="2" t="s">
        <v>8146</v>
      </c>
      <c r="C5327" s="2">
        <f>YEAR([1]Data!$D5327)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x14ac:dyDescent="0.3">
      <c r="A5328" s="2">
        <v>5327</v>
      </c>
      <c r="B5328" s="2" t="s">
        <v>8147</v>
      </c>
      <c r="C5328" s="2">
        <f>YEAR([1]Data!$D5328)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x14ac:dyDescent="0.3">
      <c r="A5329" s="2">
        <v>5328</v>
      </c>
      <c r="B5329" s="2" t="s">
        <v>8148</v>
      </c>
      <c r="C5329" s="2">
        <f>YEAR([1]Data!$D5329)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x14ac:dyDescent="0.3">
      <c r="A5330" s="2">
        <v>5329</v>
      </c>
      <c r="B5330" s="2" t="s">
        <v>8149</v>
      </c>
      <c r="C5330" s="2">
        <f>YEAR([1]Data!$D5330)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x14ac:dyDescent="0.3">
      <c r="A5331" s="2">
        <v>5330</v>
      </c>
      <c r="B5331" s="2" t="s">
        <v>8150</v>
      </c>
      <c r="C5331" s="2">
        <f>YEAR([1]Data!$D5331)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x14ac:dyDescent="0.3">
      <c r="A5332" s="2">
        <v>5331</v>
      </c>
      <c r="B5332" s="2" t="s">
        <v>8151</v>
      </c>
      <c r="C5332" s="2">
        <f>YEAR([1]Data!$D5332)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x14ac:dyDescent="0.3">
      <c r="A5333" s="2">
        <v>5332</v>
      </c>
      <c r="B5333" s="2" t="s">
        <v>8151</v>
      </c>
      <c r="C5333" s="2">
        <f>YEAR([1]Data!$D5333)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x14ac:dyDescent="0.3">
      <c r="A5334" s="2">
        <v>5333</v>
      </c>
      <c r="B5334" s="2" t="s">
        <v>8151</v>
      </c>
      <c r="C5334" s="2">
        <f>YEAR([1]Data!$D5334)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x14ac:dyDescent="0.3">
      <c r="A5335" s="2">
        <v>5334</v>
      </c>
      <c r="B5335" s="2" t="s">
        <v>8152</v>
      </c>
      <c r="C5335" s="2">
        <f>YEAR([1]Data!$D5335)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x14ac:dyDescent="0.3">
      <c r="A5336" s="2">
        <v>5335</v>
      </c>
      <c r="B5336" s="2" t="s">
        <v>8152</v>
      </c>
      <c r="C5336" s="2">
        <f>YEAR([1]Data!$D5336)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x14ac:dyDescent="0.3">
      <c r="A5337" s="2">
        <v>5336</v>
      </c>
      <c r="B5337" s="2" t="s">
        <v>8152</v>
      </c>
      <c r="C5337" s="2">
        <f>YEAR([1]Data!$D5337)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x14ac:dyDescent="0.3">
      <c r="A5338" s="2">
        <v>5337</v>
      </c>
      <c r="B5338" s="2" t="s">
        <v>8153</v>
      </c>
      <c r="C5338" s="2">
        <f>YEAR([1]Data!$D5338)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x14ac:dyDescent="0.3">
      <c r="A5339" s="2">
        <v>5338</v>
      </c>
      <c r="B5339" s="2" t="s">
        <v>8154</v>
      </c>
      <c r="C5339" s="2">
        <f>YEAR([1]Data!$D5339)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x14ac:dyDescent="0.3">
      <c r="A5340" s="2">
        <v>5339</v>
      </c>
      <c r="B5340" s="2" t="s">
        <v>8155</v>
      </c>
      <c r="C5340" s="2">
        <f>YEAR([1]Data!$D5340)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x14ac:dyDescent="0.3">
      <c r="A5341" s="2">
        <v>5340</v>
      </c>
      <c r="B5341" s="2" t="s">
        <v>8155</v>
      </c>
      <c r="C5341" s="2">
        <f>YEAR([1]Data!$D5341)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x14ac:dyDescent="0.3">
      <c r="A5342" s="2">
        <v>5341</v>
      </c>
      <c r="B5342" s="2" t="s">
        <v>8155</v>
      </c>
      <c r="C5342" s="2">
        <f>YEAR([1]Data!$D5342)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x14ac:dyDescent="0.3">
      <c r="A5343" s="2">
        <v>5342</v>
      </c>
      <c r="B5343" s="2" t="s">
        <v>8155</v>
      </c>
      <c r="C5343" s="2">
        <f>YEAR([1]Data!$D5343)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x14ac:dyDescent="0.3">
      <c r="A5344" s="2">
        <v>5343</v>
      </c>
      <c r="B5344" s="2" t="s">
        <v>8156</v>
      </c>
      <c r="C5344" s="2">
        <f>YEAR([1]Data!$D5344)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x14ac:dyDescent="0.3">
      <c r="A5345" s="2">
        <v>5344</v>
      </c>
      <c r="B5345" s="2" t="s">
        <v>8156</v>
      </c>
      <c r="C5345" s="2">
        <f>YEAR([1]Data!$D5345)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x14ac:dyDescent="0.3">
      <c r="A5346" s="2">
        <v>5345</v>
      </c>
      <c r="B5346" s="2" t="s">
        <v>8159</v>
      </c>
      <c r="C5346" s="2">
        <f>YEAR([1]Data!$D5346)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x14ac:dyDescent="0.3">
      <c r="A5347" s="2">
        <v>5346</v>
      </c>
      <c r="B5347" s="2" t="s">
        <v>8160</v>
      </c>
      <c r="C5347" s="2">
        <f>YEAR([1]Data!$D5347)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x14ac:dyDescent="0.3">
      <c r="A5348" s="2">
        <v>5347</v>
      </c>
      <c r="B5348" s="2" t="s">
        <v>8160</v>
      </c>
      <c r="C5348" s="2">
        <f>YEAR([1]Data!$D5348)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x14ac:dyDescent="0.3">
      <c r="A5349" s="2">
        <v>5348</v>
      </c>
      <c r="B5349" s="2" t="s">
        <v>8160</v>
      </c>
      <c r="C5349" s="2">
        <f>YEAR([1]Data!$D5349)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x14ac:dyDescent="0.3">
      <c r="A5350" s="2">
        <v>5349</v>
      </c>
      <c r="B5350" s="2" t="s">
        <v>8161</v>
      </c>
      <c r="C5350" s="2">
        <f>YEAR([1]Data!$D5350)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x14ac:dyDescent="0.3">
      <c r="A5351" s="2">
        <v>5350</v>
      </c>
      <c r="B5351" s="2" t="s">
        <v>8161</v>
      </c>
      <c r="C5351" s="2">
        <f>YEAR([1]Data!$D5351)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x14ac:dyDescent="0.3">
      <c r="A5352" s="2">
        <v>5351</v>
      </c>
      <c r="B5352" s="2" t="s">
        <v>8163</v>
      </c>
      <c r="C5352" s="2">
        <f>YEAR([1]Data!$D5352)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x14ac:dyDescent="0.3">
      <c r="A5353" s="2">
        <v>5352</v>
      </c>
      <c r="B5353" s="2" t="s">
        <v>8164</v>
      </c>
      <c r="C5353" s="2">
        <f>YEAR([1]Data!$D5353)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x14ac:dyDescent="0.3">
      <c r="A5354" s="2">
        <v>5353</v>
      </c>
      <c r="B5354" s="2" t="s">
        <v>8164</v>
      </c>
      <c r="C5354" s="2">
        <f>YEAR([1]Data!$D5354)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x14ac:dyDescent="0.3">
      <c r="A5355" s="2">
        <v>5354</v>
      </c>
      <c r="B5355" s="2" t="s">
        <v>8165</v>
      </c>
      <c r="C5355" s="2">
        <f>YEAR([1]Data!$D5355)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x14ac:dyDescent="0.3">
      <c r="A5356" s="2">
        <v>5355</v>
      </c>
      <c r="B5356" s="2" t="s">
        <v>8166</v>
      </c>
      <c r="C5356" s="2">
        <f>YEAR([1]Data!$D5356)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x14ac:dyDescent="0.3">
      <c r="A5357" s="2">
        <v>5356</v>
      </c>
      <c r="B5357" s="2" t="s">
        <v>8166</v>
      </c>
      <c r="C5357" s="2">
        <f>YEAR([1]Data!$D5357)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x14ac:dyDescent="0.3">
      <c r="A5358" s="2">
        <v>5357</v>
      </c>
      <c r="B5358" s="2" t="s">
        <v>8169</v>
      </c>
      <c r="C5358" s="2">
        <f>YEAR([1]Data!$D5358)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x14ac:dyDescent="0.3">
      <c r="A5359" s="2">
        <v>5358</v>
      </c>
      <c r="B5359" s="2" t="s">
        <v>8170</v>
      </c>
      <c r="C5359" s="2">
        <f>YEAR([1]Data!$D5359)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x14ac:dyDescent="0.3">
      <c r="A5360" s="2">
        <v>5359</v>
      </c>
      <c r="B5360" s="2" t="s">
        <v>8170</v>
      </c>
      <c r="C5360" s="2">
        <f>YEAR([1]Data!$D5360)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x14ac:dyDescent="0.3">
      <c r="A5361" s="2">
        <v>5360</v>
      </c>
      <c r="B5361" s="2" t="s">
        <v>8170</v>
      </c>
      <c r="C5361" s="2">
        <f>YEAR([1]Data!$D5361)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x14ac:dyDescent="0.3">
      <c r="A5362" s="2">
        <v>5361</v>
      </c>
      <c r="B5362" s="2" t="s">
        <v>8171</v>
      </c>
      <c r="C5362" s="2">
        <f>YEAR([1]Data!$D5362)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x14ac:dyDescent="0.3">
      <c r="A5363" s="2">
        <v>5362</v>
      </c>
      <c r="B5363" s="2" t="s">
        <v>8172</v>
      </c>
      <c r="C5363" s="2">
        <f>YEAR([1]Data!$D5363)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x14ac:dyDescent="0.3">
      <c r="A5364" s="2">
        <v>5363</v>
      </c>
      <c r="B5364" s="2" t="s">
        <v>8173</v>
      </c>
      <c r="C5364" s="2">
        <f>YEAR([1]Data!$D5364)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x14ac:dyDescent="0.3">
      <c r="A5365" s="2">
        <v>5364</v>
      </c>
      <c r="B5365" s="2" t="s">
        <v>8173</v>
      </c>
      <c r="C5365" s="2">
        <f>YEAR([1]Data!$D5365)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x14ac:dyDescent="0.3">
      <c r="A5366" s="2">
        <v>5365</v>
      </c>
      <c r="B5366" s="2" t="s">
        <v>8174</v>
      </c>
      <c r="C5366" s="2">
        <f>YEAR([1]Data!$D5366)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x14ac:dyDescent="0.3">
      <c r="A5367" s="2">
        <v>5366</v>
      </c>
      <c r="B5367" s="2" t="s">
        <v>8175</v>
      </c>
      <c r="C5367" s="2">
        <f>YEAR([1]Data!$D5367)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x14ac:dyDescent="0.3">
      <c r="A5368" s="2">
        <v>5367</v>
      </c>
      <c r="B5368" s="2" t="s">
        <v>8176</v>
      </c>
      <c r="C5368" s="2">
        <f>YEAR([1]Data!$D5368)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x14ac:dyDescent="0.3">
      <c r="A5369" s="2">
        <v>5368</v>
      </c>
      <c r="B5369" s="2" t="s">
        <v>8176</v>
      </c>
      <c r="C5369" s="2">
        <f>YEAR([1]Data!$D5369)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x14ac:dyDescent="0.3">
      <c r="A5370" s="2">
        <v>5369</v>
      </c>
      <c r="B5370" s="2" t="s">
        <v>8176</v>
      </c>
      <c r="C5370" s="2">
        <f>YEAR([1]Data!$D5370)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x14ac:dyDescent="0.3">
      <c r="A5371" s="2">
        <v>5370</v>
      </c>
      <c r="B5371" s="2" t="s">
        <v>8177</v>
      </c>
      <c r="C5371" s="2">
        <f>YEAR([1]Data!$D5371)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x14ac:dyDescent="0.3">
      <c r="A5372" s="2">
        <v>5371</v>
      </c>
      <c r="B5372" s="2" t="s">
        <v>8180</v>
      </c>
      <c r="C5372" s="2">
        <f>YEAR([1]Data!$D5372)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x14ac:dyDescent="0.3">
      <c r="A5373" s="2">
        <v>5372</v>
      </c>
      <c r="B5373" s="2" t="s">
        <v>8180</v>
      </c>
      <c r="C5373" s="2">
        <f>YEAR([1]Data!$D5373)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x14ac:dyDescent="0.3">
      <c r="A5374" s="2">
        <v>5373</v>
      </c>
      <c r="B5374" s="2" t="s">
        <v>8181</v>
      </c>
      <c r="C5374" s="2">
        <f>YEAR([1]Data!$D5374)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x14ac:dyDescent="0.3">
      <c r="A5375" s="2">
        <v>5374</v>
      </c>
      <c r="B5375" s="2" t="s">
        <v>8181</v>
      </c>
      <c r="C5375" s="2">
        <f>YEAR([1]Data!$D5375)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x14ac:dyDescent="0.3">
      <c r="A5376" s="2">
        <v>5375</v>
      </c>
      <c r="B5376" s="2" t="s">
        <v>8181</v>
      </c>
      <c r="C5376" s="2">
        <f>YEAR([1]Data!$D5376)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x14ac:dyDescent="0.3">
      <c r="A5377" s="2">
        <v>5376</v>
      </c>
      <c r="B5377" s="2" t="s">
        <v>8182</v>
      </c>
      <c r="C5377" s="2">
        <f>YEAR([1]Data!$D5377)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x14ac:dyDescent="0.3">
      <c r="A5378" s="2">
        <v>5377</v>
      </c>
      <c r="B5378" s="2" t="s">
        <v>8182</v>
      </c>
      <c r="C5378" s="2">
        <f>YEAR([1]Data!$D5378)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x14ac:dyDescent="0.3">
      <c r="A5379" s="2">
        <v>5378</v>
      </c>
      <c r="B5379" s="2" t="s">
        <v>8183</v>
      </c>
      <c r="C5379" s="2">
        <f>YEAR([1]Data!$D5379)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x14ac:dyDescent="0.3">
      <c r="A5380" s="2">
        <v>5379</v>
      </c>
      <c r="B5380" s="2" t="s">
        <v>8183</v>
      </c>
      <c r="C5380" s="2">
        <f>YEAR([1]Data!$D5380)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x14ac:dyDescent="0.3">
      <c r="A5381" s="2">
        <v>5380</v>
      </c>
      <c r="B5381" s="2" t="s">
        <v>8184</v>
      </c>
      <c r="C5381" s="2">
        <f>YEAR([1]Data!$D5381)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x14ac:dyDescent="0.3">
      <c r="A5382" s="2">
        <v>5381</v>
      </c>
      <c r="B5382" s="2" t="s">
        <v>8184</v>
      </c>
      <c r="C5382" s="2">
        <f>YEAR([1]Data!$D5382)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x14ac:dyDescent="0.3">
      <c r="A5383" s="2">
        <v>5382</v>
      </c>
      <c r="B5383" s="2" t="s">
        <v>8187</v>
      </c>
      <c r="C5383" s="2">
        <f>YEAR([1]Data!$D5383)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x14ac:dyDescent="0.3">
      <c r="A5384" s="2">
        <v>5383</v>
      </c>
      <c r="B5384" s="2" t="s">
        <v>8187</v>
      </c>
      <c r="C5384" s="2">
        <f>YEAR([1]Data!$D5384)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x14ac:dyDescent="0.3">
      <c r="A5385" s="2">
        <v>5384</v>
      </c>
      <c r="B5385" s="2" t="s">
        <v>8187</v>
      </c>
      <c r="C5385" s="2">
        <f>YEAR([1]Data!$D5385)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x14ac:dyDescent="0.3">
      <c r="A5386" s="2">
        <v>5385</v>
      </c>
      <c r="B5386" s="2" t="s">
        <v>8190</v>
      </c>
      <c r="C5386" s="2">
        <f>YEAR([1]Data!$D5386)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x14ac:dyDescent="0.3">
      <c r="A5387" s="2">
        <v>5386</v>
      </c>
      <c r="B5387" s="2" t="s">
        <v>8190</v>
      </c>
      <c r="C5387" s="2">
        <f>YEAR([1]Data!$D5387)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x14ac:dyDescent="0.3">
      <c r="A5388" s="2">
        <v>5387</v>
      </c>
      <c r="B5388" s="2" t="s">
        <v>8191</v>
      </c>
      <c r="C5388" s="2">
        <f>YEAR([1]Data!$D5388)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x14ac:dyDescent="0.3">
      <c r="A5389" s="2">
        <v>5388</v>
      </c>
      <c r="B5389" s="2" t="s">
        <v>8193</v>
      </c>
      <c r="C5389" s="2">
        <f>YEAR([1]Data!$D5389)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x14ac:dyDescent="0.3">
      <c r="A5390" s="2">
        <v>5389</v>
      </c>
      <c r="B5390" s="2" t="s">
        <v>8193</v>
      </c>
      <c r="C5390" s="2">
        <f>YEAR([1]Data!$D5390)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x14ac:dyDescent="0.3">
      <c r="A5391" s="2">
        <v>5390</v>
      </c>
      <c r="B5391" s="2" t="s">
        <v>8193</v>
      </c>
      <c r="C5391" s="2">
        <f>YEAR([1]Data!$D5391)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x14ac:dyDescent="0.3">
      <c r="A5392" s="2">
        <v>5391</v>
      </c>
      <c r="B5392" s="2" t="s">
        <v>8194</v>
      </c>
      <c r="C5392" s="2">
        <f>YEAR([1]Data!$D5392)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x14ac:dyDescent="0.3">
      <c r="A5393" s="2">
        <v>5392</v>
      </c>
      <c r="B5393" s="2" t="s">
        <v>8195</v>
      </c>
      <c r="C5393" s="2">
        <f>YEAR([1]Data!$D5393)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x14ac:dyDescent="0.3">
      <c r="A5394" s="2">
        <v>5393</v>
      </c>
      <c r="B5394" s="2" t="s">
        <v>8195</v>
      </c>
      <c r="C5394" s="2">
        <f>YEAR([1]Data!$D5394)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x14ac:dyDescent="0.3">
      <c r="A5395" s="2">
        <v>5394</v>
      </c>
      <c r="B5395" s="2" t="s">
        <v>8195</v>
      </c>
      <c r="C5395" s="2">
        <f>YEAR([1]Data!$D5395)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x14ac:dyDescent="0.3">
      <c r="A5396" s="2">
        <v>5395</v>
      </c>
      <c r="B5396" s="2" t="s">
        <v>8195</v>
      </c>
      <c r="C5396" s="2">
        <f>YEAR([1]Data!$D5396)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x14ac:dyDescent="0.3">
      <c r="A5397" s="2">
        <v>5396</v>
      </c>
      <c r="B5397" s="2" t="s">
        <v>8196</v>
      </c>
      <c r="C5397" s="2">
        <f>YEAR([1]Data!$D5397)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x14ac:dyDescent="0.3">
      <c r="A5398" s="2">
        <v>5397</v>
      </c>
      <c r="B5398" s="2" t="s">
        <v>8197</v>
      </c>
      <c r="C5398" s="2">
        <f>YEAR([1]Data!$D5398)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x14ac:dyDescent="0.3">
      <c r="A5399" s="2">
        <v>5398</v>
      </c>
      <c r="B5399" s="2" t="s">
        <v>8198</v>
      </c>
      <c r="C5399" s="2">
        <f>YEAR([1]Data!$D5399)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x14ac:dyDescent="0.3">
      <c r="A5400" s="2">
        <v>5399</v>
      </c>
      <c r="B5400" s="2" t="s">
        <v>8199</v>
      </c>
      <c r="C5400" s="2">
        <f>YEAR([1]Data!$D5400)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x14ac:dyDescent="0.3">
      <c r="A5401" s="2">
        <v>5400</v>
      </c>
      <c r="B5401" s="2" t="s">
        <v>8200</v>
      </c>
      <c r="C5401" s="2">
        <f>YEAR([1]Data!$D5401)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x14ac:dyDescent="0.3">
      <c r="A5402" s="2">
        <v>5401</v>
      </c>
      <c r="B5402" s="2" t="s">
        <v>8201</v>
      </c>
      <c r="C5402" s="2">
        <f>YEAR([1]Data!$D5402)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x14ac:dyDescent="0.3">
      <c r="A5403" s="2">
        <v>5402</v>
      </c>
      <c r="B5403" s="2" t="s">
        <v>8201</v>
      </c>
      <c r="C5403" s="2">
        <f>YEAR([1]Data!$D5403)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x14ac:dyDescent="0.3">
      <c r="A5404" s="2">
        <v>5403</v>
      </c>
      <c r="B5404" s="2" t="s">
        <v>8204</v>
      </c>
      <c r="C5404" s="2">
        <f>YEAR([1]Data!$D5404)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x14ac:dyDescent="0.3">
      <c r="A5405" s="2">
        <v>5404</v>
      </c>
      <c r="B5405" s="2" t="s">
        <v>8204</v>
      </c>
      <c r="C5405" s="2">
        <f>YEAR([1]Data!$D5405)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x14ac:dyDescent="0.3">
      <c r="A5406" s="2">
        <v>5405</v>
      </c>
      <c r="B5406" s="2" t="s">
        <v>8205</v>
      </c>
      <c r="C5406" s="2">
        <f>YEAR([1]Data!$D5406)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x14ac:dyDescent="0.3">
      <c r="A5407" s="2">
        <v>5406</v>
      </c>
      <c r="B5407" s="2" t="s">
        <v>8205</v>
      </c>
      <c r="C5407" s="2">
        <f>YEAR([1]Data!$D5407)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x14ac:dyDescent="0.3">
      <c r="A5408" s="2">
        <v>5407</v>
      </c>
      <c r="B5408" s="2" t="s">
        <v>8205</v>
      </c>
      <c r="C5408" s="2">
        <f>YEAR([1]Data!$D5408)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x14ac:dyDescent="0.3">
      <c r="A5409" s="2">
        <v>5408</v>
      </c>
      <c r="B5409" s="2" t="s">
        <v>8206</v>
      </c>
      <c r="C5409" s="2">
        <f>YEAR([1]Data!$D5409)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x14ac:dyDescent="0.3">
      <c r="A5410" s="2">
        <v>5409</v>
      </c>
      <c r="B5410" s="2" t="s">
        <v>8206</v>
      </c>
      <c r="C5410" s="2">
        <f>YEAR([1]Data!$D5410)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x14ac:dyDescent="0.3">
      <c r="A5411" s="2">
        <v>5410</v>
      </c>
      <c r="B5411" s="2" t="s">
        <v>8206</v>
      </c>
      <c r="C5411" s="2">
        <f>YEAR([1]Data!$D5411)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x14ac:dyDescent="0.3">
      <c r="A5412" s="2">
        <v>5411</v>
      </c>
      <c r="B5412" s="2" t="s">
        <v>8206</v>
      </c>
      <c r="C5412" s="2">
        <f>YEAR([1]Data!$D5412)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x14ac:dyDescent="0.3">
      <c r="A5413" s="2">
        <v>5412</v>
      </c>
      <c r="B5413" s="2" t="s">
        <v>8208</v>
      </c>
      <c r="C5413" s="2">
        <f>YEAR([1]Data!$D5413)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x14ac:dyDescent="0.3">
      <c r="A5414" s="2">
        <v>5413</v>
      </c>
      <c r="B5414" s="2" t="s">
        <v>8208</v>
      </c>
      <c r="C5414" s="2">
        <f>YEAR([1]Data!$D5414)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x14ac:dyDescent="0.3">
      <c r="A5415" s="2">
        <v>5414</v>
      </c>
      <c r="B5415" s="2" t="s">
        <v>8212</v>
      </c>
      <c r="C5415" s="2">
        <f>YEAR([1]Data!$D5415)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x14ac:dyDescent="0.3">
      <c r="A5416" s="2">
        <v>5415</v>
      </c>
      <c r="B5416" s="2" t="s">
        <v>8213</v>
      </c>
      <c r="C5416" s="2">
        <f>YEAR([1]Data!$D5416)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x14ac:dyDescent="0.3">
      <c r="A5417" s="2">
        <v>5416</v>
      </c>
      <c r="B5417" s="2" t="s">
        <v>8213</v>
      </c>
      <c r="C5417" s="2">
        <f>YEAR([1]Data!$D5417)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x14ac:dyDescent="0.3">
      <c r="A5418" s="2">
        <v>5417</v>
      </c>
      <c r="B5418" s="2" t="s">
        <v>8213</v>
      </c>
      <c r="C5418" s="2">
        <f>YEAR([1]Data!$D5418)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x14ac:dyDescent="0.3">
      <c r="A5419" s="2">
        <v>5418</v>
      </c>
      <c r="B5419" s="2" t="s">
        <v>8214</v>
      </c>
      <c r="C5419" s="2">
        <f>YEAR([1]Data!$D5419)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x14ac:dyDescent="0.3">
      <c r="A5420" s="2">
        <v>5419</v>
      </c>
      <c r="B5420" s="2" t="s">
        <v>8217</v>
      </c>
      <c r="C5420" s="2">
        <f>YEAR([1]Data!$D5420)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x14ac:dyDescent="0.3">
      <c r="A5421" s="2">
        <v>5420</v>
      </c>
      <c r="B5421" s="2" t="s">
        <v>8217</v>
      </c>
      <c r="C5421" s="2">
        <f>YEAR([1]Data!$D5421)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x14ac:dyDescent="0.3">
      <c r="A5422" s="2">
        <v>5421</v>
      </c>
      <c r="B5422" s="2" t="s">
        <v>8218</v>
      </c>
      <c r="C5422" s="2">
        <f>YEAR([1]Data!$D5422)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x14ac:dyDescent="0.3">
      <c r="A5423" s="2">
        <v>5422</v>
      </c>
      <c r="B5423" s="2" t="s">
        <v>8218</v>
      </c>
      <c r="C5423" s="2">
        <f>YEAR([1]Data!$D5423)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x14ac:dyDescent="0.3">
      <c r="A5424" s="2">
        <v>5423</v>
      </c>
      <c r="B5424" s="2" t="s">
        <v>8219</v>
      </c>
      <c r="C5424" s="2">
        <f>YEAR([1]Data!$D5424)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x14ac:dyDescent="0.3">
      <c r="A5425" s="2">
        <v>5424</v>
      </c>
      <c r="B5425" s="2" t="s">
        <v>8220</v>
      </c>
      <c r="C5425" s="2">
        <f>YEAR([1]Data!$D5425)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x14ac:dyDescent="0.3">
      <c r="A5426" s="2">
        <v>5425</v>
      </c>
      <c r="B5426" s="2" t="s">
        <v>8223</v>
      </c>
      <c r="C5426" s="2">
        <f>YEAR([1]Data!$D5426)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x14ac:dyDescent="0.3">
      <c r="A5427" s="2">
        <v>5426</v>
      </c>
      <c r="B5427" s="2" t="s">
        <v>8224</v>
      </c>
      <c r="C5427" s="2">
        <f>YEAR([1]Data!$D5427)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x14ac:dyDescent="0.3">
      <c r="A5428" s="2">
        <v>5427</v>
      </c>
      <c r="B5428" s="2" t="s">
        <v>8224</v>
      </c>
      <c r="C5428" s="2">
        <f>YEAR([1]Data!$D5428)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x14ac:dyDescent="0.3">
      <c r="A5429" s="2">
        <v>5428</v>
      </c>
      <c r="B5429" s="2" t="s">
        <v>8227</v>
      </c>
      <c r="C5429" s="2">
        <f>YEAR([1]Data!$D5429)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x14ac:dyDescent="0.3">
      <c r="A5430" s="2">
        <v>5429</v>
      </c>
      <c r="B5430" s="2" t="s">
        <v>8230</v>
      </c>
      <c r="C5430" s="2">
        <f>YEAR([1]Data!$D5430)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x14ac:dyDescent="0.3">
      <c r="A5431" s="2">
        <v>5430</v>
      </c>
      <c r="B5431" s="2" t="s">
        <v>8231</v>
      </c>
      <c r="C5431" s="2">
        <f>YEAR([1]Data!$D5431)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x14ac:dyDescent="0.3">
      <c r="A5432" s="2">
        <v>5431</v>
      </c>
      <c r="B5432" s="2" t="s">
        <v>8232</v>
      </c>
      <c r="C5432" s="2">
        <f>YEAR([1]Data!$D5432)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x14ac:dyDescent="0.3">
      <c r="A5433" s="2">
        <v>5432</v>
      </c>
      <c r="B5433" s="2" t="s">
        <v>8232</v>
      </c>
      <c r="C5433" s="2">
        <f>YEAR([1]Data!$D5433)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x14ac:dyDescent="0.3">
      <c r="A5434" s="2">
        <v>5433</v>
      </c>
      <c r="B5434" s="2" t="s">
        <v>8232</v>
      </c>
      <c r="C5434" s="2">
        <f>YEAR([1]Data!$D5434)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x14ac:dyDescent="0.3">
      <c r="A5435" s="2">
        <v>5434</v>
      </c>
      <c r="B5435" s="2" t="s">
        <v>8235</v>
      </c>
      <c r="C5435" s="2">
        <f>YEAR([1]Data!$D5435)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x14ac:dyDescent="0.3">
      <c r="A5436" s="2">
        <v>5435</v>
      </c>
      <c r="B5436" s="2" t="s">
        <v>8236</v>
      </c>
      <c r="C5436" s="2">
        <f>YEAR([1]Data!$D5436)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x14ac:dyDescent="0.3">
      <c r="A5437" s="2">
        <v>5436</v>
      </c>
      <c r="B5437" s="2" t="s">
        <v>8236</v>
      </c>
      <c r="C5437" s="2">
        <f>YEAR([1]Data!$D5437)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x14ac:dyDescent="0.3">
      <c r="A5438" s="2">
        <v>5437</v>
      </c>
      <c r="B5438" s="2" t="s">
        <v>8239</v>
      </c>
      <c r="C5438" s="2">
        <f>YEAR([1]Data!$D5438)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x14ac:dyDescent="0.3">
      <c r="A5439" s="2">
        <v>5438</v>
      </c>
      <c r="B5439" s="2" t="s">
        <v>8239</v>
      </c>
      <c r="C5439" s="2">
        <f>YEAR([1]Data!$D5439)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x14ac:dyDescent="0.3">
      <c r="A5440" s="2">
        <v>5439</v>
      </c>
      <c r="B5440" s="2" t="s">
        <v>8239</v>
      </c>
      <c r="C5440" s="2">
        <f>YEAR([1]Data!$D5440)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x14ac:dyDescent="0.3">
      <c r="A5441" s="2">
        <v>5440</v>
      </c>
      <c r="B5441" s="2" t="s">
        <v>8242</v>
      </c>
      <c r="C5441" s="2">
        <f>YEAR([1]Data!$D5441)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x14ac:dyDescent="0.3">
      <c r="A5442" s="2">
        <v>5441</v>
      </c>
      <c r="B5442" s="2" t="s">
        <v>8243</v>
      </c>
      <c r="C5442" s="2">
        <f>YEAR([1]Data!$D5442)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x14ac:dyDescent="0.3">
      <c r="A5443" s="2">
        <v>5442</v>
      </c>
      <c r="B5443" s="2" t="s">
        <v>8245</v>
      </c>
      <c r="C5443" s="2">
        <f>YEAR([1]Data!$D5443)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x14ac:dyDescent="0.3">
      <c r="A5444" s="2">
        <v>5443</v>
      </c>
      <c r="B5444" s="2" t="s">
        <v>8248</v>
      </c>
      <c r="C5444" s="2">
        <f>YEAR([1]Data!$D5444)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x14ac:dyDescent="0.3">
      <c r="A5445" s="2">
        <v>5444</v>
      </c>
      <c r="B5445" s="2" t="s">
        <v>8248</v>
      </c>
      <c r="C5445" s="2">
        <f>YEAR([1]Data!$D5445)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x14ac:dyDescent="0.3">
      <c r="A5446" s="2">
        <v>5445</v>
      </c>
      <c r="B5446" s="2" t="s">
        <v>8248</v>
      </c>
      <c r="C5446" s="2">
        <f>YEAR([1]Data!$D5446)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x14ac:dyDescent="0.3">
      <c r="A5447" s="2">
        <v>5446</v>
      </c>
      <c r="B5447" s="2" t="s">
        <v>8251</v>
      </c>
      <c r="C5447" s="2">
        <f>YEAR([1]Data!$D5447)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x14ac:dyDescent="0.3">
      <c r="A5448" s="2">
        <v>5447</v>
      </c>
      <c r="B5448" s="2" t="s">
        <v>8252</v>
      </c>
      <c r="C5448" s="2">
        <f>YEAR([1]Data!$D5448)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x14ac:dyDescent="0.3">
      <c r="A5449" s="2">
        <v>5448</v>
      </c>
      <c r="B5449" s="2" t="s">
        <v>8252</v>
      </c>
      <c r="C5449" s="2">
        <f>YEAR([1]Data!$D5449)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x14ac:dyDescent="0.3">
      <c r="A5450" s="2">
        <v>5449</v>
      </c>
      <c r="B5450" s="2" t="s">
        <v>8253</v>
      </c>
      <c r="C5450" s="2">
        <f>YEAR([1]Data!$D5450)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x14ac:dyDescent="0.3">
      <c r="A5451" s="2">
        <v>5450</v>
      </c>
      <c r="B5451" s="2" t="s">
        <v>8253</v>
      </c>
      <c r="C5451" s="2">
        <f>YEAR([1]Data!$D5451)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x14ac:dyDescent="0.3">
      <c r="A5452" s="2">
        <v>5451</v>
      </c>
      <c r="B5452" s="2" t="s">
        <v>8253</v>
      </c>
      <c r="C5452" s="2">
        <f>YEAR([1]Data!$D5452)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x14ac:dyDescent="0.3">
      <c r="A5453" s="2">
        <v>5452</v>
      </c>
      <c r="B5453" s="2" t="s">
        <v>8253</v>
      </c>
      <c r="C5453" s="2">
        <f>YEAR([1]Data!$D5453)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x14ac:dyDescent="0.3">
      <c r="A5454" s="2">
        <v>5453</v>
      </c>
      <c r="B5454" s="2" t="s">
        <v>8254</v>
      </c>
      <c r="C5454" s="2">
        <f>YEAR([1]Data!$D5454)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x14ac:dyDescent="0.3">
      <c r="A5455" s="2">
        <v>5454</v>
      </c>
      <c r="B5455" s="2" t="s">
        <v>8255</v>
      </c>
      <c r="C5455" s="2">
        <f>YEAR([1]Data!$D5455)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x14ac:dyDescent="0.3">
      <c r="A5456" s="2">
        <v>5455</v>
      </c>
      <c r="B5456" s="2" t="s">
        <v>8256</v>
      </c>
      <c r="C5456" s="2">
        <f>YEAR([1]Data!$D5456)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x14ac:dyDescent="0.3">
      <c r="A5457" s="2">
        <v>5456</v>
      </c>
      <c r="B5457" s="2" t="s">
        <v>8256</v>
      </c>
      <c r="C5457" s="2">
        <f>YEAR([1]Data!$D5457)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x14ac:dyDescent="0.3">
      <c r="A5458" s="2">
        <v>5457</v>
      </c>
      <c r="B5458" s="2" t="s">
        <v>8257</v>
      </c>
      <c r="C5458" s="2">
        <f>YEAR([1]Data!$D5458)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x14ac:dyDescent="0.3">
      <c r="A5459" s="2">
        <v>5458</v>
      </c>
      <c r="B5459" s="2" t="s">
        <v>8257</v>
      </c>
      <c r="C5459" s="2">
        <f>YEAR([1]Data!$D5459)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x14ac:dyDescent="0.3">
      <c r="A5460" s="2">
        <v>5459</v>
      </c>
      <c r="B5460" s="2" t="s">
        <v>8260</v>
      </c>
      <c r="C5460" s="2">
        <f>YEAR([1]Data!$D5460)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x14ac:dyDescent="0.3">
      <c r="A5461" s="2">
        <v>5460</v>
      </c>
      <c r="B5461" s="2" t="s">
        <v>8260</v>
      </c>
      <c r="C5461" s="2">
        <f>YEAR([1]Data!$D5461)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x14ac:dyDescent="0.3">
      <c r="A5462" s="2">
        <v>5461</v>
      </c>
      <c r="B5462" s="2" t="s">
        <v>8263</v>
      </c>
      <c r="C5462" s="2">
        <f>YEAR([1]Data!$D5462)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x14ac:dyDescent="0.3">
      <c r="A5463" s="2">
        <v>5462</v>
      </c>
      <c r="B5463" s="2" t="s">
        <v>8264</v>
      </c>
      <c r="C5463" s="2">
        <f>YEAR([1]Data!$D5463)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x14ac:dyDescent="0.3">
      <c r="A5464" s="2">
        <v>5463</v>
      </c>
      <c r="B5464" s="2" t="s">
        <v>8265</v>
      </c>
      <c r="C5464" s="2">
        <f>YEAR([1]Data!$D5464)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x14ac:dyDescent="0.3">
      <c r="A5465" s="2">
        <v>5464</v>
      </c>
      <c r="B5465" s="2" t="s">
        <v>8265</v>
      </c>
      <c r="C5465" s="2">
        <f>YEAR([1]Data!$D5465)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x14ac:dyDescent="0.3">
      <c r="A5466" s="2">
        <v>5465</v>
      </c>
      <c r="B5466" s="2" t="s">
        <v>8265</v>
      </c>
      <c r="C5466" s="2">
        <f>YEAR([1]Data!$D5466)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x14ac:dyDescent="0.3">
      <c r="A5467" s="2">
        <v>5466</v>
      </c>
      <c r="B5467" s="2" t="s">
        <v>8265</v>
      </c>
      <c r="C5467" s="2">
        <f>YEAR([1]Data!$D5467)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x14ac:dyDescent="0.3">
      <c r="A5468" s="2">
        <v>5467</v>
      </c>
      <c r="B5468" s="2" t="s">
        <v>8266</v>
      </c>
      <c r="C5468" s="2">
        <f>YEAR([1]Data!$D5468)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x14ac:dyDescent="0.3">
      <c r="A5469" s="2">
        <v>5468</v>
      </c>
      <c r="B5469" s="2" t="s">
        <v>8267</v>
      </c>
      <c r="C5469" s="2">
        <f>YEAR([1]Data!$D5469)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x14ac:dyDescent="0.3">
      <c r="A5470" s="2">
        <v>5469</v>
      </c>
      <c r="B5470" s="2" t="s">
        <v>8268</v>
      </c>
      <c r="C5470" s="2">
        <f>YEAR([1]Data!$D5470)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x14ac:dyDescent="0.3">
      <c r="A5471" s="2">
        <v>5470</v>
      </c>
      <c r="B5471" s="2" t="s">
        <v>8268</v>
      </c>
      <c r="C5471" s="2">
        <f>YEAR([1]Data!$D5471)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x14ac:dyDescent="0.3">
      <c r="A5472" s="2">
        <v>5471</v>
      </c>
      <c r="B5472" s="2" t="s">
        <v>8269</v>
      </c>
      <c r="C5472" s="2">
        <f>YEAR([1]Data!$D5472)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x14ac:dyDescent="0.3">
      <c r="A5473" s="2">
        <v>5472</v>
      </c>
      <c r="B5473" s="2" t="s">
        <v>8270</v>
      </c>
      <c r="C5473" s="2">
        <f>YEAR([1]Data!$D5473)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x14ac:dyDescent="0.3">
      <c r="A5474" s="2">
        <v>5473</v>
      </c>
      <c r="B5474" s="2" t="s">
        <v>8270</v>
      </c>
      <c r="C5474" s="2">
        <f>YEAR([1]Data!$D5474)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x14ac:dyDescent="0.3">
      <c r="A5475" s="2">
        <v>5474</v>
      </c>
      <c r="B5475" s="2" t="s">
        <v>8270</v>
      </c>
      <c r="C5475" s="2">
        <f>YEAR([1]Data!$D5475)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x14ac:dyDescent="0.3">
      <c r="A5476" s="2">
        <v>5475</v>
      </c>
      <c r="B5476" s="2" t="s">
        <v>8271</v>
      </c>
      <c r="C5476" s="2">
        <f>YEAR([1]Data!$D5476)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x14ac:dyDescent="0.3">
      <c r="A5477" s="2">
        <v>5476</v>
      </c>
      <c r="B5477" s="2" t="s">
        <v>8272</v>
      </c>
      <c r="C5477" s="2">
        <f>YEAR([1]Data!$D5477)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x14ac:dyDescent="0.3">
      <c r="A5478" s="2">
        <v>5477</v>
      </c>
      <c r="B5478" s="2" t="s">
        <v>8272</v>
      </c>
      <c r="C5478" s="2">
        <f>YEAR([1]Data!$D5478)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x14ac:dyDescent="0.3">
      <c r="A5479" s="2">
        <v>5478</v>
      </c>
      <c r="B5479" s="2" t="s">
        <v>8272</v>
      </c>
      <c r="C5479" s="2">
        <f>YEAR([1]Data!$D5479)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x14ac:dyDescent="0.3">
      <c r="A5480" s="2">
        <v>5479</v>
      </c>
      <c r="B5480" s="2" t="s">
        <v>8273</v>
      </c>
      <c r="C5480" s="2">
        <f>YEAR([1]Data!$D5480)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x14ac:dyDescent="0.3">
      <c r="A5481" s="2">
        <v>5480</v>
      </c>
      <c r="B5481" s="2" t="s">
        <v>8274</v>
      </c>
      <c r="C5481" s="2">
        <f>YEAR([1]Data!$D5481)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x14ac:dyDescent="0.3">
      <c r="A5482" s="2">
        <v>5481</v>
      </c>
      <c r="B5482" s="2" t="s">
        <v>8275</v>
      </c>
      <c r="C5482" s="2">
        <f>YEAR([1]Data!$D5482)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x14ac:dyDescent="0.3">
      <c r="A5483" s="2">
        <v>5482</v>
      </c>
      <c r="B5483" s="2" t="s">
        <v>8275</v>
      </c>
      <c r="C5483" s="2">
        <f>YEAR([1]Data!$D5483)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x14ac:dyDescent="0.3">
      <c r="A5484" s="2">
        <v>5483</v>
      </c>
      <c r="B5484" s="2" t="s">
        <v>8275</v>
      </c>
      <c r="C5484" s="2">
        <f>YEAR([1]Data!$D5484)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x14ac:dyDescent="0.3">
      <c r="A5485" s="2">
        <v>5484</v>
      </c>
      <c r="B5485" s="2" t="s">
        <v>8275</v>
      </c>
      <c r="C5485" s="2">
        <f>YEAR([1]Data!$D5485)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x14ac:dyDescent="0.3">
      <c r="A5486" s="2">
        <v>5485</v>
      </c>
      <c r="B5486" s="2" t="s">
        <v>8276</v>
      </c>
      <c r="C5486" s="2">
        <f>YEAR([1]Data!$D5486)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x14ac:dyDescent="0.3">
      <c r="A5487" s="2">
        <v>5486</v>
      </c>
      <c r="B5487" s="2" t="s">
        <v>8279</v>
      </c>
      <c r="C5487" s="2">
        <f>YEAR([1]Data!$D5487)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x14ac:dyDescent="0.3">
      <c r="A5488" s="2">
        <v>5487</v>
      </c>
      <c r="B5488" s="2" t="s">
        <v>8280</v>
      </c>
      <c r="C5488" s="2">
        <f>YEAR([1]Data!$D5488)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x14ac:dyDescent="0.3">
      <c r="A5489" s="2">
        <v>5488</v>
      </c>
      <c r="B5489" s="2" t="s">
        <v>8281</v>
      </c>
      <c r="C5489" s="2">
        <f>YEAR([1]Data!$D5489)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x14ac:dyDescent="0.3">
      <c r="A5490" s="2">
        <v>5489</v>
      </c>
      <c r="B5490" s="2" t="s">
        <v>8281</v>
      </c>
      <c r="C5490" s="2">
        <f>YEAR([1]Data!$D5490)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x14ac:dyDescent="0.3">
      <c r="A5491" s="2">
        <v>5490</v>
      </c>
      <c r="B5491" s="2" t="s">
        <v>8281</v>
      </c>
      <c r="C5491" s="2">
        <f>YEAR([1]Data!$D5491)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x14ac:dyDescent="0.3">
      <c r="A5492" s="2">
        <v>5491</v>
      </c>
      <c r="B5492" s="2" t="s">
        <v>8281</v>
      </c>
      <c r="C5492" s="2">
        <f>YEAR([1]Data!$D5492)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x14ac:dyDescent="0.3">
      <c r="A5493" s="2">
        <v>5492</v>
      </c>
      <c r="B5493" s="2" t="s">
        <v>8282</v>
      </c>
      <c r="C5493" s="2">
        <f>YEAR([1]Data!$D5493)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x14ac:dyDescent="0.3">
      <c r="A5494" s="2">
        <v>5493</v>
      </c>
      <c r="B5494" s="2" t="s">
        <v>8283</v>
      </c>
      <c r="C5494" s="2">
        <f>YEAR([1]Data!$D5494)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x14ac:dyDescent="0.3">
      <c r="A5495" s="2">
        <v>5494</v>
      </c>
      <c r="B5495" s="2" t="s">
        <v>8283</v>
      </c>
      <c r="C5495" s="2">
        <f>YEAR([1]Data!$D5495)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x14ac:dyDescent="0.3">
      <c r="A5496" s="2">
        <v>5495</v>
      </c>
      <c r="B5496" s="2" t="s">
        <v>8283</v>
      </c>
      <c r="C5496" s="2">
        <f>YEAR([1]Data!$D5496)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x14ac:dyDescent="0.3">
      <c r="A5497" s="2">
        <v>5496</v>
      </c>
      <c r="B5497" s="2" t="s">
        <v>8284</v>
      </c>
      <c r="C5497" s="2">
        <f>YEAR([1]Data!$D5497)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x14ac:dyDescent="0.3">
      <c r="A5498" s="2">
        <v>5497</v>
      </c>
      <c r="B5498" s="2" t="s">
        <v>8285</v>
      </c>
      <c r="C5498" s="2">
        <f>YEAR([1]Data!$D5498)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x14ac:dyDescent="0.3">
      <c r="A5499" s="2">
        <v>5498</v>
      </c>
      <c r="B5499" s="2" t="s">
        <v>8286</v>
      </c>
      <c r="C5499" s="2">
        <f>YEAR([1]Data!$D5499)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x14ac:dyDescent="0.3">
      <c r="A5500" s="2">
        <v>5499</v>
      </c>
      <c r="B5500" s="2" t="s">
        <v>8286</v>
      </c>
      <c r="C5500" s="2">
        <f>YEAR([1]Data!$D5500)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x14ac:dyDescent="0.3">
      <c r="A5501" s="2">
        <v>5500</v>
      </c>
      <c r="B5501" s="2" t="s">
        <v>8286</v>
      </c>
      <c r="C5501" s="2">
        <f>YEAR([1]Data!$D5501)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x14ac:dyDescent="0.3">
      <c r="A5502" s="2">
        <v>5501</v>
      </c>
      <c r="B5502" s="2" t="s">
        <v>8286</v>
      </c>
      <c r="C5502" s="2">
        <f>YEAR([1]Data!$D5502)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x14ac:dyDescent="0.3">
      <c r="A5503" s="2">
        <v>5502</v>
      </c>
      <c r="B5503" s="2" t="s">
        <v>8286</v>
      </c>
      <c r="C5503" s="2">
        <f>YEAR([1]Data!$D5503)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x14ac:dyDescent="0.3">
      <c r="A5504" s="2">
        <v>5503</v>
      </c>
      <c r="B5504" s="2" t="s">
        <v>8287</v>
      </c>
      <c r="C5504" s="2">
        <f>YEAR([1]Data!$D5504)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x14ac:dyDescent="0.3">
      <c r="A5505" s="2">
        <v>5504</v>
      </c>
      <c r="B5505" s="2" t="s">
        <v>8287</v>
      </c>
      <c r="C5505" s="2">
        <f>YEAR([1]Data!$D5505)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x14ac:dyDescent="0.3">
      <c r="A5506" s="2">
        <v>5505</v>
      </c>
      <c r="B5506" s="2" t="s">
        <v>8287</v>
      </c>
      <c r="C5506" s="2">
        <f>YEAR([1]Data!$D5506)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x14ac:dyDescent="0.3">
      <c r="A5507" s="2">
        <v>5506</v>
      </c>
      <c r="B5507" s="2" t="s">
        <v>8287</v>
      </c>
      <c r="C5507" s="2">
        <f>YEAR([1]Data!$D5507)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x14ac:dyDescent="0.3">
      <c r="A5508" s="2">
        <v>5507</v>
      </c>
      <c r="B5508" s="2" t="s">
        <v>8290</v>
      </c>
      <c r="C5508" s="2">
        <f>YEAR([1]Data!$D5508)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x14ac:dyDescent="0.3">
      <c r="A5509" s="2">
        <v>5508</v>
      </c>
      <c r="B5509" s="2" t="s">
        <v>8291</v>
      </c>
      <c r="C5509" s="2">
        <f>YEAR([1]Data!$D5509)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x14ac:dyDescent="0.3">
      <c r="A5510" s="2">
        <v>5509</v>
      </c>
      <c r="B5510" s="2" t="s">
        <v>8292</v>
      </c>
      <c r="C5510" s="2">
        <f>YEAR([1]Data!$D5510)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x14ac:dyDescent="0.3">
      <c r="A5511" s="2">
        <v>5510</v>
      </c>
      <c r="B5511" s="2" t="s">
        <v>8293</v>
      </c>
      <c r="C5511" s="2">
        <f>YEAR([1]Data!$D5511)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x14ac:dyDescent="0.3">
      <c r="A5512" s="2">
        <v>5511</v>
      </c>
      <c r="B5512" s="2" t="s">
        <v>8293</v>
      </c>
      <c r="C5512" s="2">
        <f>YEAR([1]Data!$D5512)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x14ac:dyDescent="0.3">
      <c r="A5513" s="2">
        <v>5512</v>
      </c>
      <c r="B5513" s="2" t="s">
        <v>8294</v>
      </c>
      <c r="C5513" s="2">
        <f>YEAR([1]Data!$D5513)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x14ac:dyDescent="0.3">
      <c r="A5514" s="2">
        <v>5513</v>
      </c>
      <c r="B5514" s="2" t="s">
        <v>8294</v>
      </c>
      <c r="C5514" s="2">
        <f>YEAR([1]Data!$D5514)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x14ac:dyDescent="0.3">
      <c r="A5515" s="2">
        <v>5514</v>
      </c>
      <c r="B5515" s="2" t="s">
        <v>8295</v>
      </c>
      <c r="C5515" s="2">
        <f>YEAR([1]Data!$D5515)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x14ac:dyDescent="0.3">
      <c r="A5516" s="2">
        <v>5515</v>
      </c>
      <c r="B5516" s="2" t="s">
        <v>8295</v>
      </c>
      <c r="C5516" s="2">
        <f>YEAR([1]Data!$D5516)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x14ac:dyDescent="0.3">
      <c r="A5517" s="2">
        <v>5516</v>
      </c>
      <c r="B5517" s="2" t="s">
        <v>8295</v>
      </c>
      <c r="C5517" s="2">
        <f>YEAR([1]Data!$D5517)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x14ac:dyDescent="0.3">
      <c r="A5518" s="2">
        <v>5517</v>
      </c>
      <c r="B5518" s="2" t="s">
        <v>8297</v>
      </c>
      <c r="C5518" s="2">
        <f>YEAR([1]Data!$D5518)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x14ac:dyDescent="0.3">
      <c r="A5519" s="2">
        <v>5518</v>
      </c>
      <c r="B5519" s="2" t="s">
        <v>8298</v>
      </c>
      <c r="C5519" s="2">
        <f>YEAR([1]Data!$D5519)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x14ac:dyDescent="0.3">
      <c r="A5520" s="2">
        <v>5519</v>
      </c>
      <c r="B5520" s="2" t="s">
        <v>8298</v>
      </c>
      <c r="C5520" s="2">
        <f>YEAR([1]Data!$D5520)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x14ac:dyDescent="0.3">
      <c r="A5521" s="2">
        <v>5520</v>
      </c>
      <c r="B5521" s="2" t="s">
        <v>8298</v>
      </c>
      <c r="C5521" s="2">
        <f>YEAR([1]Data!$D5521)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x14ac:dyDescent="0.3">
      <c r="A5522" s="2">
        <v>5521</v>
      </c>
      <c r="B5522" s="2" t="s">
        <v>8298</v>
      </c>
      <c r="C5522" s="2">
        <f>YEAR([1]Data!$D5522)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x14ac:dyDescent="0.3">
      <c r="A5523" s="2">
        <v>5522</v>
      </c>
      <c r="B5523" s="2" t="s">
        <v>8298</v>
      </c>
      <c r="C5523" s="2">
        <f>YEAR([1]Data!$D5523)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x14ac:dyDescent="0.3">
      <c r="A5524" s="2">
        <v>5523</v>
      </c>
      <c r="B5524" s="2" t="s">
        <v>8299</v>
      </c>
      <c r="C5524" s="2">
        <f>YEAR([1]Data!$D5524)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x14ac:dyDescent="0.3">
      <c r="A5525" s="2">
        <v>5524</v>
      </c>
      <c r="B5525" s="2" t="s">
        <v>8299</v>
      </c>
      <c r="C5525" s="2">
        <f>YEAR([1]Data!$D5525)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x14ac:dyDescent="0.3">
      <c r="A5526" s="2">
        <v>5525</v>
      </c>
      <c r="B5526" s="2" t="s">
        <v>8300</v>
      </c>
      <c r="C5526" s="2">
        <f>YEAR([1]Data!$D5526)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x14ac:dyDescent="0.3">
      <c r="A5527" s="2">
        <v>5526</v>
      </c>
      <c r="B5527" s="2" t="s">
        <v>8301</v>
      </c>
      <c r="C5527" s="2">
        <f>YEAR([1]Data!$D5527)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x14ac:dyDescent="0.3">
      <c r="A5528" s="2">
        <v>5527</v>
      </c>
      <c r="B5528" s="2" t="s">
        <v>8302</v>
      </c>
      <c r="C5528" s="2">
        <f>YEAR([1]Data!$D5528)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x14ac:dyDescent="0.3">
      <c r="A5529" s="2">
        <v>5528</v>
      </c>
      <c r="B5529" s="2" t="s">
        <v>8304</v>
      </c>
      <c r="C5529" s="2">
        <f>YEAR([1]Data!$D5529)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x14ac:dyDescent="0.3">
      <c r="A5530" s="2">
        <v>5529</v>
      </c>
      <c r="B5530" s="2" t="s">
        <v>8305</v>
      </c>
      <c r="C5530" s="2">
        <f>YEAR([1]Data!$D5530)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x14ac:dyDescent="0.3">
      <c r="A5531" s="2">
        <v>5530</v>
      </c>
      <c r="B5531" s="2" t="s">
        <v>8306</v>
      </c>
      <c r="C5531" s="2">
        <f>YEAR([1]Data!$D5531)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x14ac:dyDescent="0.3">
      <c r="A5532" s="2">
        <v>5531</v>
      </c>
      <c r="B5532" s="2" t="s">
        <v>8308</v>
      </c>
      <c r="C5532" s="2">
        <f>YEAR([1]Data!$D5532)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x14ac:dyDescent="0.3">
      <c r="A5533" s="2">
        <v>5532</v>
      </c>
      <c r="B5533" s="2" t="s">
        <v>8311</v>
      </c>
      <c r="C5533" s="2">
        <f>YEAR([1]Data!$D5533)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x14ac:dyDescent="0.3">
      <c r="A5534" s="2">
        <v>5533</v>
      </c>
      <c r="B5534" s="2" t="s">
        <v>8311</v>
      </c>
      <c r="C5534" s="2">
        <f>YEAR([1]Data!$D5534)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x14ac:dyDescent="0.3">
      <c r="A5535" s="2">
        <v>5534</v>
      </c>
      <c r="B5535" s="2" t="s">
        <v>8311</v>
      </c>
      <c r="C5535" s="2">
        <f>YEAR([1]Data!$D5535)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x14ac:dyDescent="0.3">
      <c r="A5536" s="2">
        <v>5535</v>
      </c>
      <c r="B5536" s="2" t="s">
        <v>8311</v>
      </c>
      <c r="C5536" s="2">
        <f>YEAR([1]Data!$D5536)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x14ac:dyDescent="0.3">
      <c r="A5537" s="2">
        <v>5536</v>
      </c>
      <c r="B5537" s="2" t="s">
        <v>8311</v>
      </c>
      <c r="C5537" s="2">
        <f>YEAR([1]Data!$D5537)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x14ac:dyDescent="0.3">
      <c r="A5538" s="2">
        <v>5537</v>
      </c>
      <c r="B5538" s="2" t="s">
        <v>8311</v>
      </c>
      <c r="C5538" s="2">
        <f>YEAR([1]Data!$D5538)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x14ac:dyDescent="0.3">
      <c r="A5539" s="2">
        <v>5538</v>
      </c>
      <c r="B5539" s="2" t="s">
        <v>8311</v>
      </c>
      <c r="C5539" s="2">
        <f>YEAR([1]Data!$D5539)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x14ac:dyDescent="0.3">
      <c r="A5540" s="2">
        <v>5539</v>
      </c>
      <c r="B5540" s="2" t="s">
        <v>8312</v>
      </c>
      <c r="C5540" s="2">
        <f>YEAR([1]Data!$D5540)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x14ac:dyDescent="0.3">
      <c r="A5541" s="2">
        <v>5540</v>
      </c>
      <c r="B5541" s="2" t="s">
        <v>8314</v>
      </c>
      <c r="C5541" s="2">
        <f>YEAR([1]Data!$D5541)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x14ac:dyDescent="0.3">
      <c r="A5542" s="2">
        <v>5541</v>
      </c>
      <c r="B5542" s="2" t="s">
        <v>8314</v>
      </c>
      <c r="C5542" s="2">
        <f>YEAR([1]Data!$D5542)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x14ac:dyDescent="0.3">
      <c r="A5543" s="2">
        <v>5542</v>
      </c>
      <c r="B5543" s="2" t="s">
        <v>8314</v>
      </c>
      <c r="C5543" s="2">
        <f>YEAR([1]Data!$D5543)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x14ac:dyDescent="0.3">
      <c r="A5544" s="2">
        <v>5543</v>
      </c>
      <c r="B5544" s="2" t="s">
        <v>8315</v>
      </c>
      <c r="C5544" s="2">
        <f>YEAR([1]Data!$D5544)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x14ac:dyDescent="0.3">
      <c r="A5545" s="2">
        <v>5544</v>
      </c>
      <c r="B5545" s="2" t="s">
        <v>8315</v>
      </c>
      <c r="C5545" s="2">
        <f>YEAR([1]Data!$D5545)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x14ac:dyDescent="0.3">
      <c r="A5546" s="2">
        <v>5545</v>
      </c>
      <c r="B5546" s="2" t="s">
        <v>8315</v>
      </c>
      <c r="C5546" s="2">
        <f>YEAR([1]Data!$D5546)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x14ac:dyDescent="0.3">
      <c r="A5547" s="2">
        <v>5546</v>
      </c>
      <c r="B5547" s="2" t="s">
        <v>8318</v>
      </c>
      <c r="C5547" s="2">
        <f>YEAR([1]Data!$D5547)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x14ac:dyDescent="0.3">
      <c r="A5548" s="2">
        <v>5547</v>
      </c>
      <c r="B5548" s="2" t="s">
        <v>8319</v>
      </c>
      <c r="C5548" s="2">
        <f>YEAR([1]Data!$D5548)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x14ac:dyDescent="0.3">
      <c r="A5549" s="2">
        <v>5548</v>
      </c>
      <c r="B5549" s="2" t="s">
        <v>8319</v>
      </c>
      <c r="C5549" s="2">
        <f>YEAR([1]Data!$D5549)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x14ac:dyDescent="0.3">
      <c r="A5550" s="2">
        <v>5549</v>
      </c>
      <c r="B5550" s="2" t="s">
        <v>8321</v>
      </c>
      <c r="C5550" s="2">
        <f>YEAR([1]Data!$D5550)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x14ac:dyDescent="0.3">
      <c r="A5551" s="2">
        <v>5550</v>
      </c>
      <c r="B5551" s="2" t="s">
        <v>8321</v>
      </c>
      <c r="C5551" s="2">
        <f>YEAR([1]Data!$D5551)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x14ac:dyDescent="0.3">
      <c r="A5552" s="2">
        <v>5551</v>
      </c>
      <c r="B5552" s="2" t="s">
        <v>8322</v>
      </c>
      <c r="C5552" s="2">
        <f>YEAR([1]Data!$D5552)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x14ac:dyDescent="0.3">
      <c r="A5553" s="2">
        <v>5552</v>
      </c>
      <c r="B5553" s="2" t="s">
        <v>8322</v>
      </c>
      <c r="C5553" s="2">
        <f>YEAR([1]Data!$D5553)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x14ac:dyDescent="0.3">
      <c r="A5554" s="2">
        <v>5553</v>
      </c>
      <c r="B5554" s="2" t="s">
        <v>8322</v>
      </c>
      <c r="C5554" s="2">
        <f>YEAR([1]Data!$D5554)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x14ac:dyDescent="0.3">
      <c r="A5555" s="2">
        <v>5554</v>
      </c>
      <c r="B5555" s="2" t="s">
        <v>8322</v>
      </c>
      <c r="C5555" s="2">
        <f>YEAR([1]Data!$D5555)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x14ac:dyDescent="0.3">
      <c r="A5556" s="2">
        <v>5555</v>
      </c>
      <c r="B5556" s="2" t="s">
        <v>8322</v>
      </c>
      <c r="C5556" s="2">
        <f>YEAR([1]Data!$D5556)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x14ac:dyDescent="0.3">
      <c r="A5557" s="2">
        <v>5556</v>
      </c>
      <c r="B5557" s="2" t="s">
        <v>8323</v>
      </c>
      <c r="C5557" s="2">
        <f>YEAR([1]Data!$D5557)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x14ac:dyDescent="0.3">
      <c r="A5558" s="2">
        <v>5557</v>
      </c>
      <c r="B5558" s="2" t="s">
        <v>8324</v>
      </c>
      <c r="C5558" s="2">
        <f>YEAR([1]Data!$D5558)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x14ac:dyDescent="0.3">
      <c r="A5559" s="2">
        <v>5558</v>
      </c>
      <c r="B5559" s="2" t="s">
        <v>8324</v>
      </c>
      <c r="C5559" s="2">
        <f>YEAR([1]Data!$D5559)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x14ac:dyDescent="0.3">
      <c r="A5560" s="2">
        <v>5559</v>
      </c>
      <c r="B5560" s="2" t="s">
        <v>8325</v>
      </c>
      <c r="C5560" s="2">
        <f>YEAR([1]Data!$D5560)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x14ac:dyDescent="0.3">
      <c r="A5561" s="2">
        <v>5560</v>
      </c>
      <c r="B5561" s="2" t="s">
        <v>8325</v>
      </c>
      <c r="C5561" s="2">
        <f>YEAR([1]Data!$D5561)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x14ac:dyDescent="0.3">
      <c r="A5562" s="2">
        <v>5561</v>
      </c>
      <c r="B5562" s="2" t="s">
        <v>8325</v>
      </c>
      <c r="C5562" s="2">
        <f>YEAR([1]Data!$D5562)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x14ac:dyDescent="0.3">
      <c r="A5563" s="2">
        <v>5562</v>
      </c>
      <c r="B5563" s="2" t="s">
        <v>8328</v>
      </c>
      <c r="C5563" s="2">
        <f>YEAR([1]Data!$D5563)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x14ac:dyDescent="0.3">
      <c r="A5564" s="2">
        <v>5563</v>
      </c>
      <c r="B5564" s="2" t="s">
        <v>8328</v>
      </c>
      <c r="C5564" s="2">
        <f>YEAR([1]Data!$D5564)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x14ac:dyDescent="0.3">
      <c r="A5565" s="2">
        <v>5564</v>
      </c>
      <c r="B5565" s="2" t="s">
        <v>8328</v>
      </c>
      <c r="C5565" s="2">
        <f>YEAR([1]Data!$D5565)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x14ac:dyDescent="0.3">
      <c r="A5566" s="2">
        <v>5565</v>
      </c>
      <c r="B5566" s="2" t="s">
        <v>8329</v>
      </c>
      <c r="C5566" s="2">
        <f>YEAR([1]Data!$D5566)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x14ac:dyDescent="0.3">
      <c r="A5567" s="2">
        <v>5566</v>
      </c>
      <c r="B5567" s="2" t="s">
        <v>8329</v>
      </c>
      <c r="C5567" s="2">
        <f>YEAR([1]Data!$D5567)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x14ac:dyDescent="0.3">
      <c r="A5568" s="2">
        <v>5567</v>
      </c>
      <c r="B5568" s="2" t="s">
        <v>8329</v>
      </c>
      <c r="C5568" s="2">
        <f>YEAR([1]Data!$D5568)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x14ac:dyDescent="0.3">
      <c r="A5569" s="2">
        <v>5568</v>
      </c>
      <c r="B5569" s="2" t="s">
        <v>8329</v>
      </c>
      <c r="C5569" s="2">
        <f>YEAR([1]Data!$D5569)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x14ac:dyDescent="0.3">
      <c r="A5570" s="2">
        <v>5569</v>
      </c>
      <c r="B5570" s="2" t="s">
        <v>8329</v>
      </c>
      <c r="C5570" s="2">
        <f>YEAR([1]Data!$D5570)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x14ac:dyDescent="0.3">
      <c r="A5571" s="2">
        <v>5570</v>
      </c>
      <c r="B5571" s="2" t="s">
        <v>8329</v>
      </c>
      <c r="C5571" s="2">
        <f>YEAR([1]Data!$D5571)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x14ac:dyDescent="0.3">
      <c r="A5572" s="2">
        <v>5571</v>
      </c>
      <c r="B5572" s="2" t="s">
        <v>8329</v>
      </c>
      <c r="C5572" s="2">
        <f>YEAR([1]Data!$D5572)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x14ac:dyDescent="0.3">
      <c r="A5573" s="2">
        <v>5572</v>
      </c>
      <c r="B5573" s="2" t="s">
        <v>8332</v>
      </c>
      <c r="C5573" s="2">
        <f>YEAR([1]Data!$D5573)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x14ac:dyDescent="0.3">
      <c r="A5574" s="2">
        <v>5573</v>
      </c>
      <c r="B5574" s="2" t="s">
        <v>8332</v>
      </c>
      <c r="C5574" s="2">
        <f>YEAR([1]Data!$D5574)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x14ac:dyDescent="0.3">
      <c r="A5575" s="2">
        <v>5574</v>
      </c>
      <c r="B5575" s="2" t="s">
        <v>8332</v>
      </c>
      <c r="C5575" s="2">
        <f>YEAR([1]Data!$D5575)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x14ac:dyDescent="0.3">
      <c r="A5576" s="2">
        <v>5575</v>
      </c>
      <c r="B5576" s="2" t="s">
        <v>8332</v>
      </c>
      <c r="C5576" s="2">
        <f>YEAR([1]Data!$D5576)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x14ac:dyDescent="0.3">
      <c r="A5577" s="2">
        <v>5576</v>
      </c>
      <c r="B5577" s="2" t="s">
        <v>8332</v>
      </c>
      <c r="C5577" s="2">
        <f>YEAR([1]Data!$D5577)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x14ac:dyDescent="0.3">
      <c r="A5578" s="2">
        <v>5577</v>
      </c>
      <c r="B5578" s="2" t="s">
        <v>8337</v>
      </c>
      <c r="C5578" s="2">
        <f>YEAR([1]Data!$D5578)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x14ac:dyDescent="0.3">
      <c r="A5579" s="2">
        <v>5578</v>
      </c>
      <c r="B5579" s="2" t="s">
        <v>8337</v>
      </c>
      <c r="C5579" s="2">
        <f>YEAR([1]Data!$D5579)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x14ac:dyDescent="0.3">
      <c r="A5580" s="2">
        <v>5579</v>
      </c>
      <c r="B5580" s="2" t="s">
        <v>8338</v>
      </c>
      <c r="C5580" s="2">
        <f>YEAR([1]Data!$D5580)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x14ac:dyDescent="0.3">
      <c r="A5581" s="2">
        <v>5580</v>
      </c>
      <c r="B5581" s="2" t="s">
        <v>8338</v>
      </c>
      <c r="C5581" s="2">
        <f>YEAR([1]Data!$D5581)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x14ac:dyDescent="0.3">
      <c r="A5582" s="2">
        <v>5581</v>
      </c>
      <c r="B5582" s="2" t="s">
        <v>8338</v>
      </c>
      <c r="C5582" s="2">
        <f>YEAR([1]Data!$D5582)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x14ac:dyDescent="0.3">
      <c r="A5583" s="2">
        <v>5582</v>
      </c>
      <c r="B5583" s="2" t="s">
        <v>8339</v>
      </c>
      <c r="C5583" s="2">
        <f>YEAR([1]Data!$D5583)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x14ac:dyDescent="0.3">
      <c r="A5584" s="2">
        <v>5583</v>
      </c>
      <c r="B5584" s="2" t="s">
        <v>8340</v>
      </c>
      <c r="C5584" s="2">
        <f>YEAR([1]Data!$D5584)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x14ac:dyDescent="0.3">
      <c r="A5585" s="2">
        <v>5584</v>
      </c>
      <c r="B5585" s="2" t="s">
        <v>8341</v>
      </c>
      <c r="C5585" s="2">
        <f>YEAR([1]Data!$D5585)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x14ac:dyDescent="0.3">
      <c r="A5586" s="2">
        <v>5585</v>
      </c>
      <c r="B5586" s="2" t="s">
        <v>8342</v>
      </c>
      <c r="C5586" s="2">
        <f>YEAR([1]Data!$D5586)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x14ac:dyDescent="0.3">
      <c r="A5587" s="2">
        <v>5586</v>
      </c>
      <c r="B5587" s="2" t="s">
        <v>8342</v>
      </c>
      <c r="C5587" s="2">
        <f>YEAR([1]Data!$D5587)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x14ac:dyDescent="0.3">
      <c r="A5588" s="2">
        <v>5587</v>
      </c>
      <c r="B5588" s="2" t="s">
        <v>8342</v>
      </c>
      <c r="C5588" s="2">
        <f>YEAR([1]Data!$D5588)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x14ac:dyDescent="0.3">
      <c r="A5589" s="2">
        <v>5588</v>
      </c>
      <c r="B5589" s="2" t="s">
        <v>8347</v>
      </c>
      <c r="C5589" s="2">
        <f>YEAR([1]Data!$D5589)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x14ac:dyDescent="0.3">
      <c r="A5590" s="2">
        <v>5589</v>
      </c>
      <c r="B5590" s="2" t="s">
        <v>8348</v>
      </c>
      <c r="C5590" s="2">
        <f>YEAR([1]Data!$D5590)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x14ac:dyDescent="0.3">
      <c r="A5591" s="2">
        <v>5590</v>
      </c>
      <c r="B5591" s="2" t="s">
        <v>8349</v>
      </c>
      <c r="C5591" s="2">
        <f>YEAR([1]Data!$D5591)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x14ac:dyDescent="0.3">
      <c r="A5592" s="2">
        <v>5591</v>
      </c>
      <c r="B5592" s="2" t="s">
        <v>8349</v>
      </c>
      <c r="C5592" s="2">
        <f>YEAR([1]Data!$D5592)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x14ac:dyDescent="0.3">
      <c r="A5593" s="2">
        <v>5592</v>
      </c>
      <c r="B5593" s="2" t="s">
        <v>8350</v>
      </c>
      <c r="C5593" s="2">
        <f>YEAR([1]Data!$D5593)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x14ac:dyDescent="0.3">
      <c r="A5594" s="2">
        <v>5593</v>
      </c>
      <c r="B5594" s="2" t="s">
        <v>8350</v>
      </c>
      <c r="C5594" s="2">
        <f>YEAR([1]Data!$D5594)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x14ac:dyDescent="0.3">
      <c r="A5595" s="2">
        <v>5594</v>
      </c>
      <c r="B5595" s="2" t="s">
        <v>8351</v>
      </c>
      <c r="C5595" s="2">
        <f>YEAR([1]Data!$D5595)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x14ac:dyDescent="0.3">
      <c r="A5596" s="2">
        <v>5595</v>
      </c>
      <c r="B5596" s="2" t="s">
        <v>8352</v>
      </c>
      <c r="C5596" s="2">
        <f>YEAR([1]Data!$D5596)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x14ac:dyDescent="0.3">
      <c r="A5597" s="2">
        <v>5596</v>
      </c>
      <c r="B5597" s="2" t="s">
        <v>8352</v>
      </c>
      <c r="C5597" s="2">
        <f>YEAR([1]Data!$D5597)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x14ac:dyDescent="0.3">
      <c r="A5598" s="2">
        <v>5597</v>
      </c>
      <c r="B5598" s="2" t="s">
        <v>8353</v>
      </c>
      <c r="C5598" s="2">
        <f>YEAR([1]Data!$D5598)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x14ac:dyDescent="0.3">
      <c r="A5599" s="2">
        <v>5598</v>
      </c>
      <c r="B5599" s="2" t="s">
        <v>8356</v>
      </c>
      <c r="C5599" s="2">
        <f>YEAR([1]Data!$D5599)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x14ac:dyDescent="0.3">
      <c r="A5600" s="2">
        <v>5599</v>
      </c>
      <c r="B5600" s="2" t="s">
        <v>8356</v>
      </c>
      <c r="C5600" s="2">
        <f>YEAR([1]Data!$D5600)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x14ac:dyDescent="0.3">
      <c r="A5601" s="2">
        <v>5600</v>
      </c>
      <c r="B5601" s="2" t="s">
        <v>8357</v>
      </c>
      <c r="C5601" s="2">
        <f>YEAR([1]Data!$D5601)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x14ac:dyDescent="0.3">
      <c r="A5602" s="2">
        <v>5601</v>
      </c>
      <c r="B5602" s="2" t="s">
        <v>8357</v>
      </c>
      <c r="C5602" s="2">
        <f>YEAR([1]Data!$D5602)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x14ac:dyDescent="0.3">
      <c r="A5603" s="2">
        <v>5602</v>
      </c>
      <c r="B5603" s="2" t="s">
        <v>8357</v>
      </c>
      <c r="C5603" s="2">
        <f>YEAR([1]Data!$D5603)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x14ac:dyDescent="0.3">
      <c r="A5604" s="2">
        <v>5603</v>
      </c>
      <c r="B5604" s="2" t="s">
        <v>8360</v>
      </c>
      <c r="C5604" s="2">
        <f>YEAR([1]Data!$D5604)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x14ac:dyDescent="0.3">
      <c r="A5605" s="2">
        <v>5604</v>
      </c>
      <c r="B5605" s="2" t="s">
        <v>8360</v>
      </c>
      <c r="C5605" s="2">
        <f>YEAR([1]Data!$D5605)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x14ac:dyDescent="0.3">
      <c r="A5606" s="2">
        <v>5605</v>
      </c>
      <c r="B5606" s="2" t="s">
        <v>8363</v>
      </c>
      <c r="C5606" s="2">
        <f>YEAR([1]Data!$D5606)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x14ac:dyDescent="0.3">
      <c r="A5607" s="2">
        <v>5606</v>
      </c>
      <c r="B5607" s="2" t="s">
        <v>8364</v>
      </c>
      <c r="C5607" s="2">
        <f>YEAR([1]Data!$D5607)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x14ac:dyDescent="0.3">
      <c r="A5608" s="2">
        <v>5607</v>
      </c>
      <c r="B5608" s="2" t="s">
        <v>8364</v>
      </c>
      <c r="C5608" s="2">
        <f>YEAR([1]Data!$D5608)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x14ac:dyDescent="0.3">
      <c r="A5609" s="2">
        <v>5608</v>
      </c>
      <c r="B5609" s="2" t="s">
        <v>8365</v>
      </c>
      <c r="C5609" s="2">
        <f>YEAR([1]Data!$D5609)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x14ac:dyDescent="0.3">
      <c r="A5610" s="2">
        <v>5609</v>
      </c>
      <c r="B5610" s="2" t="s">
        <v>8366</v>
      </c>
      <c r="C5610" s="2">
        <f>YEAR([1]Data!$D5610)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x14ac:dyDescent="0.3">
      <c r="A5611" s="2">
        <v>5610</v>
      </c>
      <c r="B5611" s="2" t="s">
        <v>8367</v>
      </c>
      <c r="C5611" s="2">
        <f>YEAR([1]Data!$D5611)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x14ac:dyDescent="0.3">
      <c r="A5612" s="2">
        <v>5611</v>
      </c>
      <c r="B5612" s="2" t="s">
        <v>8370</v>
      </c>
      <c r="C5612" s="2">
        <f>YEAR([1]Data!$D5612)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x14ac:dyDescent="0.3">
      <c r="A5613" s="2">
        <v>5612</v>
      </c>
      <c r="B5613" s="2" t="s">
        <v>8371</v>
      </c>
      <c r="C5613" s="2">
        <f>YEAR([1]Data!$D5613)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x14ac:dyDescent="0.3">
      <c r="A5614" s="2">
        <v>5613</v>
      </c>
      <c r="B5614" s="2" t="s">
        <v>8371</v>
      </c>
      <c r="C5614" s="2">
        <f>YEAR([1]Data!$D5614)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x14ac:dyDescent="0.3">
      <c r="A5615" s="2">
        <v>5614</v>
      </c>
      <c r="B5615" s="2" t="s">
        <v>8372</v>
      </c>
      <c r="C5615" s="2">
        <f>YEAR([1]Data!$D5615)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x14ac:dyDescent="0.3">
      <c r="A5616" s="2">
        <v>5615</v>
      </c>
      <c r="B5616" s="2" t="s">
        <v>8375</v>
      </c>
      <c r="C5616" s="2">
        <f>YEAR([1]Data!$D5616)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x14ac:dyDescent="0.3">
      <c r="A5617" s="2">
        <v>5616</v>
      </c>
      <c r="B5617" s="2" t="s">
        <v>8375</v>
      </c>
      <c r="C5617" s="2">
        <f>YEAR([1]Data!$D5617)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x14ac:dyDescent="0.3">
      <c r="A5618" s="2">
        <v>5617</v>
      </c>
      <c r="B5618" s="2" t="s">
        <v>8375</v>
      </c>
      <c r="C5618" s="2">
        <f>YEAR([1]Data!$D5618)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x14ac:dyDescent="0.3">
      <c r="A5619" s="2">
        <v>5618</v>
      </c>
      <c r="B5619" s="2" t="s">
        <v>8376</v>
      </c>
      <c r="C5619" s="2">
        <f>YEAR([1]Data!$D5619)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x14ac:dyDescent="0.3">
      <c r="A5620" s="2">
        <v>5619</v>
      </c>
      <c r="B5620" s="2" t="s">
        <v>8377</v>
      </c>
      <c r="C5620" s="2">
        <f>YEAR([1]Data!$D5620)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x14ac:dyDescent="0.3">
      <c r="A5621" s="2">
        <v>5620</v>
      </c>
      <c r="B5621" s="2" t="s">
        <v>8378</v>
      </c>
      <c r="C5621" s="2">
        <f>YEAR([1]Data!$D5621)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x14ac:dyDescent="0.3">
      <c r="A5622" s="2">
        <v>5621</v>
      </c>
      <c r="B5622" s="2" t="s">
        <v>8378</v>
      </c>
      <c r="C5622" s="2">
        <f>YEAR([1]Data!$D5622)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x14ac:dyDescent="0.3">
      <c r="A5623" s="2">
        <v>5622</v>
      </c>
      <c r="B5623" s="2" t="s">
        <v>8378</v>
      </c>
      <c r="C5623" s="2">
        <f>YEAR([1]Data!$D5623)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x14ac:dyDescent="0.3">
      <c r="A5624" s="2">
        <v>5623</v>
      </c>
      <c r="B5624" s="2" t="s">
        <v>8378</v>
      </c>
      <c r="C5624" s="2">
        <f>YEAR([1]Data!$D5624)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x14ac:dyDescent="0.3">
      <c r="A5625" s="2">
        <v>5624</v>
      </c>
      <c r="B5625" s="2" t="s">
        <v>8379</v>
      </c>
      <c r="C5625" s="2">
        <f>YEAR([1]Data!$D5625)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x14ac:dyDescent="0.3">
      <c r="A5626" s="2">
        <v>5625</v>
      </c>
      <c r="B5626" s="2" t="s">
        <v>8379</v>
      </c>
      <c r="C5626" s="2">
        <f>YEAR([1]Data!$D5626)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x14ac:dyDescent="0.3">
      <c r="A5627" s="2">
        <v>5626</v>
      </c>
      <c r="B5627" s="2" t="s">
        <v>8380</v>
      </c>
      <c r="C5627" s="2">
        <f>YEAR([1]Data!$D5627)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x14ac:dyDescent="0.3">
      <c r="A5628" s="2">
        <v>5627</v>
      </c>
      <c r="B5628" s="2" t="s">
        <v>8380</v>
      </c>
      <c r="C5628" s="2">
        <f>YEAR([1]Data!$D5628)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x14ac:dyDescent="0.3">
      <c r="A5629" s="2">
        <v>5628</v>
      </c>
      <c r="B5629" s="2" t="s">
        <v>8381</v>
      </c>
      <c r="C5629" s="2">
        <f>YEAR([1]Data!$D5629)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x14ac:dyDescent="0.3">
      <c r="A5630" s="2">
        <v>5629</v>
      </c>
      <c r="B5630" s="2" t="s">
        <v>8381</v>
      </c>
      <c r="C5630" s="2">
        <f>YEAR([1]Data!$D5630)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x14ac:dyDescent="0.3">
      <c r="A5631" s="2">
        <v>5630</v>
      </c>
      <c r="B5631" s="2" t="s">
        <v>8384</v>
      </c>
      <c r="C5631" s="2">
        <f>YEAR([1]Data!$D5631)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x14ac:dyDescent="0.3">
      <c r="A5632" s="2">
        <v>5631</v>
      </c>
      <c r="B5632" s="2" t="s">
        <v>8385</v>
      </c>
      <c r="C5632" s="2">
        <f>YEAR([1]Data!$D5632)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x14ac:dyDescent="0.3">
      <c r="A5633" s="2">
        <v>5632</v>
      </c>
      <c r="B5633" s="2" t="s">
        <v>8385</v>
      </c>
      <c r="C5633" s="2">
        <f>YEAR([1]Data!$D5633)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x14ac:dyDescent="0.3">
      <c r="A5634" s="2">
        <v>5633</v>
      </c>
      <c r="B5634" s="2" t="s">
        <v>8385</v>
      </c>
      <c r="C5634" s="2">
        <f>YEAR([1]Data!$D5634)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x14ac:dyDescent="0.3">
      <c r="A5635" s="2">
        <v>5634</v>
      </c>
      <c r="B5635" s="2" t="s">
        <v>8386</v>
      </c>
      <c r="C5635" s="2">
        <f>YEAR([1]Data!$D5635)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x14ac:dyDescent="0.3">
      <c r="A5636" s="2">
        <v>5635</v>
      </c>
      <c r="B5636" s="2" t="s">
        <v>8387</v>
      </c>
      <c r="C5636" s="2">
        <f>YEAR([1]Data!$D5636)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x14ac:dyDescent="0.3">
      <c r="A5637" s="2">
        <v>5636</v>
      </c>
      <c r="B5637" s="2" t="s">
        <v>8389</v>
      </c>
      <c r="C5637" s="2">
        <f>YEAR([1]Data!$D5637)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x14ac:dyDescent="0.3">
      <c r="A5638" s="2">
        <v>5637</v>
      </c>
      <c r="B5638" s="2" t="s">
        <v>8389</v>
      </c>
      <c r="C5638" s="2">
        <f>YEAR([1]Data!$D5638)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x14ac:dyDescent="0.3">
      <c r="A5639" s="2">
        <v>5638</v>
      </c>
      <c r="B5639" s="2" t="s">
        <v>8391</v>
      </c>
      <c r="C5639" s="2">
        <f>YEAR([1]Data!$D5639)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x14ac:dyDescent="0.3">
      <c r="A5640" s="2">
        <v>5639</v>
      </c>
      <c r="B5640" s="2" t="s">
        <v>8394</v>
      </c>
      <c r="C5640" s="2">
        <f>YEAR([1]Data!$D5640)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x14ac:dyDescent="0.3">
      <c r="A5641" s="2">
        <v>5640</v>
      </c>
      <c r="B5641" s="2" t="s">
        <v>8394</v>
      </c>
      <c r="C5641" s="2">
        <f>YEAR([1]Data!$D5641)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x14ac:dyDescent="0.3">
      <c r="A5642" s="2">
        <v>5641</v>
      </c>
      <c r="B5642" s="2" t="s">
        <v>8395</v>
      </c>
      <c r="C5642" s="2">
        <f>YEAR([1]Data!$D5642)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x14ac:dyDescent="0.3">
      <c r="A5643" s="2">
        <v>5642</v>
      </c>
      <c r="B5643" s="2" t="s">
        <v>8396</v>
      </c>
      <c r="C5643" s="2">
        <f>YEAR([1]Data!$D5643)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x14ac:dyDescent="0.3">
      <c r="A5644" s="2">
        <v>5643</v>
      </c>
      <c r="B5644" s="2" t="s">
        <v>8397</v>
      </c>
      <c r="C5644" s="2">
        <f>YEAR([1]Data!$D5644)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x14ac:dyDescent="0.3">
      <c r="A5645" s="2">
        <v>5644</v>
      </c>
      <c r="B5645" s="2" t="s">
        <v>8398</v>
      </c>
      <c r="C5645" s="2">
        <f>YEAR([1]Data!$D5645)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x14ac:dyDescent="0.3">
      <c r="A5646" s="2">
        <v>5645</v>
      </c>
      <c r="B5646" s="2" t="s">
        <v>8399</v>
      </c>
      <c r="C5646" s="2">
        <f>YEAR([1]Data!$D5646)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x14ac:dyDescent="0.3">
      <c r="A5647" s="2">
        <v>5646</v>
      </c>
      <c r="B5647" s="2" t="s">
        <v>8400</v>
      </c>
      <c r="C5647" s="2">
        <f>YEAR([1]Data!$D5647)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x14ac:dyDescent="0.3">
      <c r="A5648" s="2">
        <v>5647</v>
      </c>
      <c r="B5648" s="2" t="s">
        <v>8401</v>
      </c>
      <c r="C5648" s="2">
        <f>YEAR([1]Data!$D5648)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x14ac:dyDescent="0.3">
      <c r="A5649" s="2">
        <v>5648</v>
      </c>
      <c r="B5649" s="2" t="s">
        <v>8402</v>
      </c>
      <c r="C5649" s="2">
        <f>YEAR([1]Data!$D5649)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x14ac:dyDescent="0.3">
      <c r="A5650" s="2">
        <v>5649</v>
      </c>
      <c r="B5650" s="2" t="s">
        <v>8403</v>
      </c>
      <c r="C5650" s="2">
        <f>YEAR([1]Data!$D5650)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x14ac:dyDescent="0.3">
      <c r="A5651" s="2">
        <v>5650</v>
      </c>
      <c r="B5651" s="2" t="s">
        <v>8403</v>
      </c>
      <c r="C5651" s="2">
        <f>YEAR([1]Data!$D5651)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x14ac:dyDescent="0.3">
      <c r="A5652" s="2">
        <v>5651</v>
      </c>
      <c r="B5652" s="2" t="s">
        <v>8403</v>
      </c>
      <c r="C5652" s="2">
        <f>YEAR([1]Data!$D5652)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x14ac:dyDescent="0.3">
      <c r="A5653" s="2">
        <v>5652</v>
      </c>
      <c r="B5653" s="2" t="s">
        <v>8403</v>
      </c>
      <c r="C5653" s="2">
        <f>YEAR([1]Data!$D5653)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x14ac:dyDescent="0.3">
      <c r="A5654" s="2">
        <v>5653</v>
      </c>
      <c r="B5654" s="2" t="s">
        <v>8405</v>
      </c>
      <c r="C5654" s="2">
        <f>YEAR([1]Data!$D5654)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x14ac:dyDescent="0.3">
      <c r="A5655" s="2">
        <v>5654</v>
      </c>
      <c r="B5655" s="2" t="s">
        <v>8406</v>
      </c>
      <c r="C5655" s="2">
        <f>YEAR([1]Data!$D5655)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x14ac:dyDescent="0.3">
      <c r="A5656" s="2">
        <v>5655</v>
      </c>
      <c r="B5656" s="2" t="s">
        <v>8407</v>
      </c>
      <c r="C5656" s="2">
        <f>YEAR([1]Data!$D5656)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x14ac:dyDescent="0.3">
      <c r="A5657" s="2">
        <v>5656</v>
      </c>
      <c r="B5657" s="2" t="s">
        <v>8407</v>
      </c>
      <c r="C5657" s="2">
        <f>YEAR([1]Data!$D5657)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x14ac:dyDescent="0.3">
      <c r="A5658" s="2">
        <v>5657</v>
      </c>
      <c r="B5658" s="2" t="s">
        <v>8407</v>
      </c>
      <c r="C5658" s="2">
        <f>YEAR([1]Data!$D5658)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x14ac:dyDescent="0.3">
      <c r="A5659" s="2">
        <v>5658</v>
      </c>
      <c r="B5659" s="2" t="s">
        <v>8407</v>
      </c>
      <c r="C5659" s="2">
        <f>YEAR([1]Data!$D5659)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x14ac:dyDescent="0.3">
      <c r="A5660" s="2">
        <v>5659</v>
      </c>
      <c r="B5660" s="2" t="s">
        <v>8407</v>
      </c>
      <c r="C5660" s="2">
        <f>YEAR([1]Data!$D5660)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x14ac:dyDescent="0.3">
      <c r="A5661" s="2">
        <v>5660</v>
      </c>
      <c r="B5661" s="2" t="s">
        <v>8407</v>
      </c>
      <c r="C5661" s="2">
        <f>YEAR([1]Data!$D5661)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x14ac:dyDescent="0.3">
      <c r="A5662" s="2">
        <v>5661</v>
      </c>
      <c r="B5662" s="2" t="s">
        <v>8407</v>
      </c>
      <c r="C5662" s="2">
        <f>YEAR([1]Data!$D5662)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x14ac:dyDescent="0.3">
      <c r="A5663" s="2">
        <v>5662</v>
      </c>
      <c r="B5663" s="2" t="s">
        <v>8408</v>
      </c>
      <c r="C5663" s="2">
        <f>YEAR([1]Data!$D5663)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x14ac:dyDescent="0.3">
      <c r="A5664" s="2">
        <v>5663</v>
      </c>
      <c r="B5664" s="2" t="s">
        <v>8408</v>
      </c>
      <c r="C5664" s="2">
        <f>YEAR([1]Data!$D5664)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x14ac:dyDescent="0.3">
      <c r="A5665" s="2">
        <v>5664</v>
      </c>
      <c r="B5665" s="2" t="s">
        <v>8409</v>
      </c>
      <c r="C5665" s="2">
        <f>YEAR([1]Data!$D5665)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x14ac:dyDescent="0.3">
      <c r="A5666" s="2">
        <v>5665</v>
      </c>
      <c r="B5666" s="2" t="s">
        <v>8409</v>
      </c>
      <c r="C5666" s="2">
        <f>YEAR([1]Data!$D5666)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x14ac:dyDescent="0.3">
      <c r="A5667" s="2">
        <v>5666</v>
      </c>
      <c r="B5667" s="2" t="s">
        <v>8409</v>
      </c>
      <c r="C5667" s="2">
        <f>YEAR([1]Data!$D5667)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x14ac:dyDescent="0.3">
      <c r="A5668" s="2">
        <v>5667</v>
      </c>
      <c r="B5668" s="2" t="s">
        <v>8409</v>
      </c>
      <c r="C5668" s="2">
        <f>YEAR([1]Data!$D5668)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x14ac:dyDescent="0.3">
      <c r="A5669" s="2">
        <v>5668</v>
      </c>
      <c r="B5669" s="2" t="s">
        <v>8412</v>
      </c>
      <c r="C5669" s="2">
        <f>YEAR([1]Data!$D5669)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x14ac:dyDescent="0.3">
      <c r="A5670" s="2">
        <v>5669</v>
      </c>
      <c r="B5670" s="2" t="s">
        <v>8412</v>
      </c>
      <c r="C5670" s="2">
        <f>YEAR([1]Data!$D5670)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x14ac:dyDescent="0.3">
      <c r="A5671" s="2">
        <v>5670</v>
      </c>
      <c r="B5671" s="2" t="s">
        <v>8412</v>
      </c>
      <c r="C5671" s="2">
        <f>YEAR([1]Data!$D5671)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x14ac:dyDescent="0.3">
      <c r="A5672" s="2">
        <v>5671</v>
      </c>
      <c r="B5672" s="2" t="s">
        <v>8413</v>
      </c>
      <c r="C5672" s="2">
        <f>YEAR([1]Data!$D5672)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x14ac:dyDescent="0.3">
      <c r="A5673" s="2">
        <v>5672</v>
      </c>
      <c r="B5673" s="2" t="s">
        <v>8413</v>
      </c>
      <c r="C5673" s="2">
        <f>YEAR([1]Data!$D5673)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x14ac:dyDescent="0.3">
      <c r="A5674" s="2">
        <v>5673</v>
      </c>
      <c r="B5674" s="2" t="s">
        <v>8415</v>
      </c>
      <c r="C5674" s="2">
        <f>YEAR([1]Data!$D5674)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x14ac:dyDescent="0.3">
      <c r="A5675" s="2">
        <v>5674</v>
      </c>
      <c r="B5675" s="2" t="s">
        <v>8415</v>
      </c>
      <c r="C5675" s="2">
        <f>YEAR([1]Data!$D5675)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x14ac:dyDescent="0.3">
      <c r="A5676" s="2">
        <v>5675</v>
      </c>
      <c r="B5676" s="2" t="s">
        <v>8416</v>
      </c>
      <c r="C5676" s="2">
        <f>YEAR([1]Data!$D5676)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x14ac:dyDescent="0.3">
      <c r="A5677" s="2">
        <v>5676</v>
      </c>
      <c r="B5677" s="2" t="s">
        <v>8417</v>
      </c>
      <c r="C5677" s="2">
        <f>YEAR([1]Data!$D5677)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x14ac:dyDescent="0.3">
      <c r="A5678" s="2">
        <v>5677</v>
      </c>
      <c r="B5678" s="2" t="s">
        <v>8417</v>
      </c>
      <c r="C5678" s="2">
        <f>YEAR([1]Data!$D5678)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x14ac:dyDescent="0.3">
      <c r="A5679" s="2">
        <v>5678</v>
      </c>
      <c r="B5679" s="2" t="s">
        <v>8418</v>
      </c>
      <c r="C5679" s="2">
        <f>YEAR([1]Data!$D5679)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x14ac:dyDescent="0.3">
      <c r="A5680" s="2">
        <v>5679</v>
      </c>
      <c r="B5680" s="2" t="s">
        <v>8419</v>
      </c>
      <c r="C5680" s="2">
        <f>YEAR([1]Data!$D5680)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x14ac:dyDescent="0.3">
      <c r="A5681" s="2">
        <v>5680</v>
      </c>
      <c r="B5681" s="2" t="s">
        <v>8419</v>
      </c>
      <c r="C5681" s="2">
        <f>YEAR([1]Data!$D5681)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x14ac:dyDescent="0.3">
      <c r="A5682" s="2">
        <v>5681</v>
      </c>
      <c r="B5682" s="2" t="s">
        <v>8421</v>
      </c>
      <c r="C5682" s="2">
        <f>YEAR([1]Data!$D5682)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x14ac:dyDescent="0.3">
      <c r="A5683" s="2">
        <v>5682</v>
      </c>
      <c r="B5683" s="2" t="s">
        <v>8421</v>
      </c>
      <c r="C5683" s="2">
        <f>YEAR([1]Data!$D5683)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x14ac:dyDescent="0.3">
      <c r="A5684" s="2">
        <v>5683</v>
      </c>
      <c r="B5684" s="2" t="s">
        <v>8422</v>
      </c>
      <c r="C5684" s="2">
        <f>YEAR([1]Data!$D5684)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x14ac:dyDescent="0.3">
      <c r="A5685" s="2">
        <v>5684</v>
      </c>
      <c r="B5685" s="2" t="s">
        <v>8422</v>
      </c>
      <c r="C5685" s="2">
        <f>YEAR([1]Data!$D5685)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x14ac:dyDescent="0.3">
      <c r="A5686" s="2">
        <v>5685</v>
      </c>
      <c r="B5686" s="2" t="s">
        <v>8422</v>
      </c>
      <c r="C5686" s="2">
        <f>YEAR([1]Data!$D5686)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x14ac:dyDescent="0.3">
      <c r="A5687" s="2">
        <v>5686</v>
      </c>
      <c r="B5687" s="2" t="s">
        <v>8423</v>
      </c>
      <c r="C5687" s="2">
        <f>YEAR([1]Data!$D5687)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x14ac:dyDescent="0.3">
      <c r="A5688" s="2">
        <v>5687</v>
      </c>
      <c r="B5688" s="2" t="s">
        <v>8424</v>
      </c>
      <c r="C5688" s="2">
        <f>YEAR([1]Data!$D5688)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x14ac:dyDescent="0.3">
      <c r="A5689" s="2">
        <v>5688</v>
      </c>
      <c r="B5689" s="2" t="s">
        <v>8424</v>
      </c>
      <c r="C5689" s="2">
        <f>YEAR([1]Data!$D5689)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x14ac:dyDescent="0.3">
      <c r="A5690" s="2">
        <v>5689</v>
      </c>
      <c r="B5690" s="2" t="s">
        <v>8424</v>
      </c>
      <c r="C5690" s="2">
        <f>YEAR([1]Data!$D5690)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x14ac:dyDescent="0.3">
      <c r="A5691" s="2">
        <v>5690</v>
      </c>
      <c r="B5691" s="2" t="s">
        <v>8425</v>
      </c>
      <c r="C5691" s="2">
        <f>YEAR([1]Data!$D5691)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x14ac:dyDescent="0.3">
      <c r="A5692" s="2">
        <v>5691</v>
      </c>
      <c r="B5692" s="2" t="s">
        <v>8426</v>
      </c>
      <c r="C5692" s="2">
        <f>YEAR([1]Data!$D5692)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x14ac:dyDescent="0.3">
      <c r="A5693" s="2">
        <v>5692</v>
      </c>
      <c r="B5693" s="2" t="s">
        <v>8426</v>
      </c>
      <c r="C5693" s="2">
        <f>YEAR([1]Data!$D5693)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x14ac:dyDescent="0.3">
      <c r="A5694" s="2">
        <v>5693</v>
      </c>
      <c r="B5694" s="2" t="s">
        <v>8426</v>
      </c>
      <c r="C5694" s="2">
        <f>YEAR([1]Data!$D5694)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x14ac:dyDescent="0.3">
      <c r="A5695" s="2">
        <v>5694</v>
      </c>
      <c r="B5695" s="2" t="s">
        <v>8426</v>
      </c>
      <c r="C5695" s="2">
        <f>YEAR([1]Data!$D5695)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x14ac:dyDescent="0.3">
      <c r="A5696" s="2">
        <v>5695</v>
      </c>
      <c r="B5696" s="2" t="s">
        <v>8426</v>
      </c>
      <c r="C5696" s="2">
        <f>YEAR([1]Data!$D5696)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x14ac:dyDescent="0.3">
      <c r="A5697" s="2">
        <v>5696</v>
      </c>
      <c r="B5697" s="2" t="s">
        <v>8427</v>
      </c>
      <c r="C5697" s="2">
        <f>YEAR([1]Data!$D5697)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x14ac:dyDescent="0.3">
      <c r="A5698" s="2">
        <v>5697</v>
      </c>
      <c r="B5698" s="2" t="s">
        <v>8428</v>
      </c>
      <c r="C5698" s="2">
        <f>YEAR([1]Data!$D5698)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x14ac:dyDescent="0.3">
      <c r="A5699" s="2">
        <v>5698</v>
      </c>
      <c r="B5699" s="2" t="s">
        <v>8428</v>
      </c>
      <c r="C5699" s="2">
        <f>YEAR([1]Data!$D5699)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x14ac:dyDescent="0.3">
      <c r="A5700" s="2">
        <v>5699</v>
      </c>
      <c r="B5700" s="2" t="s">
        <v>8429</v>
      </c>
      <c r="C5700" s="2">
        <f>YEAR([1]Data!$D5700)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x14ac:dyDescent="0.3">
      <c r="A5701" s="2">
        <v>5700</v>
      </c>
      <c r="B5701" s="2" t="s">
        <v>8430</v>
      </c>
      <c r="C5701" s="2">
        <f>YEAR([1]Data!$D5701)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x14ac:dyDescent="0.3">
      <c r="A5702" s="2">
        <v>5701</v>
      </c>
      <c r="B5702" s="2" t="s">
        <v>8431</v>
      </c>
      <c r="C5702" s="2">
        <f>YEAR([1]Data!$D5702)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x14ac:dyDescent="0.3">
      <c r="A5703" s="2">
        <v>5702</v>
      </c>
      <c r="B5703" s="2" t="s">
        <v>8431</v>
      </c>
      <c r="C5703" s="2">
        <f>YEAR([1]Data!$D5703)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x14ac:dyDescent="0.3">
      <c r="A5704" s="2">
        <v>5703</v>
      </c>
      <c r="B5704" s="2" t="s">
        <v>8432</v>
      </c>
      <c r="C5704" s="2">
        <f>YEAR([1]Data!$D5704)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x14ac:dyDescent="0.3">
      <c r="A5705" s="2">
        <v>5704</v>
      </c>
      <c r="B5705" s="2" t="s">
        <v>8432</v>
      </c>
      <c r="C5705" s="2">
        <f>YEAR([1]Data!$D5705)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x14ac:dyDescent="0.3">
      <c r="A5706" s="2">
        <v>5705</v>
      </c>
      <c r="B5706" s="2" t="s">
        <v>8432</v>
      </c>
      <c r="C5706" s="2">
        <f>YEAR([1]Data!$D5706)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x14ac:dyDescent="0.3">
      <c r="A5707" s="2">
        <v>5706</v>
      </c>
      <c r="B5707" s="2" t="s">
        <v>8433</v>
      </c>
      <c r="C5707" s="2">
        <f>YEAR([1]Data!$D5707)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x14ac:dyDescent="0.3">
      <c r="A5708" s="2">
        <v>5707</v>
      </c>
      <c r="B5708" s="2" t="s">
        <v>8434</v>
      </c>
      <c r="C5708" s="2">
        <f>YEAR([1]Data!$D5708)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x14ac:dyDescent="0.3">
      <c r="A5709" s="2">
        <v>5708</v>
      </c>
      <c r="B5709" s="2" t="s">
        <v>8435</v>
      </c>
      <c r="C5709" s="2">
        <f>YEAR([1]Data!$D5709)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x14ac:dyDescent="0.3">
      <c r="A5710" s="2">
        <v>5709</v>
      </c>
      <c r="B5710" s="2" t="s">
        <v>8435</v>
      </c>
      <c r="C5710" s="2">
        <f>YEAR([1]Data!$D5710)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x14ac:dyDescent="0.3">
      <c r="A5711" s="2">
        <v>5710</v>
      </c>
      <c r="B5711" s="2" t="s">
        <v>8435</v>
      </c>
      <c r="C5711" s="2">
        <f>YEAR([1]Data!$D5711)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x14ac:dyDescent="0.3">
      <c r="A5712" s="2">
        <v>5711</v>
      </c>
      <c r="B5712" s="2" t="s">
        <v>8435</v>
      </c>
      <c r="C5712" s="2">
        <f>YEAR([1]Data!$D5712)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x14ac:dyDescent="0.3">
      <c r="A5713" s="2">
        <v>5712</v>
      </c>
      <c r="B5713" s="2" t="s">
        <v>8435</v>
      </c>
      <c r="C5713" s="2">
        <f>YEAR([1]Data!$D5713)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x14ac:dyDescent="0.3">
      <c r="A5714" s="2">
        <v>5713</v>
      </c>
      <c r="B5714" s="2" t="s">
        <v>8436</v>
      </c>
      <c r="C5714" s="2">
        <f>YEAR([1]Data!$D5714)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x14ac:dyDescent="0.3">
      <c r="A5715" s="2">
        <v>5714</v>
      </c>
      <c r="B5715" s="2" t="s">
        <v>8437</v>
      </c>
      <c r="C5715" s="2">
        <f>YEAR([1]Data!$D5715)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x14ac:dyDescent="0.3">
      <c r="A5716" s="2">
        <v>5715</v>
      </c>
      <c r="B5716" s="2" t="s">
        <v>8438</v>
      </c>
      <c r="C5716" s="2">
        <f>YEAR([1]Data!$D5716)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x14ac:dyDescent="0.3">
      <c r="A5717" s="2">
        <v>5716</v>
      </c>
      <c r="B5717" s="2" t="s">
        <v>8439</v>
      </c>
      <c r="C5717" s="2">
        <f>YEAR([1]Data!$D5717)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x14ac:dyDescent="0.3">
      <c r="A5718" s="2">
        <v>5717</v>
      </c>
      <c r="B5718" s="2" t="s">
        <v>8439</v>
      </c>
      <c r="C5718" s="2">
        <f>YEAR([1]Data!$D5718)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x14ac:dyDescent="0.3">
      <c r="A5719" s="2">
        <v>5718</v>
      </c>
      <c r="B5719" s="2" t="s">
        <v>8439</v>
      </c>
      <c r="C5719" s="2">
        <f>YEAR([1]Data!$D5719)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x14ac:dyDescent="0.3">
      <c r="A5720" s="2">
        <v>5719</v>
      </c>
      <c r="B5720" s="2" t="s">
        <v>8439</v>
      </c>
      <c r="C5720" s="2">
        <f>YEAR([1]Data!$D5720)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x14ac:dyDescent="0.3">
      <c r="A5721" s="2">
        <v>5720</v>
      </c>
      <c r="B5721" s="2" t="s">
        <v>8440</v>
      </c>
      <c r="C5721" s="2">
        <f>YEAR([1]Data!$D5721)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x14ac:dyDescent="0.3">
      <c r="A5722" s="2">
        <v>5721</v>
      </c>
      <c r="B5722" s="2" t="s">
        <v>8441</v>
      </c>
      <c r="C5722" s="2">
        <f>YEAR([1]Data!$D5722)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x14ac:dyDescent="0.3">
      <c r="A5723" s="2">
        <v>5722</v>
      </c>
      <c r="B5723" s="2" t="s">
        <v>8441</v>
      </c>
      <c r="C5723" s="2">
        <f>YEAR([1]Data!$D5723)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x14ac:dyDescent="0.3">
      <c r="A5724" s="2">
        <v>5723</v>
      </c>
      <c r="B5724" s="2" t="s">
        <v>8441</v>
      </c>
      <c r="C5724" s="2">
        <f>YEAR([1]Data!$D5724)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x14ac:dyDescent="0.3">
      <c r="A5725" s="2">
        <v>5724</v>
      </c>
      <c r="B5725" s="2" t="s">
        <v>8442</v>
      </c>
      <c r="C5725" s="2">
        <f>YEAR([1]Data!$D5725)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x14ac:dyDescent="0.3">
      <c r="A5726" s="2">
        <v>5725</v>
      </c>
      <c r="B5726" s="2" t="s">
        <v>8443</v>
      </c>
      <c r="C5726" s="2">
        <f>YEAR([1]Data!$D5726)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x14ac:dyDescent="0.3">
      <c r="A5727" s="2">
        <v>5726</v>
      </c>
      <c r="B5727" s="2" t="s">
        <v>8444</v>
      </c>
      <c r="C5727" s="2">
        <f>YEAR([1]Data!$D5727)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x14ac:dyDescent="0.3">
      <c r="A5728" s="2">
        <v>5727</v>
      </c>
      <c r="B5728" s="2" t="s">
        <v>8445</v>
      </c>
      <c r="C5728" s="2">
        <f>YEAR([1]Data!$D5728)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x14ac:dyDescent="0.3">
      <c r="A5729" s="2">
        <v>5728</v>
      </c>
      <c r="B5729" s="2" t="s">
        <v>8446</v>
      </c>
      <c r="C5729" s="2">
        <f>YEAR([1]Data!$D5729)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x14ac:dyDescent="0.3">
      <c r="A5730" s="2">
        <v>5729</v>
      </c>
      <c r="B5730" s="2" t="s">
        <v>8446</v>
      </c>
      <c r="C5730" s="2">
        <f>YEAR([1]Data!$D5730)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x14ac:dyDescent="0.3">
      <c r="A5731" s="2">
        <v>5730</v>
      </c>
      <c r="B5731" s="2" t="s">
        <v>8446</v>
      </c>
      <c r="C5731" s="2">
        <f>YEAR([1]Data!$D5731)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x14ac:dyDescent="0.3">
      <c r="A5732" s="2">
        <v>5731</v>
      </c>
      <c r="B5732" s="2" t="s">
        <v>8446</v>
      </c>
      <c r="C5732" s="2">
        <f>YEAR([1]Data!$D5732)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x14ac:dyDescent="0.3">
      <c r="A5733" s="2">
        <v>5732</v>
      </c>
      <c r="B5733" s="2" t="s">
        <v>8446</v>
      </c>
      <c r="C5733" s="2">
        <f>YEAR([1]Data!$D5733)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x14ac:dyDescent="0.3">
      <c r="A5734" s="2">
        <v>5733</v>
      </c>
      <c r="B5734" s="2" t="s">
        <v>8447</v>
      </c>
      <c r="C5734" s="2">
        <f>YEAR([1]Data!$D5734)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x14ac:dyDescent="0.3">
      <c r="A5735" s="2">
        <v>5734</v>
      </c>
      <c r="B5735" s="2" t="s">
        <v>8447</v>
      </c>
      <c r="C5735" s="2">
        <f>YEAR([1]Data!$D5735)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x14ac:dyDescent="0.3">
      <c r="A5736" s="2">
        <v>5735</v>
      </c>
      <c r="B5736" s="2" t="s">
        <v>8447</v>
      </c>
      <c r="C5736" s="2">
        <f>YEAR([1]Data!$D5736)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x14ac:dyDescent="0.3">
      <c r="A5737" s="2">
        <v>5736</v>
      </c>
      <c r="B5737" s="2" t="s">
        <v>8449</v>
      </c>
      <c r="C5737" s="2">
        <f>YEAR([1]Data!$D5737)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x14ac:dyDescent="0.3">
      <c r="A5738" s="2">
        <v>5737</v>
      </c>
      <c r="B5738" s="2" t="s">
        <v>8450</v>
      </c>
      <c r="C5738" s="2">
        <f>YEAR([1]Data!$D5738)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x14ac:dyDescent="0.3">
      <c r="A5739" s="2">
        <v>5738</v>
      </c>
      <c r="B5739" s="2" t="s">
        <v>8450</v>
      </c>
      <c r="C5739" s="2">
        <f>YEAR([1]Data!$D5739)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x14ac:dyDescent="0.3">
      <c r="A5740" s="2">
        <v>5739</v>
      </c>
      <c r="B5740" s="2" t="s">
        <v>8451</v>
      </c>
      <c r="C5740" s="2">
        <f>YEAR([1]Data!$D5740)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x14ac:dyDescent="0.3">
      <c r="A5741" s="2">
        <v>5740</v>
      </c>
      <c r="B5741" s="2" t="s">
        <v>8452</v>
      </c>
      <c r="C5741" s="2">
        <f>YEAR([1]Data!$D5741)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x14ac:dyDescent="0.3">
      <c r="A5742" s="2">
        <v>5741</v>
      </c>
      <c r="B5742" s="2" t="s">
        <v>8452</v>
      </c>
      <c r="C5742" s="2">
        <f>YEAR([1]Data!$D5742)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x14ac:dyDescent="0.3">
      <c r="A5743" s="2">
        <v>5742</v>
      </c>
      <c r="B5743" s="2" t="s">
        <v>8452</v>
      </c>
      <c r="C5743" s="2">
        <f>YEAR([1]Data!$D5743)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x14ac:dyDescent="0.3">
      <c r="A5744" s="2">
        <v>5743</v>
      </c>
      <c r="B5744" s="2" t="s">
        <v>8452</v>
      </c>
      <c r="C5744" s="2">
        <f>YEAR([1]Data!$D5744)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x14ac:dyDescent="0.3">
      <c r="A5745" s="2">
        <v>5744</v>
      </c>
      <c r="B5745" s="2" t="s">
        <v>8452</v>
      </c>
      <c r="C5745" s="2">
        <f>YEAR([1]Data!$D5745)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x14ac:dyDescent="0.3">
      <c r="A5746" s="2">
        <v>5745</v>
      </c>
      <c r="B5746" s="2" t="s">
        <v>8452</v>
      </c>
      <c r="C5746" s="2">
        <f>YEAR([1]Data!$D5746)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x14ac:dyDescent="0.3">
      <c r="A5747" s="2">
        <v>5746</v>
      </c>
      <c r="B5747" s="2" t="s">
        <v>8452</v>
      </c>
      <c r="C5747" s="2">
        <f>YEAR([1]Data!$D5747)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x14ac:dyDescent="0.3">
      <c r="A5748" s="2">
        <v>5747</v>
      </c>
      <c r="B5748" s="2" t="s">
        <v>8453</v>
      </c>
      <c r="C5748" s="2">
        <f>YEAR([1]Data!$D5748)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x14ac:dyDescent="0.3">
      <c r="A5749" s="2">
        <v>5748</v>
      </c>
      <c r="B5749" s="2" t="s">
        <v>8453</v>
      </c>
      <c r="C5749" s="2">
        <f>YEAR([1]Data!$D5749)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x14ac:dyDescent="0.3">
      <c r="A5750" s="2">
        <v>5749</v>
      </c>
      <c r="B5750" s="2" t="s">
        <v>8453</v>
      </c>
      <c r="C5750" s="2">
        <f>YEAR([1]Data!$D5750)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x14ac:dyDescent="0.3">
      <c r="A5751" s="2">
        <v>5750</v>
      </c>
      <c r="B5751" s="2" t="s">
        <v>8454</v>
      </c>
      <c r="C5751" s="2">
        <f>YEAR([1]Data!$D5751)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x14ac:dyDescent="0.3">
      <c r="A5752" s="2">
        <v>5751</v>
      </c>
      <c r="B5752" s="2" t="s">
        <v>8455</v>
      </c>
      <c r="C5752" s="2">
        <f>YEAR([1]Data!$D5752)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x14ac:dyDescent="0.3">
      <c r="A5753" s="2">
        <v>5752</v>
      </c>
      <c r="B5753" s="2" t="s">
        <v>8457</v>
      </c>
      <c r="C5753" s="2">
        <f>YEAR([1]Data!$D5753)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x14ac:dyDescent="0.3">
      <c r="A5754" s="2">
        <v>5753</v>
      </c>
      <c r="B5754" s="2" t="s">
        <v>8457</v>
      </c>
      <c r="C5754" s="2">
        <f>YEAR([1]Data!$D5754)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x14ac:dyDescent="0.3">
      <c r="A5755" s="2">
        <v>5754</v>
      </c>
      <c r="B5755" s="2" t="s">
        <v>8460</v>
      </c>
      <c r="C5755" s="2">
        <f>YEAR([1]Data!$D5755)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x14ac:dyDescent="0.3">
      <c r="A5756" s="2">
        <v>5755</v>
      </c>
      <c r="B5756" s="2" t="s">
        <v>8461</v>
      </c>
      <c r="C5756" s="2">
        <f>YEAR([1]Data!$D5756)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x14ac:dyDescent="0.3">
      <c r="A5757" s="2">
        <v>5756</v>
      </c>
      <c r="B5757" s="2" t="s">
        <v>8462</v>
      </c>
      <c r="C5757" s="2">
        <f>YEAR([1]Data!$D5757)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x14ac:dyDescent="0.3">
      <c r="A5758" s="2">
        <v>5757</v>
      </c>
      <c r="B5758" s="2" t="s">
        <v>8462</v>
      </c>
      <c r="C5758" s="2">
        <f>YEAR([1]Data!$D5758)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x14ac:dyDescent="0.3">
      <c r="A5759" s="2">
        <v>5758</v>
      </c>
      <c r="B5759" s="2" t="s">
        <v>8463</v>
      </c>
      <c r="C5759" s="2">
        <f>YEAR([1]Data!$D5759)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x14ac:dyDescent="0.3">
      <c r="A5760" s="2">
        <v>5759</v>
      </c>
      <c r="B5760" s="2" t="s">
        <v>8466</v>
      </c>
      <c r="C5760" s="2">
        <f>YEAR([1]Data!$D5760)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x14ac:dyDescent="0.3">
      <c r="A5761" s="2">
        <v>5760</v>
      </c>
      <c r="B5761" s="2" t="s">
        <v>8467</v>
      </c>
      <c r="C5761" s="2">
        <f>YEAR([1]Data!$D5761)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x14ac:dyDescent="0.3">
      <c r="A5762" s="2">
        <v>5761</v>
      </c>
      <c r="B5762" s="2" t="s">
        <v>8467</v>
      </c>
      <c r="C5762" s="2">
        <f>YEAR([1]Data!$D5762)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x14ac:dyDescent="0.3">
      <c r="A5763" s="2">
        <v>5762</v>
      </c>
      <c r="B5763" s="2" t="s">
        <v>8468</v>
      </c>
      <c r="C5763" s="2">
        <f>YEAR([1]Data!$D5763)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x14ac:dyDescent="0.3">
      <c r="A5764" s="2">
        <v>5763</v>
      </c>
      <c r="B5764" s="2" t="s">
        <v>8468</v>
      </c>
      <c r="C5764" s="2">
        <f>YEAR([1]Data!$D5764)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x14ac:dyDescent="0.3">
      <c r="A5765" s="2">
        <v>5764</v>
      </c>
      <c r="B5765" s="2" t="s">
        <v>8470</v>
      </c>
      <c r="C5765" s="2">
        <f>YEAR([1]Data!$D5765)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x14ac:dyDescent="0.3">
      <c r="A5766" s="2">
        <v>5765</v>
      </c>
      <c r="B5766" s="2" t="s">
        <v>8471</v>
      </c>
      <c r="C5766" s="2">
        <f>YEAR([1]Data!$D5766)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x14ac:dyDescent="0.3">
      <c r="A5767" s="2">
        <v>5766</v>
      </c>
      <c r="B5767" s="2" t="s">
        <v>8472</v>
      </c>
      <c r="C5767" s="2">
        <f>YEAR([1]Data!$D5767)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x14ac:dyDescent="0.3">
      <c r="A5768" s="2">
        <v>5767</v>
      </c>
      <c r="B5768" s="2" t="s">
        <v>8474</v>
      </c>
      <c r="C5768" s="2">
        <f>YEAR([1]Data!$D5768)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x14ac:dyDescent="0.3">
      <c r="A5769" s="2">
        <v>5768</v>
      </c>
      <c r="B5769" s="2" t="s">
        <v>8475</v>
      </c>
      <c r="C5769" s="2">
        <f>YEAR([1]Data!$D5769)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x14ac:dyDescent="0.3">
      <c r="A5770" s="2">
        <v>5769</v>
      </c>
      <c r="B5770" s="2" t="s">
        <v>8476</v>
      </c>
      <c r="C5770" s="2">
        <f>YEAR([1]Data!$D5770)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x14ac:dyDescent="0.3">
      <c r="A5771" s="2">
        <v>5770</v>
      </c>
      <c r="B5771" s="2" t="s">
        <v>8476</v>
      </c>
      <c r="C5771" s="2">
        <f>YEAR([1]Data!$D5771)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x14ac:dyDescent="0.3">
      <c r="A5772" s="2">
        <v>5771</v>
      </c>
      <c r="B5772" s="2" t="s">
        <v>8477</v>
      </c>
      <c r="C5772" s="2">
        <f>YEAR([1]Data!$D5772)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x14ac:dyDescent="0.3">
      <c r="A5773" s="2">
        <v>5772</v>
      </c>
      <c r="B5773" s="2" t="s">
        <v>8477</v>
      </c>
      <c r="C5773" s="2">
        <f>YEAR([1]Data!$D5773)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x14ac:dyDescent="0.3">
      <c r="A5774" s="2">
        <v>5773</v>
      </c>
      <c r="B5774" s="2" t="s">
        <v>8478</v>
      </c>
      <c r="C5774" s="2">
        <f>YEAR([1]Data!$D5774)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x14ac:dyDescent="0.3">
      <c r="A5775" s="2">
        <v>5774</v>
      </c>
      <c r="B5775" s="2" t="s">
        <v>8479</v>
      </c>
      <c r="C5775" s="2">
        <f>YEAR([1]Data!$D5775)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x14ac:dyDescent="0.3">
      <c r="A5776" s="2">
        <v>5775</v>
      </c>
      <c r="B5776" s="2" t="s">
        <v>8480</v>
      </c>
      <c r="C5776" s="2">
        <f>YEAR([1]Data!$D5776)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x14ac:dyDescent="0.3">
      <c r="A5777" s="2">
        <v>5776</v>
      </c>
      <c r="B5777" s="2" t="s">
        <v>8480</v>
      </c>
      <c r="C5777" s="2">
        <f>YEAR([1]Data!$D5777)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x14ac:dyDescent="0.3">
      <c r="A5778" s="2">
        <v>5777</v>
      </c>
      <c r="B5778" s="2" t="s">
        <v>8481</v>
      </c>
      <c r="C5778" s="2">
        <f>YEAR([1]Data!$D5778)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x14ac:dyDescent="0.3">
      <c r="A5779" s="2">
        <v>5778</v>
      </c>
      <c r="B5779" s="2" t="s">
        <v>8482</v>
      </c>
      <c r="C5779" s="2">
        <f>YEAR([1]Data!$D5779)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x14ac:dyDescent="0.3">
      <c r="A5780" s="2">
        <v>5779</v>
      </c>
      <c r="B5780" s="2" t="s">
        <v>8483</v>
      </c>
      <c r="C5780" s="2">
        <f>YEAR([1]Data!$D5780)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x14ac:dyDescent="0.3">
      <c r="A5781" s="2">
        <v>5780</v>
      </c>
      <c r="B5781" s="2" t="s">
        <v>8483</v>
      </c>
      <c r="C5781" s="2">
        <f>YEAR([1]Data!$D5781)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x14ac:dyDescent="0.3">
      <c r="A5782" s="2">
        <v>5781</v>
      </c>
      <c r="B5782" s="2" t="s">
        <v>8484</v>
      </c>
      <c r="C5782" s="2">
        <f>YEAR([1]Data!$D5782)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x14ac:dyDescent="0.3">
      <c r="A5783" s="2">
        <v>5782</v>
      </c>
      <c r="B5783" s="2" t="s">
        <v>8487</v>
      </c>
      <c r="C5783" s="2">
        <f>YEAR([1]Data!$D5783)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x14ac:dyDescent="0.3">
      <c r="A5784" s="2">
        <v>5783</v>
      </c>
      <c r="B5784" s="2" t="s">
        <v>8487</v>
      </c>
      <c r="C5784" s="2">
        <f>YEAR([1]Data!$D5784)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x14ac:dyDescent="0.3">
      <c r="A5785" s="2">
        <v>5784</v>
      </c>
      <c r="B5785" s="2" t="s">
        <v>8487</v>
      </c>
      <c r="C5785" s="2">
        <f>YEAR([1]Data!$D5785)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x14ac:dyDescent="0.3">
      <c r="A5786" s="2">
        <v>5785</v>
      </c>
      <c r="B5786" s="2" t="s">
        <v>8489</v>
      </c>
      <c r="C5786" s="2">
        <f>YEAR([1]Data!$D5786)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x14ac:dyDescent="0.3">
      <c r="A5787" s="2">
        <v>5786</v>
      </c>
      <c r="B5787" s="2" t="s">
        <v>8489</v>
      </c>
      <c r="C5787" s="2">
        <f>YEAR([1]Data!$D5787)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x14ac:dyDescent="0.3">
      <c r="A5788" s="2">
        <v>5787</v>
      </c>
      <c r="B5788" s="2" t="s">
        <v>8489</v>
      </c>
      <c r="C5788" s="2">
        <f>YEAR([1]Data!$D5788)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x14ac:dyDescent="0.3">
      <c r="A5789" s="2">
        <v>5788</v>
      </c>
      <c r="B5789" s="2" t="s">
        <v>8489</v>
      </c>
      <c r="C5789" s="2">
        <f>YEAR([1]Data!$D5789)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x14ac:dyDescent="0.3">
      <c r="A5790" s="2">
        <v>5789</v>
      </c>
      <c r="B5790" s="2" t="s">
        <v>8490</v>
      </c>
      <c r="C5790" s="2">
        <f>YEAR([1]Data!$D5790)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x14ac:dyDescent="0.3">
      <c r="A5791" s="2">
        <v>5790</v>
      </c>
      <c r="B5791" s="2" t="s">
        <v>8490</v>
      </c>
      <c r="C5791" s="2">
        <f>YEAR([1]Data!$D5791)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x14ac:dyDescent="0.3">
      <c r="A5792" s="2">
        <v>5791</v>
      </c>
      <c r="B5792" s="2" t="s">
        <v>8493</v>
      </c>
      <c r="C5792" s="2">
        <f>YEAR([1]Data!$D5792)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x14ac:dyDescent="0.3">
      <c r="A5793" s="2">
        <v>5792</v>
      </c>
      <c r="B5793" s="2" t="s">
        <v>8493</v>
      </c>
      <c r="C5793" s="2">
        <f>YEAR([1]Data!$D5793)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x14ac:dyDescent="0.3">
      <c r="A5794" s="2">
        <v>5793</v>
      </c>
      <c r="B5794" s="2" t="s">
        <v>8493</v>
      </c>
      <c r="C5794" s="2">
        <f>YEAR([1]Data!$D5794)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x14ac:dyDescent="0.3">
      <c r="A5795" s="2">
        <v>5794</v>
      </c>
      <c r="B5795" s="2" t="s">
        <v>8493</v>
      </c>
      <c r="C5795" s="2">
        <f>YEAR([1]Data!$D5795)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x14ac:dyDescent="0.3">
      <c r="A5796" s="2">
        <v>5795</v>
      </c>
      <c r="B5796" s="2" t="s">
        <v>8493</v>
      </c>
      <c r="C5796" s="2">
        <f>YEAR([1]Data!$D5796)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x14ac:dyDescent="0.3">
      <c r="A5797" s="2">
        <v>5796</v>
      </c>
      <c r="B5797" s="2" t="s">
        <v>8494</v>
      </c>
      <c r="C5797" s="2">
        <f>YEAR([1]Data!$D5797)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x14ac:dyDescent="0.3">
      <c r="A5798" s="2">
        <v>5797</v>
      </c>
      <c r="B5798" s="2" t="s">
        <v>8494</v>
      </c>
      <c r="C5798" s="2">
        <f>YEAR([1]Data!$D5798)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x14ac:dyDescent="0.3">
      <c r="A5799" s="2">
        <v>5798</v>
      </c>
      <c r="B5799" s="2" t="s">
        <v>8494</v>
      </c>
      <c r="C5799" s="2">
        <f>YEAR([1]Data!$D5799)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x14ac:dyDescent="0.3">
      <c r="A5800" s="2">
        <v>5799</v>
      </c>
      <c r="B5800" s="2" t="s">
        <v>8494</v>
      </c>
      <c r="C5800" s="2">
        <f>YEAR([1]Data!$D5800)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x14ac:dyDescent="0.3">
      <c r="A5801" s="2">
        <v>5800</v>
      </c>
      <c r="B5801" s="2" t="s">
        <v>8495</v>
      </c>
      <c r="C5801" s="2">
        <f>YEAR([1]Data!$D5801)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x14ac:dyDescent="0.3">
      <c r="A5802" s="2">
        <v>5801</v>
      </c>
      <c r="B5802" s="2" t="s">
        <v>8496</v>
      </c>
      <c r="C5802" s="2">
        <f>YEAR([1]Data!$D5802)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x14ac:dyDescent="0.3">
      <c r="A5803" s="2">
        <v>5802</v>
      </c>
      <c r="B5803" s="2" t="s">
        <v>8496</v>
      </c>
      <c r="C5803" s="2">
        <f>YEAR([1]Data!$D5803)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x14ac:dyDescent="0.3">
      <c r="A5804" s="2">
        <v>5803</v>
      </c>
      <c r="B5804" s="2" t="s">
        <v>8497</v>
      </c>
      <c r="C5804" s="2">
        <f>YEAR([1]Data!$D5804)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x14ac:dyDescent="0.3">
      <c r="A5805" s="2">
        <v>5804</v>
      </c>
      <c r="B5805" s="2" t="s">
        <v>8498</v>
      </c>
      <c r="C5805" s="2">
        <f>YEAR([1]Data!$D5805)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x14ac:dyDescent="0.3">
      <c r="A5806" s="2">
        <v>5805</v>
      </c>
      <c r="B5806" s="2" t="s">
        <v>8499</v>
      </c>
      <c r="C5806" s="2">
        <f>YEAR([1]Data!$D5806)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x14ac:dyDescent="0.3">
      <c r="A5807" s="2">
        <v>5806</v>
      </c>
      <c r="B5807" s="2" t="s">
        <v>8499</v>
      </c>
      <c r="C5807" s="2">
        <f>YEAR([1]Data!$D5807)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x14ac:dyDescent="0.3">
      <c r="A5808" s="2">
        <v>5807</v>
      </c>
      <c r="B5808" s="2" t="s">
        <v>8500</v>
      </c>
      <c r="C5808" s="2">
        <f>YEAR([1]Data!$D5808)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x14ac:dyDescent="0.3">
      <c r="A5809" s="2">
        <v>5808</v>
      </c>
      <c r="B5809" s="2" t="s">
        <v>8500</v>
      </c>
      <c r="C5809" s="2">
        <f>YEAR([1]Data!$D5809)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x14ac:dyDescent="0.3">
      <c r="A5810" s="2">
        <v>5809</v>
      </c>
      <c r="B5810" s="2" t="s">
        <v>8500</v>
      </c>
      <c r="C5810" s="2">
        <f>YEAR([1]Data!$D5810)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x14ac:dyDescent="0.3">
      <c r="A5811" s="2">
        <v>5810</v>
      </c>
      <c r="B5811" s="2" t="s">
        <v>8501</v>
      </c>
      <c r="C5811" s="2">
        <f>YEAR([1]Data!$D5811)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x14ac:dyDescent="0.3">
      <c r="A5812" s="2">
        <v>5811</v>
      </c>
      <c r="B5812" s="2" t="s">
        <v>8502</v>
      </c>
      <c r="C5812" s="2">
        <f>YEAR([1]Data!$D5812)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x14ac:dyDescent="0.3">
      <c r="A5813" s="2">
        <v>5812</v>
      </c>
      <c r="B5813" s="2" t="s">
        <v>8502</v>
      </c>
      <c r="C5813" s="2">
        <f>YEAR([1]Data!$D5813)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x14ac:dyDescent="0.3">
      <c r="A5814" s="2">
        <v>5813</v>
      </c>
      <c r="B5814" s="2" t="s">
        <v>8502</v>
      </c>
      <c r="C5814" s="2">
        <f>YEAR([1]Data!$D5814)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x14ac:dyDescent="0.3">
      <c r="A5815" s="2">
        <v>5814</v>
      </c>
      <c r="B5815" s="2" t="s">
        <v>8505</v>
      </c>
      <c r="C5815" s="2">
        <f>YEAR([1]Data!$D5815)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x14ac:dyDescent="0.3">
      <c r="A5816" s="2">
        <v>5815</v>
      </c>
      <c r="B5816" s="2" t="s">
        <v>8506</v>
      </c>
      <c r="C5816" s="2">
        <f>YEAR([1]Data!$D5816)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x14ac:dyDescent="0.3">
      <c r="A5817" s="2">
        <v>5816</v>
      </c>
      <c r="B5817" s="2" t="s">
        <v>8507</v>
      </c>
      <c r="C5817" s="2">
        <f>YEAR([1]Data!$D5817)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x14ac:dyDescent="0.3">
      <c r="A5818" s="2">
        <v>5817</v>
      </c>
      <c r="B5818" s="2" t="s">
        <v>8507</v>
      </c>
      <c r="C5818" s="2">
        <f>YEAR([1]Data!$D5818)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x14ac:dyDescent="0.3">
      <c r="A5819" s="2">
        <v>5818</v>
      </c>
      <c r="B5819" s="2" t="s">
        <v>8507</v>
      </c>
      <c r="C5819" s="2">
        <f>YEAR([1]Data!$D5819)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x14ac:dyDescent="0.3">
      <c r="A5820" s="2">
        <v>5819</v>
      </c>
      <c r="B5820" s="2" t="s">
        <v>8507</v>
      </c>
      <c r="C5820" s="2">
        <f>YEAR([1]Data!$D5820)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x14ac:dyDescent="0.3">
      <c r="A5821" s="2">
        <v>5820</v>
      </c>
      <c r="B5821" s="2" t="s">
        <v>8507</v>
      </c>
      <c r="C5821" s="2">
        <f>YEAR([1]Data!$D5821)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x14ac:dyDescent="0.3">
      <c r="A5822" s="2">
        <v>5821</v>
      </c>
      <c r="B5822" s="2" t="s">
        <v>8509</v>
      </c>
      <c r="C5822" s="2">
        <f>YEAR([1]Data!$D5822)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x14ac:dyDescent="0.3">
      <c r="A5823" s="2">
        <v>5822</v>
      </c>
      <c r="B5823" s="2" t="s">
        <v>8509</v>
      </c>
      <c r="C5823" s="2">
        <f>YEAR([1]Data!$D5823)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x14ac:dyDescent="0.3">
      <c r="A5824" s="2">
        <v>5823</v>
      </c>
      <c r="B5824" s="2" t="s">
        <v>8509</v>
      </c>
      <c r="C5824" s="2">
        <f>YEAR([1]Data!$D5824)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x14ac:dyDescent="0.3">
      <c r="A5825" s="2">
        <v>5824</v>
      </c>
      <c r="B5825" s="2" t="s">
        <v>8509</v>
      </c>
      <c r="C5825" s="2">
        <f>YEAR([1]Data!$D5825)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x14ac:dyDescent="0.3">
      <c r="A5826" s="2">
        <v>5825</v>
      </c>
      <c r="B5826" s="2" t="s">
        <v>8510</v>
      </c>
      <c r="C5826" s="2">
        <f>YEAR([1]Data!$D5826)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x14ac:dyDescent="0.3">
      <c r="A5827" s="2">
        <v>5826</v>
      </c>
      <c r="B5827" s="2" t="s">
        <v>8511</v>
      </c>
      <c r="C5827" s="2">
        <f>YEAR([1]Data!$D5827)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x14ac:dyDescent="0.3">
      <c r="A5828" s="2">
        <v>5827</v>
      </c>
      <c r="B5828" s="2" t="s">
        <v>8511</v>
      </c>
      <c r="C5828" s="2">
        <f>YEAR([1]Data!$D5828)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x14ac:dyDescent="0.3">
      <c r="A5829" s="2">
        <v>5828</v>
      </c>
      <c r="B5829" s="2" t="s">
        <v>8511</v>
      </c>
      <c r="C5829" s="2">
        <f>YEAR([1]Data!$D5829)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x14ac:dyDescent="0.3">
      <c r="A5830" s="2">
        <v>5829</v>
      </c>
      <c r="B5830" s="2" t="s">
        <v>8511</v>
      </c>
      <c r="C5830" s="2">
        <f>YEAR([1]Data!$D5830)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x14ac:dyDescent="0.3">
      <c r="A5831" s="2">
        <v>5830</v>
      </c>
      <c r="B5831" s="2" t="s">
        <v>8512</v>
      </c>
      <c r="C5831" s="2">
        <f>YEAR([1]Data!$D5831)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x14ac:dyDescent="0.3">
      <c r="A5832" s="2">
        <v>5831</v>
      </c>
      <c r="B5832" s="2" t="s">
        <v>8512</v>
      </c>
      <c r="C5832" s="2">
        <f>YEAR([1]Data!$D5832)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x14ac:dyDescent="0.3">
      <c r="A5833" s="2">
        <v>5832</v>
      </c>
      <c r="B5833" s="2" t="s">
        <v>8513</v>
      </c>
      <c r="C5833" s="2">
        <f>YEAR([1]Data!$D5833)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x14ac:dyDescent="0.3">
      <c r="A5834" s="2">
        <v>5833</v>
      </c>
      <c r="B5834" s="2" t="s">
        <v>8514</v>
      </c>
      <c r="C5834" s="2">
        <f>YEAR([1]Data!$D5834)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x14ac:dyDescent="0.3">
      <c r="A5835" s="2">
        <v>5834</v>
      </c>
      <c r="B5835" s="2" t="s">
        <v>8514</v>
      </c>
      <c r="C5835" s="2">
        <f>YEAR([1]Data!$D5835)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x14ac:dyDescent="0.3">
      <c r="A5836" s="2">
        <v>5835</v>
      </c>
      <c r="B5836" s="2" t="s">
        <v>8515</v>
      </c>
      <c r="C5836" s="2">
        <f>YEAR([1]Data!$D5836)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x14ac:dyDescent="0.3">
      <c r="A5837" s="2">
        <v>5836</v>
      </c>
      <c r="B5837" s="2" t="s">
        <v>8515</v>
      </c>
      <c r="C5837" s="2">
        <f>YEAR([1]Data!$D5837)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x14ac:dyDescent="0.3">
      <c r="A5838" s="2">
        <v>5837</v>
      </c>
      <c r="B5838" s="2" t="s">
        <v>8515</v>
      </c>
      <c r="C5838" s="2">
        <f>YEAR([1]Data!$D5838)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x14ac:dyDescent="0.3">
      <c r="A5839" s="2">
        <v>5838</v>
      </c>
      <c r="B5839" s="2" t="s">
        <v>8516</v>
      </c>
      <c r="C5839" s="2">
        <f>YEAR([1]Data!$D5839)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x14ac:dyDescent="0.3">
      <c r="A5840" s="2">
        <v>5839</v>
      </c>
      <c r="B5840" s="2" t="s">
        <v>8521</v>
      </c>
      <c r="C5840" s="2">
        <f>YEAR([1]Data!$D5840)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x14ac:dyDescent="0.3">
      <c r="A5841" s="2">
        <v>5840</v>
      </c>
      <c r="B5841" s="2" t="s">
        <v>8524</v>
      </c>
      <c r="C5841" s="2">
        <f>YEAR([1]Data!$D5841)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x14ac:dyDescent="0.3">
      <c r="A5842" s="2">
        <v>5841</v>
      </c>
      <c r="B5842" s="2" t="s">
        <v>8524</v>
      </c>
      <c r="C5842" s="2">
        <f>YEAR([1]Data!$D5842)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x14ac:dyDescent="0.3">
      <c r="A5843" s="2">
        <v>5842</v>
      </c>
      <c r="B5843" s="2" t="s">
        <v>8525</v>
      </c>
      <c r="C5843" s="2">
        <f>YEAR([1]Data!$D5843)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x14ac:dyDescent="0.3">
      <c r="A5844" s="2">
        <v>5843</v>
      </c>
      <c r="B5844" s="2" t="s">
        <v>8525</v>
      </c>
      <c r="C5844" s="2">
        <f>YEAR([1]Data!$D5844)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x14ac:dyDescent="0.3">
      <c r="A5845" s="2">
        <v>5844</v>
      </c>
      <c r="B5845" s="2" t="s">
        <v>8525</v>
      </c>
      <c r="C5845" s="2">
        <f>YEAR([1]Data!$D5845)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x14ac:dyDescent="0.3">
      <c r="A5846" s="2">
        <v>5845</v>
      </c>
      <c r="B5846" s="2" t="s">
        <v>8525</v>
      </c>
      <c r="C5846" s="2">
        <f>YEAR([1]Data!$D5846)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x14ac:dyDescent="0.3">
      <c r="A5847" s="2">
        <v>5846</v>
      </c>
      <c r="B5847" s="2" t="s">
        <v>8525</v>
      </c>
      <c r="C5847" s="2">
        <f>YEAR([1]Data!$D5847)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x14ac:dyDescent="0.3">
      <c r="A5848" s="2">
        <v>5847</v>
      </c>
      <c r="B5848" s="2" t="s">
        <v>8525</v>
      </c>
      <c r="C5848" s="2">
        <f>YEAR([1]Data!$D5848)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x14ac:dyDescent="0.3">
      <c r="A5849" s="2">
        <v>5848</v>
      </c>
      <c r="B5849" s="2" t="s">
        <v>8525</v>
      </c>
      <c r="C5849" s="2">
        <f>YEAR([1]Data!$D5849)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x14ac:dyDescent="0.3">
      <c r="A5850" s="2">
        <v>5849</v>
      </c>
      <c r="B5850" s="2" t="s">
        <v>8528</v>
      </c>
      <c r="C5850" s="2">
        <f>YEAR([1]Data!$D5850)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x14ac:dyDescent="0.3">
      <c r="A5851" s="2">
        <v>5850</v>
      </c>
      <c r="B5851" s="2" t="s">
        <v>8528</v>
      </c>
      <c r="C5851" s="2">
        <f>YEAR([1]Data!$D5851)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x14ac:dyDescent="0.3">
      <c r="A5852" s="2">
        <v>5851</v>
      </c>
      <c r="B5852" s="2" t="s">
        <v>8528</v>
      </c>
      <c r="C5852" s="2">
        <f>YEAR([1]Data!$D5852)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x14ac:dyDescent="0.3">
      <c r="A5853" s="2">
        <v>5852</v>
      </c>
      <c r="B5853" s="2" t="s">
        <v>8528</v>
      </c>
      <c r="C5853" s="2">
        <f>YEAR([1]Data!$D5853)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x14ac:dyDescent="0.3">
      <c r="A5854" s="2">
        <v>5853</v>
      </c>
      <c r="B5854" s="2" t="s">
        <v>8528</v>
      </c>
      <c r="C5854" s="2">
        <f>YEAR([1]Data!$D5854)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x14ac:dyDescent="0.3">
      <c r="A5855" s="2">
        <v>5854</v>
      </c>
      <c r="B5855" s="2" t="s">
        <v>8529</v>
      </c>
      <c r="C5855" s="2">
        <f>YEAR([1]Data!$D5855)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x14ac:dyDescent="0.3">
      <c r="A5856" s="2">
        <v>5855</v>
      </c>
      <c r="B5856" s="2" t="s">
        <v>8530</v>
      </c>
      <c r="C5856" s="2">
        <f>YEAR([1]Data!$D5856)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x14ac:dyDescent="0.3">
      <c r="A5857" s="2">
        <v>5856</v>
      </c>
      <c r="B5857" s="2" t="s">
        <v>8530</v>
      </c>
      <c r="C5857" s="2">
        <f>YEAR([1]Data!$D5857)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x14ac:dyDescent="0.3">
      <c r="A5858" s="2">
        <v>5857</v>
      </c>
      <c r="B5858" s="2" t="s">
        <v>8530</v>
      </c>
      <c r="C5858" s="2">
        <f>YEAR([1]Data!$D5858)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x14ac:dyDescent="0.3">
      <c r="A5859" s="2">
        <v>5858</v>
      </c>
      <c r="B5859" s="2" t="s">
        <v>8530</v>
      </c>
      <c r="C5859" s="2">
        <f>YEAR([1]Data!$D5859)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x14ac:dyDescent="0.3">
      <c r="A5860" s="2">
        <v>5859</v>
      </c>
      <c r="B5860" s="2" t="s">
        <v>8531</v>
      </c>
      <c r="C5860" s="2">
        <f>YEAR([1]Data!$D5860)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x14ac:dyDescent="0.3">
      <c r="A5861" s="2">
        <v>5860</v>
      </c>
      <c r="B5861" s="2" t="s">
        <v>8532</v>
      </c>
      <c r="C5861" s="2">
        <f>YEAR([1]Data!$D5861)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x14ac:dyDescent="0.3">
      <c r="A5862" s="2">
        <v>5861</v>
      </c>
      <c r="B5862" s="2" t="s">
        <v>8534</v>
      </c>
      <c r="C5862" s="2">
        <f>YEAR([1]Data!$D5862)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x14ac:dyDescent="0.3">
      <c r="A5863" s="2">
        <v>5862</v>
      </c>
      <c r="B5863" s="2" t="s">
        <v>8535</v>
      </c>
      <c r="C5863" s="2">
        <f>YEAR([1]Data!$D5863)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x14ac:dyDescent="0.3">
      <c r="A5864" s="2">
        <v>5863</v>
      </c>
      <c r="B5864" s="2" t="s">
        <v>8535</v>
      </c>
      <c r="C5864" s="2">
        <f>YEAR([1]Data!$D5864)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x14ac:dyDescent="0.3">
      <c r="A5865" s="2">
        <v>5864</v>
      </c>
      <c r="B5865" s="2" t="s">
        <v>8535</v>
      </c>
      <c r="C5865" s="2">
        <f>YEAR([1]Data!$D5865)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x14ac:dyDescent="0.3">
      <c r="A5866" s="2">
        <v>5865</v>
      </c>
      <c r="B5866" s="2" t="s">
        <v>8538</v>
      </c>
      <c r="C5866" s="2">
        <f>YEAR([1]Data!$D5866)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x14ac:dyDescent="0.3">
      <c r="A5867" s="2">
        <v>5866</v>
      </c>
      <c r="B5867" s="2" t="s">
        <v>8538</v>
      </c>
      <c r="C5867" s="2">
        <f>YEAR([1]Data!$D5867)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x14ac:dyDescent="0.3">
      <c r="A5868" s="2">
        <v>5867</v>
      </c>
      <c r="B5868" s="2" t="s">
        <v>8538</v>
      </c>
      <c r="C5868" s="2">
        <f>YEAR([1]Data!$D5868)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x14ac:dyDescent="0.3">
      <c r="A5869" s="2">
        <v>5868</v>
      </c>
      <c r="B5869" s="2" t="s">
        <v>8539</v>
      </c>
      <c r="C5869" s="2">
        <f>YEAR([1]Data!$D5869)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x14ac:dyDescent="0.3">
      <c r="A5870" s="2">
        <v>5869</v>
      </c>
      <c r="B5870" s="2" t="s">
        <v>8539</v>
      </c>
      <c r="C5870" s="2">
        <f>YEAR([1]Data!$D5870)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x14ac:dyDescent="0.3">
      <c r="A5871" s="2">
        <v>5870</v>
      </c>
      <c r="B5871" s="2" t="s">
        <v>8540</v>
      </c>
      <c r="C5871" s="2">
        <f>YEAR([1]Data!$D5871)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x14ac:dyDescent="0.3">
      <c r="A5872" s="2">
        <v>5871</v>
      </c>
      <c r="B5872" s="2" t="s">
        <v>8543</v>
      </c>
      <c r="C5872" s="2">
        <f>YEAR([1]Data!$D5872)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x14ac:dyDescent="0.3">
      <c r="A5873" s="2">
        <v>5872</v>
      </c>
      <c r="B5873" s="2" t="s">
        <v>8544</v>
      </c>
      <c r="C5873" s="2">
        <f>YEAR([1]Data!$D5873)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x14ac:dyDescent="0.3">
      <c r="A5874" s="2">
        <v>5873</v>
      </c>
      <c r="B5874" s="2" t="s">
        <v>8545</v>
      </c>
      <c r="C5874" s="2">
        <f>YEAR([1]Data!$D5874)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x14ac:dyDescent="0.3">
      <c r="A5875" s="2">
        <v>5874</v>
      </c>
      <c r="B5875" s="2" t="s">
        <v>8546</v>
      </c>
      <c r="C5875" s="2">
        <f>YEAR([1]Data!$D5875)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x14ac:dyDescent="0.3">
      <c r="A5876" s="2">
        <v>5875</v>
      </c>
      <c r="B5876" s="2" t="s">
        <v>8546</v>
      </c>
      <c r="C5876" s="2">
        <f>YEAR([1]Data!$D5876)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x14ac:dyDescent="0.3">
      <c r="A5877" s="2">
        <v>5876</v>
      </c>
      <c r="B5877" s="2" t="s">
        <v>8547</v>
      </c>
      <c r="C5877" s="2">
        <f>YEAR([1]Data!$D5877)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x14ac:dyDescent="0.3">
      <c r="A5878" s="2">
        <v>5877</v>
      </c>
      <c r="B5878" s="2" t="s">
        <v>8548</v>
      </c>
      <c r="C5878" s="2">
        <f>YEAR([1]Data!$D5878)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x14ac:dyDescent="0.3">
      <c r="A5879" s="2">
        <v>5878</v>
      </c>
      <c r="B5879" s="2" t="s">
        <v>8548</v>
      </c>
      <c r="C5879" s="2">
        <f>YEAR([1]Data!$D5879)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x14ac:dyDescent="0.3">
      <c r="A5880" s="2">
        <v>5879</v>
      </c>
      <c r="B5880" s="2" t="s">
        <v>8548</v>
      </c>
      <c r="C5880" s="2">
        <f>YEAR([1]Data!$D5880)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x14ac:dyDescent="0.3">
      <c r="A5881" s="2">
        <v>5880</v>
      </c>
      <c r="B5881" s="2" t="s">
        <v>8549</v>
      </c>
      <c r="C5881" s="2">
        <f>YEAR([1]Data!$D5881)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x14ac:dyDescent="0.3">
      <c r="A5882" s="2">
        <v>5881</v>
      </c>
      <c r="B5882" s="2" t="s">
        <v>8550</v>
      </c>
      <c r="C5882" s="2">
        <f>YEAR([1]Data!$D5882)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x14ac:dyDescent="0.3">
      <c r="A5883" s="2">
        <v>5882</v>
      </c>
      <c r="B5883" s="2" t="s">
        <v>8550</v>
      </c>
      <c r="C5883" s="2">
        <f>YEAR([1]Data!$D5883)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x14ac:dyDescent="0.3">
      <c r="A5884" s="2">
        <v>5883</v>
      </c>
      <c r="B5884" s="2" t="s">
        <v>8550</v>
      </c>
      <c r="C5884" s="2">
        <f>YEAR([1]Data!$D5884)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x14ac:dyDescent="0.3">
      <c r="A5885" s="2">
        <v>5884</v>
      </c>
      <c r="B5885" s="2" t="s">
        <v>8551</v>
      </c>
      <c r="C5885" s="2">
        <f>YEAR([1]Data!$D5885)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x14ac:dyDescent="0.3">
      <c r="A5886" s="2">
        <v>5885</v>
      </c>
      <c r="B5886" s="2" t="s">
        <v>8551</v>
      </c>
      <c r="C5886" s="2">
        <f>YEAR([1]Data!$D5886)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x14ac:dyDescent="0.3">
      <c r="A5887" s="2">
        <v>5886</v>
      </c>
      <c r="B5887" s="2" t="s">
        <v>8552</v>
      </c>
      <c r="C5887" s="2">
        <f>YEAR([1]Data!$D5887)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x14ac:dyDescent="0.3">
      <c r="A5888" s="2">
        <v>5887</v>
      </c>
      <c r="B5888" s="2" t="s">
        <v>8552</v>
      </c>
      <c r="C5888" s="2">
        <f>YEAR([1]Data!$D5888)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x14ac:dyDescent="0.3">
      <c r="A5889" s="2">
        <v>5888</v>
      </c>
      <c r="B5889" s="2" t="s">
        <v>8553</v>
      </c>
      <c r="C5889" s="2">
        <f>YEAR([1]Data!$D5889)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x14ac:dyDescent="0.3">
      <c r="A5890" s="2">
        <v>5889</v>
      </c>
      <c r="B5890" s="2" t="s">
        <v>8556</v>
      </c>
      <c r="C5890" s="2">
        <f>YEAR([1]Data!$D5890)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x14ac:dyDescent="0.3">
      <c r="A5891" s="2">
        <v>5890</v>
      </c>
      <c r="B5891" s="2" t="s">
        <v>8560</v>
      </c>
      <c r="C5891" s="2">
        <f>YEAR([1]Data!$D5891)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x14ac:dyDescent="0.3">
      <c r="A5892" s="2">
        <v>5891</v>
      </c>
      <c r="B5892" s="2" t="s">
        <v>8561</v>
      </c>
      <c r="C5892" s="2">
        <f>YEAR([1]Data!$D5892)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x14ac:dyDescent="0.3">
      <c r="A5893" s="2">
        <v>5892</v>
      </c>
      <c r="B5893" s="2" t="s">
        <v>8561</v>
      </c>
      <c r="C5893" s="2">
        <f>YEAR([1]Data!$D5893)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x14ac:dyDescent="0.3">
      <c r="A5894" s="2">
        <v>5893</v>
      </c>
      <c r="B5894" s="2" t="s">
        <v>8561</v>
      </c>
      <c r="C5894" s="2">
        <f>YEAR([1]Data!$D5894)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x14ac:dyDescent="0.3">
      <c r="A5895" s="2">
        <v>5894</v>
      </c>
      <c r="B5895" s="2" t="s">
        <v>8562</v>
      </c>
      <c r="C5895" s="2">
        <f>YEAR([1]Data!$D5895)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x14ac:dyDescent="0.3">
      <c r="A5896" s="2">
        <v>5895</v>
      </c>
      <c r="B5896" s="2" t="s">
        <v>8563</v>
      </c>
      <c r="C5896" s="2">
        <f>YEAR([1]Data!$D5896)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x14ac:dyDescent="0.3">
      <c r="A5897" s="2">
        <v>5896</v>
      </c>
      <c r="B5897" s="2" t="s">
        <v>8564</v>
      </c>
      <c r="C5897" s="2">
        <f>YEAR([1]Data!$D5897)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x14ac:dyDescent="0.3">
      <c r="A5898" s="2">
        <v>5897</v>
      </c>
      <c r="B5898" s="2" t="s">
        <v>8564</v>
      </c>
      <c r="C5898" s="2">
        <f>YEAR([1]Data!$D5898)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x14ac:dyDescent="0.3">
      <c r="A5899" s="2">
        <v>5898</v>
      </c>
      <c r="B5899" s="2" t="s">
        <v>8565</v>
      </c>
      <c r="C5899" s="2">
        <f>YEAR([1]Data!$D5899)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x14ac:dyDescent="0.3">
      <c r="A5900" s="2">
        <v>5899</v>
      </c>
      <c r="B5900" s="2" t="s">
        <v>8565</v>
      </c>
      <c r="C5900" s="2">
        <f>YEAR([1]Data!$D5900)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x14ac:dyDescent="0.3">
      <c r="A5901" s="2">
        <v>5900</v>
      </c>
      <c r="B5901" s="2" t="s">
        <v>8566</v>
      </c>
      <c r="C5901" s="2">
        <f>YEAR([1]Data!$D5901)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x14ac:dyDescent="0.3">
      <c r="A5902" s="2">
        <v>5901</v>
      </c>
      <c r="B5902" s="2" t="s">
        <v>8567</v>
      </c>
      <c r="C5902" s="2">
        <f>YEAR([1]Data!$D5902)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x14ac:dyDescent="0.3">
      <c r="A5903" s="2">
        <v>5902</v>
      </c>
      <c r="B5903" s="2" t="s">
        <v>8568</v>
      </c>
      <c r="C5903" s="2">
        <f>YEAR([1]Data!$D5903)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x14ac:dyDescent="0.3">
      <c r="A5904" s="2">
        <v>5903</v>
      </c>
      <c r="B5904" s="2" t="s">
        <v>8569</v>
      </c>
      <c r="C5904" s="2">
        <f>YEAR([1]Data!$D5904)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x14ac:dyDescent="0.3">
      <c r="A5905" s="2">
        <v>5904</v>
      </c>
      <c r="B5905" s="2" t="s">
        <v>8569</v>
      </c>
      <c r="C5905" s="2">
        <f>YEAR([1]Data!$D5905)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x14ac:dyDescent="0.3">
      <c r="A5906" s="2">
        <v>5905</v>
      </c>
      <c r="B5906" s="2" t="s">
        <v>8569</v>
      </c>
      <c r="C5906" s="2">
        <f>YEAR([1]Data!$D5906)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x14ac:dyDescent="0.3">
      <c r="A5907" s="2">
        <v>5906</v>
      </c>
      <c r="B5907" s="2" t="s">
        <v>8569</v>
      </c>
      <c r="C5907" s="2">
        <f>YEAR([1]Data!$D5907)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x14ac:dyDescent="0.3">
      <c r="A5908" s="2">
        <v>5907</v>
      </c>
      <c r="B5908" s="2" t="s">
        <v>8569</v>
      </c>
      <c r="C5908" s="2">
        <f>YEAR([1]Data!$D5908)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x14ac:dyDescent="0.3">
      <c r="A5909" s="2">
        <v>5908</v>
      </c>
      <c r="B5909" s="2" t="s">
        <v>8570</v>
      </c>
      <c r="C5909" s="2">
        <f>YEAR([1]Data!$D5909)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x14ac:dyDescent="0.3">
      <c r="A5910" s="2">
        <v>5909</v>
      </c>
      <c r="B5910" s="2" t="s">
        <v>8570</v>
      </c>
      <c r="C5910" s="2">
        <f>YEAR([1]Data!$D5910)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x14ac:dyDescent="0.3">
      <c r="A5911" s="2">
        <v>5910</v>
      </c>
      <c r="B5911" s="2" t="s">
        <v>8570</v>
      </c>
      <c r="C5911" s="2">
        <f>YEAR([1]Data!$D5911)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x14ac:dyDescent="0.3">
      <c r="A5912" s="2">
        <v>5911</v>
      </c>
      <c r="B5912" s="2" t="s">
        <v>8570</v>
      </c>
      <c r="C5912" s="2">
        <f>YEAR([1]Data!$D5912)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x14ac:dyDescent="0.3">
      <c r="A5913" s="2">
        <v>5912</v>
      </c>
      <c r="B5913" s="2" t="s">
        <v>8571</v>
      </c>
      <c r="C5913" s="2">
        <f>YEAR([1]Data!$D5913)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x14ac:dyDescent="0.3">
      <c r="A5914" s="2">
        <v>5913</v>
      </c>
      <c r="B5914" s="2" t="s">
        <v>8572</v>
      </c>
      <c r="C5914" s="2">
        <f>YEAR([1]Data!$D5914)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x14ac:dyDescent="0.3">
      <c r="A5915" s="2">
        <v>5914</v>
      </c>
      <c r="B5915" s="2" t="s">
        <v>8575</v>
      </c>
      <c r="C5915" s="2">
        <f>YEAR([1]Data!$D5915)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x14ac:dyDescent="0.3">
      <c r="A5916" s="2">
        <v>5915</v>
      </c>
      <c r="B5916" s="2" t="s">
        <v>8575</v>
      </c>
      <c r="C5916" s="2">
        <f>YEAR([1]Data!$D5916)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x14ac:dyDescent="0.3">
      <c r="A5917" s="2">
        <v>5916</v>
      </c>
      <c r="B5917" s="2" t="s">
        <v>8575</v>
      </c>
      <c r="C5917" s="2">
        <f>YEAR([1]Data!$D5917)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x14ac:dyDescent="0.3">
      <c r="A5918" s="2">
        <v>5917</v>
      </c>
      <c r="B5918" s="2" t="s">
        <v>8575</v>
      </c>
      <c r="C5918" s="2">
        <f>YEAR([1]Data!$D5918)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x14ac:dyDescent="0.3">
      <c r="A5919" s="2">
        <v>5918</v>
      </c>
      <c r="B5919" s="2" t="s">
        <v>8575</v>
      </c>
      <c r="C5919" s="2">
        <f>YEAR([1]Data!$D5919)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x14ac:dyDescent="0.3">
      <c r="A5920" s="2">
        <v>5919</v>
      </c>
      <c r="B5920" s="2" t="s">
        <v>8575</v>
      </c>
      <c r="C5920" s="2">
        <f>YEAR([1]Data!$D5920)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x14ac:dyDescent="0.3">
      <c r="A5921" s="2">
        <v>5920</v>
      </c>
      <c r="B5921" s="2" t="s">
        <v>8575</v>
      </c>
      <c r="C5921" s="2">
        <f>YEAR([1]Data!$D5921)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x14ac:dyDescent="0.3">
      <c r="A5922" s="2">
        <v>5921</v>
      </c>
      <c r="B5922" s="2" t="s">
        <v>8575</v>
      </c>
      <c r="C5922" s="2">
        <f>YEAR([1]Data!$D5922)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x14ac:dyDescent="0.3">
      <c r="A5923" s="2">
        <v>5922</v>
      </c>
      <c r="B5923" s="2" t="s">
        <v>8575</v>
      </c>
      <c r="C5923" s="2">
        <f>YEAR([1]Data!$D5923)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x14ac:dyDescent="0.3">
      <c r="A5924" s="2">
        <v>5923</v>
      </c>
      <c r="B5924" s="2" t="s">
        <v>8575</v>
      </c>
      <c r="C5924" s="2">
        <f>YEAR([1]Data!$D5924)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x14ac:dyDescent="0.3">
      <c r="A5925" s="2">
        <v>5924</v>
      </c>
      <c r="B5925" s="2" t="s">
        <v>8576</v>
      </c>
      <c r="C5925" s="2">
        <f>YEAR([1]Data!$D5925)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x14ac:dyDescent="0.3">
      <c r="A5926" s="2">
        <v>5925</v>
      </c>
      <c r="B5926" s="2" t="s">
        <v>8577</v>
      </c>
      <c r="C5926" s="2">
        <f>YEAR([1]Data!$D5926)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x14ac:dyDescent="0.3">
      <c r="A5927" s="2">
        <v>5926</v>
      </c>
      <c r="B5927" s="2" t="s">
        <v>8578</v>
      </c>
      <c r="C5927" s="2">
        <f>YEAR([1]Data!$D5927)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x14ac:dyDescent="0.3">
      <c r="A5928" s="2">
        <v>5927</v>
      </c>
      <c r="B5928" s="2" t="s">
        <v>8579</v>
      </c>
      <c r="C5928" s="2">
        <f>YEAR([1]Data!$D5928)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x14ac:dyDescent="0.3">
      <c r="A5929" s="2">
        <v>5928</v>
      </c>
      <c r="B5929" s="2" t="s">
        <v>8580</v>
      </c>
      <c r="C5929" s="2">
        <f>YEAR([1]Data!$D5929)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x14ac:dyDescent="0.3">
      <c r="A5930" s="2">
        <v>5929</v>
      </c>
      <c r="B5930" s="2" t="s">
        <v>8580</v>
      </c>
      <c r="C5930" s="2">
        <f>YEAR([1]Data!$D5930)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x14ac:dyDescent="0.3">
      <c r="A5931" s="2">
        <v>5930</v>
      </c>
      <c r="B5931" s="2" t="s">
        <v>8581</v>
      </c>
      <c r="C5931" s="2">
        <f>YEAR([1]Data!$D5931)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x14ac:dyDescent="0.3">
      <c r="A5932" s="2">
        <v>5931</v>
      </c>
      <c r="B5932" s="2" t="s">
        <v>8581</v>
      </c>
      <c r="C5932" s="2">
        <f>YEAR([1]Data!$D5932)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x14ac:dyDescent="0.3">
      <c r="A5933" s="2">
        <v>5932</v>
      </c>
      <c r="B5933" s="2" t="s">
        <v>8581</v>
      </c>
      <c r="C5933" s="2">
        <f>YEAR([1]Data!$D5933)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x14ac:dyDescent="0.3">
      <c r="A5934" s="2">
        <v>5933</v>
      </c>
      <c r="B5934" s="2" t="s">
        <v>8581</v>
      </c>
      <c r="C5934" s="2">
        <f>YEAR([1]Data!$D5934)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x14ac:dyDescent="0.3">
      <c r="A5935" s="2">
        <v>5934</v>
      </c>
      <c r="B5935" s="2" t="s">
        <v>8581</v>
      </c>
      <c r="C5935" s="2">
        <f>YEAR([1]Data!$D5935)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x14ac:dyDescent="0.3">
      <c r="A5936" s="2">
        <v>5935</v>
      </c>
      <c r="B5936" s="2" t="s">
        <v>8581</v>
      </c>
      <c r="C5936" s="2">
        <f>YEAR([1]Data!$D5936)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x14ac:dyDescent="0.3">
      <c r="A5937" s="2">
        <v>5936</v>
      </c>
      <c r="B5937" s="2" t="s">
        <v>8582</v>
      </c>
      <c r="C5937" s="2">
        <f>YEAR([1]Data!$D5937)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x14ac:dyDescent="0.3">
      <c r="A5938" s="2">
        <v>5937</v>
      </c>
      <c r="B5938" s="2" t="s">
        <v>8582</v>
      </c>
      <c r="C5938" s="2">
        <f>YEAR([1]Data!$D5938)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x14ac:dyDescent="0.3">
      <c r="A5939" s="2">
        <v>5938</v>
      </c>
      <c r="B5939" s="2" t="s">
        <v>8582</v>
      </c>
      <c r="C5939" s="2">
        <f>YEAR([1]Data!$D5939)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x14ac:dyDescent="0.3">
      <c r="A5940" s="2">
        <v>5939</v>
      </c>
      <c r="B5940" s="2" t="s">
        <v>8583</v>
      </c>
      <c r="C5940" s="2">
        <f>YEAR([1]Data!$D5940)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x14ac:dyDescent="0.3">
      <c r="A5941" s="2">
        <v>5940</v>
      </c>
      <c r="B5941" s="2" t="s">
        <v>8583</v>
      </c>
      <c r="C5941" s="2">
        <f>YEAR([1]Data!$D5941)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x14ac:dyDescent="0.3">
      <c r="A5942" s="2">
        <v>5941</v>
      </c>
      <c r="B5942" s="2" t="s">
        <v>8584</v>
      </c>
      <c r="C5942" s="2">
        <f>YEAR([1]Data!$D5942)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x14ac:dyDescent="0.3">
      <c r="A5943" s="2">
        <v>5942</v>
      </c>
      <c r="B5943" s="2" t="s">
        <v>8584</v>
      </c>
      <c r="C5943" s="2">
        <f>YEAR([1]Data!$D5943)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x14ac:dyDescent="0.3">
      <c r="A5944" s="2">
        <v>5943</v>
      </c>
      <c r="B5944" s="2" t="s">
        <v>8585</v>
      </c>
      <c r="C5944" s="2">
        <f>YEAR([1]Data!$D5944)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x14ac:dyDescent="0.3">
      <c r="A5945" s="2">
        <v>5944</v>
      </c>
      <c r="B5945" s="2" t="s">
        <v>8586</v>
      </c>
      <c r="C5945" s="2">
        <f>YEAR([1]Data!$D5945)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x14ac:dyDescent="0.3">
      <c r="A5946" s="2">
        <v>5945</v>
      </c>
      <c r="B5946" s="2" t="s">
        <v>8586</v>
      </c>
      <c r="C5946" s="2">
        <f>YEAR([1]Data!$D5946)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x14ac:dyDescent="0.3">
      <c r="A5947" s="2">
        <v>5946</v>
      </c>
      <c r="B5947" s="2" t="s">
        <v>8586</v>
      </c>
      <c r="C5947" s="2">
        <f>YEAR([1]Data!$D5947)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x14ac:dyDescent="0.3">
      <c r="A5948" s="2">
        <v>5947</v>
      </c>
      <c r="B5948" s="2" t="s">
        <v>8586</v>
      </c>
      <c r="C5948" s="2">
        <f>YEAR([1]Data!$D5948)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x14ac:dyDescent="0.3">
      <c r="A5949" s="2">
        <v>5948</v>
      </c>
      <c r="B5949" s="2" t="s">
        <v>8587</v>
      </c>
      <c r="C5949" s="2">
        <f>YEAR([1]Data!$D5949)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x14ac:dyDescent="0.3">
      <c r="A5950" s="2">
        <v>5949</v>
      </c>
      <c r="B5950" s="2" t="s">
        <v>8588</v>
      </c>
      <c r="C5950" s="2">
        <f>YEAR([1]Data!$D5950)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x14ac:dyDescent="0.3">
      <c r="A5951" s="2">
        <v>5950</v>
      </c>
      <c r="B5951" s="2" t="s">
        <v>8588</v>
      </c>
      <c r="C5951" s="2">
        <f>YEAR([1]Data!$D5951)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x14ac:dyDescent="0.3">
      <c r="A5952" s="2">
        <v>5951</v>
      </c>
      <c r="B5952" s="2" t="s">
        <v>8588</v>
      </c>
      <c r="C5952" s="2">
        <f>YEAR([1]Data!$D5952)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x14ac:dyDescent="0.3">
      <c r="A5953" s="2">
        <v>5952</v>
      </c>
      <c r="B5953" s="2" t="s">
        <v>8588</v>
      </c>
      <c r="C5953" s="2">
        <f>YEAR([1]Data!$D5953)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x14ac:dyDescent="0.3">
      <c r="A5954" s="2">
        <v>5953</v>
      </c>
      <c r="B5954" s="2" t="s">
        <v>8590</v>
      </c>
      <c r="C5954" s="2">
        <f>YEAR([1]Data!$D5954)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x14ac:dyDescent="0.3">
      <c r="A5955" s="2">
        <v>5954</v>
      </c>
      <c r="B5955" s="2" t="s">
        <v>8593</v>
      </c>
      <c r="C5955" s="2">
        <f>YEAR([1]Data!$D5955)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x14ac:dyDescent="0.3">
      <c r="A5956" s="2">
        <v>5955</v>
      </c>
      <c r="B5956" s="2" t="s">
        <v>8594</v>
      </c>
      <c r="C5956" s="2">
        <f>YEAR([1]Data!$D5956)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x14ac:dyDescent="0.3">
      <c r="A5957" s="2">
        <v>5956</v>
      </c>
      <c r="B5957" s="2" t="s">
        <v>8594</v>
      </c>
      <c r="C5957" s="2">
        <f>YEAR([1]Data!$D5957)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x14ac:dyDescent="0.3">
      <c r="A5958" s="2">
        <v>5957</v>
      </c>
      <c r="B5958" s="2" t="s">
        <v>8595</v>
      </c>
      <c r="C5958" s="2">
        <f>YEAR([1]Data!$D5958)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x14ac:dyDescent="0.3">
      <c r="A5959" s="2">
        <v>5958</v>
      </c>
      <c r="B5959" s="2" t="s">
        <v>8595</v>
      </c>
      <c r="C5959" s="2">
        <f>YEAR([1]Data!$D5959)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x14ac:dyDescent="0.3">
      <c r="A5960" s="2">
        <v>5959</v>
      </c>
      <c r="B5960" s="2" t="s">
        <v>8595</v>
      </c>
      <c r="C5960" s="2">
        <f>YEAR([1]Data!$D5960)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x14ac:dyDescent="0.3">
      <c r="A5961" s="2">
        <v>5960</v>
      </c>
      <c r="B5961" s="2" t="s">
        <v>8595</v>
      </c>
      <c r="C5961" s="2">
        <f>YEAR([1]Data!$D5961)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x14ac:dyDescent="0.3">
      <c r="A5962" s="2">
        <v>5961</v>
      </c>
      <c r="B5962" s="2" t="s">
        <v>8596</v>
      </c>
      <c r="C5962" s="2">
        <f>YEAR([1]Data!$D5962)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x14ac:dyDescent="0.3">
      <c r="A5963" s="2">
        <v>5962</v>
      </c>
      <c r="B5963" s="2" t="s">
        <v>8597</v>
      </c>
      <c r="C5963" s="2">
        <f>YEAR([1]Data!$D5963)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x14ac:dyDescent="0.3">
      <c r="A5964" s="2">
        <v>5963</v>
      </c>
      <c r="B5964" s="2" t="s">
        <v>8597</v>
      </c>
      <c r="C5964" s="2">
        <f>YEAR([1]Data!$D5964)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x14ac:dyDescent="0.3">
      <c r="A5965" s="2">
        <v>5964</v>
      </c>
      <c r="B5965" s="2" t="s">
        <v>8597</v>
      </c>
      <c r="C5965" s="2">
        <f>YEAR([1]Data!$D5965)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x14ac:dyDescent="0.3">
      <c r="A5966" s="2">
        <v>5965</v>
      </c>
      <c r="B5966" s="2" t="s">
        <v>8598</v>
      </c>
      <c r="C5966" s="2">
        <f>YEAR([1]Data!$D5966)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x14ac:dyDescent="0.3">
      <c r="A5967" s="2">
        <v>5966</v>
      </c>
      <c r="B5967" s="2" t="s">
        <v>8598</v>
      </c>
      <c r="C5967" s="2">
        <f>YEAR([1]Data!$D5967)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x14ac:dyDescent="0.3">
      <c r="A5968" s="2">
        <v>5967</v>
      </c>
      <c r="B5968" s="2" t="s">
        <v>8598</v>
      </c>
      <c r="C5968" s="2">
        <f>YEAR([1]Data!$D5968)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x14ac:dyDescent="0.3">
      <c r="A5969" s="2">
        <v>5968</v>
      </c>
      <c r="B5969" s="2" t="s">
        <v>8599</v>
      </c>
      <c r="C5969" s="2">
        <f>YEAR([1]Data!$D5969)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x14ac:dyDescent="0.3">
      <c r="A5970" s="2">
        <v>5969</v>
      </c>
      <c r="B5970" s="2" t="s">
        <v>8600</v>
      </c>
      <c r="C5970" s="2">
        <f>YEAR([1]Data!$D5970)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x14ac:dyDescent="0.3">
      <c r="A5971" s="2">
        <v>5970</v>
      </c>
      <c r="B5971" s="2" t="s">
        <v>8600</v>
      </c>
      <c r="C5971" s="2">
        <f>YEAR([1]Data!$D5971)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x14ac:dyDescent="0.3">
      <c r="A5972" s="2">
        <v>5971</v>
      </c>
      <c r="B5972" s="2" t="s">
        <v>8600</v>
      </c>
      <c r="C5972" s="2">
        <f>YEAR([1]Data!$D5972)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x14ac:dyDescent="0.3">
      <c r="A5973" s="2">
        <v>5972</v>
      </c>
      <c r="B5973" s="2" t="s">
        <v>8600</v>
      </c>
      <c r="C5973" s="2">
        <f>YEAR([1]Data!$D5973)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x14ac:dyDescent="0.3">
      <c r="A5974" s="2">
        <v>5973</v>
      </c>
      <c r="B5974" s="2" t="s">
        <v>8601</v>
      </c>
      <c r="C5974" s="2">
        <f>YEAR([1]Data!$D5974)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x14ac:dyDescent="0.3">
      <c r="A5975" s="2">
        <v>5974</v>
      </c>
      <c r="B5975" s="2" t="s">
        <v>8602</v>
      </c>
      <c r="C5975" s="2">
        <f>YEAR([1]Data!$D5975)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x14ac:dyDescent="0.3">
      <c r="A5976" s="2">
        <v>5975</v>
      </c>
      <c r="B5976" s="2" t="s">
        <v>8603</v>
      </c>
      <c r="C5976" s="2">
        <f>YEAR([1]Data!$D5976)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x14ac:dyDescent="0.3">
      <c r="A5977" s="2">
        <v>5976</v>
      </c>
      <c r="B5977" s="2" t="s">
        <v>8604</v>
      </c>
      <c r="C5977" s="2">
        <f>YEAR([1]Data!$D5977)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x14ac:dyDescent="0.3">
      <c r="A5978" s="2">
        <v>5977</v>
      </c>
      <c r="B5978" s="2" t="s">
        <v>8604</v>
      </c>
      <c r="C5978" s="2">
        <f>YEAR([1]Data!$D5978)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x14ac:dyDescent="0.3">
      <c r="A5979" s="2">
        <v>5978</v>
      </c>
      <c r="B5979" s="2" t="s">
        <v>8605</v>
      </c>
      <c r="C5979" s="2">
        <f>YEAR([1]Data!$D5979)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x14ac:dyDescent="0.3">
      <c r="A5980" s="2">
        <v>5979</v>
      </c>
      <c r="B5980" s="2" t="s">
        <v>8606</v>
      </c>
      <c r="C5980" s="2">
        <f>YEAR([1]Data!$D5980)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x14ac:dyDescent="0.3">
      <c r="A5981" s="2">
        <v>5980</v>
      </c>
      <c r="B5981" s="2" t="s">
        <v>8606</v>
      </c>
      <c r="C5981" s="2">
        <f>YEAR([1]Data!$D5981)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x14ac:dyDescent="0.3">
      <c r="A5982" s="2">
        <v>5981</v>
      </c>
      <c r="B5982" s="2" t="s">
        <v>8606</v>
      </c>
      <c r="C5982" s="2">
        <f>YEAR([1]Data!$D5982)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x14ac:dyDescent="0.3">
      <c r="A5983" s="2">
        <v>5982</v>
      </c>
      <c r="B5983" s="2" t="s">
        <v>8606</v>
      </c>
      <c r="C5983" s="2">
        <f>YEAR([1]Data!$D5983)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x14ac:dyDescent="0.3">
      <c r="A5984" s="2">
        <v>5983</v>
      </c>
      <c r="B5984" s="2" t="s">
        <v>8607</v>
      </c>
      <c r="C5984" s="2">
        <f>YEAR([1]Data!$D5984)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x14ac:dyDescent="0.3">
      <c r="A5985" s="2">
        <v>5984</v>
      </c>
      <c r="B5985" s="2" t="s">
        <v>8608</v>
      </c>
      <c r="C5985" s="2">
        <f>YEAR([1]Data!$D5985)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x14ac:dyDescent="0.3">
      <c r="A5986" s="2">
        <v>5985</v>
      </c>
      <c r="B5986" s="2" t="s">
        <v>8609</v>
      </c>
      <c r="C5986" s="2">
        <f>YEAR([1]Data!$D5986)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x14ac:dyDescent="0.3">
      <c r="A5987" s="2">
        <v>5986</v>
      </c>
      <c r="B5987" s="2" t="s">
        <v>8609</v>
      </c>
      <c r="C5987" s="2">
        <f>YEAR([1]Data!$D5987)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x14ac:dyDescent="0.3">
      <c r="A5988" s="2">
        <v>5987</v>
      </c>
      <c r="B5988" s="2" t="s">
        <v>8609</v>
      </c>
      <c r="C5988" s="2">
        <f>YEAR([1]Data!$D5988)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x14ac:dyDescent="0.3">
      <c r="A5989" s="2">
        <v>5988</v>
      </c>
      <c r="B5989" s="2" t="s">
        <v>8609</v>
      </c>
      <c r="C5989" s="2">
        <f>YEAR([1]Data!$D5989)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x14ac:dyDescent="0.3">
      <c r="A5990" s="2">
        <v>5989</v>
      </c>
      <c r="B5990" s="2" t="s">
        <v>8609</v>
      </c>
      <c r="C5990" s="2">
        <f>YEAR([1]Data!$D5990)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x14ac:dyDescent="0.3">
      <c r="A5991" s="2">
        <v>5990</v>
      </c>
      <c r="B5991" s="2" t="s">
        <v>8609</v>
      </c>
      <c r="C5991" s="2">
        <f>YEAR([1]Data!$D5991)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x14ac:dyDescent="0.3">
      <c r="A5992" s="2">
        <v>5991</v>
      </c>
      <c r="B5992" s="2" t="s">
        <v>8610</v>
      </c>
      <c r="C5992" s="2">
        <f>YEAR([1]Data!$D5992)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x14ac:dyDescent="0.3">
      <c r="A5993" s="2">
        <v>5992</v>
      </c>
      <c r="B5993" s="2" t="s">
        <v>8610</v>
      </c>
      <c r="C5993" s="2">
        <f>YEAR([1]Data!$D5993)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x14ac:dyDescent="0.3">
      <c r="A5994" s="2">
        <v>5993</v>
      </c>
      <c r="B5994" s="2" t="s">
        <v>8610</v>
      </c>
      <c r="C5994" s="2">
        <f>YEAR([1]Data!$D5994)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x14ac:dyDescent="0.3">
      <c r="A5995" s="2">
        <v>5994</v>
      </c>
      <c r="B5995" s="2" t="s">
        <v>8611</v>
      </c>
      <c r="C5995" s="2">
        <f>YEAR([1]Data!$D5995)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x14ac:dyDescent="0.3">
      <c r="A5996" s="2">
        <v>5995</v>
      </c>
      <c r="B5996" s="2" t="s">
        <v>8611</v>
      </c>
      <c r="C5996" s="2">
        <f>YEAR([1]Data!$D5996)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x14ac:dyDescent="0.3">
      <c r="A5997" s="2">
        <v>5996</v>
      </c>
      <c r="B5997" s="2" t="s">
        <v>8611</v>
      </c>
      <c r="C5997" s="2">
        <f>YEAR([1]Data!$D5997)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x14ac:dyDescent="0.3">
      <c r="A5998" s="2">
        <v>5997</v>
      </c>
      <c r="B5998" s="2" t="s">
        <v>8611</v>
      </c>
      <c r="C5998" s="2">
        <f>YEAR([1]Data!$D5998)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x14ac:dyDescent="0.3">
      <c r="A5999" s="2">
        <v>5998</v>
      </c>
      <c r="B5999" s="2" t="s">
        <v>8611</v>
      </c>
      <c r="C5999" s="2">
        <f>YEAR([1]Data!$D5999)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x14ac:dyDescent="0.3">
      <c r="A6000" s="2">
        <v>5999</v>
      </c>
      <c r="B6000" s="2" t="s">
        <v>8612</v>
      </c>
      <c r="C6000" s="2">
        <f>YEAR([1]Data!$D6000)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x14ac:dyDescent="0.3">
      <c r="A6001" s="2">
        <v>6000</v>
      </c>
      <c r="B6001" s="2" t="s">
        <v>8612</v>
      </c>
      <c r="C6001" s="2">
        <f>YEAR([1]Data!$D6001)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x14ac:dyDescent="0.3">
      <c r="A6002" s="2">
        <v>6001</v>
      </c>
      <c r="B6002" s="2" t="s">
        <v>8612</v>
      </c>
      <c r="C6002" s="2">
        <f>YEAR([1]Data!$D6002)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x14ac:dyDescent="0.3">
      <c r="A6003" s="2">
        <v>6002</v>
      </c>
      <c r="B6003" s="2" t="s">
        <v>8614</v>
      </c>
      <c r="C6003" s="2">
        <f>YEAR([1]Data!$D6003)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x14ac:dyDescent="0.3">
      <c r="A6004" s="2">
        <v>6003</v>
      </c>
      <c r="B6004" s="2" t="s">
        <v>8614</v>
      </c>
      <c r="C6004" s="2">
        <f>YEAR([1]Data!$D6004)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x14ac:dyDescent="0.3">
      <c r="A6005" s="2">
        <v>6004</v>
      </c>
      <c r="B6005" s="2" t="s">
        <v>8615</v>
      </c>
      <c r="C6005" s="2">
        <f>YEAR([1]Data!$D6005)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x14ac:dyDescent="0.3">
      <c r="A6006" s="2">
        <v>6005</v>
      </c>
      <c r="B6006" s="2" t="s">
        <v>8616</v>
      </c>
      <c r="C6006" s="2">
        <f>YEAR([1]Data!$D6006)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x14ac:dyDescent="0.3">
      <c r="A6007" s="2">
        <v>6006</v>
      </c>
      <c r="B6007" s="2" t="s">
        <v>8617</v>
      </c>
      <c r="C6007" s="2">
        <f>YEAR([1]Data!$D6007)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x14ac:dyDescent="0.3">
      <c r="A6008" s="2">
        <v>6007</v>
      </c>
      <c r="B6008" s="2" t="s">
        <v>8618</v>
      </c>
      <c r="C6008" s="2">
        <f>YEAR([1]Data!$D6008)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x14ac:dyDescent="0.3">
      <c r="A6009" s="2">
        <v>6008</v>
      </c>
      <c r="B6009" s="2" t="s">
        <v>8619</v>
      </c>
      <c r="C6009" s="2">
        <f>YEAR([1]Data!$D6009)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x14ac:dyDescent="0.3">
      <c r="A6010" s="2">
        <v>6009</v>
      </c>
      <c r="B6010" s="2" t="s">
        <v>8620</v>
      </c>
      <c r="C6010" s="2">
        <f>YEAR([1]Data!$D6010)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x14ac:dyDescent="0.3">
      <c r="A6011" s="2">
        <v>6010</v>
      </c>
      <c r="B6011" s="2" t="s">
        <v>8620</v>
      </c>
      <c r="C6011" s="2">
        <f>YEAR([1]Data!$D6011)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x14ac:dyDescent="0.3">
      <c r="A6012" s="2">
        <v>6011</v>
      </c>
      <c r="B6012" s="2" t="s">
        <v>8620</v>
      </c>
      <c r="C6012" s="2">
        <f>YEAR([1]Data!$D6012)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x14ac:dyDescent="0.3">
      <c r="A6013" s="2">
        <v>6012</v>
      </c>
      <c r="B6013" s="2" t="s">
        <v>8620</v>
      </c>
      <c r="C6013" s="2">
        <f>YEAR([1]Data!$D6013)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x14ac:dyDescent="0.3">
      <c r="A6014" s="2">
        <v>6013</v>
      </c>
      <c r="B6014" s="2" t="s">
        <v>8620</v>
      </c>
      <c r="C6014" s="2">
        <f>YEAR([1]Data!$D6014)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x14ac:dyDescent="0.3">
      <c r="A6015" s="2">
        <v>6014</v>
      </c>
      <c r="B6015" s="2" t="s">
        <v>8621</v>
      </c>
      <c r="C6015" s="2">
        <f>YEAR([1]Data!$D6015)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x14ac:dyDescent="0.3">
      <c r="A6016" s="2">
        <v>6015</v>
      </c>
      <c r="B6016" s="2" t="s">
        <v>8621</v>
      </c>
      <c r="C6016" s="2">
        <f>YEAR([1]Data!$D6016)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x14ac:dyDescent="0.3">
      <c r="A6017" s="2">
        <v>6016</v>
      </c>
      <c r="B6017" s="2" t="s">
        <v>8622</v>
      </c>
      <c r="C6017" s="2">
        <f>YEAR([1]Data!$D6017)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x14ac:dyDescent="0.3">
      <c r="A6018" s="2">
        <v>6017</v>
      </c>
      <c r="B6018" s="2" t="s">
        <v>8622</v>
      </c>
      <c r="C6018" s="2">
        <f>YEAR([1]Data!$D6018)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x14ac:dyDescent="0.3">
      <c r="A6019" s="2">
        <v>6018</v>
      </c>
      <c r="B6019" s="2" t="s">
        <v>8622</v>
      </c>
      <c r="C6019" s="2">
        <f>YEAR([1]Data!$D6019)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x14ac:dyDescent="0.3">
      <c r="A6020" s="2">
        <v>6019</v>
      </c>
      <c r="B6020" s="2" t="s">
        <v>8622</v>
      </c>
      <c r="C6020" s="2">
        <f>YEAR([1]Data!$D6020)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x14ac:dyDescent="0.3">
      <c r="A6021" s="2">
        <v>6020</v>
      </c>
      <c r="B6021" s="2" t="s">
        <v>8623</v>
      </c>
      <c r="C6021" s="2">
        <f>YEAR([1]Data!$D6021)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x14ac:dyDescent="0.3">
      <c r="A6022" s="2">
        <v>6021</v>
      </c>
      <c r="B6022" s="2" t="s">
        <v>8624</v>
      </c>
      <c r="C6022" s="2">
        <f>YEAR([1]Data!$D6022)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x14ac:dyDescent="0.3">
      <c r="A6023" s="2">
        <v>6022</v>
      </c>
      <c r="B6023" s="2" t="s">
        <v>8624</v>
      </c>
      <c r="C6023" s="2">
        <f>YEAR([1]Data!$D6023)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x14ac:dyDescent="0.3">
      <c r="A6024" s="2">
        <v>6023</v>
      </c>
      <c r="B6024" s="2" t="s">
        <v>8626</v>
      </c>
      <c r="C6024" s="2">
        <f>YEAR([1]Data!$D6024)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x14ac:dyDescent="0.3">
      <c r="A6025" s="2">
        <v>6024</v>
      </c>
      <c r="B6025" s="2" t="s">
        <v>8627</v>
      </c>
      <c r="C6025" s="2">
        <f>YEAR([1]Data!$D6025)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x14ac:dyDescent="0.3">
      <c r="A6026" s="2">
        <v>6025</v>
      </c>
      <c r="B6026" s="2" t="s">
        <v>8628</v>
      </c>
      <c r="C6026" s="2">
        <f>YEAR([1]Data!$D6026)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x14ac:dyDescent="0.3">
      <c r="A6027" s="2">
        <v>6026</v>
      </c>
      <c r="B6027" s="2" t="s">
        <v>8628</v>
      </c>
      <c r="C6027" s="2">
        <f>YEAR([1]Data!$D6027)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x14ac:dyDescent="0.3">
      <c r="A6028" s="2">
        <v>6027</v>
      </c>
      <c r="B6028" s="2" t="s">
        <v>8629</v>
      </c>
      <c r="C6028" s="2">
        <f>YEAR([1]Data!$D6028)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x14ac:dyDescent="0.3">
      <c r="A6029" s="2">
        <v>6028</v>
      </c>
      <c r="B6029" s="2" t="s">
        <v>8629</v>
      </c>
      <c r="C6029" s="2">
        <f>YEAR([1]Data!$D6029)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x14ac:dyDescent="0.3">
      <c r="A6030" s="2">
        <v>6029</v>
      </c>
      <c r="B6030" s="2" t="s">
        <v>8630</v>
      </c>
      <c r="C6030" s="2">
        <f>YEAR([1]Data!$D6030)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x14ac:dyDescent="0.3">
      <c r="A6031" s="2">
        <v>6030</v>
      </c>
      <c r="B6031" s="2" t="s">
        <v>8631</v>
      </c>
      <c r="C6031" s="2">
        <f>YEAR([1]Data!$D6031)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x14ac:dyDescent="0.3">
      <c r="A6032" s="2">
        <v>6031</v>
      </c>
      <c r="B6032" s="2" t="s">
        <v>8632</v>
      </c>
      <c r="C6032" s="2">
        <f>YEAR([1]Data!$D6032)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x14ac:dyDescent="0.3">
      <c r="A6033" s="2">
        <v>6032</v>
      </c>
      <c r="B6033" s="2" t="s">
        <v>8633</v>
      </c>
      <c r="C6033" s="2">
        <f>YEAR([1]Data!$D6033)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x14ac:dyDescent="0.3">
      <c r="A6034" s="2">
        <v>6033</v>
      </c>
      <c r="B6034" s="2" t="s">
        <v>8635</v>
      </c>
      <c r="C6034" s="2">
        <f>YEAR([1]Data!$D6034)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x14ac:dyDescent="0.3">
      <c r="A6035" s="2">
        <v>6034</v>
      </c>
      <c r="B6035" s="2" t="s">
        <v>8636</v>
      </c>
      <c r="C6035" s="2">
        <f>YEAR([1]Data!$D6035)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x14ac:dyDescent="0.3">
      <c r="A6036" s="2">
        <v>6035</v>
      </c>
      <c r="B6036" s="2" t="s">
        <v>8637</v>
      </c>
      <c r="C6036" s="2">
        <f>YEAR([1]Data!$D6036)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x14ac:dyDescent="0.3">
      <c r="A6037" s="2">
        <v>6036</v>
      </c>
      <c r="B6037" s="2" t="s">
        <v>8637</v>
      </c>
      <c r="C6037" s="2">
        <f>YEAR([1]Data!$D6037)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x14ac:dyDescent="0.3">
      <c r="A6038" s="2">
        <v>6037</v>
      </c>
      <c r="B6038" s="2" t="s">
        <v>8638</v>
      </c>
      <c r="C6038" s="2">
        <f>YEAR([1]Data!$D6038)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x14ac:dyDescent="0.3">
      <c r="A6039" s="2">
        <v>6038</v>
      </c>
      <c r="B6039" s="2" t="s">
        <v>8638</v>
      </c>
      <c r="C6039" s="2">
        <f>YEAR([1]Data!$D6039)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x14ac:dyDescent="0.3">
      <c r="A6040" s="2">
        <v>6039</v>
      </c>
      <c r="B6040" s="2" t="s">
        <v>8638</v>
      </c>
      <c r="C6040" s="2">
        <f>YEAR([1]Data!$D6040)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x14ac:dyDescent="0.3">
      <c r="A6041" s="2">
        <v>6040</v>
      </c>
      <c r="B6041" s="2" t="s">
        <v>8638</v>
      </c>
      <c r="C6041" s="2">
        <f>YEAR([1]Data!$D6041)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x14ac:dyDescent="0.3">
      <c r="A6042" s="2">
        <v>6041</v>
      </c>
      <c r="B6042" s="2" t="s">
        <v>8639</v>
      </c>
      <c r="C6042" s="2">
        <f>YEAR([1]Data!$D6042)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x14ac:dyDescent="0.3">
      <c r="A6043" s="2">
        <v>6042</v>
      </c>
      <c r="B6043" s="2" t="s">
        <v>8639</v>
      </c>
      <c r="C6043" s="2">
        <f>YEAR([1]Data!$D6043)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x14ac:dyDescent="0.3">
      <c r="A6044" s="2">
        <v>6043</v>
      </c>
      <c r="B6044" s="2" t="s">
        <v>8642</v>
      </c>
      <c r="C6044" s="2">
        <f>YEAR([1]Data!$D6044)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x14ac:dyDescent="0.3">
      <c r="A6045" s="2">
        <v>6044</v>
      </c>
      <c r="B6045" s="2" t="s">
        <v>8643</v>
      </c>
      <c r="C6045" s="2">
        <f>YEAR([1]Data!$D6045)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x14ac:dyDescent="0.3">
      <c r="A6046" s="2">
        <v>6045</v>
      </c>
      <c r="B6046" s="2" t="s">
        <v>8643</v>
      </c>
      <c r="C6046" s="2">
        <f>YEAR([1]Data!$D6046)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x14ac:dyDescent="0.3">
      <c r="A6047" s="2">
        <v>6046</v>
      </c>
      <c r="B6047" s="2" t="s">
        <v>8644</v>
      </c>
      <c r="C6047" s="2">
        <f>YEAR([1]Data!$D6047)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x14ac:dyDescent="0.3">
      <c r="A6048" s="2">
        <v>6047</v>
      </c>
      <c r="B6048" s="2" t="s">
        <v>8645</v>
      </c>
      <c r="C6048" s="2">
        <f>YEAR([1]Data!$D6048)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x14ac:dyDescent="0.3">
      <c r="A6049" s="2">
        <v>6048</v>
      </c>
      <c r="B6049" s="2" t="s">
        <v>8646</v>
      </c>
      <c r="C6049" s="2">
        <f>YEAR([1]Data!$D6049)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x14ac:dyDescent="0.3">
      <c r="A6050" s="2">
        <v>6049</v>
      </c>
      <c r="B6050" s="2" t="s">
        <v>8646</v>
      </c>
      <c r="C6050" s="2">
        <f>YEAR([1]Data!$D6050)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x14ac:dyDescent="0.3">
      <c r="A6051" s="2">
        <v>6050</v>
      </c>
      <c r="B6051" s="2" t="s">
        <v>8647</v>
      </c>
      <c r="C6051" s="2">
        <f>YEAR([1]Data!$D6051)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x14ac:dyDescent="0.3">
      <c r="A6052" s="2">
        <v>6051</v>
      </c>
      <c r="B6052" s="2" t="s">
        <v>8648</v>
      </c>
      <c r="C6052" s="2">
        <f>YEAR([1]Data!$D6052)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x14ac:dyDescent="0.3">
      <c r="A6053" s="2">
        <v>6052</v>
      </c>
      <c r="B6053" s="2" t="s">
        <v>8648</v>
      </c>
      <c r="C6053" s="2">
        <f>YEAR([1]Data!$D6053)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x14ac:dyDescent="0.3">
      <c r="A6054" s="2">
        <v>6053</v>
      </c>
      <c r="B6054" s="2" t="s">
        <v>8651</v>
      </c>
      <c r="C6054" s="2">
        <f>YEAR([1]Data!$D6054)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x14ac:dyDescent="0.3">
      <c r="A6055" s="2">
        <v>6054</v>
      </c>
      <c r="B6055" s="2" t="s">
        <v>8651</v>
      </c>
      <c r="C6055" s="2">
        <f>YEAR([1]Data!$D6055)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x14ac:dyDescent="0.3">
      <c r="A6056" s="2">
        <v>6055</v>
      </c>
      <c r="B6056" s="2" t="s">
        <v>8651</v>
      </c>
      <c r="C6056" s="2">
        <f>YEAR([1]Data!$D6056)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x14ac:dyDescent="0.3">
      <c r="A6057" s="2">
        <v>6056</v>
      </c>
      <c r="B6057" s="2" t="s">
        <v>8652</v>
      </c>
      <c r="C6057" s="2">
        <f>YEAR([1]Data!$D6057)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x14ac:dyDescent="0.3">
      <c r="A6058" s="2">
        <v>6057</v>
      </c>
      <c r="B6058" s="2" t="s">
        <v>8652</v>
      </c>
      <c r="C6058" s="2">
        <f>YEAR([1]Data!$D6058)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x14ac:dyDescent="0.3">
      <c r="A6059" s="2">
        <v>6058</v>
      </c>
      <c r="B6059" s="2" t="s">
        <v>8653</v>
      </c>
      <c r="C6059" s="2">
        <f>YEAR([1]Data!$D6059)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x14ac:dyDescent="0.3">
      <c r="A6060" s="2">
        <v>6059</v>
      </c>
      <c r="B6060" s="2" t="s">
        <v>8653</v>
      </c>
      <c r="C6060" s="2">
        <f>YEAR([1]Data!$D6060)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x14ac:dyDescent="0.3">
      <c r="A6061" s="2">
        <v>6060</v>
      </c>
      <c r="B6061" s="2" t="s">
        <v>8654</v>
      </c>
      <c r="C6061" s="2">
        <f>YEAR([1]Data!$D6061)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x14ac:dyDescent="0.3">
      <c r="A6062" s="2">
        <v>6061</v>
      </c>
      <c r="B6062" s="2" t="s">
        <v>8655</v>
      </c>
      <c r="C6062" s="2">
        <f>YEAR([1]Data!$D6062)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x14ac:dyDescent="0.3">
      <c r="A6063" s="2">
        <v>6062</v>
      </c>
      <c r="B6063" s="2" t="s">
        <v>8655</v>
      </c>
      <c r="C6063" s="2">
        <f>YEAR([1]Data!$D6063)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x14ac:dyDescent="0.3">
      <c r="A6064" s="2">
        <v>6063</v>
      </c>
      <c r="B6064" s="2" t="s">
        <v>8656</v>
      </c>
      <c r="C6064" s="2">
        <f>YEAR([1]Data!$D6064)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x14ac:dyDescent="0.3">
      <c r="A6065" s="2">
        <v>6064</v>
      </c>
      <c r="B6065" s="2" t="s">
        <v>8656</v>
      </c>
      <c r="C6065" s="2">
        <f>YEAR([1]Data!$D6065)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x14ac:dyDescent="0.3">
      <c r="A6066" s="2">
        <v>6065</v>
      </c>
      <c r="B6066" s="2" t="s">
        <v>8656</v>
      </c>
      <c r="C6066" s="2">
        <f>YEAR([1]Data!$D6066)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x14ac:dyDescent="0.3">
      <c r="A6067" s="2">
        <v>6066</v>
      </c>
      <c r="B6067" s="2" t="s">
        <v>8657</v>
      </c>
      <c r="C6067" s="2">
        <f>YEAR([1]Data!$D6067)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x14ac:dyDescent="0.3">
      <c r="A6068" s="2">
        <v>6067</v>
      </c>
      <c r="B6068" s="2" t="s">
        <v>8658</v>
      </c>
      <c r="C6068" s="2">
        <f>YEAR([1]Data!$D6068)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x14ac:dyDescent="0.3">
      <c r="A6069" s="2">
        <v>6068</v>
      </c>
      <c r="B6069" s="2" t="s">
        <v>8660</v>
      </c>
      <c r="C6069" s="2">
        <f>YEAR([1]Data!$D6069)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x14ac:dyDescent="0.3">
      <c r="A6070" s="2">
        <v>6069</v>
      </c>
      <c r="B6070" s="2" t="s">
        <v>8660</v>
      </c>
      <c r="C6070" s="2">
        <f>YEAR([1]Data!$D6070)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x14ac:dyDescent="0.3">
      <c r="A6071" s="2">
        <v>6070</v>
      </c>
      <c r="B6071" s="2" t="s">
        <v>8660</v>
      </c>
      <c r="C6071" s="2">
        <f>YEAR([1]Data!$D6071)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x14ac:dyDescent="0.3">
      <c r="A6072" s="2">
        <v>6071</v>
      </c>
      <c r="B6072" s="2" t="s">
        <v>8663</v>
      </c>
      <c r="C6072" s="2">
        <f>YEAR([1]Data!$D6072)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x14ac:dyDescent="0.3">
      <c r="A6073" s="2">
        <v>6072</v>
      </c>
      <c r="B6073" s="2" t="s">
        <v>8664</v>
      </c>
      <c r="C6073" s="2">
        <f>YEAR([1]Data!$D6073)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x14ac:dyDescent="0.3">
      <c r="A6074" s="2">
        <v>6073</v>
      </c>
      <c r="B6074" s="2" t="s">
        <v>8664</v>
      </c>
      <c r="C6074" s="2">
        <f>YEAR([1]Data!$D6074)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x14ac:dyDescent="0.3">
      <c r="A6075" s="2">
        <v>6074</v>
      </c>
      <c r="B6075" s="2" t="s">
        <v>8664</v>
      </c>
      <c r="C6075" s="2">
        <f>YEAR([1]Data!$D6075)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x14ac:dyDescent="0.3">
      <c r="A6076" s="2">
        <v>6075</v>
      </c>
      <c r="B6076" s="2" t="s">
        <v>8665</v>
      </c>
      <c r="C6076" s="2">
        <f>YEAR([1]Data!$D6076)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x14ac:dyDescent="0.3">
      <c r="A6077" s="2">
        <v>6076</v>
      </c>
      <c r="B6077" s="2" t="s">
        <v>8665</v>
      </c>
      <c r="C6077" s="2">
        <f>YEAR([1]Data!$D6077)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x14ac:dyDescent="0.3">
      <c r="A6078" s="2">
        <v>6077</v>
      </c>
      <c r="B6078" s="2" t="s">
        <v>8666</v>
      </c>
      <c r="C6078" s="2">
        <f>YEAR([1]Data!$D6078)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x14ac:dyDescent="0.3">
      <c r="A6079" s="2">
        <v>6078</v>
      </c>
      <c r="B6079" s="2" t="s">
        <v>8666</v>
      </c>
      <c r="C6079" s="2">
        <f>YEAR([1]Data!$D6079)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x14ac:dyDescent="0.3">
      <c r="A6080" s="2">
        <v>6079</v>
      </c>
      <c r="B6080" s="2" t="s">
        <v>8666</v>
      </c>
      <c r="C6080" s="2">
        <f>YEAR([1]Data!$D6080)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x14ac:dyDescent="0.3">
      <c r="A6081" s="2">
        <v>6080</v>
      </c>
      <c r="B6081" s="2" t="s">
        <v>8666</v>
      </c>
      <c r="C6081" s="2">
        <f>YEAR([1]Data!$D6081)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x14ac:dyDescent="0.3">
      <c r="A6082" s="2">
        <v>6081</v>
      </c>
      <c r="B6082" s="2" t="s">
        <v>8667</v>
      </c>
      <c r="C6082" s="2">
        <f>YEAR([1]Data!$D6082)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x14ac:dyDescent="0.3">
      <c r="A6083" s="2">
        <v>6082</v>
      </c>
      <c r="B6083" s="2" t="s">
        <v>8668</v>
      </c>
      <c r="C6083" s="2">
        <f>YEAR([1]Data!$D6083)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x14ac:dyDescent="0.3">
      <c r="A6084" s="2">
        <v>6083</v>
      </c>
      <c r="B6084" s="2" t="s">
        <v>8669</v>
      </c>
      <c r="C6084" s="2">
        <f>YEAR([1]Data!$D6084)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x14ac:dyDescent="0.3">
      <c r="A6085" s="2">
        <v>6084</v>
      </c>
      <c r="B6085" s="2" t="s">
        <v>8669</v>
      </c>
      <c r="C6085" s="2">
        <f>YEAR([1]Data!$D6085)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x14ac:dyDescent="0.3">
      <c r="A6086" s="2">
        <v>6085</v>
      </c>
      <c r="B6086" s="2" t="s">
        <v>8669</v>
      </c>
      <c r="C6086" s="2">
        <f>YEAR([1]Data!$D6086)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x14ac:dyDescent="0.3">
      <c r="A6087" s="2">
        <v>6086</v>
      </c>
      <c r="B6087" s="2" t="s">
        <v>8669</v>
      </c>
      <c r="C6087" s="2">
        <f>YEAR([1]Data!$D6087)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x14ac:dyDescent="0.3">
      <c r="A6088" s="2">
        <v>6087</v>
      </c>
      <c r="B6088" s="2" t="s">
        <v>8669</v>
      </c>
      <c r="C6088" s="2">
        <f>YEAR([1]Data!$D6088)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x14ac:dyDescent="0.3">
      <c r="A6089" s="2">
        <v>6088</v>
      </c>
      <c r="B6089" s="2" t="s">
        <v>8670</v>
      </c>
      <c r="C6089" s="2">
        <f>YEAR([1]Data!$D6089)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x14ac:dyDescent="0.3">
      <c r="A6090" s="2">
        <v>6089</v>
      </c>
      <c r="B6090" s="2" t="s">
        <v>8671</v>
      </c>
      <c r="C6090" s="2">
        <f>YEAR([1]Data!$D6090)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x14ac:dyDescent="0.3">
      <c r="A6091" s="2">
        <v>6090</v>
      </c>
      <c r="B6091" s="2" t="s">
        <v>8672</v>
      </c>
      <c r="C6091" s="2">
        <f>YEAR([1]Data!$D6091)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x14ac:dyDescent="0.3">
      <c r="A6092" s="2">
        <v>6091</v>
      </c>
      <c r="B6092" s="2" t="s">
        <v>8673</v>
      </c>
      <c r="C6092" s="2">
        <f>YEAR([1]Data!$D6092)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x14ac:dyDescent="0.3">
      <c r="A6093" s="2">
        <v>6092</v>
      </c>
      <c r="B6093" s="2" t="s">
        <v>8673</v>
      </c>
      <c r="C6093" s="2">
        <f>YEAR([1]Data!$D6093)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x14ac:dyDescent="0.3">
      <c r="A6094" s="2">
        <v>6093</v>
      </c>
      <c r="B6094" s="2" t="s">
        <v>8673</v>
      </c>
      <c r="C6094" s="2">
        <f>YEAR([1]Data!$D6094)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x14ac:dyDescent="0.3">
      <c r="A6095" s="2">
        <v>6094</v>
      </c>
      <c r="B6095" s="2" t="s">
        <v>8673</v>
      </c>
      <c r="C6095" s="2">
        <f>YEAR([1]Data!$D6095)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x14ac:dyDescent="0.3">
      <c r="A6096" s="2">
        <v>6095</v>
      </c>
      <c r="B6096" s="2" t="s">
        <v>8673</v>
      </c>
      <c r="C6096" s="2">
        <f>YEAR([1]Data!$D6096)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x14ac:dyDescent="0.3">
      <c r="A6097" s="2">
        <v>6096</v>
      </c>
      <c r="B6097" s="2" t="s">
        <v>8673</v>
      </c>
      <c r="C6097" s="2">
        <f>YEAR([1]Data!$D6097)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x14ac:dyDescent="0.3">
      <c r="A6098" s="2">
        <v>6097</v>
      </c>
      <c r="B6098" s="2" t="s">
        <v>8673</v>
      </c>
      <c r="C6098" s="2">
        <f>YEAR([1]Data!$D6098)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x14ac:dyDescent="0.3">
      <c r="A6099" s="2">
        <v>6098</v>
      </c>
      <c r="B6099" s="2" t="s">
        <v>8673</v>
      </c>
      <c r="C6099" s="2">
        <f>YEAR([1]Data!$D6099)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x14ac:dyDescent="0.3">
      <c r="A6100" s="2">
        <v>6099</v>
      </c>
      <c r="B6100" s="2" t="s">
        <v>8673</v>
      </c>
      <c r="C6100" s="2">
        <f>YEAR([1]Data!$D6100)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x14ac:dyDescent="0.3">
      <c r="A6101" s="2">
        <v>6100</v>
      </c>
      <c r="B6101" s="2" t="s">
        <v>8673</v>
      </c>
      <c r="C6101" s="2">
        <f>YEAR([1]Data!$D6101)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x14ac:dyDescent="0.3">
      <c r="A6102" s="2">
        <v>6101</v>
      </c>
      <c r="B6102" s="2" t="s">
        <v>8673</v>
      </c>
      <c r="C6102" s="2">
        <f>YEAR([1]Data!$D6102)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x14ac:dyDescent="0.3">
      <c r="A6103" s="2">
        <v>6102</v>
      </c>
      <c r="B6103" s="2" t="s">
        <v>8673</v>
      </c>
      <c r="C6103" s="2">
        <f>YEAR([1]Data!$D6103)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x14ac:dyDescent="0.3">
      <c r="A6104" s="2">
        <v>6103</v>
      </c>
      <c r="B6104" s="2" t="s">
        <v>8673</v>
      </c>
      <c r="C6104" s="2">
        <f>YEAR([1]Data!$D6104)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x14ac:dyDescent="0.3">
      <c r="A6105" s="2">
        <v>6104</v>
      </c>
      <c r="B6105" s="2" t="s">
        <v>8673</v>
      </c>
      <c r="C6105" s="2">
        <f>YEAR([1]Data!$D6105)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x14ac:dyDescent="0.3">
      <c r="A6106" s="2">
        <v>6105</v>
      </c>
      <c r="B6106" s="2" t="s">
        <v>8676</v>
      </c>
      <c r="C6106" s="2">
        <f>YEAR([1]Data!$D6106)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x14ac:dyDescent="0.3">
      <c r="A6107" s="2">
        <v>6106</v>
      </c>
      <c r="B6107" s="2" t="s">
        <v>8677</v>
      </c>
      <c r="C6107" s="2">
        <f>YEAR([1]Data!$D6107)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x14ac:dyDescent="0.3">
      <c r="A6108" s="2">
        <v>6107</v>
      </c>
      <c r="B6108" s="2" t="s">
        <v>8678</v>
      </c>
      <c r="C6108" s="2">
        <f>YEAR([1]Data!$D6108)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x14ac:dyDescent="0.3">
      <c r="A6109" s="2">
        <v>6108</v>
      </c>
      <c r="B6109" s="2" t="s">
        <v>8678</v>
      </c>
      <c r="C6109" s="2">
        <f>YEAR([1]Data!$D6109)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x14ac:dyDescent="0.3">
      <c r="A6110" s="2">
        <v>6109</v>
      </c>
      <c r="B6110" s="2" t="s">
        <v>8679</v>
      </c>
      <c r="C6110" s="2">
        <f>YEAR([1]Data!$D6110)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x14ac:dyDescent="0.3">
      <c r="A6111" s="2">
        <v>6110</v>
      </c>
      <c r="B6111" s="2" t="s">
        <v>8679</v>
      </c>
      <c r="C6111" s="2">
        <f>YEAR([1]Data!$D6111)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x14ac:dyDescent="0.3">
      <c r="A6112" s="2">
        <v>6111</v>
      </c>
      <c r="B6112" s="2" t="s">
        <v>8680</v>
      </c>
      <c r="C6112" s="2">
        <f>YEAR([1]Data!$D6112)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x14ac:dyDescent="0.3">
      <c r="A6113" s="2">
        <v>6112</v>
      </c>
      <c r="B6113" s="2" t="s">
        <v>8680</v>
      </c>
      <c r="C6113" s="2">
        <f>YEAR([1]Data!$D6113)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x14ac:dyDescent="0.3">
      <c r="A6114" s="2">
        <v>6113</v>
      </c>
      <c r="B6114" s="2" t="s">
        <v>8680</v>
      </c>
      <c r="C6114" s="2">
        <f>YEAR([1]Data!$D6114)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x14ac:dyDescent="0.3">
      <c r="A6115" s="2">
        <v>6114</v>
      </c>
      <c r="B6115" s="2" t="s">
        <v>8680</v>
      </c>
      <c r="C6115" s="2">
        <f>YEAR([1]Data!$D6115)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x14ac:dyDescent="0.3">
      <c r="A6116" s="2">
        <v>6115</v>
      </c>
      <c r="B6116" s="2" t="s">
        <v>8680</v>
      </c>
      <c r="C6116" s="2">
        <f>YEAR([1]Data!$D6116)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x14ac:dyDescent="0.3">
      <c r="A6117" s="2">
        <v>6116</v>
      </c>
      <c r="B6117" s="2" t="s">
        <v>8681</v>
      </c>
      <c r="C6117" s="2">
        <f>YEAR([1]Data!$D6117)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x14ac:dyDescent="0.3">
      <c r="A6118" s="2">
        <v>6117</v>
      </c>
      <c r="B6118" s="2" t="s">
        <v>8683</v>
      </c>
      <c r="C6118" s="2">
        <f>YEAR([1]Data!$D6118)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x14ac:dyDescent="0.3">
      <c r="A6119" s="2">
        <v>6118</v>
      </c>
      <c r="B6119" s="2" t="s">
        <v>8683</v>
      </c>
      <c r="C6119" s="2">
        <f>YEAR([1]Data!$D6119)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x14ac:dyDescent="0.3">
      <c r="A6120" s="2">
        <v>6119</v>
      </c>
      <c r="B6120" s="2" t="s">
        <v>8686</v>
      </c>
      <c r="C6120" s="2">
        <f>YEAR([1]Data!$D6120)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x14ac:dyDescent="0.3">
      <c r="A6121" s="2">
        <v>6120</v>
      </c>
      <c r="B6121" s="2" t="s">
        <v>8686</v>
      </c>
      <c r="C6121" s="2">
        <f>YEAR([1]Data!$D6121)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x14ac:dyDescent="0.3">
      <c r="A6122" s="2">
        <v>6121</v>
      </c>
      <c r="B6122" s="2" t="s">
        <v>8686</v>
      </c>
      <c r="C6122" s="2">
        <f>YEAR([1]Data!$D6122)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x14ac:dyDescent="0.3">
      <c r="A6123" s="2">
        <v>6122</v>
      </c>
      <c r="B6123" s="2" t="s">
        <v>8686</v>
      </c>
      <c r="C6123" s="2">
        <f>YEAR([1]Data!$D6123)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x14ac:dyDescent="0.3">
      <c r="A6124" s="2">
        <v>6123</v>
      </c>
      <c r="B6124" s="2" t="s">
        <v>8687</v>
      </c>
      <c r="C6124" s="2">
        <f>YEAR([1]Data!$D6124)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x14ac:dyDescent="0.3">
      <c r="A6125" s="2">
        <v>6124</v>
      </c>
      <c r="B6125" s="2" t="s">
        <v>8688</v>
      </c>
      <c r="C6125" s="2">
        <f>YEAR([1]Data!$D6125)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x14ac:dyDescent="0.3">
      <c r="A6126" s="2">
        <v>6125</v>
      </c>
      <c r="B6126" s="2" t="s">
        <v>8689</v>
      </c>
      <c r="C6126" s="2">
        <f>YEAR([1]Data!$D6126)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x14ac:dyDescent="0.3">
      <c r="A6127" s="2">
        <v>6126</v>
      </c>
      <c r="B6127" s="2" t="s">
        <v>8689</v>
      </c>
      <c r="C6127" s="2">
        <f>YEAR([1]Data!$D6127)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x14ac:dyDescent="0.3">
      <c r="A6128" s="2">
        <v>6127</v>
      </c>
      <c r="B6128" s="2" t="s">
        <v>8689</v>
      </c>
      <c r="C6128" s="2">
        <f>YEAR([1]Data!$D6128)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x14ac:dyDescent="0.3">
      <c r="A6129" s="2">
        <v>6128</v>
      </c>
      <c r="B6129" s="2" t="s">
        <v>8692</v>
      </c>
      <c r="C6129" s="2">
        <f>YEAR([1]Data!$D6129)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x14ac:dyDescent="0.3">
      <c r="A6130" s="2">
        <v>6129</v>
      </c>
      <c r="B6130" s="2" t="s">
        <v>8693</v>
      </c>
      <c r="C6130" s="2">
        <f>YEAR([1]Data!$D6130)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x14ac:dyDescent="0.3">
      <c r="A6131" s="2">
        <v>6130</v>
      </c>
      <c r="B6131" s="2" t="s">
        <v>8694</v>
      </c>
      <c r="C6131" s="2">
        <f>YEAR([1]Data!$D6131)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x14ac:dyDescent="0.3">
      <c r="A6132" s="2">
        <v>6131</v>
      </c>
      <c r="B6132" s="2" t="s">
        <v>8694</v>
      </c>
      <c r="C6132" s="2">
        <f>YEAR([1]Data!$D6132)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x14ac:dyDescent="0.3">
      <c r="A6133" s="2">
        <v>6132</v>
      </c>
      <c r="B6133" s="2" t="s">
        <v>8697</v>
      </c>
      <c r="C6133" s="2">
        <f>YEAR([1]Data!$D6133)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x14ac:dyDescent="0.3">
      <c r="A6134" s="2">
        <v>6133</v>
      </c>
      <c r="B6134" s="2" t="s">
        <v>8698</v>
      </c>
      <c r="C6134" s="2">
        <f>YEAR([1]Data!$D6134)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x14ac:dyDescent="0.3">
      <c r="A6135" s="2">
        <v>6134</v>
      </c>
      <c r="B6135" s="2" t="s">
        <v>8700</v>
      </c>
      <c r="C6135" s="2">
        <f>YEAR([1]Data!$D6135)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x14ac:dyDescent="0.3">
      <c r="A6136" s="2">
        <v>6135</v>
      </c>
      <c r="B6136" s="2" t="s">
        <v>8703</v>
      </c>
      <c r="C6136" s="2">
        <f>YEAR([1]Data!$D6136)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x14ac:dyDescent="0.3">
      <c r="A6137" s="2">
        <v>6136</v>
      </c>
      <c r="B6137" s="2" t="s">
        <v>8704</v>
      </c>
      <c r="C6137" s="2">
        <f>YEAR([1]Data!$D6137)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x14ac:dyDescent="0.3">
      <c r="A6138" s="2">
        <v>6137</v>
      </c>
      <c r="B6138" s="2" t="s">
        <v>8704</v>
      </c>
      <c r="C6138" s="2">
        <f>YEAR([1]Data!$D6138)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x14ac:dyDescent="0.3">
      <c r="A6139" s="2">
        <v>6138</v>
      </c>
      <c r="B6139" s="2" t="s">
        <v>8705</v>
      </c>
      <c r="C6139" s="2">
        <f>YEAR([1]Data!$D6139)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x14ac:dyDescent="0.3">
      <c r="A6140" s="2">
        <v>6139</v>
      </c>
      <c r="B6140" s="2" t="s">
        <v>8706</v>
      </c>
      <c r="C6140" s="2">
        <f>YEAR([1]Data!$D6140)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x14ac:dyDescent="0.3">
      <c r="A6141" s="2">
        <v>6140</v>
      </c>
      <c r="B6141" s="2" t="s">
        <v>8707</v>
      </c>
      <c r="C6141" s="2">
        <f>YEAR([1]Data!$D6141)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x14ac:dyDescent="0.3">
      <c r="A6142" s="2">
        <v>6141</v>
      </c>
      <c r="B6142" s="2" t="s">
        <v>8709</v>
      </c>
      <c r="C6142" s="2">
        <f>YEAR([1]Data!$D6142)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x14ac:dyDescent="0.3">
      <c r="A6143" s="2">
        <v>6142</v>
      </c>
      <c r="B6143" s="2" t="s">
        <v>8709</v>
      </c>
      <c r="C6143" s="2">
        <f>YEAR([1]Data!$D6143)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x14ac:dyDescent="0.3">
      <c r="A6144" s="2">
        <v>6143</v>
      </c>
      <c r="B6144" s="2" t="s">
        <v>8709</v>
      </c>
      <c r="C6144" s="2">
        <f>YEAR([1]Data!$D6144)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x14ac:dyDescent="0.3">
      <c r="A6145" s="2">
        <v>6144</v>
      </c>
      <c r="B6145" s="2" t="s">
        <v>8709</v>
      </c>
      <c r="C6145" s="2">
        <f>YEAR([1]Data!$D6145)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x14ac:dyDescent="0.3">
      <c r="A6146" s="2">
        <v>6145</v>
      </c>
      <c r="B6146" s="2" t="s">
        <v>8710</v>
      </c>
      <c r="C6146" s="2">
        <f>YEAR([1]Data!$D6146)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x14ac:dyDescent="0.3">
      <c r="A6147" s="2">
        <v>6146</v>
      </c>
      <c r="B6147" s="2" t="s">
        <v>8711</v>
      </c>
      <c r="C6147" s="2">
        <f>YEAR([1]Data!$D6147)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x14ac:dyDescent="0.3">
      <c r="A6148" s="2">
        <v>6147</v>
      </c>
      <c r="B6148" s="2" t="s">
        <v>8712</v>
      </c>
      <c r="C6148" s="2">
        <f>YEAR([1]Data!$D6148)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x14ac:dyDescent="0.3">
      <c r="A6149" s="2">
        <v>6148</v>
      </c>
      <c r="B6149" s="2" t="s">
        <v>8712</v>
      </c>
      <c r="C6149" s="2">
        <f>YEAR([1]Data!$D6149)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x14ac:dyDescent="0.3">
      <c r="A6150" s="2">
        <v>6149</v>
      </c>
      <c r="B6150" s="2" t="s">
        <v>8713</v>
      </c>
      <c r="C6150" s="2">
        <f>YEAR([1]Data!$D6150)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x14ac:dyDescent="0.3">
      <c r="A6151" s="2">
        <v>6150</v>
      </c>
      <c r="B6151" s="2" t="s">
        <v>8714</v>
      </c>
      <c r="C6151" s="2">
        <f>YEAR([1]Data!$D6151)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x14ac:dyDescent="0.3">
      <c r="A6152" s="2">
        <v>6151</v>
      </c>
      <c r="B6152" s="2" t="s">
        <v>8715</v>
      </c>
      <c r="C6152" s="2">
        <f>YEAR([1]Data!$D6152)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x14ac:dyDescent="0.3">
      <c r="A6153" s="2">
        <v>6152</v>
      </c>
      <c r="B6153" s="2" t="s">
        <v>8716</v>
      </c>
      <c r="C6153" s="2">
        <f>YEAR([1]Data!$D6153)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x14ac:dyDescent="0.3">
      <c r="A6154" s="2">
        <v>6153</v>
      </c>
      <c r="B6154" s="2" t="s">
        <v>8717</v>
      </c>
      <c r="C6154" s="2">
        <f>YEAR([1]Data!$D6154)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x14ac:dyDescent="0.3">
      <c r="A6155" s="2">
        <v>6154</v>
      </c>
      <c r="B6155" s="2" t="s">
        <v>8718</v>
      </c>
      <c r="C6155" s="2">
        <f>YEAR([1]Data!$D6155)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x14ac:dyDescent="0.3">
      <c r="A6156" s="2">
        <v>6155</v>
      </c>
      <c r="B6156" s="2" t="s">
        <v>8718</v>
      </c>
      <c r="C6156" s="2">
        <f>YEAR([1]Data!$D6156)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x14ac:dyDescent="0.3">
      <c r="A6157" s="2">
        <v>6156</v>
      </c>
      <c r="B6157" s="2" t="s">
        <v>8718</v>
      </c>
      <c r="C6157" s="2">
        <f>YEAR([1]Data!$D6157)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x14ac:dyDescent="0.3">
      <c r="A6158" s="2">
        <v>6157</v>
      </c>
      <c r="B6158" s="2" t="s">
        <v>8718</v>
      </c>
      <c r="C6158" s="2">
        <f>YEAR([1]Data!$D6158)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x14ac:dyDescent="0.3">
      <c r="A6159" s="2">
        <v>6158</v>
      </c>
      <c r="B6159" s="2" t="s">
        <v>8719</v>
      </c>
      <c r="C6159" s="2">
        <f>YEAR([1]Data!$D6159)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x14ac:dyDescent="0.3">
      <c r="A6160" s="2">
        <v>6159</v>
      </c>
      <c r="B6160" s="2" t="s">
        <v>8719</v>
      </c>
      <c r="C6160" s="2">
        <f>YEAR([1]Data!$D6160)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x14ac:dyDescent="0.3">
      <c r="A6161" s="2">
        <v>6160</v>
      </c>
      <c r="B6161" s="2" t="s">
        <v>8722</v>
      </c>
      <c r="C6161" s="2">
        <f>YEAR([1]Data!$D6161)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x14ac:dyDescent="0.3">
      <c r="A6162" s="2">
        <v>6161</v>
      </c>
      <c r="B6162" s="2" t="s">
        <v>8723</v>
      </c>
      <c r="C6162" s="2">
        <f>YEAR([1]Data!$D6162)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x14ac:dyDescent="0.3">
      <c r="A6163" s="2">
        <v>6162</v>
      </c>
      <c r="B6163" s="2" t="s">
        <v>8723</v>
      </c>
      <c r="C6163" s="2">
        <f>YEAR([1]Data!$D6163)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x14ac:dyDescent="0.3">
      <c r="A6164" s="2">
        <v>6163</v>
      </c>
      <c r="B6164" s="2" t="s">
        <v>8723</v>
      </c>
      <c r="C6164" s="2">
        <f>YEAR([1]Data!$D6164)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x14ac:dyDescent="0.3">
      <c r="A6165" s="2">
        <v>6164</v>
      </c>
      <c r="B6165" s="2" t="s">
        <v>8723</v>
      </c>
      <c r="C6165" s="2">
        <f>YEAR([1]Data!$D6165)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x14ac:dyDescent="0.3">
      <c r="A6166" s="2">
        <v>6165</v>
      </c>
      <c r="B6166" s="2" t="s">
        <v>8723</v>
      </c>
      <c r="C6166" s="2">
        <f>YEAR([1]Data!$D6166)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x14ac:dyDescent="0.3">
      <c r="A6167" s="2">
        <v>6166</v>
      </c>
      <c r="B6167" s="2" t="s">
        <v>8723</v>
      </c>
      <c r="C6167" s="2">
        <f>YEAR([1]Data!$D6167)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x14ac:dyDescent="0.3">
      <c r="A6168" s="2">
        <v>6167</v>
      </c>
      <c r="B6168" s="2" t="s">
        <v>8723</v>
      </c>
      <c r="C6168" s="2">
        <f>YEAR([1]Data!$D6168)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x14ac:dyDescent="0.3">
      <c r="A6169" s="2">
        <v>6168</v>
      </c>
      <c r="B6169" s="2" t="s">
        <v>8724</v>
      </c>
      <c r="C6169" s="2">
        <f>YEAR([1]Data!$D6169)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x14ac:dyDescent="0.3">
      <c r="A6170" s="2">
        <v>6169</v>
      </c>
      <c r="B6170" s="2" t="s">
        <v>8725</v>
      </c>
      <c r="C6170" s="2">
        <f>YEAR([1]Data!$D6170)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x14ac:dyDescent="0.3">
      <c r="A6171" s="2">
        <v>6170</v>
      </c>
      <c r="B6171" s="2" t="s">
        <v>8726</v>
      </c>
      <c r="C6171" s="2">
        <f>YEAR([1]Data!$D6171)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x14ac:dyDescent="0.3">
      <c r="A6172" s="2">
        <v>6171</v>
      </c>
      <c r="B6172" s="2" t="s">
        <v>8727</v>
      </c>
      <c r="C6172" s="2">
        <f>YEAR([1]Data!$D6172)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x14ac:dyDescent="0.3">
      <c r="A6173" s="2">
        <v>6172</v>
      </c>
      <c r="B6173" s="2" t="s">
        <v>8727</v>
      </c>
      <c r="C6173" s="2">
        <f>YEAR([1]Data!$D6173)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x14ac:dyDescent="0.3">
      <c r="A6174" s="2">
        <v>6173</v>
      </c>
      <c r="B6174" s="2" t="s">
        <v>8730</v>
      </c>
      <c r="C6174" s="2">
        <f>YEAR([1]Data!$D6174)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x14ac:dyDescent="0.3">
      <c r="A6175" s="2">
        <v>6174</v>
      </c>
      <c r="B6175" s="2" t="s">
        <v>8730</v>
      </c>
      <c r="C6175" s="2">
        <f>YEAR([1]Data!$D6175)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x14ac:dyDescent="0.3">
      <c r="A6176" s="2">
        <v>6175</v>
      </c>
      <c r="B6176" s="2" t="s">
        <v>8730</v>
      </c>
      <c r="C6176" s="2">
        <f>YEAR([1]Data!$D6176)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x14ac:dyDescent="0.3">
      <c r="A6177" s="2">
        <v>6176</v>
      </c>
      <c r="B6177" s="2" t="s">
        <v>8731</v>
      </c>
      <c r="C6177" s="2">
        <f>YEAR([1]Data!$D6177)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x14ac:dyDescent="0.3">
      <c r="A6178" s="2">
        <v>6177</v>
      </c>
      <c r="B6178" s="2" t="s">
        <v>8731</v>
      </c>
      <c r="C6178" s="2">
        <f>YEAR([1]Data!$D6178)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x14ac:dyDescent="0.3">
      <c r="A6179" s="2">
        <v>6178</v>
      </c>
      <c r="B6179" s="2" t="s">
        <v>8731</v>
      </c>
      <c r="C6179" s="2">
        <f>YEAR([1]Data!$D6179)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x14ac:dyDescent="0.3">
      <c r="A6180" s="2">
        <v>6179</v>
      </c>
      <c r="B6180" s="2" t="s">
        <v>8731</v>
      </c>
      <c r="C6180" s="2">
        <f>YEAR([1]Data!$D6180)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x14ac:dyDescent="0.3">
      <c r="A6181" s="2">
        <v>6180</v>
      </c>
      <c r="B6181" s="2" t="s">
        <v>8731</v>
      </c>
      <c r="C6181" s="2">
        <f>YEAR([1]Data!$D6181)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x14ac:dyDescent="0.3">
      <c r="A6182" s="2">
        <v>6181</v>
      </c>
      <c r="B6182" s="2" t="s">
        <v>8731</v>
      </c>
      <c r="C6182" s="2">
        <f>YEAR([1]Data!$D6182)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x14ac:dyDescent="0.3">
      <c r="A6183" s="2">
        <v>6182</v>
      </c>
      <c r="B6183" s="2" t="s">
        <v>8731</v>
      </c>
      <c r="C6183" s="2">
        <f>YEAR([1]Data!$D6183)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x14ac:dyDescent="0.3">
      <c r="A6184" s="2">
        <v>6183</v>
      </c>
      <c r="B6184" s="2" t="s">
        <v>8731</v>
      </c>
      <c r="C6184" s="2">
        <f>YEAR([1]Data!$D6184)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x14ac:dyDescent="0.3">
      <c r="A6185" s="2">
        <v>6184</v>
      </c>
      <c r="B6185" s="2" t="s">
        <v>8731</v>
      </c>
      <c r="C6185" s="2">
        <f>YEAR([1]Data!$D6185)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x14ac:dyDescent="0.3">
      <c r="A6186" s="2">
        <v>6185</v>
      </c>
      <c r="B6186" s="2" t="s">
        <v>8734</v>
      </c>
      <c r="C6186" s="2">
        <f>YEAR([1]Data!$D6186)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x14ac:dyDescent="0.3">
      <c r="A6187" s="2">
        <v>6186</v>
      </c>
      <c r="B6187" s="2" t="s">
        <v>8735</v>
      </c>
      <c r="C6187" s="2">
        <f>YEAR([1]Data!$D6187)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x14ac:dyDescent="0.3">
      <c r="A6188" s="2">
        <v>6187</v>
      </c>
      <c r="B6188" s="2" t="s">
        <v>8736</v>
      </c>
      <c r="C6188" s="2">
        <f>YEAR([1]Data!$D6188)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x14ac:dyDescent="0.3">
      <c r="A6189" s="2">
        <v>6188</v>
      </c>
      <c r="B6189" s="2" t="s">
        <v>8736</v>
      </c>
      <c r="C6189" s="2">
        <f>YEAR([1]Data!$D6189)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x14ac:dyDescent="0.3">
      <c r="A6190" s="2">
        <v>6189</v>
      </c>
      <c r="B6190" s="2" t="s">
        <v>8736</v>
      </c>
      <c r="C6190" s="2">
        <f>YEAR([1]Data!$D6190)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x14ac:dyDescent="0.3">
      <c r="A6191" s="2">
        <v>6190</v>
      </c>
      <c r="B6191" s="2" t="s">
        <v>8737</v>
      </c>
      <c r="C6191" s="2">
        <f>YEAR([1]Data!$D6191)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x14ac:dyDescent="0.3">
      <c r="A6192" s="2">
        <v>6191</v>
      </c>
      <c r="B6192" s="2" t="s">
        <v>8739</v>
      </c>
      <c r="C6192" s="2">
        <f>YEAR([1]Data!$D6192)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x14ac:dyDescent="0.3">
      <c r="A6193" s="2">
        <v>6192</v>
      </c>
      <c r="B6193" s="2" t="s">
        <v>8740</v>
      </c>
      <c r="C6193" s="2">
        <f>YEAR([1]Data!$D6193)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x14ac:dyDescent="0.3">
      <c r="A6194" s="2">
        <v>6193</v>
      </c>
      <c r="B6194" s="2" t="s">
        <v>8741</v>
      </c>
      <c r="C6194" s="2">
        <f>YEAR([1]Data!$D6194)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x14ac:dyDescent="0.3">
      <c r="A6195" s="2">
        <v>6194</v>
      </c>
      <c r="B6195" s="2" t="s">
        <v>8741</v>
      </c>
      <c r="C6195" s="2">
        <f>YEAR([1]Data!$D6195)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x14ac:dyDescent="0.3">
      <c r="A6196" s="2">
        <v>6195</v>
      </c>
      <c r="B6196" s="2" t="s">
        <v>8741</v>
      </c>
      <c r="C6196" s="2">
        <f>YEAR([1]Data!$D6196)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x14ac:dyDescent="0.3">
      <c r="A6197" s="2">
        <v>6196</v>
      </c>
      <c r="B6197" s="2" t="s">
        <v>8742</v>
      </c>
      <c r="C6197" s="2">
        <f>YEAR([1]Data!$D6197)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x14ac:dyDescent="0.3">
      <c r="A6198" s="2">
        <v>6197</v>
      </c>
      <c r="B6198" s="2" t="s">
        <v>8742</v>
      </c>
      <c r="C6198" s="2">
        <f>YEAR([1]Data!$D6198)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x14ac:dyDescent="0.3">
      <c r="A6199" s="2">
        <v>6198</v>
      </c>
      <c r="B6199" s="2" t="s">
        <v>8743</v>
      </c>
      <c r="C6199" s="2">
        <f>YEAR([1]Data!$D6199)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x14ac:dyDescent="0.3">
      <c r="A6200" s="2">
        <v>6199</v>
      </c>
      <c r="B6200" s="2" t="s">
        <v>8743</v>
      </c>
      <c r="C6200" s="2">
        <f>YEAR([1]Data!$D6200)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x14ac:dyDescent="0.3">
      <c r="A6201" s="2">
        <v>6200</v>
      </c>
      <c r="B6201" s="2" t="s">
        <v>8743</v>
      </c>
      <c r="C6201" s="2">
        <f>YEAR([1]Data!$D6201)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x14ac:dyDescent="0.3">
      <c r="A6202" s="2">
        <v>6201</v>
      </c>
      <c r="B6202" s="2" t="s">
        <v>8744</v>
      </c>
      <c r="C6202" s="2">
        <f>YEAR([1]Data!$D6202)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x14ac:dyDescent="0.3">
      <c r="A6203" s="2">
        <v>6202</v>
      </c>
      <c r="B6203" s="2" t="s">
        <v>8744</v>
      </c>
      <c r="C6203" s="2">
        <f>YEAR([1]Data!$D6203)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x14ac:dyDescent="0.3">
      <c r="A6204" s="2">
        <v>6203</v>
      </c>
      <c r="B6204" s="2" t="s">
        <v>8745</v>
      </c>
      <c r="C6204" s="2">
        <f>YEAR([1]Data!$D6204)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x14ac:dyDescent="0.3">
      <c r="A6205" s="2">
        <v>6204</v>
      </c>
      <c r="B6205" s="2" t="s">
        <v>8746</v>
      </c>
      <c r="C6205" s="2">
        <f>YEAR([1]Data!$D6205)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x14ac:dyDescent="0.3">
      <c r="A6206" s="2">
        <v>6205</v>
      </c>
      <c r="B6206" s="2" t="s">
        <v>8747</v>
      </c>
      <c r="C6206" s="2">
        <f>YEAR([1]Data!$D6206)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x14ac:dyDescent="0.3">
      <c r="A6207" s="2">
        <v>6206</v>
      </c>
      <c r="B6207" s="2" t="s">
        <v>8748</v>
      </c>
      <c r="C6207" s="2">
        <f>YEAR([1]Data!$D6207)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x14ac:dyDescent="0.3">
      <c r="A6208" s="2">
        <v>6207</v>
      </c>
      <c r="B6208" s="2" t="s">
        <v>8748</v>
      </c>
      <c r="C6208" s="2">
        <f>YEAR([1]Data!$D6208)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x14ac:dyDescent="0.3">
      <c r="A6209" s="2">
        <v>6208</v>
      </c>
      <c r="B6209" s="2" t="s">
        <v>8748</v>
      </c>
      <c r="C6209" s="2">
        <f>YEAR([1]Data!$D6209)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x14ac:dyDescent="0.3">
      <c r="A6210" s="2">
        <v>6209</v>
      </c>
      <c r="B6210" s="2" t="s">
        <v>8749</v>
      </c>
      <c r="C6210" s="2">
        <f>YEAR([1]Data!$D6210)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x14ac:dyDescent="0.3">
      <c r="A6211" s="2">
        <v>6210</v>
      </c>
      <c r="B6211" s="2" t="s">
        <v>8750</v>
      </c>
      <c r="C6211" s="2">
        <f>YEAR([1]Data!$D6211)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x14ac:dyDescent="0.3">
      <c r="A6212" s="2">
        <v>6211</v>
      </c>
      <c r="B6212" s="2" t="s">
        <v>8750</v>
      </c>
      <c r="C6212" s="2">
        <f>YEAR([1]Data!$D6212)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x14ac:dyDescent="0.3">
      <c r="A6213" s="2">
        <v>6212</v>
      </c>
      <c r="B6213" s="2" t="s">
        <v>8750</v>
      </c>
      <c r="C6213" s="2">
        <f>YEAR([1]Data!$D6213)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x14ac:dyDescent="0.3">
      <c r="A6214" s="2">
        <v>6213</v>
      </c>
      <c r="B6214" s="2" t="s">
        <v>8751</v>
      </c>
      <c r="C6214" s="2">
        <f>YEAR([1]Data!$D6214)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x14ac:dyDescent="0.3">
      <c r="A6215" s="2">
        <v>6214</v>
      </c>
      <c r="B6215" s="2" t="s">
        <v>8751</v>
      </c>
      <c r="C6215" s="2">
        <f>YEAR([1]Data!$D6215)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x14ac:dyDescent="0.3">
      <c r="A6216" s="2">
        <v>6215</v>
      </c>
      <c r="B6216" s="2" t="s">
        <v>8753</v>
      </c>
      <c r="C6216" s="2">
        <f>YEAR([1]Data!$D6216)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x14ac:dyDescent="0.3">
      <c r="A6217" s="2">
        <v>6216</v>
      </c>
      <c r="B6217" s="2" t="s">
        <v>8754</v>
      </c>
      <c r="C6217" s="2">
        <f>YEAR([1]Data!$D6217)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x14ac:dyDescent="0.3">
      <c r="A6218" s="2">
        <v>6217</v>
      </c>
      <c r="B6218" s="2" t="s">
        <v>8754</v>
      </c>
      <c r="C6218" s="2">
        <f>YEAR([1]Data!$D6218)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x14ac:dyDescent="0.3">
      <c r="A6219" s="2">
        <v>6218</v>
      </c>
      <c r="B6219" s="2" t="s">
        <v>8755</v>
      </c>
      <c r="C6219" s="2">
        <f>YEAR([1]Data!$D6219)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x14ac:dyDescent="0.3">
      <c r="A6220" s="2">
        <v>6219</v>
      </c>
      <c r="B6220" s="2" t="s">
        <v>8756</v>
      </c>
      <c r="C6220" s="2">
        <f>YEAR([1]Data!$D6220)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x14ac:dyDescent="0.3">
      <c r="A6221" s="2">
        <v>6220</v>
      </c>
      <c r="B6221" s="2" t="s">
        <v>8756</v>
      </c>
      <c r="C6221" s="2">
        <f>YEAR([1]Data!$D6221)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x14ac:dyDescent="0.3">
      <c r="A6222" s="2">
        <v>6221</v>
      </c>
      <c r="B6222" s="2" t="s">
        <v>8756</v>
      </c>
      <c r="C6222" s="2">
        <f>YEAR([1]Data!$D6222)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x14ac:dyDescent="0.3">
      <c r="A6223" s="2">
        <v>6222</v>
      </c>
      <c r="B6223" s="2" t="s">
        <v>8757</v>
      </c>
      <c r="C6223" s="2">
        <f>YEAR([1]Data!$D6223)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x14ac:dyDescent="0.3">
      <c r="A6224" s="2">
        <v>6223</v>
      </c>
      <c r="B6224" s="2" t="s">
        <v>8758</v>
      </c>
      <c r="C6224" s="2">
        <f>YEAR([1]Data!$D6224)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x14ac:dyDescent="0.3">
      <c r="A6225" s="2">
        <v>6224</v>
      </c>
      <c r="B6225" s="2" t="s">
        <v>8758</v>
      </c>
      <c r="C6225" s="2">
        <f>YEAR([1]Data!$D6225)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x14ac:dyDescent="0.3">
      <c r="A6226" s="2">
        <v>6225</v>
      </c>
      <c r="B6226" s="2" t="s">
        <v>8758</v>
      </c>
      <c r="C6226" s="2">
        <f>YEAR([1]Data!$D6226)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x14ac:dyDescent="0.3">
      <c r="A6227" s="2">
        <v>6226</v>
      </c>
      <c r="B6227" s="2" t="s">
        <v>8760</v>
      </c>
      <c r="C6227" s="2">
        <f>YEAR([1]Data!$D6227)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x14ac:dyDescent="0.3">
      <c r="A6228" s="2">
        <v>6227</v>
      </c>
      <c r="B6228" s="2" t="s">
        <v>8760</v>
      </c>
      <c r="C6228" s="2">
        <f>YEAR([1]Data!$D6228)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x14ac:dyDescent="0.3">
      <c r="A6229" s="2">
        <v>6228</v>
      </c>
      <c r="B6229" s="2" t="s">
        <v>8761</v>
      </c>
      <c r="C6229" s="2">
        <f>YEAR([1]Data!$D6229)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x14ac:dyDescent="0.3">
      <c r="A6230" s="2">
        <v>6229</v>
      </c>
      <c r="B6230" s="2" t="s">
        <v>8762</v>
      </c>
      <c r="C6230" s="2">
        <f>YEAR([1]Data!$D6230)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x14ac:dyDescent="0.3">
      <c r="A6231" s="2">
        <v>6230</v>
      </c>
      <c r="B6231" s="2" t="s">
        <v>8762</v>
      </c>
      <c r="C6231" s="2">
        <f>YEAR([1]Data!$D6231)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x14ac:dyDescent="0.3">
      <c r="A6232" s="2">
        <v>6231</v>
      </c>
      <c r="B6232" s="2" t="s">
        <v>8763</v>
      </c>
      <c r="C6232" s="2">
        <f>YEAR([1]Data!$D6232)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x14ac:dyDescent="0.3">
      <c r="A6233" s="2">
        <v>6232</v>
      </c>
      <c r="B6233" s="2" t="s">
        <v>8765</v>
      </c>
      <c r="C6233" s="2">
        <f>YEAR([1]Data!$D6233)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x14ac:dyDescent="0.3">
      <c r="A6234" s="2">
        <v>6233</v>
      </c>
      <c r="B6234" s="2" t="s">
        <v>8765</v>
      </c>
      <c r="C6234" s="2">
        <f>YEAR([1]Data!$D6234)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x14ac:dyDescent="0.3">
      <c r="A6235" s="2">
        <v>6234</v>
      </c>
      <c r="B6235" s="2" t="s">
        <v>8765</v>
      </c>
      <c r="C6235" s="2">
        <f>YEAR([1]Data!$D6235)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x14ac:dyDescent="0.3">
      <c r="A6236" s="2">
        <v>6235</v>
      </c>
      <c r="B6236" s="2" t="s">
        <v>8765</v>
      </c>
      <c r="C6236" s="2">
        <f>YEAR([1]Data!$D6236)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x14ac:dyDescent="0.3">
      <c r="A6237" s="2">
        <v>6236</v>
      </c>
      <c r="B6237" s="2" t="s">
        <v>8765</v>
      </c>
      <c r="C6237" s="2">
        <f>YEAR([1]Data!$D6237)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x14ac:dyDescent="0.3">
      <c r="A6238" s="2">
        <v>6237</v>
      </c>
      <c r="B6238" s="2" t="s">
        <v>8768</v>
      </c>
      <c r="C6238" s="2">
        <f>YEAR([1]Data!$D6238)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x14ac:dyDescent="0.3">
      <c r="A6239" s="2">
        <v>6238</v>
      </c>
      <c r="B6239" s="2" t="s">
        <v>8769</v>
      </c>
      <c r="C6239" s="2">
        <f>YEAR([1]Data!$D6239)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x14ac:dyDescent="0.3">
      <c r="A6240" s="2">
        <v>6239</v>
      </c>
      <c r="B6240" s="2" t="s">
        <v>8770</v>
      </c>
      <c r="C6240" s="2">
        <f>YEAR([1]Data!$D6240)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x14ac:dyDescent="0.3">
      <c r="A6241" s="2">
        <v>6240</v>
      </c>
      <c r="B6241" s="2" t="s">
        <v>8770</v>
      </c>
      <c r="C6241" s="2">
        <f>YEAR([1]Data!$D6241)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x14ac:dyDescent="0.3">
      <c r="A6242" s="2">
        <v>6241</v>
      </c>
      <c r="B6242" s="2" t="s">
        <v>8771</v>
      </c>
      <c r="C6242" s="2">
        <f>YEAR([1]Data!$D6242)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x14ac:dyDescent="0.3">
      <c r="A6243" s="2">
        <v>6242</v>
      </c>
      <c r="B6243" s="2" t="s">
        <v>8772</v>
      </c>
      <c r="C6243" s="2">
        <f>YEAR([1]Data!$D6243)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x14ac:dyDescent="0.3">
      <c r="A6244" s="2">
        <v>6243</v>
      </c>
      <c r="B6244" s="2" t="s">
        <v>8773</v>
      </c>
      <c r="C6244" s="2">
        <f>YEAR([1]Data!$D6244)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x14ac:dyDescent="0.3">
      <c r="A6245" s="2">
        <v>6244</v>
      </c>
      <c r="B6245" s="2" t="s">
        <v>8774</v>
      </c>
      <c r="C6245" s="2">
        <f>YEAR([1]Data!$D6245)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x14ac:dyDescent="0.3">
      <c r="A6246" s="2">
        <v>6245</v>
      </c>
      <c r="B6246" s="2" t="s">
        <v>8775</v>
      </c>
      <c r="C6246" s="2">
        <f>YEAR([1]Data!$D6246)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x14ac:dyDescent="0.3">
      <c r="A6247" s="2">
        <v>6246</v>
      </c>
      <c r="B6247" s="2" t="s">
        <v>8775</v>
      </c>
      <c r="C6247" s="2">
        <f>YEAR([1]Data!$D6247)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x14ac:dyDescent="0.3">
      <c r="A6248" s="2">
        <v>6247</v>
      </c>
      <c r="B6248" s="2" t="s">
        <v>8775</v>
      </c>
      <c r="C6248" s="2">
        <f>YEAR([1]Data!$D6248)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x14ac:dyDescent="0.3">
      <c r="A6249" s="2">
        <v>6248</v>
      </c>
      <c r="B6249" s="2" t="s">
        <v>8776</v>
      </c>
      <c r="C6249" s="2">
        <f>YEAR([1]Data!$D6249)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x14ac:dyDescent="0.3">
      <c r="A6250" s="2">
        <v>6249</v>
      </c>
      <c r="B6250" s="2" t="s">
        <v>8776</v>
      </c>
      <c r="C6250" s="2">
        <f>YEAR([1]Data!$D6250)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x14ac:dyDescent="0.3">
      <c r="A6251" s="2">
        <v>6250</v>
      </c>
      <c r="B6251" s="2" t="s">
        <v>8776</v>
      </c>
      <c r="C6251" s="2">
        <f>YEAR([1]Data!$D6251)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x14ac:dyDescent="0.3">
      <c r="A6252" s="2">
        <v>6251</v>
      </c>
      <c r="B6252" s="2" t="s">
        <v>8776</v>
      </c>
      <c r="C6252" s="2">
        <f>YEAR([1]Data!$D6252)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x14ac:dyDescent="0.3">
      <c r="A6253" s="2">
        <v>6252</v>
      </c>
      <c r="B6253" s="2" t="s">
        <v>8779</v>
      </c>
      <c r="C6253" s="2">
        <f>YEAR([1]Data!$D6253)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x14ac:dyDescent="0.3">
      <c r="A6254" s="2">
        <v>6253</v>
      </c>
      <c r="B6254" s="2" t="s">
        <v>8780</v>
      </c>
      <c r="C6254" s="2">
        <f>YEAR([1]Data!$D6254)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x14ac:dyDescent="0.3">
      <c r="A6255" s="2">
        <v>6254</v>
      </c>
      <c r="B6255" s="2" t="s">
        <v>8780</v>
      </c>
      <c r="C6255" s="2">
        <f>YEAR([1]Data!$D6255)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x14ac:dyDescent="0.3">
      <c r="A6256" s="2">
        <v>6255</v>
      </c>
      <c r="B6256" s="2" t="s">
        <v>8781</v>
      </c>
      <c r="C6256" s="2">
        <f>YEAR([1]Data!$D6256)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x14ac:dyDescent="0.3">
      <c r="A6257" s="2">
        <v>6256</v>
      </c>
      <c r="B6257" s="2" t="s">
        <v>8782</v>
      </c>
      <c r="C6257" s="2">
        <f>YEAR([1]Data!$D6257)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x14ac:dyDescent="0.3">
      <c r="A6258" s="2">
        <v>6257</v>
      </c>
      <c r="B6258" s="2" t="s">
        <v>8783</v>
      </c>
      <c r="C6258" s="2">
        <f>YEAR([1]Data!$D6258)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x14ac:dyDescent="0.3">
      <c r="A6259" s="2">
        <v>6258</v>
      </c>
      <c r="B6259" s="2" t="s">
        <v>8784</v>
      </c>
      <c r="C6259" s="2">
        <f>YEAR([1]Data!$D6259)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x14ac:dyDescent="0.3">
      <c r="A6260" s="2">
        <v>6259</v>
      </c>
      <c r="B6260" s="2" t="s">
        <v>8785</v>
      </c>
      <c r="C6260" s="2">
        <f>YEAR([1]Data!$D6260)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x14ac:dyDescent="0.3">
      <c r="A6261" s="2">
        <v>6260</v>
      </c>
      <c r="B6261" s="2" t="s">
        <v>8786</v>
      </c>
      <c r="C6261" s="2">
        <f>YEAR([1]Data!$D6261)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x14ac:dyDescent="0.3">
      <c r="A6262" s="2">
        <v>6261</v>
      </c>
      <c r="B6262" s="2" t="s">
        <v>8787</v>
      </c>
      <c r="C6262" s="2">
        <f>YEAR([1]Data!$D6262)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x14ac:dyDescent="0.3">
      <c r="A6263" s="2">
        <v>6262</v>
      </c>
      <c r="B6263" s="2" t="s">
        <v>8788</v>
      </c>
      <c r="C6263" s="2">
        <f>YEAR([1]Data!$D6263)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x14ac:dyDescent="0.3">
      <c r="A6264" s="2">
        <v>6263</v>
      </c>
      <c r="B6264" s="2" t="s">
        <v>8789</v>
      </c>
      <c r="C6264" s="2">
        <f>YEAR([1]Data!$D6264)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x14ac:dyDescent="0.3">
      <c r="A6265" s="2">
        <v>6264</v>
      </c>
      <c r="B6265" s="2" t="s">
        <v>8790</v>
      </c>
      <c r="C6265" s="2">
        <f>YEAR([1]Data!$D6265)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x14ac:dyDescent="0.3">
      <c r="A6266" s="2">
        <v>6265</v>
      </c>
      <c r="B6266" s="2" t="s">
        <v>8791</v>
      </c>
      <c r="C6266" s="2">
        <f>YEAR([1]Data!$D6266)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x14ac:dyDescent="0.3">
      <c r="A6267" s="2">
        <v>6266</v>
      </c>
      <c r="B6267" s="2" t="s">
        <v>8792</v>
      </c>
      <c r="C6267" s="2">
        <f>YEAR([1]Data!$D6267)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x14ac:dyDescent="0.3">
      <c r="A6268" s="2">
        <v>6267</v>
      </c>
      <c r="B6268" s="2" t="s">
        <v>8792</v>
      </c>
      <c r="C6268" s="2">
        <f>YEAR([1]Data!$D6268)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x14ac:dyDescent="0.3">
      <c r="A6269" s="2">
        <v>6268</v>
      </c>
      <c r="B6269" s="2" t="s">
        <v>8793</v>
      </c>
      <c r="C6269" s="2">
        <f>YEAR([1]Data!$D6269)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x14ac:dyDescent="0.3">
      <c r="A6270" s="2">
        <v>6269</v>
      </c>
      <c r="B6270" s="2" t="s">
        <v>8793</v>
      </c>
      <c r="C6270" s="2">
        <f>YEAR([1]Data!$D6270)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x14ac:dyDescent="0.3">
      <c r="A6271" s="2">
        <v>6270</v>
      </c>
      <c r="B6271" s="2" t="s">
        <v>8795</v>
      </c>
      <c r="C6271" s="2">
        <f>YEAR([1]Data!$D6271)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x14ac:dyDescent="0.3">
      <c r="A6272" s="2">
        <v>6271</v>
      </c>
      <c r="B6272" s="2" t="s">
        <v>8795</v>
      </c>
      <c r="C6272" s="2">
        <f>YEAR([1]Data!$D6272)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x14ac:dyDescent="0.3">
      <c r="A6273" s="2">
        <v>6272</v>
      </c>
      <c r="B6273" s="2" t="s">
        <v>8795</v>
      </c>
      <c r="C6273" s="2">
        <f>YEAR([1]Data!$D6273)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x14ac:dyDescent="0.3">
      <c r="A6274" s="2">
        <v>6273</v>
      </c>
      <c r="B6274" s="2" t="s">
        <v>8796</v>
      </c>
      <c r="C6274" s="2">
        <f>YEAR([1]Data!$D6274)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x14ac:dyDescent="0.3">
      <c r="A6275" s="2">
        <v>6274</v>
      </c>
      <c r="B6275" s="2" t="s">
        <v>8798</v>
      </c>
      <c r="C6275" s="2">
        <f>YEAR([1]Data!$D6275)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x14ac:dyDescent="0.3">
      <c r="A6276" s="2">
        <v>6275</v>
      </c>
      <c r="B6276" s="2" t="s">
        <v>8798</v>
      </c>
      <c r="C6276" s="2">
        <f>YEAR([1]Data!$D6276)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x14ac:dyDescent="0.3">
      <c r="A6277" s="2">
        <v>6276</v>
      </c>
      <c r="B6277" s="2" t="s">
        <v>8798</v>
      </c>
      <c r="C6277" s="2">
        <f>YEAR([1]Data!$D6277)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x14ac:dyDescent="0.3">
      <c r="A6278" s="2">
        <v>6277</v>
      </c>
      <c r="B6278" s="2" t="s">
        <v>8798</v>
      </c>
      <c r="C6278" s="2">
        <f>YEAR([1]Data!$D6278)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x14ac:dyDescent="0.3">
      <c r="A6279" s="2">
        <v>6278</v>
      </c>
      <c r="B6279" s="2" t="s">
        <v>8798</v>
      </c>
      <c r="C6279" s="2">
        <f>YEAR([1]Data!$D6279)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x14ac:dyDescent="0.3">
      <c r="A6280" s="2">
        <v>6279</v>
      </c>
      <c r="B6280" s="2" t="s">
        <v>8798</v>
      </c>
      <c r="C6280" s="2">
        <f>YEAR([1]Data!$D6280)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x14ac:dyDescent="0.3">
      <c r="A6281" s="2">
        <v>6280</v>
      </c>
      <c r="B6281" s="2" t="s">
        <v>8798</v>
      </c>
      <c r="C6281" s="2">
        <f>YEAR([1]Data!$D6281)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x14ac:dyDescent="0.3">
      <c r="A6282" s="2">
        <v>6281</v>
      </c>
      <c r="B6282" s="2" t="s">
        <v>8801</v>
      </c>
      <c r="C6282" s="2">
        <f>YEAR([1]Data!$D6282)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x14ac:dyDescent="0.3">
      <c r="A6283" s="2">
        <v>6282</v>
      </c>
      <c r="B6283" s="2" t="s">
        <v>8802</v>
      </c>
      <c r="C6283" s="2">
        <f>YEAR([1]Data!$D6283)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x14ac:dyDescent="0.3">
      <c r="A6284" s="2">
        <v>6283</v>
      </c>
      <c r="B6284" s="2" t="s">
        <v>8802</v>
      </c>
      <c r="C6284" s="2">
        <f>YEAR([1]Data!$D6284)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x14ac:dyDescent="0.3">
      <c r="A6285" s="2">
        <v>6284</v>
      </c>
      <c r="B6285" s="2" t="s">
        <v>8805</v>
      </c>
      <c r="C6285" s="2">
        <f>YEAR([1]Data!$D6285)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x14ac:dyDescent="0.3">
      <c r="A6286" s="2">
        <v>6285</v>
      </c>
      <c r="B6286" s="2" t="s">
        <v>8805</v>
      </c>
      <c r="C6286" s="2">
        <f>YEAR([1]Data!$D6286)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x14ac:dyDescent="0.3">
      <c r="A6287" s="2">
        <v>6286</v>
      </c>
      <c r="B6287" s="2" t="s">
        <v>8806</v>
      </c>
      <c r="C6287" s="2">
        <f>YEAR([1]Data!$D6287)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x14ac:dyDescent="0.3">
      <c r="A6288" s="2">
        <v>6287</v>
      </c>
      <c r="B6288" s="2" t="s">
        <v>8807</v>
      </c>
      <c r="C6288" s="2">
        <f>YEAR([1]Data!$D6288)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x14ac:dyDescent="0.3">
      <c r="A6289" s="2">
        <v>6288</v>
      </c>
      <c r="B6289" s="2" t="s">
        <v>8808</v>
      </c>
      <c r="C6289" s="2">
        <f>YEAR([1]Data!$D6289)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x14ac:dyDescent="0.3">
      <c r="A6290" s="2">
        <v>6289</v>
      </c>
      <c r="B6290" s="2" t="s">
        <v>8808</v>
      </c>
      <c r="C6290" s="2">
        <f>YEAR([1]Data!$D6290)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x14ac:dyDescent="0.3">
      <c r="A6291" s="2">
        <v>6290</v>
      </c>
      <c r="B6291" s="2" t="s">
        <v>8809</v>
      </c>
      <c r="C6291" s="2">
        <f>YEAR([1]Data!$D6291)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x14ac:dyDescent="0.3">
      <c r="A6292" s="2">
        <v>6291</v>
      </c>
      <c r="B6292" s="2" t="s">
        <v>8809</v>
      </c>
      <c r="C6292" s="2">
        <f>YEAR([1]Data!$D6292)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x14ac:dyDescent="0.3">
      <c r="A6293" s="2">
        <v>6292</v>
      </c>
      <c r="B6293" s="2" t="s">
        <v>8810</v>
      </c>
      <c r="C6293" s="2">
        <f>YEAR([1]Data!$D6293)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x14ac:dyDescent="0.3">
      <c r="A6294" s="2">
        <v>6293</v>
      </c>
      <c r="B6294" s="2" t="s">
        <v>8811</v>
      </c>
      <c r="C6294" s="2">
        <f>YEAR([1]Data!$D6294)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x14ac:dyDescent="0.3">
      <c r="A6295" s="2">
        <v>6294</v>
      </c>
      <c r="B6295" s="2" t="s">
        <v>8811</v>
      </c>
      <c r="C6295" s="2">
        <f>YEAR([1]Data!$D6295)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x14ac:dyDescent="0.3">
      <c r="A6296" s="2">
        <v>6295</v>
      </c>
      <c r="B6296" s="2" t="s">
        <v>8812</v>
      </c>
      <c r="C6296" s="2">
        <f>YEAR([1]Data!$D6296)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x14ac:dyDescent="0.3">
      <c r="A6297" s="2">
        <v>6296</v>
      </c>
      <c r="B6297" s="2" t="s">
        <v>8813</v>
      </c>
      <c r="C6297" s="2">
        <f>YEAR([1]Data!$D6297)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x14ac:dyDescent="0.3">
      <c r="A6298" s="2">
        <v>6297</v>
      </c>
      <c r="B6298" s="2" t="s">
        <v>8813</v>
      </c>
      <c r="C6298" s="2">
        <f>YEAR([1]Data!$D6298)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x14ac:dyDescent="0.3">
      <c r="A6299" s="2">
        <v>6298</v>
      </c>
      <c r="B6299" s="2" t="s">
        <v>8813</v>
      </c>
      <c r="C6299" s="2">
        <f>YEAR([1]Data!$D6299)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x14ac:dyDescent="0.3">
      <c r="A6300" s="2">
        <v>6299</v>
      </c>
      <c r="B6300" s="2" t="s">
        <v>8815</v>
      </c>
      <c r="C6300" s="2">
        <f>YEAR([1]Data!$D6300)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x14ac:dyDescent="0.3">
      <c r="A6301" s="2">
        <v>6300</v>
      </c>
      <c r="B6301" s="2" t="s">
        <v>8816</v>
      </c>
      <c r="C6301" s="2">
        <f>YEAR([1]Data!$D6301)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x14ac:dyDescent="0.3">
      <c r="A6302" s="2">
        <v>6301</v>
      </c>
      <c r="B6302" s="2" t="s">
        <v>8819</v>
      </c>
      <c r="C6302" s="2">
        <f>YEAR([1]Data!$D6302)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x14ac:dyDescent="0.3">
      <c r="A6303" s="2">
        <v>6302</v>
      </c>
      <c r="B6303" s="2" t="s">
        <v>8819</v>
      </c>
      <c r="C6303" s="2">
        <f>YEAR([1]Data!$D6303)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x14ac:dyDescent="0.3">
      <c r="A6304" s="2">
        <v>6303</v>
      </c>
      <c r="B6304" s="2" t="s">
        <v>8820</v>
      </c>
      <c r="C6304" s="2">
        <f>YEAR([1]Data!$D6304)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x14ac:dyDescent="0.3">
      <c r="A6305" s="2">
        <v>6304</v>
      </c>
      <c r="B6305" s="2" t="s">
        <v>8821</v>
      </c>
      <c r="C6305" s="2">
        <f>YEAR([1]Data!$D6305)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x14ac:dyDescent="0.3">
      <c r="A6306" s="2">
        <v>6305</v>
      </c>
      <c r="B6306" s="2" t="s">
        <v>8822</v>
      </c>
      <c r="C6306" s="2">
        <f>YEAR([1]Data!$D6306)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x14ac:dyDescent="0.3">
      <c r="A6307" s="2">
        <v>6306</v>
      </c>
      <c r="B6307" s="2" t="s">
        <v>8823</v>
      </c>
      <c r="C6307" s="2">
        <f>YEAR([1]Data!$D6307)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x14ac:dyDescent="0.3">
      <c r="A6308" s="2">
        <v>6307</v>
      </c>
      <c r="B6308" s="2" t="s">
        <v>8823</v>
      </c>
      <c r="C6308" s="2">
        <f>YEAR([1]Data!$D6308)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x14ac:dyDescent="0.3">
      <c r="A6309" s="2">
        <v>6308</v>
      </c>
      <c r="B6309" s="2" t="s">
        <v>8823</v>
      </c>
      <c r="C6309" s="2">
        <f>YEAR([1]Data!$D6309)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x14ac:dyDescent="0.3">
      <c r="A6310" s="2">
        <v>6309</v>
      </c>
      <c r="B6310" s="2" t="s">
        <v>8823</v>
      </c>
      <c r="C6310" s="2">
        <f>YEAR([1]Data!$D6310)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x14ac:dyDescent="0.3">
      <c r="A6311" s="2">
        <v>6310</v>
      </c>
      <c r="B6311" s="2" t="s">
        <v>8823</v>
      </c>
      <c r="C6311" s="2">
        <f>YEAR([1]Data!$D6311)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x14ac:dyDescent="0.3">
      <c r="A6312" s="2">
        <v>6311</v>
      </c>
      <c r="B6312" s="2" t="s">
        <v>8823</v>
      </c>
      <c r="C6312" s="2">
        <f>YEAR([1]Data!$D6312)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x14ac:dyDescent="0.3">
      <c r="A6313" s="2">
        <v>6312</v>
      </c>
      <c r="B6313" s="2" t="s">
        <v>8825</v>
      </c>
      <c r="C6313" s="2">
        <f>YEAR([1]Data!$D6313)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x14ac:dyDescent="0.3">
      <c r="A6314" s="2">
        <v>6313</v>
      </c>
      <c r="B6314" s="2" t="s">
        <v>8827</v>
      </c>
      <c r="C6314" s="2">
        <f>YEAR([1]Data!$D6314)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x14ac:dyDescent="0.3">
      <c r="A6315" s="2">
        <v>6314</v>
      </c>
      <c r="B6315" s="2" t="s">
        <v>8827</v>
      </c>
      <c r="C6315" s="2">
        <f>YEAR([1]Data!$D6315)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x14ac:dyDescent="0.3">
      <c r="A6316" s="2">
        <v>6315</v>
      </c>
      <c r="B6316" s="2" t="s">
        <v>8828</v>
      </c>
      <c r="C6316" s="2">
        <f>YEAR([1]Data!$D6316)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x14ac:dyDescent="0.3">
      <c r="A6317" s="2">
        <v>6316</v>
      </c>
      <c r="B6317" s="2" t="s">
        <v>8828</v>
      </c>
      <c r="C6317" s="2">
        <f>YEAR([1]Data!$D6317)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x14ac:dyDescent="0.3">
      <c r="A6318" s="2">
        <v>6317</v>
      </c>
      <c r="B6318" s="2" t="s">
        <v>8828</v>
      </c>
      <c r="C6318" s="2">
        <f>YEAR([1]Data!$D6318)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x14ac:dyDescent="0.3">
      <c r="A6319" s="2">
        <v>6318</v>
      </c>
      <c r="B6319" s="2" t="s">
        <v>8828</v>
      </c>
      <c r="C6319" s="2">
        <f>YEAR([1]Data!$D6319)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x14ac:dyDescent="0.3">
      <c r="A6320" s="2">
        <v>6319</v>
      </c>
      <c r="B6320" s="2" t="s">
        <v>8829</v>
      </c>
      <c r="C6320" s="2">
        <f>YEAR([1]Data!$D6320)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x14ac:dyDescent="0.3">
      <c r="A6321" s="2">
        <v>6320</v>
      </c>
      <c r="B6321" s="2" t="s">
        <v>8829</v>
      </c>
      <c r="C6321" s="2">
        <f>YEAR([1]Data!$D6321)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x14ac:dyDescent="0.3">
      <c r="A6322" s="2">
        <v>6321</v>
      </c>
      <c r="B6322" s="2" t="s">
        <v>8830</v>
      </c>
      <c r="C6322" s="2">
        <f>YEAR([1]Data!$D6322)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x14ac:dyDescent="0.3">
      <c r="A6323" s="2">
        <v>6322</v>
      </c>
      <c r="B6323" s="2" t="s">
        <v>8831</v>
      </c>
      <c r="C6323" s="2">
        <f>YEAR([1]Data!$D6323)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x14ac:dyDescent="0.3">
      <c r="A6324" s="2">
        <v>6323</v>
      </c>
      <c r="B6324" s="2" t="s">
        <v>8832</v>
      </c>
      <c r="C6324" s="2">
        <f>YEAR([1]Data!$D6324)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x14ac:dyDescent="0.3">
      <c r="A6325" s="2">
        <v>6324</v>
      </c>
      <c r="B6325" s="2" t="s">
        <v>8833</v>
      </c>
      <c r="C6325" s="2">
        <f>YEAR([1]Data!$D6325)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x14ac:dyDescent="0.3">
      <c r="A6326" s="2">
        <v>6325</v>
      </c>
      <c r="B6326" s="2" t="s">
        <v>8834</v>
      </c>
      <c r="C6326" s="2">
        <f>YEAR([1]Data!$D6326)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x14ac:dyDescent="0.3">
      <c r="A6327" s="2">
        <v>6326</v>
      </c>
      <c r="B6327" s="2" t="s">
        <v>8834</v>
      </c>
      <c r="C6327" s="2">
        <f>YEAR([1]Data!$D6327)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x14ac:dyDescent="0.3">
      <c r="A6328" s="2">
        <v>6327</v>
      </c>
      <c r="B6328" s="2" t="s">
        <v>8835</v>
      </c>
      <c r="C6328" s="2">
        <f>YEAR([1]Data!$D6328)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x14ac:dyDescent="0.3">
      <c r="A6329" s="2">
        <v>6328</v>
      </c>
      <c r="B6329" s="2" t="s">
        <v>8835</v>
      </c>
      <c r="C6329" s="2">
        <f>YEAR([1]Data!$D6329)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x14ac:dyDescent="0.3">
      <c r="A6330" s="2">
        <v>6329</v>
      </c>
      <c r="B6330" s="2" t="s">
        <v>8835</v>
      </c>
      <c r="C6330" s="2">
        <f>YEAR([1]Data!$D6330)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x14ac:dyDescent="0.3">
      <c r="A6331" s="2">
        <v>6330</v>
      </c>
      <c r="B6331" s="2" t="s">
        <v>8835</v>
      </c>
      <c r="C6331" s="2">
        <f>YEAR([1]Data!$D6331)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x14ac:dyDescent="0.3">
      <c r="A6332" s="2">
        <v>6331</v>
      </c>
      <c r="B6332" s="2" t="s">
        <v>8835</v>
      </c>
      <c r="C6332" s="2">
        <f>YEAR([1]Data!$D6332)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x14ac:dyDescent="0.3">
      <c r="A6333" s="2">
        <v>6332</v>
      </c>
      <c r="B6333" s="2" t="s">
        <v>8835</v>
      </c>
      <c r="C6333" s="2">
        <f>YEAR([1]Data!$D6333)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x14ac:dyDescent="0.3">
      <c r="A6334" s="2">
        <v>6333</v>
      </c>
      <c r="B6334" s="2" t="s">
        <v>8835</v>
      </c>
      <c r="C6334" s="2">
        <f>YEAR([1]Data!$D6334)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x14ac:dyDescent="0.3">
      <c r="A6335" s="2">
        <v>6334</v>
      </c>
      <c r="B6335" s="2" t="s">
        <v>8835</v>
      </c>
      <c r="C6335" s="2">
        <f>YEAR([1]Data!$D6335)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x14ac:dyDescent="0.3">
      <c r="A6336" s="2">
        <v>6335</v>
      </c>
      <c r="B6336" s="2" t="s">
        <v>8836</v>
      </c>
      <c r="C6336" s="2">
        <f>YEAR([1]Data!$D6336)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x14ac:dyDescent="0.3">
      <c r="A6337" s="2">
        <v>6336</v>
      </c>
      <c r="B6337" s="2" t="s">
        <v>8836</v>
      </c>
      <c r="C6337" s="2">
        <f>YEAR([1]Data!$D6337)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x14ac:dyDescent="0.3">
      <c r="A6338" s="2">
        <v>6337</v>
      </c>
      <c r="B6338" s="2" t="s">
        <v>8837</v>
      </c>
      <c r="C6338" s="2">
        <f>YEAR([1]Data!$D6338)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x14ac:dyDescent="0.3">
      <c r="A6339" s="2">
        <v>6338</v>
      </c>
      <c r="B6339" s="2" t="s">
        <v>8837</v>
      </c>
      <c r="C6339" s="2">
        <f>YEAR([1]Data!$D6339)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x14ac:dyDescent="0.3">
      <c r="A6340" s="2">
        <v>6339</v>
      </c>
      <c r="B6340" s="2" t="s">
        <v>8838</v>
      </c>
      <c r="C6340" s="2">
        <f>YEAR([1]Data!$D6340)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x14ac:dyDescent="0.3">
      <c r="A6341" s="2">
        <v>6340</v>
      </c>
      <c r="B6341" s="2" t="s">
        <v>8838</v>
      </c>
      <c r="C6341" s="2">
        <f>YEAR([1]Data!$D6341)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x14ac:dyDescent="0.3">
      <c r="A6342" s="2">
        <v>6341</v>
      </c>
      <c r="B6342" s="2" t="s">
        <v>8838</v>
      </c>
      <c r="C6342" s="2">
        <f>YEAR([1]Data!$D6342)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x14ac:dyDescent="0.3">
      <c r="A6343" s="2">
        <v>6342</v>
      </c>
      <c r="B6343" s="2" t="s">
        <v>8839</v>
      </c>
      <c r="C6343" s="2">
        <f>YEAR([1]Data!$D6343)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x14ac:dyDescent="0.3">
      <c r="A6344" s="2">
        <v>6343</v>
      </c>
      <c r="B6344" s="2" t="s">
        <v>8840</v>
      </c>
      <c r="C6344" s="2">
        <f>YEAR([1]Data!$D6344)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x14ac:dyDescent="0.3">
      <c r="A6345" s="2">
        <v>6344</v>
      </c>
      <c r="B6345" s="2" t="s">
        <v>8840</v>
      </c>
      <c r="C6345" s="2">
        <f>YEAR([1]Data!$D6345)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x14ac:dyDescent="0.3">
      <c r="A6346" s="2">
        <v>6345</v>
      </c>
      <c r="B6346" s="2" t="s">
        <v>8840</v>
      </c>
      <c r="C6346" s="2">
        <f>YEAR([1]Data!$D6346)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x14ac:dyDescent="0.3">
      <c r="A6347" s="2">
        <v>6346</v>
      </c>
      <c r="B6347" s="2" t="s">
        <v>8840</v>
      </c>
      <c r="C6347" s="2">
        <f>YEAR([1]Data!$D6347)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x14ac:dyDescent="0.3">
      <c r="A6348" s="2">
        <v>6347</v>
      </c>
      <c r="B6348" s="2" t="s">
        <v>8841</v>
      </c>
      <c r="C6348" s="2">
        <f>YEAR([1]Data!$D6348)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x14ac:dyDescent="0.3">
      <c r="A6349" s="2">
        <v>6348</v>
      </c>
      <c r="B6349" s="2" t="s">
        <v>8842</v>
      </c>
      <c r="C6349" s="2">
        <f>YEAR([1]Data!$D6349)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x14ac:dyDescent="0.3">
      <c r="A6350" s="2">
        <v>6349</v>
      </c>
      <c r="B6350" s="2" t="s">
        <v>8842</v>
      </c>
      <c r="C6350" s="2">
        <f>YEAR([1]Data!$D6350)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x14ac:dyDescent="0.3">
      <c r="A6351" s="2">
        <v>6350</v>
      </c>
      <c r="B6351" s="2" t="s">
        <v>8842</v>
      </c>
      <c r="C6351" s="2">
        <f>YEAR([1]Data!$D6351)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x14ac:dyDescent="0.3">
      <c r="A6352" s="2">
        <v>6351</v>
      </c>
      <c r="B6352" s="2" t="s">
        <v>8843</v>
      </c>
      <c r="C6352" s="2">
        <f>YEAR([1]Data!$D6352)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x14ac:dyDescent="0.3">
      <c r="A6353" s="2">
        <v>6352</v>
      </c>
      <c r="B6353" s="2" t="s">
        <v>8844</v>
      </c>
      <c r="C6353" s="2">
        <f>YEAR([1]Data!$D6353)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x14ac:dyDescent="0.3">
      <c r="A6354" s="2">
        <v>6353</v>
      </c>
      <c r="B6354" s="2" t="s">
        <v>8845</v>
      </c>
      <c r="C6354" s="2">
        <f>YEAR([1]Data!$D6354)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x14ac:dyDescent="0.3">
      <c r="A6355" s="2">
        <v>6354</v>
      </c>
      <c r="B6355" s="2" t="s">
        <v>8846</v>
      </c>
      <c r="C6355" s="2">
        <f>YEAR([1]Data!$D6355)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x14ac:dyDescent="0.3">
      <c r="A6356" s="2">
        <v>6355</v>
      </c>
      <c r="B6356" s="2" t="s">
        <v>8846</v>
      </c>
      <c r="C6356" s="2">
        <f>YEAR([1]Data!$D6356)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x14ac:dyDescent="0.3">
      <c r="A6357" s="2">
        <v>6356</v>
      </c>
      <c r="B6357" s="2" t="s">
        <v>8847</v>
      </c>
      <c r="C6357" s="2">
        <f>YEAR([1]Data!$D6357)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x14ac:dyDescent="0.3">
      <c r="A6358" s="2">
        <v>6357</v>
      </c>
      <c r="B6358" s="2" t="s">
        <v>8848</v>
      </c>
      <c r="C6358" s="2">
        <f>YEAR([1]Data!$D6358)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x14ac:dyDescent="0.3">
      <c r="A6359" s="2">
        <v>6358</v>
      </c>
      <c r="B6359" s="2" t="s">
        <v>8848</v>
      </c>
      <c r="C6359" s="2">
        <f>YEAR([1]Data!$D6359)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x14ac:dyDescent="0.3">
      <c r="A6360" s="2">
        <v>6359</v>
      </c>
      <c r="B6360" s="2" t="s">
        <v>8848</v>
      </c>
      <c r="C6360" s="2">
        <f>YEAR([1]Data!$D6360)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x14ac:dyDescent="0.3">
      <c r="A6361" s="2">
        <v>6360</v>
      </c>
      <c r="B6361" s="2" t="s">
        <v>8848</v>
      </c>
      <c r="C6361" s="2">
        <f>YEAR([1]Data!$D6361)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x14ac:dyDescent="0.3">
      <c r="A6362" s="2">
        <v>6361</v>
      </c>
      <c r="B6362" s="2" t="s">
        <v>8849</v>
      </c>
      <c r="C6362" s="2">
        <f>YEAR([1]Data!$D6362)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x14ac:dyDescent="0.3">
      <c r="A6363" s="2">
        <v>6362</v>
      </c>
      <c r="B6363" s="2" t="s">
        <v>8850</v>
      </c>
      <c r="C6363" s="2">
        <f>YEAR([1]Data!$D6363)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x14ac:dyDescent="0.3">
      <c r="A6364" s="2">
        <v>6363</v>
      </c>
      <c r="B6364" s="2" t="s">
        <v>8851</v>
      </c>
      <c r="C6364" s="2">
        <f>YEAR([1]Data!$D6364)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x14ac:dyDescent="0.3">
      <c r="A6365" s="2">
        <v>6364</v>
      </c>
      <c r="B6365" s="2" t="s">
        <v>8851</v>
      </c>
      <c r="C6365" s="2">
        <f>YEAR([1]Data!$D6365)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x14ac:dyDescent="0.3">
      <c r="A6366" s="2">
        <v>6365</v>
      </c>
      <c r="B6366" s="2" t="s">
        <v>8851</v>
      </c>
      <c r="C6366" s="2">
        <f>YEAR([1]Data!$D6366)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x14ac:dyDescent="0.3">
      <c r="A6367" s="2">
        <v>6366</v>
      </c>
      <c r="B6367" s="2" t="s">
        <v>8855</v>
      </c>
      <c r="C6367" s="2">
        <f>YEAR([1]Data!$D6367)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x14ac:dyDescent="0.3">
      <c r="A6368" s="2">
        <v>6367</v>
      </c>
      <c r="B6368" s="2" t="s">
        <v>8855</v>
      </c>
      <c r="C6368" s="2">
        <f>YEAR([1]Data!$D6368)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x14ac:dyDescent="0.3">
      <c r="A6369" s="2">
        <v>6368</v>
      </c>
      <c r="B6369" s="2" t="s">
        <v>8855</v>
      </c>
      <c r="C6369" s="2">
        <f>YEAR([1]Data!$D6369)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x14ac:dyDescent="0.3">
      <c r="A6370" s="2">
        <v>6369</v>
      </c>
      <c r="B6370" s="2" t="s">
        <v>8858</v>
      </c>
      <c r="C6370" s="2">
        <f>YEAR([1]Data!$D6370)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x14ac:dyDescent="0.3">
      <c r="A6371" s="2">
        <v>6370</v>
      </c>
      <c r="B6371" s="2" t="s">
        <v>8859</v>
      </c>
      <c r="C6371" s="2">
        <f>YEAR([1]Data!$D6371)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x14ac:dyDescent="0.3">
      <c r="A6372" s="2">
        <v>6371</v>
      </c>
      <c r="B6372" s="2" t="s">
        <v>8860</v>
      </c>
      <c r="C6372" s="2">
        <f>YEAR([1]Data!$D6372)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x14ac:dyDescent="0.3">
      <c r="A6373" s="2">
        <v>6372</v>
      </c>
      <c r="B6373" s="2" t="s">
        <v>8861</v>
      </c>
      <c r="C6373" s="2">
        <f>YEAR([1]Data!$D6373)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x14ac:dyDescent="0.3">
      <c r="A6374" s="2">
        <v>6373</v>
      </c>
      <c r="B6374" s="2" t="s">
        <v>8861</v>
      </c>
      <c r="C6374" s="2">
        <f>YEAR([1]Data!$D6374)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x14ac:dyDescent="0.3">
      <c r="A6375" s="2">
        <v>6374</v>
      </c>
      <c r="B6375" s="2" t="s">
        <v>8861</v>
      </c>
      <c r="C6375" s="2">
        <f>YEAR([1]Data!$D6375)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x14ac:dyDescent="0.3">
      <c r="A6376" s="2">
        <v>6375</v>
      </c>
      <c r="B6376" s="2" t="s">
        <v>8862</v>
      </c>
      <c r="C6376" s="2">
        <f>YEAR([1]Data!$D6376)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x14ac:dyDescent="0.3">
      <c r="A6377" s="2">
        <v>6376</v>
      </c>
      <c r="B6377" s="2" t="s">
        <v>8862</v>
      </c>
      <c r="C6377" s="2">
        <f>YEAR([1]Data!$D6377)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x14ac:dyDescent="0.3">
      <c r="A6378" s="2">
        <v>6377</v>
      </c>
      <c r="B6378" s="2" t="s">
        <v>8863</v>
      </c>
      <c r="C6378" s="2">
        <f>YEAR([1]Data!$D6378)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x14ac:dyDescent="0.3">
      <c r="A6379" s="2">
        <v>6378</v>
      </c>
      <c r="B6379" s="2" t="s">
        <v>8864</v>
      </c>
      <c r="C6379" s="2">
        <f>YEAR([1]Data!$D6379)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x14ac:dyDescent="0.3">
      <c r="A6380" s="2">
        <v>6379</v>
      </c>
      <c r="B6380" s="2" t="s">
        <v>8865</v>
      </c>
      <c r="C6380" s="2">
        <f>YEAR([1]Data!$D6380)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x14ac:dyDescent="0.3">
      <c r="A6381" s="2">
        <v>6380</v>
      </c>
      <c r="B6381" s="2" t="s">
        <v>8865</v>
      </c>
      <c r="C6381" s="2">
        <f>YEAR([1]Data!$D6381)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x14ac:dyDescent="0.3">
      <c r="A6382" s="2">
        <v>6381</v>
      </c>
      <c r="B6382" s="2" t="s">
        <v>8866</v>
      </c>
      <c r="C6382" s="2">
        <f>YEAR([1]Data!$D6382)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x14ac:dyDescent="0.3">
      <c r="A6383" s="2">
        <v>6382</v>
      </c>
      <c r="B6383" s="2" t="s">
        <v>8867</v>
      </c>
      <c r="C6383" s="2">
        <f>YEAR([1]Data!$D6383)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x14ac:dyDescent="0.3">
      <c r="A6384" s="2">
        <v>6383</v>
      </c>
      <c r="B6384" s="2" t="s">
        <v>8867</v>
      </c>
      <c r="C6384" s="2">
        <f>YEAR([1]Data!$D6384)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x14ac:dyDescent="0.3">
      <c r="A6385" s="2">
        <v>6384</v>
      </c>
      <c r="B6385" s="2" t="s">
        <v>8868</v>
      </c>
      <c r="C6385" s="2">
        <f>YEAR([1]Data!$D6385)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x14ac:dyDescent="0.3">
      <c r="A6386" s="2">
        <v>6385</v>
      </c>
      <c r="B6386" s="2" t="s">
        <v>8868</v>
      </c>
      <c r="C6386" s="2">
        <f>YEAR([1]Data!$D6386)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x14ac:dyDescent="0.3">
      <c r="A6387" s="2">
        <v>6386</v>
      </c>
      <c r="B6387" s="2" t="s">
        <v>8868</v>
      </c>
      <c r="C6387" s="2">
        <f>YEAR([1]Data!$D6387)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x14ac:dyDescent="0.3">
      <c r="A6388" s="2">
        <v>6387</v>
      </c>
      <c r="B6388" s="2" t="s">
        <v>8868</v>
      </c>
      <c r="C6388" s="2">
        <f>YEAR([1]Data!$D6388)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x14ac:dyDescent="0.3">
      <c r="A6389" s="2">
        <v>6388</v>
      </c>
      <c r="B6389" s="2" t="s">
        <v>8869</v>
      </c>
      <c r="C6389" s="2">
        <f>YEAR([1]Data!$D6389)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x14ac:dyDescent="0.3">
      <c r="A6390" s="2">
        <v>6389</v>
      </c>
      <c r="B6390" s="2" t="s">
        <v>8869</v>
      </c>
      <c r="C6390" s="2">
        <f>YEAR([1]Data!$D6390)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x14ac:dyDescent="0.3">
      <c r="A6391" s="2">
        <v>6390</v>
      </c>
      <c r="B6391" s="2" t="s">
        <v>8870</v>
      </c>
      <c r="C6391" s="2">
        <f>YEAR([1]Data!$D6391)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x14ac:dyDescent="0.3">
      <c r="A6392" s="2">
        <v>6391</v>
      </c>
      <c r="B6392" s="2" t="s">
        <v>8870</v>
      </c>
      <c r="C6392" s="2">
        <f>YEAR([1]Data!$D6392)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x14ac:dyDescent="0.3">
      <c r="A6393" s="2">
        <v>6392</v>
      </c>
      <c r="B6393" s="2" t="s">
        <v>8871</v>
      </c>
      <c r="C6393" s="2">
        <f>YEAR([1]Data!$D6393)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x14ac:dyDescent="0.3">
      <c r="A6394" s="2">
        <v>6393</v>
      </c>
      <c r="B6394" s="2" t="s">
        <v>8871</v>
      </c>
      <c r="C6394" s="2">
        <f>YEAR([1]Data!$D6394)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x14ac:dyDescent="0.3">
      <c r="A6395" s="2">
        <v>6394</v>
      </c>
      <c r="B6395" s="2" t="s">
        <v>8871</v>
      </c>
      <c r="C6395" s="2">
        <f>YEAR([1]Data!$D6395)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x14ac:dyDescent="0.3">
      <c r="A6396" s="2">
        <v>6395</v>
      </c>
      <c r="B6396" s="2" t="s">
        <v>8871</v>
      </c>
      <c r="C6396" s="2">
        <f>YEAR([1]Data!$D6396)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x14ac:dyDescent="0.3">
      <c r="A6397" s="2">
        <v>6396</v>
      </c>
      <c r="B6397" s="2" t="s">
        <v>8871</v>
      </c>
      <c r="C6397" s="2">
        <f>YEAR([1]Data!$D6397)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x14ac:dyDescent="0.3">
      <c r="A6398" s="2">
        <v>6397</v>
      </c>
      <c r="B6398" s="2" t="s">
        <v>8871</v>
      </c>
      <c r="C6398" s="2">
        <f>YEAR([1]Data!$D6398)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x14ac:dyDescent="0.3">
      <c r="A6399" s="2">
        <v>6398</v>
      </c>
      <c r="B6399" s="2" t="s">
        <v>8874</v>
      </c>
      <c r="C6399" s="2">
        <f>YEAR([1]Data!$D6399)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x14ac:dyDescent="0.3">
      <c r="A6400" s="2">
        <v>6399</v>
      </c>
      <c r="B6400" s="2" t="s">
        <v>8875</v>
      </c>
      <c r="C6400" s="2">
        <f>YEAR([1]Data!$D6400)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x14ac:dyDescent="0.3">
      <c r="A6401" s="2">
        <v>6400</v>
      </c>
      <c r="B6401" s="2" t="s">
        <v>8875</v>
      </c>
      <c r="C6401" s="2">
        <f>YEAR([1]Data!$D6401)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x14ac:dyDescent="0.3">
      <c r="A6402" s="2">
        <v>6401</v>
      </c>
      <c r="B6402" s="2" t="s">
        <v>8875</v>
      </c>
      <c r="C6402" s="2">
        <f>YEAR([1]Data!$D6402)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x14ac:dyDescent="0.3">
      <c r="A6403" s="2">
        <v>6402</v>
      </c>
      <c r="B6403" s="2" t="s">
        <v>8876</v>
      </c>
      <c r="C6403" s="2">
        <f>YEAR([1]Data!$D6403)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x14ac:dyDescent="0.3">
      <c r="A6404" s="2">
        <v>6403</v>
      </c>
      <c r="B6404" s="2" t="s">
        <v>8876</v>
      </c>
      <c r="C6404" s="2">
        <f>YEAR([1]Data!$D6404)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x14ac:dyDescent="0.3">
      <c r="A6405" s="2">
        <v>6404</v>
      </c>
      <c r="B6405" s="2" t="s">
        <v>8876</v>
      </c>
      <c r="C6405" s="2">
        <f>YEAR([1]Data!$D6405)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x14ac:dyDescent="0.3">
      <c r="A6406" s="2">
        <v>6405</v>
      </c>
      <c r="B6406" s="2" t="s">
        <v>8877</v>
      </c>
      <c r="C6406" s="2">
        <f>YEAR([1]Data!$D6406)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x14ac:dyDescent="0.3">
      <c r="A6407" s="2">
        <v>6406</v>
      </c>
      <c r="B6407" s="2" t="s">
        <v>8878</v>
      </c>
      <c r="C6407" s="2">
        <f>YEAR([1]Data!$D6407)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x14ac:dyDescent="0.3">
      <c r="A6408" s="2">
        <v>6407</v>
      </c>
      <c r="B6408" s="2" t="s">
        <v>8878</v>
      </c>
      <c r="C6408" s="2">
        <f>YEAR([1]Data!$D6408)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x14ac:dyDescent="0.3">
      <c r="A6409" s="2">
        <v>6408</v>
      </c>
      <c r="B6409" s="2" t="s">
        <v>8879</v>
      </c>
      <c r="C6409" s="2">
        <f>YEAR([1]Data!$D6409)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x14ac:dyDescent="0.3">
      <c r="A6410" s="2">
        <v>6409</v>
      </c>
      <c r="B6410" s="2" t="s">
        <v>8879</v>
      </c>
      <c r="C6410" s="2">
        <f>YEAR([1]Data!$D6410)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x14ac:dyDescent="0.3">
      <c r="A6411" s="2">
        <v>6410</v>
      </c>
      <c r="B6411" s="2" t="s">
        <v>8879</v>
      </c>
      <c r="C6411" s="2">
        <f>YEAR([1]Data!$D6411)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x14ac:dyDescent="0.3">
      <c r="A6412" s="2">
        <v>6411</v>
      </c>
      <c r="B6412" s="2" t="s">
        <v>8879</v>
      </c>
      <c r="C6412" s="2">
        <f>YEAR([1]Data!$D6412)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x14ac:dyDescent="0.3">
      <c r="A6413" s="2">
        <v>6412</v>
      </c>
      <c r="B6413" s="2" t="s">
        <v>8879</v>
      </c>
      <c r="C6413" s="2">
        <f>YEAR([1]Data!$D6413)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x14ac:dyDescent="0.3">
      <c r="A6414" s="2">
        <v>6413</v>
      </c>
      <c r="B6414" s="2" t="s">
        <v>8882</v>
      </c>
      <c r="C6414" s="2">
        <f>YEAR([1]Data!$D6414)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x14ac:dyDescent="0.3">
      <c r="A6415" s="2">
        <v>6414</v>
      </c>
      <c r="B6415" s="2" t="s">
        <v>8882</v>
      </c>
      <c r="C6415" s="2">
        <f>YEAR([1]Data!$D6415)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x14ac:dyDescent="0.3">
      <c r="A6416" s="2">
        <v>6415</v>
      </c>
      <c r="B6416" s="2" t="s">
        <v>8883</v>
      </c>
      <c r="C6416" s="2">
        <f>YEAR([1]Data!$D6416)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x14ac:dyDescent="0.3">
      <c r="A6417" s="2">
        <v>6416</v>
      </c>
      <c r="B6417" s="2" t="s">
        <v>8884</v>
      </c>
      <c r="C6417" s="2">
        <f>YEAR([1]Data!$D6417)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x14ac:dyDescent="0.3">
      <c r="A6418" s="2">
        <v>6417</v>
      </c>
      <c r="B6418" s="2" t="s">
        <v>8885</v>
      </c>
      <c r="C6418" s="2">
        <f>YEAR([1]Data!$D6418)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x14ac:dyDescent="0.3">
      <c r="A6419" s="2">
        <v>6418</v>
      </c>
      <c r="B6419" s="2" t="s">
        <v>8885</v>
      </c>
      <c r="C6419" s="2">
        <f>YEAR([1]Data!$D6419)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x14ac:dyDescent="0.3">
      <c r="A6420" s="2">
        <v>6419</v>
      </c>
      <c r="B6420" s="2" t="s">
        <v>8886</v>
      </c>
      <c r="C6420" s="2">
        <f>YEAR([1]Data!$D6420)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x14ac:dyDescent="0.3">
      <c r="A6421" s="2">
        <v>6420</v>
      </c>
      <c r="B6421" s="2" t="s">
        <v>8886</v>
      </c>
      <c r="C6421" s="2">
        <f>YEAR([1]Data!$D6421)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x14ac:dyDescent="0.3">
      <c r="A6422" s="2">
        <v>6421</v>
      </c>
      <c r="B6422" s="2" t="s">
        <v>8886</v>
      </c>
      <c r="C6422" s="2">
        <f>YEAR([1]Data!$D6422)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x14ac:dyDescent="0.3">
      <c r="A6423" s="2">
        <v>6422</v>
      </c>
      <c r="B6423" s="2" t="s">
        <v>8886</v>
      </c>
      <c r="C6423" s="2">
        <f>YEAR([1]Data!$D6423)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x14ac:dyDescent="0.3">
      <c r="A6424" s="2">
        <v>6423</v>
      </c>
      <c r="B6424" s="2" t="s">
        <v>8887</v>
      </c>
      <c r="C6424" s="2">
        <f>YEAR([1]Data!$D6424)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x14ac:dyDescent="0.3">
      <c r="A6425" s="2">
        <v>6424</v>
      </c>
      <c r="B6425" s="2" t="s">
        <v>8888</v>
      </c>
      <c r="C6425" s="2">
        <f>YEAR([1]Data!$D6425)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x14ac:dyDescent="0.3">
      <c r="A6426" s="2">
        <v>6425</v>
      </c>
      <c r="B6426" s="2" t="s">
        <v>8889</v>
      </c>
      <c r="C6426" s="2">
        <f>YEAR([1]Data!$D6426)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x14ac:dyDescent="0.3">
      <c r="A6427" s="2">
        <v>6426</v>
      </c>
      <c r="B6427" s="2" t="s">
        <v>8890</v>
      </c>
      <c r="C6427" s="2">
        <f>YEAR([1]Data!$D6427)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x14ac:dyDescent="0.3">
      <c r="A6428" s="2">
        <v>6427</v>
      </c>
      <c r="B6428" s="2" t="s">
        <v>8890</v>
      </c>
      <c r="C6428" s="2">
        <f>YEAR([1]Data!$D6428)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x14ac:dyDescent="0.3">
      <c r="A6429" s="2">
        <v>6428</v>
      </c>
      <c r="B6429" s="2" t="s">
        <v>8890</v>
      </c>
      <c r="C6429" s="2">
        <f>YEAR([1]Data!$D6429)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x14ac:dyDescent="0.3">
      <c r="A6430" s="2">
        <v>6429</v>
      </c>
      <c r="B6430" s="2" t="s">
        <v>8890</v>
      </c>
      <c r="C6430" s="2">
        <f>YEAR([1]Data!$D6430)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x14ac:dyDescent="0.3">
      <c r="A6431" s="2">
        <v>6430</v>
      </c>
      <c r="B6431" s="2" t="s">
        <v>8895</v>
      </c>
      <c r="C6431" s="2">
        <f>YEAR([1]Data!$D6431)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x14ac:dyDescent="0.3">
      <c r="A6432" s="2">
        <v>6431</v>
      </c>
      <c r="B6432" s="2" t="s">
        <v>8895</v>
      </c>
      <c r="C6432" s="2">
        <f>YEAR([1]Data!$D6432)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x14ac:dyDescent="0.3">
      <c r="A6433" s="2">
        <v>6432</v>
      </c>
      <c r="B6433" s="2" t="s">
        <v>8895</v>
      </c>
      <c r="C6433" s="2">
        <f>YEAR([1]Data!$D6433)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x14ac:dyDescent="0.3">
      <c r="A6434" s="2">
        <v>6433</v>
      </c>
      <c r="B6434" s="2" t="s">
        <v>8895</v>
      </c>
      <c r="C6434" s="2">
        <f>YEAR([1]Data!$D6434)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x14ac:dyDescent="0.3">
      <c r="A6435" s="2">
        <v>6434</v>
      </c>
      <c r="B6435" s="2" t="s">
        <v>8896</v>
      </c>
      <c r="C6435" s="2">
        <f>YEAR([1]Data!$D6435)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x14ac:dyDescent="0.3">
      <c r="A6436" s="2">
        <v>6435</v>
      </c>
      <c r="B6436" s="2" t="s">
        <v>8896</v>
      </c>
      <c r="C6436" s="2">
        <f>YEAR([1]Data!$D6436)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x14ac:dyDescent="0.3">
      <c r="A6437" s="2">
        <v>6436</v>
      </c>
      <c r="B6437" s="2" t="s">
        <v>8897</v>
      </c>
      <c r="C6437" s="2">
        <f>YEAR([1]Data!$D6437)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x14ac:dyDescent="0.3">
      <c r="A6438" s="2">
        <v>6437</v>
      </c>
      <c r="B6438" s="2" t="s">
        <v>8897</v>
      </c>
      <c r="C6438" s="2">
        <f>YEAR([1]Data!$D6438)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x14ac:dyDescent="0.3">
      <c r="A6439" s="2">
        <v>6438</v>
      </c>
      <c r="B6439" s="2" t="s">
        <v>8897</v>
      </c>
      <c r="C6439" s="2">
        <f>YEAR([1]Data!$D6439)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x14ac:dyDescent="0.3">
      <c r="A6440" s="2">
        <v>6439</v>
      </c>
      <c r="B6440" s="2" t="s">
        <v>8898</v>
      </c>
      <c r="C6440" s="2">
        <f>YEAR([1]Data!$D6440)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x14ac:dyDescent="0.3">
      <c r="A6441" s="2">
        <v>6440</v>
      </c>
      <c r="B6441" s="2" t="s">
        <v>8899</v>
      </c>
      <c r="C6441" s="2">
        <f>YEAR([1]Data!$D6441)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x14ac:dyDescent="0.3">
      <c r="A6442" s="2">
        <v>6441</v>
      </c>
      <c r="B6442" s="2" t="s">
        <v>8900</v>
      </c>
      <c r="C6442" s="2">
        <f>YEAR([1]Data!$D6442)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x14ac:dyDescent="0.3">
      <c r="A6443" s="2">
        <v>6442</v>
      </c>
      <c r="B6443" s="2" t="s">
        <v>8900</v>
      </c>
      <c r="C6443" s="2">
        <f>YEAR([1]Data!$D6443)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x14ac:dyDescent="0.3">
      <c r="A6444" s="2">
        <v>6443</v>
      </c>
      <c r="B6444" s="2" t="s">
        <v>8900</v>
      </c>
      <c r="C6444" s="2">
        <f>YEAR([1]Data!$D6444)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x14ac:dyDescent="0.3">
      <c r="A6445" s="2">
        <v>6444</v>
      </c>
      <c r="B6445" s="2" t="s">
        <v>8900</v>
      </c>
      <c r="C6445" s="2">
        <f>YEAR([1]Data!$D6445)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x14ac:dyDescent="0.3">
      <c r="A6446" s="2">
        <v>6445</v>
      </c>
      <c r="B6446" s="2" t="s">
        <v>8900</v>
      </c>
      <c r="C6446" s="2">
        <f>YEAR([1]Data!$D6446)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x14ac:dyDescent="0.3">
      <c r="A6447" s="2">
        <v>6446</v>
      </c>
      <c r="B6447" s="2" t="s">
        <v>8901</v>
      </c>
      <c r="C6447" s="2">
        <f>YEAR([1]Data!$D6447)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x14ac:dyDescent="0.3">
      <c r="A6448" s="2">
        <v>6447</v>
      </c>
      <c r="B6448" s="2" t="s">
        <v>8902</v>
      </c>
      <c r="C6448" s="2">
        <f>YEAR([1]Data!$D6448)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x14ac:dyDescent="0.3">
      <c r="A6449" s="2">
        <v>6448</v>
      </c>
      <c r="B6449" s="2" t="s">
        <v>8902</v>
      </c>
      <c r="C6449" s="2">
        <f>YEAR([1]Data!$D6449)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x14ac:dyDescent="0.3">
      <c r="A6450" s="2">
        <v>6449</v>
      </c>
      <c r="B6450" s="2" t="s">
        <v>8902</v>
      </c>
      <c r="C6450" s="2">
        <f>YEAR([1]Data!$D6450)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x14ac:dyDescent="0.3">
      <c r="A6451" s="2">
        <v>6450</v>
      </c>
      <c r="B6451" s="2" t="s">
        <v>8903</v>
      </c>
      <c r="C6451" s="2">
        <f>YEAR([1]Data!$D6451)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x14ac:dyDescent="0.3">
      <c r="A6452" s="2">
        <v>6451</v>
      </c>
      <c r="B6452" s="2" t="s">
        <v>8903</v>
      </c>
      <c r="C6452" s="2">
        <f>YEAR([1]Data!$D6452)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x14ac:dyDescent="0.3">
      <c r="A6453" s="2">
        <v>6452</v>
      </c>
      <c r="B6453" s="2" t="s">
        <v>8903</v>
      </c>
      <c r="C6453" s="2">
        <f>YEAR([1]Data!$D6453)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x14ac:dyDescent="0.3">
      <c r="A6454" s="2">
        <v>6453</v>
      </c>
      <c r="B6454" s="2" t="s">
        <v>8904</v>
      </c>
      <c r="C6454" s="2">
        <f>YEAR([1]Data!$D6454)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x14ac:dyDescent="0.3">
      <c r="A6455" s="2">
        <v>6454</v>
      </c>
      <c r="B6455" s="2" t="s">
        <v>8906</v>
      </c>
      <c r="C6455" s="2">
        <f>YEAR([1]Data!$D6455)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x14ac:dyDescent="0.3">
      <c r="A6456" s="2">
        <v>6455</v>
      </c>
      <c r="B6456" s="2" t="s">
        <v>8907</v>
      </c>
      <c r="C6456" s="2">
        <f>YEAR([1]Data!$D6456)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x14ac:dyDescent="0.3">
      <c r="A6457" s="2">
        <v>6456</v>
      </c>
      <c r="B6457" s="2" t="s">
        <v>8907</v>
      </c>
      <c r="C6457" s="2">
        <f>YEAR([1]Data!$D6457)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x14ac:dyDescent="0.3">
      <c r="A6458" s="2">
        <v>6457</v>
      </c>
      <c r="B6458" s="2" t="s">
        <v>8908</v>
      </c>
      <c r="C6458" s="2">
        <f>YEAR([1]Data!$D6458)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x14ac:dyDescent="0.3">
      <c r="A6459" s="2">
        <v>6458</v>
      </c>
      <c r="B6459" s="2" t="s">
        <v>8908</v>
      </c>
      <c r="C6459" s="2">
        <f>YEAR([1]Data!$D6459)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x14ac:dyDescent="0.3">
      <c r="A6460" s="2">
        <v>6459</v>
      </c>
      <c r="B6460" s="2" t="s">
        <v>8909</v>
      </c>
      <c r="C6460" s="2">
        <f>YEAR([1]Data!$D6460)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x14ac:dyDescent="0.3">
      <c r="A6461" s="2">
        <v>6460</v>
      </c>
      <c r="B6461" s="2" t="s">
        <v>8909</v>
      </c>
      <c r="C6461" s="2">
        <f>YEAR([1]Data!$D6461)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x14ac:dyDescent="0.3">
      <c r="A6462" s="2">
        <v>6461</v>
      </c>
      <c r="B6462" s="2" t="s">
        <v>8909</v>
      </c>
      <c r="C6462" s="2">
        <f>YEAR([1]Data!$D6462)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x14ac:dyDescent="0.3">
      <c r="A6463" s="2">
        <v>6462</v>
      </c>
      <c r="B6463" s="2" t="s">
        <v>8909</v>
      </c>
      <c r="C6463" s="2">
        <f>YEAR([1]Data!$D6463)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x14ac:dyDescent="0.3">
      <c r="A6464" s="2">
        <v>6463</v>
      </c>
      <c r="B6464" s="2" t="s">
        <v>8909</v>
      </c>
      <c r="C6464" s="2">
        <f>YEAR([1]Data!$D6464)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x14ac:dyDescent="0.3">
      <c r="A6465" s="2">
        <v>6464</v>
      </c>
      <c r="B6465" s="2" t="s">
        <v>8909</v>
      </c>
      <c r="C6465" s="2">
        <f>YEAR([1]Data!$D6465)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x14ac:dyDescent="0.3">
      <c r="A6466" s="2">
        <v>6465</v>
      </c>
      <c r="B6466" s="2" t="s">
        <v>8910</v>
      </c>
      <c r="C6466" s="2">
        <f>YEAR([1]Data!$D6466)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x14ac:dyDescent="0.3">
      <c r="A6467" s="2">
        <v>6466</v>
      </c>
      <c r="B6467" s="2" t="s">
        <v>8911</v>
      </c>
      <c r="C6467" s="2">
        <f>YEAR([1]Data!$D6467)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x14ac:dyDescent="0.3">
      <c r="A6468" s="2">
        <v>6467</v>
      </c>
      <c r="B6468" s="2" t="s">
        <v>8912</v>
      </c>
      <c r="C6468" s="2">
        <f>YEAR([1]Data!$D6468)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x14ac:dyDescent="0.3">
      <c r="A6469" s="2">
        <v>6468</v>
      </c>
      <c r="B6469" s="2" t="s">
        <v>8913</v>
      </c>
      <c r="C6469" s="2">
        <f>YEAR([1]Data!$D6469)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x14ac:dyDescent="0.3">
      <c r="A6470" s="2">
        <v>6469</v>
      </c>
      <c r="B6470" s="2" t="s">
        <v>8913</v>
      </c>
      <c r="C6470" s="2">
        <f>YEAR([1]Data!$D6470)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x14ac:dyDescent="0.3">
      <c r="A6471" s="2">
        <v>6470</v>
      </c>
      <c r="B6471" s="2" t="s">
        <v>8913</v>
      </c>
      <c r="C6471" s="2">
        <f>YEAR([1]Data!$D6471)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x14ac:dyDescent="0.3">
      <c r="A6472" s="2">
        <v>6471</v>
      </c>
      <c r="B6472" s="2" t="s">
        <v>8914</v>
      </c>
      <c r="C6472" s="2">
        <f>YEAR([1]Data!$D6472)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x14ac:dyDescent="0.3">
      <c r="A6473" s="2">
        <v>6472</v>
      </c>
      <c r="B6473" s="2" t="s">
        <v>8914</v>
      </c>
      <c r="C6473" s="2">
        <f>YEAR([1]Data!$D6473)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x14ac:dyDescent="0.3">
      <c r="A6474" s="2">
        <v>6473</v>
      </c>
      <c r="B6474" s="2" t="s">
        <v>8915</v>
      </c>
      <c r="C6474" s="2">
        <f>YEAR([1]Data!$D6474)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x14ac:dyDescent="0.3">
      <c r="A6475" s="2">
        <v>6474</v>
      </c>
      <c r="B6475" s="2" t="s">
        <v>8916</v>
      </c>
      <c r="C6475" s="2">
        <f>YEAR([1]Data!$D6475)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x14ac:dyDescent="0.3">
      <c r="A6476" s="2">
        <v>6475</v>
      </c>
      <c r="B6476" s="2" t="s">
        <v>8917</v>
      </c>
      <c r="C6476" s="2">
        <f>YEAR([1]Data!$D6476)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x14ac:dyDescent="0.3">
      <c r="A6477" s="2">
        <v>6476</v>
      </c>
      <c r="B6477" s="2" t="s">
        <v>8918</v>
      </c>
      <c r="C6477" s="2">
        <f>YEAR([1]Data!$D6477)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x14ac:dyDescent="0.3">
      <c r="A6478" s="2">
        <v>6477</v>
      </c>
      <c r="B6478" s="2" t="s">
        <v>8918</v>
      </c>
      <c r="C6478" s="2">
        <f>YEAR([1]Data!$D6478)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x14ac:dyDescent="0.3">
      <c r="A6479" s="2">
        <v>6478</v>
      </c>
      <c r="B6479" s="2" t="s">
        <v>8918</v>
      </c>
      <c r="C6479" s="2">
        <f>YEAR([1]Data!$D6479)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x14ac:dyDescent="0.3">
      <c r="A6480" s="2">
        <v>6479</v>
      </c>
      <c r="B6480" s="2" t="s">
        <v>8918</v>
      </c>
      <c r="C6480" s="2">
        <f>YEAR([1]Data!$D6480)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x14ac:dyDescent="0.3">
      <c r="A6481" s="2">
        <v>6480</v>
      </c>
      <c r="B6481" s="2" t="s">
        <v>8918</v>
      </c>
      <c r="C6481" s="2">
        <f>YEAR([1]Data!$D6481)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x14ac:dyDescent="0.3">
      <c r="A6482" s="2">
        <v>6481</v>
      </c>
      <c r="B6482" s="2" t="s">
        <v>8918</v>
      </c>
      <c r="C6482" s="2">
        <f>YEAR([1]Data!$D6482)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x14ac:dyDescent="0.3">
      <c r="A6483" s="2">
        <v>6482</v>
      </c>
      <c r="B6483" s="2" t="s">
        <v>8918</v>
      </c>
      <c r="C6483" s="2">
        <f>YEAR([1]Data!$D6483)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x14ac:dyDescent="0.3">
      <c r="A6484" s="2">
        <v>6483</v>
      </c>
      <c r="B6484" s="2" t="s">
        <v>8918</v>
      </c>
      <c r="C6484" s="2">
        <f>YEAR([1]Data!$D6484)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x14ac:dyDescent="0.3">
      <c r="A6485" s="2">
        <v>6484</v>
      </c>
      <c r="B6485" s="2" t="s">
        <v>8919</v>
      </c>
      <c r="C6485" s="2">
        <f>YEAR([1]Data!$D6485)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x14ac:dyDescent="0.3">
      <c r="A6486" s="2">
        <v>6485</v>
      </c>
      <c r="B6486" s="2" t="s">
        <v>8919</v>
      </c>
      <c r="C6486" s="2">
        <f>YEAR([1]Data!$D6486)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x14ac:dyDescent="0.3">
      <c r="A6487" s="2">
        <v>6486</v>
      </c>
      <c r="B6487" s="2" t="s">
        <v>8919</v>
      </c>
      <c r="C6487" s="2">
        <f>YEAR([1]Data!$D6487)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x14ac:dyDescent="0.3">
      <c r="A6488" s="2">
        <v>6487</v>
      </c>
      <c r="B6488" s="2" t="s">
        <v>8920</v>
      </c>
      <c r="C6488" s="2">
        <f>YEAR([1]Data!$D6488)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x14ac:dyDescent="0.3">
      <c r="A6489" s="2">
        <v>6488</v>
      </c>
      <c r="B6489" s="2" t="s">
        <v>8920</v>
      </c>
      <c r="C6489" s="2">
        <f>YEAR([1]Data!$D6489)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x14ac:dyDescent="0.3">
      <c r="A6490" s="2">
        <v>6489</v>
      </c>
      <c r="B6490" s="2" t="s">
        <v>8920</v>
      </c>
      <c r="C6490" s="2">
        <f>YEAR([1]Data!$D6490)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x14ac:dyDescent="0.3">
      <c r="A6491" s="2">
        <v>6490</v>
      </c>
      <c r="B6491" s="2" t="s">
        <v>8921</v>
      </c>
      <c r="C6491" s="2">
        <f>YEAR([1]Data!$D6491)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x14ac:dyDescent="0.3">
      <c r="A6492" s="2">
        <v>6491</v>
      </c>
      <c r="B6492" s="2" t="s">
        <v>8922</v>
      </c>
      <c r="C6492" s="2">
        <f>YEAR([1]Data!$D6492)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x14ac:dyDescent="0.3">
      <c r="A6493" s="2">
        <v>6492</v>
      </c>
      <c r="B6493" s="2" t="s">
        <v>8923</v>
      </c>
      <c r="C6493" s="2">
        <f>YEAR([1]Data!$D6493)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x14ac:dyDescent="0.3">
      <c r="A6494" s="2">
        <v>6493</v>
      </c>
      <c r="B6494" s="2" t="s">
        <v>8923</v>
      </c>
      <c r="C6494" s="2">
        <f>YEAR([1]Data!$D6494)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x14ac:dyDescent="0.3">
      <c r="A6495" s="2">
        <v>6494</v>
      </c>
      <c r="B6495" s="2" t="s">
        <v>8923</v>
      </c>
      <c r="C6495" s="2">
        <f>YEAR([1]Data!$D6495)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x14ac:dyDescent="0.3">
      <c r="A6496" s="2">
        <v>6495</v>
      </c>
      <c r="B6496" s="2" t="s">
        <v>8924</v>
      </c>
      <c r="C6496" s="2">
        <f>YEAR([1]Data!$D6496)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x14ac:dyDescent="0.3">
      <c r="A6497" s="2">
        <v>6496</v>
      </c>
      <c r="B6497" s="2" t="s">
        <v>8924</v>
      </c>
      <c r="C6497" s="2">
        <f>YEAR([1]Data!$D6497)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x14ac:dyDescent="0.3">
      <c r="A6498" s="2">
        <v>6497</v>
      </c>
      <c r="B6498" s="2" t="s">
        <v>8924</v>
      </c>
      <c r="C6498" s="2">
        <f>YEAR([1]Data!$D6498)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x14ac:dyDescent="0.3">
      <c r="A6499" s="2">
        <v>6498</v>
      </c>
      <c r="B6499" s="2" t="s">
        <v>8925</v>
      </c>
      <c r="C6499" s="2">
        <f>YEAR([1]Data!$D6499)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x14ac:dyDescent="0.3">
      <c r="A6500" s="2">
        <v>6499</v>
      </c>
      <c r="B6500" s="2" t="s">
        <v>8925</v>
      </c>
      <c r="C6500" s="2">
        <f>YEAR([1]Data!$D6500)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x14ac:dyDescent="0.3">
      <c r="A6501" s="2">
        <v>6500</v>
      </c>
      <c r="B6501" s="2" t="s">
        <v>8925</v>
      </c>
      <c r="C6501" s="2">
        <f>YEAR([1]Data!$D6501)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x14ac:dyDescent="0.3">
      <c r="A6502" s="2">
        <v>6501</v>
      </c>
      <c r="B6502" s="2" t="s">
        <v>8925</v>
      </c>
      <c r="C6502" s="2">
        <f>YEAR([1]Data!$D6502)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x14ac:dyDescent="0.3">
      <c r="A6503" s="2">
        <v>6502</v>
      </c>
      <c r="B6503" s="2" t="s">
        <v>8928</v>
      </c>
      <c r="C6503" s="2">
        <f>YEAR([1]Data!$D6503)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x14ac:dyDescent="0.3">
      <c r="A6504" s="2">
        <v>6503</v>
      </c>
      <c r="B6504" s="2" t="s">
        <v>8928</v>
      </c>
      <c r="C6504" s="2">
        <f>YEAR([1]Data!$D6504)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x14ac:dyDescent="0.3">
      <c r="A6505" s="2">
        <v>6504</v>
      </c>
      <c r="B6505" s="2" t="s">
        <v>8928</v>
      </c>
      <c r="C6505" s="2">
        <f>YEAR([1]Data!$D6505)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x14ac:dyDescent="0.3">
      <c r="A6506" s="2">
        <v>6505</v>
      </c>
      <c r="B6506" s="2" t="s">
        <v>8929</v>
      </c>
      <c r="C6506" s="2">
        <f>YEAR([1]Data!$D6506)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x14ac:dyDescent="0.3">
      <c r="A6507" s="2">
        <v>6506</v>
      </c>
      <c r="B6507" s="2" t="s">
        <v>8930</v>
      </c>
      <c r="C6507" s="2">
        <f>YEAR([1]Data!$D6507)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x14ac:dyDescent="0.3">
      <c r="A6508" s="2">
        <v>6507</v>
      </c>
      <c r="B6508" s="2" t="s">
        <v>8933</v>
      </c>
      <c r="C6508" s="2">
        <f>YEAR([1]Data!$D6508)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x14ac:dyDescent="0.3">
      <c r="A6509" s="2">
        <v>6508</v>
      </c>
      <c r="B6509" s="2" t="s">
        <v>8933</v>
      </c>
      <c r="C6509" s="2">
        <f>YEAR([1]Data!$D6509)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x14ac:dyDescent="0.3">
      <c r="A6510" s="2">
        <v>6509</v>
      </c>
      <c r="B6510" s="2" t="s">
        <v>8934</v>
      </c>
      <c r="C6510" s="2">
        <f>YEAR([1]Data!$D6510)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x14ac:dyDescent="0.3">
      <c r="A6511" s="2">
        <v>6510</v>
      </c>
      <c r="B6511" s="2" t="s">
        <v>8934</v>
      </c>
      <c r="C6511" s="2">
        <f>YEAR([1]Data!$D6511)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x14ac:dyDescent="0.3">
      <c r="A6512" s="2">
        <v>6511</v>
      </c>
      <c r="B6512" s="2" t="s">
        <v>8934</v>
      </c>
      <c r="C6512" s="2">
        <f>YEAR([1]Data!$D6512)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x14ac:dyDescent="0.3">
      <c r="A6513" s="2">
        <v>6512</v>
      </c>
      <c r="B6513" s="2" t="s">
        <v>8935</v>
      </c>
      <c r="C6513" s="2">
        <f>YEAR([1]Data!$D6513)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x14ac:dyDescent="0.3">
      <c r="A6514" s="2">
        <v>6513</v>
      </c>
      <c r="B6514" s="2" t="s">
        <v>8935</v>
      </c>
      <c r="C6514" s="2">
        <f>YEAR([1]Data!$D6514)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x14ac:dyDescent="0.3">
      <c r="A6515" s="2">
        <v>6514</v>
      </c>
      <c r="B6515" s="2" t="s">
        <v>8935</v>
      </c>
      <c r="C6515" s="2">
        <f>YEAR([1]Data!$D6515)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x14ac:dyDescent="0.3">
      <c r="A6516" s="2">
        <v>6515</v>
      </c>
      <c r="B6516" s="2" t="s">
        <v>8935</v>
      </c>
      <c r="C6516" s="2">
        <f>YEAR([1]Data!$D6516)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x14ac:dyDescent="0.3">
      <c r="A6517" s="2">
        <v>6516</v>
      </c>
      <c r="B6517" s="2" t="s">
        <v>8936</v>
      </c>
      <c r="C6517" s="2">
        <f>YEAR([1]Data!$D6517)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x14ac:dyDescent="0.3">
      <c r="A6518" s="2">
        <v>6517</v>
      </c>
      <c r="B6518" s="2" t="s">
        <v>8936</v>
      </c>
      <c r="C6518" s="2">
        <f>YEAR([1]Data!$D6518)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x14ac:dyDescent="0.3">
      <c r="A6519" s="2">
        <v>6518</v>
      </c>
      <c r="B6519" s="2" t="s">
        <v>8936</v>
      </c>
      <c r="C6519" s="2">
        <f>YEAR([1]Data!$D6519)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x14ac:dyDescent="0.3">
      <c r="A6520" s="2">
        <v>6519</v>
      </c>
      <c r="B6520" s="2" t="s">
        <v>8936</v>
      </c>
      <c r="C6520" s="2">
        <f>YEAR([1]Data!$D6520)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x14ac:dyDescent="0.3">
      <c r="A6521" s="2">
        <v>6520</v>
      </c>
      <c r="B6521" s="2" t="s">
        <v>8936</v>
      </c>
      <c r="C6521" s="2">
        <f>YEAR([1]Data!$D6521)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x14ac:dyDescent="0.3">
      <c r="A6522" s="2">
        <v>6521</v>
      </c>
      <c r="B6522" s="2" t="s">
        <v>8937</v>
      </c>
      <c r="C6522" s="2">
        <f>YEAR([1]Data!$D6522)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x14ac:dyDescent="0.3">
      <c r="A6523" s="2">
        <v>6522</v>
      </c>
      <c r="B6523" s="2" t="s">
        <v>8937</v>
      </c>
      <c r="C6523" s="2">
        <f>YEAR([1]Data!$D6523)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x14ac:dyDescent="0.3">
      <c r="A6524" s="2">
        <v>6523</v>
      </c>
      <c r="B6524" s="2" t="s">
        <v>8937</v>
      </c>
      <c r="C6524" s="2">
        <f>YEAR([1]Data!$D6524)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x14ac:dyDescent="0.3">
      <c r="A6525" s="2">
        <v>6524</v>
      </c>
      <c r="B6525" s="2" t="s">
        <v>8940</v>
      </c>
      <c r="C6525" s="2">
        <f>YEAR([1]Data!$D6525)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x14ac:dyDescent="0.3">
      <c r="A6526" s="2">
        <v>6525</v>
      </c>
      <c r="B6526" s="2" t="s">
        <v>8940</v>
      </c>
      <c r="C6526" s="2">
        <f>YEAR([1]Data!$D6526)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x14ac:dyDescent="0.3">
      <c r="A6527" s="2">
        <v>6526</v>
      </c>
      <c r="B6527" s="2" t="s">
        <v>8940</v>
      </c>
      <c r="C6527" s="2">
        <f>YEAR([1]Data!$D6527)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x14ac:dyDescent="0.3">
      <c r="A6528" s="2">
        <v>6527</v>
      </c>
      <c r="B6528" s="2" t="s">
        <v>8940</v>
      </c>
      <c r="C6528" s="2">
        <f>YEAR([1]Data!$D6528)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x14ac:dyDescent="0.3">
      <c r="A6529" s="2">
        <v>6528</v>
      </c>
      <c r="B6529" s="2" t="s">
        <v>8941</v>
      </c>
      <c r="C6529" s="2">
        <f>YEAR([1]Data!$D6529)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x14ac:dyDescent="0.3">
      <c r="A6530" s="2">
        <v>6529</v>
      </c>
      <c r="B6530" s="2" t="s">
        <v>8942</v>
      </c>
      <c r="C6530" s="2">
        <f>YEAR([1]Data!$D6530)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x14ac:dyDescent="0.3">
      <c r="A6531" s="2">
        <v>6530</v>
      </c>
      <c r="B6531" s="2" t="s">
        <v>8945</v>
      </c>
      <c r="C6531" s="2">
        <f>YEAR([1]Data!$D6531)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x14ac:dyDescent="0.3">
      <c r="A6532" s="2">
        <v>6531</v>
      </c>
      <c r="B6532" s="2" t="s">
        <v>8945</v>
      </c>
      <c r="C6532" s="2">
        <f>YEAR([1]Data!$D6532)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x14ac:dyDescent="0.3">
      <c r="A6533" s="2">
        <v>6532</v>
      </c>
      <c r="B6533" s="2" t="s">
        <v>8946</v>
      </c>
      <c r="C6533" s="2">
        <f>YEAR([1]Data!$D6533)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x14ac:dyDescent="0.3">
      <c r="A6534" s="2">
        <v>6533</v>
      </c>
      <c r="B6534" s="2" t="s">
        <v>8946</v>
      </c>
      <c r="C6534" s="2">
        <f>YEAR([1]Data!$D6534)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x14ac:dyDescent="0.3">
      <c r="A6535" s="2">
        <v>6534</v>
      </c>
      <c r="B6535" s="2" t="s">
        <v>8946</v>
      </c>
      <c r="C6535" s="2">
        <f>YEAR([1]Data!$D6535)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x14ac:dyDescent="0.3">
      <c r="A6536" s="2">
        <v>6535</v>
      </c>
      <c r="B6536" s="2" t="s">
        <v>8947</v>
      </c>
      <c r="C6536" s="2">
        <f>YEAR([1]Data!$D6536)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x14ac:dyDescent="0.3">
      <c r="A6537" s="2">
        <v>6536</v>
      </c>
      <c r="B6537" s="2" t="s">
        <v>8947</v>
      </c>
      <c r="C6537" s="2">
        <f>YEAR([1]Data!$D6537)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x14ac:dyDescent="0.3">
      <c r="A6538" s="2">
        <v>6537</v>
      </c>
      <c r="B6538" s="2" t="s">
        <v>8948</v>
      </c>
      <c r="C6538" s="2">
        <f>YEAR([1]Data!$D6538)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x14ac:dyDescent="0.3">
      <c r="A6539" s="2">
        <v>6538</v>
      </c>
      <c r="B6539" s="2" t="s">
        <v>8948</v>
      </c>
      <c r="C6539" s="2">
        <f>YEAR([1]Data!$D6539)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x14ac:dyDescent="0.3">
      <c r="A6540" s="2">
        <v>6539</v>
      </c>
      <c r="B6540" s="2" t="s">
        <v>8949</v>
      </c>
      <c r="C6540" s="2">
        <f>YEAR([1]Data!$D6540)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x14ac:dyDescent="0.3">
      <c r="A6541" s="2">
        <v>6540</v>
      </c>
      <c r="B6541" s="2" t="s">
        <v>8949</v>
      </c>
      <c r="C6541" s="2">
        <f>YEAR([1]Data!$D6541)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x14ac:dyDescent="0.3">
      <c r="A6542" s="2">
        <v>6541</v>
      </c>
      <c r="B6542" s="2" t="s">
        <v>8950</v>
      </c>
      <c r="C6542" s="2">
        <f>YEAR([1]Data!$D6542)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x14ac:dyDescent="0.3">
      <c r="A6543" s="2">
        <v>6542</v>
      </c>
      <c r="B6543" s="2" t="s">
        <v>8950</v>
      </c>
      <c r="C6543" s="2">
        <f>YEAR([1]Data!$D6543)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x14ac:dyDescent="0.3">
      <c r="A6544" s="2">
        <v>6543</v>
      </c>
      <c r="B6544" s="2" t="s">
        <v>8950</v>
      </c>
      <c r="C6544" s="2">
        <f>YEAR([1]Data!$D6544)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x14ac:dyDescent="0.3">
      <c r="A6545" s="2">
        <v>6544</v>
      </c>
      <c r="B6545" s="2" t="s">
        <v>8950</v>
      </c>
      <c r="C6545" s="2">
        <f>YEAR([1]Data!$D6545)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x14ac:dyDescent="0.3">
      <c r="A6546" s="2">
        <v>6545</v>
      </c>
      <c r="B6546" s="2" t="s">
        <v>8951</v>
      </c>
      <c r="C6546" s="2">
        <f>YEAR([1]Data!$D6546)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x14ac:dyDescent="0.3">
      <c r="A6547" s="2">
        <v>6546</v>
      </c>
      <c r="B6547" s="2" t="s">
        <v>8951</v>
      </c>
      <c r="C6547" s="2">
        <f>YEAR([1]Data!$D6547)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x14ac:dyDescent="0.3">
      <c r="A6548" s="2">
        <v>6547</v>
      </c>
      <c r="B6548" s="2" t="s">
        <v>8951</v>
      </c>
      <c r="C6548" s="2">
        <f>YEAR([1]Data!$D6548)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x14ac:dyDescent="0.3">
      <c r="A6549" s="2">
        <v>6548</v>
      </c>
      <c r="B6549" s="2" t="s">
        <v>8952</v>
      </c>
      <c r="C6549" s="2">
        <f>YEAR([1]Data!$D6549)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x14ac:dyDescent="0.3">
      <c r="A6550" s="2">
        <v>6549</v>
      </c>
      <c r="B6550" s="2" t="s">
        <v>8952</v>
      </c>
      <c r="C6550" s="2">
        <f>YEAR([1]Data!$D6550)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x14ac:dyDescent="0.3">
      <c r="A6551" s="2">
        <v>6550</v>
      </c>
      <c r="B6551" s="2" t="s">
        <v>8953</v>
      </c>
      <c r="C6551" s="2">
        <f>YEAR([1]Data!$D6551)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x14ac:dyDescent="0.3">
      <c r="A6552" s="2">
        <v>6551</v>
      </c>
      <c r="B6552" s="2" t="s">
        <v>8954</v>
      </c>
      <c r="C6552" s="2">
        <f>YEAR([1]Data!$D6552)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x14ac:dyDescent="0.3">
      <c r="A6553" s="2">
        <v>6552</v>
      </c>
      <c r="B6553" s="2" t="s">
        <v>8955</v>
      </c>
      <c r="C6553" s="2">
        <f>YEAR([1]Data!$D6553)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x14ac:dyDescent="0.3">
      <c r="A6554" s="2">
        <v>6553</v>
      </c>
      <c r="B6554" s="2" t="s">
        <v>8955</v>
      </c>
      <c r="C6554" s="2">
        <f>YEAR([1]Data!$D6554)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x14ac:dyDescent="0.3">
      <c r="A6555" s="2">
        <v>6554</v>
      </c>
      <c r="B6555" s="2" t="s">
        <v>8956</v>
      </c>
      <c r="C6555" s="2">
        <f>YEAR([1]Data!$D6555)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x14ac:dyDescent="0.3">
      <c r="A6556" s="2">
        <v>6555</v>
      </c>
      <c r="B6556" s="2" t="s">
        <v>8956</v>
      </c>
      <c r="C6556" s="2">
        <f>YEAR([1]Data!$D6556)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x14ac:dyDescent="0.3">
      <c r="A6557" s="2">
        <v>6556</v>
      </c>
      <c r="B6557" s="2" t="s">
        <v>8956</v>
      </c>
      <c r="C6557" s="2">
        <f>YEAR([1]Data!$D6557)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x14ac:dyDescent="0.3">
      <c r="A6558" s="2">
        <v>6557</v>
      </c>
      <c r="B6558" s="2" t="s">
        <v>8956</v>
      </c>
      <c r="C6558" s="2">
        <f>YEAR([1]Data!$D6558)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x14ac:dyDescent="0.3">
      <c r="A6559" s="2">
        <v>6558</v>
      </c>
      <c r="B6559" s="2" t="s">
        <v>8956</v>
      </c>
      <c r="C6559" s="2">
        <f>YEAR([1]Data!$D6559)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x14ac:dyDescent="0.3">
      <c r="A6560" s="2">
        <v>6559</v>
      </c>
      <c r="B6560" s="2" t="s">
        <v>8959</v>
      </c>
      <c r="C6560" s="2">
        <f>YEAR([1]Data!$D6560)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x14ac:dyDescent="0.3">
      <c r="A6561" s="2">
        <v>6560</v>
      </c>
      <c r="B6561" s="2" t="s">
        <v>8960</v>
      </c>
      <c r="C6561" s="2">
        <f>YEAR([1]Data!$D6561)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x14ac:dyDescent="0.3">
      <c r="A6562" s="2">
        <v>6561</v>
      </c>
      <c r="B6562" s="2" t="s">
        <v>8960</v>
      </c>
      <c r="C6562" s="2">
        <f>YEAR([1]Data!$D6562)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x14ac:dyDescent="0.3">
      <c r="A6563" s="2">
        <v>6562</v>
      </c>
      <c r="B6563" s="2" t="s">
        <v>8961</v>
      </c>
      <c r="C6563" s="2">
        <f>YEAR([1]Data!$D6563)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x14ac:dyDescent="0.3">
      <c r="A6564" s="2">
        <v>6563</v>
      </c>
      <c r="B6564" s="2" t="s">
        <v>8962</v>
      </c>
      <c r="C6564" s="2">
        <f>YEAR([1]Data!$D6564)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x14ac:dyDescent="0.3">
      <c r="A6565" s="2">
        <v>6564</v>
      </c>
      <c r="B6565" s="2" t="s">
        <v>8962</v>
      </c>
      <c r="C6565" s="2">
        <f>YEAR([1]Data!$D6565)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x14ac:dyDescent="0.3">
      <c r="A6566" s="2">
        <v>6565</v>
      </c>
      <c r="B6566" s="2" t="s">
        <v>8962</v>
      </c>
      <c r="C6566" s="2">
        <f>YEAR([1]Data!$D6566)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x14ac:dyDescent="0.3">
      <c r="A6567" s="2">
        <v>6566</v>
      </c>
      <c r="B6567" s="2" t="s">
        <v>8962</v>
      </c>
      <c r="C6567" s="2">
        <f>YEAR([1]Data!$D6567)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x14ac:dyDescent="0.3">
      <c r="A6568" s="2">
        <v>6567</v>
      </c>
      <c r="B6568" s="2" t="s">
        <v>8963</v>
      </c>
      <c r="C6568" s="2">
        <f>YEAR([1]Data!$D6568)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x14ac:dyDescent="0.3">
      <c r="A6569" s="2">
        <v>6568</v>
      </c>
      <c r="B6569" s="2" t="s">
        <v>8963</v>
      </c>
      <c r="C6569" s="2">
        <f>YEAR([1]Data!$D6569)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x14ac:dyDescent="0.3">
      <c r="A6570" s="2">
        <v>6569</v>
      </c>
      <c r="B6570" s="2" t="s">
        <v>8964</v>
      </c>
      <c r="C6570" s="2">
        <f>YEAR([1]Data!$D6570)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x14ac:dyDescent="0.3">
      <c r="A6571" s="2">
        <v>6570</v>
      </c>
      <c r="B6571" s="2" t="s">
        <v>8964</v>
      </c>
      <c r="C6571" s="2">
        <f>YEAR([1]Data!$D6571)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x14ac:dyDescent="0.3">
      <c r="A6572" s="2">
        <v>6571</v>
      </c>
      <c r="B6572" s="2" t="s">
        <v>8964</v>
      </c>
      <c r="C6572" s="2">
        <f>YEAR([1]Data!$D6572)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x14ac:dyDescent="0.3">
      <c r="A6573" s="2">
        <v>6572</v>
      </c>
      <c r="B6573" s="2" t="s">
        <v>8964</v>
      </c>
      <c r="C6573" s="2">
        <f>YEAR([1]Data!$D6573)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x14ac:dyDescent="0.3">
      <c r="A6574" s="2">
        <v>6573</v>
      </c>
      <c r="B6574" s="2" t="s">
        <v>8965</v>
      </c>
      <c r="C6574" s="2">
        <f>YEAR([1]Data!$D6574)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x14ac:dyDescent="0.3">
      <c r="A6575" s="2">
        <v>6574</v>
      </c>
      <c r="B6575" s="2" t="s">
        <v>8966</v>
      </c>
      <c r="C6575" s="2">
        <f>YEAR([1]Data!$D6575)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x14ac:dyDescent="0.3">
      <c r="A6576" s="2">
        <v>6575</v>
      </c>
      <c r="B6576" s="2" t="s">
        <v>8966</v>
      </c>
      <c r="C6576" s="2">
        <f>YEAR([1]Data!$D6576)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x14ac:dyDescent="0.3">
      <c r="A6577" s="2">
        <v>6576</v>
      </c>
      <c r="B6577" s="2" t="s">
        <v>8969</v>
      </c>
      <c r="C6577" s="2">
        <f>YEAR([1]Data!$D6577)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x14ac:dyDescent="0.3">
      <c r="A6578" s="2">
        <v>6577</v>
      </c>
      <c r="B6578" s="2" t="s">
        <v>8969</v>
      </c>
      <c r="C6578" s="2">
        <f>YEAR([1]Data!$D6578)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x14ac:dyDescent="0.3">
      <c r="A6579" s="2">
        <v>6578</v>
      </c>
      <c r="B6579" s="2" t="s">
        <v>8970</v>
      </c>
      <c r="C6579" s="2">
        <f>YEAR([1]Data!$D6579)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x14ac:dyDescent="0.3">
      <c r="A6580" s="2">
        <v>6579</v>
      </c>
      <c r="B6580" s="2" t="s">
        <v>8971</v>
      </c>
      <c r="C6580" s="2">
        <f>YEAR([1]Data!$D6580)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x14ac:dyDescent="0.3">
      <c r="A6581" s="2">
        <v>6580</v>
      </c>
      <c r="B6581" s="2" t="s">
        <v>8972</v>
      </c>
      <c r="C6581" s="2">
        <f>YEAR([1]Data!$D6581)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x14ac:dyDescent="0.3">
      <c r="A6582" s="2">
        <v>6581</v>
      </c>
      <c r="B6582" s="2" t="s">
        <v>8972</v>
      </c>
      <c r="C6582" s="2">
        <f>YEAR([1]Data!$D6582)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x14ac:dyDescent="0.3">
      <c r="A6583" s="2">
        <v>6582</v>
      </c>
      <c r="B6583" s="2" t="s">
        <v>8972</v>
      </c>
      <c r="C6583" s="2">
        <f>YEAR([1]Data!$D6583)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x14ac:dyDescent="0.3">
      <c r="A6584" s="2">
        <v>6583</v>
      </c>
      <c r="B6584" s="2" t="s">
        <v>8975</v>
      </c>
      <c r="C6584" s="2">
        <f>YEAR([1]Data!$D6584)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x14ac:dyDescent="0.3">
      <c r="A6585" s="2">
        <v>6584</v>
      </c>
      <c r="B6585" s="2" t="s">
        <v>8976</v>
      </c>
      <c r="C6585" s="2">
        <f>YEAR([1]Data!$D6585)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x14ac:dyDescent="0.3">
      <c r="A6586" s="2">
        <v>6585</v>
      </c>
      <c r="B6586" s="2" t="s">
        <v>8976</v>
      </c>
      <c r="C6586" s="2">
        <f>YEAR([1]Data!$D6586)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x14ac:dyDescent="0.3">
      <c r="A6587" s="2">
        <v>6586</v>
      </c>
      <c r="B6587" s="2" t="s">
        <v>8976</v>
      </c>
      <c r="C6587" s="2">
        <f>YEAR([1]Data!$D6587)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x14ac:dyDescent="0.3">
      <c r="A6588" s="2">
        <v>6587</v>
      </c>
      <c r="B6588" s="2" t="s">
        <v>8976</v>
      </c>
      <c r="C6588" s="2">
        <f>YEAR([1]Data!$D6588)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x14ac:dyDescent="0.3">
      <c r="A6589" s="2">
        <v>6588</v>
      </c>
      <c r="B6589" s="2" t="s">
        <v>8976</v>
      </c>
      <c r="C6589" s="2">
        <f>YEAR([1]Data!$D6589)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x14ac:dyDescent="0.3">
      <c r="A6590" s="2">
        <v>6589</v>
      </c>
      <c r="B6590" s="2" t="s">
        <v>8976</v>
      </c>
      <c r="C6590" s="2">
        <f>YEAR([1]Data!$D6590)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x14ac:dyDescent="0.3">
      <c r="A6591" s="2">
        <v>6590</v>
      </c>
      <c r="B6591" s="2" t="s">
        <v>8976</v>
      </c>
      <c r="C6591" s="2">
        <f>YEAR([1]Data!$D6591)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x14ac:dyDescent="0.3">
      <c r="A6592" s="2">
        <v>6591</v>
      </c>
      <c r="B6592" s="2" t="s">
        <v>8977</v>
      </c>
      <c r="C6592" s="2">
        <f>YEAR([1]Data!$D6592)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x14ac:dyDescent="0.3">
      <c r="A6593" s="2">
        <v>6592</v>
      </c>
      <c r="B6593" s="2" t="s">
        <v>8979</v>
      </c>
      <c r="C6593" s="2">
        <f>YEAR([1]Data!$D6593)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x14ac:dyDescent="0.3">
      <c r="A6594" s="2">
        <v>6593</v>
      </c>
      <c r="B6594" s="2" t="s">
        <v>8979</v>
      </c>
      <c r="C6594" s="2">
        <f>YEAR([1]Data!$D6594)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x14ac:dyDescent="0.3">
      <c r="A6595" s="2">
        <v>6594</v>
      </c>
      <c r="B6595" s="2" t="s">
        <v>8980</v>
      </c>
      <c r="C6595" s="2">
        <f>YEAR([1]Data!$D6595)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x14ac:dyDescent="0.3">
      <c r="A6596" s="2">
        <v>6595</v>
      </c>
      <c r="B6596" s="2" t="s">
        <v>8981</v>
      </c>
      <c r="C6596" s="2">
        <f>YEAR([1]Data!$D6596)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x14ac:dyDescent="0.3">
      <c r="A6597" s="2">
        <v>6596</v>
      </c>
      <c r="B6597" s="2" t="s">
        <v>8982</v>
      </c>
      <c r="C6597" s="2">
        <f>YEAR([1]Data!$D6597)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x14ac:dyDescent="0.3">
      <c r="A6598" s="2">
        <v>6597</v>
      </c>
      <c r="B6598" s="2" t="s">
        <v>8982</v>
      </c>
      <c r="C6598" s="2">
        <f>YEAR([1]Data!$D6598)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x14ac:dyDescent="0.3">
      <c r="A6599" s="2">
        <v>6598</v>
      </c>
      <c r="B6599" s="2" t="s">
        <v>8983</v>
      </c>
      <c r="C6599" s="2">
        <f>YEAR([1]Data!$D6599)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x14ac:dyDescent="0.3">
      <c r="A6600" s="2">
        <v>6599</v>
      </c>
      <c r="B6600" s="2" t="s">
        <v>8983</v>
      </c>
      <c r="C6600" s="2">
        <f>YEAR([1]Data!$D6600)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x14ac:dyDescent="0.3">
      <c r="A6601" s="2">
        <v>6600</v>
      </c>
      <c r="B6601" s="2" t="s">
        <v>8984</v>
      </c>
      <c r="C6601" s="2">
        <f>YEAR([1]Data!$D6601)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x14ac:dyDescent="0.3">
      <c r="A6602" s="2">
        <v>6601</v>
      </c>
      <c r="B6602" s="2" t="s">
        <v>8984</v>
      </c>
      <c r="C6602" s="2">
        <f>YEAR([1]Data!$D6602)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x14ac:dyDescent="0.3">
      <c r="A6603" s="2">
        <v>6602</v>
      </c>
      <c r="B6603" s="2" t="s">
        <v>8984</v>
      </c>
      <c r="C6603" s="2">
        <f>YEAR([1]Data!$D6603)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x14ac:dyDescent="0.3">
      <c r="A6604" s="2">
        <v>6603</v>
      </c>
      <c r="B6604" s="2" t="s">
        <v>8984</v>
      </c>
      <c r="C6604" s="2">
        <f>YEAR([1]Data!$D6604)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x14ac:dyDescent="0.3">
      <c r="A6605" s="2">
        <v>6604</v>
      </c>
      <c r="B6605" s="2" t="s">
        <v>8985</v>
      </c>
      <c r="C6605" s="2">
        <f>YEAR([1]Data!$D6605)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x14ac:dyDescent="0.3">
      <c r="A6606" s="2">
        <v>6605</v>
      </c>
      <c r="B6606" s="2" t="s">
        <v>8987</v>
      </c>
      <c r="C6606" s="2">
        <f>YEAR([1]Data!$D6606)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x14ac:dyDescent="0.3">
      <c r="A6607" s="2">
        <v>6606</v>
      </c>
      <c r="B6607" s="2" t="s">
        <v>8987</v>
      </c>
      <c r="C6607" s="2">
        <f>YEAR([1]Data!$D6607)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x14ac:dyDescent="0.3">
      <c r="A6608" s="2">
        <v>6607</v>
      </c>
      <c r="B6608" s="2" t="s">
        <v>8987</v>
      </c>
      <c r="C6608" s="2">
        <f>YEAR([1]Data!$D6608)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x14ac:dyDescent="0.3">
      <c r="A6609" s="2">
        <v>6608</v>
      </c>
      <c r="B6609" s="2" t="s">
        <v>8987</v>
      </c>
      <c r="C6609" s="2">
        <f>YEAR([1]Data!$D6609)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x14ac:dyDescent="0.3">
      <c r="A6610" s="2">
        <v>6609</v>
      </c>
      <c r="B6610" s="2" t="s">
        <v>8987</v>
      </c>
      <c r="C6610" s="2">
        <f>YEAR([1]Data!$D6610)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x14ac:dyDescent="0.3">
      <c r="A6611" s="2">
        <v>6610</v>
      </c>
      <c r="B6611" s="2" t="s">
        <v>8988</v>
      </c>
      <c r="C6611" s="2">
        <f>YEAR([1]Data!$D6611)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x14ac:dyDescent="0.3">
      <c r="A6612" s="2">
        <v>6611</v>
      </c>
      <c r="B6612" s="2" t="s">
        <v>8989</v>
      </c>
      <c r="C6612" s="2">
        <f>YEAR([1]Data!$D6612)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x14ac:dyDescent="0.3">
      <c r="A6613" s="2">
        <v>6612</v>
      </c>
      <c r="B6613" s="2" t="s">
        <v>8990</v>
      </c>
      <c r="C6613" s="2">
        <f>YEAR([1]Data!$D6613)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x14ac:dyDescent="0.3">
      <c r="A6614" s="2">
        <v>6613</v>
      </c>
      <c r="B6614" s="2" t="s">
        <v>8990</v>
      </c>
      <c r="C6614" s="2">
        <f>YEAR([1]Data!$D6614)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x14ac:dyDescent="0.3">
      <c r="A6615" s="2">
        <v>6614</v>
      </c>
      <c r="B6615" s="2" t="s">
        <v>8990</v>
      </c>
      <c r="C6615" s="2">
        <f>YEAR([1]Data!$D6615)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x14ac:dyDescent="0.3">
      <c r="A6616" s="2">
        <v>6615</v>
      </c>
      <c r="B6616" s="2" t="s">
        <v>8990</v>
      </c>
      <c r="C6616" s="2">
        <f>YEAR([1]Data!$D6616)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x14ac:dyDescent="0.3">
      <c r="A6617" s="2">
        <v>6616</v>
      </c>
      <c r="B6617" s="2" t="s">
        <v>8991</v>
      </c>
      <c r="C6617" s="2">
        <f>YEAR([1]Data!$D6617)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x14ac:dyDescent="0.3">
      <c r="A6618" s="2">
        <v>6617</v>
      </c>
      <c r="B6618" s="2" t="s">
        <v>8991</v>
      </c>
      <c r="C6618" s="2">
        <f>YEAR([1]Data!$D6618)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x14ac:dyDescent="0.3">
      <c r="A6619" s="2">
        <v>6618</v>
      </c>
      <c r="B6619" s="2" t="s">
        <v>8991</v>
      </c>
      <c r="C6619" s="2">
        <f>YEAR([1]Data!$D6619)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x14ac:dyDescent="0.3">
      <c r="A6620" s="2">
        <v>6619</v>
      </c>
      <c r="B6620" s="2" t="s">
        <v>8992</v>
      </c>
      <c r="C6620" s="2">
        <f>YEAR([1]Data!$D6620)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x14ac:dyDescent="0.3">
      <c r="A6621" s="2">
        <v>6620</v>
      </c>
      <c r="B6621" s="2" t="s">
        <v>8992</v>
      </c>
      <c r="C6621" s="2">
        <f>YEAR([1]Data!$D6621)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x14ac:dyDescent="0.3">
      <c r="A6622" s="2">
        <v>6621</v>
      </c>
      <c r="B6622" s="2" t="s">
        <v>8992</v>
      </c>
      <c r="C6622" s="2">
        <f>YEAR([1]Data!$D6622)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x14ac:dyDescent="0.3">
      <c r="A6623" s="2">
        <v>6622</v>
      </c>
      <c r="B6623" s="2" t="s">
        <v>8992</v>
      </c>
      <c r="C6623" s="2">
        <f>YEAR([1]Data!$D6623)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x14ac:dyDescent="0.3">
      <c r="A6624" s="2">
        <v>6623</v>
      </c>
      <c r="B6624" s="2" t="s">
        <v>8993</v>
      </c>
      <c r="C6624" s="2">
        <f>YEAR([1]Data!$D6624)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x14ac:dyDescent="0.3">
      <c r="A6625" s="2">
        <v>6624</v>
      </c>
      <c r="B6625" s="2" t="s">
        <v>8993</v>
      </c>
      <c r="C6625" s="2">
        <f>YEAR([1]Data!$D6625)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x14ac:dyDescent="0.3">
      <c r="A6626" s="2">
        <v>6625</v>
      </c>
      <c r="B6626" s="2" t="s">
        <v>8996</v>
      </c>
      <c r="C6626" s="2">
        <f>YEAR([1]Data!$D6626)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x14ac:dyDescent="0.3">
      <c r="A6627" s="2">
        <v>6626</v>
      </c>
      <c r="B6627" s="2" t="s">
        <v>8996</v>
      </c>
      <c r="C6627" s="2">
        <f>YEAR([1]Data!$D6627)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x14ac:dyDescent="0.3">
      <c r="A6628" s="2">
        <v>6627</v>
      </c>
      <c r="B6628" s="2" t="s">
        <v>8998</v>
      </c>
      <c r="C6628" s="2">
        <f>YEAR([1]Data!$D6628)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x14ac:dyDescent="0.3">
      <c r="A6629" s="2">
        <v>6628</v>
      </c>
      <c r="B6629" s="2" t="s">
        <v>8999</v>
      </c>
      <c r="C6629" s="2">
        <f>YEAR([1]Data!$D6629)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x14ac:dyDescent="0.3">
      <c r="A6630" s="2">
        <v>6629</v>
      </c>
      <c r="B6630" s="2" t="s">
        <v>9000</v>
      </c>
      <c r="C6630" s="2">
        <f>YEAR([1]Data!$D6630)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x14ac:dyDescent="0.3">
      <c r="A6631" s="2">
        <v>6630</v>
      </c>
      <c r="B6631" s="2" t="s">
        <v>9001</v>
      </c>
      <c r="C6631" s="2">
        <f>YEAR([1]Data!$D6631)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x14ac:dyDescent="0.3">
      <c r="A6632" s="2">
        <v>6631</v>
      </c>
      <c r="B6632" s="2" t="s">
        <v>9003</v>
      </c>
      <c r="C6632" s="2">
        <f>YEAR([1]Data!$D6632)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x14ac:dyDescent="0.3">
      <c r="A6633" s="2">
        <v>6632</v>
      </c>
      <c r="B6633" s="2" t="s">
        <v>9003</v>
      </c>
      <c r="C6633" s="2">
        <f>YEAR([1]Data!$D6633)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x14ac:dyDescent="0.3">
      <c r="A6634" s="2">
        <v>6633</v>
      </c>
      <c r="B6634" s="2" t="s">
        <v>9004</v>
      </c>
      <c r="C6634" s="2">
        <f>YEAR([1]Data!$D6634)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x14ac:dyDescent="0.3">
      <c r="A6635" s="2">
        <v>6634</v>
      </c>
      <c r="B6635" s="2" t="s">
        <v>9005</v>
      </c>
      <c r="C6635" s="2">
        <f>YEAR([1]Data!$D6635)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x14ac:dyDescent="0.3">
      <c r="A6636" s="2">
        <v>6635</v>
      </c>
      <c r="B6636" s="2" t="s">
        <v>9006</v>
      </c>
      <c r="C6636" s="2">
        <f>YEAR([1]Data!$D6636)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x14ac:dyDescent="0.3">
      <c r="A6637" s="2">
        <v>6636</v>
      </c>
      <c r="B6637" s="2" t="s">
        <v>9006</v>
      </c>
      <c r="C6637" s="2">
        <f>YEAR([1]Data!$D6637)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x14ac:dyDescent="0.3">
      <c r="A6638" s="2">
        <v>6637</v>
      </c>
      <c r="B6638" s="2" t="s">
        <v>9006</v>
      </c>
      <c r="C6638" s="2">
        <f>YEAR([1]Data!$D6638)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x14ac:dyDescent="0.3">
      <c r="A6639" s="2">
        <v>6638</v>
      </c>
      <c r="B6639" s="2" t="s">
        <v>9007</v>
      </c>
      <c r="C6639" s="2">
        <f>YEAR([1]Data!$D6639)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x14ac:dyDescent="0.3">
      <c r="A6640" s="2">
        <v>6639</v>
      </c>
      <c r="B6640" s="2" t="s">
        <v>9007</v>
      </c>
      <c r="C6640" s="2">
        <f>YEAR([1]Data!$D6640)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x14ac:dyDescent="0.3">
      <c r="A6641" s="2">
        <v>6640</v>
      </c>
      <c r="B6641" s="2" t="s">
        <v>9008</v>
      </c>
      <c r="C6641" s="2">
        <f>YEAR([1]Data!$D6641)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x14ac:dyDescent="0.3">
      <c r="A6642" s="2">
        <v>6641</v>
      </c>
      <c r="B6642" s="2" t="s">
        <v>9009</v>
      </c>
      <c r="C6642" s="2">
        <f>YEAR([1]Data!$D6642)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x14ac:dyDescent="0.3">
      <c r="A6643" s="2">
        <v>6642</v>
      </c>
      <c r="B6643" s="2" t="s">
        <v>9009</v>
      </c>
      <c r="C6643" s="2">
        <f>YEAR([1]Data!$D6643)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x14ac:dyDescent="0.3">
      <c r="A6644" s="2">
        <v>6643</v>
      </c>
      <c r="B6644" s="2" t="s">
        <v>9009</v>
      </c>
      <c r="C6644" s="2">
        <f>YEAR([1]Data!$D6644)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x14ac:dyDescent="0.3">
      <c r="A6645" s="2">
        <v>6644</v>
      </c>
      <c r="B6645" s="2" t="s">
        <v>9010</v>
      </c>
      <c r="C6645" s="2">
        <f>YEAR([1]Data!$D6645)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x14ac:dyDescent="0.3">
      <c r="A6646" s="2">
        <v>6645</v>
      </c>
      <c r="B6646" s="2" t="s">
        <v>9010</v>
      </c>
      <c r="C6646" s="2">
        <f>YEAR([1]Data!$D6646)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x14ac:dyDescent="0.3">
      <c r="A6647" s="2">
        <v>6646</v>
      </c>
      <c r="B6647" s="2" t="s">
        <v>9010</v>
      </c>
      <c r="C6647" s="2">
        <f>YEAR([1]Data!$D6647)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x14ac:dyDescent="0.3">
      <c r="A6648" s="2">
        <v>6647</v>
      </c>
      <c r="B6648" s="2" t="s">
        <v>9011</v>
      </c>
      <c r="C6648" s="2">
        <f>YEAR([1]Data!$D6648)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x14ac:dyDescent="0.3">
      <c r="A6649" s="2">
        <v>6648</v>
      </c>
      <c r="B6649" s="2" t="s">
        <v>9011</v>
      </c>
      <c r="C6649" s="2">
        <f>YEAR([1]Data!$D6649)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x14ac:dyDescent="0.3">
      <c r="A6650" s="2">
        <v>6649</v>
      </c>
      <c r="B6650" s="2" t="s">
        <v>9012</v>
      </c>
      <c r="C6650" s="2">
        <f>YEAR([1]Data!$D6650)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x14ac:dyDescent="0.3">
      <c r="A6651" s="2">
        <v>6650</v>
      </c>
      <c r="B6651" s="2" t="s">
        <v>9012</v>
      </c>
      <c r="C6651" s="2">
        <f>YEAR([1]Data!$D6651)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x14ac:dyDescent="0.3">
      <c r="A6652" s="2">
        <v>6651</v>
      </c>
      <c r="B6652" s="2" t="s">
        <v>9012</v>
      </c>
      <c r="C6652" s="2">
        <f>YEAR([1]Data!$D6652)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x14ac:dyDescent="0.3">
      <c r="A6653" s="2">
        <v>6652</v>
      </c>
      <c r="B6653" s="2" t="s">
        <v>9012</v>
      </c>
      <c r="C6653" s="2">
        <f>YEAR([1]Data!$D6653)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x14ac:dyDescent="0.3">
      <c r="A6654" s="2">
        <v>6653</v>
      </c>
      <c r="B6654" s="2" t="s">
        <v>9012</v>
      </c>
      <c r="C6654" s="2">
        <f>YEAR([1]Data!$D6654)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x14ac:dyDescent="0.3">
      <c r="A6655" s="2">
        <v>6654</v>
      </c>
      <c r="B6655" s="2" t="s">
        <v>9012</v>
      </c>
      <c r="C6655" s="2">
        <f>YEAR([1]Data!$D6655)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x14ac:dyDescent="0.3">
      <c r="A6656" s="2">
        <v>6655</v>
      </c>
      <c r="B6656" s="2" t="s">
        <v>9013</v>
      </c>
      <c r="C6656" s="2">
        <f>YEAR([1]Data!$D6656)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x14ac:dyDescent="0.3">
      <c r="A6657" s="2">
        <v>6656</v>
      </c>
      <c r="B6657" s="2" t="s">
        <v>9013</v>
      </c>
      <c r="C6657" s="2">
        <f>YEAR([1]Data!$D6657)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x14ac:dyDescent="0.3">
      <c r="A6658" s="2">
        <v>6657</v>
      </c>
      <c r="B6658" s="2" t="s">
        <v>9013</v>
      </c>
      <c r="C6658" s="2">
        <f>YEAR([1]Data!$D6658)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x14ac:dyDescent="0.3">
      <c r="A6659" s="2">
        <v>6658</v>
      </c>
      <c r="B6659" s="2" t="s">
        <v>9013</v>
      </c>
      <c r="C6659" s="2">
        <f>YEAR([1]Data!$D6659)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x14ac:dyDescent="0.3">
      <c r="A6660" s="2">
        <v>6659</v>
      </c>
      <c r="B6660" s="2" t="s">
        <v>9013</v>
      </c>
      <c r="C6660" s="2">
        <f>YEAR([1]Data!$D6660)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x14ac:dyDescent="0.3">
      <c r="A6661" s="2">
        <v>6660</v>
      </c>
      <c r="B6661" s="2" t="s">
        <v>9013</v>
      </c>
      <c r="C6661" s="2">
        <f>YEAR([1]Data!$D6661)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x14ac:dyDescent="0.3">
      <c r="A6662" s="2">
        <v>6661</v>
      </c>
      <c r="B6662" s="2" t="s">
        <v>9014</v>
      </c>
      <c r="C6662" s="2">
        <f>YEAR([1]Data!$D6662)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x14ac:dyDescent="0.3">
      <c r="A6663" s="2">
        <v>6662</v>
      </c>
      <c r="B6663" s="2" t="s">
        <v>9014</v>
      </c>
      <c r="C6663" s="2">
        <f>YEAR([1]Data!$D6663)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x14ac:dyDescent="0.3">
      <c r="A6664" s="2">
        <v>6663</v>
      </c>
      <c r="B6664" s="2" t="s">
        <v>9014</v>
      </c>
      <c r="C6664" s="2">
        <f>YEAR([1]Data!$D6664)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x14ac:dyDescent="0.3">
      <c r="A6665" s="2">
        <v>6664</v>
      </c>
      <c r="B6665" s="2" t="s">
        <v>9015</v>
      </c>
      <c r="C6665" s="2">
        <f>YEAR([1]Data!$D6665)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x14ac:dyDescent="0.3">
      <c r="A6666" s="2">
        <v>6665</v>
      </c>
      <c r="B6666" s="2" t="s">
        <v>9015</v>
      </c>
      <c r="C6666" s="2">
        <f>YEAR([1]Data!$D6666)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x14ac:dyDescent="0.3">
      <c r="A6667" s="2">
        <v>6666</v>
      </c>
      <c r="B6667" s="2" t="s">
        <v>9016</v>
      </c>
      <c r="C6667" s="2">
        <f>YEAR([1]Data!$D6667)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x14ac:dyDescent="0.3">
      <c r="A6668" s="2">
        <v>6667</v>
      </c>
      <c r="B6668" s="2" t="s">
        <v>9017</v>
      </c>
      <c r="C6668" s="2">
        <f>YEAR([1]Data!$D6668)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x14ac:dyDescent="0.3">
      <c r="A6669" s="2">
        <v>6668</v>
      </c>
      <c r="B6669" s="2" t="s">
        <v>9017</v>
      </c>
      <c r="C6669" s="2">
        <f>YEAR([1]Data!$D6669)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x14ac:dyDescent="0.3">
      <c r="A6670" s="2">
        <v>6669</v>
      </c>
      <c r="B6670" s="2" t="s">
        <v>9017</v>
      </c>
      <c r="C6670" s="2">
        <f>YEAR([1]Data!$D6670)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x14ac:dyDescent="0.3">
      <c r="A6671" s="2">
        <v>6670</v>
      </c>
      <c r="B6671" s="2" t="s">
        <v>9017</v>
      </c>
      <c r="C6671" s="2">
        <f>YEAR([1]Data!$D6671)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x14ac:dyDescent="0.3">
      <c r="A6672" s="2">
        <v>6671</v>
      </c>
      <c r="B6672" s="2" t="s">
        <v>9018</v>
      </c>
      <c r="C6672" s="2">
        <f>YEAR([1]Data!$D6672)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x14ac:dyDescent="0.3">
      <c r="A6673" s="2">
        <v>6672</v>
      </c>
      <c r="B6673" s="2" t="s">
        <v>9019</v>
      </c>
      <c r="C6673" s="2">
        <f>YEAR([1]Data!$D6673)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x14ac:dyDescent="0.3">
      <c r="A6674" s="2">
        <v>6673</v>
      </c>
      <c r="B6674" s="2" t="s">
        <v>9020</v>
      </c>
      <c r="C6674" s="2">
        <f>YEAR([1]Data!$D6674)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x14ac:dyDescent="0.3">
      <c r="A6675" s="2">
        <v>6674</v>
      </c>
      <c r="B6675" s="2" t="s">
        <v>9021</v>
      </c>
      <c r="C6675" s="2">
        <f>YEAR([1]Data!$D6675)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x14ac:dyDescent="0.3">
      <c r="A6676" s="2">
        <v>6675</v>
      </c>
      <c r="B6676" s="2" t="s">
        <v>9024</v>
      </c>
      <c r="C6676" s="2">
        <f>YEAR([1]Data!$D6676)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x14ac:dyDescent="0.3">
      <c r="A6677" s="2">
        <v>6676</v>
      </c>
      <c r="B6677" s="2" t="s">
        <v>9024</v>
      </c>
      <c r="C6677" s="2">
        <f>YEAR([1]Data!$D6677)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x14ac:dyDescent="0.3">
      <c r="A6678" s="2">
        <v>6677</v>
      </c>
      <c r="B6678" s="2" t="s">
        <v>9024</v>
      </c>
      <c r="C6678" s="2">
        <f>YEAR([1]Data!$D6678)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x14ac:dyDescent="0.3">
      <c r="A6679" s="2">
        <v>6678</v>
      </c>
      <c r="B6679" s="2" t="s">
        <v>9024</v>
      </c>
      <c r="C6679" s="2">
        <f>YEAR([1]Data!$D6679)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x14ac:dyDescent="0.3">
      <c r="A6680" s="2">
        <v>6679</v>
      </c>
      <c r="B6680" s="2" t="s">
        <v>9027</v>
      </c>
      <c r="C6680" s="2">
        <f>YEAR([1]Data!$D6680)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x14ac:dyDescent="0.3">
      <c r="A6681" s="2">
        <v>6680</v>
      </c>
      <c r="B6681" s="2" t="s">
        <v>9028</v>
      </c>
      <c r="C6681" s="2">
        <f>YEAR([1]Data!$D6681)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x14ac:dyDescent="0.3">
      <c r="A6682" s="2">
        <v>6681</v>
      </c>
      <c r="B6682" s="2" t="s">
        <v>9028</v>
      </c>
      <c r="C6682" s="2">
        <f>YEAR([1]Data!$D6682)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x14ac:dyDescent="0.3">
      <c r="A6683" s="2">
        <v>6682</v>
      </c>
      <c r="B6683" s="2" t="s">
        <v>9028</v>
      </c>
      <c r="C6683" s="2">
        <f>YEAR([1]Data!$D6683)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x14ac:dyDescent="0.3">
      <c r="A6684" s="2">
        <v>6683</v>
      </c>
      <c r="B6684" s="2" t="s">
        <v>9029</v>
      </c>
      <c r="C6684" s="2">
        <f>YEAR([1]Data!$D6684)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x14ac:dyDescent="0.3">
      <c r="A6685" s="2">
        <v>6684</v>
      </c>
      <c r="B6685" s="2" t="s">
        <v>9030</v>
      </c>
      <c r="C6685" s="2">
        <f>YEAR([1]Data!$D6685)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x14ac:dyDescent="0.3">
      <c r="A6686" s="2">
        <v>6685</v>
      </c>
      <c r="B6686" s="2" t="s">
        <v>9031</v>
      </c>
      <c r="C6686" s="2">
        <f>YEAR([1]Data!$D6686)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x14ac:dyDescent="0.3">
      <c r="A6687" s="2">
        <v>6686</v>
      </c>
      <c r="B6687" s="2" t="s">
        <v>9031</v>
      </c>
      <c r="C6687" s="2">
        <f>YEAR([1]Data!$D6687)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x14ac:dyDescent="0.3">
      <c r="A6688" s="2">
        <v>6687</v>
      </c>
      <c r="B6688" s="2" t="s">
        <v>9031</v>
      </c>
      <c r="C6688" s="2">
        <f>YEAR([1]Data!$D6688)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x14ac:dyDescent="0.3">
      <c r="A6689" s="2">
        <v>6688</v>
      </c>
      <c r="B6689" s="2" t="s">
        <v>9032</v>
      </c>
      <c r="C6689" s="2">
        <f>YEAR([1]Data!$D6689)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x14ac:dyDescent="0.3">
      <c r="A6690" s="2">
        <v>6689</v>
      </c>
      <c r="B6690" s="2" t="s">
        <v>9033</v>
      </c>
      <c r="C6690" s="2">
        <f>YEAR([1]Data!$D6690)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x14ac:dyDescent="0.3">
      <c r="A6691" s="2">
        <v>6690</v>
      </c>
      <c r="B6691" s="2" t="s">
        <v>9034</v>
      </c>
      <c r="C6691" s="2">
        <f>YEAR([1]Data!$D6691)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x14ac:dyDescent="0.3">
      <c r="A6692" s="2">
        <v>6691</v>
      </c>
      <c r="B6692" s="2" t="s">
        <v>9035</v>
      </c>
      <c r="C6692" s="2">
        <f>YEAR([1]Data!$D6692)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x14ac:dyDescent="0.3">
      <c r="A6693" s="2">
        <v>6692</v>
      </c>
      <c r="B6693" s="2" t="s">
        <v>9035</v>
      </c>
      <c r="C6693" s="2">
        <f>YEAR([1]Data!$D6693)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x14ac:dyDescent="0.3">
      <c r="A6694" s="2">
        <v>6693</v>
      </c>
      <c r="B6694" s="2" t="s">
        <v>9036</v>
      </c>
      <c r="C6694" s="2">
        <f>YEAR([1]Data!$D6694)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x14ac:dyDescent="0.3">
      <c r="A6695" s="2">
        <v>6694</v>
      </c>
      <c r="B6695" s="2" t="s">
        <v>9037</v>
      </c>
      <c r="C6695" s="2">
        <f>YEAR([1]Data!$D6695)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x14ac:dyDescent="0.3">
      <c r="A6696" s="2">
        <v>6695</v>
      </c>
      <c r="B6696" s="2" t="s">
        <v>9038</v>
      </c>
      <c r="C6696" s="2">
        <f>YEAR([1]Data!$D6696)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x14ac:dyDescent="0.3">
      <c r="A6697" s="2">
        <v>6696</v>
      </c>
      <c r="B6697" s="2" t="s">
        <v>9039</v>
      </c>
      <c r="C6697" s="2">
        <f>YEAR([1]Data!$D6697)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x14ac:dyDescent="0.3">
      <c r="A6698" s="2">
        <v>6697</v>
      </c>
      <c r="B6698" s="2" t="s">
        <v>9039</v>
      </c>
      <c r="C6698" s="2">
        <f>YEAR([1]Data!$D6698)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x14ac:dyDescent="0.3">
      <c r="A6699" s="2">
        <v>6698</v>
      </c>
      <c r="B6699" s="2" t="s">
        <v>9039</v>
      </c>
      <c r="C6699" s="2">
        <f>YEAR([1]Data!$D6699)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x14ac:dyDescent="0.3">
      <c r="A6700" s="2">
        <v>6699</v>
      </c>
      <c r="B6700" s="2" t="s">
        <v>9040</v>
      </c>
      <c r="C6700" s="2">
        <f>YEAR([1]Data!$D6700)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x14ac:dyDescent="0.3">
      <c r="A6701" s="2">
        <v>6700</v>
      </c>
      <c r="B6701" s="2" t="s">
        <v>9040</v>
      </c>
      <c r="C6701" s="2">
        <f>YEAR([1]Data!$D6701)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x14ac:dyDescent="0.3">
      <c r="A6702" s="2">
        <v>6701</v>
      </c>
      <c r="B6702" s="2" t="s">
        <v>9040</v>
      </c>
      <c r="C6702" s="2">
        <f>YEAR([1]Data!$D6702)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x14ac:dyDescent="0.3">
      <c r="A6703" s="2">
        <v>6702</v>
      </c>
      <c r="B6703" s="2" t="s">
        <v>9043</v>
      </c>
      <c r="C6703" s="2">
        <f>YEAR([1]Data!$D6703)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x14ac:dyDescent="0.3">
      <c r="A6704" s="2">
        <v>6703</v>
      </c>
      <c r="B6704" s="2" t="s">
        <v>9043</v>
      </c>
      <c r="C6704" s="2">
        <f>YEAR([1]Data!$D6704)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x14ac:dyDescent="0.3">
      <c r="A6705" s="2">
        <v>6704</v>
      </c>
      <c r="B6705" s="2" t="s">
        <v>9044</v>
      </c>
      <c r="C6705" s="2">
        <f>YEAR([1]Data!$D6705)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x14ac:dyDescent="0.3">
      <c r="A6706" s="2">
        <v>6705</v>
      </c>
      <c r="B6706" s="2" t="s">
        <v>9044</v>
      </c>
      <c r="C6706" s="2">
        <f>YEAR([1]Data!$D6706)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x14ac:dyDescent="0.3">
      <c r="A6707" s="2">
        <v>6706</v>
      </c>
      <c r="B6707" s="2" t="s">
        <v>9044</v>
      </c>
      <c r="C6707" s="2">
        <f>YEAR([1]Data!$D6707)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x14ac:dyDescent="0.3">
      <c r="A6708" s="2">
        <v>6707</v>
      </c>
      <c r="B6708" s="2" t="s">
        <v>9045</v>
      </c>
      <c r="C6708" s="2">
        <f>YEAR([1]Data!$D6708)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x14ac:dyDescent="0.3">
      <c r="A6709" s="2">
        <v>6708</v>
      </c>
      <c r="B6709" s="2" t="s">
        <v>9046</v>
      </c>
      <c r="C6709" s="2">
        <f>YEAR([1]Data!$D6709)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x14ac:dyDescent="0.3">
      <c r="A6710" s="2">
        <v>6709</v>
      </c>
      <c r="B6710" s="2" t="s">
        <v>9049</v>
      </c>
      <c r="C6710" s="2">
        <f>YEAR([1]Data!$D6710)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x14ac:dyDescent="0.3">
      <c r="A6711" s="2">
        <v>6710</v>
      </c>
      <c r="B6711" s="2" t="s">
        <v>9049</v>
      </c>
      <c r="C6711" s="2">
        <f>YEAR([1]Data!$D6711)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x14ac:dyDescent="0.3">
      <c r="A6712" s="2">
        <v>6711</v>
      </c>
      <c r="B6712" s="2" t="s">
        <v>9051</v>
      </c>
      <c r="C6712" s="2">
        <f>YEAR([1]Data!$D6712)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x14ac:dyDescent="0.3">
      <c r="A6713" s="2">
        <v>6712</v>
      </c>
      <c r="B6713" s="2" t="s">
        <v>9052</v>
      </c>
      <c r="C6713" s="2">
        <f>YEAR([1]Data!$D6713)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x14ac:dyDescent="0.3">
      <c r="A6714" s="2">
        <v>6713</v>
      </c>
      <c r="B6714" s="2" t="s">
        <v>9053</v>
      </c>
      <c r="C6714" s="2">
        <f>YEAR([1]Data!$D6714)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x14ac:dyDescent="0.3">
      <c r="A6715" s="2">
        <v>6714</v>
      </c>
      <c r="B6715" s="2" t="s">
        <v>9053</v>
      </c>
      <c r="C6715" s="2">
        <f>YEAR([1]Data!$D6715)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x14ac:dyDescent="0.3">
      <c r="A6716" s="2">
        <v>6715</v>
      </c>
      <c r="B6716" s="2" t="s">
        <v>9053</v>
      </c>
      <c r="C6716" s="2">
        <f>YEAR([1]Data!$D6716)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x14ac:dyDescent="0.3">
      <c r="A6717" s="2">
        <v>6716</v>
      </c>
      <c r="B6717" s="2" t="s">
        <v>9053</v>
      </c>
      <c r="C6717" s="2">
        <f>YEAR([1]Data!$D6717)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x14ac:dyDescent="0.3">
      <c r="A6718" s="2">
        <v>6717</v>
      </c>
      <c r="B6718" s="2" t="s">
        <v>9054</v>
      </c>
      <c r="C6718" s="2">
        <f>YEAR([1]Data!$D6718)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x14ac:dyDescent="0.3">
      <c r="A6719" s="2">
        <v>6718</v>
      </c>
      <c r="B6719" s="2" t="s">
        <v>9054</v>
      </c>
      <c r="C6719" s="2">
        <f>YEAR([1]Data!$D6719)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x14ac:dyDescent="0.3">
      <c r="A6720" s="2">
        <v>6719</v>
      </c>
      <c r="B6720" s="2" t="s">
        <v>9054</v>
      </c>
      <c r="C6720" s="2">
        <f>YEAR([1]Data!$D6720)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x14ac:dyDescent="0.3">
      <c r="A6721" s="2">
        <v>6720</v>
      </c>
      <c r="B6721" s="2" t="s">
        <v>9055</v>
      </c>
      <c r="C6721" s="2">
        <f>YEAR([1]Data!$D6721)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x14ac:dyDescent="0.3">
      <c r="A6722" s="2">
        <v>6721</v>
      </c>
      <c r="B6722" s="2" t="s">
        <v>9057</v>
      </c>
      <c r="C6722" s="2">
        <f>YEAR([1]Data!$D6722)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x14ac:dyDescent="0.3">
      <c r="A6723" s="2">
        <v>6722</v>
      </c>
      <c r="B6723" s="2" t="s">
        <v>9057</v>
      </c>
      <c r="C6723" s="2">
        <f>YEAR([1]Data!$D6723)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x14ac:dyDescent="0.3">
      <c r="A6724" s="2">
        <v>6723</v>
      </c>
      <c r="B6724" s="2" t="s">
        <v>9057</v>
      </c>
      <c r="C6724" s="2">
        <f>YEAR([1]Data!$D6724)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x14ac:dyDescent="0.3">
      <c r="A6725" s="2">
        <v>6724</v>
      </c>
      <c r="B6725" s="2" t="s">
        <v>9058</v>
      </c>
      <c r="C6725" s="2">
        <f>YEAR([1]Data!$D6725)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x14ac:dyDescent="0.3">
      <c r="A6726" s="2">
        <v>6725</v>
      </c>
      <c r="B6726" s="2" t="s">
        <v>9059</v>
      </c>
      <c r="C6726" s="2">
        <f>YEAR([1]Data!$D6726)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x14ac:dyDescent="0.3">
      <c r="A6727" s="2">
        <v>6726</v>
      </c>
      <c r="B6727" s="2" t="s">
        <v>9059</v>
      </c>
      <c r="C6727" s="2">
        <f>YEAR([1]Data!$D6727)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x14ac:dyDescent="0.3">
      <c r="A6728" s="2">
        <v>6727</v>
      </c>
      <c r="B6728" s="2" t="s">
        <v>9059</v>
      </c>
      <c r="C6728" s="2">
        <f>YEAR([1]Data!$D6728)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x14ac:dyDescent="0.3">
      <c r="A6729" s="2">
        <v>6728</v>
      </c>
      <c r="B6729" s="2" t="s">
        <v>9060</v>
      </c>
      <c r="C6729" s="2">
        <f>YEAR([1]Data!$D6729)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x14ac:dyDescent="0.3">
      <c r="A6730" s="2">
        <v>6729</v>
      </c>
      <c r="B6730" s="2" t="s">
        <v>9061</v>
      </c>
      <c r="C6730" s="2">
        <f>YEAR([1]Data!$D6730)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x14ac:dyDescent="0.3">
      <c r="A6731" s="2">
        <v>6730</v>
      </c>
      <c r="B6731" s="2" t="s">
        <v>9062</v>
      </c>
      <c r="C6731" s="2">
        <f>YEAR([1]Data!$D6731)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x14ac:dyDescent="0.3">
      <c r="A6732" s="2">
        <v>6731</v>
      </c>
      <c r="B6732" s="2" t="s">
        <v>9062</v>
      </c>
      <c r="C6732" s="2">
        <f>YEAR([1]Data!$D6732)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x14ac:dyDescent="0.3">
      <c r="A6733" s="2">
        <v>6732</v>
      </c>
      <c r="B6733" s="2" t="s">
        <v>9062</v>
      </c>
      <c r="C6733" s="2">
        <f>YEAR([1]Data!$D6733)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x14ac:dyDescent="0.3">
      <c r="A6734" s="2">
        <v>6733</v>
      </c>
      <c r="B6734" s="2" t="s">
        <v>9063</v>
      </c>
      <c r="C6734" s="2">
        <f>YEAR([1]Data!$D6734)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x14ac:dyDescent="0.3">
      <c r="A6735" s="2">
        <v>6734</v>
      </c>
      <c r="B6735" s="2" t="s">
        <v>9063</v>
      </c>
      <c r="C6735" s="2">
        <f>YEAR([1]Data!$D6735)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x14ac:dyDescent="0.3">
      <c r="A6736" s="2">
        <v>6735</v>
      </c>
      <c r="B6736" s="2" t="s">
        <v>9064</v>
      </c>
      <c r="C6736" s="2">
        <f>YEAR([1]Data!$D6736)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x14ac:dyDescent="0.3">
      <c r="A6737" s="2">
        <v>6736</v>
      </c>
      <c r="B6737" s="2" t="s">
        <v>9065</v>
      </c>
      <c r="C6737" s="2">
        <f>YEAR([1]Data!$D6737)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x14ac:dyDescent="0.3">
      <c r="A6738" s="2">
        <v>6737</v>
      </c>
      <c r="B6738" s="2" t="s">
        <v>9065</v>
      </c>
      <c r="C6738" s="2">
        <f>YEAR([1]Data!$D6738)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x14ac:dyDescent="0.3">
      <c r="A6739" s="2">
        <v>6738</v>
      </c>
      <c r="B6739" s="2" t="s">
        <v>9065</v>
      </c>
      <c r="C6739" s="2">
        <f>YEAR([1]Data!$D6739)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x14ac:dyDescent="0.3">
      <c r="A6740" s="2">
        <v>6739</v>
      </c>
      <c r="B6740" s="2" t="s">
        <v>9065</v>
      </c>
      <c r="C6740" s="2">
        <f>YEAR([1]Data!$D6740)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x14ac:dyDescent="0.3">
      <c r="A6741" s="2">
        <v>6740</v>
      </c>
      <c r="B6741" s="2" t="s">
        <v>9066</v>
      </c>
      <c r="C6741" s="2">
        <f>YEAR([1]Data!$D6741)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x14ac:dyDescent="0.3">
      <c r="A6742" s="2">
        <v>6741</v>
      </c>
      <c r="B6742" s="2" t="s">
        <v>9066</v>
      </c>
      <c r="C6742" s="2">
        <f>YEAR([1]Data!$D6742)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x14ac:dyDescent="0.3">
      <c r="A6743" s="2">
        <v>6742</v>
      </c>
      <c r="B6743" s="2" t="s">
        <v>9066</v>
      </c>
      <c r="C6743" s="2">
        <f>YEAR([1]Data!$D6743)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x14ac:dyDescent="0.3">
      <c r="A6744" s="2">
        <v>6743</v>
      </c>
      <c r="B6744" s="2" t="s">
        <v>9067</v>
      </c>
      <c r="C6744" s="2">
        <f>YEAR([1]Data!$D6744)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x14ac:dyDescent="0.3">
      <c r="A6745" s="2">
        <v>6744</v>
      </c>
      <c r="B6745" s="2" t="s">
        <v>9068</v>
      </c>
      <c r="C6745" s="2">
        <f>YEAR([1]Data!$D6745)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x14ac:dyDescent="0.3">
      <c r="A6746" s="2">
        <v>6745</v>
      </c>
      <c r="B6746" s="2" t="s">
        <v>9069</v>
      </c>
      <c r="C6746" s="2">
        <f>YEAR([1]Data!$D6746)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x14ac:dyDescent="0.3">
      <c r="A6747" s="2">
        <v>6746</v>
      </c>
      <c r="B6747" s="2" t="s">
        <v>9069</v>
      </c>
      <c r="C6747" s="2">
        <f>YEAR([1]Data!$D6747)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x14ac:dyDescent="0.3">
      <c r="A6748" s="2">
        <v>6747</v>
      </c>
      <c r="B6748" s="2" t="s">
        <v>9070</v>
      </c>
      <c r="C6748" s="2">
        <f>YEAR([1]Data!$D6748)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x14ac:dyDescent="0.3">
      <c r="A6749" s="2">
        <v>6748</v>
      </c>
      <c r="B6749" s="2" t="s">
        <v>9071</v>
      </c>
      <c r="C6749" s="2">
        <f>YEAR([1]Data!$D6749)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x14ac:dyDescent="0.3">
      <c r="A6750" s="2">
        <v>6749</v>
      </c>
      <c r="B6750" s="2" t="s">
        <v>9071</v>
      </c>
      <c r="C6750" s="2">
        <f>YEAR([1]Data!$D6750)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x14ac:dyDescent="0.3">
      <c r="A6751" s="2">
        <v>6750</v>
      </c>
      <c r="B6751" s="2" t="s">
        <v>9071</v>
      </c>
      <c r="C6751" s="2">
        <f>YEAR([1]Data!$D6751)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x14ac:dyDescent="0.3">
      <c r="A6752" s="2">
        <v>6751</v>
      </c>
      <c r="B6752" s="2" t="s">
        <v>9072</v>
      </c>
      <c r="C6752" s="2">
        <f>YEAR([1]Data!$D6752)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x14ac:dyDescent="0.3">
      <c r="A6753" s="2">
        <v>6752</v>
      </c>
      <c r="B6753" s="2" t="s">
        <v>9072</v>
      </c>
      <c r="C6753" s="2">
        <f>YEAR([1]Data!$D6753)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x14ac:dyDescent="0.3">
      <c r="A6754" s="2">
        <v>6753</v>
      </c>
      <c r="B6754" s="2" t="s">
        <v>9072</v>
      </c>
      <c r="C6754" s="2">
        <f>YEAR([1]Data!$D6754)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x14ac:dyDescent="0.3">
      <c r="A6755" s="2">
        <v>6754</v>
      </c>
      <c r="B6755" s="2" t="s">
        <v>9072</v>
      </c>
      <c r="C6755" s="2">
        <f>YEAR([1]Data!$D6755)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x14ac:dyDescent="0.3">
      <c r="A6756" s="2">
        <v>6755</v>
      </c>
      <c r="B6756" s="2" t="s">
        <v>9072</v>
      </c>
      <c r="C6756" s="2">
        <f>YEAR([1]Data!$D6756)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x14ac:dyDescent="0.3">
      <c r="A6757" s="2">
        <v>6756</v>
      </c>
      <c r="B6757" s="2" t="s">
        <v>9073</v>
      </c>
      <c r="C6757" s="2">
        <f>YEAR([1]Data!$D6757)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x14ac:dyDescent="0.3">
      <c r="A6758" s="2">
        <v>6757</v>
      </c>
      <c r="B6758" s="2" t="s">
        <v>9073</v>
      </c>
      <c r="C6758" s="2">
        <f>YEAR([1]Data!$D6758)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x14ac:dyDescent="0.3">
      <c r="A6759" s="2">
        <v>6758</v>
      </c>
      <c r="B6759" s="2" t="s">
        <v>9073</v>
      </c>
      <c r="C6759" s="2">
        <f>YEAR([1]Data!$D6759)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x14ac:dyDescent="0.3">
      <c r="A6760" s="2">
        <v>6759</v>
      </c>
      <c r="B6760" s="2" t="s">
        <v>9073</v>
      </c>
      <c r="C6760" s="2">
        <f>YEAR([1]Data!$D6760)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x14ac:dyDescent="0.3">
      <c r="A6761" s="2">
        <v>6760</v>
      </c>
      <c r="B6761" s="2" t="s">
        <v>9076</v>
      </c>
      <c r="C6761" s="2">
        <f>YEAR([1]Data!$D6761)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x14ac:dyDescent="0.3">
      <c r="A6762" s="2">
        <v>6761</v>
      </c>
      <c r="B6762" s="2" t="s">
        <v>9077</v>
      </c>
      <c r="C6762" s="2">
        <f>YEAR([1]Data!$D6762)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x14ac:dyDescent="0.3">
      <c r="A6763" s="2">
        <v>6762</v>
      </c>
      <c r="B6763" s="2" t="s">
        <v>9078</v>
      </c>
      <c r="C6763" s="2">
        <f>YEAR([1]Data!$D6763)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x14ac:dyDescent="0.3">
      <c r="A6764" s="2">
        <v>6763</v>
      </c>
      <c r="B6764" s="2" t="s">
        <v>9079</v>
      </c>
      <c r="C6764" s="2">
        <f>YEAR([1]Data!$D6764)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x14ac:dyDescent="0.3">
      <c r="A6765" s="2">
        <v>6764</v>
      </c>
      <c r="B6765" s="2" t="s">
        <v>9079</v>
      </c>
      <c r="C6765" s="2">
        <f>YEAR([1]Data!$D6765)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x14ac:dyDescent="0.3">
      <c r="A6766" s="2">
        <v>6765</v>
      </c>
      <c r="B6766" s="2" t="s">
        <v>9079</v>
      </c>
      <c r="C6766" s="2">
        <f>YEAR([1]Data!$D6766)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x14ac:dyDescent="0.3">
      <c r="A6767" s="2">
        <v>6766</v>
      </c>
      <c r="B6767" s="2" t="s">
        <v>9082</v>
      </c>
      <c r="C6767" s="2">
        <f>YEAR([1]Data!$D6767)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x14ac:dyDescent="0.3">
      <c r="A6768" s="2">
        <v>6767</v>
      </c>
      <c r="B6768" s="2" t="s">
        <v>9082</v>
      </c>
      <c r="C6768" s="2">
        <f>YEAR([1]Data!$D6768)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x14ac:dyDescent="0.3">
      <c r="A6769" s="2">
        <v>6768</v>
      </c>
      <c r="B6769" s="2" t="s">
        <v>9082</v>
      </c>
      <c r="C6769" s="2">
        <f>YEAR([1]Data!$D6769)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x14ac:dyDescent="0.3">
      <c r="A6770" s="2">
        <v>6769</v>
      </c>
      <c r="B6770" s="2" t="s">
        <v>9083</v>
      </c>
      <c r="C6770" s="2">
        <f>YEAR([1]Data!$D6770)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x14ac:dyDescent="0.3">
      <c r="A6771" s="2">
        <v>6770</v>
      </c>
      <c r="B6771" s="2" t="s">
        <v>9084</v>
      </c>
      <c r="C6771" s="2">
        <f>YEAR([1]Data!$D6771)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x14ac:dyDescent="0.3">
      <c r="A6772" s="2">
        <v>6771</v>
      </c>
      <c r="B6772" s="2" t="s">
        <v>9085</v>
      </c>
      <c r="C6772" s="2">
        <f>YEAR([1]Data!$D6772)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x14ac:dyDescent="0.3">
      <c r="A6773" s="2">
        <v>6772</v>
      </c>
      <c r="B6773" s="2" t="s">
        <v>9085</v>
      </c>
      <c r="C6773" s="2">
        <f>YEAR([1]Data!$D6773)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x14ac:dyDescent="0.3">
      <c r="A6774" s="2">
        <v>6773</v>
      </c>
      <c r="B6774" s="2" t="s">
        <v>9086</v>
      </c>
      <c r="C6774" s="2">
        <f>YEAR([1]Data!$D6774)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x14ac:dyDescent="0.3">
      <c r="A6775" s="2">
        <v>6774</v>
      </c>
      <c r="B6775" s="2" t="s">
        <v>9086</v>
      </c>
      <c r="C6775" s="2">
        <f>YEAR([1]Data!$D6775)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x14ac:dyDescent="0.3">
      <c r="A6776" s="2">
        <v>6775</v>
      </c>
      <c r="B6776" s="2" t="s">
        <v>9086</v>
      </c>
      <c r="C6776" s="2">
        <f>YEAR([1]Data!$D6776)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x14ac:dyDescent="0.3">
      <c r="A6777" s="2">
        <v>6776</v>
      </c>
      <c r="B6777" s="2" t="s">
        <v>9089</v>
      </c>
      <c r="C6777" s="2">
        <f>YEAR([1]Data!$D6777)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x14ac:dyDescent="0.3">
      <c r="A6778" s="2">
        <v>6777</v>
      </c>
      <c r="B6778" s="2" t="s">
        <v>9090</v>
      </c>
      <c r="C6778" s="2">
        <f>YEAR([1]Data!$D6778)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x14ac:dyDescent="0.3">
      <c r="A6779" s="2">
        <v>6778</v>
      </c>
      <c r="B6779" s="2" t="s">
        <v>9091</v>
      </c>
      <c r="C6779" s="2">
        <f>YEAR([1]Data!$D6779)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x14ac:dyDescent="0.3">
      <c r="A6780" s="2">
        <v>6779</v>
      </c>
      <c r="B6780" s="2" t="s">
        <v>9092</v>
      </c>
      <c r="C6780" s="2">
        <f>YEAR([1]Data!$D6780)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x14ac:dyDescent="0.3">
      <c r="A6781" s="2">
        <v>6780</v>
      </c>
      <c r="B6781" s="2" t="s">
        <v>9092</v>
      </c>
      <c r="C6781" s="2">
        <f>YEAR([1]Data!$D6781)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x14ac:dyDescent="0.3">
      <c r="A6782" s="2">
        <v>6781</v>
      </c>
      <c r="B6782" s="2" t="s">
        <v>9092</v>
      </c>
      <c r="C6782" s="2">
        <f>YEAR([1]Data!$D6782)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x14ac:dyDescent="0.3">
      <c r="A6783" s="2">
        <v>6782</v>
      </c>
      <c r="B6783" s="2" t="s">
        <v>9092</v>
      </c>
      <c r="C6783" s="2">
        <f>YEAR([1]Data!$D6783)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x14ac:dyDescent="0.3">
      <c r="A6784" s="2">
        <v>6783</v>
      </c>
      <c r="B6784" s="2" t="s">
        <v>9093</v>
      </c>
      <c r="C6784" s="2">
        <f>YEAR([1]Data!$D6784)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x14ac:dyDescent="0.3">
      <c r="A6785" s="2">
        <v>6784</v>
      </c>
      <c r="B6785" s="2" t="s">
        <v>9093</v>
      </c>
      <c r="C6785" s="2">
        <f>YEAR([1]Data!$D6785)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x14ac:dyDescent="0.3">
      <c r="A6786" s="2">
        <v>6785</v>
      </c>
      <c r="B6786" s="2" t="s">
        <v>9093</v>
      </c>
      <c r="C6786" s="2">
        <f>YEAR([1]Data!$D6786)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x14ac:dyDescent="0.3">
      <c r="A6787" s="2">
        <v>6786</v>
      </c>
      <c r="B6787" s="2" t="s">
        <v>9093</v>
      </c>
      <c r="C6787" s="2">
        <f>YEAR([1]Data!$D6787)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x14ac:dyDescent="0.3">
      <c r="A6788" s="2">
        <v>6787</v>
      </c>
      <c r="B6788" s="2" t="s">
        <v>9093</v>
      </c>
      <c r="C6788" s="2">
        <f>YEAR([1]Data!$D6788)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x14ac:dyDescent="0.3">
      <c r="A6789" s="2">
        <v>6788</v>
      </c>
      <c r="B6789" s="2" t="s">
        <v>9096</v>
      </c>
      <c r="C6789" s="2">
        <f>YEAR([1]Data!$D6789)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x14ac:dyDescent="0.3">
      <c r="A6790" s="2">
        <v>6789</v>
      </c>
      <c r="B6790" s="2" t="s">
        <v>9096</v>
      </c>
      <c r="C6790" s="2">
        <f>YEAR([1]Data!$D6790)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x14ac:dyDescent="0.3">
      <c r="A6791" s="2">
        <v>6790</v>
      </c>
      <c r="B6791" s="2" t="s">
        <v>9097</v>
      </c>
      <c r="C6791" s="2">
        <f>YEAR([1]Data!$D6791)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x14ac:dyDescent="0.3">
      <c r="A6792" s="2">
        <v>6791</v>
      </c>
      <c r="B6792" s="2" t="s">
        <v>9098</v>
      </c>
      <c r="C6792" s="2">
        <f>YEAR([1]Data!$D6792)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x14ac:dyDescent="0.3">
      <c r="A6793" s="2">
        <v>6792</v>
      </c>
      <c r="B6793" s="2" t="s">
        <v>9101</v>
      </c>
      <c r="C6793" s="2">
        <f>YEAR([1]Data!$D6793)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x14ac:dyDescent="0.3">
      <c r="A6794" s="2">
        <v>6793</v>
      </c>
      <c r="B6794" s="2" t="s">
        <v>9102</v>
      </c>
      <c r="C6794" s="2">
        <f>YEAR([1]Data!$D6794)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x14ac:dyDescent="0.3">
      <c r="A6795" s="2">
        <v>6794</v>
      </c>
      <c r="B6795" s="2" t="s">
        <v>9103</v>
      </c>
      <c r="C6795" s="2">
        <f>YEAR([1]Data!$D6795)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x14ac:dyDescent="0.3">
      <c r="A6796" s="2">
        <v>6795</v>
      </c>
      <c r="B6796" s="2" t="s">
        <v>9103</v>
      </c>
      <c r="C6796" s="2">
        <f>YEAR([1]Data!$D6796)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x14ac:dyDescent="0.3">
      <c r="A6797" s="2">
        <v>6796</v>
      </c>
      <c r="B6797" s="2" t="s">
        <v>9103</v>
      </c>
      <c r="C6797" s="2">
        <f>YEAR([1]Data!$D6797)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x14ac:dyDescent="0.3">
      <c r="A6798" s="2">
        <v>6797</v>
      </c>
      <c r="B6798" s="2" t="s">
        <v>9104</v>
      </c>
      <c r="C6798" s="2">
        <f>YEAR([1]Data!$D6798)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x14ac:dyDescent="0.3">
      <c r="A6799" s="2">
        <v>6798</v>
      </c>
      <c r="B6799" s="2" t="s">
        <v>9104</v>
      </c>
      <c r="C6799" s="2">
        <f>YEAR([1]Data!$D6799)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x14ac:dyDescent="0.3">
      <c r="A6800" s="2">
        <v>6799</v>
      </c>
      <c r="B6800" s="2" t="s">
        <v>9104</v>
      </c>
      <c r="C6800" s="2">
        <f>YEAR([1]Data!$D6800)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x14ac:dyDescent="0.3">
      <c r="A6801" s="2">
        <v>6800</v>
      </c>
      <c r="B6801" s="2" t="s">
        <v>9107</v>
      </c>
      <c r="C6801" s="2">
        <f>YEAR([1]Data!$D6801)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x14ac:dyDescent="0.3">
      <c r="A6802" s="2">
        <v>6801</v>
      </c>
      <c r="B6802" s="2" t="s">
        <v>9107</v>
      </c>
      <c r="C6802" s="2">
        <f>YEAR([1]Data!$D6802)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x14ac:dyDescent="0.3">
      <c r="A6803" s="2">
        <v>6802</v>
      </c>
      <c r="B6803" s="2" t="s">
        <v>9107</v>
      </c>
      <c r="C6803" s="2">
        <f>YEAR([1]Data!$D6803)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x14ac:dyDescent="0.3">
      <c r="A6804" s="2">
        <v>6803</v>
      </c>
      <c r="B6804" s="2" t="s">
        <v>9107</v>
      </c>
      <c r="C6804" s="2">
        <f>YEAR([1]Data!$D6804)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x14ac:dyDescent="0.3">
      <c r="A6805" s="2">
        <v>6804</v>
      </c>
      <c r="B6805" s="2" t="s">
        <v>9107</v>
      </c>
      <c r="C6805" s="2">
        <f>YEAR([1]Data!$D6805)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x14ac:dyDescent="0.3">
      <c r="A6806" s="2">
        <v>6805</v>
      </c>
      <c r="B6806" s="2" t="s">
        <v>9108</v>
      </c>
      <c r="C6806" s="2">
        <f>YEAR([1]Data!$D6806)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x14ac:dyDescent="0.3">
      <c r="A6807" s="2">
        <v>6806</v>
      </c>
      <c r="B6807" s="2" t="s">
        <v>9109</v>
      </c>
      <c r="C6807" s="2">
        <f>YEAR([1]Data!$D6807)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x14ac:dyDescent="0.3">
      <c r="A6808" s="2">
        <v>6807</v>
      </c>
      <c r="B6808" s="2" t="s">
        <v>9110</v>
      </c>
      <c r="C6808" s="2">
        <f>YEAR([1]Data!$D6808)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x14ac:dyDescent="0.3">
      <c r="A6809" s="2">
        <v>6808</v>
      </c>
      <c r="B6809" s="2" t="s">
        <v>9111</v>
      </c>
      <c r="C6809" s="2">
        <f>YEAR([1]Data!$D6809)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x14ac:dyDescent="0.3">
      <c r="A6810" s="2">
        <v>6809</v>
      </c>
      <c r="B6810" s="2" t="s">
        <v>9111</v>
      </c>
      <c r="C6810" s="2">
        <f>YEAR([1]Data!$D6810)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x14ac:dyDescent="0.3">
      <c r="A6811" s="2">
        <v>6810</v>
      </c>
      <c r="B6811" s="2" t="s">
        <v>9112</v>
      </c>
      <c r="C6811" s="2">
        <f>YEAR([1]Data!$D6811)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x14ac:dyDescent="0.3">
      <c r="A6812" s="2">
        <v>6811</v>
      </c>
      <c r="B6812" s="2" t="s">
        <v>9112</v>
      </c>
      <c r="C6812" s="2">
        <f>YEAR([1]Data!$D6812)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x14ac:dyDescent="0.3">
      <c r="A6813" s="2">
        <v>6812</v>
      </c>
      <c r="B6813" s="2" t="s">
        <v>9112</v>
      </c>
      <c r="C6813" s="2">
        <f>YEAR([1]Data!$D6813)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x14ac:dyDescent="0.3">
      <c r="A6814" s="2">
        <v>6813</v>
      </c>
      <c r="B6814" s="2" t="s">
        <v>9112</v>
      </c>
      <c r="C6814" s="2">
        <f>YEAR([1]Data!$D6814)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x14ac:dyDescent="0.3">
      <c r="A6815" s="2">
        <v>6814</v>
      </c>
      <c r="B6815" s="2" t="s">
        <v>9112</v>
      </c>
      <c r="C6815" s="2">
        <f>YEAR([1]Data!$D6815)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x14ac:dyDescent="0.3">
      <c r="A6816" s="2">
        <v>6815</v>
      </c>
      <c r="B6816" s="2" t="s">
        <v>9112</v>
      </c>
      <c r="C6816" s="2">
        <f>YEAR([1]Data!$D6816)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x14ac:dyDescent="0.3">
      <c r="A6817" s="2">
        <v>6816</v>
      </c>
      <c r="B6817" s="2" t="s">
        <v>9115</v>
      </c>
      <c r="C6817" s="2">
        <f>YEAR([1]Data!$D6817)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x14ac:dyDescent="0.3">
      <c r="A6818" s="2">
        <v>6817</v>
      </c>
      <c r="B6818" s="2" t="s">
        <v>9115</v>
      </c>
      <c r="C6818" s="2">
        <f>YEAR([1]Data!$D6818)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x14ac:dyDescent="0.3">
      <c r="A6819" s="2">
        <v>6818</v>
      </c>
      <c r="B6819" s="2" t="s">
        <v>9115</v>
      </c>
      <c r="C6819" s="2">
        <f>YEAR([1]Data!$D6819)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x14ac:dyDescent="0.3">
      <c r="A6820" s="2">
        <v>6819</v>
      </c>
      <c r="B6820" s="2" t="s">
        <v>9116</v>
      </c>
      <c r="C6820" s="2">
        <f>YEAR([1]Data!$D6820)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x14ac:dyDescent="0.3">
      <c r="A6821" s="2">
        <v>6820</v>
      </c>
      <c r="B6821" s="2" t="s">
        <v>9116</v>
      </c>
      <c r="C6821" s="2">
        <f>YEAR([1]Data!$D6821)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x14ac:dyDescent="0.3">
      <c r="A6822" s="2">
        <v>6821</v>
      </c>
      <c r="B6822" s="2" t="s">
        <v>9116</v>
      </c>
      <c r="C6822" s="2">
        <f>YEAR([1]Data!$D6822)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x14ac:dyDescent="0.3">
      <c r="A6823" s="2">
        <v>6822</v>
      </c>
      <c r="B6823" s="2" t="s">
        <v>9116</v>
      </c>
      <c r="C6823" s="2">
        <f>YEAR([1]Data!$D6823)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x14ac:dyDescent="0.3">
      <c r="A6824" s="2">
        <v>6823</v>
      </c>
      <c r="B6824" s="2" t="s">
        <v>9117</v>
      </c>
      <c r="C6824" s="2">
        <f>YEAR([1]Data!$D6824)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x14ac:dyDescent="0.3">
      <c r="A6825" s="2">
        <v>6824</v>
      </c>
      <c r="B6825" s="2" t="s">
        <v>9118</v>
      </c>
      <c r="C6825" s="2">
        <f>YEAR([1]Data!$D6825)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x14ac:dyDescent="0.3">
      <c r="A6826" s="2">
        <v>6825</v>
      </c>
      <c r="B6826" s="2" t="s">
        <v>9118</v>
      </c>
      <c r="C6826" s="2">
        <f>YEAR([1]Data!$D6826)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x14ac:dyDescent="0.3">
      <c r="A6827" s="2">
        <v>6826</v>
      </c>
      <c r="B6827" s="2" t="s">
        <v>9119</v>
      </c>
      <c r="C6827" s="2">
        <f>YEAR([1]Data!$D6827)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x14ac:dyDescent="0.3">
      <c r="A6828" s="2">
        <v>6827</v>
      </c>
      <c r="B6828" s="2" t="s">
        <v>9119</v>
      </c>
      <c r="C6828" s="2">
        <f>YEAR([1]Data!$D6828)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x14ac:dyDescent="0.3">
      <c r="A6829" s="2">
        <v>6828</v>
      </c>
      <c r="B6829" s="2" t="s">
        <v>9119</v>
      </c>
      <c r="C6829" s="2">
        <f>YEAR([1]Data!$D6829)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x14ac:dyDescent="0.3">
      <c r="A6830" s="2">
        <v>6829</v>
      </c>
      <c r="B6830" s="2" t="s">
        <v>9119</v>
      </c>
      <c r="C6830" s="2">
        <f>YEAR([1]Data!$D6830)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x14ac:dyDescent="0.3">
      <c r="A6831" s="2">
        <v>6830</v>
      </c>
      <c r="B6831" s="2" t="s">
        <v>9119</v>
      </c>
      <c r="C6831" s="2">
        <f>YEAR([1]Data!$D6831)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x14ac:dyDescent="0.3">
      <c r="A6832" s="2">
        <v>6831</v>
      </c>
      <c r="B6832" s="2" t="s">
        <v>9120</v>
      </c>
      <c r="C6832" s="2">
        <f>YEAR([1]Data!$D6832)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x14ac:dyDescent="0.3">
      <c r="A6833" s="2">
        <v>6832</v>
      </c>
      <c r="B6833" s="2" t="s">
        <v>9121</v>
      </c>
      <c r="C6833" s="2">
        <f>YEAR([1]Data!$D6833)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x14ac:dyDescent="0.3">
      <c r="A6834" s="2">
        <v>6833</v>
      </c>
      <c r="B6834" s="2" t="s">
        <v>9122</v>
      </c>
      <c r="C6834" s="2">
        <f>YEAR([1]Data!$D6834)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x14ac:dyDescent="0.3">
      <c r="A6835" s="2">
        <v>6834</v>
      </c>
      <c r="B6835" s="2" t="s">
        <v>9123</v>
      </c>
      <c r="C6835" s="2">
        <f>YEAR([1]Data!$D6835)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x14ac:dyDescent="0.3">
      <c r="A6836" s="2">
        <v>6835</v>
      </c>
      <c r="B6836" s="2" t="s">
        <v>9124</v>
      </c>
      <c r="C6836" s="2">
        <f>YEAR([1]Data!$D6836)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x14ac:dyDescent="0.3">
      <c r="A6837" s="2">
        <v>6836</v>
      </c>
      <c r="B6837" s="2" t="s">
        <v>9126</v>
      </c>
      <c r="C6837" s="2">
        <f>YEAR([1]Data!$D6837)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x14ac:dyDescent="0.3">
      <c r="A6838" s="2">
        <v>6837</v>
      </c>
      <c r="B6838" s="2" t="s">
        <v>9126</v>
      </c>
      <c r="C6838" s="2">
        <f>YEAR([1]Data!$D6838)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x14ac:dyDescent="0.3">
      <c r="A6839" s="2">
        <v>6838</v>
      </c>
      <c r="B6839" s="2" t="s">
        <v>9127</v>
      </c>
      <c r="C6839" s="2">
        <f>YEAR([1]Data!$D6839)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x14ac:dyDescent="0.3">
      <c r="A6840" s="2">
        <v>6839</v>
      </c>
      <c r="B6840" s="2" t="s">
        <v>9128</v>
      </c>
      <c r="C6840" s="2">
        <f>YEAR([1]Data!$D6840)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x14ac:dyDescent="0.3">
      <c r="A6841" s="2">
        <v>6840</v>
      </c>
      <c r="B6841" s="2" t="s">
        <v>9128</v>
      </c>
      <c r="C6841" s="2">
        <f>YEAR([1]Data!$D6841)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x14ac:dyDescent="0.3">
      <c r="A6842" s="2">
        <v>6841</v>
      </c>
      <c r="B6842" s="2" t="s">
        <v>9129</v>
      </c>
      <c r="C6842" s="2">
        <f>YEAR([1]Data!$D6842)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x14ac:dyDescent="0.3">
      <c r="A6843" s="2">
        <v>6842</v>
      </c>
      <c r="B6843" s="2" t="s">
        <v>9130</v>
      </c>
      <c r="C6843" s="2">
        <f>YEAR([1]Data!$D6843)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x14ac:dyDescent="0.3">
      <c r="A6844" s="2">
        <v>6843</v>
      </c>
      <c r="B6844" s="2" t="s">
        <v>9130</v>
      </c>
      <c r="C6844" s="2">
        <f>YEAR([1]Data!$D6844)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x14ac:dyDescent="0.3">
      <c r="A6845" s="2">
        <v>6844</v>
      </c>
      <c r="B6845" s="2" t="s">
        <v>9130</v>
      </c>
      <c r="C6845" s="2">
        <f>YEAR([1]Data!$D6845)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x14ac:dyDescent="0.3">
      <c r="A6846" s="2">
        <v>6845</v>
      </c>
      <c r="B6846" s="2" t="s">
        <v>9130</v>
      </c>
      <c r="C6846" s="2">
        <f>YEAR([1]Data!$D6846)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x14ac:dyDescent="0.3">
      <c r="A6847" s="2">
        <v>6846</v>
      </c>
      <c r="B6847" s="2" t="s">
        <v>9133</v>
      </c>
      <c r="C6847" s="2">
        <f>YEAR([1]Data!$D6847)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x14ac:dyDescent="0.3">
      <c r="A6848" s="2">
        <v>6847</v>
      </c>
      <c r="B6848" s="2" t="s">
        <v>9135</v>
      </c>
      <c r="C6848" s="2">
        <f>YEAR([1]Data!$D6848)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x14ac:dyDescent="0.3">
      <c r="A6849" s="2">
        <v>6848</v>
      </c>
      <c r="B6849" s="2" t="s">
        <v>9136</v>
      </c>
      <c r="C6849" s="2">
        <f>YEAR([1]Data!$D6849)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x14ac:dyDescent="0.3">
      <c r="A6850" s="2">
        <v>6849</v>
      </c>
      <c r="B6850" s="2" t="s">
        <v>9137</v>
      </c>
      <c r="C6850" s="2">
        <f>YEAR([1]Data!$D6850)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x14ac:dyDescent="0.3">
      <c r="A6851" s="2">
        <v>6850</v>
      </c>
      <c r="B6851" s="2" t="s">
        <v>9138</v>
      </c>
      <c r="C6851" s="2">
        <f>YEAR([1]Data!$D6851)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x14ac:dyDescent="0.3">
      <c r="A6852" s="2">
        <v>6851</v>
      </c>
      <c r="B6852" s="2" t="s">
        <v>9139</v>
      </c>
      <c r="C6852" s="2">
        <f>YEAR([1]Data!$D6852)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x14ac:dyDescent="0.3">
      <c r="A6853" s="2">
        <v>6852</v>
      </c>
      <c r="B6853" s="2" t="s">
        <v>9139</v>
      </c>
      <c r="C6853" s="2">
        <f>YEAR([1]Data!$D6853)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x14ac:dyDescent="0.3">
      <c r="A6854" s="2">
        <v>6853</v>
      </c>
      <c r="B6854" s="2" t="s">
        <v>9140</v>
      </c>
      <c r="C6854" s="2">
        <f>YEAR([1]Data!$D6854)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x14ac:dyDescent="0.3">
      <c r="A6855" s="2">
        <v>6854</v>
      </c>
      <c r="B6855" s="2" t="s">
        <v>9140</v>
      </c>
      <c r="C6855" s="2">
        <f>YEAR([1]Data!$D6855)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x14ac:dyDescent="0.3">
      <c r="A6856" s="2">
        <v>6855</v>
      </c>
      <c r="B6856" s="2" t="s">
        <v>9140</v>
      </c>
      <c r="C6856" s="2">
        <f>YEAR([1]Data!$D6856)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x14ac:dyDescent="0.3">
      <c r="A6857" s="2">
        <v>6856</v>
      </c>
      <c r="B6857" s="2" t="s">
        <v>9140</v>
      </c>
      <c r="C6857" s="2">
        <f>YEAR([1]Data!$D6857)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x14ac:dyDescent="0.3">
      <c r="A6858" s="2">
        <v>6857</v>
      </c>
      <c r="B6858" s="2" t="s">
        <v>9140</v>
      </c>
      <c r="C6858" s="2">
        <f>YEAR([1]Data!$D6858)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x14ac:dyDescent="0.3">
      <c r="A6859" s="2">
        <v>6858</v>
      </c>
      <c r="B6859" s="2" t="s">
        <v>9141</v>
      </c>
      <c r="C6859" s="2">
        <f>YEAR([1]Data!$D6859)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x14ac:dyDescent="0.3">
      <c r="A6860" s="2">
        <v>6859</v>
      </c>
      <c r="B6860" s="2" t="s">
        <v>9141</v>
      </c>
      <c r="C6860" s="2">
        <f>YEAR([1]Data!$D6860)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x14ac:dyDescent="0.3">
      <c r="A6861" s="2">
        <v>6860</v>
      </c>
      <c r="B6861" s="2" t="s">
        <v>9141</v>
      </c>
      <c r="C6861" s="2">
        <f>YEAR([1]Data!$D6861)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x14ac:dyDescent="0.3">
      <c r="A6862" s="2">
        <v>6861</v>
      </c>
      <c r="B6862" s="2" t="s">
        <v>9141</v>
      </c>
      <c r="C6862" s="2">
        <f>YEAR([1]Data!$D6862)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x14ac:dyDescent="0.3">
      <c r="A6863" s="2">
        <v>6862</v>
      </c>
      <c r="B6863" s="2" t="s">
        <v>9141</v>
      </c>
      <c r="C6863" s="2">
        <f>YEAR([1]Data!$D6863)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x14ac:dyDescent="0.3">
      <c r="A6864" s="2">
        <v>6863</v>
      </c>
      <c r="B6864" s="2" t="s">
        <v>9141</v>
      </c>
      <c r="C6864" s="2">
        <f>YEAR([1]Data!$D6864)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x14ac:dyDescent="0.3">
      <c r="A6865" s="2">
        <v>6864</v>
      </c>
      <c r="B6865" s="2" t="s">
        <v>9142</v>
      </c>
      <c r="C6865" s="2">
        <f>YEAR([1]Data!$D6865)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x14ac:dyDescent="0.3">
      <c r="A6866" s="2">
        <v>6865</v>
      </c>
      <c r="B6866" s="2" t="s">
        <v>9143</v>
      </c>
      <c r="C6866" s="2">
        <f>YEAR([1]Data!$D6866)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x14ac:dyDescent="0.3">
      <c r="A6867" s="2">
        <v>6866</v>
      </c>
      <c r="B6867" s="2" t="s">
        <v>9143</v>
      </c>
      <c r="C6867" s="2">
        <f>YEAR([1]Data!$D6867)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x14ac:dyDescent="0.3">
      <c r="A6868" s="2">
        <v>6867</v>
      </c>
      <c r="B6868" s="2" t="s">
        <v>9143</v>
      </c>
      <c r="C6868" s="2">
        <f>YEAR([1]Data!$D6868)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x14ac:dyDescent="0.3">
      <c r="A6869" s="2">
        <v>6868</v>
      </c>
      <c r="B6869" s="2" t="s">
        <v>9143</v>
      </c>
      <c r="C6869" s="2">
        <f>YEAR([1]Data!$D6869)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x14ac:dyDescent="0.3">
      <c r="A6870" s="2">
        <v>6869</v>
      </c>
      <c r="B6870" s="2" t="s">
        <v>9143</v>
      </c>
      <c r="C6870" s="2">
        <f>YEAR([1]Data!$D6870)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x14ac:dyDescent="0.3">
      <c r="A6871" s="2">
        <v>6870</v>
      </c>
      <c r="B6871" s="2" t="s">
        <v>9143</v>
      </c>
      <c r="C6871" s="2">
        <f>YEAR([1]Data!$D6871)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x14ac:dyDescent="0.3">
      <c r="A6872" s="2">
        <v>6871</v>
      </c>
      <c r="B6872" s="2" t="s">
        <v>9143</v>
      </c>
      <c r="C6872" s="2">
        <f>YEAR([1]Data!$D6872)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x14ac:dyDescent="0.3">
      <c r="A6873" s="2">
        <v>6872</v>
      </c>
      <c r="B6873" s="2" t="s">
        <v>9144</v>
      </c>
      <c r="C6873" s="2">
        <f>YEAR([1]Data!$D6873)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x14ac:dyDescent="0.3">
      <c r="A6874" s="2">
        <v>6873</v>
      </c>
      <c r="B6874" s="2" t="s">
        <v>9145</v>
      </c>
      <c r="C6874" s="2">
        <f>YEAR([1]Data!$D6874)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x14ac:dyDescent="0.3">
      <c r="A6875" s="2">
        <v>6874</v>
      </c>
      <c r="B6875" s="2" t="s">
        <v>9146</v>
      </c>
      <c r="C6875" s="2">
        <f>YEAR([1]Data!$D6875)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x14ac:dyDescent="0.3">
      <c r="A6876" s="2">
        <v>6875</v>
      </c>
      <c r="B6876" s="2" t="s">
        <v>9146</v>
      </c>
      <c r="C6876" s="2">
        <f>YEAR([1]Data!$D6876)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x14ac:dyDescent="0.3">
      <c r="A6877" s="2">
        <v>6876</v>
      </c>
      <c r="B6877" s="2" t="s">
        <v>9148</v>
      </c>
      <c r="C6877" s="2">
        <f>YEAR([1]Data!$D6877)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x14ac:dyDescent="0.3">
      <c r="A6878" s="2">
        <v>6877</v>
      </c>
      <c r="B6878" s="2" t="s">
        <v>9148</v>
      </c>
      <c r="C6878" s="2">
        <f>YEAR([1]Data!$D6878)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x14ac:dyDescent="0.3">
      <c r="A6879" s="2">
        <v>6878</v>
      </c>
      <c r="B6879" s="2" t="s">
        <v>9149</v>
      </c>
      <c r="C6879" s="2">
        <f>YEAR([1]Data!$D6879)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x14ac:dyDescent="0.3">
      <c r="A6880" s="2">
        <v>6879</v>
      </c>
      <c r="B6880" s="2" t="s">
        <v>9149</v>
      </c>
      <c r="C6880" s="2">
        <f>YEAR([1]Data!$D6880)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x14ac:dyDescent="0.3">
      <c r="A6881" s="2">
        <v>6880</v>
      </c>
      <c r="B6881" s="2" t="s">
        <v>9150</v>
      </c>
      <c r="C6881" s="2">
        <f>YEAR([1]Data!$D6881)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x14ac:dyDescent="0.3">
      <c r="A6882" s="2">
        <v>6881</v>
      </c>
      <c r="B6882" s="2" t="s">
        <v>9150</v>
      </c>
      <c r="C6882" s="2">
        <f>YEAR([1]Data!$D6882)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x14ac:dyDescent="0.3">
      <c r="A6883" s="2">
        <v>6882</v>
      </c>
      <c r="B6883" s="2" t="s">
        <v>9150</v>
      </c>
      <c r="C6883" s="2">
        <f>YEAR([1]Data!$D6883)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x14ac:dyDescent="0.3">
      <c r="A6884" s="2">
        <v>6883</v>
      </c>
      <c r="B6884" s="2" t="s">
        <v>9150</v>
      </c>
      <c r="C6884" s="2">
        <f>YEAR([1]Data!$D6884)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x14ac:dyDescent="0.3">
      <c r="A6885" s="2">
        <v>6884</v>
      </c>
      <c r="B6885" s="2" t="s">
        <v>9150</v>
      </c>
      <c r="C6885" s="2">
        <f>YEAR([1]Data!$D6885)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x14ac:dyDescent="0.3">
      <c r="A6886" s="2">
        <v>6885</v>
      </c>
      <c r="B6886" s="2" t="s">
        <v>9151</v>
      </c>
      <c r="C6886" s="2">
        <f>YEAR([1]Data!$D6886)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x14ac:dyDescent="0.3">
      <c r="A6887" s="2">
        <v>6886</v>
      </c>
      <c r="B6887" s="2" t="s">
        <v>9152</v>
      </c>
      <c r="C6887" s="2">
        <f>YEAR([1]Data!$D6887)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x14ac:dyDescent="0.3">
      <c r="A6888" s="2">
        <v>6887</v>
      </c>
      <c r="B6888" s="2" t="s">
        <v>9152</v>
      </c>
      <c r="C6888" s="2">
        <f>YEAR([1]Data!$D6888)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x14ac:dyDescent="0.3">
      <c r="A6889" s="2">
        <v>6888</v>
      </c>
      <c r="B6889" s="2" t="s">
        <v>9153</v>
      </c>
      <c r="C6889" s="2">
        <f>YEAR([1]Data!$D6889)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x14ac:dyDescent="0.3">
      <c r="A6890" s="2">
        <v>6889</v>
      </c>
      <c r="B6890" s="2" t="s">
        <v>9153</v>
      </c>
      <c r="C6890" s="2">
        <f>YEAR([1]Data!$D6890)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x14ac:dyDescent="0.3">
      <c r="A6891" s="2">
        <v>6890</v>
      </c>
      <c r="B6891" s="2" t="s">
        <v>9154</v>
      </c>
      <c r="C6891" s="2">
        <f>YEAR([1]Data!$D6891)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x14ac:dyDescent="0.3">
      <c r="A6892" s="2">
        <v>6891</v>
      </c>
      <c r="B6892" s="2" t="s">
        <v>9154</v>
      </c>
      <c r="C6892" s="2">
        <f>YEAR([1]Data!$D6892)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x14ac:dyDescent="0.3">
      <c r="A6893" s="2">
        <v>6892</v>
      </c>
      <c r="B6893" s="2" t="s">
        <v>9154</v>
      </c>
      <c r="C6893" s="2">
        <f>YEAR([1]Data!$D6893)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x14ac:dyDescent="0.3">
      <c r="A6894" s="2">
        <v>6893</v>
      </c>
      <c r="B6894" s="2" t="s">
        <v>9154</v>
      </c>
      <c r="C6894" s="2">
        <f>YEAR([1]Data!$D6894)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x14ac:dyDescent="0.3">
      <c r="A6895" s="2">
        <v>6894</v>
      </c>
      <c r="B6895" s="2" t="s">
        <v>9154</v>
      </c>
      <c r="C6895" s="2">
        <f>YEAR([1]Data!$D6895)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x14ac:dyDescent="0.3">
      <c r="A6896" s="2">
        <v>6895</v>
      </c>
      <c r="B6896" s="2" t="s">
        <v>9154</v>
      </c>
      <c r="C6896" s="2">
        <f>YEAR([1]Data!$D6896)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x14ac:dyDescent="0.3">
      <c r="A6897" s="2">
        <v>6896</v>
      </c>
      <c r="B6897" s="2" t="s">
        <v>9154</v>
      </c>
      <c r="C6897" s="2">
        <f>YEAR([1]Data!$D6897)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x14ac:dyDescent="0.3">
      <c r="A6898" s="2">
        <v>6897</v>
      </c>
      <c r="B6898" s="2" t="s">
        <v>9154</v>
      </c>
      <c r="C6898" s="2">
        <f>YEAR([1]Data!$D6898)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x14ac:dyDescent="0.3">
      <c r="A6899" s="2">
        <v>6898</v>
      </c>
      <c r="B6899" s="2" t="s">
        <v>9155</v>
      </c>
      <c r="C6899" s="2">
        <f>YEAR([1]Data!$D6899)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x14ac:dyDescent="0.3">
      <c r="A6900" s="2">
        <v>6899</v>
      </c>
      <c r="B6900" s="2" t="s">
        <v>9156</v>
      </c>
      <c r="C6900" s="2">
        <f>YEAR([1]Data!$D6900)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x14ac:dyDescent="0.3">
      <c r="A6901" s="2">
        <v>6900</v>
      </c>
      <c r="B6901" s="2" t="s">
        <v>9156</v>
      </c>
      <c r="C6901" s="2">
        <f>YEAR([1]Data!$D6901)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x14ac:dyDescent="0.3">
      <c r="A6902" s="2">
        <v>6901</v>
      </c>
      <c r="B6902" s="2" t="s">
        <v>9157</v>
      </c>
      <c r="C6902" s="2">
        <f>YEAR([1]Data!$D6902)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x14ac:dyDescent="0.3">
      <c r="A6903" s="2">
        <v>6902</v>
      </c>
      <c r="B6903" s="2" t="s">
        <v>9158</v>
      </c>
      <c r="C6903" s="2">
        <f>YEAR([1]Data!$D6903)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x14ac:dyDescent="0.3">
      <c r="A6904" s="2">
        <v>6903</v>
      </c>
      <c r="B6904" s="2" t="s">
        <v>9159</v>
      </c>
      <c r="C6904" s="2">
        <f>YEAR([1]Data!$D6904)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x14ac:dyDescent="0.3">
      <c r="A6905" s="2">
        <v>6904</v>
      </c>
      <c r="B6905" s="2" t="s">
        <v>9159</v>
      </c>
      <c r="C6905" s="2">
        <f>YEAR([1]Data!$D6905)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x14ac:dyDescent="0.3">
      <c r="A6906" s="2">
        <v>6905</v>
      </c>
      <c r="B6906" s="2" t="s">
        <v>9159</v>
      </c>
      <c r="C6906" s="2">
        <f>YEAR([1]Data!$D6906)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x14ac:dyDescent="0.3">
      <c r="A6907" s="2">
        <v>6906</v>
      </c>
      <c r="B6907" s="2" t="s">
        <v>9162</v>
      </c>
      <c r="C6907" s="2">
        <f>YEAR([1]Data!$D6907)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x14ac:dyDescent="0.3">
      <c r="A6908" s="2">
        <v>6907</v>
      </c>
      <c r="B6908" s="2" t="s">
        <v>9163</v>
      </c>
      <c r="C6908" s="2">
        <f>YEAR([1]Data!$D6908)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x14ac:dyDescent="0.3">
      <c r="A6909" s="2">
        <v>6908</v>
      </c>
      <c r="B6909" s="2" t="s">
        <v>9164</v>
      </c>
      <c r="C6909" s="2">
        <f>YEAR([1]Data!$D6909)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x14ac:dyDescent="0.3">
      <c r="A6910" s="2">
        <v>6909</v>
      </c>
      <c r="B6910" s="2" t="s">
        <v>9165</v>
      </c>
      <c r="C6910" s="2">
        <f>YEAR([1]Data!$D6910)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x14ac:dyDescent="0.3">
      <c r="A6911" s="2">
        <v>6910</v>
      </c>
      <c r="B6911" s="2" t="s">
        <v>9166</v>
      </c>
      <c r="C6911" s="2">
        <f>YEAR([1]Data!$D6911)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x14ac:dyDescent="0.3">
      <c r="A6912" s="2">
        <v>6911</v>
      </c>
      <c r="B6912" s="2" t="s">
        <v>9167</v>
      </c>
      <c r="C6912" s="2">
        <f>YEAR([1]Data!$D6912)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x14ac:dyDescent="0.3">
      <c r="A6913" s="2">
        <v>6912</v>
      </c>
      <c r="B6913" s="2" t="s">
        <v>9168</v>
      </c>
      <c r="C6913" s="2">
        <f>YEAR([1]Data!$D6913)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x14ac:dyDescent="0.3">
      <c r="A6914" s="2">
        <v>6913</v>
      </c>
      <c r="B6914" s="2" t="s">
        <v>9169</v>
      </c>
      <c r="C6914" s="2">
        <f>YEAR([1]Data!$D6914)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x14ac:dyDescent="0.3">
      <c r="A6915" s="2">
        <v>6914</v>
      </c>
      <c r="B6915" s="2" t="s">
        <v>9170</v>
      </c>
      <c r="C6915" s="2">
        <f>YEAR([1]Data!$D6915)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x14ac:dyDescent="0.3">
      <c r="A6916" s="2">
        <v>6915</v>
      </c>
      <c r="B6916" s="2" t="s">
        <v>9172</v>
      </c>
      <c r="C6916" s="2">
        <f>YEAR([1]Data!$D6916)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x14ac:dyDescent="0.3">
      <c r="A6917" s="2">
        <v>6916</v>
      </c>
      <c r="B6917" s="2" t="s">
        <v>9172</v>
      </c>
      <c r="C6917" s="2">
        <f>YEAR([1]Data!$D6917)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x14ac:dyDescent="0.3">
      <c r="A6918" s="2">
        <v>6917</v>
      </c>
      <c r="B6918" s="2" t="s">
        <v>9172</v>
      </c>
      <c r="C6918" s="2">
        <f>YEAR([1]Data!$D6918)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x14ac:dyDescent="0.3">
      <c r="A6919" s="2">
        <v>6918</v>
      </c>
      <c r="B6919" s="2" t="s">
        <v>9173</v>
      </c>
      <c r="C6919" s="2">
        <f>YEAR([1]Data!$D6919)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x14ac:dyDescent="0.3">
      <c r="A6920" s="2">
        <v>6919</v>
      </c>
      <c r="B6920" s="2" t="s">
        <v>9174</v>
      </c>
      <c r="C6920" s="2">
        <f>YEAR([1]Data!$D6920)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x14ac:dyDescent="0.3">
      <c r="A6921" s="2">
        <v>6920</v>
      </c>
      <c r="B6921" s="2" t="s">
        <v>9175</v>
      </c>
      <c r="C6921" s="2">
        <f>YEAR([1]Data!$D6921)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x14ac:dyDescent="0.3">
      <c r="A6922" s="2">
        <v>6921</v>
      </c>
      <c r="B6922" s="2" t="s">
        <v>9176</v>
      </c>
      <c r="C6922" s="2">
        <f>YEAR([1]Data!$D6922)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x14ac:dyDescent="0.3">
      <c r="A6923" s="2">
        <v>6922</v>
      </c>
      <c r="B6923" s="2" t="s">
        <v>9177</v>
      </c>
      <c r="C6923" s="2">
        <f>YEAR([1]Data!$D6923)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x14ac:dyDescent="0.3">
      <c r="A6924" s="2">
        <v>6923</v>
      </c>
      <c r="B6924" s="2" t="s">
        <v>9178</v>
      </c>
      <c r="C6924" s="2">
        <f>YEAR([1]Data!$D6924)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x14ac:dyDescent="0.3">
      <c r="A6925" s="2">
        <v>6924</v>
      </c>
      <c r="B6925" s="2" t="s">
        <v>9178</v>
      </c>
      <c r="C6925" s="2">
        <f>YEAR([1]Data!$D6925)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x14ac:dyDescent="0.3">
      <c r="A6926" s="2">
        <v>6925</v>
      </c>
      <c r="B6926" s="2" t="s">
        <v>9179</v>
      </c>
      <c r="C6926" s="2">
        <f>YEAR([1]Data!$D6926)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x14ac:dyDescent="0.3">
      <c r="A6927" s="2">
        <v>6926</v>
      </c>
      <c r="B6927" s="2" t="s">
        <v>9179</v>
      </c>
      <c r="C6927" s="2">
        <f>YEAR([1]Data!$D6927)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x14ac:dyDescent="0.3">
      <c r="A6928" s="2">
        <v>6927</v>
      </c>
      <c r="B6928" s="2" t="s">
        <v>9180</v>
      </c>
      <c r="C6928" s="2">
        <f>YEAR([1]Data!$D6928)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x14ac:dyDescent="0.3">
      <c r="A6929" s="2">
        <v>6928</v>
      </c>
      <c r="B6929" s="2" t="s">
        <v>9181</v>
      </c>
      <c r="C6929" s="2">
        <f>YEAR([1]Data!$D6929)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x14ac:dyDescent="0.3">
      <c r="A6930" s="2">
        <v>6929</v>
      </c>
      <c r="B6930" s="2" t="s">
        <v>9181</v>
      </c>
      <c r="C6930" s="2">
        <f>YEAR([1]Data!$D6930)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x14ac:dyDescent="0.3">
      <c r="A6931" s="2">
        <v>6930</v>
      </c>
      <c r="B6931" s="2" t="s">
        <v>9181</v>
      </c>
      <c r="C6931" s="2">
        <f>YEAR([1]Data!$D6931)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x14ac:dyDescent="0.3">
      <c r="A6932" s="2">
        <v>6931</v>
      </c>
      <c r="B6932" s="2" t="s">
        <v>9181</v>
      </c>
      <c r="C6932" s="2">
        <f>YEAR([1]Data!$D6932)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x14ac:dyDescent="0.3">
      <c r="A6933" s="2">
        <v>6932</v>
      </c>
      <c r="B6933" s="2" t="s">
        <v>9182</v>
      </c>
      <c r="C6933" s="2">
        <f>YEAR([1]Data!$D6933)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x14ac:dyDescent="0.3">
      <c r="A6934" s="2">
        <v>6933</v>
      </c>
      <c r="B6934" s="2" t="s">
        <v>9182</v>
      </c>
      <c r="C6934" s="2">
        <f>YEAR([1]Data!$D6934)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x14ac:dyDescent="0.3">
      <c r="A6935" s="2">
        <v>6934</v>
      </c>
      <c r="B6935" s="2" t="s">
        <v>9182</v>
      </c>
      <c r="C6935" s="2">
        <f>YEAR([1]Data!$D6935)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x14ac:dyDescent="0.3">
      <c r="A6936" s="2">
        <v>6935</v>
      </c>
      <c r="B6936" s="2" t="s">
        <v>9182</v>
      </c>
      <c r="C6936" s="2">
        <f>YEAR([1]Data!$D6936)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x14ac:dyDescent="0.3">
      <c r="A6937" s="2">
        <v>6936</v>
      </c>
      <c r="B6937" s="2" t="s">
        <v>9185</v>
      </c>
      <c r="C6937" s="2">
        <f>YEAR([1]Data!$D6937)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x14ac:dyDescent="0.3">
      <c r="A6938" s="2">
        <v>6937</v>
      </c>
      <c r="B6938" s="2" t="s">
        <v>9186</v>
      </c>
      <c r="C6938" s="2">
        <f>YEAR([1]Data!$D6938)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x14ac:dyDescent="0.3">
      <c r="A6939" s="2">
        <v>6938</v>
      </c>
      <c r="B6939" s="2" t="s">
        <v>9189</v>
      </c>
      <c r="C6939" s="2">
        <f>YEAR([1]Data!$D6939)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x14ac:dyDescent="0.3">
      <c r="A6940" s="2">
        <v>6939</v>
      </c>
      <c r="B6940" s="2" t="s">
        <v>9190</v>
      </c>
      <c r="C6940" s="2">
        <f>YEAR([1]Data!$D6940)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x14ac:dyDescent="0.3">
      <c r="A6941" s="2">
        <v>6940</v>
      </c>
      <c r="B6941" s="2" t="s">
        <v>9193</v>
      </c>
      <c r="C6941" s="2">
        <f>YEAR([1]Data!$D6941)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x14ac:dyDescent="0.3">
      <c r="A6942" s="2">
        <v>6941</v>
      </c>
      <c r="B6942" s="2" t="s">
        <v>9193</v>
      </c>
      <c r="C6942" s="2">
        <f>YEAR([1]Data!$D6942)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x14ac:dyDescent="0.3">
      <c r="A6943" s="2">
        <v>6942</v>
      </c>
      <c r="B6943" s="2" t="s">
        <v>9193</v>
      </c>
      <c r="C6943" s="2">
        <f>YEAR([1]Data!$D6943)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x14ac:dyDescent="0.3">
      <c r="A6944" s="2">
        <v>6943</v>
      </c>
      <c r="B6944" s="2" t="s">
        <v>9193</v>
      </c>
      <c r="C6944" s="2">
        <f>YEAR([1]Data!$D6944)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x14ac:dyDescent="0.3">
      <c r="A6945" s="2">
        <v>6944</v>
      </c>
      <c r="B6945" s="2" t="s">
        <v>9194</v>
      </c>
      <c r="C6945" s="2">
        <f>YEAR([1]Data!$D6945)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x14ac:dyDescent="0.3">
      <c r="A6946" s="2">
        <v>6945</v>
      </c>
      <c r="B6946" s="2" t="s">
        <v>9197</v>
      </c>
      <c r="C6946" s="2">
        <f>YEAR([1]Data!$D6946)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x14ac:dyDescent="0.3">
      <c r="A6947" s="2">
        <v>6946</v>
      </c>
      <c r="B6947" s="2" t="s">
        <v>9198</v>
      </c>
      <c r="C6947" s="2">
        <f>YEAR([1]Data!$D6947)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x14ac:dyDescent="0.3">
      <c r="A6948" s="2">
        <v>6947</v>
      </c>
      <c r="B6948" s="2" t="s">
        <v>9199</v>
      </c>
      <c r="C6948" s="2">
        <f>YEAR([1]Data!$D6948)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x14ac:dyDescent="0.3">
      <c r="A6949" s="2">
        <v>6948</v>
      </c>
      <c r="B6949" s="2" t="s">
        <v>9200</v>
      </c>
      <c r="C6949" s="2">
        <f>YEAR([1]Data!$D6949)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x14ac:dyDescent="0.3">
      <c r="A6950" s="2">
        <v>6949</v>
      </c>
      <c r="B6950" s="2" t="s">
        <v>9200</v>
      </c>
      <c r="C6950" s="2">
        <f>YEAR([1]Data!$D6950)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x14ac:dyDescent="0.3">
      <c r="A6951" s="2">
        <v>6950</v>
      </c>
      <c r="B6951" s="2" t="s">
        <v>9201</v>
      </c>
      <c r="C6951" s="2">
        <f>YEAR([1]Data!$D6951)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x14ac:dyDescent="0.3">
      <c r="A6952" s="2">
        <v>6951</v>
      </c>
      <c r="B6952" s="2" t="s">
        <v>9201</v>
      </c>
      <c r="C6952" s="2">
        <f>YEAR([1]Data!$D6952)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x14ac:dyDescent="0.3">
      <c r="A6953" s="2">
        <v>6952</v>
      </c>
      <c r="B6953" s="2" t="s">
        <v>9202</v>
      </c>
      <c r="C6953" s="2">
        <f>YEAR([1]Data!$D6953)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x14ac:dyDescent="0.3">
      <c r="A6954" s="2">
        <v>6953</v>
      </c>
      <c r="B6954" s="2" t="s">
        <v>9205</v>
      </c>
      <c r="C6954" s="2">
        <f>YEAR([1]Data!$D6954)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x14ac:dyDescent="0.3">
      <c r="A6955" s="2">
        <v>6954</v>
      </c>
      <c r="B6955" s="2" t="s">
        <v>9205</v>
      </c>
      <c r="C6955" s="2">
        <f>YEAR([1]Data!$D6955)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x14ac:dyDescent="0.3">
      <c r="A6956" s="2">
        <v>6955</v>
      </c>
      <c r="B6956" s="2" t="s">
        <v>9205</v>
      </c>
      <c r="C6956" s="2">
        <f>YEAR([1]Data!$D6956)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x14ac:dyDescent="0.3">
      <c r="A6957" s="2">
        <v>6956</v>
      </c>
      <c r="B6957" s="2" t="s">
        <v>9206</v>
      </c>
      <c r="C6957" s="2">
        <f>YEAR([1]Data!$D6957)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x14ac:dyDescent="0.3">
      <c r="A6958" s="2">
        <v>6957</v>
      </c>
      <c r="B6958" s="2" t="s">
        <v>9207</v>
      </c>
      <c r="C6958" s="2">
        <f>YEAR([1]Data!$D6958)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x14ac:dyDescent="0.3">
      <c r="A6959" s="2">
        <v>6958</v>
      </c>
      <c r="B6959" s="2" t="s">
        <v>9207</v>
      </c>
      <c r="C6959" s="2">
        <f>YEAR([1]Data!$D6959)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x14ac:dyDescent="0.3">
      <c r="A6960" s="2">
        <v>6959</v>
      </c>
      <c r="B6960" s="2" t="s">
        <v>9210</v>
      </c>
      <c r="C6960" s="2">
        <f>YEAR([1]Data!$D6960)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x14ac:dyDescent="0.3">
      <c r="A6961" s="2">
        <v>6960</v>
      </c>
      <c r="B6961" s="2" t="s">
        <v>9210</v>
      </c>
      <c r="C6961" s="2">
        <f>YEAR([1]Data!$D6961)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x14ac:dyDescent="0.3">
      <c r="A6962" s="2">
        <v>6961</v>
      </c>
      <c r="B6962" s="2" t="s">
        <v>9210</v>
      </c>
      <c r="C6962" s="2">
        <f>YEAR([1]Data!$D6962)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x14ac:dyDescent="0.3">
      <c r="A6963" s="2">
        <v>6962</v>
      </c>
      <c r="B6963" s="2" t="s">
        <v>9211</v>
      </c>
      <c r="C6963" s="2">
        <f>YEAR([1]Data!$D6963)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x14ac:dyDescent="0.3">
      <c r="A6964" s="2">
        <v>6963</v>
      </c>
      <c r="B6964" s="2" t="s">
        <v>9212</v>
      </c>
      <c r="C6964" s="2">
        <f>YEAR([1]Data!$D6964)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x14ac:dyDescent="0.3">
      <c r="A6965" s="2">
        <v>6964</v>
      </c>
      <c r="B6965" s="2" t="s">
        <v>9212</v>
      </c>
      <c r="C6965" s="2">
        <f>YEAR([1]Data!$D6965)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x14ac:dyDescent="0.3">
      <c r="A6966" s="2">
        <v>6965</v>
      </c>
      <c r="B6966" s="2" t="s">
        <v>9212</v>
      </c>
      <c r="C6966" s="2">
        <f>YEAR([1]Data!$D6966)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x14ac:dyDescent="0.3">
      <c r="A6967" s="2">
        <v>6966</v>
      </c>
      <c r="B6967" s="2" t="s">
        <v>9212</v>
      </c>
      <c r="C6967" s="2">
        <f>YEAR([1]Data!$D6967)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x14ac:dyDescent="0.3">
      <c r="A6968" s="2">
        <v>6967</v>
      </c>
      <c r="B6968" s="2" t="s">
        <v>9212</v>
      </c>
      <c r="C6968" s="2">
        <f>YEAR([1]Data!$D6968)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x14ac:dyDescent="0.3">
      <c r="A6969" s="2">
        <v>6968</v>
      </c>
      <c r="B6969" s="2" t="s">
        <v>9212</v>
      </c>
      <c r="C6969" s="2">
        <f>YEAR([1]Data!$D6969)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x14ac:dyDescent="0.3">
      <c r="A6970" s="2">
        <v>6969</v>
      </c>
      <c r="B6970" s="2" t="s">
        <v>9213</v>
      </c>
      <c r="C6970" s="2">
        <f>YEAR([1]Data!$D6970)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x14ac:dyDescent="0.3">
      <c r="A6971" s="2">
        <v>6970</v>
      </c>
      <c r="B6971" s="2" t="s">
        <v>9214</v>
      </c>
      <c r="C6971" s="2">
        <f>YEAR([1]Data!$D6971)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x14ac:dyDescent="0.3">
      <c r="A6972" s="2">
        <v>6971</v>
      </c>
      <c r="B6972" s="2" t="s">
        <v>9215</v>
      </c>
      <c r="C6972" s="2">
        <f>YEAR([1]Data!$D6972)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x14ac:dyDescent="0.3">
      <c r="A6973" s="2">
        <v>6972</v>
      </c>
      <c r="B6973" s="2" t="s">
        <v>9215</v>
      </c>
      <c r="C6973" s="2">
        <f>YEAR([1]Data!$D6973)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x14ac:dyDescent="0.3">
      <c r="A6974" s="2">
        <v>6973</v>
      </c>
      <c r="B6974" s="2" t="s">
        <v>9215</v>
      </c>
      <c r="C6974" s="2">
        <f>YEAR([1]Data!$D6974)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x14ac:dyDescent="0.3">
      <c r="A6975" s="2">
        <v>6974</v>
      </c>
      <c r="B6975" s="2" t="s">
        <v>9215</v>
      </c>
      <c r="C6975" s="2">
        <f>YEAR([1]Data!$D6975)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x14ac:dyDescent="0.3">
      <c r="A6976" s="2">
        <v>6975</v>
      </c>
      <c r="B6976" s="2" t="s">
        <v>9216</v>
      </c>
      <c r="C6976" s="2">
        <f>YEAR([1]Data!$D6976)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x14ac:dyDescent="0.3">
      <c r="A6977" s="2">
        <v>6976</v>
      </c>
      <c r="B6977" s="2" t="s">
        <v>9217</v>
      </c>
      <c r="C6977" s="2">
        <f>YEAR([1]Data!$D6977)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x14ac:dyDescent="0.3">
      <c r="A6978" s="2">
        <v>6977</v>
      </c>
      <c r="B6978" s="2" t="s">
        <v>9217</v>
      </c>
      <c r="C6978" s="2">
        <f>YEAR([1]Data!$D6978)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x14ac:dyDescent="0.3">
      <c r="A6979" s="2">
        <v>6978</v>
      </c>
      <c r="B6979" s="2" t="s">
        <v>9218</v>
      </c>
      <c r="C6979" s="2">
        <f>YEAR([1]Data!$D6979)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x14ac:dyDescent="0.3">
      <c r="A6980" s="2">
        <v>6979</v>
      </c>
      <c r="B6980" s="2" t="s">
        <v>9219</v>
      </c>
      <c r="C6980" s="2">
        <f>YEAR([1]Data!$D6980)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x14ac:dyDescent="0.3">
      <c r="A6981" s="2">
        <v>6980</v>
      </c>
      <c r="B6981" s="2" t="s">
        <v>9220</v>
      </c>
      <c r="C6981" s="2">
        <f>YEAR([1]Data!$D6981)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x14ac:dyDescent="0.3">
      <c r="A6982" s="2">
        <v>6981</v>
      </c>
      <c r="B6982" s="2" t="s">
        <v>9221</v>
      </c>
      <c r="C6982" s="2">
        <f>YEAR([1]Data!$D6982)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x14ac:dyDescent="0.3">
      <c r="A6983" s="2">
        <v>6982</v>
      </c>
      <c r="B6983" s="2" t="s">
        <v>9221</v>
      </c>
      <c r="C6983" s="2">
        <f>YEAR([1]Data!$D6983)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x14ac:dyDescent="0.3">
      <c r="A6984" s="2">
        <v>6983</v>
      </c>
      <c r="B6984" s="2" t="s">
        <v>9222</v>
      </c>
      <c r="C6984" s="2">
        <f>YEAR([1]Data!$D6984)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x14ac:dyDescent="0.3">
      <c r="A6985" s="2">
        <v>6984</v>
      </c>
      <c r="B6985" s="2" t="s">
        <v>9222</v>
      </c>
      <c r="C6985" s="2">
        <f>YEAR([1]Data!$D6985)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x14ac:dyDescent="0.3">
      <c r="A6986" s="2">
        <v>6985</v>
      </c>
      <c r="B6986" s="2" t="s">
        <v>9222</v>
      </c>
      <c r="C6986" s="2">
        <f>YEAR([1]Data!$D6986)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x14ac:dyDescent="0.3">
      <c r="A6987" s="2">
        <v>6986</v>
      </c>
      <c r="B6987" s="2" t="s">
        <v>9222</v>
      </c>
      <c r="C6987" s="2">
        <f>YEAR([1]Data!$D6987)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x14ac:dyDescent="0.3">
      <c r="A6988" s="2">
        <v>6987</v>
      </c>
      <c r="B6988" s="2" t="s">
        <v>9222</v>
      </c>
      <c r="C6988" s="2">
        <f>YEAR([1]Data!$D6988)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x14ac:dyDescent="0.3">
      <c r="A6989" s="2">
        <v>6988</v>
      </c>
      <c r="B6989" s="2" t="s">
        <v>9222</v>
      </c>
      <c r="C6989" s="2">
        <f>YEAR([1]Data!$D6989)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x14ac:dyDescent="0.3">
      <c r="A6990" s="2">
        <v>6989</v>
      </c>
      <c r="B6990" s="2" t="s">
        <v>9223</v>
      </c>
      <c r="C6990" s="2">
        <f>YEAR([1]Data!$D6990)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x14ac:dyDescent="0.3">
      <c r="A6991" s="2">
        <v>6990</v>
      </c>
      <c r="B6991" s="2" t="s">
        <v>9224</v>
      </c>
      <c r="C6991" s="2">
        <f>YEAR([1]Data!$D6991)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x14ac:dyDescent="0.3">
      <c r="A6992" s="2">
        <v>6991</v>
      </c>
      <c r="B6992" s="2" t="s">
        <v>9228</v>
      </c>
      <c r="C6992" s="2">
        <f>YEAR([1]Data!$D6992)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x14ac:dyDescent="0.3">
      <c r="A6993" s="2">
        <v>6992</v>
      </c>
      <c r="B6993" s="2" t="s">
        <v>9228</v>
      </c>
      <c r="C6993" s="2">
        <f>YEAR([1]Data!$D6993)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x14ac:dyDescent="0.3">
      <c r="A6994" s="2">
        <v>6993</v>
      </c>
      <c r="B6994" s="2" t="s">
        <v>9228</v>
      </c>
      <c r="C6994" s="2">
        <f>YEAR([1]Data!$D6994)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x14ac:dyDescent="0.3">
      <c r="A6995" s="2">
        <v>6994</v>
      </c>
      <c r="B6995" s="2" t="s">
        <v>9228</v>
      </c>
      <c r="C6995" s="2">
        <f>YEAR([1]Data!$D6995)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x14ac:dyDescent="0.3">
      <c r="A6996" s="2">
        <v>6995</v>
      </c>
      <c r="B6996" s="2" t="s">
        <v>9228</v>
      </c>
      <c r="C6996" s="2">
        <f>YEAR([1]Data!$D6996)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x14ac:dyDescent="0.3">
      <c r="A6997" s="2">
        <v>6996</v>
      </c>
      <c r="B6997" s="2" t="s">
        <v>9229</v>
      </c>
      <c r="C6997" s="2">
        <f>YEAR([1]Data!$D6997)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x14ac:dyDescent="0.3">
      <c r="A6998" s="2">
        <v>6997</v>
      </c>
      <c r="B6998" s="2" t="s">
        <v>9230</v>
      </c>
      <c r="C6998" s="2">
        <f>YEAR([1]Data!$D6998)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x14ac:dyDescent="0.3">
      <c r="A6999" s="2">
        <v>6998</v>
      </c>
      <c r="B6999" s="2" t="s">
        <v>9230</v>
      </c>
      <c r="C6999" s="2">
        <f>YEAR([1]Data!$D6999)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x14ac:dyDescent="0.3">
      <c r="A7000" s="2">
        <v>6999</v>
      </c>
      <c r="B7000" s="2" t="s">
        <v>9231</v>
      </c>
      <c r="C7000" s="2">
        <f>YEAR([1]Data!$D7000)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x14ac:dyDescent="0.3">
      <c r="A7001" s="2">
        <v>7000</v>
      </c>
      <c r="B7001" s="2" t="s">
        <v>9232</v>
      </c>
      <c r="C7001" s="2">
        <f>YEAR([1]Data!$D7001)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x14ac:dyDescent="0.3">
      <c r="A7002" s="2">
        <v>7001</v>
      </c>
      <c r="B7002" s="2" t="s">
        <v>9232</v>
      </c>
      <c r="C7002" s="2">
        <f>YEAR([1]Data!$D7002)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x14ac:dyDescent="0.3">
      <c r="A7003" s="2">
        <v>7002</v>
      </c>
      <c r="B7003" s="2" t="s">
        <v>9233</v>
      </c>
      <c r="C7003" s="2">
        <f>YEAR([1]Data!$D7003)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x14ac:dyDescent="0.3">
      <c r="A7004" s="2">
        <v>7003</v>
      </c>
      <c r="B7004" s="2" t="s">
        <v>9235</v>
      </c>
      <c r="C7004" s="2">
        <f>YEAR([1]Data!$D7004)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x14ac:dyDescent="0.3">
      <c r="A7005" s="2">
        <v>7004</v>
      </c>
      <c r="B7005" s="2" t="s">
        <v>9235</v>
      </c>
      <c r="C7005" s="2">
        <f>YEAR([1]Data!$D7005)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x14ac:dyDescent="0.3">
      <c r="A7006" s="2">
        <v>7005</v>
      </c>
      <c r="B7006" s="2" t="s">
        <v>9236</v>
      </c>
      <c r="C7006" s="2">
        <f>YEAR([1]Data!$D7006)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x14ac:dyDescent="0.3">
      <c r="A7007" s="2">
        <v>7006</v>
      </c>
      <c r="B7007" s="2" t="s">
        <v>9237</v>
      </c>
      <c r="C7007" s="2">
        <f>YEAR([1]Data!$D7007)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x14ac:dyDescent="0.3">
      <c r="A7008" s="2">
        <v>7007</v>
      </c>
      <c r="B7008" s="2" t="s">
        <v>9238</v>
      </c>
      <c r="C7008" s="2">
        <f>YEAR([1]Data!$D7008)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x14ac:dyDescent="0.3">
      <c r="A7009" s="2">
        <v>7008</v>
      </c>
      <c r="B7009" s="2" t="s">
        <v>9239</v>
      </c>
      <c r="C7009" s="2">
        <f>YEAR([1]Data!$D7009)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x14ac:dyDescent="0.3">
      <c r="A7010" s="2">
        <v>7009</v>
      </c>
      <c r="B7010" s="2" t="s">
        <v>9239</v>
      </c>
      <c r="C7010" s="2">
        <f>YEAR([1]Data!$D7010)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x14ac:dyDescent="0.3">
      <c r="A7011" s="2">
        <v>7010</v>
      </c>
      <c r="B7011" s="2" t="s">
        <v>9239</v>
      </c>
      <c r="C7011" s="2">
        <f>YEAR([1]Data!$D7011)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x14ac:dyDescent="0.3">
      <c r="A7012" s="2">
        <v>7011</v>
      </c>
      <c r="B7012" s="2" t="s">
        <v>9240</v>
      </c>
      <c r="C7012" s="2">
        <f>YEAR([1]Data!$D7012)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x14ac:dyDescent="0.3">
      <c r="A7013" s="2">
        <v>7012</v>
      </c>
      <c r="B7013" s="2" t="s">
        <v>9240</v>
      </c>
      <c r="C7013" s="2">
        <f>YEAR([1]Data!$D7013)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x14ac:dyDescent="0.3">
      <c r="A7014" s="2">
        <v>7013</v>
      </c>
      <c r="B7014" s="2" t="s">
        <v>9240</v>
      </c>
      <c r="C7014" s="2">
        <f>YEAR([1]Data!$D7014)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x14ac:dyDescent="0.3">
      <c r="A7015" s="2">
        <v>7014</v>
      </c>
      <c r="B7015" s="2" t="s">
        <v>9241</v>
      </c>
      <c r="C7015" s="2">
        <f>YEAR([1]Data!$D7015)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x14ac:dyDescent="0.3">
      <c r="A7016" s="2">
        <v>7015</v>
      </c>
      <c r="B7016" s="2" t="s">
        <v>9242</v>
      </c>
      <c r="C7016" s="2">
        <f>YEAR([1]Data!$D7016)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x14ac:dyDescent="0.3">
      <c r="A7017" s="2">
        <v>7016</v>
      </c>
      <c r="B7017" s="2" t="s">
        <v>9242</v>
      </c>
      <c r="C7017" s="2">
        <f>YEAR([1]Data!$D7017)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x14ac:dyDescent="0.3">
      <c r="A7018" s="2">
        <v>7017</v>
      </c>
      <c r="B7018" s="2" t="s">
        <v>9242</v>
      </c>
      <c r="C7018" s="2">
        <f>YEAR([1]Data!$D7018)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x14ac:dyDescent="0.3">
      <c r="A7019" s="2">
        <v>7018</v>
      </c>
      <c r="B7019" s="2" t="s">
        <v>9242</v>
      </c>
      <c r="C7019" s="2">
        <f>YEAR([1]Data!$D7019)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x14ac:dyDescent="0.3">
      <c r="A7020" s="2">
        <v>7019</v>
      </c>
      <c r="B7020" s="2" t="s">
        <v>9243</v>
      </c>
      <c r="C7020" s="2">
        <f>YEAR([1]Data!$D7020)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x14ac:dyDescent="0.3">
      <c r="A7021" s="2">
        <v>7020</v>
      </c>
      <c r="B7021" s="2" t="s">
        <v>9244</v>
      </c>
      <c r="C7021" s="2">
        <f>YEAR([1]Data!$D7021)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x14ac:dyDescent="0.3">
      <c r="A7022" s="2">
        <v>7021</v>
      </c>
      <c r="B7022" s="2" t="s">
        <v>9244</v>
      </c>
      <c r="C7022" s="2">
        <f>YEAR([1]Data!$D7022)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x14ac:dyDescent="0.3">
      <c r="A7023" s="2">
        <v>7022</v>
      </c>
      <c r="B7023" s="2" t="s">
        <v>9244</v>
      </c>
      <c r="C7023" s="2">
        <f>YEAR([1]Data!$D7023)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x14ac:dyDescent="0.3">
      <c r="A7024" s="2">
        <v>7023</v>
      </c>
      <c r="B7024" s="2" t="s">
        <v>9244</v>
      </c>
      <c r="C7024" s="2">
        <f>YEAR([1]Data!$D7024)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x14ac:dyDescent="0.3">
      <c r="A7025" s="2">
        <v>7024</v>
      </c>
      <c r="B7025" s="2" t="s">
        <v>9244</v>
      </c>
      <c r="C7025" s="2">
        <f>YEAR([1]Data!$D7025)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x14ac:dyDescent="0.3">
      <c r="A7026" s="2">
        <v>7025</v>
      </c>
      <c r="B7026" s="2" t="s">
        <v>9244</v>
      </c>
      <c r="C7026" s="2">
        <f>YEAR([1]Data!$D7026)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x14ac:dyDescent="0.3">
      <c r="A7027" s="2">
        <v>7026</v>
      </c>
      <c r="B7027" s="2" t="s">
        <v>9247</v>
      </c>
      <c r="C7027" s="2">
        <f>YEAR([1]Data!$D7027)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x14ac:dyDescent="0.3">
      <c r="A7028" s="2">
        <v>7027</v>
      </c>
      <c r="B7028" s="2" t="s">
        <v>9247</v>
      </c>
      <c r="C7028" s="2">
        <f>YEAR([1]Data!$D7028)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x14ac:dyDescent="0.3">
      <c r="A7029" s="2">
        <v>7028</v>
      </c>
      <c r="B7029" s="2" t="s">
        <v>9248</v>
      </c>
      <c r="C7029" s="2">
        <f>YEAR([1]Data!$D7029)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x14ac:dyDescent="0.3">
      <c r="A7030" s="2">
        <v>7029</v>
      </c>
      <c r="B7030" s="2" t="s">
        <v>9249</v>
      </c>
      <c r="C7030" s="2">
        <f>YEAR([1]Data!$D7030)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x14ac:dyDescent="0.3">
      <c r="A7031" s="2">
        <v>7030</v>
      </c>
      <c r="B7031" s="2" t="s">
        <v>9250</v>
      </c>
      <c r="C7031" s="2">
        <f>YEAR([1]Data!$D7031)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x14ac:dyDescent="0.3">
      <c r="A7032" s="2">
        <v>7031</v>
      </c>
      <c r="B7032" s="2" t="s">
        <v>9250</v>
      </c>
      <c r="C7032" s="2">
        <f>YEAR([1]Data!$D7032)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x14ac:dyDescent="0.3">
      <c r="A7033" s="2">
        <v>7032</v>
      </c>
      <c r="B7033" s="2" t="s">
        <v>9250</v>
      </c>
      <c r="C7033" s="2">
        <f>YEAR([1]Data!$D7033)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x14ac:dyDescent="0.3">
      <c r="A7034" s="2">
        <v>7033</v>
      </c>
      <c r="B7034" s="2" t="s">
        <v>9250</v>
      </c>
      <c r="C7034" s="2">
        <f>YEAR([1]Data!$D7034)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x14ac:dyDescent="0.3">
      <c r="A7035" s="2">
        <v>7034</v>
      </c>
      <c r="B7035" s="2" t="s">
        <v>9250</v>
      </c>
      <c r="C7035" s="2">
        <f>YEAR([1]Data!$D7035)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x14ac:dyDescent="0.3">
      <c r="A7036" s="2">
        <v>7035</v>
      </c>
      <c r="B7036" s="2" t="s">
        <v>9250</v>
      </c>
      <c r="C7036" s="2">
        <f>YEAR([1]Data!$D7036)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x14ac:dyDescent="0.3">
      <c r="A7037" s="2">
        <v>7036</v>
      </c>
      <c r="B7037" s="2" t="s">
        <v>9251</v>
      </c>
      <c r="C7037" s="2">
        <f>YEAR([1]Data!$D7037)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x14ac:dyDescent="0.3">
      <c r="A7038" s="2">
        <v>7037</v>
      </c>
      <c r="B7038" s="2" t="s">
        <v>9252</v>
      </c>
      <c r="C7038" s="2">
        <f>YEAR([1]Data!$D7038)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x14ac:dyDescent="0.3">
      <c r="A7039" s="2">
        <v>7038</v>
      </c>
      <c r="B7039" s="2" t="s">
        <v>9253</v>
      </c>
      <c r="C7039" s="2">
        <f>YEAR([1]Data!$D7039)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x14ac:dyDescent="0.3">
      <c r="A7040" s="2">
        <v>7039</v>
      </c>
      <c r="B7040" s="2" t="s">
        <v>9253</v>
      </c>
      <c r="C7040" s="2">
        <f>YEAR([1]Data!$D7040)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x14ac:dyDescent="0.3">
      <c r="A7041" s="2">
        <v>7040</v>
      </c>
      <c r="B7041" s="2" t="s">
        <v>9256</v>
      </c>
      <c r="C7041" s="2">
        <f>YEAR([1]Data!$D7041)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x14ac:dyDescent="0.3">
      <c r="A7042" s="2">
        <v>7041</v>
      </c>
      <c r="B7042" s="2" t="s">
        <v>9256</v>
      </c>
      <c r="C7042" s="2">
        <f>YEAR([1]Data!$D7042)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x14ac:dyDescent="0.3">
      <c r="A7043" s="2">
        <v>7042</v>
      </c>
      <c r="B7043" s="2" t="s">
        <v>9256</v>
      </c>
      <c r="C7043" s="2">
        <f>YEAR([1]Data!$D7043)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x14ac:dyDescent="0.3">
      <c r="A7044" s="2">
        <v>7043</v>
      </c>
      <c r="B7044" s="2" t="s">
        <v>9257</v>
      </c>
      <c r="C7044" s="2">
        <f>YEAR([1]Data!$D7044)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x14ac:dyDescent="0.3">
      <c r="A7045" s="2">
        <v>7044</v>
      </c>
      <c r="B7045" s="2" t="s">
        <v>9257</v>
      </c>
      <c r="C7045" s="2">
        <f>YEAR([1]Data!$D7045)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x14ac:dyDescent="0.3">
      <c r="A7046" s="2">
        <v>7045</v>
      </c>
      <c r="B7046" s="2" t="s">
        <v>9257</v>
      </c>
      <c r="C7046" s="2">
        <f>YEAR([1]Data!$D7046)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x14ac:dyDescent="0.3">
      <c r="A7047" s="2">
        <v>7046</v>
      </c>
      <c r="B7047" s="2" t="s">
        <v>9258</v>
      </c>
      <c r="C7047" s="2">
        <f>YEAR([1]Data!$D7047)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x14ac:dyDescent="0.3">
      <c r="A7048" s="2">
        <v>7047</v>
      </c>
      <c r="B7048" s="2" t="s">
        <v>9259</v>
      </c>
      <c r="C7048" s="2">
        <f>YEAR([1]Data!$D7048)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x14ac:dyDescent="0.3">
      <c r="A7049" s="2">
        <v>7048</v>
      </c>
      <c r="B7049" s="2" t="s">
        <v>9259</v>
      </c>
      <c r="C7049" s="2">
        <f>YEAR([1]Data!$D7049)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x14ac:dyDescent="0.3">
      <c r="A7050" s="2">
        <v>7049</v>
      </c>
      <c r="B7050" s="2" t="s">
        <v>9260</v>
      </c>
      <c r="C7050" s="2">
        <f>YEAR([1]Data!$D7050)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x14ac:dyDescent="0.3">
      <c r="A7051" s="2">
        <v>7050</v>
      </c>
      <c r="B7051" s="2" t="s">
        <v>9261</v>
      </c>
      <c r="C7051" s="2">
        <f>YEAR([1]Data!$D7051)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x14ac:dyDescent="0.3">
      <c r="A7052" s="2">
        <v>7051</v>
      </c>
      <c r="B7052" s="2" t="s">
        <v>9262</v>
      </c>
      <c r="C7052" s="2">
        <f>YEAR([1]Data!$D7052)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x14ac:dyDescent="0.3">
      <c r="A7053" s="2">
        <v>7052</v>
      </c>
      <c r="B7053" s="2" t="s">
        <v>9262</v>
      </c>
      <c r="C7053" s="2">
        <f>YEAR([1]Data!$D7053)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x14ac:dyDescent="0.3">
      <c r="A7054" s="2">
        <v>7053</v>
      </c>
      <c r="B7054" s="2" t="s">
        <v>9262</v>
      </c>
      <c r="C7054" s="2">
        <f>YEAR([1]Data!$D7054)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x14ac:dyDescent="0.3">
      <c r="A7055" s="2">
        <v>7054</v>
      </c>
      <c r="B7055" s="2" t="s">
        <v>9262</v>
      </c>
      <c r="C7055" s="2">
        <f>YEAR([1]Data!$D7055)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x14ac:dyDescent="0.3">
      <c r="A7056" s="2">
        <v>7055</v>
      </c>
      <c r="B7056" s="2" t="s">
        <v>9262</v>
      </c>
      <c r="C7056" s="2">
        <f>YEAR([1]Data!$D7056)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x14ac:dyDescent="0.3">
      <c r="A7057" s="2">
        <v>7056</v>
      </c>
      <c r="B7057" s="2" t="s">
        <v>9262</v>
      </c>
      <c r="C7057" s="2">
        <f>YEAR([1]Data!$D7057)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x14ac:dyDescent="0.3">
      <c r="A7058" s="2">
        <v>7057</v>
      </c>
      <c r="B7058" s="2" t="s">
        <v>9262</v>
      </c>
      <c r="C7058" s="2">
        <f>YEAR([1]Data!$D7058)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x14ac:dyDescent="0.3">
      <c r="A7059" s="2">
        <v>7058</v>
      </c>
      <c r="B7059" s="2" t="s">
        <v>9262</v>
      </c>
      <c r="C7059" s="2">
        <f>YEAR([1]Data!$D7059)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x14ac:dyDescent="0.3">
      <c r="A7060" s="2">
        <v>7059</v>
      </c>
      <c r="B7060" s="2" t="s">
        <v>9262</v>
      </c>
      <c r="C7060" s="2">
        <f>YEAR([1]Data!$D7060)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x14ac:dyDescent="0.3">
      <c r="A7061" s="2">
        <v>7060</v>
      </c>
      <c r="B7061" s="2" t="s">
        <v>9262</v>
      </c>
      <c r="C7061" s="2">
        <f>YEAR([1]Data!$D7061)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x14ac:dyDescent="0.3">
      <c r="A7062" s="2">
        <v>7061</v>
      </c>
      <c r="B7062" s="2" t="s">
        <v>9262</v>
      </c>
      <c r="C7062" s="2">
        <f>YEAR([1]Data!$D7062)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x14ac:dyDescent="0.3">
      <c r="A7063" s="2">
        <v>7062</v>
      </c>
      <c r="B7063" s="2" t="s">
        <v>9265</v>
      </c>
      <c r="C7063" s="2">
        <f>YEAR([1]Data!$D7063)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x14ac:dyDescent="0.3">
      <c r="A7064" s="2">
        <v>7063</v>
      </c>
      <c r="B7064" s="2" t="s">
        <v>9266</v>
      </c>
      <c r="C7064" s="2">
        <f>YEAR([1]Data!$D7064)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x14ac:dyDescent="0.3">
      <c r="A7065" s="2">
        <v>7064</v>
      </c>
      <c r="B7065" s="2" t="s">
        <v>9267</v>
      </c>
      <c r="C7065" s="2">
        <f>YEAR([1]Data!$D7065)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x14ac:dyDescent="0.3">
      <c r="A7066" s="2">
        <v>7065</v>
      </c>
      <c r="B7066" s="2" t="s">
        <v>9268</v>
      </c>
      <c r="C7066" s="2">
        <f>YEAR([1]Data!$D7066)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x14ac:dyDescent="0.3">
      <c r="A7067" s="2">
        <v>7066</v>
      </c>
      <c r="B7067" s="2" t="s">
        <v>9269</v>
      </c>
      <c r="C7067" s="2">
        <f>YEAR([1]Data!$D7067)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x14ac:dyDescent="0.3">
      <c r="A7068" s="2">
        <v>7067</v>
      </c>
      <c r="B7068" s="2" t="s">
        <v>9270</v>
      </c>
      <c r="C7068" s="2">
        <f>YEAR([1]Data!$D7068)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x14ac:dyDescent="0.3">
      <c r="A7069" s="2">
        <v>7068</v>
      </c>
      <c r="B7069" s="2" t="s">
        <v>9271</v>
      </c>
      <c r="C7069" s="2">
        <f>YEAR([1]Data!$D7069)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x14ac:dyDescent="0.3">
      <c r="A7070" s="2">
        <v>7069</v>
      </c>
      <c r="B7070" s="2" t="s">
        <v>9271</v>
      </c>
      <c r="C7070" s="2">
        <f>YEAR([1]Data!$D7070)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x14ac:dyDescent="0.3">
      <c r="A7071" s="2">
        <v>7070</v>
      </c>
      <c r="B7071" s="2" t="s">
        <v>9272</v>
      </c>
      <c r="C7071" s="2">
        <f>YEAR([1]Data!$D7071)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x14ac:dyDescent="0.3">
      <c r="A7072" s="2">
        <v>7071</v>
      </c>
      <c r="B7072" s="2" t="s">
        <v>9273</v>
      </c>
      <c r="C7072" s="2">
        <f>YEAR([1]Data!$D7072)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x14ac:dyDescent="0.3">
      <c r="A7073" s="2">
        <v>7072</v>
      </c>
      <c r="B7073" s="2" t="s">
        <v>9274</v>
      </c>
      <c r="C7073" s="2">
        <f>YEAR([1]Data!$D7073)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x14ac:dyDescent="0.3">
      <c r="A7074" s="2">
        <v>7073</v>
      </c>
      <c r="B7074" s="2" t="s">
        <v>9274</v>
      </c>
      <c r="C7074" s="2">
        <f>YEAR([1]Data!$D7074)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x14ac:dyDescent="0.3">
      <c r="A7075" s="2">
        <v>7074</v>
      </c>
      <c r="B7075" s="2" t="s">
        <v>9274</v>
      </c>
      <c r="C7075" s="2">
        <f>YEAR([1]Data!$D7075)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x14ac:dyDescent="0.3">
      <c r="A7076" s="2">
        <v>7075</v>
      </c>
      <c r="B7076" s="2" t="s">
        <v>9274</v>
      </c>
      <c r="C7076" s="2">
        <f>YEAR([1]Data!$D7076)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x14ac:dyDescent="0.3">
      <c r="A7077" s="2">
        <v>7076</v>
      </c>
      <c r="B7077" s="2" t="s">
        <v>9274</v>
      </c>
      <c r="C7077" s="2">
        <f>YEAR([1]Data!$D7077)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x14ac:dyDescent="0.3">
      <c r="A7078" s="2">
        <v>7077</v>
      </c>
      <c r="B7078" s="2" t="s">
        <v>9275</v>
      </c>
      <c r="C7078" s="2">
        <f>YEAR([1]Data!$D7078)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x14ac:dyDescent="0.3">
      <c r="A7079" s="2">
        <v>7078</v>
      </c>
      <c r="B7079" s="2" t="s">
        <v>9276</v>
      </c>
      <c r="C7079" s="2">
        <f>YEAR([1]Data!$D7079)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x14ac:dyDescent="0.3">
      <c r="A7080" s="2">
        <v>7079</v>
      </c>
      <c r="B7080" s="2" t="s">
        <v>9276</v>
      </c>
      <c r="C7080" s="2">
        <f>YEAR([1]Data!$D7080)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x14ac:dyDescent="0.3">
      <c r="A7081" s="2">
        <v>7080</v>
      </c>
      <c r="B7081" s="2" t="s">
        <v>9276</v>
      </c>
      <c r="C7081" s="2">
        <f>YEAR([1]Data!$D7081)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x14ac:dyDescent="0.3">
      <c r="A7082" s="2">
        <v>7081</v>
      </c>
      <c r="B7082" s="2" t="s">
        <v>9276</v>
      </c>
      <c r="C7082" s="2">
        <f>YEAR([1]Data!$D7082)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x14ac:dyDescent="0.3">
      <c r="A7083" s="2">
        <v>7082</v>
      </c>
      <c r="B7083" s="2" t="s">
        <v>9276</v>
      </c>
      <c r="C7083" s="2">
        <f>YEAR([1]Data!$D7083)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x14ac:dyDescent="0.3">
      <c r="A7084" s="2">
        <v>7083</v>
      </c>
      <c r="B7084" s="2" t="s">
        <v>9276</v>
      </c>
      <c r="C7084" s="2">
        <f>YEAR([1]Data!$D7084)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x14ac:dyDescent="0.3">
      <c r="A7085" s="2">
        <v>7084</v>
      </c>
      <c r="B7085" s="2" t="s">
        <v>9277</v>
      </c>
      <c r="C7085" s="2">
        <f>YEAR([1]Data!$D7085)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x14ac:dyDescent="0.3">
      <c r="A7086" s="2">
        <v>7085</v>
      </c>
      <c r="B7086" s="2" t="s">
        <v>9277</v>
      </c>
      <c r="C7086" s="2">
        <f>YEAR([1]Data!$D7086)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x14ac:dyDescent="0.3">
      <c r="A7087" s="2">
        <v>7086</v>
      </c>
      <c r="B7087" s="2" t="s">
        <v>9278</v>
      </c>
      <c r="C7087" s="2">
        <f>YEAR([1]Data!$D7087)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x14ac:dyDescent="0.3">
      <c r="A7088" s="2">
        <v>7087</v>
      </c>
      <c r="B7088" s="2" t="s">
        <v>9278</v>
      </c>
      <c r="C7088" s="2">
        <f>YEAR([1]Data!$D7088)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x14ac:dyDescent="0.3">
      <c r="A7089" s="2">
        <v>7088</v>
      </c>
      <c r="B7089" s="2" t="s">
        <v>9279</v>
      </c>
      <c r="C7089" s="2">
        <f>YEAR([1]Data!$D7089)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x14ac:dyDescent="0.3">
      <c r="A7090" s="2">
        <v>7089</v>
      </c>
      <c r="B7090" s="2" t="s">
        <v>9280</v>
      </c>
      <c r="C7090" s="2">
        <f>YEAR([1]Data!$D7090)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x14ac:dyDescent="0.3">
      <c r="A7091" s="2">
        <v>7090</v>
      </c>
      <c r="B7091" s="2" t="s">
        <v>9281</v>
      </c>
      <c r="C7091" s="2">
        <f>YEAR([1]Data!$D7091)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x14ac:dyDescent="0.3">
      <c r="A7092" s="2">
        <v>7091</v>
      </c>
      <c r="B7092" s="2" t="s">
        <v>9282</v>
      </c>
      <c r="C7092" s="2">
        <f>YEAR([1]Data!$D7092)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x14ac:dyDescent="0.3">
      <c r="A7093" s="2">
        <v>7092</v>
      </c>
      <c r="B7093" s="2" t="s">
        <v>9282</v>
      </c>
      <c r="C7093" s="2">
        <f>YEAR([1]Data!$D7093)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x14ac:dyDescent="0.3">
      <c r="A7094" s="2">
        <v>7093</v>
      </c>
      <c r="B7094" s="2" t="s">
        <v>9282</v>
      </c>
      <c r="C7094" s="2">
        <f>YEAR([1]Data!$D7094)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x14ac:dyDescent="0.3">
      <c r="A7095" s="2">
        <v>7094</v>
      </c>
      <c r="B7095" s="2" t="s">
        <v>9282</v>
      </c>
      <c r="C7095" s="2">
        <f>YEAR([1]Data!$D7095)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x14ac:dyDescent="0.3">
      <c r="A7096" s="2">
        <v>7095</v>
      </c>
      <c r="B7096" s="2" t="s">
        <v>9283</v>
      </c>
      <c r="C7096" s="2">
        <f>YEAR([1]Data!$D7096)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x14ac:dyDescent="0.3">
      <c r="A7097" s="2">
        <v>7096</v>
      </c>
      <c r="B7097" s="2" t="s">
        <v>9284</v>
      </c>
      <c r="C7097" s="2">
        <f>YEAR([1]Data!$D7097)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x14ac:dyDescent="0.3">
      <c r="A7098" s="2">
        <v>7097</v>
      </c>
      <c r="B7098" s="2" t="s">
        <v>9284</v>
      </c>
      <c r="C7098" s="2">
        <f>YEAR([1]Data!$D7098)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x14ac:dyDescent="0.3">
      <c r="A7099" s="2">
        <v>7098</v>
      </c>
      <c r="B7099" s="2" t="s">
        <v>9284</v>
      </c>
      <c r="C7099" s="2">
        <f>YEAR([1]Data!$D7099)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x14ac:dyDescent="0.3">
      <c r="A7100" s="2">
        <v>7099</v>
      </c>
      <c r="B7100" s="2" t="s">
        <v>9285</v>
      </c>
      <c r="C7100" s="2">
        <f>YEAR([1]Data!$D7100)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x14ac:dyDescent="0.3">
      <c r="A7101" s="2">
        <v>7100</v>
      </c>
      <c r="B7101" s="2" t="s">
        <v>9286</v>
      </c>
      <c r="C7101" s="2">
        <f>YEAR([1]Data!$D7101)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x14ac:dyDescent="0.3">
      <c r="A7102" s="2">
        <v>7101</v>
      </c>
      <c r="B7102" s="2" t="s">
        <v>9287</v>
      </c>
      <c r="C7102" s="2">
        <f>YEAR([1]Data!$D7102)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x14ac:dyDescent="0.3">
      <c r="A7103" s="2">
        <v>7102</v>
      </c>
      <c r="B7103" s="2" t="s">
        <v>9288</v>
      </c>
      <c r="C7103" s="2">
        <f>YEAR([1]Data!$D7103)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x14ac:dyDescent="0.3">
      <c r="A7104" s="2">
        <v>7103</v>
      </c>
      <c r="B7104" s="2" t="s">
        <v>9289</v>
      </c>
      <c r="C7104" s="2">
        <f>YEAR([1]Data!$D7104)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x14ac:dyDescent="0.3">
      <c r="A7105" s="2">
        <v>7104</v>
      </c>
      <c r="B7105" s="2" t="s">
        <v>9290</v>
      </c>
      <c r="C7105" s="2">
        <f>YEAR([1]Data!$D7105)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x14ac:dyDescent="0.3">
      <c r="A7106" s="2">
        <v>7105</v>
      </c>
      <c r="B7106" s="2" t="s">
        <v>9291</v>
      </c>
      <c r="C7106" s="2">
        <f>YEAR([1]Data!$D7106)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x14ac:dyDescent="0.3">
      <c r="A7107" s="2">
        <v>7106</v>
      </c>
      <c r="B7107" s="2" t="s">
        <v>9291</v>
      </c>
      <c r="C7107" s="2">
        <f>YEAR([1]Data!$D7107)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x14ac:dyDescent="0.3">
      <c r="A7108" s="2">
        <v>7107</v>
      </c>
      <c r="B7108" s="2" t="s">
        <v>9291</v>
      </c>
      <c r="C7108" s="2">
        <f>YEAR([1]Data!$D7108)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x14ac:dyDescent="0.3">
      <c r="A7109" s="2">
        <v>7108</v>
      </c>
      <c r="B7109" s="2" t="s">
        <v>9292</v>
      </c>
      <c r="C7109" s="2">
        <f>YEAR([1]Data!$D7109)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x14ac:dyDescent="0.3">
      <c r="A7110" s="2">
        <v>7109</v>
      </c>
      <c r="B7110" s="2" t="s">
        <v>9292</v>
      </c>
      <c r="C7110" s="2">
        <f>YEAR([1]Data!$D7110)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x14ac:dyDescent="0.3">
      <c r="A7111" s="2">
        <v>7110</v>
      </c>
      <c r="B7111" s="2" t="s">
        <v>9292</v>
      </c>
      <c r="C7111" s="2">
        <f>YEAR([1]Data!$D7111)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x14ac:dyDescent="0.3">
      <c r="A7112" s="2">
        <v>7111</v>
      </c>
      <c r="B7112" s="2" t="s">
        <v>9292</v>
      </c>
      <c r="C7112" s="2">
        <f>YEAR([1]Data!$D7112)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x14ac:dyDescent="0.3">
      <c r="A7113" s="2">
        <v>7112</v>
      </c>
      <c r="B7113" s="2" t="s">
        <v>9292</v>
      </c>
      <c r="C7113" s="2">
        <f>YEAR([1]Data!$D7113)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x14ac:dyDescent="0.3">
      <c r="A7114" s="2">
        <v>7113</v>
      </c>
      <c r="B7114" s="2" t="s">
        <v>9292</v>
      </c>
      <c r="C7114" s="2">
        <f>YEAR([1]Data!$D7114)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x14ac:dyDescent="0.3">
      <c r="A7115" s="2">
        <v>7114</v>
      </c>
      <c r="B7115" s="2" t="s">
        <v>9292</v>
      </c>
      <c r="C7115" s="2">
        <f>YEAR([1]Data!$D7115)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x14ac:dyDescent="0.3">
      <c r="A7116" s="2">
        <v>7115</v>
      </c>
      <c r="B7116" s="2" t="s">
        <v>9293</v>
      </c>
      <c r="C7116" s="2">
        <f>YEAR([1]Data!$D7116)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x14ac:dyDescent="0.3">
      <c r="A7117" s="2">
        <v>7116</v>
      </c>
      <c r="B7117" s="2" t="s">
        <v>9293</v>
      </c>
      <c r="C7117" s="2">
        <f>YEAR([1]Data!$D7117)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x14ac:dyDescent="0.3">
      <c r="A7118" s="2">
        <v>7117</v>
      </c>
      <c r="B7118" s="2" t="s">
        <v>9294</v>
      </c>
      <c r="C7118" s="2">
        <f>YEAR([1]Data!$D7118)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x14ac:dyDescent="0.3">
      <c r="A7119" s="2">
        <v>7118</v>
      </c>
      <c r="B7119" s="2" t="s">
        <v>9294</v>
      </c>
      <c r="C7119" s="2">
        <f>YEAR([1]Data!$D7119)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x14ac:dyDescent="0.3">
      <c r="A7120" s="2">
        <v>7119</v>
      </c>
      <c r="B7120" s="2" t="s">
        <v>9295</v>
      </c>
      <c r="C7120" s="2">
        <f>YEAR([1]Data!$D7120)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x14ac:dyDescent="0.3">
      <c r="A7121" s="2">
        <v>7120</v>
      </c>
      <c r="B7121" s="2" t="s">
        <v>9296</v>
      </c>
      <c r="C7121" s="2">
        <f>YEAR([1]Data!$D7121)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x14ac:dyDescent="0.3">
      <c r="A7122" s="2">
        <v>7121</v>
      </c>
      <c r="B7122" s="2" t="s">
        <v>9297</v>
      </c>
      <c r="C7122" s="2">
        <f>YEAR([1]Data!$D7122)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x14ac:dyDescent="0.3">
      <c r="A7123" s="2">
        <v>7122</v>
      </c>
      <c r="B7123" s="2" t="s">
        <v>9298</v>
      </c>
      <c r="C7123" s="2">
        <f>YEAR([1]Data!$D7123)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x14ac:dyDescent="0.3">
      <c r="A7124" s="2">
        <v>7123</v>
      </c>
      <c r="B7124" s="2" t="s">
        <v>9298</v>
      </c>
      <c r="C7124" s="2">
        <f>YEAR([1]Data!$D7124)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x14ac:dyDescent="0.3">
      <c r="A7125" s="2">
        <v>7124</v>
      </c>
      <c r="B7125" s="2" t="s">
        <v>9299</v>
      </c>
      <c r="C7125" s="2">
        <f>YEAR([1]Data!$D7125)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x14ac:dyDescent="0.3">
      <c r="A7126" s="2">
        <v>7125</v>
      </c>
      <c r="B7126" s="2" t="s">
        <v>9299</v>
      </c>
      <c r="C7126" s="2">
        <f>YEAR([1]Data!$D7126)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x14ac:dyDescent="0.3">
      <c r="A7127" s="2">
        <v>7126</v>
      </c>
      <c r="B7127" s="2" t="s">
        <v>9300</v>
      </c>
      <c r="C7127" s="2">
        <f>YEAR([1]Data!$D7127)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x14ac:dyDescent="0.3">
      <c r="A7128" s="2">
        <v>7127</v>
      </c>
      <c r="B7128" s="2" t="s">
        <v>9300</v>
      </c>
      <c r="C7128" s="2">
        <f>YEAR([1]Data!$D7128)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x14ac:dyDescent="0.3">
      <c r="A7129" s="2">
        <v>7128</v>
      </c>
      <c r="B7129" s="2" t="s">
        <v>9301</v>
      </c>
      <c r="C7129" s="2">
        <f>YEAR([1]Data!$D7129)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x14ac:dyDescent="0.3">
      <c r="A7130" s="2">
        <v>7129</v>
      </c>
      <c r="B7130" s="2" t="s">
        <v>9301</v>
      </c>
      <c r="C7130" s="2">
        <f>YEAR([1]Data!$D7130)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x14ac:dyDescent="0.3">
      <c r="A7131" s="2">
        <v>7130</v>
      </c>
      <c r="B7131" s="2" t="s">
        <v>9302</v>
      </c>
      <c r="C7131" s="2">
        <f>YEAR([1]Data!$D7131)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x14ac:dyDescent="0.3">
      <c r="A7132" s="2">
        <v>7131</v>
      </c>
      <c r="B7132" s="2" t="s">
        <v>9302</v>
      </c>
      <c r="C7132" s="2">
        <f>YEAR([1]Data!$D7132)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x14ac:dyDescent="0.3">
      <c r="A7133" s="2">
        <v>7132</v>
      </c>
      <c r="B7133" s="2" t="s">
        <v>9303</v>
      </c>
      <c r="C7133" s="2">
        <f>YEAR([1]Data!$D7133)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x14ac:dyDescent="0.3">
      <c r="A7134" s="2">
        <v>7133</v>
      </c>
      <c r="B7134" s="2" t="s">
        <v>9303</v>
      </c>
      <c r="C7134" s="2">
        <f>YEAR([1]Data!$D7134)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x14ac:dyDescent="0.3">
      <c r="A7135" s="2">
        <v>7134</v>
      </c>
      <c r="B7135" s="2" t="s">
        <v>9303</v>
      </c>
      <c r="C7135" s="2">
        <f>YEAR([1]Data!$D7135)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x14ac:dyDescent="0.3">
      <c r="A7136" s="2">
        <v>7135</v>
      </c>
      <c r="B7136" s="2" t="s">
        <v>9303</v>
      </c>
      <c r="C7136" s="2">
        <f>YEAR([1]Data!$D7136)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x14ac:dyDescent="0.3">
      <c r="A7137" s="2">
        <v>7136</v>
      </c>
      <c r="B7137" s="2" t="s">
        <v>9303</v>
      </c>
      <c r="C7137" s="2">
        <f>YEAR([1]Data!$D7137)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x14ac:dyDescent="0.3">
      <c r="A7138" s="2">
        <v>7137</v>
      </c>
      <c r="B7138" s="2" t="s">
        <v>9304</v>
      </c>
      <c r="C7138" s="2">
        <f>YEAR([1]Data!$D7138)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x14ac:dyDescent="0.3">
      <c r="A7139" s="2">
        <v>7138</v>
      </c>
      <c r="B7139" s="2" t="s">
        <v>9304</v>
      </c>
      <c r="C7139" s="2">
        <f>YEAR([1]Data!$D7139)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x14ac:dyDescent="0.3">
      <c r="A7140" s="2">
        <v>7139</v>
      </c>
      <c r="B7140" s="2" t="s">
        <v>9304</v>
      </c>
      <c r="C7140" s="2">
        <f>YEAR([1]Data!$D7140)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x14ac:dyDescent="0.3">
      <c r="A7141" s="2">
        <v>7140</v>
      </c>
      <c r="B7141" s="2" t="s">
        <v>9304</v>
      </c>
      <c r="C7141" s="2">
        <f>YEAR([1]Data!$D7141)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x14ac:dyDescent="0.3">
      <c r="A7142" s="2">
        <v>7141</v>
      </c>
      <c r="B7142" s="2" t="s">
        <v>9305</v>
      </c>
      <c r="C7142" s="2">
        <f>YEAR([1]Data!$D7142)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x14ac:dyDescent="0.3">
      <c r="A7143" s="2">
        <v>7142</v>
      </c>
      <c r="B7143" s="2" t="s">
        <v>9305</v>
      </c>
      <c r="C7143" s="2">
        <f>YEAR([1]Data!$D7143)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x14ac:dyDescent="0.3">
      <c r="A7144" s="2">
        <v>7143</v>
      </c>
      <c r="B7144" s="2" t="s">
        <v>9307</v>
      </c>
      <c r="C7144" s="2">
        <f>YEAR([1]Data!$D7144)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x14ac:dyDescent="0.3">
      <c r="A7145" s="2">
        <v>7144</v>
      </c>
      <c r="B7145" s="2" t="s">
        <v>9308</v>
      </c>
      <c r="C7145" s="2">
        <f>YEAR([1]Data!$D7145)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x14ac:dyDescent="0.3">
      <c r="A7146" s="2">
        <v>7145</v>
      </c>
      <c r="B7146" s="2" t="s">
        <v>9308</v>
      </c>
      <c r="C7146" s="2">
        <f>YEAR([1]Data!$D7146)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x14ac:dyDescent="0.3">
      <c r="A7147" s="2">
        <v>7146</v>
      </c>
      <c r="B7147" s="2" t="s">
        <v>9308</v>
      </c>
      <c r="C7147" s="2">
        <f>YEAR([1]Data!$D7147)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x14ac:dyDescent="0.3">
      <c r="A7148" s="2">
        <v>7147</v>
      </c>
      <c r="B7148" s="2" t="s">
        <v>9308</v>
      </c>
      <c r="C7148" s="2">
        <f>YEAR([1]Data!$D7148)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x14ac:dyDescent="0.3">
      <c r="A7149" s="2">
        <v>7148</v>
      </c>
      <c r="B7149" s="2" t="s">
        <v>9309</v>
      </c>
      <c r="C7149" s="2">
        <f>YEAR([1]Data!$D7149)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x14ac:dyDescent="0.3">
      <c r="A7150" s="2">
        <v>7149</v>
      </c>
      <c r="B7150" s="2" t="s">
        <v>9309</v>
      </c>
      <c r="C7150" s="2">
        <f>YEAR([1]Data!$D7150)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x14ac:dyDescent="0.3">
      <c r="A7151" s="2">
        <v>7150</v>
      </c>
      <c r="B7151" s="2" t="s">
        <v>9310</v>
      </c>
      <c r="C7151" s="2">
        <f>YEAR([1]Data!$D7151)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x14ac:dyDescent="0.3">
      <c r="A7152" s="2">
        <v>7151</v>
      </c>
      <c r="B7152" s="2" t="s">
        <v>9311</v>
      </c>
      <c r="C7152" s="2">
        <f>YEAR([1]Data!$D7152)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x14ac:dyDescent="0.3">
      <c r="A7153" s="2">
        <v>7152</v>
      </c>
      <c r="B7153" s="2" t="s">
        <v>9312</v>
      </c>
      <c r="C7153" s="2">
        <f>YEAR([1]Data!$D7153)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x14ac:dyDescent="0.3">
      <c r="A7154" s="2">
        <v>7153</v>
      </c>
      <c r="B7154" s="2" t="s">
        <v>9313</v>
      </c>
      <c r="C7154" s="2">
        <f>YEAR([1]Data!$D7154)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x14ac:dyDescent="0.3">
      <c r="A7155" s="2">
        <v>7154</v>
      </c>
      <c r="B7155" s="2" t="s">
        <v>9314</v>
      </c>
      <c r="C7155" s="2">
        <f>YEAR([1]Data!$D7155)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x14ac:dyDescent="0.3">
      <c r="A7156" s="2">
        <v>7155</v>
      </c>
      <c r="B7156" s="2" t="s">
        <v>9315</v>
      </c>
      <c r="C7156" s="2">
        <f>YEAR([1]Data!$D7156)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x14ac:dyDescent="0.3">
      <c r="A7157" s="2">
        <v>7156</v>
      </c>
      <c r="B7157" s="2" t="s">
        <v>9315</v>
      </c>
      <c r="C7157" s="2">
        <f>YEAR([1]Data!$D7157)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x14ac:dyDescent="0.3">
      <c r="A7158" s="2">
        <v>7157</v>
      </c>
      <c r="B7158" s="2" t="s">
        <v>9316</v>
      </c>
      <c r="C7158" s="2">
        <f>YEAR([1]Data!$D7158)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x14ac:dyDescent="0.3">
      <c r="A7159" s="2">
        <v>7158</v>
      </c>
      <c r="B7159" s="2" t="s">
        <v>9317</v>
      </c>
      <c r="C7159" s="2">
        <f>YEAR([1]Data!$D7159)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x14ac:dyDescent="0.3">
      <c r="A7160" s="2">
        <v>7159</v>
      </c>
      <c r="B7160" s="2" t="s">
        <v>9317</v>
      </c>
      <c r="C7160" s="2">
        <f>YEAR([1]Data!$D7160)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x14ac:dyDescent="0.3">
      <c r="A7161" s="2">
        <v>7160</v>
      </c>
      <c r="B7161" s="2" t="s">
        <v>9320</v>
      </c>
      <c r="C7161" s="2">
        <f>YEAR([1]Data!$D7161)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x14ac:dyDescent="0.3">
      <c r="A7162" s="2">
        <v>7161</v>
      </c>
      <c r="B7162" s="2" t="s">
        <v>9320</v>
      </c>
      <c r="C7162" s="2">
        <f>YEAR([1]Data!$D7162)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x14ac:dyDescent="0.3">
      <c r="A7163" s="2">
        <v>7162</v>
      </c>
      <c r="B7163" s="2" t="s">
        <v>9321</v>
      </c>
      <c r="C7163" s="2">
        <f>YEAR([1]Data!$D7163)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x14ac:dyDescent="0.3">
      <c r="A7164" s="2">
        <v>7163</v>
      </c>
      <c r="B7164" s="2" t="s">
        <v>9321</v>
      </c>
      <c r="C7164" s="2">
        <f>YEAR([1]Data!$D7164)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x14ac:dyDescent="0.3">
      <c r="A7165" s="2">
        <v>7164</v>
      </c>
      <c r="B7165" s="2" t="s">
        <v>9322</v>
      </c>
      <c r="C7165" s="2">
        <f>YEAR([1]Data!$D7165)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x14ac:dyDescent="0.3">
      <c r="A7166" s="2">
        <v>7165</v>
      </c>
      <c r="B7166" s="2" t="s">
        <v>9322</v>
      </c>
      <c r="C7166" s="2">
        <f>YEAR([1]Data!$D7166)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x14ac:dyDescent="0.3">
      <c r="A7167" s="2">
        <v>7166</v>
      </c>
      <c r="B7167" s="2" t="s">
        <v>9323</v>
      </c>
      <c r="C7167" s="2">
        <f>YEAR([1]Data!$D7167)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x14ac:dyDescent="0.3">
      <c r="A7168" s="2">
        <v>7167</v>
      </c>
      <c r="B7168" s="2" t="s">
        <v>9324</v>
      </c>
      <c r="C7168" s="2">
        <f>YEAR([1]Data!$D7168)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x14ac:dyDescent="0.3">
      <c r="A7169" s="2">
        <v>7168</v>
      </c>
      <c r="B7169" s="2" t="s">
        <v>9324</v>
      </c>
      <c r="C7169" s="2">
        <f>YEAR([1]Data!$D7169)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x14ac:dyDescent="0.3">
      <c r="A7170" s="2">
        <v>7169</v>
      </c>
      <c r="B7170" s="2" t="s">
        <v>9324</v>
      </c>
      <c r="C7170" s="2">
        <f>YEAR([1]Data!$D7170)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x14ac:dyDescent="0.3">
      <c r="A7171" s="2">
        <v>7170</v>
      </c>
      <c r="B7171" s="2" t="s">
        <v>9324</v>
      </c>
      <c r="C7171" s="2">
        <f>YEAR([1]Data!$D7171)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x14ac:dyDescent="0.3">
      <c r="A7172" s="2">
        <v>7171</v>
      </c>
      <c r="B7172" s="2" t="s">
        <v>9325</v>
      </c>
      <c r="C7172" s="2">
        <f>YEAR([1]Data!$D7172)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x14ac:dyDescent="0.3">
      <c r="A7173" s="2">
        <v>7172</v>
      </c>
      <c r="B7173" s="2" t="s">
        <v>9326</v>
      </c>
      <c r="C7173" s="2">
        <f>YEAR([1]Data!$D7173)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x14ac:dyDescent="0.3">
      <c r="A7174" s="2">
        <v>7173</v>
      </c>
      <c r="B7174" s="2" t="s">
        <v>9327</v>
      </c>
      <c r="C7174" s="2">
        <f>YEAR([1]Data!$D7174)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x14ac:dyDescent="0.3">
      <c r="A7175" s="2">
        <v>7174</v>
      </c>
      <c r="B7175" s="2" t="s">
        <v>9327</v>
      </c>
      <c r="C7175" s="2">
        <f>YEAR([1]Data!$D7175)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x14ac:dyDescent="0.3">
      <c r="A7176" s="2">
        <v>7175</v>
      </c>
      <c r="B7176" s="2" t="s">
        <v>9327</v>
      </c>
      <c r="C7176" s="2">
        <f>YEAR([1]Data!$D7176)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x14ac:dyDescent="0.3">
      <c r="A7177" s="2">
        <v>7176</v>
      </c>
      <c r="B7177" s="2" t="s">
        <v>9327</v>
      </c>
      <c r="C7177" s="2">
        <f>YEAR([1]Data!$D7177)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x14ac:dyDescent="0.3">
      <c r="A7178" s="2">
        <v>7177</v>
      </c>
      <c r="B7178" s="2" t="s">
        <v>9327</v>
      </c>
      <c r="C7178" s="2">
        <f>YEAR([1]Data!$D7178)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x14ac:dyDescent="0.3">
      <c r="A7179" s="2">
        <v>7178</v>
      </c>
      <c r="B7179" s="2" t="s">
        <v>9328</v>
      </c>
      <c r="C7179" s="2">
        <f>YEAR([1]Data!$D7179)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x14ac:dyDescent="0.3">
      <c r="A7180" s="2">
        <v>7179</v>
      </c>
      <c r="B7180" s="2" t="s">
        <v>9328</v>
      </c>
      <c r="C7180" s="2">
        <f>YEAR([1]Data!$D7180)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x14ac:dyDescent="0.3">
      <c r="A7181" s="2">
        <v>7180</v>
      </c>
      <c r="B7181" s="2" t="s">
        <v>9329</v>
      </c>
      <c r="C7181" s="2">
        <f>YEAR([1]Data!$D7181)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x14ac:dyDescent="0.3">
      <c r="A7182" s="2">
        <v>7181</v>
      </c>
      <c r="B7182" s="2" t="s">
        <v>9330</v>
      </c>
      <c r="C7182" s="2">
        <f>YEAR([1]Data!$D7182)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x14ac:dyDescent="0.3">
      <c r="A7183" s="2">
        <v>7182</v>
      </c>
      <c r="B7183" s="2" t="s">
        <v>9331</v>
      </c>
      <c r="C7183" s="2">
        <f>YEAR([1]Data!$D7183)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x14ac:dyDescent="0.3">
      <c r="A7184" s="2">
        <v>7183</v>
      </c>
      <c r="B7184" s="2" t="s">
        <v>9332</v>
      </c>
      <c r="C7184" s="2">
        <f>YEAR([1]Data!$D7184)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x14ac:dyDescent="0.3">
      <c r="A7185" s="2">
        <v>7184</v>
      </c>
      <c r="B7185" s="2" t="s">
        <v>9333</v>
      </c>
      <c r="C7185" s="2">
        <f>YEAR([1]Data!$D7185)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x14ac:dyDescent="0.3">
      <c r="A7186" s="2">
        <v>7185</v>
      </c>
      <c r="B7186" s="2" t="s">
        <v>9334</v>
      </c>
      <c r="C7186" s="2">
        <f>YEAR([1]Data!$D7186)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x14ac:dyDescent="0.3">
      <c r="A7187" s="2">
        <v>7186</v>
      </c>
      <c r="B7187" s="2" t="s">
        <v>9334</v>
      </c>
      <c r="C7187" s="2">
        <f>YEAR([1]Data!$D7187)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x14ac:dyDescent="0.3">
      <c r="A7188" s="2">
        <v>7187</v>
      </c>
      <c r="B7188" s="2" t="s">
        <v>9334</v>
      </c>
      <c r="C7188" s="2">
        <f>YEAR([1]Data!$D7188)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x14ac:dyDescent="0.3">
      <c r="A7189" s="2">
        <v>7188</v>
      </c>
      <c r="B7189" s="2" t="s">
        <v>9334</v>
      </c>
      <c r="C7189" s="2">
        <f>YEAR([1]Data!$D7189)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x14ac:dyDescent="0.3">
      <c r="A7190" s="2">
        <v>7189</v>
      </c>
      <c r="B7190" s="2" t="s">
        <v>9334</v>
      </c>
      <c r="C7190" s="2">
        <f>YEAR([1]Data!$D7190)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x14ac:dyDescent="0.3">
      <c r="A7191" s="2">
        <v>7190</v>
      </c>
      <c r="B7191" s="2" t="s">
        <v>9335</v>
      </c>
      <c r="C7191" s="2">
        <f>YEAR([1]Data!$D7191)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x14ac:dyDescent="0.3">
      <c r="A7192" s="2">
        <v>7191</v>
      </c>
      <c r="B7192" s="2" t="s">
        <v>9335</v>
      </c>
      <c r="C7192" s="2">
        <f>YEAR([1]Data!$D7192)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x14ac:dyDescent="0.3">
      <c r="A7193" s="2">
        <v>7192</v>
      </c>
      <c r="B7193" s="2" t="s">
        <v>9336</v>
      </c>
      <c r="C7193" s="2">
        <f>YEAR([1]Data!$D7193)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x14ac:dyDescent="0.3">
      <c r="A7194" s="2">
        <v>7193</v>
      </c>
      <c r="B7194" s="2" t="s">
        <v>9336</v>
      </c>
      <c r="C7194" s="2">
        <f>YEAR([1]Data!$D7194)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x14ac:dyDescent="0.3">
      <c r="A7195" s="2">
        <v>7194</v>
      </c>
      <c r="B7195" s="2" t="s">
        <v>9337</v>
      </c>
      <c r="C7195" s="2">
        <f>YEAR([1]Data!$D7195)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x14ac:dyDescent="0.3">
      <c r="A7196" s="2">
        <v>7195</v>
      </c>
      <c r="B7196" s="2" t="s">
        <v>9337</v>
      </c>
      <c r="C7196" s="2">
        <f>YEAR([1]Data!$D7196)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x14ac:dyDescent="0.3">
      <c r="A7197" s="2">
        <v>7196</v>
      </c>
      <c r="B7197" s="2" t="s">
        <v>9338</v>
      </c>
      <c r="C7197" s="2">
        <f>YEAR([1]Data!$D7197)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x14ac:dyDescent="0.3">
      <c r="A7198" s="2">
        <v>7197</v>
      </c>
      <c r="B7198" s="2" t="s">
        <v>9339</v>
      </c>
      <c r="C7198" s="2">
        <f>YEAR([1]Data!$D7198)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x14ac:dyDescent="0.3">
      <c r="A7199" s="2">
        <v>7198</v>
      </c>
      <c r="B7199" s="2" t="s">
        <v>9339</v>
      </c>
      <c r="C7199" s="2">
        <f>YEAR([1]Data!$D7199)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x14ac:dyDescent="0.3">
      <c r="A7200" s="2">
        <v>7199</v>
      </c>
      <c r="B7200" s="2" t="s">
        <v>9340</v>
      </c>
      <c r="C7200" s="2">
        <f>YEAR([1]Data!$D7200)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x14ac:dyDescent="0.3">
      <c r="A7201" s="2">
        <v>7200</v>
      </c>
      <c r="B7201" s="2" t="s">
        <v>9340</v>
      </c>
      <c r="C7201" s="2">
        <f>YEAR([1]Data!$D7201)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x14ac:dyDescent="0.3">
      <c r="A7202" s="2">
        <v>7201</v>
      </c>
      <c r="B7202" s="2" t="s">
        <v>9341</v>
      </c>
      <c r="C7202" s="2">
        <f>YEAR([1]Data!$D7202)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x14ac:dyDescent="0.3">
      <c r="A7203" s="2">
        <v>7202</v>
      </c>
      <c r="B7203" s="2" t="s">
        <v>9341</v>
      </c>
      <c r="C7203" s="2">
        <f>YEAR([1]Data!$D7203)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x14ac:dyDescent="0.3">
      <c r="A7204" s="2">
        <v>7203</v>
      </c>
      <c r="B7204" s="2" t="s">
        <v>9342</v>
      </c>
      <c r="C7204" s="2">
        <f>YEAR([1]Data!$D7204)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x14ac:dyDescent="0.3">
      <c r="A7205" s="2">
        <v>7204</v>
      </c>
      <c r="B7205" s="2" t="s">
        <v>9345</v>
      </c>
      <c r="C7205" s="2">
        <f>YEAR([1]Data!$D7205)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x14ac:dyDescent="0.3">
      <c r="A7206" s="2">
        <v>7205</v>
      </c>
      <c r="B7206" s="2" t="s">
        <v>9346</v>
      </c>
      <c r="C7206" s="2">
        <f>YEAR([1]Data!$D7206)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x14ac:dyDescent="0.3">
      <c r="A7207" s="2">
        <v>7206</v>
      </c>
      <c r="B7207" s="2" t="s">
        <v>9347</v>
      </c>
      <c r="C7207" s="2">
        <f>YEAR([1]Data!$D7207)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x14ac:dyDescent="0.3">
      <c r="A7208" s="2">
        <v>7207</v>
      </c>
      <c r="B7208" s="2" t="s">
        <v>9347</v>
      </c>
      <c r="C7208" s="2">
        <f>YEAR([1]Data!$D7208)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x14ac:dyDescent="0.3">
      <c r="A7209" s="2">
        <v>7208</v>
      </c>
      <c r="B7209" s="2" t="s">
        <v>9348</v>
      </c>
      <c r="C7209" s="2">
        <f>YEAR([1]Data!$D7209)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x14ac:dyDescent="0.3">
      <c r="A7210" s="2">
        <v>7209</v>
      </c>
      <c r="B7210" s="2" t="s">
        <v>9348</v>
      </c>
      <c r="C7210" s="2">
        <f>YEAR([1]Data!$D7210)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x14ac:dyDescent="0.3">
      <c r="A7211" s="2">
        <v>7210</v>
      </c>
      <c r="B7211" s="2" t="s">
        <v>9348</v>
      </c>
      <c r="C7211" s="2">
        <f>YEAR([1]Data!$D7211)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x14ac:dyDescent="0.3">
      <c r="A7212" s="2">
        <v>7211</v>
      </c>
      <c r="B7212" s="2" t="s">
        <v>9349</v>
      </c>
      <c r="C7212" s="2">
        <f>YEAR([1]Data!$D7212)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x14ac:dyDescent="0.3">
      <c r="A7213" s="2">
        <v>7212</v>
      </c>
      <c r="B7213" s="2" t="s">
        <v>9349</v>
      </c>
      <c r="C7213" s="2">
        <f>YEAR([1]Data!$D7213)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x14ac:dyDescent="0.3">
      <c r="A7214" s="2">
        <v>7213</v>
      </c>
      <c r="B7214" s="2" t="s">
        <v>9349</v>
      </c>
      <c r="C7214" s="2">
        <f>YEAR([1]Data!$D7214)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x14ac:dyDescent="0.3">
      <c r="A7215" s="2">
        <v>7214</v>
      </c>
      <c r="B7215" s="2" t="s">
        <v>9350</v>
      </c>
      <c r="C7215" s="2">
        <f>YEAR([1]Data!$D7215)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x14ac:dyDescent="0.3">
      <c r="A7216" s="2">
        <v>7215</v>
      </c>
      <c r="B7216" s="2" t="s">
        <v>9352</v>
      </c>
      <c r="C7216" s="2">
        <f>YEAR([1]Data!$D7216)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x14ac:dyDescent="0.3">
      <c r="A7217" s="2">
        <v>7216</v>
      </c>
      <c r="B7217" s="2" t="s">
        <v>9352</v>
      </c>
      <c r="C7217" s="2">
        <f>YEAR([1]Data!$D7217)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x14ac:dyDescent="0.3">
      <c r="A7218" s="2">
        <v>7217</v>
      </c>
      <c r="B7218" s="2" t="s">
        <v>9353</v>
      </c>
      <c r="C7218" s="2">
        <f>YEAR([1]Data!$D7218)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x14ac:dyDescent="0.3">
      <c r="A7219" s="2">
        <v>7218</v>
      </c>
      <c r="B7219" s="2" t="s">
        <v>9353</v>
      </c>
      <c r="C7219" s="2">
        <f>YEAR([1]Data!$D7219)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x14ac:dyDescent="0.3">
      <c r="A7220" s="2">
        <v>7219</v>
      </c>
      <c r="B7220" s="2" t="s">
        <v>9353</v>
      </c>
      <c r="C7220" s="2">
        <f>YEAR([1]Data!$D7220)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x14ac:dyDescent="0.3">
      <c r="A7221" s="2">
        <v>7220</v>
      </c>
      <c r="B7221" s="2" t="s">
        <v>9353</v>
      </c>
      <c r="C7221" s="2">
        <f>YEAR([1]Data!$D7221)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x14ac:dyDescent="0.3">
      <c r="A7222" s="2">
        <v>7221</v>
      </c>
      <c r="B7222" s="2" t="s">
        <v>9354</v>
      </c>
      <c r="C7222" s="2">
        <f>YEAR([1]Data!$D7222)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x14ac:dyDescent="0.3">
      <c r="A7223" s="2">
        <v>7222</v>
      </c>
      <c r="B7223" s="2" t="s">
        <v>9355</v>
      </c>
      <c r="C7223" s="2">
        <f>YEAR([1]Data!$D7223)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x14ac:dyDescent="0.3">
      <c r="A7224" s="2">
        <v>7223</v>
      </c>
      <c r="B7224" s="2" t="s">
        <v>9356</v>
      </c>
      <c r="C7224" s="2">
        <f>YEAR([1]Data!$D7224)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x14ac:dyDescent="0.3">
      <c r="A7225" s="2">
        <v>7224</v>
      </c>
      <c r="B7225" s="2" t="s">
        <v>9357</v>
      </c>
      <c r="C7225" s="2">
        <f>YEAR([1]Data!$D7225)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x14ac:dyDescent="0.3">
      <c r="A7226" s="2">
        <v>7225</v>
      </c>
      <c r="B7226" s="2" t="s">
        <v>9357</v>
      </c>
      <c r="C7226" s="2">
        <f>YEAR([1]Data!$D7226)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x14ac:dyDescent="0.3">
      <c r="A7227" s="2">
        <v>7226</v>
      </c>
      <c r="B7227" s="2" t="s">
        <v>9357</v>
      </c>
      <c r="C7227" s="2">
        <f>YEAR([1]Data!$D7227)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x14ac:dyDescent="0.3">
      <c r="A7228" s="2">
        <v>7227</v>
      </c>
      <c r="B7228" s="2" t="s">
        <v>9358</v>
      </c>
      <c r="C7228" s="2">
        <f>YEAR([1]Data!$D7228)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x14ac:dyDescent="0.3">
      <c r="A7229" s="2">
        <v>7228</v>
      </c>
      <c r="B7229" s="2" t="s">
        <v>9358</v>
      </c>
      <c r="C7229" s="2">
        <f>YEAR([1]Data!$D7229)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x14ac:dyDescent="0.3">
      <c r="A7230" s="2">
        <v>7229</v>
      </c>
      <c r="B7230" s="2" t="s">
        <v>9359</v>
      </c>
      <c r="C7230" s="2">
        <f>YEAR([1]Data!$D7230)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x14ac:dyDescent="0.3">
      <c r="A7231" s="2">
        <v>7230</v>
      </c>
      <c r="B7231" s="2" t="s">
        <v>9359</v>
      </c>
      <c r="C7231" s="2">
        <f>YEAR([1]Data!$D7231)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x14ac:dyDescent="0.3">
      <c r="A7232" s="2">
        <v>7231</v>
      </c>
      <c r="B7232" s="2" t="s">
        <v>9360</v>
      </c>
      <c r="C7232" s="2">
        <f>YEAR([1]Data!$D7232)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x14ac:dyDescent="0.3">
      <c r="A7233" s="2">
        <v>7232</v>
      </c>
      <c r="B7233" s="2" t="s">
        <v>9360</v>
      </c>
      <c r="C7233" s="2">
        <f>YEAR([1]Data!$D7233)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x14ac:dyDescent="0.3">
      <c r="A7234" s="2">
        <v>7233</v>
      </c>
      <c r="B7234" s="2" t="s">
        <v>9360</v>
      </c>
      <c r="C7234" s="2">
        <f>YEAR([1]Data!$D7234)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x14ac:dyDescent="0.3">
      <c r="A7235" s="2">
        <v>7234</v>
      </c>
      <c r="B7235" s="2" t="s">
        <v>9361</v>
      </c>
      <c r="C7235" s="2">
        <f>YEAR([1]Data!$D7235)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x14ac:dyDescent="0.3">
      <c r="A7236" s="2">
        <v>7235</v>
      </c>
      <c r="B7236" s="2" t="s">
        <v>9361</v>
      </c>
      <c r="C7236" s="2">
        <f>YEAR([1]Data!$D7236)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x14ac:dyDescent="0.3">
      <c r="A7237" s="2">
        <v>7236</v>
      </c>
      <c r="B7237" s="2" t="s">
        <v>9361</v>
      </c>
      <c r="C7237" s="2">
        <f>YEAR([1]Data!$D7237)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x14ac:dyDescent="0.3">
      <c r="A7238" s="2">
        <v>7237</v>
      </c>
      <c r="B7238" s="2" t="s">
        <v>9362</v>
      </c>
      <c r="C7238" s="2">
        <f>YEAR([1]Data!$D7238)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x14ac:dyDescent="0.3">
      <c r="A7239" s="2">
        <v>7238</v>
      </c>
      <c r="B7239" s="2" t="s">
        <v>9363</v>
      </c>
      <c r="C7239" s="2">
        <f>YEAR([1]Data!$D7239)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x14ac:dyDescent="0.3">
      <c r="A7240" s="2">
        <v>7239</v>
      </c>
      <c r="B7240" s="2" t="s">
        <v>9366</v>
      </c>
      <c r="C7240" s="2">
        <f>YEAR([1]Data!$D7240)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x14ac:dyDescent="0.3">
      <c r="A7241" s="2">
        <v>7240</v>
      </c>
      <c r="B7241" s="2" t="s">
        <v>9366</v>
      </c>
      <c r="C7241" s="2">
        <f>YEAR([1]Data!$D7241)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x14ac:dyDescent="0.3">
      <c r="A7242" s="2">
        <v>7241</v>
      </c>
      <c r="B7242" s="2" t="s">
        <v>9367</v>
      </c>
      <c r="C7242" s="2">
        <f>YEAR([1]Data!$D7242)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x14ac:dyDescent="0.3">
      <c r="A7243" s="2">
        <v>7242</v>
      </c>
      <c r="B7243" s="2" t="s">
        <v>9367</v>
      </c>
      <c r="C7243" s="2">
        <f>YEAR([1]Data!$D7243)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x14ac:dyDescent="0.3">
      <c r="A7244" s="2">
        <v>7243</v>
      </c>
      <c r="B7244" s="2" t="s">
        <v>9367</v>
      </c>
      <c r="C7244" s="2">
        <f>YEAR([1]Data!$D7244)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x14ac:dyDescent="0.3">
      <c r="A7245" s="2">
        <v>7244</v>
      </c>
      <c r="B7245" s="2" t="s">
        <v>9368</v>
      </c>
      <c r="C7245" s="2">
        <f>YEAR([1]Data!$D7245)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x14ac:dyDescent="0.3">
      <c r="A7246" s="2">
        <v>7245</v>
      </c>
      <c r="B7246" s="2" t="s">
        <v>9369</v>
      </c>
      <c r="C7246" s="2">
        <f>YEAR([1]Data!$D7246)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x14ac:dyDescent="0.3">
      <c r="A7247" s="2">
        <v>7246</v>
      </c>
      <c r="B7247" s="2" t="s">
        <v>9370</v>
      </c>
      <c r="C7247" s="2">
        <f>YEAR([1]Data!$D7247)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x14ac:dyDescent="0.3">
      <c r="A7248" s="2">
        <v>7247</v>
      </c>
      <c r="B7248" s="2" t="s">
        <v>9371</v>
      </c>
      <c r="C7248" s="2">
        <f>YEAR([1]Data!$D7248)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x14ac:dyDescent="0.3">
      <c r="A7249" s="2">
        <v>7248</v>
      </c>
      <c r="B7249" s="2" t="s">
        <v>9371</v>
      </c>
      <c r="C7249" s="2">
        <f>YEAR([1]Data!$D7249)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x14ac:dyDescent="0.3">
      <c r="A7250" s="2">
        <v>7249</v>
      </c>
      <c r="B7250" s="2" t="s">
        <v>9371</v>
      </c>
      <c r="C7250" s="2">
        <f>YEAR([1]Data!$D7250)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x14ac:dyDescent="0.3">
      <c r="A7251" s="2">
        <v>7250</v>
      </c>
      <c r="B7251" s="2" t="s">
        <v>9372</v>
      </c>
      <c r="C7251" s="2">
        <f>YEAR([1]Data!$D7251)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x14ac:dyDescent="0.3">
      <c r="A7252" s="2">
        <v>7251</v>
      </c>
      <c r="B7252" s="2" t="s">
        <v>9372</v>
      </c>
      <c r="C7252" s="2">
        <f>YEAR([1]Data!$D7252)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x14ac:dyDescent="0.3">
      <c r="A7253" s="2">
        <v>7252</v>
      </c>
      <c r="B7253" s="2" t="s">
        <v>9373</v>
      </c>
      <c r="C7253" s="2">
        <f>YEAR([1]Data!$D7253)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x14ac:dyDescent="0.3">
      <c r="A7254" s="2">
        <v>7253</v>
      </c>
      <c r="B7254" s="2" t="s">
        <v>9376</v>
      </c>
      <c r="C7254" s="2">
        <f>YEAR([1]Data!$D7254)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x14ac:dyDescent="0.3">
      <c r="A7255" s="2">
        <v>7254</v>
      </c>
      <c r="B7255" s="2" t="s">
        <v>9377</v>
      </c>
      <c r="C7255" s="2">
        <f>YEAR([1]Data!$D7255)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x14ac:dyDescent="0.3">
      <c r="A7256" s="2">
        <v>7255</v>
      </c>
      <c r="B7256" s="2" t="s">
        <v>9377</v>
      </c>
      <c r="C7256" s="2">
        <f>YEAR([1]Data!$D7256)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x14ac:dyDescent="0.3">
      <c r="A7257" s="2">
        <v>7256</v>
      </c>
      <c r="B7257" s="2" t="s">
        <v>9377</v>
      </c>
      <c r="C7257" s="2">
        <f>YEAR([1]Data!$D7257)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x14ac:dyDescent="0.3">
      <c r="A7258" s="2">
        <v>7257</v>
      </c>
      <c r="B7258" s="2" t="s">
        <v>9377</v>
      </c>
      <c r="C7258" s="2">
        <f>YEAR([1]Data!$D7258)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x14ac:dyDescent="0.3">
      <c r="A7259" s="2">
        <v>7258</v>
      </c>
      <c r="B7259" s="2" t="s">
        <v>9377</v>
      </c>
      <c r="C7259" s="2">
        <f>YEAR([1]Data!$D7259)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x14ac:dyDescent="0.3">
      <c r="A7260" s="2">
        <v>7259</v>
      </c>
      <c r="B7260" s="2" t="s">
        <v>9377</v>
      </c>
      <c r="C7260" s="2">
        <f>YEAR([1]Data!$D7260)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x14ac:dyDescent="0.3">
      <c r="A7261" s="2">
        <v>7260</v>
      </c>
      <c r="B7261" s="2" t="s">
        <v>9377</v>
      </c>
      <c r="C7261" s="2">
        <f>YEAR([1]Data!$D7261)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x14ac:dyDescent="0.3">
      <c r="A7262" s="2">
        <v>7261</v>
      </c>
      <c r="B7262" s="2" t="s">
        <v>9377</v>
      </c>
      <c r="C7262" s="2">
        <f>YEAR([1]Data!$D7262)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x14ac:dyDescent="0.3">
      <c r="A7263" s="2">
        <v>7262</v>
      </c>
      <c r="B7263" s="2" t="s">
        <v>9378</v>
      </c>
      <c r="C7263" s="2">
        <f>YEAR([1]Data!$D7263)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x14ac:dyDescent="0.3">
      <c r="A7264" s="2">
        <v>7263</v>
      </c>
      <c r="B7264" s="2" t="s">
        <v>9379</v>
      </c>
      <c r="C7264" s="2">
        <f>YEAR([1]Data!$D7264)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x14ac:dyDescent="0.3">
      <c r="A7265" s="2">
        <v>7264</v>
      </c>
      <c r="B7265" s="2" t="s">
        <v>9379</v>
      </c>
      <c r="C7265" s="2">
        <f>YEAR([1]Data!$D7265)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x14ac:dyDescent="0.3">
      <c r="A7266" s="2">
        <v>7265</v>
      </c>
      <c r="B7266" s="2" t="s">
        <v>9380</v>
      </c>
      <c r="C7266" s="2">
        <f>YEAR([1]Data!$D7266)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x14ac:dyDescent="0.3">
      <c r="A7267" s="2">
        <v>7266</v>
      </c>
      <c r="B7267" s="2" t="s">
        <v>9381</v>
      </c>
      <c r="C7267" s="2">
        <f>YEAR([1]Data!$D7267)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x14ac:dyDescent="0.3">
      <c r="A7268" s="2">
        <v>7267</v>
      </c>
      <c r="B7268" s="2" t="s">
        <v>9382</v>
      </c>
      <c r="C7268" s="2">
        <f>YEAR([1]Data!$D7268)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x14ac:dyDescent="0.3">
      <c r="A7269" s="2">
        <v>7268</v>
      </c>
      <c r="B7269" s="2" t="s">
        <v>9382</v>
      </c>
      <c r="C7269" s="2">
        <f>YEAR([1]Data!$D7269)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x14ac:dyDescent="0.3">
      <c r="A7270" s="2">
        <v>7269</v>
      </c>
      <c r="B7270" s="2" t="s">
        <v>9383</v>
      </c>
      <c r="C7270" s="2">
        <f>YEAR([1]Data!$D7270)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x14ac:dyDescent="0.3">
      <c r="A7271" s="2">
        <v>7270</v>
      </c>
      <c r="B7271" s="2" t="s">
        <v>9383</v>
      </c>
      <c r="C7271" s="2">
        <f>YEAR([1]Data!$D7271)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x14ac:dyDescent="0.3">
      <c r="A7272" s="2">
        <v>7271</v>
      </c>
      <c r="B7272" s="2" t="s">
        <v>9386</v>
      </c>
      <c r="C7272" s="2">
        <f>YEAR([1]Data!$D7272)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x14ac:dyDescent="0.3">
      <c r="A7273" s="2">
        <v>7272</v>
      </c>
      <c r="B7273" s="2" t="s">
        <v>9386</v>
      </c>
      <c r="C7273" s="2">
        <f>YEAR([1]Data!$D7273)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x14ac:dyDescent="0.3">
      <c r="A7274" s="2">
        <v>7273</v>
      </c>
      <c r="B7274" s="2" t="s">
        <v>9387</v>
      </c>
      <c r="C7274" s="2">
        <f>YEAR([1]Data!$D7274)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x14ac:dyDescent="0.3">
      <c r="A7275" s="2">
        <v>7274</v>
      </c>
      <c r="B7275" s="2" t="s">
        <v>9387</v>
      </c>
      <c r="C7275" s="2">
        <f>YEAR([1]Data!$D7275)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x14ac:dyDescent="0.3">
      <c r="A7276" s="2">
        <v>7275</v>
      </c>
      <c r="B7276" s="2" t="s">
        <v>9388</v>
      </c>
      <c r="C7276" s="2">
        <f>YEAR([1]Data!$D7276)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x14ac:dyDescent="0.3">
      <c r="A7277" s="2">
        <v>7276</v>
      </c>
      <c r="B7277" s="2" t="s">
        <v>9388</v>
      </c>
      <c r="C7277" s="2">
        <f>YEAR([1]Data!$D7277)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x14ac:dyDescent="0.3">
      <c r="A7278" s="2">
        <v>7277</v>
      </c>
      <c r="B7278" s="2" t="s">
        <v>9389</v>
      </c>
      <c r="C7278" s="2">
        <f>YEAR([1]Data!$D7278)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x14ac:dyDescent="0.3">
      <c r="A7279" s="2">
        <v>7278</v>
      </c>
      <c r="B7279" s="2" t="s">
        <v>9390</v>
      </c>
      <c r="C7279" s="2">
        <f>YEAR([1]Data!$D7279)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x14ac:dyDescent="0.3">
      <c r="A7280" s="2">
        <v>7279</v>
      </c>
      <c r="B7280" s="2" t="s">
        <v>9390</v>
      </c>
      <c r="C7280" s="2">
        <f>YEAR([1]Data!$D7280)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x14ac:dyDescent="0.3">
      <c r="A7281" s="2">
        <v>7280</v>
      </c>
      <c r="B7281" s="2" t="s">
        <v>9391</v>
      </c>
      <c r="C7281" s="2">
        <f>YEAR([1]Data!$D7281)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x14ac:dyDescent="0.3">
      <c r="A7282" s="2">
        <v>7281</v>
      </c>
      <c r="B7282" s="2" t="s">
        <v>9392</v>
      </c>
      <c r="C7282" s="2">
        <f>YEAR([1]Data!$D7282)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x14ac:dyDescent="0.3">
      <c r="A7283" s="2">
        <v>7282</v>
      </c>
      <c r="B7283" s="2" t="s">
        <v>9393</v>
      </c>
      <c r="C7283" s="2">
        <f>YEAR([1]Data!$D7283)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x14ac:dyDescent="0.3">
      <c r="A7284" s="2">
        <v>7283</v>
      </c>
      <c r="B7284" s="2" t="s">
        <v>9394</v>
      </c>
      <c r="C7284" s="2">
        <f>YEAR([1]Data!$D7284)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x14ac:dyDescent="0.3">
      <c r="A7285" s="2">
        <v>7284</v>
      </c>
      <c r="B7285" s="2" t="s">
        <v>9395</v>
      </c>
      <c r="C7285" s="2">
        <f>YEAR([1]Data!$D7285)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x14ac:dyDescent="0.3">
      <c r="A7286" s="2">
        <v>7285</v>
      </c>
      <c r="B7286" s="2" t="s">
        <v>9395</v>
      </c>
      <c r="C7286" s="2">
        <f>YEAR([1]Data!$D7286)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x14ac:dyDescent="0.3">
      <c r="A7287" s="2">
        <v>7286</v>
      </c>
      <c r="B7287" s="2" t="s">
        <v>9396</v>
      </c>
      <c r="C7287" s="2">
        <f>YEAR([1]Data!$D7287)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x14ac:dyDescent="0.3">
      <c r="A7288" s="2">
        <v>7287</v>
      </c>
      <c r="B7288" s="2" t="s">
        <v>9397</v>
      </c>
      <c r="C7288" s="2">
        <f>YEAR([1]Data!$D7288)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x14ac:dyDescent="0.3">
      <c r="A7289" s="2">
        <v>7288</v>
      </c>
      <c r="B7289" s="2" t="s">
        <v>9397</v>
      </c>
      <c r="C7289" s="2">
        <f>YEAR([1]Data!$D7289)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x14ac:dyDescent="0.3">
      <c r="A7290" s="2">
        <v>7289</v>
      </c>
      <c r="B7290" s="2" t="s">
        <v>9398</v>
      </c>
      <c r="C7290" s="2">
        <f>YEAR([1]Data!$D7290)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x14ac:dyDescent="0.3">
      <c r="A7291" s="2">
        <v>7290</v>
      </c>
      <c r="B7291" s="2" t="s">
        <v>9399</v>
      </c>
      <c r="C7291" s="2">
        <f>YEAR([1]Data!$D7291)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x14ac:dyDescent="0.3">
      <c r="A7292" s="2">
        <v>7291</v>
      </c>
      <c r="B7292" s="2" t="s">
        <v>9399</v>
      </c>
      <c r="C7292" s="2">
        <f>YEAR([1]Data!$D7292)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x14ac:dyDescent="0.3">
      <c r="A7293" s="2">
        <v>7292</v>
      </c>
      <c r="B7293" s="2" t="s">
        <v>9399</v>
      </c>
      <c r="C7293" s="2">
        <f>YEAR([1]Data!$D7293)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x14ac:dyDescent="0.3">
      <c r="A7294" s="2">
        <v>7293</v>
      </c>
      <c r="B7294" s="2" t="s">
        <v>9400</v>
      </c>
      <c r="C7294" s="2">
        <f>YEAR([1]Data!$D7294)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x14ac:dyDescent="0.3">
      <c r="A7295" s="2">
        <v>7294</v>
      </c>
      <c r="B7295" s="2" t="s">
        <v>9402</v>
      </c>
      <c r="C7295" s="2">
        <f>YEAR([1]Data!$D7295)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x14ac:dyDescent="0.3">
      <c r="A7296" s="2">
        <v>7295</v>
      </c>
      <c r="B7296" s="2" t="s">
        <v>9403</v>
      </c>
      <c r="C7296" s="2">
        <f>YEAR([1]Data!$D7296)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x14ac:dyDescent="0.3">
      <c r="A7297" s="2">
        <v>7296</v>
      </c>
      <c r="B7297" s="2" t="s">
        <v>9404</v>
      </c>
      <c r="C7297" s="2">
        <f>YEAR([1]Data!$D7297)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x14ac:dyDescent="0.3">
      <c r="A7298" s="2">
        <v>7297</v>
      </c>
      <c r="B7298" s="2" t="s">
        <v>9404</v>
      </c>
      <c r="C7298" s="2">
        <f>YEAR([1]Data!$D7298)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x14ac:dyDescent="0.3">
      <c r="A7299" s="2">
        <v>7298</v>
      </c>
      <c r="B7299" s="2" t="s">
        <v>9405</v>
      </c>
      <c r="C7299" s="2">
        <f>YEAR([1]Data!$D7299)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x14ac:dyDescent="0.3">
      <c r="A7300" s="2">
        <v>7299</v>
      </c>
      <c r="B7300" s="2" t="s">
        <v>9406</v>
      </c>
      <c r="C7300" s="2">
        <f>YEAR([1]Data!$D7300)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x14ac:dyDescent="0.3">
      <c r="A7301" s="2">
        <v>7300</v>
      </c>
      <c r="B7301" s="2" t="s">
        <v>9406</v>
      </c>
      <c r="C7301" s="2">
        <f>YEAR([1]Data!$D7301)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x14ac:dyDescent="0.3">
      <c r="A7302" s="2">
        <v>7301</v>
      </c>
      <c r="B7302" s="2" t="s">
        <v>9406</v>
      </c>
      <c r="C7302" s="2">
        <f>YEAR([1]Data!$D7302)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x14ac:dyDescent="0.3">
      <c r="A7303" s="2">
        <v>7302</v>
      </c>
      <c r="B7303" s="2" t="s">
        <v>9406</v>
      </c>
      <c r="C7303" s="2">
        <f>YEAR([1]Data!$D7303)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x14ac:dyDescent="0.3">
      <c r="A7304" s="2">
        <v>7303</v>
      </c>
      <c r="B7304" s="2" t="s">
        <v>9406</v>
      </c>
      <c r="C7304" s="2">
        <f>YEAR([1]Data!$D7304)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x14ac:dyDescent="0.3">
      <c r="A7305" s="2">
        <v>7304</v>
      </c>
      <c r="B7305" s="2" t="s">
        <v>9407</v>
      </c>
      <c r="C7305" s="2">
        <f>YEAR([1]Data!$D7305)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x14ac:dyDescent="0.3">
      <c r="A7306" s="2">
        <v>7305</v>
      </c>
      <c r="B7306" s="2" t="s">
        <v>9407</v>
      </c>
      <c r="C7306" s="2">
        <f>YEAR([1]Data!$D7306)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x14ac:dyDescent="0.3">
      <c r="A7307" s="2">
        <v>7306</v>
      </c>
      <c r="B7307" s="2" t="s">
        <v>9408</v>
      </c>
      <c r="C7307" s="2">
        <f>YEAR([1]Data!$D7307)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x14ac:dyDescent="0.3">
      <c r="A7308" s="2">
        <v>7307</v>
      </c>
      <c r="B7308" s="2" t="s">
        <v>9409</v>
      </c>
      <c r="C7308" s="2">
        <f>YEAR([1]Data!$D7308)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x14ac:dyDescent="0.3">
      <c r="A7309" s="2">
        <v>7308</v>
      </c>
      <c r="B7309" s="2" t="s">
        <v>9409</v>
      </c>
      <c r="C7309" s="2">
        <f>YEAR([1]Data!$D7309)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x14ac:dyDescent="0.3">
      <c r="A7310" s="2">
        <v>7309</v>
      </c>
      <c r="B7310" s="2" t="s">
        <v>9409</v>
      </c>
      <c r="C7310" s="2">
        <f>YEAR([1]Data!$D7310)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x14ac:dyDescent="0.3">
      <c r="A7311" s="2">
        <v>7310</v>
      </c>
      <c r="B7311" s="2" t="s">
        <v>9410</v>
      </c>
      <c r="C7311" s="2">
        <f>YEAR([1]Data!$D7311)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x14ac:dyDescent="0.3">
      <c r="A7312" s="2">
        <v>7311</v>
      </c>
      <c r="B7312" s="2" t="s">
        <v>9411</v>
      </c>
      <c r="C7312" s="2">
        <f>YEAR([1]Data!$D7312)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x14ac:dyDescent="0.3">
      <c r="A7313" s="2">
        <v>7312</v>
      </c>
      <c r="B7313" s="2" t="s">
        <v>9412</v>
      </c>
      <c r="C7313" s="2">
        <f>YEAR([1]Data!$D7313)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x14ac:dyDescent="0.3">
      <c r="A7314" s="2">
        <v>7313</v>
      </c>
      <c r="B7314" s="2" t="s">
        <v>9412</v>
      </c>
      <c r="C7314" s="2">
        <f>YEAR([1]Data!$D7314)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x14ac:dyDescent="0.3">
      <c r="A7315" s="2">
        <v>7314</v>
      </c>
      <c r="B7315" s="2" t="s">
        <v>9412</v>
      </c>
      <c r="C7315" s="2">
        <f>YEAR([1]Data!$D7315)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x14ac:dyDescent="0.3">
      <c r="A7316" s="2">
        <v>7315</v>
      </c>
      <c r="B7316" s="2" t="s">
        <v>9413</v>
      </c>
      <c r="C7316" s="2">
        <f>YEAR([1]Data!$D7316)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x14ac:dyDescent="0.3">
      <c r="A7317" s="2">
        <v>7316</v>
      </c>
      <c r="B7317" s="2" t="s">
        <v>9414</v>
      </c>
      <c r="C7317" s="2">
        <f>YEAR([1]Data!$D7317)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x14ac:dyDescent="0.3">
      <c r="A7318" s="2">
        <v>7317</v>
      </c>
      <c r="B7318" s="2" t="s">
        <v>9415</v>
      </c>
      <c r="C7318" s="2">
        <f>YEAR([1]Data!$D7318)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x14ac:dyDescent="0.3">
      <c r="A7319" s="2">
        <v>7318</v>
      </c>
      <c r="B7319" s="2" t="s">
        <v>9416</v>
      </c>
      <c r="C7319" s="2">
        <f>YEAR([1]Data!$D7319)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x14ac:dyDescent="0.3">
      <c r="A7320" s="2">
        <v>7319</v>
      </c>
      <c r="B7320" s="2" t="s">
        <v>9416</v>
      </c>
      <c r="C7320" s="2">
        <f>YEAR([1]Data!$D7320)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x14ac:dyDescent="0.3">
      <c r="A7321" s="2">
        <v>7320</v>
      </c>
      <c r="B7321" s="2" t="s">
        <v>9418</v>
      </c>
      <c r="C7321" s="2">
        <f>YEAR([1]Data!$D7321)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x14ac:dyDescent="0.3">
      <c r="A7322" s="2">
        <v>7321</v>
      </c>
      <c r="B7322" s="2" t="s">
        <v>9418</v>
      </c>
      <c r="C7322" s="2">
        <f>YEAR([1]Data!$D7322)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x14ac:dyDescent="0.3">
      <c r="A7323" s="2">
        <v>7322</v>
      </c>
      <c r="B7323" s="2" t="s">
        <v>9419</v>
      </c>
      <c r="C7323" s="2">
        <f>YEAR([1]Data!$D7323)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x14ac:dyDescent="0.3">
      <c r="A7324" s="2">
        <v>7323</v>
      </c>
      <c r="B7324" s="2" t="s">
        <v>9419</v>
      </c>
      <c r="C7324" s="2">
        <f>YEAR([1]Data!$D7324)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x14ac:dyDescent="0.3">
      <c r="A7325" s="2">
        <v>7324</v>
      </c>
      <c r="B7325" s="2" t="s">
        <v>9420</v>
      </c>
      <c r="C7325" s="2">
        <f>YEAR([1]Data!$D7325)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x14ac:dyDescent="0.3">
      <c r="A7326" s="2">
        <v>7325</v>
      </c>
      <c r="B7326" s="2" t="s">
        <v>9420</v>
      </c>
      <c r="C7326" s="2">
        <f>YEAR([1]Data!$D7326)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x14ac:dyDescent="0.3">
      <c r="A7327" s="2">
        <v>7326</v>
      </c>
      <c r="B7327" s="2" t="s">
        <v>9421</v>
      </c>
      <c r="C7327" s="2">
        <f>YEAR([1]Data!$D7327)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x14ac:dyDescent="0.3">
      <c r="A7328" s="2">
        <v>7327</v>
      </c>
      <c r="B7328" s="2" t="s">
        <v>9421</v>
      </c>
      <c r="C7328" s="2">
        <f>YEAR([1]Data!$D7328)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x14ac:dyDescent="0.3">
      <c r="A7329" s="2">
        <v>7328</v>
      </c>
      <c r="B7329" s="2" t="s">
        <v>9422</v>
      </c>
      <c r="C7329" s="2">
        <f>YEAR([1]Data!$D7329)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x14ac:dyDescent="0.3">
      <c r="A7330" s="2">
        <v>7329</v>
      </c>
      <c r="B7330" s="2" t="s">
        <v>9422</v>
      </c>
      <c r="C7330" s="2">
        <f>YEAR([1]Data!$D7330)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x14ac:dyDescent="0.3">
      <c r="A7331" s="2">
        <v>7330</v>
      </c>
      <c r="B7331" s="2" t="s">
        <v>9422</v>
      </c>
      <c r="C7331" s="2">
        <f>YEAR([1]Data!$D7331)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x14ac:dyDescent="0.3">
      <c r="A7332" s="2">
        <v>7331</v>
      </c>
      <c r="B7332" s="2" t="s">
        <v>9424</v>
      </c>
      <c r="C7332" s="2">
        <f>YEAR([1]Data!$D7332)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x14ac:dyDescent="0.3">
      <c r="A7333" s="2">
        <v>7332</v>
      </c>
      <c r="B7333" s="2" t="s">
        <v>9425</v>
      </c>
      <c r="C7333" s="2">
        <f>YEAR([1]Data!$D7333)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x14ac:dyDescent="0.3">
      <c r="A7334" s="2">
        <v>7333</v>
      </c>
      <c r="B7334" s="2" t="s">
        <v>9425</v>
      </c>
      <c r="C7334" s="2">
        <f>YEAR([1]Data!$D7334)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x14ac:dyDescent="0.3">
      <c r="A7335" s="2">
        <v>7334</v>
      </c>
      <c r="B7335" s="2" t="s">
        <v>9426</v>
      </c>
      <c r="C7335" s="2">
        <f>YEAR([1]Data!$D7335)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x14ac:dyDescent="0.3">
      <c r="A7336" s="2">
        <v>7335</v>
      </c>
      <c r="B7336" s="2" t="s">
        <v>9426</v>
      </c>
      <c r="C7336" s="2">
        <f>YEAR([1]Data!$D7336)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x14ac:dyDescent="0.3">
      <c r="A7337" s="2">
        <v>7336</v>
      </c>
      <c r="B7337" s="2" t="s">
        <v>9427</v>
      </c>
      <c r="C7337" s="2">
        <f>YEAR([1]Data!$D7337)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x14ac:dyDescent="0.3">
      <c r="A7338" s="2">
        <v>7337</v>
      </c>
      <c r="B7338" s="2" t="s">
        <v>9427</v>
      </c>
      <c r="C7338" s="2">
        <f>YEAR([1]Data!$D7338)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x14ac:dyDescent="0.3">
      <c r="A7339" s="2">
        <v>7338</v>
      </c>
      <c r="B7339" s="2" t="s">
        <v>9428</v>
      </c>
      <c r="C7339" s="2">
        <f>YEAR([1]Data!$D7339)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x14ac:dyDescent="0.3">
      <c r="A7340" s="2">
        <v>7339</v>
      </c>
      <c r="B7340" s="2" t="s">
        <v>9429</v>
      </c>
      <c r="C7340" s="2">
        <f>YEAR([1]Data!$D7340)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x14ac:dyDescent="0.3">
      <c r="A7341" s="2">
        <v>7340</v>
      </c>
      <c r="B7341" s="2" t="s">
        <v>9430</v>
      </c>
      <c r="C7341" s="2">
        <f>YEAR([1]Data!$D7341)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x14ac:dyDescent="0.3">
      <c r="A7342" s="2">
        <v>7341</v>
      </c>
      <c r="B7342" s="2" t="s">
        <v>9431</v>
      </c>
      <c r="C7342" s="2">
        <f>YEAR([1]Data!$D7342)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x14ac:dyDescent="0.3">
      <c r="A7343" s="2">
        <v>7342</v>
      </c>
      <c r="B7343" s="2" t="s">
        <v>9431</v>
      </c>
      <c r="C7343" s="2">
        <f>YEAR([1]Data!$D7343)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x14ac:dyDescent="0.3">
      <c r="A7344" s="2">
        <v>7343</v>
      </c>
      <c r="B7344" s="2" t="s">
        <v>9431</v>
      </c>
      <c r="C7344" s="2">
        <f>YEAR([1]Data!$D7344)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x14ac:dyDescent="0.3">
      <c r="A7345" s="2">
        <v>7344</v>
      </c>
      <c r="B7345" s="2" t="s">
        <v>9432</v>
      </c>
      <c r="C7345" s="2">
        <f>YEAR([1]Data!$D7345)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x14ac:dyDescent="0.3">
      <c r="A7346" s="2">
        <v>7345</v>
      </c>
      <c r="B7346" s="2" t="s">
        <v>9433</v>
      </c>
      <c r="C7346" s="2">
        <f>YEAR([1]Data!$D7346)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x14ac:dyDescent="0.3">
      <c r="A7347" s="2">
        <v>7346</v>
      </c>
      <c r="B7347" s="2" t="s">
        <v>9433</v>
      </c>
      <c r="C7347" s="2">
        <f>YEAR([1]Data!$D7347)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x14ac:dyDescent="0.3">
      <c r="A7348" s="2">
        <v>7347</v>
      </c>
      <c r="B7348" s="2" t="s">
        <v>9433</v>
      </c>
      <c r="C7348" s="2">
        <f>YEAR([1]Data!$D7348)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x14ac:dyDescent="0.3">
      <c r="A7349" s="2">
        <v>7348</v>
      </c>
      <c r="B7349" s="2" t="s">
        <v>9433</v>
      </c>
      <c r="C7349" s="2">
        <f>YEAR([1]Data!$D7349)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x14ac:dyDescent="0.3">
      <c r="A7350" s="2">
        <v>7349</v>
      </c>
      <c r="B7350" s="2" t="s">
        <v>9434</v>
      </c>
      <c r="C7350" s="2">
        <f>YEAR([1]Data!$D7350)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x14ac:dyDescent="0.3">
      <c r="A7351" s="2">
        <v>7350</v>
      </c>
      <c r="B7351" s="2" t="s">
        <v>9435</v>
      </c>
      <c r="C7351" s="2">
        <f>YEAR([1]Data!$D7351)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x14ac:dyDescent="0.3">
      <c r="A7352" s="2">
        <v>7351</v>
      </c>
      <c r="B7352" s="2" t="s">
        <v>9435</v>
      </c>
      <c r="C7352" s="2">
        <f>YEAR([1]Data!$D7352)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x14ac:dyDescent="0.3">
      <c r="A7353" s="2">
        <v>7352</v>
      </c>
      <c r="B7353" s="2" t="s">
        <v>9436</v>
      </c>
      <c r="C7353" s="2">
        <f>YEAR([1]Data!$D7353)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x14ac:dyDescent="0.3">
      <c r="A7354" s="2">
        <v>7353</v>
      </c>
      <c r="B7354" s="2" t="s">
        <v>9438</v>
      </c>
      <c r="C7354" s="2">
        <f>YEAR([1]Data!$D7354)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x14ac:dyDescent="0.3">
      <c r="A7355" s="2">
        <v>7354</v>
      </c>
      <c r="B7355" s="2" t="s">
        <v>9439</v>
      </c>
      <c r="C7355" s="2">
        <f>YEAR([1]Data!$D7355)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x14ac:dyDescent="0.3">
      <c r="A7356" s="2">
        <v>7355</v>
      </c>
      <c r="B7356" s="2" t="s">
        <v>9440</v>
      </c>
      <c r="C7356" s="2">
        <f>YEAR([1]Data!$D7356)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x14ac:dyDescent="0.3">
      <c r="A7357" s="2">
        <v>7356</v>
      </c>
      <c r="B7357" s="2" t="s">
        <v>9441</v>
      </c>
      <c r="C7357" s="2">
        <f>YEAR([1]Data!$D7357)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x14ac:dyDescent="0.3">
      <c r="A7358" s="2">
        <v>7357</v>
      </c>
      <c r="B7358" s="2" t="s">
        <v>9442</v>
      </c>
      <c r="C7358" s="2">
        <f>YEAR([1]Data!$D7358)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x14ac:dyDescent="0.3">
      <c r="A7359" s="2">
        <v>7358</v>
      </c>
      <c r="B7359" s="2" t="s">
        <v>9442</v>
      </c>
      <c r="C7359" s="2">
        <f>YEAR([1]Data!$D7359)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x14ac:dyDescent="0.3">
      <c r="A7360" s="2">
        <v>7359</v>
      </c>
      <c r="B7360" s="2" t="s">
        <v>9443</v>
      </c>
      <c r="C7360" s="2">
        <f>YEAR([1]Data!$D7360)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x14ac:dyDescent="0.3">
      <c r="A7361" s="2">
        <v>7360</v>
      </c>
      <c r="B7361" s="2" t="s">
        <v>9443</v>
      </c>
      <c r="C7361" s="2">
        <f>YEAR([1]Data!$D7361)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x14ac:dyDescent="0.3">
      <c r="A7362" s="2">
        <v>7361</v>
      </c>
      <c r="B7362" s="2" t="s">
        <v>9444</v>
      </c>
      <c r="C7362" s="2">
        <f>YEAR([1]Data!$D7362)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x14ac:dyDescent="0.3">
      <c r="A7363" s="2">
        <v>7362</v>
      </c>
      <c r="B7363" s="2" t="s">
        <v>9444</v>
      </c>
      <c r="C7363" s="2">
        <f>YEAR([1]Data!$D7363)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x14ac:dyDescent="0.3">
      <c r="A7364" s="2">
        <v>7363</v>
      </c>
      <c r="B7364" s="2" t="s">
        <v>9444</v>
      </c>
      <c r="C7364" s="2">
        <f>YEAR([1]Data!$D7364)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x14ac:dyDescent="0.3">
      <c r="A7365" s="2">
        <v>7364</v>
      </c>
      <c r="B7365" s="2" t="s">
        <v>9445</v>
      </c>
      <c r="C7365" s="2">
        <f>YEAR([1]Data!$D7365)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x14ac:dyDescent="0.3">
      <c r="A7366" s="2">
        <v>7365</v>
      </c>
      <c r="B7366" s="2" t="s">
        <v>9445</v>
      </c>
      <c r="C7366" s="2">
        <f>YEAR([1]Data!$D7366)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x14ac:dyDescent="0.3">
      <c r="A7367" s="2">
        <v>7366</v>
      </c>
      <c r="B7367" s="2" t="s">
        <v>9445</v>
      </c>
      <c r="C7367" s="2">
        <f>YEAR([1]Data!$D7367)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x14ac:dyDescent="0.3">
      <c r="A7368" s="2">
        <v>7367</v>
      </c>
      <c r="B7368" s="2" t="s">
        <v>9445</v>
      </c>
      <c r="C7368" s="2">
        <f>YEAR([1]Data!$D7368)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x14ac:dyDescent="0.3">
      <c r="A7369" s="2">
        <v>7368</v>
      </c>
      <c r="B7369" s="2" t="s">
        <v>9445</v>
      </c>
      <c r="C7369" s="2">
        <f>YEAR([1]Data!$D7369)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x14ac:dyDescent="0.3">
      <c r="A7370" s="2">
        <v>7369</v>
      </c>
      <c r="B7370" s="2" t="s">
        <v>9446</v>
      </c>
      <c r="C7370" s="2">
        <f>YEAR([1]Data!$D7370)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x14ac:dyDescent="0.3">
      <c r="A7371" s="2">
        <v>7370</v>
      </c>
      <c r="B7371" s="2" t="s">
        <v>9447</v>
      </c>
      <c r="C7371" s="2">
        <f>YEAR([1]Data!$D7371)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x14ac:dyDescent="0.3">
      <c r="A7372" s="2">
        <v>7371</v>
      </c>
      <c r="B7372" s="2" t="s">
        <v>9448</v>
      </c>
      <c r="C7372" s="2">
        <f>YEAR([1]Data!$D7372)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x14ac:dyDescent="0.3">
      <c r="A7373" s="2">
        <v>7372</v>
      </c>
      <c r="B7373" s="2" t="s">
        <v>9450</v>
      </c>
      <c r="C7373" s="2">
        <f>YEAR([1]Data!$D7373)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x14ac:dyDescent="0.3">
      <c r="A7374" s="2">
        <v>7373</v>
      </c>
      <c r="B7374" s="2" t="s">
        <v>9450</v>
      </c>
      <c r="C7374" s="2">
        <f>YEAR([1]Data!$D7374)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x14ac:dyDescent="0.3">
      <c r="A7375" s="2">
        <v>7374</v>
      </c>
      <c r="B7375" s="2" t="s">
        <v>9450</v>
      </c>
      <c r="C7375" s="2">
        <f>YEAR([1]Data!$D7375)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x14ac:dyDescent="0.3">
      <c r="A7376" s="2">
        <v>7375</v>
      </c>
      <c r="B7376" s="2" t="s">
        <v>9450</v>
      </c>
      <c r="C7376" s="2">
        <f>YEAR([1]Data!$D7376)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x14ac:dyDescent="0.3">
      <c r="A7377" s="2">
        <v>7376</v>
      </c>
      <c r="B7377" s="2" t="s">
        <v>9451</v>
      </c>
      <c r="C7377" s="2">
        <f>YEAR([1]Data!$D7377)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x14ac:dyDescent="0.3">
      <c r="A7378" s="2">
        <v>7377</v>
      </c>
      <c r="B7378" s="2" t="s">
        <v>9452</v>
      </c>
      <c r="C7378" s="2">
        <f>YEAR([1]Data!$D7378)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x14ac:dyDescent="0.3">
      <c r="A7379" s="2">
        <v>7378</v>
      </c>
      <c r="B7379" s="2" t="s">
        <v>9453</v>
      </c>
      <c r="C7379" s="2">
        <f>YEAR([1]Data!$D7379)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x14ac:dyDescent="0.3">
      <c r="A7380" s="2">
        <v>7379</v>
      </c>
      <c r="B7380" s="2" t="s">
        <v>9454</v>
      </c>
      <c r="C7380" s="2">
        <f>YEAR([1]Data!$D7380)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x14ac:dyDescent="0.3">
      <c r="A7381" s="2">
        <v>7380</v>
      </c>
      <c r="B7381" s="2" t="s">
        <v>9455</v>
      </c>
      <c r="C7381" s="2">
        <f>YEAR([1]Data!$D7381)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x14ac:dyDescent="0.3">
      <c r="A7382" s="2">
        <v>7381</v>
      </c>
      <c r="B7382" s="2" t="s">
        <v>9455</v>
      </c>
      <c r="C7382" s="2">
        <f>YEAR([1]Data!$D7382)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x14ac:dyDescent="0.3">
      <c r="A7383" s="2">
        <v>7382</v>
      </c>
      <c r="B7383" s="2" t="s">
        <v>9455</v>
      </c>
      <c r="C7383" s="2">
        <f>YEAR([1]Data!$D7383)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x14ac:dyDescent="0.3">
      <c r="A7384" s="2">
        <v>7383</v>
      </c>
      <c r="B7384" s="2" t="s">
        <v>9455</v>
      </c>
      <c r="C7384" s="2">
        <f>YEAR([1]Data!$D7384)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x14ac:dyDescent="0.3">
      <c r="A7385" s="2">
        <v>7384</v>
      </c>
      <c r="B7385" s="2" t="s">
        <v>9455</v>
      </c>
      <c r="C7385" s="2">
        <f>YEAR([1]Data!$D7385)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x14ac:dyDescent="0.3">
      <c r="A7386" s="2">
        <v>7385</v>
      </c>
      <c r="B7386" s="2" t="s">
        <v>9455</v>
      </c>
      <c r="C7386" s="2">
        <f>YEAR([1]Data!$D7386)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x14ac:dyDescent="0.3">
      <c r="A7387" s="2">
        <v>7386</v>
      </c>
      <c r="B7387" s="2" t="s">
        <v>9455</v>
      </c>
      <c r="C7387" s="2">
        <f>YEAR([1]Data!$D7387)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x14ac:dyDescent="0.3">
      <c r="A7388" s="2">
        <v>7387</v>
      </c>
      <c r="B7388" s="2" t="s">
        <v>9455</v>
      </c>
      <c r="C7388" s="2">
        <f>YEAR([1]Data!$D7388)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x14ac:dyDescent="0.3">
      <c r="A7389" s="2">
        <v>7388</v>
      </c>
      <c r="B7389" s="2" t="s">
        <v>9455</v>
      </c>
      <c r="C7389" s="2">
        <f>YEAR([1]Data!$D7389)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x14ac:dyDescent="0.3">
      <c r="A7390" s="2">
        <v>7389</v>
      </c>
      <c r="B7390" s="2" t="s">
        <v>9455</v>
      </c>
      <c r="C7390" s="2">
        <f>YEAR([1]Data!$D7390)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x14ac:dyDescent="0.3">
      <c r="A7391" s="2">
        <v>7390</v>
      </c>
      <c r="B7391" s="2" t="s">
        <v>9456</v>
      </c>
      <c r="C7391" s="2">
        <f>YEAR([1]Data!$D7391)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x14ac:dyDescent="0.3">
      <c r="A7392" s="2">
        <v>7391</v>
      </c>
      <c r="B7392" s="2" t="s">
        <v>9456</v>
      </c>
      <c r="C7392" s="2">
        <f>YEAR([1]Data!$D7392)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x14ac:dyDescent="0.3">
      <c r="A7393" s="2">
        <v>7392</v>
      </c>
      <c r="B7393" s="2" t="s">
        <v>9457</v>
      </c>
      <c r="C7393" s="2">
        <f>YEAR([1]Data!$D7393)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x14ac:dyDescent="0.3">
      <c r="A7394" s="2">
        <v>7393</v>
      </c>
      <c r="B7394" s="2" t="s">
        <v>9458</v>
      </c>
      <c r="C7394" s="2">
        <f>YEAR([1]Data!$D7394)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x14ac:dyDescent="0.3">
      <c r="A7395" s="2">
        <v>7394</v>
      </c>
      <c r="B7395" s="2" t="s">
        <v>9458</v>
      </c>
      <c r="C7395" s="2">
        <f>YEAR([1]Data!$D7395)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x14ac:dyDescent="0.3">
      <c r="A7396" s="2">
        <v>7395</v>
      </c>
      <c r="B7396" s="2" t="s">
        <v>9458</v>
      </c>
      <c r="C7396" s="2">
        <f>YEAR([1]Data!$D7396)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x14ac:dyDescent="0.3">
      <c r="A7397" s="2">
        <v>7396</v>
      </c>
      <c r="B7397" s="2" t="s">
        <v>9459</v>
      </c>
      <c r="C7397" s="2">
        <f>YEAR([1]Data!$D7397)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x14ac:dyDescent="0.3">
      <c r="A7398" s="2">
        <v>7397</v>
      </c>
      <c r="B7398" s="2" t="s">
        <v>9459</v>
      </c>
      <c r="C7398" s="2">
        <f>YEAR([1]Data!$D7398)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x14ac:dyDescent="0.3">
      <c r="A7399" s="2">
        <v>7398</v>
      </c>
      <c r="B7399" s="2" t="s">
        <v>9460</v>
      </c>
      <c r="C7399" s="2">
        <f>YEAR([1]Data!$D7399)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x14ac:dyDescent="0.3">
      <c r="A7400" s="2">
        <v>7399</v>
      </c>
      <c r="B7400" s="2" t="s">
        <v>9461</v>
      </c>
      <c r="C7400" s="2">
        <f>YEAR([1]Data!$D7400)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x14ac:dyDescent="0.3">
      <c r="A7401" s="2">
        <v>7400</v>
      </c>
      <c r="B7401" s="2" t="s">
        <v>9461</v>
      </c>
      <c r="C7401" s="2">
        <f>YEAR([1]Data!$D7401)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x14ac:dyDescent="0.3">
      <c r="A7402" s="2">
        <v>7401</v>
      </c>
      <c r="B7402" s="2" t="s">
        <v>9462</v>
      </c>
      <c r="C7402" s="2">
        <f>YEAR([1]Data!$D7402)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x14ac:dyDescent="0.3">
      <c r="A7403" s="2">
        <v>7402</v>
      </c>
      <c r="B7403" s="2" t="s">
        <v>9462</v>
      </c>
      <c r="C7403" s="2">
        <f>YEAR([1]Data!$D7403)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x14ac:dyDescent="0.3">
      <c r="A7404" s="2">
        <v>7403</v>
      </c>
      <c r="B7404" s="2" t="s">
        <v>9463</v>
      </c>
      <c r="C7404" s="2">
        <f>YEAR([1]Data!$D7404)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x14ac:dyDescent="0.3">
      <c r="A7405" s="2">
        <v>7404</v>
      </c>
      <c r="B7405" s="2" t="s">
        <v>9464</v>
      </c>
      <c r="C7405" s="2">
        <f>YEAR([1]Data!$D7405)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x14ac:dyDescent="0.3">
      <c r="A7406" s="2">
        <v>7405</v>
      </c>
      <c r="B7406" s="2" t="s">
        <v>9464</v>
      </c>
      <c r="C7406" s="2">
        <f>YEAR([1]Data!$D7406)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x14ac:dyDescent="0.3">
      <c r="A7407" s="2">
        <v>7406</v>
      </c>
      <c r="B7407" s="2" t="s">
        <v>9464</v>
      </c>
      <c r="C7407" s="2">
        <f>YEAR([1]Data!$D7407)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x14ac:dyDescent="0.3">
      <c r="A7408" s="2">
        <v>7407</v>
      </c>
      <c r="B7408" s="2" t="s">
        <v>9464</v>
      </c>
      <c r="C7408" s="2">
        <f>YEAR([1]Data!$D7408)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x14ac:dyDescent="0.3">
      <c r="A7409" s="2">
        <v>7408</v>
      </c>
      <c r="B7409" s="2" t="s">
        <v>9465</v>
      </c>
      <c r="C7409" s="2">
        <f>YEAR([1]Data!$D7409)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x14ac:dyDescent="0.3">
      <c r="A7410" s="2">
        <v>7409</v>
      </c>
      <c r="B7410" s="2" t="s">
        <v>9466</v>
      </c>
      <c r="C7410" s="2">
        <f>YEAR([1]Data!$D7410)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x14ac:dyDescent="0.3">
      <c r="A7411" s="2">
        <v>7410</v>
      </c>
      <c r="B7411" s="2" t="s">
        <v>9467</v>
      </c>
      <c r="C7411" s="2">
        <f>YEAR([1]Data!$D7411)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x14ac:dyDescent="0.3">
      <c r="A7412" s="2">
        <v>7411</v>
      </c>
      <c r="B7412" s="2" t="s">
        <v>9468</v>
      </c>
      <c r="C7412" s="2">
        <f>YEAR([1]Data!$D7412)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x14ac:dyDescent="0.3">
      <c r="A7413" s="2">
        <v>7412</v>
      </c>
      <c r="B7413" s="2" t="s">
        <v>9469</v>
      </c>
      <c r="C7413" s="2">
        <f>YEAR([1]Data!$D7413)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x14ac:dyDescent="0.3">
      <c r="A7414" s="2">
        <v>7413</v>
      </c>
      <c r="B7414" s="2" t="s">
        <v>9469</v>
      </c>
      <c r="C7414" s="2">
        <f>YEAR([1]Data!$D7414)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x14ac:dyDescent="0.3">
      <c r="A7415" s="2">
        <v>7414</v>
      </c>
      <c r="B7415" s="2" t="s">
        <v>9469</v>
      </c>
      <c r="C7415" s="2">
        <f>YEAR([1]Data!$D7415)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x14ac:dyDescent="0.3">
      <c r="A7416" s="2">
        <v>7415</v>
      </c>
      <c r="B7416" s="2" t="s">
        <v>9470</v>
      </c>
      <c r="C7416" s="2">
        <f>YEAR([1]Data!$D7416)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x14ac:dyDescent="0.3">
      <c r="A7417" s="2">
        <v>7416</v>
      </c>
      <c r="B7417" s="2" t="s">
        <v>9470</v>
      </c>
      <c r="C7417" s="2">
        <f>YEAR([1]Data!$D7417)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x14ac:dyDescent="0.3">
      <c r="A7418" s="2">
        <v>7417</v>
      </c>
      <c r="B7418" s="2" t="s">
        <v>9470</v>
      </c>
      <c r="C7418" s="2">
        <f>YEAR([1]Data!$D7418)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x14ac:dyDescent="0.3">
      <c r="A7419" s="2">
        <v>7418</v>
      </c>
      <c r="B7419" s="2" t="s">
        <v>9470</v>
      </c>
      <c r="C7419" s="2">
        <f>YEAR([1]Data!$D7419)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x14ac:dyDescent="0.3">
      <c r="A7420" s="2">
        <v>7419</v>
      </c>
      <c r="B7420" s="2" t="s">
        <v>9470</v>
      </c>
      <c r="C7420" s="2">
        <f>YEAR([1]Data!$D7420)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x14ac:dyDescent="0.3">
      <c r="A7421" s="2">
        <v>7420</v>
      </c>
      <c r="B7421" s="2" t="s">
        <v>9470</v>
      </c>
      <c r="C7421" s="2">
        <f>YEAR([1]Data!$D7421)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x14ac:dyDescent="0.3">
      <c r="A7422" s="2">
        <v>7421</v>
      </c>
      <c r="B7422" s="2" t="s">
        <v>9470</v>
      </c>
      <c r="C7422" s="2">
        <f>YEAR([1]Data!$D7422)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x14ac:dyDescent="0.3">
      <c r="A7423" s="2">
        <v>7422</v>
      </c>
      <c r="B7423" s="2" t="s">
        <v>9470</v>
      </c>
      <c r="C7423" s="2">
        <f>YEAR([1]Data!$D7423)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x14ac:dyDescent="0.3">
      <c r="A7424" s="2">
        <v>7423</v>
      </c>
      <c r="B7424" s="2" t="s">
        <v>9470</v>
      </c>
      <c r="C7424" s="2">
        <f>YEAR([1]Data!$D7424)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x14ac:dyDescent="0.3">
      <c r="A7425" s="2">
        <v>7424</v>
      </c>
      <c r="B7425" s="2" t="s">
        <v>9473</v>
      </c>
      <c r="C7425" s="2">
        <f>YEAR([1]Data!$D7425)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x14ac:dyDescent="0.3">
      <c r="A7426" s="2">
        <v>7425</v>
      </c>
      <c r="B7426" s="2" t="s">
        <v>9473</v>
      </c>
      <c r="C7426" s="2">
        <f>YEAR([1]Data!$D7426)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x14ac:dyDescent="0.3">
      <c r="A7427" s="2">
        <v>7426</v>
      </c>
      <c r="B7427" s="2" t="s">
        <v>9474</v>
      </c>
      <c r="C7427" s="2">
        <f>YEAR([1]Data!$D7427)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x14ac:dyDescent="0.3">
      <c r="A7428" s="2">
        <v>7427</v>
      </c>
      <c r="B7428" s="2" t="s">
        <v>9474</v>
      </c>
      <c r="C7428" s="2">
        <f>YEAR([1]Data!$D7428)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x14ac:dyDescent="0.3">
      <c r="A7429" s="2">
        <v>7428</v>
      </c>
      <c r="B7429" s="2" t="s">
        <v>9475</v>
      </c>
      <c r="C7429" s="2">
        <f>YEAR([1]Data!$D7429)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x14ac:dyDescent="0.3">
      <c r="A7430" s="2">
        <v>7429</v>
      </c>
      <c r="B7430" s="2" t="s">
        <v>9475</v>
      </c>
      <c r="C7430" s="2">
        <f>YEAR([1]Data!$D7430)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x14ac:dyDescent="0.3">
      <c r="A7431" s="2">
        <v>7430</v>
      </c>
      <c r="B7431" s="2" t="s">
        <v>9475</v>
      </c>
      <c r="C7431" s="2">
        <f>YEAR([1]Data!$D7431)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x14ac:dyDescent="0.3">
      <c r="A7432" s="2">
        <v>7431</v>
      </c>
      <c r="B7432" s="2" t="s">
        <v>9475</v>
      </c>
      <c r="C7432" s="2">
        <f>YEAR([1]Data!$D7432)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x14ac:dyDescent="0.3">
      <c r="A7433" s="2">
        <v>7432</v>
      </c>
      <c r="B7433" s="2" t="s">
        <v>9475</v>
      </c>
      <c r="C7433" s="2">
        <f>YEAR([1]Data!$D7433)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x14ac:dyDescent="0.3">
      <c r="A7434" s="2">
        <v>7433</v>
      </c>
      <c r="B7434" s="2" t="s">
        <v>9476</v>
      </c>
      <c r="C7434" s="2">
        <f>YEAR([1]Data!$D7434)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x14ac:dyDescent="0.3">
      <c r="A7435" s="2">
        <v>7434</v>
      </c>
      <c r="B7435" s="2" t="s">
        <v>9476</v>
      </c>
      <c r="C7435" s="2">
        <f>YEAR([1]Data!$D7435)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x14ac:dyDescent="0.3">
      <c r="A7436" s="2">
        <v>7435</v>
      </c>
      <c r="B7436" s="2" t="s">
        <v>9477</v>
      </c>
      <c r="C7436" s="2">
        <f>YEAR([1]Data!$D7436)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x14ac:dyDescent="0.3">
      <c r="A7437" s="2">
        <v>7436</v>
      </c>
      <c r="B7437" s="2" t="s">
        <v>9477</v>
      </c>
      <c r="C7437" s="2">
        <f>YEAR([1]Data!$D7437)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x14ac:dyDescent="0.3">
      <c r="A7438" s="2">
        <v>7437</v>
      </c>
      <c r="B7438" s="2" t="s">
        <v>9477</v>
      </c>
      <c r="C7438" s="2">
        <f>YEAR([1]Data!$D7438)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x14ac:dyDescent="0.3">
      <c r="A7439" s="2">
        <v>7438</v>
      </c>
      <c r="B7439" s="2" t="s">
        <v>9478</v>
      </c>
      <c r="C7439" s="2">
        <f>YEAR([1]Data!$D7439)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x14ac:dyDescent="0.3">
      <c r="A7440" s="2">
        <v>7439</v>
      </c>
      <c r="B7440" s="2" t="s">
        <v>9479</v>
      </c>
      <c r="C7440" s="2">
        <f>YEAR([1]Data!$D7440)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x14ac:dyDescent="0.3">
      <c r="A7441" s="2">
        <v>7440</v>
      </c>
      <c r="B7441" s="2" t="s">
        <v>9480</v>
      </c>
      <c r="C7441" s="2">
        <f>YEAR([1]Data!$D7441)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x14ac:dyDescent="0.3">
      <c r="A7442" s="2">
        <v>7441</v>
      </c>
      <c r="B7442" s="2" t="s">
        <v>9480</v>
      </c>
      <c r="C7442" s="2">
        <f>YEAR([1]Data!$D7442)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x14ac:dyDescent="0.3">
      <c r="A7443" s="2">
        <v>7442</v>
      </c>
      <c r="B7443" s="2" t="s">
        <v>9481</v>
      </c>
      <c r="C7443" s="2">
        <f>YEAR([1]Data!$D7443)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x14ac:dyDescent="0.3">
      <c r="A7444" s="2">
        <v>7443</v>
      </c>
      <c r="B7444" s="2" t="s">
        <v>9482</v>
      </c>
      <c r="C7444" s="2">
        <f>YEAR([1]Data!$D7444)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x14ac:dyDescent="0.3">
      <c r="A7445" s="2">
        <v>7444</v>
      </c>
      <c r="B7445" s="2" t="s">
        <v>9482</v>
      </c>
      <c r="C7445" s="2">
        <f>YEAR([1]Data!$D7445)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x14ac:dyDescent="0.3">
      <c r="A7446" s="2">
        <v>7445</v>
      </c>
      <c r="B7446" s="2" t="s">
        <v>9483</v>
      </c>
      <c r="C7446" s="2">
        <f>YEAR([1]Data!$D7446)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x14ac:dyDescent="0.3">
      <c r="A7447" s="2">
        <v>7446</v>
      </c>
      <c r="B7447" s="2" t="s">
        <v>9483</v>
      </c>
      <c r="C7447" s="2">
        <f>YEAR([1]Data!$D7447)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x14ac:dyDescent="0.3">
      <c r="A7448" s="2">
        <v>7447</v>
      </c>
      <c r="B7448" s="2" t="s">
        <v>9483</v>
      </c>
      <c r="C7448" s="2">
        <f>YEAR([1]Data!$D7448)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x14ac:dyDescent="0.3">
      <c r="A7449" s="2">
        <v>7448</v>
      </c>
      <c r="B7449" s="2" t="s">
        <v>9483</v>
      </c>
      <c r="C7449" s="2">
        <f>YEAR([1]Data!$D7449)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x14ac:dyDescent="0.3">
      <c r="A7450" s="2">
        <v>7449</v>
      </c>
      <c r="B7450" s="2" t="s">
        <v>9484</v>
      </c>
      <c r="C7450" s="2">
        <f>YEAR([1]Data!$D7450)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x14ac:dyDescent="0.3">
      <c r="A7451" s="2">
        <v>7450</v>
      </c>
      <c r="B7451" s="2" t="s">
        <v>9485</v>
      </c>
      <c r="C7451" s="2">
        <f>YEAR([1]Data!$D7451)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x14ac:dyDescent="0.3">
      <c r="A7452" s="2">
        <v>7451</v>
      </c>
      <c r="B7452" s="2" t="s">
        <v>9485</v>
      </c>
      <c r="C7452" s="2">
        <f>YEAR([1]Data!$D7452)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x14ac:dyDescent="0.3">
      <c r="A7453" s="2">
        <v>7452</v>
      </c>
      <c r="B7453" s="2" t="s">
        <v>9485</v>
      </c>
      <c r="C7453" s="2">
        <f>YEAR([1]Data!$D7453)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x14ac:dyDescent="0.3">
      <c r="A7454" s="2">
        <v>7453</v>
      </c>
      <c r="B7454" s="2" t="s">
        <v>9485</v>
      </c>
      <c r="C7454" s="2">
        <f>YEAR([1]Data!$D7454)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x14ac:dyDescent="0.3">
      <c r="A7455" s="2">
        <v>7454</v>
      </c>
      <c r="B7455" s="2" t="s">
        <v>9486</v>
      </c>
      <c r="C7455" s="2">
        <f>YEAR([1]Data!$D7455)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x14ac:dyDescent="0.3">
      <c r="A7456" s="2">
        <v>7455</v>
      </c>
      <c r="B7456" s="2" t="s">
        <v>9487</v>
      </c>
      <c r="C7456" s="2">
        <f>YEAR([1]Data!$D7456)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x14ac:dyDescent="0.3">
      <c r="A7457" s="2">
        <v>7456</v>
      </c>
      <c r="B7457" s="2" t="s">
        <v>9487</v>
      </c>
      <c r="C7457" s="2">
        <f>YEAR([1]Data!$D7457)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x14ac:dyDescent="0.3">
      <c r="A7458" s="2">
        <v>7457</v>
      </c>
      <c r="B7458" s="2" t="s">
        <v>9488</v>
      </c>
      <c r="C7458" s="2">
        <f>YEAR([1]Data!$D7458)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x14ac:dyDescent="0.3">
      <c r="A7459" s="2">
        <v>7458</v>
      </c>
      <c r="B7459" s="2" t="s">
        <v>9488</v>
      </c>
      <c r="C7459" s="2">
        <f>YEAR([1]Data!$D7459)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x14ac:dyDescent="0.3">
      <c r="A7460" s="2">
        <v>7459</v>
      </c>
      <c r="B7460" s="2" t="s">
        <v>9488</v>
      </c>
      <c r="C7460" s="2">
        <f>YEAR([1]Data!$D7460)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x14ac:dyDescent="0.3">
      <c r="A7461" s="2">
        <v>7460</v>
      </c>
      <c r="B7461" s="2" t="s">
        <v>9488</v>
      </c>
      <c r="C7461" s="2">
        <f>YEAR([1]Data!$D7461)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x14ac:dyDescent="0.3">
      <c r="A7462" s="2">
        <v>7461</v>
      </c>
      <c r="B7462" s="2" t="s">
        <v>9489</v>
      </c>
      <c r="C7462" s="2">
        <f>YEAR([1]Data!$D7462)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x14ac:dyDescent="0.3">
      <c r="A7463" s="2">
        <v>7462</v>
      </c>
      <c r="B7463" s="2" t="s">
        <v>9489</v>
      </c>
      <c r="C7463" s="2">
        <f>YEAR([1]Data!$D7463)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x14ac:dyDescent="0.3">
      <c r="A7464" s="2">
        <v>7463</v>
      </c>
      <c r="B7464" s="2" t="s">
        <v>9490</v>
      </c>
      <c r="C7464" s="2">
        <f>YEAR([1]Data!$D7464)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x14ac:dyDescent="0.3">
      <c r="A7465" s="2">
        <v>7464</v>
      </c>
      <c r="B7465" s="2" t="s">
        <v>9491</v>
      </c>
      <c r="C7465" s="2">
        <f>YEAR([1]Data!$D7465)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x14ac:dyDescent="0.3">
      <c r="A7466" s="2">
        <v>7465</v>
      </c>
      <c r="B7466" s="2" t="s">
        <v>9491</v>
      </c>
      <c r="C7466" s="2">
        <f>YEAR([1]Data!$D7466)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x14ac:dyDescent="0.3">
      <c r="A7467" s="2">
        <v>7466</v>
      </c>
      <c r="B7467" s="2" t="s">
        <v>9491</v>
      </c>
      <c r="C7467" s="2">
        <f>YEAR([1]Data!$D7467)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x14ac:dyDescent="0.3">
      <c r="A7468" s="2">
        <v>7467</v>
      </c>
      <c r="B7468" s="2" t="s">
        <v>9492</v>
      </c>
      <c r="C7468" s="2">
        <f>YEAR([1]Data!$D7468)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x14ac:dyDescent="0.3">
      <c r="A7469" s="2">
        <v>7468</v>
      </c>
      <c r="B7469" s="2" t="s">
        <v>9493</v>
      </c>
      <c r="C7469" s="2">
        <f>YEAR([1]Data!$D7469)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x14ac:dyDescent="0.3">
      <c r="A7470" s="2">
        <v>7469</v>
      </c>
      <c r="B7470" s="2" t="s">
        <v>9494</v>
      </c>
      <c r="C7470" s="2">
        <f>YEAR([1]Data!$D7470)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x14ac:dyDescent="0.3">
      <c r="A7471" s="2">
        <v>7470</v>
      </c>
      <c r="B7471" s="2" t="s">
        <v>9494</v>
      </c>
      <c r="C7471" s="2">
        <f>YEAR([1]Data!$D7471)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x14ac:dyDescent="0.3">
      <c r="A7472" s="2">
        <v>7471</v>
      </c>
      <c r="B7472" s="2" t="s">
        <v>9495</v>
      </c>
      <c r="C7472" s="2">
        <f>YEAR([1]Data!$D7472)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x14ac:dyDescent="0.3">
      <c r="A7473" s="2">
        <v>7472</v>
      </c>
      <c r="B7473" s="2" t="s">
        <v>9495</v>
      </c>
      <c r="C7473" s="2">
        <f>YEAR([1]Data!$D7473)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x14ac:dyDescent="0.3">
      <c r="A7474" s="2">
        <v>7473</v>
      </c>
      <c r="B7474" s="2" t="s">
        <v>9496</v>
      </c>
      <c r="C7474" s="2">
        <f>YEAR([1]Data!$D7474)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x14ac:dyDescent="0.3">
      <c r="A7475" s="2">
        <v>7474</v>
      </c>
      <c r="B7475" s="2" t="s">
        <v>9497</v>
      </c>
      <c r="C7475" s="2">
        <f>YEAR([1]Data!$D7475)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x14ac:dyDescent="0.3">
      <c r="A7476" s="2">
        <v>7475</v>
      </c>
      <c r="B7476" s="2" t="s">
        <v>9498</v>
      </c>
      <c r="C7476" s="2">
        <f>YEAR([1]Data!$D7476)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x14ac:dyDescent="0.3">
      <c r="A7477" s="2">
        <v>7476</v>
      </c>
      <c r="B7477" s="2" t="s">
        <v>9498</v>
      </c>
      <c r="C7477" s="2">
        <f>YEAR([1]Data!$D7477)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x14ac:dyDescent="0.3">
      <c r="A7478" s="2">
        <v>7477</v>
      </c>
      <c r="B7478" s="2" t="s">
        <v>9498</v>
      </c>
      <c r="C7478" s="2">
        <f>YEAR([1]Data!$D7478)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x14ac:dyDescent="0.3">
      <c r="A7479" s="2">
        <v>7478</v>
      </c>
      <c r="B7479" s="2" t="s">
        <v>9498</v>
      </c>
      <c r="C7479" s="2">
        <f>YEAR([1]Data!$D7479)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x14ac:dyDescent="0.3">
      <c r="A7480" s="2">
        <v>7479</v>
      </c>
      <c r="B7480" s="2" t="s">
        <v>9498</v>
      </c>
      <c r="C7480" s="2">
        <f>YEAR([1]Data!$D7480)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x14ac:dyDescent="0.3">
      <c r="A7481" s="2">
        <v>7480</v>
      </c>
      <c r="B7481" s="2" t="s">
        <v>9498</v>
      </c>
      <c r="C7481" s="2">
        <f>YEAR([1]Data!$D7481)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x14ac:dyDescent="0.3">
      <c r="A7482" s="2">
        <v>7481</v>
      </c>
      <c r="B7482" s="2" t="s">
        <v>9498</v>
      </c>
      <c r="C7482" s="2">
        <f>YEAR([1]Data!$D7482)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x14ac:dyDescent="0.3">
      <c r="A7483" s="2">
        <v>7482</v>
      </c>
      <c r="B7483" s="2" t="s">
        <v>9499</v>
      </c>
      <c r="C7483" s="2">
        <f>YEAR([1]Data!$D7483)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x14ac:dyDescent="0.3">
      <c r="A7484" s="2">
        <v>7483</v>
      </c>
      <c r="B7484" s="2" t="s">
        <v>9500</v>
      </c>
      <c r="C7484" s="2">
        <f>YEAR([1]Data!$D7484)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x14ac:dyDescent="0.3">
      <c r="A7485" s="2">
        <v>7484</v>
      </c>
      <c r="B7485" s="2" t="s">
        <v>9501</v>
      </c>
      <c r="C7485" s="2">
        <f>YEAR([1]Data!$D7485)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x14ac:dyDescent="0.3">
      <c r="A7486" s="2">
        <v>7485</v>
      </c>
      <c r="B7486" s="2" t="s">
        <v>9502</v>
      </c>
      <c r="C7486" s="2">
        <f>YEAR([1]Data!$D7486)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x14ac:dyDescent="0.3">
      <c r="A7487" s="2">
        <v>7486</v>
      </c>
      <c r="B7487" s="2" t="s">
        <v>9502</v>
      </c>
      <c r="C7487" s="2">
        <f>YEAR([1]Data!$D7487)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x14ac:dyDescent="0.3">
      <c r="A7488" s="2">
        <v>7487</v>
      </c>
      <c r="B7488" s="2" t="s">
        <v>9504</v>
      </c>
      <c r="C7488" s="2">
        <f>YEAR([1]Data!$D7488)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x14ac:dyDescent="0.3">
      <c r="A7489" s="2">
        <v>7488</v>
      </c>
      <c r="B7489" s="2" t="s">
        <v>9504</v>
      </c>
      <c r="C7489" s="2">
        <f>YEAR([1]Data!$D7489)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x14ac:dyDescent="0.3">
      <c r="A7490" s="2">
        <v>7489</v>
      </c>
      <c r="B7490" s="2" t="s">
        <v>9504</v>
      </c>
      <c r="C7490" s="2">
        <f>YEAR([1]Data!$D7490)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x14ac:dyDescent="0.3">
      <c r="A7491" s="2">
        <v>7490</v>
      </c>
      <c r="B7491" s="2" t="s">
        <v>9505</v>
      </c>
      <c r="C7491" s="2">
        <f>YEAR([1]Data!$D7491)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x14ac:dyDescent="0.3">
      <c r="A7492" s="2">
        <v>7491</v>
      </c>
      <c r="B7492" s="2" t="s">
        <v>9506</v>
      </c>
      <c r="C7492" s="2">
        <f>YEAR([1]Data!$D7492)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x14ac:dyDescent="0.3">
      <c r="A7493" s="2">
        <v>7492</v>
      </c>
      <c r="B7493" s="2" t="s">
        <v>9507</v>
      </c>
      <c r="C7493" s="2">
        <f>YEAR([1]Data!$D7493)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x14ac:dyDescent="0.3">
      <c r="A7494" s="2">
        <v>7493</v>
      </c>
      <c r="B7494" s="2" t="s">
        <v>9508</v>
      </c>
      <c r="C7494" s="2">
        <f>YEAR([1]Data!$D7494)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x14ac:dyDescent="0.3">
      <c r="A7495" s="2">
        <v>7494</v>
      </c>
      <c r="B7495" s="2" t="s">
        <v>9508</v>
      </c>
      <c r="C7495" s="2">
        <f>YEAR([1]Data!$D7495)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x14ac:dyDescent="0.3">
      <c r="A7496" s="2">
        <v>7495</v>
      </c>
      <c r="B7496" s="2" t="s">
        <v>9508</v>
      </c>
      <c r="C7496" s="2">
        <f>YEAR([1]Data!$D7496)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x14ac:dyDescent="0.3">
      <c r="A7497" s="2">
        <v>7496</v>
      </c>
      <c r="B7497" s="2" t="s">
        <v>9509</v>
      </c>
      <c r="C7497" s="2">
        <f>YEAR([1]Data!$D7497)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x14ac:dyDescent="0.3">
      <c r="A7498" s="2">
        <v>7497</v>
      </c>
      <c r="B7498" s="2" t="s">
        <v>9509</v>
      </c>
      <c r="C7498" s="2">
        <f>YEAR([1]Data!$D7498)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x14ac:dyDescent="0.3">
      <c r="A7499" s="2">
        <v>7498</v>
      </c>
      <c r="B7499" s="2" t="s">
        <v>9509</v>
      </c>
      <c r="C7499" s="2">
        <f>YEAR([1]Data!$D7499)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x14ac:dyDescent="0.3">
      <c r="A7500" s="2">
        <v>7499</v>
      </c>
      <c r="B7500" s="2" t="s">
        <v>9509</v>
      </c>
      <c r="C7500" s="2">
        <f>YEAR([1]Data!$D7500)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x14ac:dyDescent="0.3">
      <c r="A7501" s="2">
        <v>7500</v>
      </c>
      <c r="B7501" s="2" t="s">
        <v>9509</v>
      </c>
      <c r="C7501" s="2">
        <f>YEAR([1]Data!$D7501)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x14ac:dyDescent="0.3">
      <c r="A7502" s="2">
        <v>7501</v>
      </c>
      <c r="B7502" s="2" t="s">
        <v>9509</v>
      </c>
      <c r="C7502" s="2">
        <f>YEAR([1]Data!$D7502)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x14ac:dyDescent="0.3">
      <c r="A7503" s="2">
        <v>7502</v>
      </c>
      <c r="B7503" s="2" t="s">
        <v>9509</v>
      </c>
      <c r="C7503" s="2">
        <f>YEAR([1]Data!$D7503)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x14ac:dyDescent="0.3">
      <c r="A7504" s="2">
        <v>7503</v>
      </c>
      <c r="B7504" s="2" t="s">
        <v>9510</v>
      </c>
      <c r="C7504" s="2">
        <f>YEAR([1]Data!$D7504)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x14ac:dyDescent="0.3">
      <c r="A7505" s="2">
        <v>7504</v>
      </c>
      <c r="B7505" s="2" t="s">
        <v>9510</v>
      </c>
      <c r="C7505" s="2">
        <f>YEAR([1]Data!$D7505)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x14ac:dyDescent="0.3">
      <c r="A7506" s="2">
        <v>7505</v>
      </c>
      <c r="B7506" s="2" t="s">
        <v>9511</v>
      </c>
      <c r="C7506" s="2">
        <f>YEAR([1]Data!$D7506)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x14ac:dyDescent="0.3">
      <c r="A7507" s="2">
        <v>7506</v>
      </c>
      <c r="B7507" s="2" t="s">
        <v>9513</v>
      </c>
      <c r="C7507" s="2">
        <f>YEAR([1]Data!$D7507)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x14ac:dyDescent="0.3">
      <c r="A7508" s="2">
        <v>7507</v>
      </c>
      <c r="B7508" s="2" t="s">
        <v>9514</v>
      </c>
      <c r="C7508" s="2">
        <f>YEAR([1]Data!$D7508)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x14ac:dyDescent="0.3">
      <c r="A7509" s="2">
        <v>7508</v>
      </c>
      <c r="B7509" s="2" t="s">
        <v>9514</v>
      </c>
      <c r="C7509" s="2">
        <f>YEAR([1]Data!$D7509)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x14ac:dyDescent="0.3">
      <c r="A7510" s="2">
        <v>7509</v>
      </c>
      <c r="B7510" s="2" t="s">
        <v>9515</v>
      </c>
      <c r="C7510" s="2">
        <f>YEAR([1]Data!$D7510)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x14ac:dyDescent="0.3">
      <c r="A7511" s="2">
        <v>7510</v>
      </c>
      <c r="B7511" s="2" t="s">
        <v>9515</v>
      </c>
      <c r="C7511" s="2">
        <f>YEAR([1]Data!$D7511)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x14ac:dyDescent="0.3">
      <c r="A7512" s="2">
        <v>7511</v>
      </c>
      <c r="B7512" s="2" t="s">
        <v>9515</v>
      </c>
      <c r="C7512" s="2">
        <f>YEAR([1]Data!$D7512)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x14ac:dyDescent="0.3">
      <c r="A7513" s="2">
        <v>7512</v>
      </c>
      <c r="B7513" s="2" t="s">
        <v>9515</v>
      </c>
      <c r="C7513" s="2">
        <f>YEAR([1]Data!$D7513)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x14ac:dyDescent="0.3">
      <c r="A7514" s="2">
        <v>7513</v>
      </c>
      <c r="B7514" s="2" t="s">
        <v>9515</v>
      </c>
      <c r="C7514" s="2">
        <f>YEAR([1]Data!$D7514)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x14ac:dyDescent="0.3">
      <c r="A7515" s="2">
        <v>7514</v>
      </c>
      <c r="B7515" s="2" t="s">
        <v>9515</v>
      </c>
      <c r="C7515" s="2">
        <f>YEAR([1]Data!$D7515)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x14ac:dyDescent="0.3">
      <c r="A7516" s="2">
        <v>7515</v>
      </c>
      <c r="B7516" s="2" t="s">
        <v>9516</v>
      </c>
      <c r="C7516" s="2">
        <f>YEAR([1]Data!$D7516)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x14ac:dyDescent="0.3">
      <c r="A7517" s="2">
        <v>7516</v>
      </c>
      <c r="B7517" s="2" t="s">
        <v>9516</v>
      </c>
      <c r="C7517" s="2">
        <f>YEAR([1]Data!$D7517)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x14ac:dyDescent="0.3">
      <c r="A7518" s="2">
        <v>7517</v>
      </c>
      <c r="B7518" s="2" t="s">
        <v>9516</v>
      </c>
      <c r="C7518" s="2">
        <f>YEAR([1]Data!$D7518)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x14ac:dyDescent="0.3">
      <c r="A7519" s="2">
        <v>7518</v>
      </c>
      <c r="B7519" s="2" t="s">
        <v>9516</v>
      </c>
      <c r="C7519" s="2">
        <f>YEAR([1]Data!$D7519)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x14ac:dyDescent="0.3">
      <c r="A7520" s="2">
        <v>7519</v>
      </c>
      <c r="B7520" s="2" t="s">
        <v>9516</v>
      </c>
      <c r="C7520" s="2">
        <f>YEAR([1]Data!$D7520)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x14ac:dyDescent="0.3">
      <c r="A7521" s="2">
        <v>7520</v>
      </c>
      <c r="B7521" s="2" t="s">
        <v>9516</v>
      </c>
      <c r="C7521" s="2">
        <f>YEAR([1]Data!$D7521)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x14ac:dyDescent="0.3">
      <c r="A7522" s="2">
        <v>7521</v>
      </c>
      <c r="B7522" s="2" t="s">
        <v>9516</v>
      </c>
      <c r="C7522" s="2">
        <f>YEAR([1]Data!$D7522)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x14ac:dyDescent="0.3">
      <c r="A7523" s="2">
        <v>7522</v>
      </c>
      <c r="B7523" s="2" t="s">
        <v>9517</v>
      </c>
      <c r="C7523" s="2">
        <f>YEAR([1]Data!$D7523)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x14ac:dyDescent="0.3">
      <c r="A7524" s="2">
        <v>7523</v>
      </c>
      <c r="B7524" s="2" t="s">
        <v>9517</v>
      </c>
      <c r="C7524" s="2">
        <f>YEAR([1]Data!$D7524)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x14ac:dyDescent="0.3">
      <c r="A7525" s="2">
        <v>7524</v>
      </c>
      <c r="B7525" s="2" t="s">
        <v>9517</v>
      </c>
      <c r="C7525" s="2">
        <f>YEAR([1]Data!$D7525)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x14ac:dyDescent="0.3">
      <c r="A7526" s="2">
        <v>7525</v>
      </c>
      <c r="B7526" s="2" t="s">
        <v>9518</v>
      </c>
      <c r="C7526" s="2">
        <f>YEAR([1]Data!$D7526)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x14ac:dyDescent="0.3">
      <c r="A7527" s="2">
        <v>7526</v>
      </c>
      <c r="B7527" s="2" t="s">
        <v>9518</v>
      </c>
      <c r="C7527" s="2">
        <f>YEAR([1]Data!$D7527)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x14ac:dyDescent="0.3">
      <c r="A7528" s="2">
        <v>7527</v>
      </c>
      <c r="B7528" s="2" t="s">
        <v>9519</v>
      </c>
      <c r="C7528" s="2">
        <f>YEAR([1]Data!$D7528)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x14ac:dyDescent="0.3">
      <c r="A7529" s="2">
        <v>7528</v>
      </c>
      <c r="B7529" s="2" t="s">
        <v>9519</v>
      </c>
      <c r="C7529" s="2">
        <f>YEAR([1]Data!$D7529)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x14ac:dyDescent="0.3">
      <c r="A7530" s="2">
        <v>7529</v>
      </c>
      <c r="B7530" s="2" t="s">
        <v>9519</v>
      </c>
      <c r="C7530" s="2">
        <f>YEAR([1]Data!$D7530)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x14ac:dyDescent="0.3">
      <c r="A7531" s="2">
        <v>7530</v>
      </c>
      <c r="B7531" s="2" t="s">
        <v>9519</v>
      </c>
      <c r="C7531" s="2">
        <f>YEAR([1]Data!$D7531)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x14ac:dyDescent="0.3">
      <c r="A7532" s="2">
        <v>7531</v>
      </c>
      <c r="B7532" s="2" t="s">
        <v>9519</v>
      </c>
      <c r="C7532" s="2">
        <f>YEAR([1]Data!$D7532)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x14ac:dyDescent="0.3">
      <c r="A7533" s="2">
        <v>7532</v>
      </c>
      <c r="B7533" s="2" t="s">
        <v>9520</v>
      </c>
      <c r="C7533" s="2">
        <f>YEAR([1]Data!$D7533)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x14ac:dyDescent="0.3">
      <c r="A7534" s="2">
        <v>7533</v>
      </c>
      <c r="B7534" s="2" t="s">
        <v>9520</v>
      </c>
      <c r="C7534" s="2">
        <f>YEAR([1]Data!$D7534)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x14ac:dyDescent="0.3">
      <c r="A7535" s="2">
        <v>7534</v>
      </c>
      <c r="B7535" s="2" t="s">
        <v>9522</v>
      </c>
      <c r="C7535" s="2">
        <f>YEAR([1]Data!$D7535)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x14ac:dyDescent="0.3">
      <c r="A7536" s="2">
        <v>7535</v>
      </c>
      <c r="B7536" s="2" t="s">
        <v>9522</v>
      </c>
      <c r="C7536" s="2">
        <f>YEAR([1]Data!$D7536)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x14ac:dyDescent="0.3">
      <c r="A7537" s="2">
        <v>7536</v>
      </c>
      <c r="B7537" s="2" t="s">
        <v>9523</v>
      </c>
      <c r="C7537" s="2">
        <f>YEAR([1]Data!$D7537)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x14ac:dyDescent="0.3">
      <c r="A7538" s="2">
        <v>7537</v>
      </c>
      <c r="B7538" s="2" t="s">
        <v>9524</v>
      </c>
      <c r="C7538" s="2">
        <f>YEAR([1]Data!$D7538)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x14ac:dyDescent="0.3">
      <c r="A7539" s="2">
        <v>7538</v>
      </c>
      <c r="B7539" s="2" t="s">
        <v>9525</v>
      </c>
      <c r="C7539" s="2">
        <f>YEAR([1]Data!$D7539)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x14ac:dyDescent="0.3">
      <c r="A7540" s="2">
        <v>7539</v>
      </c>
      <c r="B7540" s="2" t="s">
        <v>9526</v>
      </c>
      <c r="C7540" s="2">
        <f>YEAR([1]Data!$D7540)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x14ac:dyDescent="0.3">
      <c r="A7541" s="2">
        <v>7540</v>
      </c>
      <c r="B7541" s="2" t="s">
        <v>9526</v>
      </c>
      <c r="C7541" s="2">
        <f>YEAR([1]Data!$D7541)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x14ac:dyDescent="0.3">
      <c r="A7542" s="2">
        <v>7541</v>
      </c>
      <c r="B7542" s="2" t="s">
        <v>9526</v>
      </c>
      <c r="C7542" s="2">
        <f>YEAR([1]Data!$D7542)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x14ac:dyDescent="0.3">
      <c r="A7543" s="2">
        <v>7542</v>
      </c>
      <c r="B7543" s="2" t="s">
        <v>9526</v>
      </c>
      <c r="C7543" s="2">
        <f>YEAR([1]Data!$D7543)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x14ac:dyDescent="0.3">
      <c r="A7544" s="2">
        <v>7543</v>
      </c>
      <c r="B7544" s="2" t="s">
        <v>9526</v>
      </c>
      <c r="C7544" s="2">
        <f>YEAR([1]Data!$D7544)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x14ac:dyDescent="0.3">
      <c r="A7545" s="2">
        <v>7544</v>
      </c>
      <c r="B7545" s="2" t="s">
        <v>9526</v>
      </c>
      <c r="C7545" s="2">
        <f>YEAR([1]Data!$D7545)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x14ac:dyDescent="0.3">
      <c r="A7546" s="2">
        <v>7545</v>
      </c>
      <c r="B7546" s="2" t="s">
        <v>9526</v>
      </c>
      <c r="C7546" s="2">
        <f>YEAR([1]Data!$D7546)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x14ac:dyDescent="0.3">
      <c r="A7547" s="2">
        <v>7546</v>
      </c>
      <c r="B7547" s="2" t="s">
        <v>9527</v>
      </c>
      <c r="C7547" s="2">
        <f>YEAR([1]Data!$D7547)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x14ac:dyDescent="0.3">
      <c r="A7548" s="2">
        <v>7547</v>
      </c>
      <c r="B7548" s="2" t="s">
        <v>9527</v>
      </c>
      <c r="C7548" s="2">
        <f>YEAR([1]Data!$D7548)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x14ac:dyDescent="0.3">
      <c r="A7549" s="2">
        <v>7548</v>
      </c>
      <c r="B7549" s="2" t="s">
        <v>9527</v>
      </c>
      <c r="C7549" s="2">
        <f>YEAR([1]Data!$D7549)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x14ac:dyDescent="0.3">
      <c r="A7550" s="2">
        <v>7549</v>
      </c>
      <c r="B7550" s="2" t="s">
        <v>9527</v>
      </c>
      <c r="C7550" s="2">
        <f>YEAR([1]Data!$D7550)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x14ac:dyDescent="0.3">
      <c r="A7551" s="2">
        <v>7550</v>
      </c>
      <c r="B7551" s="2" t="s">
        <v>9530</v>
      </c>
      <c r="C7551" s="2">
        <f>YEAR([1]Data!$D7551)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x14ac:dyDescent="0.3">
      <c r="A7552" s="2">
        <v>7551</v>
      </c>
      <c r="B7552" s="2" t="s">
        <v>9531</v>
      </c>
      <c r="C7552" s="2">
        <f>YEAR([1]Data!$D7552)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x14ac:dyDescent="0.3">
      <c r="A7553" s="2">
        <v>7552</v>
      </c>
      <c r="B7553" s="2" t="s">
        <v>9531</v>
      </c>
      <c r="C7553" s="2">
        <f>YEAR([1]Data!$D7553)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x14ac:dyDescent="0.3">
      <c r="A7554" s="2">
        <v>7553</v>
      </c>
      <c r="B7554" s="2" t="s">
        <v>9531</v>
      </c>
      <c r="C7554" s="2">
        <f>YEAR([1]Data!$D7554)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x14ac:dyDescent="0.3">
      <c r="A7555" s="2">
        <v>7554</v>
      </c>
      <c r="B7555" s="2" t="s">
        <v>9531</v>
      </c>
      <c r="C7555" s="2">
        <f>YEAR([1]Data!$D7555)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x14ac:dyDescent="0.3">
      <c r="A7556" s="2">
        <v>7555</v>
      </c>
      <c r="B7556" s="2" t="s">
        <v>9532</v>
      </c>
      <c r="C7556" s="2">
        <f>YEAR([1]Data!$D7556)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x14ac:dyDescent="0.3">
      <c r="A7557" s="2">
        <v>7556</v>
      </c>
      <c r="B7557" s="2" t="s">
        <v>9532</v>
      </c>
      <c r="C7557" s="2">
        <f>YEAR([1]Data!$D7557)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x14ac:dyDescent="0.3">
      <c r="A7558" s="2">
        <v>7557</v>
      </c>
      <c r="B7558" s="2" t="s">
        <v>9533</v>
      </c>
      <c r="C7558" s="2">
        <f>YEAR([1]Data!$D7558)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x14ac:dyDescent="0.3">
      <c r="A7559" s="2">
        <v>7558</v>
      </c>
      <c r="B7559" s="2" t="s">
        <v>9533</v>
      </c>
      <c r="C7559" s="2">
        <f>YEAR([1]Data!$D7559)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x14ac:dyDescent="0.3">
      <c r="A7560" s="2">
        <v>7559</v>
      </c>
      <c r="B7560" s="2" t="s">
        <v>9534</v>
      </c>
      <c r="C7560" s="2">
        <f>YEAR([1]Data!$D7560)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x14ac:dyDescent="0.3">
      <c r="A7561" s="2">
        <v>7560</v>
      </c>
      <c r="B7561" s="2" t="s">
        <v>9534</v>
      </c>
      <c r="C7561" s="2">
        <f>YEAR([1]Data!$D7561)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x14ac:dyDescent="0.3">
      <c r="A7562" s="2">
        <v>7561</v>
      </c>
      <c r="B7562" s="2" t="s">
        <v>9534</v>
      </c>
      <c r="C7562" s="2">
        <f>YEAR([1]Data!$D7562)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x14ac:dyDescent="0.3">
      <c r="A7563" s="2">
        <v>7562</v>
      </c>
      <c r="B7563" s="2" t="s">
        <v>9535</v>
      </c>
      <c r="C7563" s="2">
        <f>YEAR([1]Data!$D7563)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x14ac:dyDescent="0.3">
      <c r="A7564" s="2">
        <v>7563</v>
      </c>
      <c r="B7564" s="2" t="s">
        <v>9536</v>
      </c>
      <c r="C7564" s="2">
        <f>YEAR([1]Data!$D7564)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x14ac:dyDescent="0.3">
      <c r="A7565" s="2">
        <v>7564</v>
      </c>
      <c r="B7565" s="2" t="s">
        <v>9537</v>
      </c>
      <c r="C7565" s="2">
        <f>YEAR([1]Data!$D7565)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x14ac:dyDescent="0.3">
      <c r="A7566" s="2">
        <v>7565</v>
      </c>
      <c r="B7566" s="2" t="s">
        <v>9538</v>
      </c>
      <c r="C7566" s="2">
        <f>YEAR([1]Data!$D7566)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x14ac:dyDescent="0.3">
      <c r="A7567" s="2">
        <v>7566</v>
      </c>
      <c r="B7567" s="2" t="s">
        <v>9538</v>
      </c>
      <c r="C7567" s="2">
        <f>YEAR([1]Data!$D7567)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x14ac:dyDescent="0.3">
      <c r="A7568" s="2">
        <v>7567</v>
      </c>
      <c r="B7568" s="2" t="s">
        <v>9539</v>
      </c>
      <c r="C7568" s="2">
        <f>YEAR([1]Data!$D7568)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x14ac:dyDescent="0.3">
      <c r="A7569" s="2">
        <v>7568</v>
      </c>
      <c r="B7569" s="2" t="s">
        <v>9539</v>
      </c>
      <c r="C7569" s="2">
        <f>YEAR([1]Data!$D7569)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x14ac:dyDescent="0.3">
      <c r="A7570" s="2">
        <v>7569</v>
      </c>
      <c r="B7570" s="2" t="s">
        <v>9540</v>
      </c>
      <c r="C7570" s="2">
        <f>YEAR([1]Data!$D7570)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x14ac:dyDescent="0.3">
      <c r="A7571" s="2">
        <v>7570</v>
      </c>
      <c r="B7571" s="2" t="s">
        <v>9540</v>
      </c>
      <c r="C7571" s="2">
        <f>YEAR([1]Data!$D7571)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x14ac:dyDescent="0.3">
      <c r="A7572" s="2">
        <v>7571</v>
      </c>
      <c r="B7572" s="2" t="s">
        <v>9540</v>
      </c>
      <c r="C7572" s="2">
        <f>YEAR([1]Data!$D7572)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x14ac:dyDescent="0.3">
      <c r="A7573" s="2">
        <v>7572</v>
      </c>
      <c r="B7573" s="2" t="s">
        <v>9541</v>
      </c>
      <c r="C7573" s="2">
        <f>YEAR([1]Data!$D7573)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x14ac:dyDescent="0.3">
      <c r="A7574" s="2">
        <v>7573</v>
      </c>
      <c r="B7574" s="2" t="s">
        <v>9541</v>
      </c>
      <c r="C7574" s="2">
        <f>YEAR([1]Data!$D7574)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x14ac:dyDescent="0.3">
      <c r="A7575" s="2">
        <v>7574</v>
      </c>
      <c r="B7575" s="2" t="s">
        <v>9541</v>
      </c>
      <c r="C7575" s="2">
        <f>YEAR([1]Data!$D7575)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x14ac:dyDescent="0.3">
      <c r="A7576" s="2">
        <v>7575</v>
      </c>
      <c r="B7576" s="2" t="s">
        <v>9542</v>
      </c>
      <c r="C7576" s="2">
        <f>YEAR([1]Data!$D7576)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x14ac:dyDescent="0.3">
      <c r="A7577" s="2">
        <v>7576</v>
      </c>
      <c r="B7577" s="2" t="s">
        <v>9542</v>
      </c>
      <c r="C7577" s="2">
        <f>YEAR([1]Data!$D7577)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x14ac:dyDescent="0.3">
      <c r="A7578" s="2">
        <v>7577</v>
      </c>
      <c r="B7578" s="2" t="s">
        <v>9543</v>
      </c>
      <c r="C7578" s="2">
        <f>YEAR([1]Data!$D7578)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x14ac:dyDescent="0.3">
      <c r="A7579" s="2">
        <v>7578</v>
      </c>
      <c r="B7579" s="2" t="s">
        <v>9543</v>
      </c>
      <c r="C7579" s="2">
        <f>YEAR([1]Data!$D7579)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x14ac:dyDescent="0.3">
      <c r="A7580" s="2">
        <v>7579</v>
      </c>
      <c r="B7580" s="2" t="s">
        <v>9544</v>
      </c>
      <c r="C7580" s="2">
        <f>YEAR([1]Data!$D7580)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x14ac:dyDescent="0.3">
      <c r="A7581" s="2">
        <v>7580</v>
      </c>
      <c r="B7581" s="2" t="s">
        <v>9545</v>
      </c>
      <c r="C7581" s="2">
        <f>YEAR([1]Data!$D7581)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x14ac:dyDescent="0.3">
      <c r="A7582" s="2">
        <v>7581</v>
      </c>
      <c r="B7582" s="2" t="s">
        <v>9545</v>
      </c>
      <c r="C7582" s="2">
        <f>YEAR([1]Data!$D7582)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x14ac:dyDescent="0.3">
      <c r="A7583" s="2">
        <v>7582</v>
      </c>
      <c r="B7583" s="2" t="s">
        <v>9546</v>
      </c>
      <c r="C7583" s="2">
        <f>YEAR([1]Data!$D7583)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x14ac:dyDescent="0.3">
      <c r="A7584" s="2">
        <v>7583</v>
      </c>
      <c r="B7584" s="2" t="s">
        <v>9547</v>
      </c>
      <c r="C7584" s="2">
        <f>YEAR([1]Data!$D7584)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x14ac:dyDescent="0.3">
      <c r="A7585" s="2">
        <v>7584</v>
      </c>
      <c r="B7585" s="2" t="s">
        <v>9548</v>
      </c>
      <c r="C7585" s="2">
        <f>YEAR([1]Data!$D7585)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x14ac:dyDescent="0.3">
      <c r="A7586" s="2">
        <v>7585</v>
      </c>
      <c r="B7586" s="2" t="s">
        <v>9548</v>
      </c>
      <c r="C7586" s="2">
        <f>YEAR([1]Data!$D7586)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x14ac:dyDescent="0.3">
      <c r="A7587" s="2">
        <v>7586</v>
      </c>
      <c r="B7587" s="2" t="s">
        <v>9548</v>
      </c>
      <c r="C7587" s="2">
        <f>YEAR([1]Data!$D7587)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x14ac:dyDescent="0.3">
      <c r="A7588" s="2">
        <v>7587</v>
      </c>
      <c r="B7588" s="2" t="s">
        <v>9548</v>
      </c>
      <c r="C7588" s="2">
        <f>YEAR([1]Data!$D7588)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x14ac:dyDescent="0.3">
      <c r="A7589" s="2">
        <v>7588</v>
      </c>
      <c r="B7589" s="2" t="s">
        <v>9548</v>
      </c>
      <c r="C7589" s="2">
        <f>YEAR([1]Data!$D7589)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x14ac:dyDescent="0.3">
      <c r="A7590" s="2">
        <v>7589</v>
      </c>
      <c r="B7590" s="2" t="s">
        <v>9549</v>
      </c>
      <c r="C7590" s="2">
        <f>YEAR([1]Data!$D7590)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x14ac:dyDescent="0.3">
      <c r="A7591" s="2">
        <v>7590</v>
      </c>
      <c r="B7591" s="2" t="s">
        <v>9550</v>
      </c>
      <c r="C7591" s="2">
        <f>YEAR([1]Data!$D7591)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x14ac:dyDescent="0.3">
      <c r="A7592" s="2">
        <v>7591</v>
      </c>
      <c r="B7592" s="2" t="s">
        <v>9551</v>
      </c>
      <c r="C7592" s="2">
        <f>YEAR([1]Data!$D7592)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x14ac:dyDescent="0.3">
      <c r="A7593" s="2">
        <v>7592</v>
      </c>
      <c r="B7593" s="2" t="s">
        <v>9551</v>
      </c>
      <c r="C7593" s="2">
        <f>YEAR([1]Data!$D7593)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x14ac:dyDescent="0.3">
      <c r="A7594" s="2">
        <v>7593</v>
      </c>
      <c r="B7594" s="2" t="s">
        <v>9551</v>
      </c>
      <c r="C7594" s="2">
        <f>YEAR([1]Data!$D7594)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x14ac:dyDescent="0.3">
      <c r="A7595" s="2">
        <v>7594</v>
      </c>
      <c r="B7595" s="2" t="s">
        <v>9551</v>
      </c>
      <c r="C7595" s="2">
        <f>YEAR([1]Data!$D7595)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x14ac:dyDescent="0.3">
      <c r="A7596" s="2">
        <v>7595</v>
      </c>
      <c r="B7596" s="2" t="s">
        <v>9552</v>
      </c>
      <c r="C7596" s="2">
        <f>YEAR([1]Data!$D7596)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x14ac:dyDescent="0.3">
      <c r="A7597" s="2">
        <v>7596</v>
      </c>
      <c r="B7597" s="2" t="s">
        <v>9552</v>
      </c>
      <c r="C7597" s="2">
        <f>YEAR([1]Data!$D7597)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x14ac:dyDescent="0.3">
      <c r="A7598" s="2">
        <v>7597</v>
      </c>
      <c r="B7598" s="2" t="s">
        <v>9553</v>
      </c>
      <c r="C7598" s="2">
        <f>YEAR([1]Data!$D7598)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x14ac:dyDescent="0.3">
      <c r="A7599" s="2">
        <v>7598</v>
      </c>
      <c r="B7599" s="2" t="s">
        <v>9554</v>
      </c>
      <c r="C7599" s="2">
        <f>YEAR([1]Data!$D7599)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x14ac:dyDescent="0.3">
      <c r="A7600" s="2">
        <v>7599</v>
      </c>
      <c r="B7600" s="2" t="s">
        <v>9554</v>
      </c>
      <c r="C7600" s="2">
        <f>YEAR([1]Data!$D7600)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x14ac:dyDescent="0.3">
      <c r="A7601" s="2">
        <v>7600</v>
      </c>
      <c r="B7601" s="2" t="s">
        <v>9554</v>
      </c>
      <c r="C7601" s="2">
        <f>YEAR([1]Data!$D7601)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x14ac:dyDescent="0.3">
      <c r="A7602" s="2">
        <v>7601</v>
      </c>
      <c r="B7602" s="2" t="s">
        <v>9554</v>
      </c>
      <c r="C7602" s="2">
        <f>YEAR([1]Data!$D7602)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x14ac:dyDescent="0.3">
      <c r="A7603" s="2">
        <v>7602</v>
      </c>
      <c r="B7603" s="2" t="s">
        <v>9554</v>
      </c>
      <c r="C7603" s="2">
        <f>YEAR([1]Data!$D7603)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x14ac:dyDescent="0.3">
      <c r="A7604" s="2">
        <v>7603</v>
      </c>
      <c r="B7604" s="2" t="s">
        <v>9554</v>
      </c>
      <c r="C7604" s="2">
        <f>YEAR([1]Data!$D7604)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x14ac:dyDescent="0.3">
      <c r="A7605" s="2">
        <v>7604</v>
      </c>
      <c r="B7605" s="2" t="s">
        <v>9557</v>
      </c>
      <c r="C7605" s="2">
        <f>YEAR([1]Data!$D7605)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x14ac:dyDescent="0.3">
      <c r="A7606" s="2">
        <v>7605</v>
      </c>
      <c r="B7606" s="2" t="s">
        <v>9558</v>
      </c>
      <c r="C7606" s="2">
        <f>YEAR([1]Data!$D7606)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x14ac:dyDescent="0.3">
      <c r="A7607" s="2">
        <v>7606</v>
      </c>
      <c r="B7607" s="2" t="s">
        <v>9558</v>
      </c>
      <c r="C7607" s="2">
        <f>YEAR([1]Data!$D7607)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x14ac:dyDescent="0.3">
      <c r="A7608" s="2">
        <v>7607</v>
      </c>
      <c r="B7608" s="2" t="s">
        <v>9558</v>
      </c>
      <c r="C7608" s="2">
        <f>YEAR([1]Data!$D7608)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x14ac:dyDescent="0.3">
      <c r="A7609" s="2">
        <v>7608</v>
      </c>
      <c r="B7609" s="2" t="s">
        <v>9559</v>
      </c>
      <c r="C7609" s="2">
        <f>YEAR([1]Data!$D7609)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x14ac:dyDescent="0.3">
      <c r="A7610" s="2">
        <v>7609</v>
      </c>
      <c r="B7610" s="2" t="s">
        <v>9560</v>
      </c>
      <c r="C7610" s="2">
        <f>YEAR([1]Data!$D7610)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x14ac:dyDescent="0.3">
      <c r="A7611" s="2">
        <v>7610</v>
      </c>
      <c r="B7611" s="2" t="s">
        <v>9560</v>
      </c>
      <c r="C7611" s="2">
        <f>YEAR([1]Data!$D7611)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x14ac:dyDescent="0.3">
      <c r="A7612" s="2">
        <v>7611</v>
      </c>
      <c r="B7612" s="2" t="s">
        <v>9561</v>
      </c>
      <c r="C7612" s="2">
        <f>YEAR([1]Data!$D7612)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x14ac:dyDescent="0.3">
      <c r="A7613" s="2">
        <v>7612</v>
      </c>
      <c r="B7613" s="2" t="s">
        <v>9562</v>
      </c>
      <c r="C7613" s="2">
        <f>YEAR([1]Data!$D7613)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x14ac:dyDescent="0.3">
      <c r="A7614" s="2">
        <v>7613</v>
      </c>
      <c r="B7614" s="2" t="s">
        <v>9562</v>
      </c>
      <c r="C7614" s="2">
        <f>YEAR([1]Data!$D7614)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x14ac:dyDescent="0.3">
      <c r="A7615" s="2">
        <v>7614</v>
      </c>
      <c r="B7615" s="2" t="s">
        <v>9562</v>
      </c>
      <c r="C7615" s="2">
        <f>YEAR([1]Data!$D7615)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x14ac:dyDescent="0.3">
      <c r="A7616" s="2">
        <v>7615</v>
      </c>
      <c r="B7616" s="2" t="s">
        <v>9563</v>
      </c>
      <c r="C7616" s="2">
        <f>YEAR([1]Data!$D7616)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x14ac:dyDescent="0.3">
      <c r="A7617" s="2">
        <v>7616</v>
      </c>
      <c r="B7617" s="2" t="s">
        <v>9564</v>
      </c>
      <c r="C7617" s="2">
        <f>YEAR([1]Data!$D7617)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x14ac:dyDescent="0.3">
      <c r="A7618" s="2">
        <v>7617</v>
      </c>
      <c r="B7618" s="2" t="s">
        <v>9565</v>
      </c>
      <c r="C7618" s="2">
        <f>YEAR([1]Data!$D7618)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x14ac:dyDescent="0.3">
      <c r="A7619" s="2">
        <v>7618</v>
      </c>
      <c r="B7619" s="2" t="s">
        <v>9565</v>
      </c>
      <c r="C7619" s="2">
        <f>YEAR([1]Data!$D7619)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x14ac:dyDescent="0.3">
      <c r="A7620" s="2">
        <v>7619</v>
      </c>
      <c r="B7620" s="2" t="s">
        <v>9566</v>
      </c>
      <c r="C7620" s="2">
        <f>YEAR([1]Data!$D7620)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x14ac:dyDescent="0.3">
      <c r="A7621" s="2">
        <v>7620</v>
      </c>
      <c r="B7621" s="2" t="s">
        <v>9566</v>
      </c>
      <c r="C7621" s="2">
        <f>YEAR([1]Data!$D7621)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x14ac:dyDescent="0.3">
      <c r="A7622" s="2">
        <v>7621</v>
      </c>
      <c r="B7622" s="2" t="s">
        <v>9567</v>
      </c>
      <c r="C7622" s="2">
        <f>YEAR([1]Data!$D7622)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x14ac:dyDescent="0.3">
      <c r="A7623" s="2">
        <v>7622</v>
      </c>
      <c r="B7623" s="2" t="s">
        <v>9567</v>
      </c>
      <c r="C7623" s="2">
        <f>YEAR([1]Data!$D7623)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x14ac:dyDescent="0.3">
      <c r="A7624" s="2">
        <v>7623</v>
      </c>
      <c r="B7624" s="2" t="s">
        <v>9567</v>
      </c>
      <c r="C7624" s="2">
        <f>YEAR([1]Data!$D7624)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x14ac:dyDescent="0.3">
      <c r="A7625" s="2">
        <v>7624</v>
      </c>
      <c r="B7625" s="2" t="s">
        <v>9568</v>
      </c>
      <c r="C7625" s="2">
        <f>YEAR([1]Data!$D7625)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x14ac:dyDescent="0.3">
      <c r="A7626" s="2">
        <v>7625</v>
      </c>
      <c r="B7626" s="2" t="s">
        <v>9569</v>
      </c>
      <c r="C7626" s="2">
        <f>YEAR([1]Data!$D7626)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x14ac:dyDescent="0.3">
      <c r="A7627" s="2">
        <v>7626</v>
      </c>
      <c r="B7627" s="2" t="s">
        <v>9569</v>
      </c>
      <c r="C7627" s="2">
        <f>YEAR([1]Data!$D7627)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x14ac:dyDescent="0.3">
      <c r="A7628" s="2">
        <v>7627</v>
      </c>
      <c r="B7628" s="2" t="s">
        <v>9570</v>
      </c>
      <c r="C7628" s="2">
        <f>YEAR([1]Data!$D7628)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x14ac:dyDescent="0.3">
      <c r="A7629" s="2">
        <v>7628</v>
      </c>
      <c r="B7629" s="2" t="s">
        <v>9570</v>
      </c>
      <c r="C7629" s="2">
        <f>YEAR([1]Data!$D7629)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x14ac:dyDescent="0.3">
      <c r="A7630" s="2">
        <v>7629</v>
      </c>
      <c r="B7630" s="2" t="s">
        <v>9570</v>
      </c>
      <c r="C7630" s="2">
        <f>YEAR([1]Data!$D7630)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x14ac:dyDescent="0.3">
      <c r="A7631" s="2">
        <v>7630</v>
      </c>
      <c r="B7631" s="2" t="s">
        <v>9571</v>
      </c>
      <c r="C7631" s="2">
        <f>YEAR([1]Data!$D7631)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x14ac:dyDescent="0.3">
      <c r="A7632" s="2">
        <v>7631</v>
      </c>
      <c r="B7632" s="2" t="s">
        <v>9571</v>
      </c>
      <c r="C7632" s="2">
        <f>YEAR([1]Data!$D7632)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x14ac:dyDescent="0.3">
      <c r="A7633" s="2">
        <v>7632</v>
      </c>
      <c r="B7633" s="2" t="s">
        <v>9571</v>
      </c>
      <c r="C7633" s="2">
        <f>YEAR([1]Data!$D7633)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x14ac:dyDescent="0.3">
      <c r="A7634" s="2">
        <v>7633</v>
      </c>
      <c r="B7634" s="2" t="s">
        <v>9572</v>
      </c>
      <c r="C7634" s="2">
        <f>YEAR([1]Data!$D7634)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x14ac:dyDescent="0.3">
      <c r="A7635" s="2">
        <v>7634</v>
      </c>
      <c r="B7635" s="2" t="s">
        <v>9572</v>
      </c>
      <c r="C7635" s="2">
        <f>YEAR([1]Data!$D7635)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x14ac:dyDescent="0.3">
      <c r="A7636" s="2">
        <v>7635</v>
      </c>
      <c r="B7636" s="2" t="s">
        <v>9572</v>
      </c>
      <c r="C7636" s="2">
        <f>YEAR([1]Data!$D7636)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x14ac:dyDescent="0.3">
      <c r="A7637" s="2">
        <v>7636</v>
      </c>
      <c r="B7637" s="2" t="s">
        <v>9572</v>
      </c>
      <c r="C7637" s="2">
        <f>YEAR([1]Data!$D7637)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x14ac:dyDescent="0.3">
      <c r="A7638" s="2">
        <v>7637</v>
      </c>
      <c r="B7638" s="2" t="s">
        <v>9572</v>
      </c>
      <c r="C7638" s="2">
        <f>YEAR([1]Data!$D7638)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x14ac:dyDescent="0.3">
      <c r="A7639" s="2">
        <v>7638</v>
      </c>
      <c r="B7639" s="2" t="s">
        <v>9573</v>
      </c>
      <c r="C7639" s="2">
        <f>YEAR([1]Data!$D7639)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x14ac:dyDescent="0.3">
      <c r="A7640" s="2">
        <v>7639</v>
      </c>
      <c r="B7640" s="2" t="s">
        <v>9573</v>
      </c>
      <c r="C7640" s="2">
        <f>YEAR([1]Data!$D7640)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x14ac:dyDescent="0.3">
      <c r="A7641" s="2">
        <v>7640</v>
      </c>
      <c r="B7641" s="2" t="s">
        <v>9573</v>
      </c>
      <c r="C7641" s="2">
        <f>YEAR([1]Data!$D7641)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x14ac:dyDescent="0.3">
      <c r="A7642" s="2">
        <v>7641</v>
      </c>
      <c r="B7642" s="2" t="s">
        <v>9573</v>
      </c>
      <c r="C7642" s="2">
        <f>YEAR([1]Data!$D7642)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x14ac:dyDescent="0.3">
      <c r="A7643" s="2">
        <v>7642</v>
      </c>
      <c r="B7643" s="2" t="s">
        <v>9574</v>
      </c>
      <c r="C7643" s="2">
        <f>YEAR([1]Data!$D7643)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x14ac:dyDescent="0.3">
      <c r="A7644" s="2">
        <v>7643</v>
      </c>
      <c r="B7644" s="2" t="s">
        <v>9574</v>
      </c>
      <c r="C7644" s="2">
        <f>YEAR([1]Data!$D7644)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x14ac:dyDescent="0.3">
      <c r="A7645" s="2">
        <v>7644</v>
      </c>
      <c r="B7645" s="2" t="s">
        <v>9574</v>
      </c>
      <c r="C7645" s="2">
        <f>YEAR([1]Data!$D7645)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x14ac:dyDescent="0.3">
      <c r="A7646" s="2">
        <v>7645</v>
      </c>
      <c r="B7646" s="2" t="s">
        <v>9574</v>
      </c>
      <c r="C7646" s="2">
        <f>YEAR([1]Data!$D7646)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x14ac:dyDescent="0.3">
      <c r="A7647" s="2">
        <v>7646</v>
      </c>
      <c r="B7647" s="2" t="s">
        <v>9577</v>
      </c>
      <c r="C7647" s="2">
        <f>YEAR([1]Data!$D7647)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x14ac:dyDescent="0.3">
      <c r="A7648" s="2">
        <v>7647</v>
      </c>
      <c r="B7648" s="2" t="s">
        <v>9578</v>
      </c>
      <c r="C7648" s="2">
        <f>YEAR([1]Data!$D7648)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x14ac:dyDescent="0.3">
      <c r="A7649" s="2">
        <v>7648</v>
      </c>
      <c r="B7649" s="2" t="s">
        <v>9579</v>
      </c>
      <c r="C7649" s="2">
        <f>YEAR([1]Data!$D7649)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x14ac:dyDescent="0.3">
      <c r="A7650" s="2">
        <v>7649</v>
      </c>
      <c r="B7650" s="2" t="s">
        <v>9579</v>
      </c>
      <c r="C7650" s="2">
        <f>YEAR([1]Data!$D7650)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x14ac:dyDescent="0.3">
      <c r="A7651" s="2">
        <v>7650</v>
      </c>
      <c r="B7651" s="2" t="s">
        <v>9580</v>
      </c>
      <c r="C7651" s="2">
        <f>YEAR([1]Data!$D7651)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x14ac:dyDescent="0.3">
      <c r="A7652" s="2">
        <v>7651</v>
      </c>
      <c r="B7652" s="2" t="s">
        <v>9580</v>
      </c>
      <c r="C7652" s="2">
        <f>YEAR([1]Data!$D7652)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x14ac:dyDescent="0.3">
      <c r="A7653" s="2">
        <v>7652</v>
      </c>
      <c r="B7653" s="2" t="s">
        <v>9581</v>
      </c>
      <c r="C7653" s="2">
        <f>YEAR([1]Data!$D7653)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x14ac:dyDescent="0.3">
      <c r="A7654" s="2">
        <v>7653</v>
      </c>
      <c r="B7654" s="2" t="s">
        <v>9581</v>
      </c>
      <c r="C7654" s="2">
        <f>YEAR([1]Data!$D7654)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x14ac:dyDescent="0.3">
      <c r="A7655" s="2">
        <v>7654</v>
      </c>
      <c r="B7655" s="2" t="s">
        <v>9582</v>
      </c>
      <c r="C7655" s="2">
        <f>YEAR([1]Data!$D7655)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x14ac:dyDescent="0.3">
      <c r="A7656" s="2">
        <v>7655</v>
      </c>
      <c r="B7656" s="2" t="s">
        <v>9585</v>
      </c>
      <c r="C7656" s="2">
        <f>YEAR([1]Data!$D7656)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x14ac:dyDescent="0.3">
      <c r="A7657" s="2">
        <v>7656</v>
      </c>
      <c r="B7657" s="2" t="s">
        <v>9585</v>
      </c>
      <c r="C7657" s="2">
        <f>YEAR([1]Data!$D7657)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x14ac:dyDescent="0.3">
      <c r="A7658" s="2">
        <v>7657</v>
      </c>
      <c r="B7658" s="2" t="s">
        <v>9586</v>
      </c>
      <c r="C7658" s="2">
        <f>YEAR([1]Data!$D7658)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x14ac:dyDescent="0.3">
      <c r="A7659" s="2">
        <v>7658</v>
      </c>
      <c r="B7659" s="2" t="s">
        <v>9586</v>
      </c>
      <c r="C7659" s="2">
        <f>YEAR([1]Data!$D7659)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x14ac:dyDescent="0.3">
      <c r="A7660" s="2">
        <v>7659</v>
      </c>
      <c r="B7660" s="2" t="s">
        <v>9587</v>
      </c>
      <c r="C7660" s="2">
        <f>YEAR([1]Data!$D7660)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x14ac:dyDescent="0.3">
      <c r="A7661" s="2">
        <v>7660</v>
      </c>
      <c r="B7661" s="2" t="s">
        <v>9588</v>
      </c>
      <c r="C7661" s="2">
        <f>YEAR([1]Data!$D7661)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x14ac:dyDescent="0.3">
      <c r="A7662" s="2">
        <v>7661</v>
      </c>
      <c r="B7662" s="2" t="s">
        <v>9589</v>
      </c>
      <c r="C7662" s="2">
        <f>YEAR([1]Data!$D7662)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x14ac:dyDescent="0.3">
      <c r="A7663" s="2">
        <v>7662</v>
      </c>
      <c r="B7663" s="2" t="s">
        <v>9589</v>
      </c>
      <c r="C7663" s="2">
        <f>YEAR([1]Data!$D7663)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x14ac:dyDescent="0.3">
      <c r="A7664" s="2">
        <v>7663</v>
      </c>
      <c r="B7664" s="2" t="s">
        <v>9590</v>
      </c>
      <c r="C7664" s="2">
        <f>YEAR([1]Data!$D7664)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x14ac:dyDescent="0.3">
      <c r="A7665" s="2">
        <v>7664</v>
      </c>
      <c r="B7665" s="2" t="s">
        <v>9591</v>
      </c>
      <c r="C7665" s="2">
        <f>YEAR([1]Data!$D7665)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x14ac:dyDescent="0.3">
      <c r="A7666" s="2">
        <v>7665</v>
      </c>
      <c r="B7666" s="2" t="s">
        <v>9592</v>
      </c>
      <c r="C7666" s="2">
        <f>YEAR([1]Data!$D7666)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x14ac:dyDescent="0.3">
      <c r="A7667" s="2">
        <v>7666</v>
      </c>
      <c r="B7667" s="2" t="s">
        <v>9593</v>
      </c>
      <c r="C7667" s="2">
        <f>YEAR([1]Data!$D7667)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x14ac:dyDescent="0.3">
      <c r="A7668" s="2">
        <v>7667</v>
      </c>
      <c r="B7668" s="2" t="s">
        <v>9593</v>
      </c>
      <c r="C7668" s="2">
        <f>YEAR([1]Data!$D7668)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x14ac:dyDescent="0.3">
      <c r="A7669" s="2">
        <v>7668</v>
      </c>
      <c r="B7669" s="2" t="s">
        <v>9593</v>
      </c>
      <c r="C7669" s="2">
        <f>YEAR([1]Data!$D7669)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x14ac:dyDescent="0.3">
      <c r="A7670" s="2">
        <v>7669</v>
      </c>
      <c r="B7670" s="2" t="s">
        <v>9594</v>
      </c>
      <c r="C7670" s="2">
        <f>YEAR([1]Data!$D7670)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x14ac:dyDescent="0.3">
      <c r="A7671" s="2">
        <v>7670</v>
      </c>
      <c r="B7671" s="2" t="s">
        <v>9594</v>
      </c>
      <c r="C7671" s="2">
        <f>YEAR([1]Data!$D7671)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x14ac:dyDescent="0.3">
      <c r="A7672" s="2">
        <v>7671</v>
      </c>
      <c r="B7672" s="2" t="s">
        <v>9594</v>
      </c>
      <c r="C7672" s="2">
        <f>YEAR([1]Data!$D7672)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x14ac:dyDescent="0.3">
      <c r="A7673" s="2">
        <v>7672</v>
      </c>
      <c r="B7673" s="2" t="s">
        <v>9594</v>
      </c>
      <c r="C7673" s="2">
        <f>YEAR([1]Data!$D7673)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x14ac:dyDescent="0.3">
      <c r="A7674" s="2">
        <v>7673</v>
      </c>
      <c r="B7674" s="2" t="s">
        <v>9594</v>
      </c>
      <c r="C7674" s="2">
        <f>YEAR([1]Data!$D7674)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x14ac:dyDescent="0.3">
      <c r="A7675" s="2">
        <v>7674</v>
      </c>
      <c r="B7675" s="2" t="s">
        <v>9594</v>
      </c>
      <c r="C7675" s="2">
        <f>YEAR([1]Data!$D7675)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x14ac:dyDescent="0.3">
      <c r="A7676" s="2">
        <v>7675</v>
      </c>
      <c r="B7676" s="2" t="s">
        <v>9594</v>
      </c>
      <c r="C7676" s="2">
        <f>YEAR([1]Data!$D7676)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x14ac:dyDescent="0.3">
      <c r="A7677" s="2">
        <v>7676</v>
      </c>
      <c r="B7677" s="2" t="s">
        <v>9597</v>
      </c>
      <c r="C7677" s="2">
        <f>YEAR([1]Data!$D7677)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x14ac:dyDescent="0.3">
      <c r="A7678" s="2">
        <v>7677</v>
      </c>
      <c r="B7678" s="2" t="s">
        <v>9598</v>
      </c>
      <c r="C7678" s="2">
        <f>YEAR([1]Data!$D7678)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x14ac:dyDescent="0.3">
      <c r="A7679" s="2">
        <v>7678</v>
      </c>
      <c r="B7679" s="2" t="s">
        <v>9599</v>
      </c>
      <c r="C7679" s="2">
        <f>YEAR([1]Data!$D7679)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x14ac:dyDescent="0.3">
      <c r="A7680" s="2">
        <v>7679</v>
      </c>
      <c r="B7680" s="2" t="s">
        <v>9599</v>
      </c>
      <c r="C7680" s="2">
        <f>YEAR([1]Data!$D7680)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x14ac:dyDescent="0.3">
      <c r="A7681" s="2">
        <v>7680</v>
      </c>
      <c r="B7681" s="2" t="s">
        <v>9599</v>
      </c>
      <c r="C7681" s="2">
        <f>YEAR([1]Data!$D7681)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x14ac:dyDescent="0.3">
      <c r="A7682" s="2">
        <v>7681</v>
      </c>
      <c r="B7682" s="2" t="s">
        <v>9599</v>
      </c>
      <c r="C7682" s="2">
        <f>YEAR([1]Data!$D7682)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x14ac:dyDescent="0.3">
      <c r="A7683" s="2">
        <v>7682</v>
      </c>
      <c r="B7683" s="2" t="s">
        <v>9599</v>
      </c>
      <c r="C7683" s="2">
        <f>YEAR([1]Data!$D7683)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x14ac:dyDescent="0.3">
      <c r="A7684" s="2">
        <v>7683</v>
      </c>
      <c r="B7684" s="2" t="s">
        <v>9600</v>
      </c>
      <c r="C7684" s="2">
        <f>YEAR([1]Data!$D7684)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x14ac:dyDescent="0.3">
      <c r="A7685" s="2">
        <v>7684</v>
      </c>
      <c r="B7685" s="2" t="s">
        <v>9600</v>
      </c>
      <c r="C7685" s="2">
        <f>YEAR([1]Data!$D7685)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x14ac:dyDescent="0.3">
      <c r="A7686" s="2">
        <v>7685</v>
      </c>
      <c r="B7686" s="2" t="s">
        <v>9601</v>
      </c>
      <c r="C7686" s="2">
        <f>YEAR([1]Data!$D7686)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x14ac:dyDescent="0.3">
      <c r="A7687" s="2">
        <v>7686</v>
      </c>
      <c r="B7687" s="2" t="s">
        <v>9601</v>
      </c>
      <c r="C7687" s="2">
        <f>YEAR([1]Data!$D7687)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x14ac:dyDescent="0.3">
      <c r="A7688" s="2">
        <v>7687</v>
      </c>
      <c r="B7688" s="2" t="s">
        <v>9602</v>
      </c>
      <c r="C7688" s="2">
        <f>YEAR([1]Data!$D7688)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x14ac:dyDescent="0.3">
      <c r="A7689" s="2">
        <v>7688</v>
      </c>
      <c r="B7689" s="2" t="s">
        <v>9602</v>
      </c>
      <c r="C7689" s="2">
        <f>YEAR([1]Data!$D7689)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x14ac:dyDescent="0.3">
      <c r="A7690" s="2">
        <v>7689</v>
      </c>
      <c r="B7690" s="2" t="s">
        <v>9602</v>
      </c>
      <c r="C7690" s="2">
        <f>YEAR([1]Data!$D7690)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x14ac:dyDescent="0.3">
      <c r="A7691" s="2">
        <v>7690</v>
      </c>
      <c r="B7691" s="2" t="s">
        <v>9605</v>
      </c>
      <c r="C7691" s="2">
        <f>YEAR([1]Data!$D7691)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x14ac:dyDescent="0.3">
      <c r="A7692" s="2">
        <v>7691</v>
      </c>
      <c r="B7692" s="2" t="s">
        <v>9605</v>
      </c>
      <c r="C7692" s="2">
        <f>YEAR([1]Data!$D7692)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x14ac:dyDescent="0.3">
      <c r="A7693" s="2">
        <v>7692</v>
      </c>
      <c r="B7693" s="2" t="s">
        <v>9605</v>
      </c>
      <c r="C7693" s="2">
        <f>YEAR([1]Data!$D7693)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x14ac:dyDescent="0.3">
      <c r="A7694" s="2">
        <v>7693</v>
      </c>
      <c r="B7694" s="2" t="s">
        <v>9606</v>
      </c>
      <c r="C7694" s="2">
        <f>YEAR([1]Data!$D7694)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x14ac:dyDescent="0.3">
      <c r="A7695" s="2">
        <v>7694</v>
      </c>
      <c r="B7695" s="2" t="s">
        <v>9606</v>
      </c>
      <c r="C7695" s="2">
        <f>YEAR([1]Data!$D7695)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x14ac:dyDescent="0.3">
      <c r="A7696" s="2">
        <v>7695</v>
      </c>
      <c r="B7696" s="2" t="s">
        <v>9607</v>
      </c>
      <c r="C7696" s="2">
        <f>YEAR([1]Data!$D7696)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x14ac:dyDescent="0.3">
      <c r="A7697" s="2">
        <v>7696</v>
      </c>
      <c r="B7697" s="2" t="s">
        <v>9608</v>
      </c>
      <c r="C7697" s="2">
        <f>YEAR([1]Data!$D7697)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x14ac:dyDescent="0.3">
      <c r="A7698" s="2">
        <v>7697</v>
      </c>
      <c r="B7698" s="2" t="s">
        <v>9608</v>
      </c>
      <c r="C7698" s="2">
        <f>YEAR([1]Data!$D7698)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x14ac:dyDescent="0.3">
      <c r="A7699" s="2">
        <v>7698</v>
      </c>
      <c r="B7699" s="2" t="s">
        <v>9609</v>
      </c>
      <c r="C7699" s="2">
        <f>YEAR([1]Data!$D7699)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x14ac:dyDescent="0.3">
      <c r="A7700" s="2">
        <v>7699</v>
      </c>
      <c r="B7700" s="2" t="s">
        <v>9609</v>
      </c>
      <c r="C7700" s="2">
        <f>YEAR([1]Data!$D7700)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x14ac:dyDescent="0.3">
      <c r="A7701" s="2">
        <v>7700</v>
      </c>
      <c r="B7701" s="2" t="s">
        <v>9609</v>
      </c>
      <c r="C7701" s="2">
        <f>YEAR([1]Data!$D7701)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x14ac:dyDescent="0.3">
      <c r="A7702" s="2">
        <v>7701</v>
      </c>
      <c r="B7702" s="2" t="s">
        <v>9609</v>
      </c>
      <c r="C7702" s="2">
        <f>YEAR([1]Data!$D7702)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x14ac:dyDescent="0.3">
      <c r="A7703" s="2">
        <v>7702</v>
      </c>
      <c r="B7703" s="2" t="s">
        <v>9609</v>
      </c>
      <c r="C7703" s="2">
        <f>YEAR([1]Data!$D7703)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x14ac:dyDescent="0.3">
      <c r="A7704" s="2">
        <v>7703</v>
      </c>
      <c r="B7704" s="2" t="s">
        <v>9610</v>
      </c>
      <c r="C7704" s="2">
        <f>YEAR([1]Data!$D7704)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x14ac:dyDescent="0.3">
      <c r="A7705" s="2">
        <v>7704</v>
      </c>
      <c r="B7705" s="2" t="s">
        <v>9610</v>
      </c>
      <c r="C7705" s="2">
        <f>YEAR([1]Data!$D7705)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x14ac:dyDescent="0.3">
      <c r="A7706" s="2">
        <v>7705</v>
      </c>
      <c r="B7706" s="2" t="s">
        <v>9610</v>
      </c>
      <c r="C7706" s="2">
        <f>YEAR([1]Data!$D7706)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x14ac:dyDescent="0.3">
      <c r="A7707" s="2">
        <v>7706</v>
      </c>
      <c r="B7707" s="2" t="s">
        <v>9610</v>
      </c>
      <c r="C7707" s="2">
        <f>YEAR([1]Data!$D7707)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x14ac:dyDescent="0.3">
      <c r="A7708" s="2">
        <v>7707</v>
      </c>
      <c r="B7708" s="2" t="s">
        <v>9610</v>
      </c>
      <c r="C7708" s="2">
        <f>YEAR([1]Data!$D7708)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x14ac:dyDescent="0.3">
      <c r="A7709" s="2">
        <v>7708</v>
      </c>
      <c r="B7709" s="2" t="s">
        <v>9611</v>
      </c>
      <c r="C7709" s="2">
        <f>YEAR([1]Data!$D7709)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x14ac:dyDescent="0.3">
      <c r="A7710" s="2">
        <v>7709</v>
      </c>
      <c r="B7710" s="2" t="s">
        <v>9612</v>
      </c>
      <c r="C7710" s="2">
        <f>YEAR([1]Data!$D7710)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x14ac:dyDescent="0.3">
      <c r="A7711" s="2">
        <v>7710</v>
      </c>
      <c r="B7711" s="2" t="s">
        <v>9612</v>
      </c>
      <c r="C7711" s="2">
        <f>YEAR([1]Data!$D7711)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x14ac:dyDescent="0.3">
      <c r="A7712" s="2">
        <v>7711</v>
      </c>
      <c r="B7712" s="2" t="s">
        <v>9613</v>
      </c>
      <c r="C7712" s="2">
        <f>YEAR([1]Data!$D7712)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x14ac:dyDescent="0.3">
      <c r="A7713" s="2">
        <v>7712</v>
      </c>
      <c r="B7713" s="2" t="s">
        <v>9614</v>
      </c>
      <c r="C7713" s="2">
        <f>YEAR([1]Data!$D7713)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x14ac:dyDescent="0.3">
      <c r="A7714" s="2">
        <v>7713</v>
      </c>
      <c r="B7714" s="2" t="s">
        <v>9614</v>
      </c>
      <c r="C7714" s="2">
        <f>YEAR([1]Data!$D7714)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x14ac:dyDescent="0.3">
      <c r="A7715" s="2">
        <v>7714</v>
      </c>
      <c r="B7715" s="2" t="s">
        <v>9614</v>
      </c>
      <c r="C7715" s="2">
        <f>YEAR([1]Data!$D7715)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x14ac:dyDescent="0.3">
      <c r="A7716" s="2">
        <v>7715</v>
      </c>
      <c r="B7716" s="2" t="s">
        <v>9615</v>
      </c>
      <c r="C7716" s="2">
        <f>YEAR([1]Data!$D7716)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x14ac:dyDescent="0.3">
      <c r="A7717" s="2">
        <v>7716</v>
      </c>
      <c r="B7717" s="2" t="s">
        <v>9616</v>
      </c>
      <c r="C7717" s="2">
        <f>YEAR([1]Data!$D7717)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x14ac:dyDescent="0.3">
      <c r="A7718" s="2">
        <v>7717</v>
      </c>
      <c r="B7718" s="2" t="s">
        <v>9617</v>
      </c>
      <c r="C7718" s="2">
        <f>YEAR([1]Data!$D7718)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x14ac:dyDescent="0.3">
      <c r="A7719" s="2">
        <v>7718</v>
      </c>
      <c r="B7719" s="2" t="s">
        <v>9617</v>
      </c>
      <c r="C7719" s="2">
        <f>YEAR([1]Data!$D7719)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x14ac:dyDescent="0.3">
      <c r="A7720" s="2">
        <v>7719</v>
      </c>
      <c r="B7720" s="2" t="s">
        <v>9618</v>
      </c>
      <c r="C7720" s="2">
        <f>YEAR([1]Data!$D7720)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x14ac:dyDescent="0.3">
      <c r="A7721" s="2">
        <v>7720</v>
      </c>
      <c r="B7721" s="2" t="s">
        <v>9619</v>
      </c>
      <c r="C7721" s="2">
        <f>YEAR([1]Data!$D7721)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x14ac:dyDescent="0.3">
      <c r="A7722" s="2">
        <v>7721</v>
      </c>
      <c r="B7722" s="2" t="s">
        <v>9619</v>
      </c>
      <c r="C7722" s="2">
        <f>YEAR([1]Data!$D7722)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x14ac:dyDescent="0.3">
      <c r="A7723" s="2">
        <v>7722</v>
      </c>
      <c r="B7723" s="2" t="s">
        <v>9619</v>
      </c>
      <c r="C7723" s="2">
        <f>YEAR([1]Data!$D7723)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x14ac:dyDescent="0.3">
      <c r="A7724" s="2">
        <v>7723</v>
      </c>
      <c r="B7724" s="2" t="s">
        <v>9620</v>
      </c>
      <c r="C7724" s="2">
        <f>YEAR([1]Data!$D7724)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x14ac:dyDescent="0.3">
      <c r="A7725" s="2">
        <v>7724</v>
      </c>
      <c r="B7725" s="2" t="s">
        <v>9623</v>
      </c>
      <c r="C7725" s="2">
        <f>YEAR([1]Data!$D7725)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x14ac:dyDescent="0.3">
      <c r="A7726" s="2">
        <v>7725</v>
      </c>
      <c r="B7726" s="2" t="s">
        <v>9624</v>
      </c>
      <c r="C7726" s="2">
        <f>YEAR([1]Data!$D7726)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x14ac:dyDescent="0.3">
      <c r="A7727" s="2">
        <v>7726</v>
      </c>
      <c r="B7727" s="2" t="s">
        <v>9624</v>
      </c>
      <c r="C7727" s="2">
        <f>YEAR([1]Data!$D7727)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x14ac:dyDescent="0.3">
      <c r="A7728" s="2">
        <v>7727</v>
      </c>
      <c r="B7728" s="2" t="s">
        <v>9624</v>
      </c>
      <c r="C7728" s="2">
        <f>YEAR([1]Data!$D7728)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x14ac:dyDescent="0.3">
      <c r="A7729" s="2">
        <v>7728</v>
      </c>
      <c r="B7729" s="2" t="s">
        <v>9625</v>
      </c>
      <c r="C7729" s="2">
        <f>YEAR([1]Data!$D7729)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x14ac:dyDescent="0.3">
      <c r="A7730" s="2">
        <v>7729</v>
      </c>
      <c r="B7730" s="2" t="s">
        <v>9626</v>
      </c>
      <c r="C7730" s="2">
        <f>YEAR([1]Data!$D7730)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x14ac:dyDescent="0.3">
      <c r="A7731" s="2">
        <v>7730</v>
      </c>
      <c r="B7731" s="2" t="s">
        <v>9627</v>
      </c>
      <c r="C7731" s="2">
        <f>YEAR([1]Data!$D7731)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x14ac:dyDescent="0.3">
      <c r="A7732" s="2">
        <v>7731</v>
      </c>
      <c r="B7732" s="2" t="s">
        <v>9628</v>
      </c>
      <c r="C7732" s="2">
        <f>YEAR([1]Data!$D7732)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x14ac:dyDescent="0.3">
      <c r="A7733" s="2">
        <v>7732</v>
      </c>
      <c r="B7733" s="2" t="s">
        <v>9629</v>
      </c>
      <c r="C7733" s="2">
        <f>YEAR([1]Data!$D7733)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x14ac:dyDescent="0.3">
      <c r="A7734" s="2">
        <v>7733</v>
      </c>
      <c r="B7734" s="2" t="s">
        <v>9630</v>
      </c>
      <c r="C7734" s="2">
        <f>YEAR([1]Data!$D7734)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x14ac:dyDescent="0.3">
      <c r="A7735" s="2">
        <v>7734</v>
      </c>
      <c r="B7735" s="2" t="s">
        <v>9631</v>
      </c>
      <c r="C7735" s="2">
        <f>YEAR([1]Data!$D7735)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x14ac:dyDescent="0.3">
      <c r="A7736" s="2">
        <v>7735</v>
      </c>
      <c r="B7736" s="2" t="s">
        <v>9632</v>
      </c>
      <c r="C7736" s="2">
        <f>YEAR([1]Data!$D7736)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x14ac:dyDescent="0.3">
      <c r="A7737" s="2">
        <v>7736</v>
      </c>
      <c r="B7737" s="2" t="s">
        <v>9633</v>
      </c>
      <c r="C7737" s="2">
        <f>YEAR([1]Data!$D7737)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x14ac:dyDescent="0.3">
      <c r="A7738" s="2">
        <v>7737</v>
      </c>
      <c r="B7738" s="2" t="s">
        <v>9634</v>
      </c>
      <c r="C7738" s="2">
        <f>YEAR([1]Data!$D7738)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x14ac:dyDescent="0.3">
      <c r="A7739" s="2">
        <v>7738</v>
      </c>
      <c r="B7739" s="2" t="s">
        <v>9635</v>
      </c>
      <c r="C7739" s="2">
        <f>YEAR([1]Data!$D7739)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x14ac:dyDescent="0.3">
      <c r="A7740" s="2">
        <v>7739</v>
      </c>
      <c r="B7740" s="2" t="s">
        <v>9636</v>
      </c>
      <c r="C7740" s="2">
        <f>YEAR([1]Data!$D7740)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x14ac:dyDescent="0.3">
      <c r="A7741" s="2">
        <v>7740</v>
      </c>
      <c r="B7741" s="2" t="s">
        <v>9637</v>
      </c>
      <c r="C7741" s="2">
        <f>YEAR([1]Data!$D7741)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x14ac:dyDescent="0.3">
      <c r="A7742" s="2">
        <v>7741</v>
      </c>
      <c r="B7742" s="2" t="s">
        <v>9637</v>
      </c>
      <c r="C7742" s="2">
        <f>YEAR([1]Data!$D7742)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x14ac:dyDescent="0.3">
      <c r="A7743" s="2">
        <v>7742</v>
      </c>
      <c r="B7743" s="2" t="s">
        <v>9638</v>
      </c>
      <c r="C7743" s="2">
        <f>YEAR([1]Data!$D7743)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x14ac:dyDescent="0.3">
      <c r="A7744" s="2">
        <v>7743</v>
      </c>
      <c r="B7744" s="2" t="s">
        <v>9639</v>
      </c>
      <c r="C7744" s="2">
        <f>YEAR([1]Data!$D7744)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x14ac:dyDescent="0.3">
      <c r="A7745" s="2">
        <v>7744</v>
      </c>
      <c r="B7745" s="2" t="s">
        <v>9640</v>
      </c>
      <c r="C7745" s="2">
        <f>YEAR([1]Data!$D7745)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x14ac:dyDescent="0.3">
      <c r="A7746" s="2">
        <v>7745</v>
      </c>
      <c r="B7746" s="2" t="s">
        <v>9640</v>
      </c>
      <c r="C7746" s="2">
        <f>YEAR([1]Data!$D7746)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x14ac:dyDescent="0.3">
      <c r="A7747" s="2">
        <v>7746</v>
      </c>
      <c r="B7747" s="2" t="s">
        <v>9640</v>
      </c>
      <c r="C7747" s="2">
        <f>YEAR([1]Data!$D7747)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x14ac:dyDescent="0.3">
      <c r="A7748" s="2">
        <v>7747</v>
      </c>
      <c r="B7748" s="2" t="s">
        <v>9641</v>
      </c>
      <c r="C7748" s="2">
        <f>YEAR([1]Data!$D7748)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x14ac:dyDescent="0.3">
      <c r="A7749" s="2">
        <v>7748</v>
      </c>
      <c r="B7749" s="2" t="s">
        <v>9642</v>
      </c>
      <c r="C7749" s="2">
        <f>YEAR([1]Data!$D7749)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x14ac:dyDescent="0.3">
      <c r="A7750" s="2">
        <v>7749</v>
      </c>
      <c r="B7750" s="2" t="s">
        <v>9643</v>
      </c>
      <c r="C7750" s="2">
        <f>YEAR([1]Data!$D7750)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x14ac:dyDescent="0.3">
      <c r="A7751" s="2">
        <v>7750</v>
      </c>
      <c r="B7751" s="2" t="s">
        <v>9643</v>
      </c>
      <c r="C7751" s="2">
        <f>YEAR([1]Data!$D7751)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x14ac:dyDescent="0.3">
      <c r="A7752" s="2">
        <v>7751</v>
      </c>
      <c r="B7752" s="2" t="s">
        <v>9643</v>
      </c>
      <c r="C7752" s="2">
        <f>YEAR([1]Data!$D7752)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x14ac:dyDescent="0.3">
      <c r="A7753" s="2">
        <v>7752</v>
      </c>
      <c r="B7753" s="2" t="s">
        <v>9643</v>
      </c>
      <c r="C7753" s="2">
        <f>YEAR([1]Data!$D7753)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x14ac:dyDescent="0.3">
      <c r="A7754" s="2">
        <v>7753</v>
      </c>
      <c r="B7754" s="2" t="s">
        <v>9643</v>
      </c>
      <c r="C7754" s="2">
        <f>YEAR([1]Data!$D7754)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x14ac:dyDescent="0.3">
      <c r="A7755" s="2">
        <v>7754</v>
      </c>
      <c r="B7755" s="2" t="s">
        <v>9644</v>
      </c>
      <c r="C7755" s="2">
        <f>YEAR([1]Data!$D7755)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x14ac:dyDescent="0.3">
      <c r="A7756" s="2">
        <v>7755</v>
      </c>
      <c r="B7756" s="2" t="s">
        <v>9645</v>
      </c>
      <c r="C7756" s="2">
        <f>YEAR([1]Data!$D7756)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x14ac:dyDescent="0.3">
      <c r="A7757" s="2">
        <v>7756</v>
      </c>
      <c r="B7757" s="2" t="s">
        <v>9646</v>
      </c>
      <c r="C7757" s="2">
        <f>YEAR([1]Data!$D7757)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x14ac:dyDescent="0.3">
      <c r="A7758" s="2">
        <v>7757</v>
      </c>
      <c r="B7758" s="2" t="s">
        <v>9646</v>
      </c>
      <c r="C7758" s="2">
        <f>YEAR([1]Data!$D7758)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x14ac:dyDescent="0.3">
      <c r="A7759" s="2">
        <v>7758</v>
      </c>
      <c r="B7759" s="2" t="s">
        <v>9649</v>
      </c>
      <c r="C7759" s="2">
        <f>YEAR([1]Data!$D7759)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x14ac:dyDescent="0.3">
      <c r="A7760" s="2">
        <v>7759</v>
      </c>
      <c r="B7760" s="2" t="s">
        <v>9649</v>
      </c>
      <c r="C7760" s="2">
        <f>YEAR([1]Data!$D7760)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x14ac:dyDescent="0.3">
      <c r="A7761" s="2">
        <v>7760</v>
      </c>
      <c r="B7761" s="2" t="s">
        <v>9650</v>
      </c>
      <c r="C7761" s="2">
        <f>YEAR([1]Data!$D7761)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x14ac:dyDescent="0.3">
      <c r="A7762" s="2">
        <v>7761</v>
      </c>
      <c r="B7762" s="2" t="s">
        <v>9651</v>
      </c>
      <c r="C7762" s="2">
        <f>YEAR([1]Data!$D7762)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x14ac:dyDescent="0.3">
      <c r="A7763" s="2">
        <v>7762</v>
      </c>
      <c r="B7763" s="2" t="s">
        <v>9652</v>
      </c>
      <c r="C7763" s="2">
        <f>YEAR([1]Data!$D7763)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x14ac:dyDescent="0.3">
      <c r="A7764" s="2">
        <v>7763</v>
      </c>
      <c r="B7764" s="2" t="s">
        <v>9653</v>
      </c>
      <c r="C7764" s="2">
        <f>YEAR([1]Data!$D7764)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x14ac:dyDescent="0.3">
      <c r="A7765" s="2">
        <v>7764</v>
      </c>
      <c r="B7765" s="2" t="s">
        <v>9654</v>
      </c>
      <c r="C7765" s="2">
        <f>YEAR([1]Data!$D7765)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x14ac:dyDescent="0.3">
      <c r="A7766" s="2">
        <v>7765</v>
      </c>
      <c r="B7766" s="2" t="s">
        <v>9655</v>
      </c>
      <c r="C7766" s="2">
        <f>YEAR([1]Data!$D7766)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x14ac:dyDescent="0.3">
      <c r="A7767" s="2">
        <v>7766</v>
      </c>
      <c r="B7767" s="2" t="s">
        <v>9655</v>
      </c>
      <c r="C7767" s="2">
        <f>YEAR([1]Data!$D7767)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x14ac:dyDescent="0.3">
      <c r="A7768" s="2">
        <v>7767</v>
      </c>
      <c r="B7768" s="2" t="s">
        <v>9655</v>
      </c>
      <c r="C7768" s="2">
        <f>YEAR([1]Data!$D7768)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x14ac:dyDescent="0.3">
      <c r="A7769" s="2">
        <v>7768</v>
      </c>
      <c r="B7769" s="2" t="s">
        <v>9656</v>
      </c>
      <c r="C7769" s="2">
        <f>YEAR([1]Data!$D7769)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x14ac:dyDescent="0.3">
      <c r="A7770" s="2">
        <v>7769</v>
      </c>
      <c r="B7770" s="2" t="s">
        <v>9657</v>
      </c>
      <c r="C7770" s="2">
        <f>YEAR([1]Data!$D7770)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x14ac:dyDescent="0.3">
      <c r="A7771" s="2">
        <v>7770</v>
      </c>
      <c r="B7771" s="2" t="s">
        <v>9658</v>
      </c>
      <c r="C7771" s="2">
        <f>YEAR([1]Data!$D7771)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x14ac:dyDescent="0.3">
      <c r="A7772" s="2">
        <v>7771</v>
      </c>
      <c r="B7772" s="2" t="s">
        <v>9658</v>
      </c>
      <c r="C7772" s="2">
        <f>YEAR([1]Data!$D7772)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x14ac:dyDescent="0.3">
      <c r="A7773" s="2">
        <v>7772</v>
      </c>
      <c r="B7773" s="2" t="s">
        <v>9659</v>
      </c>
      <c r="C7773" s="2">
        <f>YEAR([1]Data!$D7773)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x14ac:dyDescent="0.3">
      <c r="A7774" s="2">
        <v>7773</v>
      </c>
      <c r="B7774" s="2" t="s">
        <v>9659</v>
      </c>
      <c r="C7774" s="2">
        <f>YEAR([1]Data!$D7774)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x14ac:dyDescent="0.3">
      <c r="A7775" s="2">
        <v>7774</v>
      </c>
      <c r="B7775" s="2" t="s">
        <v>9659</v>
      </c>
      <c r="C7775" s="2">
        <f>YEAR([1]Data!$D7775)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x14ac:dyDescent="0.3">
      <c r="A7776" s="2">
        <v>7775</v>
      </c>
      <c r="B7776" s="2" t="s">
        <v>9662</v>
      </c>
      <c r="C7776" s="2">
        <f>YEAR([1]Data!$D7776)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x14ac:dyDescent="0.3">
      <c r="A7777" s="2">
        <v>7776</v>
      </c>
      <c r="B7777" s="2" t="s">
        <v>9663</v>
      </c>
      <c r="C7777" s="2">
        <f>YEAR([1]Data!$D7777)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x14ac:dyDescent="0.3">
      <c r="A7778" s="2">
        <v>7777</v>
      </c>
      <c r="B7778" s="2" t="s">
        <v>9663</v>
      </c>
      <c r="C7778" s="2">
        <f>YEAR([1]Data!$D7778)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x14ac:dyDescent="0.3">
      <c r="A7779" s="2">
        <v>7778</v>
      </c>
      <c r="B7779" s="2" t="s">
        <v>9663</v>
      </c>
      <c r="C7779" s="2">
        <f>YEAR([1]Data!$D7779)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x14ac:dyDescent="0.3">
      <c r="A7780" s="2">
        <v>7779</v>
      </c>
      <c r="B7780" s="2" t="s">
        <v>9663</v>
      </c>
      <c r="C7780" s="2">
        <f>YEAR([1]Data!$D7780)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x14ac:dyDescent="0.3">
      <c r="A7781" s="2">
        <v>7780</v>
      </c>
      <c r="B7781" s="2" t="s">
        <v>9664</v>
      </c>
      <c r="C7781" s="2">
        <f>YEAR([1]Data!$D7781)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x14ac:dyDescent="0.3">
      <c r="A7782" s="2">
        <v>7781</v>
      </c>
      <c r="B7782" s="2" t="s">
        <v>9664</v>
      </c>
      <c r="C7782" s="2">
        <f>YEAR([1]Data!$D7782)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x14ac:dyDescent="0.3">
      <c r="A7783" s="2">
        <v>7782</v>
      </c>
      <c r="B7783" s="2" t="s">
        <v>9665</v>
      </c>
      <c r="C7783" s="2">
        <f>YEAR([1]Data!$D7783)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x14ac:dyDescent="0.3">
      <c r="A7784" s="2">
        <v>7783</v>
      </c>
      <c r="B7784" s="2" t="s">
        <v>9666</v>
      </c>
      <c r="C7784" s="2">
        <f>YEAR([1]Data!$D7784)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x14ac:dyDescent="0.3">
      <c r="A7785" s="2">
        <v>7784</v>
      </c>
      <c r="B7785" s="2" t="s">
        <v>9666</v>
      </c>
      <c r="C7785" s="2">
        <f>YEAR([1]Data!$D7785)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x14ac:dyDescent="0.3">
      <c r="A7786" s="2">
        <v>7785</v>
      </c>
      <c r="B7786" s="2" t="s">
        <v>9666</v>
      </c>
      <c r="C7786" s="2">
        <f>YEAR([1]Data!$D7786)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x14ac:dyDescent="0.3">
      <c r="A7787" s="2">
        <v>7786</v>
      </c>
      <c r="B7787" s="2" t="s">
        <v>9667</v>
      </c>
      <c r="C7787" s="2">
        <f>YEAR([1]Data!$D7787)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x14ac:dyDescent="0.3">
      <c r="A7788" s="2">
        <v>7787</v>
      </c>
      <c r="B7788" s="2" t="s">
        <v>9668</v>
      </c>
      <c r="C7788" s="2">
        <f>YEAR([1]Data!$D7788)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x14ac:dyDescent="0.3">
      <c r="A7789" s="2">
        <v>7788</v>
      </c>
      <c r="B7789" s="2" t="s">
        <v>9668</v>
      </c>
      <c r="C7789" s="2">
        <f>YEAR([1]Data!$D7789)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x14ac:dyDescent="0.3">
      <c r="A7790" s="2">
        <v>7789</v>
      </c>
      <c r="B7790" s="2" t="s">
        <v>9668</v>
      </c>
      <c r="C7790" s="2">
        <f>YEAR([1]Data!$D7790)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x14ac:dyDescent="0.3">
      <c r="A7791" s="2">
        <v>7790</v>
      </c>
      <c r="B7791" s="2" t="s">
        <v>9668</v>
      </c>
      <c r="C7791" s="2">
        <f>YEAR([1]Data!$D7791)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x14ac:dyDescent="0.3">
      <c r="A7792" s="2">
        <v>7791</v>
      </c>
      <c r="B7792" s="2" t="s">
        <v>9669</v>
      </c>
      <c r="C7792" s="2">
        <f>YEAR([1]Data!$D7792)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x14ac:dyDescent="0.3">
      <c r="A7793" s="2">
        <v>7792</v>
      </c>
      <c r="B7793" s="2" t="s">
        <v>9670</v>
      </c>
      <c r="C7793" s="2">
        <f>YEAR([1]Data!$D7793)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x14ac:dyDescent="0.3">
      <c r="A7794" s="2">
        <v>7793</v>
      </c>
      <c r="B7794" s="2" t="s">
        <v>9671</v>
      </c>
      <c r="C7794" s="2">
        <f>YEAR([1]Data!$D7794)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x14ac:dyDescent="0.3">
      <c r="A7795" s="2">
        <v>7794</v>
      </c>
      <c r="B7795" s="2" t="s">
        <v>9672</v>
      </c>
      <c r="C7795" s="2">
        <f>YEAR([1]Data!$D7795)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x14ac:dyDescent="0.3">
      <c r="A7796" s="2">
        <v>7795</v>
      </c>
      <c r="B7796" s="2" t="s">
        <v>9672</v>
      </c>
      <c r="C7796" s="2">
        <f>YEAR([1]Data!$D7796)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x14ac:dyDescent="0.3">
      <c r="A7797" s="2">
        <v>7796</v>
      </c>
      <c r="B7797" s="2" t="s">
        <v>9673</v>
      </c>
      <c r="C7797" s="2">
        <f>YEAR([1]Data!$D7797)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x14ac:dyDescent="0.3">
      <c r="A7798" s="2">
        <v>7797</v>
      </c>
      <c r="B7798" s="2" t="s">
        <v>9674</v>
      </c>
      <c r="C7798" s="2">
        <f>YEAR([1]Data!$D7798)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x14ac:dyDescent="0.3">
      <c r="A7799" s="2">
        <v>7798</v>
      </c>
      <c r="B7799" s="2" t="s">
        <v>9675</v>
      </c>
      <c r="C7799" s="2">
        <f>YEAR([1]Data!$D7799)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x14ac:dyDescent="0.3">
      <c r="A7800" s="2">
        <v>7799</v>
      </c>
      <c r="B7800" s="2" t="s">
        <v>9675</v>
      </c>
      <c r="C7800" s="2">
        <f>YEAR([1]Data!$D7800)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x14ac:dyDescent="0.3">
      <c r="A7801" s="2">
        <v>7800</v>
      </c>
      <c r="B7801" s="2" t="s">
        <v>9675</v>
      </c>
      <c r="C7801" s="2">
        <f>YEAR([1]Data!$D7801)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x14ac:dyDescent="0.3">
      <c r="A7802" s="2">
        <v>7801</v>
      </c>
      <c r="B7802" s="2" t="s">
        <v>9676</v>
      </c>
      <c r="C7802" s="2">
        <f>YEAR([1]Data!$D7802)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x14ac:dyDescent="0.3">
      <c r="A7803" s="2">
        <v>7802</v>
      </c>
      <c r="B7803" s="2" t="s">
        <v>9677</v>
      </c>
      <c r="C7803" s="2">
        <f>YEAR([1]Data!$D7803)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x14ac:dyDescent="0.3">
      <c r="A7804" s="2">
        <v>7803</v>
      </c>
      <c r="B7804" s="2" t="s">
        <v>9678</v>
      </c>
      <c r="C7804" s="2">
        <f>YEAR([1]Data!$D7804)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x14ac:dyDescent="0.3">
      <c r="A7805" s="2">
        <v>7804</v>
      </c>
      <c r="B7805" s="2" t="s">
        <v>9678</v>
      </c>
      <c r="C7805" s="2">
        <f>YEAR([1]Data!$D7805)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x14ac:dyDescent="0.3">
      <c r="A7806" s="2">
        <v>7805</v>
      </c>
      <c r="B7806" s="2" t="s">
        <v>9678</v>
      </c>
      <c r="C7806" s="2">
        <f>YEAR([1]Data!$D7806)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x14ac:dyDescent="0.3">
      <c r="A7807" s="2">
        <v>7806</v>
      </c>
      <c r="B7807" s="2" t="s">
        <v>9678</v>
      </c>
      <c r="C7807" s="2">
        <f>YEAR([1]Data!$D7807)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x14ac:dyDescent="0.3">
      <c r="A7808" s="2">
        <v>7807</v>
      </c>
      <c r="B7808" s="2" t="s">
        <v>9678</v>
      </c>
      <c r="C7808" s="2">
        <f>YEAR([1]Data!$D7808)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x14ac:dyDescent="0.3">
      <c r="A7809" s="2">
        <v>7808</v>
      </c>
      <c r="B7809" s="2" t="s">
        <v>9679</v>
      </c>
      <c r="C7809" s="2">
        <f>YEAR([1]Data!$D7809)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x14ac:dyDescent="0.3">
      <c r="A7810" s="2">
        <v>7809</v>
      </c>
      <c r="B7810" s="2" t="s">
        <v>9679</v>
      </c>
      <c r="C7810" s="2">
        <f>YEAR([1]Data!$D7810)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x14ac:dyDescent="0.3">
      <c r="A7811" s="2">
        <v>7810</v>
      </c>
      <c r="B7811" s="2" t="s">
        <v>9679</v>
      </c>
      <c r="C7811" s="2">
        <f>YEAR([1]Data!$D7811)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x14ac:dyDescent="0.3">
      <c r="A7812" s="2">
        <v>7811</v>
      </c>
      <c r="B7812" s="2" t="s">
        <v>9680</v>
      </c>
      <c r="C7812" s="2">
        <f>YEAR([1]Data!$D7812)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x14ac:dyDescent="0.3">
      <c r="A7813" s="2">
        <v>7812</v>
      </c>
      <c r="B7813" s="2" t="s">
        <v>9680</v>
      </c>
      <c r="C7813" s="2">
        <f>YEAR([1]Data!$D7813)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x14ac:dyDescent="0.3">
      <c r="A7814" s="2">
        <v>7813</v>
      </c>
      <c r="B7814" s="2" t="s">
        <v>9680</v>
      </c>
      <c r="C7814" s="2">
        <f>YEAR([1]Data!$D7814)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x14ac:dyDescent="0.3">
      <c r="A7815" s="2">
        <v>7814</v>
      </c>
      <c r="B7815" s="2" t="s">
        <v>9680</v>
      </c>
      <c r="C7815" s="2">
        <f>YEAR([1]Data!$D7815)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x14ac:dyDescent="0.3">
      <c r="A7816" s="2">
        <v>7815</v>
      </c>
      <c r="B7816" s="2" t="s">
        <v>9681</v>
      </c>
      <c r="C7816" s="2">
        <f>YEAR([1]Data!$D7816)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x14ac:dyDescent="0.3">
      <c r="A7817" s="2">
        <v>7816</v>
      </c>
      <c r="B7817" s="2" t="s">
        <v>9681</v>
      </c>
      <c r="C7817" s="2">
        <f>YEAR([1]Data!$D7817)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x14ac:dyDescent="0.3">
      <c r="A7818" s="2">
        <v>7817</v>
      </c>
      <c r="B7818" s="2" t="s">
        <v>9682</v>
      </c>
      <c r="C7818" s="2">
        <f>YEAR([1]Data!$D7818)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x14ac:dyDescent="0.3">
      <c r="A7819" s="2">
        <v>7818</v>
      </c>
      <c r="B7819" s="2" t="s">
        <v>9682</v>
      </c>
      <c r="C7819" s="2">
        <f>YEAR([1]Data!$D7819)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x14ac:dyDescent="0.3">
      <c r="A7820" s="2">
        <v>7819</v>
      </c>
      <c r="B7820" s="2" t="s">
        <v>9682</v>
      </c>
      <c r="C7820" s="2">
        <f>YEAR([1]Data!$D7820)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x14ac:dyDescent="0.3">
      <c r="A7821" s="2">
        <v>7820</v>
      </c>
      <c r="B7821" s="2" t="s">
        <v>9683</v>
      </c>
      <c r="C7821" s="2">
        <f>YEAR([1]Data!$D7821)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x14ac:dyDescent="0.3">
      <c r="A7822" s="2">
        <v>7821</v>
      </c>
      <c r="B7822" s="2" t="s">
        <v>9684</v>
      </c>
      <c r="C7822" s="2">
        <f>YEAR([1]Data!$D7822)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x14ac:dyDescent="0.3">
      <c r="A7823" s="2">
        <v>7822</v>
      </c>
      <c r="B7823" s="2" t="s">
        <v>9685</v>
      </c>
      <c r="C7823" s="2">
        <f>YEAR([1]Data!$D7823)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x14ac:dyDescent="0.3">
      <c r="A7824" s="2">
        <v>7823</v>
      </c>
      <c r="B7824" s="2" t="s">
        <v>9686</v>
      </c>
      <c r="C7824" s="2">
        <f>YEAR([1]Data!$D7824)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x14ac:dyDescent="0.3">
      <c r="A7825" s="2">
        <v>7824</v>
      </c>
      <c r="B7825" s="2" t="s">
        <v>9686</v>
      </c>
      <c r="C7825" s="2">
        <f>YEAR([1]Data!$D7825)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x14ac:dyDescent="0.3">
      <c r="A7826" s="2">
        <v>7825</v>
      </c>
      <c r="B7826" s="2" t="s">
        <v>9687</v>
      </c>
      <c r="C7826" s="2">
        <f>YEAR([1]Data!$D7826)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x14ac:dyDescent="0.3">
      <c r="A7827" s="2">
        <v>7826</v>
      </c>
      <c r="B7827" s="2" t="s">
        <v>9688</v>
      </c>
      <c r="C7827" s="2">
        <f>YEAR([1]Data!$D7827)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x14ac:dyDescent="0.3">
      <c r="A7828" s="2">
        <v>7827</v>
      </c>
      <c r="B7828" s="2" t="s">
        <v>9689</v>
      </c>
      <c r="C7828" s="2">
        <f>YEAR([1]Data!$D7828)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x14ac:dyDescent="0.3">
      <c r="A7829" s="2">
        <v>7828</v>
      </c>
      <c r="B7829" s="2" t="s">
        <v>9689</v>
      </c>
      <c r="C7829" s="2">
        <f>YEAR([1]Data!$D7829)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x14ac:dyDescent="0.3">
      <c r="A7830" s="2">
        <v>7829</v>
      </c>
      <c r="B7830" s="2" t="s">
        <v>9690</v>
      </c>
      <c r="C7830" s="2">
        <f>YEAR([1]Data!$D7830)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x14ac:dyDescent="0.3">
      <c r="A7831" s="2">
        <v>7830</v>
      </c>
      <c r="B7831" s="2" t="s">
        <v>9690</v>
      </c>
      <c r="C7831" s="2">
        <f>YEAR([1]Data!$D7831)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x14ac:dyDescent="0.3">
      <c r="A7832" s="2">
        <v>7831</v>
      </c>
      <c r="B7832" s="2" t="s">
        <v>9690</v>
      </c>
      <c r="C7832" s="2">
        <f>YEAR([1]Data!$D7832)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x14ac:dyDescent="0.3">
      <c r="A7833" s="2">
        <v>7832</v>
      </c>
      <c r="B7833" s="2" t="s">
        <v>9690</v>
      </c>
      <c r="C7833" s="2">
        <f>YEAR([1]Data!$D7833)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x14ac:dyDescent="0.3">
      <c r="A7834" s="2">
        <v>7833</v>
      </c>
      <c r="B7834" s="2" t="s">
        <v>9691</v>
      </c>
      <c r="C7834" s="2">
        <f>YEAR([1]Data!$D7834)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x14ac:dyDescent="0.3">
      <c r="A7835" s="2">
        <v>7834</v>
      </c>
      <c r="B7835" s="2" t="s">
        <v>9692</v>
      </c>
      <c r="C7835" s="2">
        <f>YEAR([1]Data!$D7835)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x14ac:dyDescent="0.3">
      <c r="A7836" s="2">
        <v>7835</v>
      </c>
      <c r="B7836" s="2" t="s">
        <v>9693</v>
      </c>
      <c r="C7836" s="2">
        <f>YEAR([1]Data!$D7836)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x14ac:dyDescent="0.3">
      <c r="A7837" s="2">
        <v>7836</v>
      </c>
      <c r="B7837" s="2" t="s">
        <v>9693</v>
      </c>
      <c r="C7837" s="2">
        <f>YEAR([1]Data!$D7837)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x14ac:dyDescent="0.3">
      <c r="A7838" s="2">
        <v>7837</v>
      </c>
      <c r="B7838" s="2" t="s">
        <v>9694</v>
      </c>
      <c r="C7838" s="2">
        <f>YEAR([1]Data!$D7838)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x14ac:dyDescent="0.3">
      <c r="A7839" s="2">
        <v>7838</v>
      </c>
      <c r="B7839" s="2" t="s">
        <v>9694</v>
      </c>
      <c r="C7839" s="2">
        <f>YEAR([1]Data!$D7839)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x14ac:dyDescent="0.3">
      <c r="A7840" s="2">
        <v>7839</v>
      </c>
      <c r="B7840" s="2" t="s">
        <v>9694</v>
      </c>
      <c r="C7840" s="2">
        <f>YEAR([1]Data!$D7840)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x14ac:dyDescent="0.3">
      <c r="A7841" s="2">
        <v>7840</v>
      </c>
      <c r="B7841" s="2" t="s">
        <v>9695</v>
      </c>
      <c r="C7841" s="2">
        <f>YEAR([1]Data!$D7841)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x14ac:dyDescent="0.3">
      <c r="A7842" s="2">
        <v>7841</v>
      </c>
      <c r="B7842" s="2" t="s">
        <v>9695</v>
      </c>
      <c r="C7842" s="2">
        <f>YEAR([1]Data!$D7842)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x14ac:dyDescent="0.3">
      <c r="A7843" s="2">
        <v>7842</v>
      </c>
      <c r="B7843" s="2" t="s">
        <v>9696</v>
      </c>
      <c r="C7843" s="2">
        <f>YEAR([1]Data!$D7843)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x14ac:dyDescent="0.3">
      <c r="A7844" s="2">
        <v>7843</v>
      </c>
      <c r="B7844" s="2" t="s">
        <v>9697</v>
      </c>
      <c r="C7844" s="2">
        <f>YEAR([1]Data!$D7844)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x14ac:dyDescent="0.3">
      <c r="A7845" s="2">
        <v>7844</v>
      </c>
      <c r="B7845" s="2" t="s">
        <v>9697</v>
      </c>
      <c r="C7845" s="2">
        <f>YEAR([1]Data!$D7845)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x14ac:dyDescent="0.3">
      <c r="A7846" s="2">
        <v>7845</v>
      </c>
      <c r="B7846" s="2" t="s">
        <v>9698</v>
      </c>
      <c r="C7846" s="2">
        <f>YEAR([1]Data!$D7846)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x14ac:dyDescent="0.3">
      <c r="A7847" s="2">
        <v>7846</v>
      </c>
      <c r="B7847" s="2" t="s">
        <v>9699</v>
      </c>
      <c r="C7847" s="2">
        <f>YEAR([1]Data!$D7847)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x14ac:dyDescent="0.3">
      <c r="A7848" s="2">
        <v>7847</v>
      </c>
      <c r="B7848" s="2" t="s">
        <v>9699</v>
      </c>
      <c r="C7848" s="2">
        <f>YEAR([1]Data!$D7848)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x14ac:dyDescent="0.3">
      <c r="A7849" s="2">
        <v>7848</v>
      </c>
      <c r="B7849" s="2" t="s">
        <v>9700</v>
      </c>
      <c r="C7849" s="2">
        <f>YEAR([1]Data!$D7849)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x14ac:dyDescent="0.3">
      <c r="A7850" s="2">
        <v>7849</v>
      </c>
      <c r="B7850" s="2" t="s">
        <v>9701</v>
      </c>
      <c r="C7850" s="2">
        <f>YEAR([1]Data!$D7850)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x14ac:dyDescent="0.3">
      <c r="A7851" s="2">
        <v>7850</v>
      </c>
      <c r="B7851" s="2" t="s">
        <v>9701</v>
      </c>
      <c r="C7851" s="2">
        <f>YEAR([1]Data!$D7851)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x14ac:dyDescent="0.3">
      <c r="A7852" s="2">
        <v>7851</v>
      </c>
      <c r="B7852" s="2" t="s">
        <v>9701</v>
      </c>
      <c r="C7852" s="2">
        <f>YEAR([1]Data!$D7852)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x14ac:dyDescent="0.3">
      <c r="A7853" s="2">
        <v>7852</v>
      </c>
      <c r="B7853" s="2" t="s">
        <v>9702</v>
      </c>
      <c r="C7853" s="2">
        <f>YEAR([1]Data!$D7853)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x14ac:dyDescent="0.3">
      <c r="A7854" s="2">
        <v>7853</v>
      </c>
      <c r="B7854" s="2" t="s">
        <v>9702</v>
      </c>
      <c r="C7854" s="2">
        <f>YEAR([1]Data!$D7854)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x14ac:dyDescent="0.3">
      <c r="A7855" s="2">
        <v>7854</v>
      </c>
      <c r="B7855" s="2" t="s">
        <v>9703</v>
      </c>
      <c r="C7855" s="2">
        <f>YEAR([1]Data!$D7855)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x14ac:dyDescent="0.3">
      <c r="A7856" s="2">
        <v>7855</v>
      </c>
      <c r="B7856" s="2" t="s">
        <v>9704</v>
      </c>
      <c r="C7856" s="2">
        <f>YEAR([1]Data!$D7856)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x14ac:dyDescent="0.3">
      <c r="A7857" s="2">
        <v>7856</v>
      </c>
      <c r="B7857" s="2" t="s">
        <v>9704</v>
      </c>
      <c r="C7857" s="2">
        <f>YEAR([1]Data!$D7857)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x14ac:dyDescent="0.3">
      <c r="A7858" s="2">
        <v>7857</v>
      </c>
      <c r="B7858" s="2" t="s">
        <v>9705</v>
      </c>
      <c r="C7858" s="2">
        <f>YEAR([1]Data!$D7858)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x14ac:dyDescent="0.3">
      <c r="A7859" s="2">
        <v>7858</v>
      </c>
      <c r="B7859" s="2" t="s">
        <v>9705</v>
      </c>
      <c r="C7859" s="2">
        <f>YEAR([1]Data!$D7859)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x14ac:dyDescent="0.3">
      <c r="A7860" s="2">
        <v>7859</v>
      </c>
      <c r="B7860" s="2" t="s">
        <v>9705</v>
      </c>
      <c r="C7860" s="2">
        <f>YEAR([1]Data!$D7860)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x14ac:dyDescent="0.3">
      <c r="A7861" s="2">
        <v>7860</v>
      </c>
      <c r="B7861" s="2" t="s">
        <v>9705</v>
      </c>
      <c r="C7861" s="2">
        <f>YEAR([1]Data!$D7861)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x14ac:dyDescent="0.3">
      <c r="A7862" s="2">
        <v>7861</v>
      </c>
      <c r="B7862" s="2" t="s">
        <v>9706</v>
      </c>
      <c r="C7862" s="2">
        <f>YEAR([1]Data!$D7862)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x14ac:dyDescent="0.3">
      <c r="A7863" s="2">
        <v>7862</v>
      </c>
      <c r="B7863" s="2" t="s">
        <v>9707</v>
      </c>
      <c r="C7863" s="2">
        <f>YEAR([1]Data!$D7863)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x14ac:dyDescent="0.3">
      <c r="A7864" s="2">
        <v>7863</v>
      </c>
      <c r="B7864" s="2" t="s">
        <v>9707</v>
      </c>
      <c r="C7864" s="2">
        <f>YEAR([1]Data!$D7864)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x14ac:dyDescent="0.3">
      <c r="A7865" s="2">
        <v>7864</v>
      </c>
      <c r="B7865" s="2" t="s">
        <v>9708</v>
      </c>
      <c r="C7865" s="2">
        <f>YEAR([1]Data!$D7865)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x14ac:dyDescent="0.3">
      <c r="A7866" s="2">
        <v>7865</v>
      </c>
      <c r="B7866" s="2" t="s">
        <v>9708</v>
      </c>
      <c r="C7866" s="2">
        <f>YEAR([1]Data!$D7866)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x14ac:dyDescent="0.3">
      <c r="A7867" s="2">
        <v>7866</v>
      </c>
      <c r="B7867" s="2" t="s">
        <v>9708</v>
      </c>
      <c r="C7867" s="2">
        <f>YEAR([1]Data!$D7867)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x14ac:dyDescent="0.3">
      <c r="A7868" s="2">
        <v>7867</v>
      </c>
      <c r="B7868" s="2" t="s">
        <v>9708</v>
      </c>
      <c r="C7868" s="2">
        <f>YEAR([1]Data!$D7868)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x14ac:dyDescent="0.3">
      <c r="A7869" s="2">
        <v>7868</v>
      </c>
      <c r="B7869" s="2" t="s">
        <v>9711</v>
      </c>
      <c r="C7869" s="2">
        <f>YEAR([1]Data!$D7869)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x14ac:dyDescent="0.3">
      <c r="A7870" s="2">
        <v>7869</v>
      </c>
      <c r="B7870" s="2" t="s">
        <v>9712</v>
      </c>
      <c r="C7870" s="2">
        <f>YEAR([1]Data!$D7870)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x14ac:dyDescent="0.3">
      <c r="A7871" s="2">
        <v>7870</v>
      </c>
      <c r="B7871" s="2" t="s">
        <v>9713</v>
      </c>
      <c r="C7871" s="2">
        <f>YEAR([1]Data!$D7871)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x14ac:dyDescent="0.3">
      <c r="A7872" s="2">
        <v>7871</v>
      </c>
      <c r="B7872" s="2" t="s">
        <v>9714</v>
      </c>
      <c r="C7872" s="2">
        <f>YEAR([1]Data!$D7872)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x14ac:dyDescent="0.3">
      <c r="A7873" s="2">
        <v>7872</v>
      </c>
      <c r="B7873" s="2" t="s">
        <v>9715</v>
      </c>
      <c r="C7873" s="2">
        <f>YEAR([1]Data!$D7873)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x14ac:dyDescent="0.3">
      <c r="A7874" s="2">
        <v>7873</v>
      </c>
      <c r="B7874" s="2" t="s">
        <v>9715</v>
      </c>
      <c r="C7874" s="2">
        <f>YEAR([1]Data!$D7874)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x14ac:dyDescent="0.3">
      <c r="A7875" s="2">
        <v>7874</v>
      </c>
      <c r="B7875" s="2" t="s">
        <v>9715</v>
      </c>
      <c r="C7875" s="2">
        <f>YEAR([1]Data!$D7875)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x14ac:dyDescent="0.3">
      <c r="A7876" s="2">
        <v>7875</v>
      </c>
      <c r="B7876" s="2" t="s">
        <v>9715</v>
      </c>
      <c r="C7876" s="2">
        <f>YEAR([1]Data!$D7876)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x14ac:dyDescent="0.3">
      <c r="A7877" s="2">
        <v>7876</v>
      </c>
      <c r="B7877" s="2" t="s">
        <v>9716</v>
      </c>
      <c r="C7877" s="2">
        <f>YEAR([1]Data!$D7877)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x14ac:dyDescent="0.3">
      <c r="A7878" s="2">
        <v>7877</v>
      </c>
      <c r="B7878" s="2" t="s">
        <v>9716</v>
      </c>
      <c r="C7878" s="2">
        <f>YEAR([1]Data!$D7878)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x14ac:dyDescent="0.3">
      <c r="A7879" s="2">
        <v>7878</v>
      </c>
      <c r="B7879" s="2" t="s">
        <v>9717</v>
      </c>
      <c r="C7879" s="2">
        <f>YEAR([1]Data!$D7879)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x14ac:dyDescent="0.3">
      <c r="A7880" s="2">
        <v>7879</v>
      </c>
      <c r="B7880" s="2" t="s">
        <v>9718</v>
      </c>
      <c r="C7880" s="2">
        <f>YEAR([1]Data!$D7880)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x14ac:dyDescent="0.3">
      <c r="A7881" s="2">
        <v>7880</v>
      </c>
      <c r="B7881" s="2" t="s">
        <v>9719</v>
      </c>
      <c r="C7881" s="2">
        <f>YEAR([1]Data!$D7881)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x14ac:dyDescent="0.3">
      <c r="A7882" s="2">
        <v>7881</v>
      </c>
      <c r="B7882" s="2" t="s">
        <v>9720</v>
      </c>
      <c r="C7882" s="2">
        <f>YEAR([1]Data!$D7882)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x14ac:dyDescent="0.3">
      <c r="A7883" s="2">
        <v>7882</v>
      </c>
      <c r="B7883" s="2" t="s">
        <v>9720</v>
      </c>
      <c r="C7883" s="2">
        <f>YEAR([1]Data!$D7883)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x14ac:dyDescent="0.3">
      <c r="A7884" s="2">
        <v>7883</v>
      </c>
      <c r="B7884" s="2" t="s">
        <v>9720</v>
      </c>
      <c r="C7884" s="2">
        <f>YEAR([1]Data!$D7884)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x14ac:dyDescent="0.3">
      <c r="A7885" s="2">
        <v>7884</v>
      </c>
      <c r="B7885" s="2" t="s">
        <v>9720</v>
      </c>
      <c r="C7885" s="2">
        <f>YEAR([1]Data!$D7885)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x14ac:dyDescent="0.3">
      <c r="A7886" s="2">
        <v>7885</v>
      </c>
      <c r="B7886" s="2" t="s">
        <v>9720</v>
      </c>
      <c r="C7886" s="2">
        <f>YEAR([1]Data!$D7886)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x14ac:dyDescent="0.3">
      <c r="A7887" s="2">
        <v>7886</v>
      </c>
      <c r="B7887" s="2" t="s">
        <v>9720</v>
      </c>
      <c r="C7887" s="2">
        <f>YEAR([1]Data!$D7887)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x14ac:dyDescent="0.3">
      <c r="A7888" s="2">
        <v>7887</v>
      </c>
      <c r="B7888" s="2" t="s">
        <v>9720</v>
      </c>
      <c r="C7888" s="2">
        <f>YEAR([1]Data!$D7888)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x14ac:dyDescent="0.3">
      <c r="A7889" s="2">
        <v>7888</v>
      </c>
      <c r="B7889" s="2" t="s">
        <v>9720</v>
      </c>
      <c r="C7889" s="2">
        <f>YEAR([1]Data!$D7889)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x14ac:dyDescent="0.3">
      <c r="A7890" s="2">
        <v>7889</v>
      </c>
      <c r="B7890" s="2" t="s">
        <v>9721</v>
      </c>
      <c r="C7890" s="2">
        <f>YEAR([1]Data!$D7890)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x14ac:dyDescent="0.3">
      <c r="A7891" s="2">
        <v>7890</v>
      </c>
      <c r="B7891" s="2" t="s">
        <v>9723</v>
      </c>
      <c r="C7891" s="2">
        <f>YEAR([1]Data!$D7891)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x14ac:dyDescent="0.3">
      <c r="A7892" s="2">
        <v>7891</v>
      </c>
      <c r="B7892" s="2" t="s">
        <v>9723</v>
      </c>
      <c r="C7892" s="2">
        <f>YEAR([1]Data!$D7892)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x14ac:dyDescent="0.3">
      <c r="A7893" s="2">
        <v>7892</v>
      </c>
      <c r="B7893" s="2" t="s">
        <v>9723</v>
      </c>
      <c r="C7893" s="2">
        <f>YEAR([1]Data!$D7893)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x14ac:dyDescent="0.3">
      <c r="A7894" s="2">
        <v>7893</v>
      </c>
      <c r="B7894" s="2" t="s">
        <v>9723</v>
      </c>
      <c r="C7894" s="2">
        <f>YEAR([1]Data!$D7894)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x14ac:dyDescent="0.3">
      <c r="A7895" s="2">
        <v>7894</v>
      </c>
      <c r="B7895" s="2" t="s">
        <v>9724</v>
      </c>
      <c r="C7895" s="2">
        <f>YEAR([1]Data!$D7895)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x14ac:dyDescent="0.3">
      <c r="A7896" s="2">
        <v>7895</v>
      </c>
      <c r="B7896" s="2" t="s">
        <v>9725</v>
      </c>
      <c r="C7896" s="2">
        <f>YEAR([1]Data!$D7896)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x14ac:dyDescent="0.3">
      <c r="A7897" s="2">
        <v>7896</v>
      </c>
      <c r="B7897" s="2" t="s">
        <v>9725</v>
      </c>
      <c r="C7897" s="2">
        <f>YEAR([1]Data!$D7897)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x14ac:dyDescent="0.3">
      <c r="A7898" s="2">
        <v>7897</v>
      </c>
      <c r="B7898" s="2" t="s">
        <v>9725</v>
      </c>
      <c r="C7898" s="2">
        <f>YEAR([1]Data!$D7898)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x14ac:dyDescent="0.3">
      <c r="A7899" s="2">
        <v>7898</v>
      </c>
      <c r="B7899" s="2" t="s">
        <v>9727</v>
      </c>
      <c r="C7899" s="2">
        <f>YEAR([1]Data!$D7899)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x14ac:dyDescent="0.3">
      <c r="A7900" s="2">
        <v>7899</v>
      </c>
      <c r="B7900" s="2" t="s">
        <v>9727</v>
      </c>
      <c r="C7900" s="2">
        <f>YEAR([1]Data!$D7900)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x14ac:dyDescent="0.3">
      <c r="A7901" s="2">
        <v>7900</v>
      </c>
      <c r="B7901" s="2" t="s">
        <v>9727</v>
      </c>
      <c r="C7901" s="2">
        <f>YEAR([1]Data!$D7901)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x14ac:dyDescent="0.3">
      <c r="A7902" s="2">
        <v>7901</v>
      </c>
      <c r="B7902" s="2" t="s">
        <v>9727</v>
      </c>
      <c r="C7902" s="2">
        <f>YEAR([1]Data!$D7902)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x14ac:dyDescent="0.3">
      <c r="A7903" s="2">
        <v>7902</v>
      </c>
      <c r="B7903" s="2" t="s">
        <v>9727</v>
      </c>
      <c r="C7903" s="2">
        <f>YEAR([1]Data!$D7903)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x14ac:dyDescent="0.3">
      <c r="A7904" s="2">
        <v>7903</v>
      </c>
      <c r="B7904" s="2" t="s">
        <v>9727</v>
      </c>
      <c r="C7904" s="2">
        <f>YEAR([1]Data!$D7904)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x14ac:dyDescent="0.3">
      <c r="A7905" s="2">
        <v>7904</v>
      </c>
      <c r="B7905" s="2" t="s">
        <v>9727</v>
      </c>
      <c r="C7905" s="2">
        <f>YEAR([1]Data!$D7905)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x14ac:dyDescent="0.3">
      <c r="A7906" s="2">
        <v>7905</v>
      </c>
      <c r="B7906" s="2" t="s">
        <v>9728</v>
      </c>
      <c r="C7906" s="2">
        <f>YEAR([1]Data!$D7906)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x14ac:dyDescent="0.3">
      <c r="A7907" s="2">
        <v>7906</v>
      </c>
      <c r="B7907" s="2" t="s">
        <v>9729</v>
      </c>
      <c r="C7907" s="2">
        <f>YEAR([1]Data!$D7907)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x14ac:dyDescent="0.3">
      <c r="A7908" s="2">
        <v>7907</v>
      </c>
      <c r="B7908" s="2" t="s">
        <v>9729</v>
      </c>
      <c r="C7908" s="2">
        <f>YEAR([1]Data!$D7908)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x14ac:dyDescent="0.3">
      <c r="A7909" s="2">
        <v>7908</v>
      </c>
      <c r="B7909" s="2" t="s">
        <v>9730</v>
      </c>
      <c r="C7909" s="2">
        <f>YEAR([1]Data!$D7909)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x14ac:dyDescent="0.3">
      <c r="A7910" s="2">
        <v>7909</v>
      </c>
      <c r="B7910" s="2" t="s">
        <v>9731</v>
      </c>
      <c r="C7910" s="2">
        <f>YEAR([1]Data!$D7910)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x14ac:dyDescent="0.3">
      <c r="A7911" s="2">
        <v>7910</v>
      </c>
      <c r="B7911" s="2" t="s">
        <v>9731</v>
      </c>
      <c r="C7911" s="2">
        <f>YEAR([1]Data!$D7911)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x14ac:dyDescent="0.3">
      <c r="A7912" s="2">
        <v>7911</v>
      </c>
      <c r="B7912" s="2" t="s">
        <v>9731</v>
      </c>
      <c r="C7912" s="2">
        <f>YEAR([1]Data!$D7912)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x14ac:dyDescent="0.3">
      <c r="A7913" s="2">
        <v>7912</v>
      </c>
      <c r="B7913" s="2" t="s">
        <v>9731</v>
      </c>
      <c r="C7913" s="2">
        <f>YEAR([1]Data!$D7913)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x14ac:dyDescent="0.3">
      <c r="A7914" s="2">
        <v>7913</v>
      </c>
      <c r="B7914" s="2" t="s">
        <v>9733</v>
      </c>
      <c r="C7914" s="2">
        <f>YEAR([1]Data!$D7914)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x14ac:dyDescent="0.3">
      <c r="A7915" s="2">
        <v>7914</v>
      </c>
      <c r="B7915" s="2" t="s">
        <v>9734</v>
      </c>
      <c r="C7915" s="2">
        <f>YEAR([1]Data!$D7915)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x14ac:dyDescent="0.3">
      <c r="A7916" s="2">
        <v>7915</v>
      </c>
      <c r="B7916" s="2" t="s">
        <v>9735</v>
      </c>
      <c r="C7916" s="2">
        <f>YEAR([1]Data!$D7916)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x14ac:dyDescent="0.3">
      <c r="A7917" s="2">
        <v>7916</v>
      </c>
      <c r="B7917" s="2" t="s">
        <v>9735</v>
      </c>
      <c r="C7917" s="2">
        <f>YEAR([1]Data!$D7917)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x14ac:dyDescent="0.3">
      <c r="A7918" s="2">
        <v>7917</v>
      </c>
      <c r="B7918" s="2" t="s">
        <v>9738</v>
      </c>
      <c r="C7918" s="2">
        <f>YEAR([1]Data!$D7918)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x14ac:dyDescent="0.3">
      <c r="A7919" s="2">
        <v>7918</v>
      </c>
      <c r="B7919" s="2" t="s">
        <v>9739</v>
      </c>
      <c r="C7919" s="2">
        <f>YEAR([1]Data!$D7919)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x14ac:dyDescent="0.3">
      <c r="A7920" s="2">
        <v>7919</v>
      </c>
      <c r="B7920" s="2" t="s">
        <v>9740</v>
      </c>
      <c r="C7920" s="2">
        <f>YEAR([1]Data!$D7920)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x14ac:dyDescent="0.3">
      <c r="A7921" s="2">
        <v>7920</v>
      </c>
      <c r="B7921" s="2" t="s">
        <v>9741</v>
      </c>
      <c r="C7921" s="2">
        <f>YEAR([1]Data!$D7921)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x14ac:dyDescent="0.3">
      <c r="A7922" s="2">
        <v>7921</v>
      </c>
      <c r="B7922" s="2" t="s">
        <v>9741</v>
      </c>
      <c r="C7922" s="2">
        <f>YEAR([1]Data!$D7922)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x14ac:dyDescent="0.3">
      <c r="A7923" s="2">
        <v>7922</v>
      </c>
      <c r="B7923" s="2" t="s">
        <v>9742</v>
      </c>
      <c r="C7923" s="2">
        <f>YEAR([1]Data!$D7923)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x14ac:dyDescent="0.3">
      <c r="A7924" s="2">
        <v>7923</v>
      </c>
      <c r="B7924" s="2" t="s">
        <v>9743</v>
      </c>
      <c r="C7924" s="2">
        <f>YEAR([1]Data!$D7924)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x14ac:dyDescent="0.3">
      <c r="A7925" s="2">
        <v>7924</v>
      </c>
      <c r="B7925" s="2" t="s">
        <v>9743</v>
      </c>
      <c r="C7925" s="2">
        <f>YEAR([1]Data!$D7925)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x14ac:dyDescent="0.3">
      <c r="A7926" s="2">
        <v>7925</v>
      </c>
      <c r="B7926" s="2" t="s">
        <v>9744</v>
      </c>
      <c r="C7926" s="2">
        <f>YEAR([1]Data!$D7926)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x14ac:dyDescent="0.3">
      <c r="A7927" s="2">
        <v>7926</v>
      </c>
      <c r="B7927" s="2" t="s">
        <v>9744</v>
      </c>
      <c r="C7927" s="2">
        <f>YEAR([1]Data!$D7927)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x14ac:dyDescent="0.3">
      <c r="A7928" s="2">
        <v>7927</v>
      </c>
      <c r="B7928" s="2" t="s">
        <v>9745</v>
      </c>
      <c r="C7928" s="2">
        <f>YEAR([1]Data!$D7928)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x14ac:dyDescent="0.3">
      <c r="A7929" s="2">
        <v>7928</v>
      </c>
      <c r="B7929" s="2" t="s">
        <v>9745</v>
      </c>
      <c r="C7929" s="2">
        <f>YEAR([1]Data!$D7929)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x14ac:dyDescent="0.3">
      <c r="A7930" s="2">
        <v>7929</v>
      </c>
      <c r="B7930" s="2" t="s">
        <v>9745</v>
      </c>
      <c r="C7930" s="2">
        <f>YEAR([1]Data!$D7930)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x14ac:dyDescent="0.3">
      <c r="A7931" s="2">
        <v>7930</v>
      </c>
      <c r="B7931" s="2" t="s">
        <v>9746</v>
      </c>
      <c r="C7931" s="2">
        <f>YEAR([1]Data!$D7931)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x14ac:dyDescent="0.3">
      <c r="A7932" s="2">
        <v>7931</v>
      </c>
      <c r="B7932" s="2" t="s">
        <v>9747</v>
      </c>
      <c r="C7932" s="2">
        <f>YEAR([1]Data!$D7932)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x14ac:dyDescent="0.3">
      <c r="A7933" s="2">
        <v>7932</v>
      </c>
      <c r="B7933" s="2" t="s">
        <v>9748</v>
      </c>
      <c r="C7933" s="2">
        <f>YEAR([1]Data!$D7933)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x14ac:dyDescent="0.3">
      <c r="A7934" s="2">
        <v>7933</v>
      </c>
      <c r="B7934" s="2" t="s">
        <v>9748</v>
      </c>
      <c r="C7934" s="2">
        <f>YEAR([1]Data!$D7934)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x14ac:dyDescent="0.3">
      <c r="A7935" s="2">
        <v>7934</v>
      </c>
      <c r="B7935" s="2" t="s">
        <v>9749</v>
      </c>
      <c r="C7935" s="2">
        <f>YEAR([1]Data!$D7935)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x14ac:dyDescent="0.3">
      <c r="A7936" s="2">
        <v>7935</v>
      </c>
      <c r="B7936" s="2" t="s">
        <v>9749</v>
      </c>
      <c r="C7936" s="2">
        <f>YEAR([1]Data!$D7936)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x14ac:dyDescent="0.3">
      <c r="A7937" s="2">
        <v>7936</v>
      </c>
      <c r="B7937" s="2" t="s">
        <v>9749</v>
      </c>
      <c r="C7937" s="2">
        <f>YEAR([1]Data!$D7937)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x14ac:dyDescent="0.3">
      <c r="A7938" s="2">
        <v>7937</v>
      </c>
      <c r="B7938" s="2" t="s">
        <v>9749</v>
      </c>
      <c r="C7938" s="2">
        <f>YEAR([1]Data!$D7938)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x14ac:dyDescent="0.3">
      <c r="A7939" s="2">
        <v>7938</v>
      </c>
      <c r="B7939" s="2" t="s">
        <v>9749</v>
      </c>
      <c r="C7939" s="2">
        <f>YEAR([1]Data!$D7939)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x14ac:dyDescent="0.3">
      <c r="A7940" s="2">
        <v>7939</v>
      </c>
      <c r="B7940" s="2" t="s">
        <v>9749</v>
      </c>
      <c r="C7940" s="2">
        <f>YEAR([1]Data!$D7940)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x14ac:dyDescent="0.3">
      <c r="A7941" s="2">
        <v>7940</v>
      </c>
      <c r="B7941" s="2" t="s">
        <v>9749</v>
      </c>
      <c r="C7941" s="2">
        <f>YEAR([1]Data!$D7941)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x14ac:dyDescent="0.3">
      <c r="A7942" s="2">
        <v>7941</v>
      </c>
      <c r="B7942" s="2" t="s">
        <v>9750</v>
      </c>
      <c r="C7942" s="2">
        <f>YEAR([1]Data!$D7942)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x14ac:dyDescent="0.3">
      <c r="A7943" s="2">
        <v>7942</v>
      </c>
      <c r="B7943" s="2" t="s">
        <v>9750</v>
      </c>
      <c r="C7943" s="2">
        <f>YEAR([1]Data!$D7943)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x14ac:dyDescent="0.3">
      <c r="A7944" s="2">
        <v>7943</v>
      </c>
      <c r="B7944" s="2" t="s">
        <v>9751</v>
      </c>
      <c r="C7944" s="2">
        <f>YEAR([1]Data!$D7944)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x14ac:dyDescent="0.3">
      <c r="A7945" s="2">
        <v>7944</v>
      </c>
      <c r="B7945" s="2" t="s">
        <v>9751</v>
      </c>
      <c r="C7945" s="2">
        <f>YEAR([1]Data!$D7945)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x14ac:dyDescent="0.3">
      <c r="A7946" s="2">
        <v>7945</v>
      </c>
      <c r="B7946" s="2" t="s">
        <v>9751</v>
      </c>
      <c r="C7946" s="2">
        <f>YEAR([1]Data!$D7946)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x14ac:dyDescent="0.3">
      <c r="A7947" s="2">
        <v>7946</v>
      </c>
      <c r="B7947" s="2" t="s">
        <v>9751</v>
      </c>
      <c r="C7947" s="2">
        <f>YEAR([1]Data!$D7947)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x14ac:dyDescent="0.3">
      <c r="A7948" s="2">
        <v>7947</v>
      </c>
      <c r="B7948" s="2" t="s">
        <v>9751</v>
      </c>
      <c r="C7948" s="2">
        <f>YEAR([1]Data!$D7948)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x14ac:dyDescent="0.3">
      <c r="A7949" s="2">
        <v>7948</v>
      </c>
      <c r="B7949" s="2" t="s">
        <v>9752</v>
      </c>
      <c r="C7949" s="2">
        <f>YEAR([1]Data!$D7949)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x14ac:dyDescent="0.3">
      <c r="A7950" s="2">
        <v>7949</v>
      </c>
      <c r="B7950" s="2" t="s">
        <v>9752</v>
      </c>
      <c r="C7950" s="2">
        <f>YEAR([1]Data!$D7950)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x14ac:dyDescent="0.3">
      <c r="A7951" s="2">
        <v>7950</v>
      </c>
      <c r="B7951" s="2" t="s">
        <v>9752</v>
      </c>
      <c r="C7951" s="2">
        <f>YEAR([1]Data!$D7951)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x14ac:dyDescent="0.3">
      <c r="A7952" s="2">
        <v>7951</v>
      </c>
      <c r="B7952" s="2" t="s">
        <v>9752</v>
      </c>
      <c r="C7952" s="2">
        <f>YEAR([1]Data!$D7952)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x14ac:dyDescent="0.3">
      <c r="A7953" s="2">
        <v>7952</v>
      </c>
      <c r="B7953" s="2" t="s">
        <v>9753</v>
      </c>
      <c r="C7953" s="2">
        <f>YEAR([1]Data!$D7953)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x14ac:dyDescent="0.3">
      <c r="A7954" s="2">
        <v>7953</v>
      </c>
      <c r="B7954" s="2" t="s">
        <v>9753</v>
      </c>
      <c r="C7954" s="2">
        <f>YEAR([1]Data!$D7954)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x14ac:dyDescent="0.3">
      <c r="A7955" s="2">
        <v>7954</v>
      </c>
      <c r="B7955" s="2" t="s">
        <v>9754</v>
      </c>
      <c r="C7955" s="2">
        <f>YEAR([1]Data!$D7955)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x14ac:dyDescent="0.3">
      <c r="A7956" s="2">
        <v>7955</v>
      </c>
      <c r="B7956" s="2" t="s">
        <v>9754</v>
      </c>
      <c r="C7956" s="2">
        <f>YEAR([1]Data!$D7956)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x14ac:dyDescent="0.3">
      <c r="A7957" s="2">
        <v>7956</v>
      </c>
      <c r="B7957" s="2" t="s">
        <v>9755</v>
      </c>
      <c r="C7957" s="2">
        <f>YEAR([1]Data!$D7957)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x14ac:dyDescent="0.3">
      <c r="A7958" s="2">
        <v>7957</v>
      </c>
      <c r="B7958" s="2" t="s">
        <v>9755</v>
      </c>
      <c r="C7958" s="2">
        <f>YEAR([1]Data!$D7958)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x14ac:dyDescent="0.3">
      <c r="A7959" s="2">
        <v>7958</v>
      </c>
      <c r="B7959" s="2" t="s">
        <v>9755</v>
      </c>
      <c r="C7959" s="2">
        <f>YEAR([1]Data!$D7959)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x14ac:dyDescent="0.3">
      <c r="A7960" s="2">
        <v>7959</v>
      </c>
      <c r="B7960" s="2" t="s">
        <v>9755</v>
      </c>
      <c r="C7960" s="2">
        <f>YEAR([1]Data!$D7960)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x14ac:dyDescent="0.3">
      <c r="A7961" s="2">
        <v>7960</v>
      </c>
      <c r="B7961" s="2" t="s">
        <v>9755</v>
      </c>
      <c r="C7961" s="2">
        <f>YEAR([1]Data!$D7961)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x14ac:dyDescent="0.3">
      <c r="A7962" s="2">
        <v>7961</v>
      </c>
      <c r="B7962" s="2" t="s">
        <v>9755</v>
      </c>
      <c r="C7962" s="2">
        <f>YEAR([1]Data!$D7962)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x14ac:dyDescent="0.3">
      <c r="A7963" s="2">
        <v>7962</v>
      </c>
      <c r="B7963" s="2" t="s">
        <v>9756</v>
      </c>
      <c r="C7963" s="2">
        <f>YEAR([1]Data!$D7963)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x14ac:dyDescent="0.3">
      <c r="A7964" s="2">
        <v>7963</v>
      </c>
      <c r="B7964" s="2" t="s">
        <v>9756</v>
      </c>
      <c r="C7964" s="2">
        <f>YEAR([1]Data!$D7964)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x14ac:dyDescent="0.3">
      <c r="A7965" s="2">
        <v>7964</v>
      </c>
      <c r="B7965" s="2" t="s">
        <v>9756</v>
      </c>
      <c r="C7965" s="2">
        <f>YEAR([1]Data!$D7965)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x14ac:dyDescent="0.3">
      <c r="A7966" s="2">
        <v>7965</v>
      </c>
      <c r="B7966" s="2" t="s">
        <v>9756</v>
      </c>
      <c r="C7966" s="2">
        <f>YEAR([1]Data!$D7966)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x14ac:dyDescent="0.3">
      <c r="A7967" s="2">
        <v>7966</v>
      </c>
      <c r="B7967" s="2" t="s">
        <v>9756</v>
      </c>
      <c r="C7967" s="2">
        <f>YEAR([1]Data!$D7967)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x14ac:dyDescent="0.3">
      <c r="A7968" s="2">
        <v>7967</v>
      </c>
      <c r="B7968" s="2" t="s">
        <v>9757</v>
      </c>
      <c r="C7968" s="2">
        <f>YEAR([1]Data!$D7968)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x14ac:dyDescent="0.3">
      <c r="A7969" s="2">
        <v>7968</v>
      </c>
      <c r="B7969" s="2" t="s">
        <v>9758</v>
      </c>
      <c r="C7969" s="2">
        <f>YEAR([1]Data!$D7969)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x14ac:dyDescent="0.3">
      <c r="A7970" s="2">
        <v>7969</v>
      </c>
      <c r="B7970" s="2" t="s">
        <v>9758</v>
      </c>
      <c r="C7970" s="2">
        <f>YEAR([1]Data!$D7970)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x14ac:dyDescent="0.3">
      <c r="A7971" s="2">
        <v>7970</v>
      </c>
      <c r="B7971" s="2" t="s">
        <v>9758</v>
      </c>
      <c r="C7971" s="2">
        <f>YEAR([1]Data!$D7971)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x14ac:dyDescent="0.3">
      <c r="A7972" s="2">
        <v>7971</v>
      </c>
      <c r="B7972" s="2" t="s">
        <v>9761</v>
      </c>
      <c r="C7972" s="2">
        <f>YEAR([1]Data!$D7972)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x14ac:dyDescent="0.3">
      <c r="A7973" s="2">
        <v>7972</v>
      </c>
      <c r="B7973" s="2" t="s">
        <v>9761</v>
      </c>
      <c r="C7973" s="2">
        <f>YEAR([1]Data!$D7973)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x14ac:dyDescent="0.3">
      <c r="A7974" s="2">
        <v>7973</v>
      </c>
      <c r="B7974" s="2" t="s">
        <v>9761</v>
      </c>
      <c r="C7974" s="2">
        <f>YEAR([1]Data!$D7974)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x14ac:dyDescent="0.3">
      <c r="A7975" s="2">
        <v>7974</v>
      </c>
      <c r="B7975" s="2" t="s">
        <v>9761</v>
      </c>
      <c r="C7975" s="2">
        <f>YEAR([1]Data!$D7975)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x14ac:dyDescent="0.3">
      <c r="A7976" s="2">
        <v>7975</v>
      </c>
      <c r="B7976" s="2" t="s">
        <v>9761</v>
      </c>
      <c r="C7976" s="2">
        <f>YEAR([1]Data!$D7976)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x14ac:dyDescent="0.3">
      <c r="A7977" s="2">
        <v>7976</v>
      </c>
      <c r="B7977" s="2" t="s">
        <v>9761</v>
      </c>
      <c r="C7977" s="2">
        <f>YEAR([1]Data!$D7977)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x14ac:dyDescent="0.3">
      <c r="A7978" s="2">
        <v>7977</v>
      </c>
      <c r="B7978" s="2" t="s">
        <v>9761</v>
      </c>
      <c r="C7978" s="2">
        <f>YEAR([1]Data!$D7978)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x14ac:dyDescent="0.3">
      <c r="A7979" s="2">
        <v>7978</v>
      </c>
      <c r="B7979" s="2" t="s">
        <v>9762</v>
      </c>
      <c r="C7979" s="2">
        <f>YEAR([1]Data!$D7979)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x14ac:dyDescent="0.3">
      <c r="A7980" s="2">
        <v>7979</v>
      </c>
      <c r="B7980" s="2" t="s">
        <v>9762</v>
      </c>
      <c r="C7980" s="2">
        <f>YEAR([1]Data!$D7980)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x14ac:dyDescent="0.3">
      <c r="A7981" s="2">
        <v>7980</v>
      </c>
      <c r="B7981" s="2" t="s">
        <v>9763</v>
      </c>
      <c r="C7981" s="2">
        <f>YEAR([1]Data!$D7981)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x14ac:dyDescent="0.3">
      <c r="A7982" s="2">
        <v>7981</v>
      </c>
      <c r="B7982" s="2" t="s">
        <v>9764</v>
      </c>
      <c r="C7982" s="2">
        <f>YEAR([1]Data!$D7982)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x14ac:dyDescent="0.3">
      <c r="A7983" s="2">
        <v>7982</v>
      </c>
      <c r="B7983" s="2" t="s">
        <v>9765</v>
      </c>
      <c r="C7983" s="2">
        <f>YEAR([1]Data!$D7983)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x14ac:dyDescent="0.3">
      <c r="A7984" s="2">
        <v>7983</v>
      </c>
      <c r="B7984" s="2" t="s">
        <v>9765</v>
      </c>
      <c r="C7984" s="2">
        <f>YEAR([1]Data!$D7984)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x14ac:dyDescent="0.3">
      <c r="A7985" s="2">
        <v>7984</v>
      </c>
      <c r="B7985" s="2" t="s">
        <v>9767</v>
      </c>
      <c r="C7985" s="2">
        <f>YEAR([1]Data!$D7985)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x14ac:dyDescent="0.3">
      <c r="A7986" s="2">
        <v>7985</v>
      </c>
      <c r="B7986" s="2" t="s">
        <v>9767</v>
      </c>
      <c r="C7986" s="2">
        <f>YEAR([1]Data!$D7986)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x14ac:dyDescent="0.3">
      <c r="A7987" s="2">
        <v>7986</v>
      </c>
      <c r="B7987" s="2" t="s">
        <v>9768</v>
      </c>
      <c r="C7987" s="2">
        <f>YEAR([1]Data!$D7987)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x14ac:dyDescent="0.3">
      <c r="A7988" s="2">
        <v>7987</v>
      </c>
      <c r="B7988" s="2" t="s">
        <v>9769</v>
      </c>
      <c r="C7988" s="2">
        <f>YEAR([1]Data!$D7988)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x14ac:dyDescent="0.3">
      <c r="A7989" s="2">
        <v>7988</v>
      </c>
      <c r="B7989" s="2" t="s">
        <v>9770</v>
      </c>
      <c r="C7989" s="2">
        <f>YEAR([1]Data!$D7989)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x14ac:dyDescent="0.3">
      <c r="A7990" s="2">
        <v>7989</v>
      </c>
      <c r="B7990" s="2" t="s">
        <v>9770</v>
      </c>
      <c r="C7990" s="2">
        <f>YEAR([1]Data!$D7990)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x14ac:dyDescent="0.3">
      <c r="A7991" s="2">
        <v>7990</v>
      </c>
      <c r="B7991" s="2" t="s">
        <v>9770</v>
      </c>
      <c r="C7991" s="2">
        <f>YEAR([1]Data!$D7991)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x14ac:dyDescent="0.3">
      <c r="A7992" s="2">
        <v>7991</v>
      </c>
      <c r="B7992" s="2" t="s">
        <v>9770</v>
      </c>
      <c r="C7992" s="2">
        <f>YEAR([1]Data!$D7992)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x14ac:dyDescent="0.3">
      <c r="A7993" s="2">
        <v>7992</v>
      </c>
      <c r="B7993" s="2" t="s">
        <v>9772</v>
      </c>
      <c r="C7993" s="2">
        <f>YEAR([1]Data!$D7993)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x14ac:dyDescent="0.3">
      <c r="A7994" s="2">
        <v>7993</v>
      </c>
      <c r="B7994" s="2" t="s">
        <v>9772</v>
      </c>
      <c r="C7994" s="2">
        <f>YEAR([1]Data!$D7994)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x14ac:dyDescent="0.3">
      <c r="A7995" s="2">
        <v>7994</v>
      </c>
      <c r="B7995" s="2" t="s">
        <v>9773</v>
      </c>
      <c r="C7995" s="2">
        <f>YEAR([1]Data!$D7995)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x14ac:dyDescent="0.3">
      <c r="A7996" s="2">
        <v>7995</v>
      </c>
      <c r="B7996" s="2" t="s">
        <v>9773</v>
      </c>
      <c r="C7996" s="2">
        <f>YEAR([1]Data!$D7996)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x14ac:dyDescent="0.3">
      <c r="A7997" s="2">
        <v>7996</v>
      </c>
      <c r="B7997" s="2" t="s">
        <v>9773</v>
      </c>
      <c r="C7997" s="2">
        <f>YEAR([1]Data!$D7997)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x14ac:dyDescent="0.3">
      <c r="A7998" s="2">
        <v>7997</v>
      </c>
      <c r="B7998" s="2" t="s">
        <v>9774</v>
      </c>
      <c r="C7998" s="2">
        <f>YEAR([1]Data!$D7998)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x14ac:dyDescent="0.3">
      <c r="A7999" s="2">
        <v>7998</v>
      </c>
      <c r="B7999" s="2" t="s">
        <v>9774</v>
      </c>
      <c r="C7999" s="2">
        <f>YEAR([1]Data!$D7999)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x14ac:dyDescent="0.3">
      <c r="A8000" s="2">
        <v>7999</v>
      </c>
      <c r="B8000" s="2" t="s">
        <v>9775</v>
      </c>
      <c r="C8000" s="2">
        <f>YEAR([1]Data!$D8000)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x14ac:dyDescent="0.3">
      <c r="A8001" s="2">
        <v>8000</v>
      </c>
      <c r="B8001" s="2" t="s">
        <v>9775</v>
      </c>
      <c r="C8001" s="2">
        <f>YEAR([1]Data!$D8001)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x14ac:dyDescent="0.3">
      <c r="A8002" s="2">
        <v>8001</v>
      </c>
      <c r="B8002" s="2" t="s">
        <v>9776</v>
      </c>
      <c r="C8002" s="2">
        <f>YEAR([1]Data!$D8002)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x14ac:dyDescent="0.3">
      <c r="A8003" s="2">
        <v>8002</v>
      </c>
      <c r="B8003" s="2" t="s">
        <v>9777</v>
      </c>
      <c r="C8003" s="2">
        <f>YEAR([1]Data!$D8003)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x14ac:dyDescent="0.3">
      <c r="A8004" s="2">
        <v>8003</v>
      </c>
      <c r="B8004" s="2" t="s">
        <v>9777</v>
      </c>
      <c r="C8004" s="2">
        <f>YEAR([1]Data!$D8004)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x14ac:dyDescent="0.3">
      <c r="A8005" s="2">
        <v>8004</v>
      </c>
      <c r="B8005" s="2" t="s">
        <v>9778</v>
      </c>
      <c r="C8005" s="2">
        <f>YEAR([1]Data!$D8005)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x14ac:dyDescent="0.3">
      <c r="A8006" s="2">
        <v>8005</v>
      </c>
      <c r="B8006" s="2" t="s">
        <v>9778</v>
      </c>
      <c r="C8006" s="2">
        <f>YEAR([1]Data!$D8006)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x14ac:dyDescent="0.3">
      <c r="A8007" s="2">
        <v>8006</v>
      </c>
      <c r="B8007" s="2" t="s">
        <v>9778</v>
      </c>
      <c r="C8007" s="2">
        <f>YEAR([1]Data!$D8007)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x14ac:dyDescent="0.3">
      <c r="A8008" s="2">
        <v>8007</v>
      </c>
      <c r="B8008" s="2" t="s">
        <v>9779</v>
      </c>
      <c r="C8008" s="2">
        <f>YEAR([1]Data!$D8008)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x14ac:dyDescent="0.3">
      <c r="A8009" s="2">
        <v>8008</v>
      </c>
      <c r="B8009" s="2" t="s">
        <v>9780</v>
      </c>
      <c r="C8009" s="2">
        <f>YEAR([1]Data!$D8009)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x14ac:dyDescent="0.3">
      <c r="A8010" s="2">
        <v>8009</v>
      </c>
      <c r="B8010" s="2" t="s">
        <v>9780</v>
      </c>
      <c r="C8010" s="2">
        <f>YEAR([1]Data!$D8010)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x14ac:dyDescent="0.3">
      <c r="A8011" s="2">
        <v>8010</v>
      </c>
      <c r="B8011" s="2" t="s">
        <v>9780</v>
      </c>
      <c r="C8011" s="2">
        <f>YEAR([1]Data!$D8011)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x14ac:dyDescent="0.3">
      <c r="A8012" s="2">
        <v>8011</v>
      </c>
      <c r="B8012" s="2" t="s">
        <v>9781</v>
      </c>
      <c r="C8012" s="2">
        <f>YEAR([1]Data!$D8012)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x14ac:dyDescent="0.3">
      <c r="A8013" s="2">
        <v>8012</v>
      </c>
      <c r="B8013" s="2" t="s">
        <v>9782</v>
      </c>
      <c r="C8013" s="2">
        <f>YEAR([1]Data!$D8013)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x14ac:dyDescent="0.3">
      <c r="A8014" s="2">
        <v>8013</v>
      </c>
      <c r="B8014" s="2" t="s">
        <v>9783</v>
      </c>
      <c r="C8014" s="2">
        <f>YEAR([1]Data!$D8014)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x14ac:dyDescent="0.3">
      <c r="A8015" s="2">
        <v>8014</v>
      </c>
      <c r="B8015" s="2" t="s">
        <v>9783</v>
      </c>
      <c r="C8015" s="2">
        <f>YEAR([1]Data!$D8015)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x14ac:dyDescent="0.3">
      <c r="A8016" s="2">
        <v>8015</v>
      </c>
      <c r="B8016" s="2" t="s">
        <v>9783</v>
      </c>
      <c r="C8016" s="2">
        <f>YEAR([1]Data!$D8016)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x14ac:dyDescent="0.3">
      <c r="A8017" s="2">
        <v>8016</v>
      </c>
      <c r="B8017" s="2" t="s">
        <v>9783</v>
      </c>
      <c r="C8017" s="2">
        <f>YEAR([1]Data!$D8017)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x14ac:dyDescent="0.3">
      <c r="A8018" s="2">
        <v>8017</v>
      </c>
      <c r="B8018" s="2" t="s">
        <v>9784</v>
      </c>
      <c r="C8018" s="2">
        <f>YEAR([1]Data!$D8018)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x14ac:dyDescent="0.3">
      <c r="A8019" s="2">
        <v>8018</v>
      </c>
      <c r="B8019" s="2" t="s">
        <v>9784</v>
      </c>
      <c r="C8019" s="2">
        <f>YEAR([1]Data!$D8019)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x14ac:dyDescent="0.3">
      <c r="A8020" s="2">
        <v>8019</v>
      </c>
      <c r="B8020" s="2" t="s">
        <v>9785</v>
      </c>
      <c r="C8020" s="2">
        <f>YEAR([1]Data!$D8020)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x14ac:dyDescent="0.3">
      <c r="A8021" s="2">
        <v>8020</v>
      </c>
      <c r="B8021" s="2" t="s">
        <v>9786</v>
      </c>
      <c r="C8021" s="2">
        <f>YEAR([1]Data!$D8021)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x14ac:dyDescent="0.3">
      <c r="A8022" s="2">
        <v>8021</v>
      </c>
      <c r="B8022" s="2" t="s">
        <v>9786</v>
      </c>
      <c r="C8022" s="2">
        <f>YEAR([1]Data!$D8022)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x14ac:dyDescent="0.3">
      <c r="A8023" s="2">
        <v>8022</v>
      </c>
      <c r="B8023" s="2" t="s">
        <v>9787</v>
      </c>
      <c r="C8023" s="2">
        <f>YEAR([1]Data!$D8023)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x14ac:dyDescent="0.3">
      <c r="A8024" s="2">
        <v>8023</v>
      </c>
      <c r="B8024" s="2" t="s">
        <v>9787</v>
      </c>
      <c r="C8024" s="2">
        <f>YEAR([1]Data!$D8024)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x14ac:dyDescent="0.3">
      <c r="A8025" s="2">
        <v>8024</v>
      </c>
      <c r="B8025" s="2" t="s">
        <v>9787</v>
      </c>
      <c r="C8025" s="2">
        <f>YEAR([1]Data!$D8025)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x14ac:dyDescent="0.3">
      <c r="A8026" s="2">
        <v>8025</v>
      </c>
      <c r="B8026" s="2" t="s">
        <v>9787</v>
      </c>
      <c r="C8026" s="2">
        <f>YEAR([1]Data!$D8026)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x14ac:dyDescent="0.3">
      <c r="A8027" s="2">
        <v>8026</v>
      </c>
      <c r="B8027" s="2" t="s">
        <v>9788</v>
      </c>
      <c r="C8027" s="2">
        <f>YEAR([1]Data!$D8027)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x14ac:dyDescent="0.3">
      <c r="A8028" s="2">
        <v>8027</v>
      </c>
      <c r="B8028" s="2" t="s">
        <v>9788</v>
      </c>
      <c r="C8028" s="2">
        <f>YEAR([1]Data!$D8028)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x14ac:dyDescent="0.3">
      <c r="A8029" s="2">
        <v>8028</v>
      </c>
      <c r="B8029" s="2" t="s">
        <v>9788</v>
      </c>
      <c r="C8029" s="2">
        <f>YEAR([1]Data!$D8029)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x14ac:dyDescent="0.3">
      <c r="A8030" s="2">
        <v>8029</v>
      </c>
      <c r="B8030" s="2" t="s">
        <v>9788</v>
      </c>
      <c r="C8030" s="2">
        <f>YEAR([1]Data!$D8030)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x14ac:dyDescent="0.3">
      <c r="A8031" s="2">
        <v>8030</v>
      </c>
      <c r="B8031" s="2" t="s">
        <v>9789</v>
      </c>
      <c r="C8031" s="2">
        <f>YEAR([1]Data!$D8031)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x14ac:dyDescent="0.3">
      <c r="A8032" s="2">
        <v>8031</v>
      </c>
      <c r="B8032" s="2" t="s">
        <v>9790</v>
      </c>
      <c r="C8032" s="2">
        <f>YEAR([1]Data!$D8032)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x14ac:dyDescent="0.3">
      <c r="A8033" s="2">
        <v>8032</v>
      </c>
      <c r="B8033" s="2" t="s">
        <v>9790</v>
      </c>
      <c r="C8033" s="2">
        <f>YEAR([1]Data!$D8033)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x14ac:dyDescent="0.3">
      <c r="A8034" s="2">
        <v>8033</v>
      </c>
      <c r="B8034" s="2" t="s">
        <v>9791</v>
      </c>
      <c r="C8034" s="2">
        <f>YEAR([1]Data!$D8034)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x14ac:dyDescent="0.3">
      <c r="A8035" s="2">
        <v>8034</v>
      </c>
      <c r="B8035" s="2" t="s">
        <v>9791</v>
      </c>
      <c r="C8035" s="2">
        <f>YEAR([1]Data!$D8035)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x14ac:dyDescent="0.3">
      <c r="A8036" s="2">
        <v>8035</v>
      </c>
      <c r="B8036" s="2" t="s">
        <v>9791</v>
      </c>
      <c r="C8036" s="2">
        <f>YEAR([1]Data!$D8036)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x14ac:dyDescent="0.3">
      <c r="A8037" s="2">
        <v>8036</v>
      </c>
      <c r="B8037" s="2" t="s">
        <v>9791</v>
      </c>
      <c r="C8037" s="2">
        <f>YEAR([1]Data!$D8037)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x14ac:dyDescent="0.3">
      <c r="A8038" s="2">
        <v>8037</v>
      </c>
      <c r="B8038" s="2" t="s">
        <v>9792</v>
      </c>
      <c r="C8038" s="2">
        <f>YEAR([1]Data!$D8038)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x14ac:dyDescent="0.3">
      <c r="A8039" s="2">
        <v>8038</v>
      </c>
      <c r="B8039" s="2" t="s">
        <v>9793</v>
      </c>
      <c r="C8039" s="2">
        <f>YEAR([1]Data!$D8039)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x14ac:dyDescent="0.3">
      <c r="A8040" s="2">
        <v>8039</v>
      </c>
      <c r="B8040" s="2" t="s">
        <v>9794</v>
      </c>
      <c r="C8040" s="2">
        <f>YEAR([1]Data!$D8040)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x14ac:dyDescent="0.3">
      <c r="A8041" s="2">
        <v>8040</v>
      </c>
      <c r="B8041" s="2" t="s">
        <v>9795</v>
      </c>
      <c r="C8041" s="2">
        <f>YEAR([1]Data!$D8041)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x14ac:dyDescent="0.3">
      <c r="A8042" s="2">
        <v>8041</v>
      </c>
      <c r="B8042" s="2" t="s">
        <v>9795</v>
      </c>
      <c r="C8042" s="2">
        <f>YEAR([1]Data!$D8042)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x14ac:dyDescent="0.3">
      <c r="A8043" s="2">
        <v>8042</v>
      </c>
      <c r="B8043" s="2" t="s">
        <v>9795</v>
      </c>
      <c r="C8043" s="2">
        <f>YEAR([1]Data!$D8043)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x14ac:dyDescent="0.3">
      <c r="A8044" s="2">
        <v>8043</v>
      </c>
      <c r="B8044" s="2" t="s">
        <v>9796</v>
      </c>
      <c r="C8044" s="2">
        <f>YEAR([1]Data!$D8044)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x14ac:dyDescent="0.3">
      <c r="A8045" s="2">
        <v>8044</v>
      </c>
      <c r="B8045" s="2" t="s">
        <v>9796</v>
      </c>
      <c r="C8045" s="2">
        <f>YEAR([1]Data!$D8045)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x14ac:dyDescent="0.3">
      <c r="A8046" s="2">
        <v>8045</v>
      </c>
      <c r="B8046" s="2" t="s">
        <v>9799</v>
      </c>
      <c r="C8046" s="2">
        <f>YEAR([1]Data!$D8046)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x14ac:dyDescent="0.3">
      <c r="A8047" s="2">
        <v>8046</v>
      </c>
      <c r="B8047" s="2" t="s">
        <v>9800</v>
      </c>
      <c r="C8047" s="2">
        <f>YEAR([1]Data!$D8047)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x14ac:dyDescent="0.3">
      <c r="A8048" s="2">
        <v>8047</v>
      </c>
      <c r="B8048" s="2" t="s">
        <v>9801</v>
      </c>
      <c r="C8048" s="2">
        <f>YEAR([1]Data!$D8048)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x14ac:dyDescent="0.3">
      <c r="A8049" s="2">
        <v>8048</v>
      </c>
      <c r="B8049" s="2" t="s">
        <v>9802</v>
      </c>
      <c r="C8049" s="2">
        <f>YEAR([1]Data!$D8049)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x14ac:dyDescent="0.3">
      <c r="A8050" s="2">
        <v>8049</v>
      </c>
      <c r="B8050" s="2" t="s">
        <v>9803</v>
      </c>
      <c r="C8050" s="2">
        <f>YEAR([1]Data!$D8050)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x14ac:dyDescent="0.3">
      <c r="A8051" s="2">
        <v>8050</v>
      </c>
      <c r="B8051" s="2" t="s">
        <v>9804</v>
      </c>
      <c r="C8051" s="2">
        <f>YEAR([1]Data!$D8051)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x14ac:dyDescent="0.3">
      <c r="A8052" s="2">
        <v>8051</v>
      </c>
      <c r="B8052" s="2" t="s">
        <v>9804</v>
      </c>
      <c r="C8052" s="2">
        <f>YEAR([1]Data!$D8052)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x14ac:dyDescent="0.3">
      <c r="A8053" s="2">
        <v>8052</v>
      </c>
      <c r="B8053" s="2" t="s">
        <v>9804</v>
      </c>
      <c r="C8053" s="2">
        <f>YEAR([1]Data!$D8053)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x14ac:dyDescent="0.3">
      <c r="A8054" s="2">
        <v>8053</v>
      </c>
      <c r="B8054" s="2" t="s">
        <v>9805</v>
      </c>
      <c r="C8054" s="2">
        <f>YEAR([1]Data!$D8054)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x14ac:dyDescent="0.3">
      <c r="A8055" s="2">
        <v>8054</v>
      </c>
      <c r="B8055" s="2" t="s">
        <v>9806</v>
      </c>
      <c r="C8055" s="2">
        <f>YEAR([1]Data!$D8055)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x14ac:dyDescent="0.3">
      <c r="A8056" s="2">
        <v>8055</v>
      </c>
      <c r="B8056" s="2" t="s">
        <v>9807</v>
      </c>
      <c r="C8056" s="2">
        <f>YEAR([1]Data!$D8056)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x14ac:dyDescent="0.3">
      <c r="A8057" s="2">
        <v>8056</v>
      </c>
      <c r="B8057" s="2" t="s">
        <v>9807</v>
      </c>
      <c r="C8057" s="2">
        <f>YEAR([1]Data!$D8057)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x14ac:dyDescent="0.3">
      <c r="A8058" s="2">
        <v>8057</v>
      </c>
      <c r="B8058" s="2" t="s">
        <v>9807</v>
      </c>
      <c r="C8058" s="2">
        <f>YEAR([1]Data!$D8058)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x14ac:dyDescent="0.3">
      <c r="A8059" s="2">
        <v>8058</v>
      </c>
      <c r="B8059" s="2" t="s">
        <v>9807</v>
      </c>
      <c r="C8059" s="2">
        <f>YEAR([1]Data!$D8059)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x14ac:dyDescent="0.3">
      <c r="A8060" s="2">
        <v>8059</v>
      </c>
      <c r="B8060" s="2" t="s">
        <v>9807</v>
      </c>
      <c r="C8060" s="2">
        <f>YEAR([1]Data!$D8060)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x14ac:dyDescent="0.3">
      <c r="A8061" s="2">
        <v>8060</v>
      </c>
      <c r="B8061" s="2" t="s">
        <v>9807</v>
      </c>
      <c r="C8061" s="2">
        <f>YEAR([1]Data!$D8061)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x14ac:dyDescent="0.3">
      <c r="A8062" s="2">
        <v>8061</v>
      </c>
      <c r="B8062" s="2" t="s">
        <v>9808</v>
      </c>
      <c r="C8062" s="2">
        <f>YEAR([1]Data!$D8062)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x14ac:dyDescent="0.3">
      <c r="A8063" s="2">
        <v>8062</v>
      </c>
      <c r="B8063" s="2" t="s">
        <v>9808</v>
      </c>
      <c r="C8063" s="2">
        <f>YEAR([1]Data!$D8063)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x14ac:dyDescent="0.3">
      <c r="A8064" s="2">
        <v>8063</v>
      </c>
      <c r="B8064" s="2" t="s">
        <v>9809</v>
      </c>
      <c r="C8064" s="2">
        <f>YEAR([1]Data!$D8064)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x14ac:dyDescent="0.3">
      <c r="A8065" s="2">
        <v>8064</v>
      </c>
      <c r="B8065" s="2" t="s">
        <v>9809</v>
      </c>
      <c r="C8065" s="2">
        <f>YEAR([1]Data!$D8065)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x14ac:dyDescent="0.3">
      <c r="A8066" s="2">
        <v>8065</v>
      </c>
      <c r="B8066" s="2" t="s">
        <v>9809</v>
      </c>
      <c r="C8066" s="2">
        <f>YEAR([1]Data!$D8066)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x14ac:dyDescent="0.3">
      <c r="A8067" s="2">
        <v>8066</v>
      </c>
      <c r="B8067" s="2" t="s">
        <v>9809</v>
      </c>
      <c r="C8067" s="2">
        <f>YEAR([1]Data!$D8067)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x14ac:dyDescent="0.3">
      <c r="A8068" s="2">
        <v>8067</v>
      </c>
      <c r="B8068" s="2" t="s">
        <v>9809</v>
      </c>
      <c r="C8068" s="2">
        <f>YEAR([1]Data!$D8068)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x14ac:dyDescent="0.3">
      <c r="A8069" s="2">
        <v>8068</v>
      </c>
      <c r="B8069" s="2" t="s">
        <v>9810</v>
      </c>
      <c r="C8069" s="2">
        <f>YEAR([1]Data!$D8069)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x14ac:dyDescent="0.3">
      <c r="A8070" s="2">
        <v>8069</v>
      </c>
      <c r="B8070" s="2" t="s">
        <v>9810</v>
      </c>
      <c r="C8070" s="2">
        <f>YEAR([1]Data!$D8070)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x14ac:dyDescent="0.3">
      <c r="A8071" s="2">
        <v>8070</v>
      </c>
      <c r="B8071" s="2" t="s">
        <v>9811</v>
      </c>
      <c r="C8071" s="2">
        <f>YEAR([1]Data!$D8071)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x14ac:dyDescent="0.3">
      <c r="A8072" s="2">
        <v>8071</v>
      </c>
      <c r="B8072" s="2" t="s">
        <v>9811</v>
      </c>
      <c r="C8072" s="2">
        <f>YEAR([1]Data!$D8072)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x14ac:dyDescent="0.3">
      <c r="A8073" s="2">
        <v>8072</v>
      </c>
      <c r="B8073" s="2" t="s">
        <v>9811</v>
      </c>
      <c r="C8073" s="2">
        <f>YEAR([1]Data!$D8073)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x14ac:dyDescent="0.3">
      <c r="A8074" s="2">
        <v>8073</v>
      </c>
      <c r="B8074" s="2" t="s">
        <v>9811</v>
      </c>
      <c r="C8074" s="2">
        <f>YEAR([1]Data!$D8074)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x14ac:dyDescent="0.3">
      <c r="A8075" s="2">
        <v>8074</v>
      </c>
      <c r="B8075" s="2" t="s">
        <v>9811</v>
      </c>
      <c r="C8075" s="2">
        <f>YEAR([1]Data!$D8075)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x14ac:dyDescent="0.3">
      <c r="A8076" s="2">
        <v>8075</v>
      </c>
      <c r="B8076" s="2" t="s">
        <v>9811</v>
      </c>
      <c r="C8076" s="2">
        <f>YEAR([1]Data!$D8076)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x14ac:dyDescent="0.3">
      <c r="A8077" s="2">
        <v>8076</v>
      </c>
      <c r="B8077" s="2" t="s">
        <v>9811</v>
      </c>
      <c r="C8077" s="2">
        <f>YEAR([1]Data!$D8077)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x14ac:dyDescent="0.3">
      <c r="A8078" s="2">
        <v>8077</v>
      </c>
      <c r="B8078" s="2" t="s">
        <v>9812</v>
      </c>
      <c r="C8078" s="2">
        <f>YEAR([1]Data!$D8078)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x14ac:dyDescent="0.3">
      <c r="A8079" s="2">
        <v>8078</v>
      </c>
      <c r="B8079" s="2" t="s">
        <v>9812</v>
      </c>
      <c r="C8079" s="2">
        <f>YEAR([1]Data!$D8079)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x14ac:dyDescent="0.3">
      <c r="A8080" s="2">
        <v>8079</v>
      </c>
      <c r="B8080" s="2" t="s">
        <v>9812</v>
      </c>
      <c r="C8080" s="2">
        <f>YEAR([1]Data!$D8080)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x14ac:dyDescent="0.3">
      <c r="A8081" s="2">
        <v>8080</v>
      </c>
      <c r="B8081" s="2" t="s">
        <v>9814</v>
      </c>
      <c r="C8081" s="2">
        <f>YEAR([1]Data!$D8081)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x14ac:dyDescent="0.3">
      <c r="A8082" s="2">
        <v>8081</v>
      </c>
      <c r="B8082" s="2" t="s">
        <v>9815</v>
      </c>
      <c r="C8082" s="2">
        <f>YEAR([1]Data!$D8082)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x14ac:dyDescent="0.3">
      <c r="A8083" s="2">
        <v>8082</v>
      </c>
      <c r="B8083" s="2" t="s">
        <v>9815</v>
      </c>
      <c r="C8083" s="2">
        <f>YEAR([1]Data!$D8083)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x14ac:dyDescent="0.3">
      <c r="A8084" s="2">
        <v>8083</v>
      </c>
      <c r="B8084" s="2" t="s">
        <v>9815</v>
      </c>
      <c r="C8084" s="2">
        <f>YEAR([1]Data!$D8084)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x14ac:dyDescent="0.3">
      <c r="A8085" s="2">
        <v>8084</v>
      </c>
      <c r="B8085" s="2" t="s">
        <v>9815</v>
      </c>
      <c r="C8085" s="2">
        <f>YEAR([1]Data!$D8085)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x14ac:dyDescent="0.3">
      <c r="A8086" s="2">
        <v>8085</v>
      </c>
      <c r="B8086" s="2" t="s">
        <v>9815</v>
      </c>
      <c r="C8086" s="2">
        <f>YEAR([1]Data!$D8086)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x14ac:dyDescent="0.3">
      <c r="A8087" s="2">
        <v>8086</v>
      </c>
      <c r="B8087" s="2" t="s">
        <v>9816</v>
      </c>
      <c r="C8087" s="2">
        <f>YEAR([1]Data!$D8087)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x14ac:dyDescent="0.3">
      <c r="A8088" s="2">
        <v>8087</v>
      </c>
      <c r="B8088" s="2" t="s">
        <v>9819</v>
      </c>
      <c r="C8088" s="2">
        <f>YEAR([1]Data!$D8088)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x14ac:dyDescent="0.3">
      <c r="A8089" s="2">
        <v>8088</v>
      </c>
      <c r="B8089" s="2" t="s">
        <v>9820</v>
      </c>
      <c r="C8089" s="2">
        <f>YEAR([1]Data!$D8089)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x14ac:dyDescent="0.3">
      <c r="A8090" s="2">
        <v>8089</v>
      </c>
      <c r="B8090" s="2" t="s">
        <v>9821</v>
      </c>
      <c r="C8090" s="2">
        <f>YEAR([1]Data!$D8090)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x14ac:dyDescent="0.3">
      <c r="A8091" s="2">
        <v>8090</v>
      </c>
      <c r="B8091" s="2" t="s">
        <v>9822</v>
      </c>
      <c r="C8091" s="2">
        <f>YEAR([1]Data!$D8091)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x14ac:dyDescent="0.3">
      <c r="A8092" s="2">
        <v>8091</v>
      </c>
      <c r="B8092" s="2" t="s">
        <v>9823</v>
      </c>
      <c r="C8092" s="2">
        <f>YEAR([1]Data!$D8092)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x14ac:dyDescent="0.3">
      <c r="A8093" s="2">
        <v>8092</v>
      </c>
      <c r="B8093" s="2" t="s">
        <v>9824</v>
      </c>
      <c r="C8093" s="2">
        <f>YEAR([1]Data!$D8093)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x14ac:dyDescent="0.3">
      <c r="A8094" s="2">
        <v>8093</v>
      </c>
      <c r="B8094" s="2" t="s">
        <v>9825</v>
      </c>
      <c r="C8094" s="2">
        <f>YEAR([1]Data!$D8094)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x14ac:dyDescent="0.3">
      <c r="A8095" s="2">
        <v>8094</v>
      </c>
      <c r="B8095" s="2" t="s">
        <v>9826</v>
      </c>
      <c r="C8095" s="2">
        <f>YEAR([1]Data!$D8095)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x14ac:dyDescent="0.3">
      <c r="A8096" s="2">
        <v>8095</v>
      </c>
      <c r="B8096" s="2" t="s">
        <v>9826</v>
      </c>
      <c r="C8096" s="2">
        <f>YEAR([1]Data!$D8096)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x14ac:dyDescent="0.3">
      <c r="A8097" s="2">
        <v>8096</v>
      </c>
      <c r="B8097" s="2" t="s">
        <v>9826</v>
      </c>
      <c r="C8097" s="2">
        <f>YEAR([1]Data!$D8097)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x14ac:dyDescent="0.3">
      <c r="A8098" s="2">
        <v>8097</v>
      </c>
      <c r="B8098" s="2" t="s">
        <v>9826</v>
      </c>
      <c r="C8098" s="2">
        <f>YEAR([1]Data!$D8098)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x14ac:dyDescent="0.3">
      <c r="A8099" s="2">
        <v>8098</v>
      </c>
      <c r="B8099" s="2" t="s">
        <v>9827</v>
      </c>
      <c r="C8099" s="2">
        <f>YEAR([1]Data!$D8099)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x14ac:dyDescent="0.3">
      <c r="A8100" s="2">
        <v>8099</v>
      </c>
      <c r="B8100" s="2" t="s">
        <v>9827</v>
      </c>
      <c r="C8100" s="2">
        <f>YEAR([1]Data!$D8100)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x14ac:dyDescent="0.3">
      <c r="A8101" s="2">
        <v>8100</v>
      </c>
      <c r="B8101" s="2" t="s">
        <v>9828</v>
      </c>
      <c r="C8101" s="2">
        <f>YEAR([1]Data!$D8101)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x14ac:dyDescent="0.3">
      <c r="A8102" s="2">
        <v>8101</v>
      </c>
      <c r="B8102" s="2" t="s">
        <v>9828</v>
      </c>
      <c r="C8102" s="2">
        <f>YEAR([1]Data!$D8102)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x14ac:dyDescent="0.3">
      <c r="A8103" s="2">
        <v>8102</v>
      </c>
      <c r="B8103" s="2" t="s">
        <v>9831</v>
      </c>
      <c r="C8103" s="2">
        <f>YEAR([1]Data!$D8103)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x14ac:dyDescent="0.3">
      <c r="A8104" s="2">
        <v>8103</v>
      </c>
      <c r="B8104" s="2" t="s">
        <v>9831</v>
      </c>
      <c r="C8104" s="2">
        <f>YEAR([1]Data!$D8104)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x14ac:dyDescent="0.3">
      <c r="A8105" s="2">
        <v>8104</v>
      </c>
      <c r="B8105" s="2" t="s">
        <v>9831</v>
      </c>
      <c r="C8105" s="2">
        <f>YEAR([1]Data!$D8105)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x14ac:dyDescent="0.3">
      <c r="A8106" s="2">
        <v>8105</v>
      </c>
      <c r="B8106" s="2" t="s">
        <v>9831</v>
      </c>
      <c r="C8106" s="2">
        <f>YEAR([1]Data!$D8106)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x14ac:dyDescent="0.3">
      <c r="A8107" s="2">
        <v>8106</v>
      </c>
      <c r="B8107" s="2" t="s">
        <v>9832</v>
      </c>
      <c r="C8107" s="2">
        <f>YEAR([1]Data!$D8107)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x14ac:dyDescent="0.3">
      <c r="A8108" s="2">
        <v>8107</v>
      </c>
      <c r="B8108" s="2" t="s">
        <v>9832</v>
      </c>
      <c r="C8108" s="2">
        <f>YEAR([1]Data!$D8108)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x14ac:dyDescent="0.3">
      <c r="A8109" s="2">
        <v>8108</v>
      </c>
      <c r="B8109" s="2" t="s">
        <v>9832</v>
      </c>
      <c r="C8109" s="2">
        <f>YEAR([1]Data!$D8109)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x14ac:dyDescent="0.3">
      <c r="A8110" s="2">
        <v>8109</v>
      </c>
      <c r="B8110" s="2" t="s">
        <v>9835</v>
      </c>
      <c r="C8110" s="2">
        <f>YEAR([1]Data!$D8110)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x14ac:dyDescent="0.3">
      <c r="A8111" s="2">
        <v>8110</v>
      </c>
      <c r="B8111" s="2" t="s">
        <v>9836</v>
      </c>
      <c r="C8111" s="2">
        <f>YEAR([1]Data!$D8111)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x14ac:dyDescent="0.3">
      <c r="A8112" s="2">
        <v>8111</v>
      </c>
      <c r="B8112" s="2" t="s">
        <v>9836</v>
      </c>
      <c r="C8112" s="2">
        <f>YEAR([1]Data!$D8112)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x14ac:dyDescent="0.3">
      <c r="A8113" s="2">
        <v>8112</v>
      </c>
      <c r="B8113" s="2" t="s">
        <v>9837</v>
      </c>
      <c r="C8113" s="2">
        <f>YEAR([1]Data!$D8113)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x14ac:dyDescent="0.3">
      <c r="A8114" s="2">
        <v>8113</v>
      </c>
      <c r="B8114" s="2" t="s">
        <v>9837</v>
      </c>
      <c r="C8114" s="2">
        <f>YEAR([1]Data!$D8114)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x14ac:dyDescent="0.3">
      <c r="A8115" s="2">
        <v>8114</v>
      </c>
      <c r="B8115" s="2" t="s">
        <v>9837</v>
      </c>
      <c r="C8115" s="2">
        <f>YEAR([1]Data!$D8115)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x14ac:dyDescent="0.3">
      <c r="A8116" s="2">
        <v>8115</v>
      </c>
      <c r="B8116" s="2" t="s">
        <v>9838</v>
      </c>
      <c r="C8116" s="2">
        <f>YEAR([1]Data!$D8116)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x14ac:dyDescent="0.3">
      <c r="A8117" s="2">
        <v>8116</v>
      </c>
      <c r="B8117" s="2" t="s">
        <v>9839</v>
      </c>
      <c r="C8117" s="2">
        <f>YEAR([1]Data!$D8117)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x14ac:dyDescent="0.3">
      <c r="A8118" s="2">
        <v>8117</v>
      </c>
      <c r="B8118" s="2" t="s">
        <v>9840</v>
      </c>
      <c r="C8118" s="2">
        <f>YEAR([1]Data!$D8118)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x14ac:dyDescent="0.3">
      <c r="A8119" s="2">
        <v>8118</v>
      </c>
      <c r="B8119" s="2" t="s">
        <v>9841</v>
      </c>
      <c r="C8119" s="2">
        <f>YEAR([1]Data!$D8119)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x14ac:dyDescent="0.3">
      <c r="A8120" s="2">
        <v>8119</v>
      </c>
      <c r="B8120" s="2" t="s">
        <v>9842</v>
      </c>
      <c r="C8120" s="2">
        <f>YEAR([1]Data!$D8120)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x14ac:dyDescent="0.3">
      <c r="A8121" s="2">
        <v>8120</v>
      </c>
      <c r="B8121" s="2" t="s">
        <v>9843</v>
      </c>
      <c r="C8121" s="2">
        <f>YEAR([1]Data!$D8121)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x14ac:dyDescent="0.3">
      <c r="A8122" s="2">
        <v>8121</v>
      </c>
      <c r="B8122" s="2" t="s">
        <v>9843</v>
      </c>
      <c r="C8122" s="2">
        <f>YEAR([1]Data!$D8122)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x14ac:dyDescent="0.3">
      <c r="A8123" s="2">
        <v>8122</v>
      </c>
      <c r="B8123" s="2" t="s">
        <v>9843</v>
      </c>
      <c r="C8123" s="2">
        <f>YEAR([1]Data!$D8123)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x14ac:dyDescent="0.3">
      <c r="A8124" s="2">
        <v>8123</v>
      </c>
      <c r="B8124" s="2" t="s">
        <v>9844</v>
      </c>
      <c r="C8124" s="2">
        <f>YEAR([1]Data!$D8124)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x14ac:dyDescent="0.3">
      <c r="A8125" s="2">
        <v>8124</v>
      </c>
      <c r="B8125" s="2" t="s">
        <v>9844</v>
      </c>
      <c r="C8125" s="2">
        <f>YEAR([1]Data!$D8125)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x14ac:dyDescent="0.3">
      <c r="A8126" s="2">
        <v>8125</v>
      </c>
      <c r="B8126" s="2" t="s">
        <v>9845</v>
      </c>
      <c r="C8126" s="2">
        <f>YEAR([1]Data!$D8126)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x14ac:dyDescent="0.3">
      <c r="A8127" s="2">
        <v>8126</v>
      </c>
      <c r="B8127" s="2" t="s">
        <v>9846</v>
      </c>
      <c r="C8127" s="2">
        <f>YEAR([1]Data!$D8127)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x14ac:dyDescent="0.3">
      <c r="A8128" s="2">
        <v>8127</v>
      </c>
      <c r="B8128" s="2" t="s">
        <v>9846</v>
      </c>
      <c r="C8128" s="2">
        <f>YEAR([1]Data!$D8128)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x14ac:dyDescent="0.3">
      <c r="A8129" s="2">
        <v>8128</v>
      </c>
      <c r="B8129" s="2" t="s">
        <v>9846</v>
      </c>
      <c r="C8129" s="2">
        <f>YEAR([1]Data!$D8129)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x14ac:dyDescent="0.3">
      <c r="A8130" s="2">
        <v>8129</v>
      </c>
      <c r="B8130" s="2" t="s">
        <v>9847</v>
      </c>
      <c r="C8130" s="2">
        <f>YEAR([1]Data!$D8130)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x14ac:dyDescent="0.3">
      <c r="A8131" s="2">
        <v>8130</v>
      </c>
      <c r="B8131" s="2" t="s">
        <v>9848</v>
      </c>
      <c r="C8131" s="2">
        <f>YEAR([1]Data!$D8131)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x14ac:dyDescent="0.3">
      <c r="A8132" s="2">
        <v>8131</v>
      </c>
      <c r="B8132" s="2" t="s">
        <v>9848</v>
      </c>
      <c r="C8132" s="2">
        <f>YEAR([1]Data!$D8132)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x14ac:dyDescent="0.3">
      <c r="A8133" s="2">
        <v>8132</v>
      </c>
      <c r="B8133" s="2" t="s">
        <v>9848</v>
      </c>
      <c r="C8133" s="2">
        <f>YEAR([1]Data!$D8133)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x14ac:dyDescent="0.3">
      <c r="A8134" s="2">
        <v>8133</v>
      </c>
      <c r="B8134" s="2" t="s">
        <v>9848</v>
      </c>
      <c r="C8134" s="2">
        <f>YEAR([1]Data!$D8134)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x14ac:dyDescent="0.3">
      <c r="A8135" s="2">
        <v>8134</v>
      </c>
      <c r="B8135" s="2" t="s">
        <v>9849</v>
      </c>
      <c r="C8135" s="2">
        <f>YEAR([1]Data!$D8135)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x14ac:dyDescent="0.3">
      <c r="A8136" s="2">
        <v>8135</v>
      </c>
      <c r="B8136" s="2" t="s">
        <v>9850</v>
      </c>
      <c r="C8136" s="2">
        <f>YEAR([1]Data!$D8136)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x14ac:dyDescent="0.3">
      <c r="A8137" s="2">
        <v>8136</v>
      </c>
      <c r="B8137" s="2" t="s">
        <v>9850</v>
      </c>
      <c r="C8137" s="2">
        <f>YEAR([1]Data!$D8137)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x14ac:dyDescent="0.3">
      <c r="A8138" s="2">
        <v>8137</v>
      </c>
      <c r="B8138" s="2" t="s">
        <v>9851</v>
      </c>
      <c r="C8138" s="2">
        <f>YEAR([1]Data!$D8138)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x14ac:dyDescent="0.3">
      <c r="A8139" s="2">
        <v>8138</v>
      </c>
      <c r="B8139" s="2" t="s">
        <v>9852</v>
      </c>
      <c r="C8139" s="2">
        <f>YEAR([1]Data!$D8139)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x14ac:dyDescent="0.3">
      <c r="A8140" s="2">
        <v>8139</v>
      </c>
      <c r="B8140" s="2" t="s">
        <v>9853</v>
      </c>
      <c r="C8140" s="2">
        <f>YEAR([1]Data!$D8140)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x14ac:dyDescent="0.3">
      <c r="A8141" s="2">
        <v>8140</v>
      </c>
      <c r="B8141" s="2" t="s">
        <v>9853</v>
      </c>
      <c r="C8141" s="2">
        <f>YEAR([1]Data!$D8141)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x14ac:dyDescent="0.3">
      <c r="A8142" s="2">
        <v>8141</v>
      </c>
      <c r="B8142" s="2" t="s">
        <v>9853</v>
      </c>
      <c r="C8142" s="2">
        <f>YEAR([1]Data!$D8142)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x14ac:dyDescent="0.3">
      <c r="A8143" s="2">
        <v>8142</v>
      </c>
      <c r="B8143" s="2" t="s">
        <v>9854</v>
      </c>
      <c r="C8143" s="2">
        <f>YEAR([1]Data!$D8143)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x14ac:dyDescent="0.3">
      <c r="A8144" s="2">
        <v>8143</v>
      </c>
      <c r="B8144" s="2" t="s">
        <v>9854</v>
      </c>
      <c r="C8144" s="2">
        <f>YEAR([1]Data!$D8144)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x14ac:dyDescent="0.3">
      <c r="A8145" s="2">
        <v>8144</v>
      </c>
      <c r="B8145" s="2" t="s">
        <v>9854</v>
      </c>
      <c r="C8145" s="2">
        <f>YEAR([1]Data!$D8145)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x14ac:dyDescent="0.3">
      <c r="A8146" s="2">
        <v>8145</v>
      </c>
      <c r="B8146" s="2" t="s">
        <v>9854</v>
      </c>
      <c r="C8146" s="2">
        <f>YEAR([1]Data!$D8146)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x14ac:dyDescent="0.3">
      <c r="A8147" s="2">
        <v>8146</v>
      </c>
      <c r="B8147" s="2" t="s">
        <v>9855</v>
      </c>
      <c r="C8147" s="2">
        <f>YEAR([1]Data!$D8147)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x14ac:dyDescent="0.3">
      <c r="A8148" s="2">
        <v>8147</v>
      </c>
      <c r="B8148" s="2" t="s">
        <v>9855</v>
      </c>
      <c r="C8148" s="2">
        <f>YEAR([1]Data!$D8148)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x14ac:dyDescent="0.3">
      <c r="A8149" s="2">
        <v>8148</v>
      </c>
      <c r="B8149" s="2" t="s">
        <v>9856</v>
      </c>
      <c r="C8149" s="2">
        <f>YEAR([1]Data!$D8149)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x14ac:dyDescent="0.3">
      <c r="A8150" s="2">
        <v>8149</v>
      </c>
      <c r="B8150" s="2" t="s">
        <v>9857</v>
      </c>
      <c r="C8150" s="2">
        <f>YEAR([1]Data!$D8150)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x14ac:dyDescent="0.3">
      <c r="A8151" s="2">
        <v>8150</v>
      </c>
      <c r="B8151" s="2" t="s">
        <v>9858</v>
      </c>
      <c r="C8151" s="2">
        <f>YEAR([1]Data!$D8151)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x14ac:dyDescent="0.3">
      <c r="A8152" s="2">
        <v>8151</v>
      </c>
      <c r="B8152" s="2" t="s">
        <v>9858</v>
      </c>
      <c r="C8152" s="2">
        <f>YEAR([1]Data!$D8152)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x14ac:dyDescent="0.3">
      <c r="A8153" s="2">
        <v>8152</v>
      </c>
      <c r="B8153" s="2" t="s">
        <v>9860</v>
      </c>
      <c r="C8153" s="2">
        <f>YEAR([1]Data!$D8153)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x14ac:dyDescent="0.3">
      <c r="A8154" s="2">
        <v>8153</v>
      </c>
      <c r="B8154" s="2" t="s">
        <v>9860</v>
      </c>
      <c r="C8154" s="2">
        <f>YEAR([1]Data!$D8154)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x14ac:dyDescent="0.3">
      <c r="A8155" s="2">
        <v>8154</v>
      </c>
      <c r="B8155" s="2" t="s">
        <v>9860</v>
      </c>
      <c r="C8155" s="2">
        <f>YEAR([1]Data!$D8155)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x14ac:dyDescent="0.3">
      <c r="A8156" s="2">
        <v>8155</v>
      </c>
      <c r="B8156" s="2" t="s">
        <v>9861</v>
      </c>
      <c r="C8156" s="2">
        <f>YEAR([1]Data!$D8156)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x14ac:dyDescent="0.3">
      <c r="A8157" s="2">
        <v>8156</v>
      </c>
      <c r="B8157" s="2" t="s">
        <v>9861</v>
      </c>
      <c r="C8157" s="2">
        <f>YEAR([1]Data!$D8157)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x14ac:dyDescent="0.3">
      <c r="A8158" s="2">
        <v>8157</v>
      </c>
      <c r="B8158" s="2" t="s">
        <v>9862</v>
      </c>
      <c r="C8158" s="2">
        <f>YEAR([1]Data!$D8158)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x14ac:dyDescent="0.3">
      <c r="A8159" s="2">
        <v>8158</v>
      </c>
      <c r="B8159" s="2" t="s">
        <v>9863</v>
      </c>
      <c r="C8159" s="2">
        <f>YEAR([1]Data!$D8159)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x14ac:dyDescent="0.3">
      <c r="A8160" s="2">
        <v>8159</v>
      </c>
      <c r="B8160" s="2" t="s">
        <v>9864</v>
      </c>
      <c r="C8160" s="2">
        <f>YEAR([1]Data!$D8160)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x14ac:dyDescent="0.3">
      <c r="A8161" s="2">
        <v>8160</v>
      </c>
      <c r="B8161" s="2" t="s">
        <v>9865</v>
      </c>
      <c r="C8161" s="2">
        <f>YEAR([1]Data!$D8161)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x14ac:dyDescent="0.3">
      <c r="A8162" s="2">
        <v>8161</v>
      </c>
      <c r="B8162" s="2" t="s">
        <v>9866</v>
      </c>
      <c r="C8162" s="2">
        <f>YEAR([1]Data!$D8162)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x14ac:dyDescent="0.3">
      <c r="A8163" s="2">
        <v>8162</v>
      </c>
      <c r="B8163" s="2" t="s">
        <v>9867</v>
      </c>
      <c r="C8163" s="2">
        <f>YEAR([1]Data!$D8163)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x14ac:dyDescent="0.3">
      <c r="A8164" s="2">
        <v>8163</v>
      </c>
      <c r="B8164" s="2" t="s">
        <v>9867</v>
      </c>
      <c r="C8164" s="2">
        <f>YEAR([1]Data!$D8164)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x14ac:dyDescent="0.3">
      <c r="A8165" s="2">
        <v>8164</v>
      </c>
      <c r="B8165" s="2" t="s">
        <v>9868</v>
      </c>
      <c r="C8165" s="2">
        <f>YEAR([1]Data!$D8165)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x14ac:dyDescent="0.3">
      <c r="A8166" s="2">
        <v>8165</v>
      </c>
      <c r="B8166" s="2" t="s">
        <v>9868</v>
      </c>
      <c r="C8166" s="2">
        <f>YEAR([1]Data!$D8166)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x14ac:dyDescent="0.3">
      <c r="A8167" s="2">
        <v>8166</v>
      </c>
      <c r="B8167" s="2" t="s">
        <v>9868</v>
      </c>
      <c r="C8167" s="2">
        <f>YEAR([1]Data!$D8167)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x14ac:dyDescent="0.3">
      <c r="A8168" s="2">
        <v>8167</v>
      </c>
      <c r="B8168" s="2" t="s">
        <v>9868</v>
      </c>
      <c r="C8168" s="2">
        <f>YEAR([1]Data!$D8168)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x14ac:dyDescent="0.3">
      <c r="A8169" s="2">
        <v>8168</v>
      </c>
      <c r="B8169" s="2" t="s">
        <v>9869</v>
      </c>
      <c r="C8169" s="2">
        <f>YEAR([1]Data!$D8169)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x14ac:dyDescent="0.3">
      <c r="A8170" s="2">
        <v>8169</v>
      </c>
      <c r="B8170" s="2" t="s">
        <v>9870</v>
      </c>
      <c r="C8170" s="2">
        <f>YEAR([1]Data!$D8170)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x14ac:dyDescent="0.3">
      <c r="A8171" s="2">
        <v>8170</v>
      </c>
      <c r="B8171" s="2" t="s">
        <v>9870</v>
      </c>
      <c r="C8171" s="2">
        <f>YEAR([1]Data!$D8171)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x14ac:dyDescent="0.3">
      <c r="A8172" s="2">
        <v>8171</v>
      </c>
      <c r="B8172" s="2" t="s">
        <v>9870</v>
      </c>
      <c r="C8172" s="2">
        <f>YEAR([1]Data!$D8172)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x14ac:dyDescent="0.3">
      <c r="A8173" s="2">
        <v>8172</v>
      </c>
      <c r="B8173" s="2" t="s">
        <v>9871</v>
      </c>
      <c r="C8173" s="2">
        <f>YEAR([1]Data!$D8173)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x14ac:dyDescent="0.3">
      <c r="A8174" s="2">
        <v>8173</v>
      </c>
      <c r="B8174" s="2" t="s">
        <v>9872</v>
      </c>
      <c r="C8174" s="2">
        <f>YEAR([1]Data!$D8174)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x14ac:dyDescent="0.3">
      <c r="A8175" s="2">
        <v>8174</v>
      </c>
      <c r="B8175" s="2" t="s">
        <v>9872</v>
      </c>
      <c r="C8175" s="2">
        <f>YEAR([1]Data!$D8175)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x14ac:dyDescent="0.3">
      <c r="A8176" s="2">
        <v>8175</v>
      </c>
      <c r="B8176" s="2" t="s">
        <v>9872</v>
      </c>
      <c r="C8176" s="2">
        <f>YEAR([1]Data!$D8176)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x14ac:dyDescent="0.3">
      <c r="A8177" s="2">
        <v>8176</v>
      </c>
      <c r="B8177" s="2" t="s">
        <v>9873</v>
      </c>
      <c r="C8177" s="2">
        <f>YEAR([1]Data!$D8177)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x14ac:dyDescent="0.3">
      <c r="A8178" s="2">
        <v>8177</v>
      </c>
      <c r="B8178" s="2" t="s">
        <v>9876</v>
      </c>
      <c r="C8178" s="2">
        <f>YEAR([1]Data!$D8178)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x14ac:dyDescent="0.3">
      <c r="A8179" s="2">
        <v>8178</v>
      </c>
      <c r="B8179" s="2" t="s">
        <v>9877</v>
      </c>
      <c r="C8179" s="2">
        <f>YEAR([1]Data!$D8179)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x14ac:dyDescent="0.3">
      <c r="A8180" s="2">
        <v>8179</v>
      </c>
      <c r="B8180" s="2" t="s">
        <v>9878</v>
      </c>
      <c r="C8180" s="2">
        <f>YEAR([1]Data!$D8180)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x14ac:dyDescent="0.3">
      <c r="A8181" s="2">
        <v>8180</v>
      </c>
      <c r="B8181" s="2" t="s">
        <v>9879</v>
      </c>
      <c r="C8181" s="2">
        <f>YEAR([1]Data!$D8181)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x14ac:dyDescent="0.3">
      <c r="A8182" s="2">
        <v>8181</v>
      </c>
      <c r="B8182" s="2" t="s">
        <v>9880</v>
      </c>
      <c r="C8182" s="2">
        <f>YEAR([1]Data!$D8182)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x14ac:dyDescent="0.3">
      <c r="A8183" s="2">
        <v>8182</v>
      </c>
      <c r="B8183" s="2" t="s">
        <v>9880</v>
      </c>
      <c r="C8183" s="2">
        <f>YEAR([1]Data!$D8183)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x14ac:dyDescent="0.3">
      <c r="A8184" s="2">
        <v>8183</v>
      </c>
      <c r="B8184" s="2" t="s">
        <v>9881</v>
      </c>
      <c r="C8184" s="2">
        <f>YEAR([1]Data!$D8184)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x14ac:dyDescent="0.3">
      <c r="A8185" s="2">
        <v>8184</v>
      </c>
      <c r="B8185" s="2" t="s">
        <v>9881</v>
      </c>
      <c r="C8185" s="2">
        <f>YEAR([1]Data!$D8185)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x14ac:dyDescent="0.3">
      <c r="A8186" s="2">
        <v>8185</v>
      </c>
      <c r="B8186" s="2" t="s">
        <v>9882</v>
      </c>
      <c r="C8186" s="2">
        <f>YEAR([1]Data!$D8186)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x14ac:dyDescent="0.3">
      <c r="A8187" s="2">
        <v>8186</v>
      </c>
      <c r="B8187" s="2" t="s">
        <v>9883</v>
      </c>
      <c r="C8187" s="2">
        <f>YEAR([1]Data!$D8187)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x14ac:dyDescent="0.3">
      <c r="A8188" s="2">
        <v>8187</v>
      </c>
      <c r="B8188" s="2" t="s">
        <v>9883</v>
      </c>
      <c r="C8188" s="2">
        <f>YEAR([1]Data!$D8188)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x14ac:dyDescent="0.3">
      <c r="A8189" s="2">
        <v>8188</v>
      </c>
      <c r="B8189" s="2" t="s">
        <v>9884</v>
      </c>
      <c r="C8189" s="2">
        <f>YEAR([1]Data!$D8189)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x14ac:dyDescent="0.3">
      <c r="A8190" s="2">
        <v>8189</v>
      </c>
      <c r="B8190" s="2" t="s">
        <v>9885</v>
      </c>
      <c r="C8190" s="2">
        <f>YEAR([1]Data!$D8190)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x14ac:dyDescent="0.3">
      <c r="A8191" s="2">
        <v>8190</v>
      </c>
      <c r="B8191" s="2" t="s">
        <v>9885</v>
      </c>
      <c r="C8191" s="2">
        <f>YEAR([1]Data!$D8191)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x14ac:dyDescent="0.3">
      <c r="A8192" s="2">
        <v>8191</v>
      </c>
      <c r="B8192" s="2" t="s">
        <v>9886</v>
      </c>
      <c r="C8192" s="2">
        <f>YEAR([1]Data!$D8192)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x14ac:dyDescent="0.3">
      <c r="A8193" s="2">
        <v>8192</v>
      </c>
      <c r="B8193" s="2" t="s">
        <v>9886</v>
      </c>
      <c r="C8193" s="2">
        <f>YEAR([1]Data!$D8193)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x14ac:dyDescent="0.3">
      <c r="A8194" s="2">
        <v>8193</v>
      </c>
      <c r="B8194" s="2" t="s">
        <v>9887</v>
      </c>
      <c r="C8194" s="2">
        <f>YEAR([1]Data!$D8194)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x14ac:dyDescent="0.3">
      <c r="A8195" s="2">
        <v>8194</v>
      </c>
      <c r="B8195" s="2" t="s">
        <v>9887</v>
      </c>
      <c r="C8195" s="2">
        <f>YEAR([1]Data!$D8195)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x14ac:dyDescent="0.3">
      <c r="A8196" s="2">
        <v>8195</v>
      </c>
      <c r="B8196" s="2" t="s">
        <v>9887</v>
      </c>
      <c r="C8196" s="2">
        <f>YEAR([1]Data!$D8196)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x14ac:dyDescent="0.3">
      <c r="A8197" s="2">
        <v>8196</v>
      </c>
      <c r="B8197" s="2" t="s">
        <v>9888</v>
      </c>
      <c r="C8197" s="2">
        <f>YEAR([1]Data!$D8197)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x14ac:dyDescent="0.3">
      <c r="A8198" s="2">
        <v>8197</v>
      </c>
      <c r="B8198" s="2" t="s">
        <v>9889</v>
      </c>
      <c r="C8198" s="2">
        <f>YEAR([1]Data!$D8198)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x14ac:dyDescent="0.3">
      <c r="A8199" s="2">
        <v>8198</v>
      </c>
      <c r="B8199" s="2" t="s">
        <v>9889</v>
      </c>
      <c r="C8199" s="2">
        <f>YEAR([1]Data!$D8199)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x14ac:dyDescent="0.3">
      <c r="A8200" s="2">
        <v>8199</v>
      </c>
      <c r="B8200" s="2" t="s">
        <v>9889</v>
      </c>
      <c r="C8200" s="2">
        <f>YEAR([1]Data!$D8200)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x14ac:dyDescent="0.3">
      <c r="A8201" s="2">
        <v>8200</v>
      </c>
      <c r="B8201" s="2" t="s">
        <v>9890</v>
      </c>
      <c r="C8201" s="2">
        <f>YEAR([1]Data!$D8201)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x14ac:dyDescent="0.3">
      <c r="A8202" s="2">
        <v>8201</v>
      </c>
      <c r="B8202" s="2" t="s">
        <v>9890</v>
      </c>
      <c r="C8202" s="2">
        <f>YEAR([1]Data!$D8202)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x14ac:dyDescent="0.3">
      <c r="A8203" s="2">
        <v>8202</v>
      </c>
      <c r="B8203" s="2" t="s">
        <v>9891</v>
      </c>
      <c r="C8203" s="2">
        <f>YEAR([1]Data!$D8203)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x14ac:dyDescent="0.3">
      <c r="A8204" s="2">
        <v>8203</v>
      </c>
      <c r="B8204" s="2" t="s">
        <v>9891</v>
      </c>
      <c r="C8204" s="2">
        <f>YEAR([1]Data!$D8204)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x14ac:dyDescent="0.3">
      <c r="A8205" s="2">
        <v>8204</v>
      </c>
      <c r="B8205" s="2" t="s">
        <v>9891</v>
      </c>
      <c r="C8205" s="2">
        <f>YEAR([1]Data!$D8205)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x14ac:dyDescent="0.3">
      <c r="A8206" s="2">
        <v>8205</v>
      </c>
      <c r="B8206" s="2" t="s">
        <v>9891</v>
      </c>
      <c r="C8206" s="2">
        <f>YEAR([1]Data!$D8206)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x14ac:dyDescent="0.3">
      <c r="A8207" s="2">
        <v>8206</v>
      </c>
      <c r="B8207" s="2" t="s">
        <v>9891</v>
      </c>
      <c r="C8207" s="2">
        <f>YEAR([1]Data!$D8207)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x14ac:dyDescent="0.3">
      <c r="A8208" s="2">
        <v>8207</v>
      </c>
      <c r="B8208" s="2" t="s">
        <v>9892</v>
      </c>
      <c r="C8208" s="2">
        <f>YEAR([1]Data!$D8208)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x14ac:dyDescent="0.3">
      <c r="A8209" s="2">
        <v>8208</v>
      </c>
      <c r="B8209" s="2" t="s">
        <v>9892</v>
      </c>
      <c r="C8209" s="2">
        <f>YEAR([1]Data!$D8209)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x14ac:dyDescent="0.3">
      <c r="A8210" s="2">
        <v>8209</v>
      </c>
      <c r="B8210" s="2" t="s">
        <v>9893</v>
      </c>
      <c r="C8210" s="2">
        <f>YEAR([1]Data!$D8210)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x14ac:dyDescent="0.3">
      <c r="A8211" s="2">
        <v>8210</v>
      </c>
      <c r="B8211" s="2" t="s">
        <v>9893</v>
      </c>
      <c r="C8211" s="2">
        <f>YEAR([1]Data!$D8211)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x14ac:dyDescent="0.3">
      <c r="A8212" s="2">
        <v>8211</v>
      </c>
      <c r="B8212" s="2" t="s">
        <v>9894</v>
      </c>
      <c r="C8212" s="2">
        <f>YEAR([1]Data!$D8212)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x14ac:dyDescent="0.3">
      <c r="A8213" s="2">
        <v>8212</v>
      </c>
      <c r="B8213" s="2" t="s">
        <v>9895</v>
      </c>
      <c r="C8213" s="2">
        <f>YEAR([1]Data!$D8213)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x14ac:dyDescent="0.3">
      <c r="A8214" s="2">
        <v>8213</v>
      </c>
      <c r="B8214" s="2" t="s">
        <v>9895</v>
      </c>
      <c r="C8214" s="2">
        <f>YEAR([1]Data!$D8214)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x14ac:dyDescent="0.3">
      <c r="A8215" s="2">
        <v>8214</v>
      </c>
      <c r="B8215" s="2" t="s">
        <v>9898</v>
      </c>
      <c r="C8215" s="2">
        <f>YEAR([1]Data!$D8215)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x14ac:dyDescent="0.3">
      <c r="A8216" s="2">
        <v>8215</v>
      </c>
      <c r="B8216" s="2" t="s">
        <v>9898</v>
      </c>
      <c r="C8216" s="2">
        <f>YEAR([1]Data!$D8216)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x14ac:dyDescent="0.3">
      <c r="A8217" s="2">
        <v>8216</v>
      </c>
      <c r="B8217" s="2" t="s">
        <v>9898</v>
      </c>
      <c r="C8217" s="2">
        <f>YEAR([1]Data!$D8217)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x14ac:dyDescent="0.3">
      <c r="A8218" s="2">
        <v>8217</v>
      </c>
      <c r="B8218" s="2" t="s">
        <v>9898</v>
      </c>
      <c r="C8218" s="2">
        <f>YEAR([1]Data!$D8218)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x14ac:dyDescent="0.3">
      <c r="A8219" s="2">
        <v>8218</v>
      </c>
      <c r="B8219" s="2" t="s">
        <v>9899</v>
      </c>
      <c r="C8219" s="2">
        <f>YEAR([1]Data!$D8219)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x14ac:dyDescent="0.3">
      <c r="A8220" s="2">
        <v>8219</v>
      </c>
      <c r="B8220" s="2" t="s">
        <v>9899</v>
      </c>
      <c r="C8220" s="2">
        <f>YEAR([1]Data!$D8220)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x14ac:dyDescent="0.3">
      <c r="A8221" s="2">
        <v>8220</v>
      </c>
      <c r="B8221" s="2" t="s">
        <v>9899</v>
      </c>
      <c r="C8221" s="2">
        <f>YEAR([1]Data!$D8221)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x14ac:dyDescent="0.3">
      <c r="A8222" s="2">
        <v>8221</v>
      </c>
      <c r="B8222" s="2" t="s">
        <v>9899</v>
      </c>
      <c r="C8222" s="2">
        <f>YEAR([1]Data!$D8222)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x14ac:dyDescent="0.3">
      <c r="A8223" s="2">
        <v>8222</v>
      </c>
      <c r="B8223" s="2" t="s">
        <v>9899</v>
      </c>
      <c r="C8223" s="2">
        <f>YEAR([1]Data!$D8223)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x14ac:dyDescent="0.3">
      <c r="A8224" s="2">
        <v>8223</v>
      </c>
      <c r="B8224" s="2" t="s">
        <v>9902</v>
      </c>
      <c r="C8224" s="2">
        <f>YEAR([1]Data!$D8224)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x14ac:dyDescent="0.3">
      <c r="A8225" s="2">
        <v>8224</v>
      </c>
      <c r="B8225" s="2" t="s">
        <v>9903</v>
      </c>
      <c r="C8225" s="2">
        <f>YEAR([1]Data!$D8225)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x14ac:dyDescent="0.3">
      <c r="A8226" s="2">
        <v>8225</v>
      </c>
      <c r="B8226" s="2" t="s">
        <v>9903</v>
      </c>
      <c r="C8226" s="2">
        <f>YEAR([1]Data!$D8226)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x14ac:dyDescent="0.3">
      <c r="A8227" s="2">
        <v>8226</v>
      </c>
      <c r="B8227" s="2" t="s">
        <v>9904</v>
      </c>
      <c r="C8227" s="2">
        <f>YEAR([1]Data!$D8227)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x14ac:dyDescent="0.3">
      <c r="A8228" s="2">
        <v>8227</v>
      </c>
      <c r="B8228" s="2" t="s">
        <v>9904</v>
      </c>
      <c r="C8228" s="2">
        <f>YEAR([1]Data!$D8228)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x14ac:dyDescent="0.3">
      <c r="A8229" s="2">
        <v>8228</v>
      </c>
      <c r="B8229" s="2" t="s">
        <v>9905</v>
      </c>
      <c r="C8229" s="2">
        <f>YEAR([1]Data!$D8229)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x14ac:dyDescent="0.3">
      <c r="A8230" s="2">
        <v>8229</v>
      </c>
      <c r="B8230" s="2" t="s">
        <v>9905</v>
      </c>
      <c r="C8230" s="2">
        <f>YEAR([1]Data!$D8230)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x14ac:dyDescent="0.3">
      <c r="A8231" s="2">
        <v>8230</v>
      </c>
      <c r="B8231" s="2" t="s">
        <v>9905</v>
      </c>
      <c r="C8231" s="2">
        <f>YEAR([1]Data!$D8231)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x14ac:dyDescent="0.3">
      <c r="A8232" s="2">
        <v>8231</v>
      </c>
      <c r="B8232" s="2" t="s">
        <v>9906</v>
      </c>
      <c r="C8232" s="2">
        <f>YEAR([1]Data!$D8232)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x14ac:dyDescent="0.3">
      <c r="A8233" s="2">
        <v>8232</v>
      </c>
      <c r="B8233" s="2" t="s">
        <v>9906</v>
      </c>
      <c r="C8233" s="2">
        <f>YEAR([1]Data!$D8233)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x14ac:dyDescent="0.3">
      <c r="A8234" s="2">
        <v>8233</v>
      </c>
      <c r="B8234" s="2" t="s">
        <v>9907</v>
      </c>
      <c r="C8234" s="2">
        <f>YEAR([1]Data!$D8234)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x14ac:dyDescent="0.3">
      <c r="A8235" s="2">
        <v>8234</v>
      </c>
      <c r="B8235" s="2" t="s">
        <v>9907</v>
      </c>
      <c r="C8235" s="2">
        <f>YEAR([1]Data!$D8235)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x14ac:dyDescent="0.3">
      <c r="A8236" s="2">
        <v>8235</v>
      </c>
      <c r="B8236" s="2" t="s">
        <v>9908</v>
      </c>
      <c r="C8236" s="2">
        <f>YEAR([1]Data!$D8236)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x14ac:dyDescent="0.3">
      <c r="A8237" s="2">
        <v>8236</v>
      </c>
      <c r="B8237" s="2" t="s">
        <v>9908</v>
      </c>
      <c r="C8237" s="2">
        <f>YEAR([1]Data!$D8237)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x14ac:dyDescent="0.3">
      <c r="A8238" s="2">
        <v>8237</v>
      </c>
      <c r="B8238" s="2" t="s">
        <v>9908</v>
      </c>
      <c r="C8238" s="2">
        <f>YEAR([1]Data!$D8238)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x14ac:dyDescent="0.3">
      <c r="A8239" s="2">
        <v>8238</v>
      </c>
      <c r="B8239" s="2" t="s">
        <v>9909</v>
      </c>
      <c r="C8239" s="2">
        <f>YEAR([1]Data!$D8239)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x14ac:dyDescent="0.3">
      <c r="A8240" s="2">
        <v>8239</v>
      </c>
      <c r="B8240" s="2" t="s">
        <v>9909</v>
      </c>
      <c r="C8240" s="2">
        <f>YEAR([1]Data!$D8240)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x14ac:dyDescent="0.3">
      <c r="A8241" s="2">
        <v>8240</v>
      </c>
      <c r="B8241" s="2" t="s">
        <v>9909</v>
      </c>
      <c r="C8241" s="2">
        <f>YEAR([1]Data!$D8241)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x14ac:dyDescent="0.3">
      <c r="A8242" s="2">
        <v>8241</v>
      </c>
      <c r="B8242" s="2" t="s">
        <v>9909</v>
      </c>
      <c r="C8242" s="2">
        <f>YEAR([1]Data!$D8242)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x14ac:dyDescent="0.3">
      <c r="A8243" s="2">
        <v>8242</v>
      </c>
      <c r="B8243" s="2" t="s">
        <v>9910</v>
      </c>
      <c r="C8243" s="2">
        <f>YEAR([1]Data!$D8243)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x14ac:dyDescent="0.3">
      <c r="A8244" s="2">
        <v>8243</v>
      </c>
      <c r="B8244" s="2" t="s">
        <v>9910</v>
      </c>
      <c r="C8244" s="2">
        <f>YEAR([1]Data!$D8244)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x14ac:dyDescent="0.3">
      <c r="A8245" s="2">
        <v>8244</v>
      </c>
      <c r="B8245" s="2" t="s">
        <v>9911</v>
      </c>
      <c r="C8245" s="2">
        <f>YEAR([1]Data!$D8245)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x14ac:dyDescent="0.3">
      <c r="A8246" s="2">
        <v>8245</v>
      </c>
      <c r="B8246" s="2" t="s">
        <v>9911</v>
      </c>
      <c r="C8246" s="2">
        <f>YEAR([1]Data!$D8246)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x14ac:dyDescent="0.3">
      <c r="A8247" s="2">
        <v>8246</v>
      </c>
      <c r="B8247" s="2" t="s">
        <v>9912</v>
      </c>
      <c r="C8247" s="2">
        <f>YEAR([1]Data!$D8247)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x14ac:dyDescent="0.3">
      <c r="A8248" s="2">
        <v>8247</v>
      </c>
      <c r="B8248" s="2" t="s">
        <v>9913</v>
      </c>
      <c r="C8248" s="2">
        <f>YEAR([1]Data!$D8248)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x14ac:dyDescent="0.3">
      <c r="A8249" s="2">
        <v>8248</v>
      </c>
      <c r="B8249" s="2" t="s">
        <v>9913</v>
      </c>
      <c r="C8249" s="2">
        <f>YEAR([1]Data!$D8249)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x14ac:dyDescent="0.3">
      <c r="A8250" s="2">
        <v>8249</v>
      </c>
      <c r="B8250" s="2" t="s">
        <v>9914</v>
      </c>
      <c r="C8250" s="2">
        <f>YEAR([1]Data!$D8250)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x14ac:dyDescent="0.3">
      <c r="A8251" s="2">
        <v>8250</v>
      </c>
      <c r="B8251" s="2" t="s">
        <v>9915</v>
      </c>
      <c r="C8251" s="2">
        <f>YEAR([1]Data!$D8251)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x14ac:dyDescent="0.3">
      <c r="A8252" s="2">
        <v>8251</v>
      </c>
      <c r="B8252" s="2" t="s">
        <v>9915</v>
      </c>
      <c r="C8252" s="2">
        <f>YEAR([1]Data!$D8252)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x14ac:dyDescent="0.3">
      <c r="A8253" s="2">
        <v>8252</v>
      </c>
      <c r="B8253" s="2" t="s">
        <v>9915</v>
      </c>
      <c r="C8253" s="2">
        <f>YEAR([1]Data!$D8253)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x14ac:dyDescent="0.3">
      <c r="A8254" s="2">
        <v>8253</v>
      </c>
      <c r="B8254" s="2" t="s">
        <v>9915</v>
      </c>
      <c r="C8254" s="2">
        <f>YEAR([1]Data!$D8254)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x14ac:dyDescent="0.3">
      <c r="A8255" s="2">
        <v>8254</v>
      </c>
      <c r="B8255" s="2" t="s">
        <v>9916</v>
      </c>
      <c r="C8255" s="2">
        <f>YEAR([1]Data!$D8255)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x14ac:dyDescent="0.3">
      <c r="A8256" s="2">
        <v>8255</v>
      </c>
      <c r="B8256" s="2" t="s">
        <v>9916</v>
      </c>
      <c r="C8256" s="2">
        <f>YEAR([1]Data!$D8256)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x14ac:dyDescent="0.3">
      <c r="A8257" s="2">
        <v>8256</v>
      </c>
      <c r="B8257" s="2" t="s">
        <v>9916</v>
      </c>
      <c r="C8257" s="2">
        <f>YEAR([1]Data!$D8257)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x14ac:dyDescent="0.3">
      <c r="A8258" s="2">
        <v>8257</v>
      </c>
      <c r="B8258" s="2" t="s">
        <v>9916</v>
      </c>
      <c r="C8258" s="2">
        <f>YEAR([1]Data!$D8258)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x14ac:dyDescent="0.3">
      <c r="A8259" s="2">
        <v>8258</v>
      </c>
      <c r="B8259" s="2" t="s">
        <v>9916</v>
      </c>
      <c r="C8259" s="2">
        <f>YEAR([1]Data!$D8259)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x14ac:dyDescent="0.3">
      <c r="A8260" s="2">
        <v>8259</v>
      </c>
      <c r="B8260" s="2" t="s">
        <v>9916</v>
      </c>
      <c r="C8260" s="2">
        <f>YEAR([1]Data!$D8260)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x14ac:dyDescent="0.3">
      <c r="A8261" s="2">
        <v>8260</v>
      </c>
      <c r="B8261" s="2" t="s">
        <v>9917</v>
      </c>
      <c r="C8261" s="2">
        <f>YEAR([1]Data!$D8261)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x14ac:dyDescent="0.3">
      <c r="A8262" s="2">
        <v>8261</v>
      </c>
      <c r="B8262" s="2" t="s">
        <v>9917</v>
      </c>
      <c r="C8262" s="2">
        <f>YEAR([1]Data!$D8262)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x14ac:dyDescent="0.3">
      <c r="A8263" s="2">
        <v>8262</v>
      </c>
      <c r="B8263" s="2" t="s">
        <v>9917</v>
      </c>
      <c r="C8263" s="2">
        <f>YEAR([1]Data!$D8263)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x14ac:dyDescent="0.3">
      <c r="A8264" s="2">
        <v>8263</v>
      </c>
      <c r="B8264" s="2" t="s">
        <v>9918</v>
      </c>
      <c r="C8264" s="2">
        <f>YEAR([1]Data!$D8264)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x14ac:dyDescent="0.3">
      <c r="A8265" s="2">
        <v>8264</v>
      </c>
      <c r="B8265" s="2" t="s">
        <v>9919</v>
      </c>
      <c r="C8265" s="2">
        <f>YEAR([1]Data!$D8265)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x14ac:dyDescent="0.3">
      <c r="A8266" s="2">
        <v>8265</v>
      </c>
      <c r="B8266" s="2" t="s">
        <v>9920</v>
      </c>
      <c r="C8266" s="2">
        <f>YEAR([1]Data!$D8266)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x14ac:dyDescent="0.3">
      <c r="A8267" s="2">
        <v>8266</v>
      </c>
      <c r="B8267" s="2" t="s">
        <v>9920</v>
      </c>
      <c r="C8267" s="2">
        <f>YEAR([1]Data!$D8267)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x14ac:dyDescent="0.3">
      <c r="A8268" s="2">
        <v>8267</v>
      </c>
      <c r="B8268" s="2" t="s">
        <v>9923</v>
      </c>
      <c r="C8268" s="2">
        <f>YEAR([1]Data!$D8268)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x14ac:dyDescent="0.3">
      <c r="A8269" s="2">
        <v>8268</v>
      </c>
      <c r="B8269" s="2" t="s">
        <v>9924</v>
      </c>
      <c r="C8269" s="2">
        <f>YEAR([1]Data!$D8269)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x14ac:dyDescent="0.3">
      <c r="A8270" s="2">
        <v>8269</v>
      </c>
      <c r="B8270" s="2" t="s">
        <v>9924</v>
      </c>
      <c r="C8270" s="2">
        <f>YEAR([1]Data!$D8270)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x14ac:dyDescent="0.3">
      <c r="A8271" s="2">
        <v>8270</v>
      </c>
      <c r="B8271" s="2" t="s">
        <v>9924</v>
      </c>
      <c r="C8271" s="2">
        <f>YEAR([1]Data!$D8271)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x14ac:dyDescent="0.3">
      <c r="A8272" s="2">
        <v>8271</v>
      </c>
      <c r="B8272" s="2" t="s">
        <v>9924</v>
      </c>
      <c r="C8272" s="2">
        <f>YEAR([1]Data!$D8272)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x14ac:dyDescent="0.3">
      <c r="A8273" s="2">
        <v>8272</v>
      </c>
      <c r="B8273" s="2" t="s">
        <v>9925</v>
      </c>
      <c r="C8273" s="2">
        <f>YEAR([1]Data!$D8273)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x14ac:dyDescent="0.3">
      <c r="A8274" s="2">
        <v>8273</v>
      </c>
      <c r="B8274" s="2" t="s">
        <v>9926</v>
      </c>
      <c r="C8274" s="2">
        <f>YEAR([1]Data!$D8274)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x14ac:dyDescent="0.3">
      <c r="A8275" s="2">
        <v>8274</v>
      </c>
      <c r="B8275" s="2" t="s">
        <v>9927</v>
      </c>
      <c r="C8275" s="2">
        <f>YEAR([1]Data!$D8275)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x14ac:dyDescent="0.3">
      <c r="A8276" s="2">
        <v>8275</v>
      </c>
      <c r="B8276" s="2" t="s">
        <v>9928</v>
      </c>
      <c r="C8276" s="2">
        <f>YEAR([1]Data!$D8276)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x14ac:dyDescent="0.3">
      <c r="A8277" s="2">
        <v>8276</v>
      </c>
      <c r="B8277" s="2" t="s">
        <v>9929</v>
      </c>
      <c r="C8277" s="2">
        <f>YEAR([1]Data!$D8277)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x14ac:dyDescent="0.3">
      <c r="A8278" s="2">
        <v>8277</v>
      </c>
      <c r="B8278" s="2" t="s">
        <v>9930</v>
      </c>
      <c r="C8278" s="2">
        <f>YEAR([1]Data!$D8278)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x14ac:dyDescent="0.3">
      <c r="A8279" s="2">
        <v>8278</v>
      </c>
      <c r="B8279" s="2" t="s">
        <v>9930</v>
      </c>
      <c r="C8279" s="2">
        <f>YEAR([1]Data!$D8279)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x14ac:dyDescent="0.3">
      <c r="A8280" s="2">
        <v>8279</v>
      </c>
      <c r="B8280" s="2" t="s">
        <v>9930</v>
      </c>
      <c r="C8280" s="2">
        <f>YEAR([1]Data!$D8280)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x14ac:dyDescent="0.3">
      <c r="A8281" s="2">
        <v>8280</v>
      </c>
      <c r="B8281" s="2" t="s">
        <v>9931</v>
      </c>
      <c r="C8281" s="2">
        <f>YEAR([1]Data!$D8281)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x14ac:dyDescent="0.3">
      <c r="A8282" s="2">
        <v>8281</v>
      </c>
      <c r="B8282" s="2" t="s">
        <v>9932</v>
      </c>
      <c r="C8282" s="2">
        <f>YEAR([1]Data!$D8282)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x14ac:dyDescent="0.3">
      <c r="A8283" s="2">
        <v>8282</v>
      </c>
      <c r="B8283" s="2" t="s">
        <v>9932</v>
      </c>
      <c r="C8283" s="2">
        <f>YEAR([1]Data!$D8283)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x14ac:dyDescent="0.3">
      <c r="A8284" s="2">
        <v>8283</v>
      </c>
      <c r="B8284" s="2" t="s">
        <v>9933</v>
      </c>
      <c r="C8284" s="2">
        <f>YEAR([1]Data!$D8284)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x14ac:dyDescent="0.3">
      <c r="A8285" s="2">
        <v>8284</v>
      </c>
      <c r="B8285" s="2" t="s">
        <v>9933</v>
      </c>
      <c r="C8285" s="2">
        <f>YEAR([1]Data!$D8285)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x14ac:dyDescent="0.3">
      <c r="A8286" s="2">
        <v>8285</v>
      </c>
      <c r="B8286" s="2" t="s">
        <v>9933</v>
      </c>
      <c r="C8286" s="2">
        <f>YEAR([1]Data!$D8286)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x14ac:dyDescent="0.3">
      <c r="A8287" s="2">
        <v>8286</v>
      </c>
      <c r="B8287" s="2" t="s">
        <v>9933</v>
      </c>
      <c r="C8287" s="2">
        <f>YEAR([1]Data!$D8287)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x14ac:dyDescent="0.3">
      <c r="A8288" s="2">
        <v>8287</v>
      </c>
      <c r="B8288" s="2" t="s">
        <v>9934</v>
      </c>
      <c r="C8288" s="2">
        <f>YEAR([1]Data!$D8288)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x14ac:dyDescent="0.3">
      <c r="A8289" s="2">
        <v>8288</v>
      </c>
      <c r="B8289" s="2" t="s">
        <v>9934</v>
      </c>
      <c r="C8289" s="2">
        <f>YEAR([1]Data!$D8289)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x14ac:dyDescent="0.3">
      <c r="A8290" s="2">
        <v>8289</v>
      </c>
      <c r="B8290" s="2" t="s">
        <v>9934</v>
      </c>
      <c r="C8290" s="2">
        <f>YEAR([1]Data!$D8290)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x14ac:dyDescent="0.3">
      <c r="A8291" s="2">
        <v>8290</v>
      </c>
      <c r="B8291" s="2" t="s">
        <v>9934</v>
      </c>
      <c r="C8291" s="2">
        <f>YEAR([1]Data!$D8291)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x14ac:dyDescent="0.3">
      <c r="A8292" s="2">
        <v>8291</v>
      </c>
      <c r="B8292" s="2" t="s">
        <v>9934</v>
      </c>
      <c r="C8292" s="2">
        <f>YEAR([1]Data!$D8292)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x14ac:dyDescent="0.3">
      <c r="A8293" s="2">
        <v>8292</v>
      </c>
      <c r="B8293" s="2" t="s">
        <v>9934</v>
      </c>
      <c r="C8293" s="2">
        <f>YEAR([1]Data!$D8293)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x14ac:dyDescent="0.3">
      <c r="A8294" s="2">
        <v>8293</v>
      </c>
      <c r="B8294" s="2" t="s">
        <v>9935</v>
      </c>
      <c r="C8294" s="2">
        <f>YEAR([1]Data!$D8294)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x14ac:dyDescent="0.3">
      <c r="A8295" s="2">
        <v>8294</v>
      </c>
      <c r="B8295" s="2" t="s">
        <v>9936</v>
      </c>
      <c r="C8295" s="2">
        <f>YEAR([1]Data!$D8295)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x14ac:dyDescent="0.3">
      <c r="A8296" s="2">
        <v>8295</v>
      </c>
      <c r="B8296" s="2" t="s">
        <v>9937</v>
      </c>
      <c r="C8296" s="2">
        <f>YEAR([1]Data!$D8296)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x14ac:dyDescent="0.3">
      <c r="A8297" s="2">
        <v>8296</v>
      </c>
      <c r="B8297" s="2" t="s">
        <v>9938</v>
      </c>
      <c r="C8297" s="2">
        <f>YEAR([1]Data!$D8297)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x14ac:dyDescent="0.3">
      <c r="A8298" s="2">
        <v>8297</v>
      </c>
      <c r="B8298" s="2" t="s">
        <v>9938</v>
      </c>
      <c r="C8298" s="2">
        <f>YEAR([1]Data!$D8298)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x14ac:dyDescent="0.3">
      <c r="A8299" s="2">
        <v>8298</v>
      </c>
      <c r="B8299" s="2" t="s">
        <v>9939</v>
      </c>
      <c r="C8299" s="2">
        <f>YEAR([1]Data!$D8299)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x14ac:dyDescent="0.3">
      <c r="A8300" s="2">
        <v>8299</v>
      </c>
      <c r="B8300" s="2" t="s">
        <v>9939</v>
      </c>
      <c r="C8300" s="2">
        <f>YEAR([1]Data!$D8300)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x14ac:dyDescent="0.3">
      <c r="A8301" s="2">
        <v>8300</v>
      </c>
      <c r="B8301" s="2" t="s">
        <v>9940</v>
      </c>
      <c r="C8301" s="2">
        <f>YEAR([1]Data!$D8301)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x14ac:dyDescent="0.3">
      <c r="A8302" s="2">
        <v>8301</v>
      </c>
      <c r="B8302" s="2" t="s">
        <v>9941</v>
      </c>
      <c r="C8302" s="2">
        <f>YEAR([1]Data!$D8302)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x14ac:dyDescent="0.3">
      <c r="A8303" s="2">
        <v>8302</v>
      </c>
      <c r="B8303" s="2" t="s">
        <v>9942</v>
      </c>
      <c r="C8303" s="2">
        <f>YEAR([1]Data!$D8303)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x14ac:dyDescent="0.3">
      <c r="A8304" s="2">
        <v>8303</v>
      </c>
      <c r="B8304" s="2" t="s">
        <v>9942</v>
      </c>
      <c r="C8304" s="2">
        <f>YEAR([1]Data!$D8304)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x14ac:dyDescent="0.3">
      <c r="A8305" s="2">
        <v>8304</v>
      </c>
      <c r="B8305" s="2" t="s">
        <v>9943</v>
      </c>
      <c r="C8305" s="2">
        <f>YEAR([1]Data!$D8305)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x14ac:dyDescent="0.3">
      <c r="A8306" s="2">
        <v>8305</v>
      </c>
      <c r="B8306" s="2" t="s">
        <v>9944</v>
      </c>
      <c r="C8306" s="2">
        <f>YEAR([1]Data!$D8306)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x14ac:dyDescent="0.3">
      <c r="A8307" s="2">
        <v>8306</v>
      </c>
      <c r="B8307" s="2" t="s">
        <v>9945</v>
      </c>
      <c r="C8307" s="2">
        <f>YEAR([1]Data!$D8307)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x14ac:dyDescent="0.3">
      <c r="A8308" s="2">
        <v>8307</v>
      </c>
      <c r="B8308" s="2" t="s">
        <v>9945</v>
      </c>
      <c r="C8308" s="2">
        <f>YEAR([1]Data!$D8308)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x14ac:dyDescent="0.3">
      <c r="A8309" s="2">
        <v>8308</v>
      </c>
      <c r="B8309" s="2" t="s">
        <v>9945</v>
      </c>
      <c r="C8309" s="2">
        <f>YEAR([1]Data!$D8309)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x14ac:dyDescent="0.3">
      <c r="A8310" s="2">
        <v>8309</v>
      </c>
      <c r="B8310" s="2" t="s">
        <v>9946</v>
      </c>
      <c r="C8310" s="2">
        <f>YEAR([1]Data!$D8310)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x14ac:dyDescent="0.3">
      <c r="A8311" s="2">
        <v>8310</v>
      </c>
      <c r="B8311" s="2" t="s">
        <v>9947</v>
      </c>
      <c r="C8311" s="2">
        <f>YEAR([1]Data!$D8311)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x14ac:dyDescent="0.3">
      <c r="A8312" s="2">
        <v>8311</v>
      </c>
      <c r="B8312" s="2" t="s">
        <v>9947</v>
      </c>
      <c r="C8312" s="2">
        <f>YEAR([1]Data!$D8312)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x14ac:dyDescent="0.3">
      <c r="A8313" s="2">
        <v>8312</v>
      </c>
      <c r="B8313" s="2" t="s">
        <v>9948</v>
      </c>
      <c r="C8313" s="2">
        <f>YEAR([1]Data!$D8313)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x14ac:dyDescent="0.3">
      <c r="A8314" s="2">
        <v>8313</v>
      </c>
      <c r="B8314" s="2" t="s">
        <v>9948</v>
      </c>
      <c r="C8314" s="2">
        <f>YEAR([1]Data!$D8314)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x14ac:dyDescent="0.3">
      <c r="A8315" s="2">
        <v>8314</v>
      </c>
      <c r="B8315" s="2" t="s">
        <v>9949</v>
      </c>
      <c r="C8315" s="2">
        <f>YEAR([1]Data!$D8315)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x14ac:dyDescent="0.3">
      <c r="A8316" s="2">
        <v>8315</v>
      </c>
      <c r="B8316" s="2" t="s">
        <v>9949</v>
      </c>
      <c r="C8316" s="2">
        <f>YEAR([1]Data!$D8316)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x14ac:dyDescent="0.3">
      <c r="A8317" s="2">
        <v>8316</v>
      </c>
      <c r="B8317" s="2" t="s">
        <v>9949</v>
      </c>
      <c r="C8317" s="2">
        <f>YEAR([1]Data!$D8317)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x14ac:dyDescent="0.3">
      <c r="A8318" s="2">
        <v>8317</v>
      </c>
      <c r="B8318" s="2" t="s">
        <v>9949</v>
      </c>
      <c r="C8318" s="2">
        <f>YEAR([1]Data!$D8318)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x14ac:dyDescent="0.3">
      <c r="A8319" s="2">
        <v>8318</v>
      </c>
      <c r="B8319" s="2" t="s">
        <v>9950</v>
      </c>
      <c r="C8319" s="2">
        <f>YEAR([1]Data!$D8319)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x14ac:dyDescent="0.3">
      <c r="A8320" s="2">
        <v>8319</v>
      </c>
      <c r="B8320" s="2" t="s">
        <v>9950</v>
      </c>
      <c r="C8320" s="2">
        <f>YEAR([1]Data!$D8320)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x14ac:dyDescent="0.3">
      <c r="A8321" s="2">
        <v>8320</v>
      </c>
      <c r="B8321" s="2" t="s">
        <v>9951</v>
      </c>
      <c r="C8321" s="2">
        <f>YEAR([1]Data!$D8321)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x14ac:dyDescent="0.3">
      <c r="A8322" s="2">
        <v>8321</v>
      </c>
      <c r="B8322" s="2" t="s">
        <v>9952</v>
      </c>
      <c r="C8322" s="2">
        <f>YEAR([1]Data!$D8322)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x14ac:dyDescent="0.3">
      <c r="A8323" s="2">
        <v>8322</v>
      </c>
      <c r="B8323" s="2" t="s">
        <v>9953</v>
      </c>
      <c r="C8323" s="2">
        <f>YEAR([1]Data!$D8323)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x14ac:dyDescent="0.3">
      <c r="A8324" s="2">
        <v>8323</v>
      </c>
      <c r="B8324" s="2" t="s">
        <v>9954</v>
      </c>
      <c r="C8324" s="2">
        <f>YEAR([1]Data!$D8324)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x14ac:dyDescent="0.3">
      <c r="A8325" s="2">
        <v>8324</v>
      </c>
      <c r="B8325" s="2" t="s">
        <v>9954</v>
      </c>
      <c r="C8325" s="2">
        <f>YEAR([1]Data!$D8325)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x14ac:dyDescent="0.3">
      <c r="A8326" s="2">
        <v>8325</v>
      </c>
      <c r="B8326" s="2" t="s">
        <v>9955</v>
      </c>
      <c r="C8326" s="2">
        <f>YEAR([1]Data!$D8326)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x14ac:dyDescent="0.3">
      <c r="A8327" s="2">
        <v>8326</v>
      </c>
      <c r="B8327" s="2" t="s">
        <v>9955</v>
      </c>
      <c r="C8327" s="2">
        <f>YEAR([1]Data!$D8327)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x14ac:dyDescent="0.3">
      <c r="A8328" s="2">
        <v>8327</v>
      </c>
      <c r="B8328" s="2" t="s">
        <v>9956</v>
      </c>
      <c r="C8328" s="2">
        <f>YEAR([1]Data!$D8328)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x14ac:dyDescent="0.3">
      <c r="A8329" s="2">
        <v>8328</v>
      </c>
      <c r="B8329" s="2" t="s">
        <v>9956</v>
      </c>
      <c r="C8329" s="2">
        <f>YEAR([1]Data!$D8329)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x14ac:dyDescent="0.3">
      <c r="A8330" s="2">
        <v>8329</v>
      </c>
      <c r="B8330" s="2" t="s">
        <v>9957</v>
      </c>
      <c r="C8330" s="2">
        <f>YEAR([1]Data!$D8330)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x14ac:dyDescent="0.3">
      <c r="A8331" s="2">
        <v>8330</v>
      </c>
      <c r="B8331" s="2" t="s">
        <v>9957</v>
      </c>
      <c r="C8331" s="2">
        <f>YEAR([1]Data!$D8331)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x14ac:dyDescent="0.3">
      <c r="A8332" s="2">
        <v>8331</v>
      </c>
      <c r="B8332" s="2" t="s">
        <v>9958</v>
      </c>
      <c r="C8332" s="2">
        <f>YEAR([1]Data!$D8332)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x14ac:dyDescent="0.3">
      <c r="A8333" s="2">
        <v>8332</v>
      </c>
      <c r="B8333" s="2" t="s">
        <v>9961</v>
      </c>
      <c r="C8333" s="2">
        <f>YEAR([1]Data!$D8333)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x14ac:dyDescent="0.3">
      <c r="A8334" s="2">
        <v>8333</v>
      </c>
      <c r="B8334" s="2" t="s">
        <v>9961</v>
      </c>
      <c r="C8334" s="2">
        <f>YEAR([1]Data!$D8334)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x14ac:dyDescent="0.3">
      <c r="A8335" s="2">
        <v>8334</v>
      </c>
      <c r="B8335" s="2" t="s">
        <v>9961</v>
      </c>
      <c r="C8335" s="2">
        <f>YEAR([1]Data!$D8335)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x14ac:dyDescent="0.3">
      <c r="A8336" s="2">
        <v>8335</v>
      </c>
      <c r="B8336" s="2" t="s">
        <v>9961</v>
      </c>
      <c r="C8336" s="2">
        <f>YEAR([1]Data!$D8336)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x14ac:dyDescent="0.3">
      <c r="A8337" s="2">
        <v>8336</v>
      </c>
      <c r="B8337" s="2" t="s">
        <v>9963</v>
      </c>
      <c r="C8337" s="2">
        <f>YEAR([1]Data!$D8337)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x14ac:dyDescent="0.3">
      <c r="A8338" s="2">
        <v>8337</v>
      </c>
      <c r="B8338" s="2" t="s">
        <v>9964</v>
      </c>
      <c r="C8338" s="2">
        <f>YEAR([1]Data!$D8338)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x14ac:dyDescent="0.3">
      <c r="A8339" s="2">
        <v>8338</v>
      </c>
      <c r="B8339" s="2" t="s">
        <v>9967</v>
      </c>
      <c r="C8339" s="2">
        <f>YEAR([1]Data!$D8339)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x14ac:dyDescent="0.3">
      <c r="A8340" s="2">
        <v>8339</v>
      </c>
      <c r="B8340" s="2" t="s">
        <v>9967</v>
      </c>
      <c r="C8340" s="2">
        <f>YEAR([1]Data!$D8340)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x14ac:dyDescent="0.3">
      <c r="A8341" s="2">
        <v>8340</v>
      </c>
      <c r="B8341" s="2" t="s">
        <v>9968</v>
      </c>
      <c r="C8341" s="2">
        <f>YEAR([1]Data!$D8341)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x14ac:dyDescent="0.3">
      <c r="A8342" s="2">
        <v>8341</v>
      </c>
      <c r="B8342" s="2" t="s">
        <v>9969</v>
      </c>
      <c r="C8342" s="2">
        <f>YEAR([1]Data!$D8342)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x14ac:dyDescent="0.3">
      <c r="A8343" s="2">
        <v>8342</v>
      </c>
      <c r="B8343" s="2" t="s">
        <v>9970</v>
      </c>
      <c r="C8343" s="2">
        <f>YEAR([1]Data!$D8343)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x14ac:dyDescent="0.3">
      <c r="A8344" s="2">
        <v>8343</v>
      </c>
      <c r="B8344" s="2" t="s">
        <v>9971</v>
      </c>
      <c r="C8344" s="2">
        <f>YEAR([1]Data!$D8344)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x14ac:dyDescent="0.3">
      <c r="A8345" s="2">
        <v>8344</v>
      </c>
      <c r="B8345" s="2" t="s">
        <v>9972</v>
      </c>
      <c r="C8345" s="2">
        <f>YEAR([1]Data!$D8345)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x14ac:dyDescent="0.3">
      <c r="A8346" s="2">
        <v>8345</v>
      </c>
      <c r="B8346" s="2" t="s">
        <v>9972</v>
      </c>
      <c r="C8346" s="2">
        <f>YEAR([1]Data!$D8346)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x14ac:dyDescent="0.3">
      <c r="A8347" s="2">
        <v>8346</v>
      </c>
      <c r="B8347" s="2" t="s">
        <v>9972</v>
      </c>
      <c r="C8347" s="2">
        <f>YEAR([1]Data!$D8347)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x14ac:dyDescent="0.3">
      <c r="A8348" s="2">
        <v>8347</v>
      </c>
      <c r="B8348" s="2" t="s">
        <v>9973</v>
      </c>
      <c r="C8348" s="2">
        <f>YEAR([1]Data!$D8348)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x14ac:dyDescent="0.3">
      <c r="A8349" s="2">
        <v>8348</v>
      </c>
      <c r="B8349" s="2" t="s">
        <v>9973</v>
      </c>
      <c r="C8349" s="2">
        <f>YEAR([1]Data!$D8349)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x14ac:dyDescent="0.3">
      <c r="A8350" s="2">
        <v>8349</v>
      </c>
      <c r="B8350" s="2" t="s">
        <v>9973</v>
      </c>
      <c r="C8350" s="2">
        <f>YEAR([1]Data!$D8350)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x14ac:dyDescent="0.3">
      <c r="A8351" s="2">
        <v>8350</v>
      </c>
      <c r="B8351" s="2" t="s">
        <v>9973</v>
      </c>
      <c r="C8351" s="2">
        <f>YEAR([1]Data!$D8351)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x14ac:dyDescent="0.3">
      <c r="A8352" s="2">
        <v>8351</v>
      </c>
      <c r="B8352" s="2" t="s">
        <v>9973</v>
      </c>
      <c r="C8352" s="2">
        <f>YEAR([1]Data!$D8352)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x14ac:dyDescent="0.3">
      <c r="A8353" s="2">
        <v>8352</v>
      </c>
      <c r="B8353" s="2" t="s">
        <v>9974</v>
      </c>
      <c r="C8353" s="2">
        <f>YEAR([1]Data!$D8353)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x14ac:dyDescent="0.3">
      <c r="A8354" s="2">
        <v>8353</v>
      </c>
      <c r="B8354" s="2" t="s">
        <v>9974</v>
      </c>
      <c r="C8354" s="2">
        <f>YEAR([1]Data!$D8354)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x14ac:dyDescent="0.3">
      <c r="A8355" s="2">
        <v>8354</v>
      </c>
      <c r="B8355" s="2" t="s">
        <v>9974</v>
      </c>
      <c r="C8355" s="2">
        <f>YEAR([1]Data!$D8355)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x14ac:dyDescent="0.3">
      <c r="A8356" s="2">
        <v>8355</v>
      </c>
      <c r="B8356" s="2" t="s">
        <v>9974</v>
      </c>
      <c r="C8356" s="2">
        <f>YEAR([1]Data!$D8356)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x14ac:dyDescent="0.3">
      <c r="A8357" s="2">
        <v>8356</v>
      </c>
      <c r="B8357" s="2" t="s">
        <v>9974</v>
      </c>
      <c r="C8357" s="2">
        <f>YEAR([1]Data!$D8357)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x14ac:dyDescent="0.3">
      <c r="A8358" s="2">
        <v>8357</v>
      </c>
      <c r="B8358" s="2" t="s">
        <v>9975</v>
      </c>
      <c r="C8358" s="2">
        <f>YEAR([1]Data!$D8358)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x14ac:dyDescent="0.3">
      <c r="A8359" s="2">
        <v>8358</v>
      </c>
      <c r="B8359" s="2" t="s">
        <v>9976</v>
      </c>
      <c r="C8359" s="2">
        <f>YEAR([1]Data!$D8359)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x14ac:dyDescent="0.3">
      <c r="A8360" s="2">
        <v>8359</v>
      </c>
      <c r="B8360" s="2" t="s">
        <v>9976</v>
      </c>
      <c r="C8360" s="2">
        <f>YEAR([1]Data!$D8360)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x14ac:dyDescent="0.3">
      <c r="A8361" s="2">
        <v>8360</v>
      </c>
      <c r="B8361" s="2" t="s">
        <v>9976</v>
      </c>
      <c r="C8361" s="2">
        <f>YEAR([1]Data!$D8361)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x14ac:dyDescent="0.3">
      <c r="A8362" s="2">
        <v>8361</v>
      </c>
      <c r="B8362" s="2" t="s">
        <v>9977</v>
      </c>
      <c r="C8362" s="2">
        <f>YEAR([1]Data!$D8362)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x14ac:dyDescent="0.3">
      <c r="A8363" s="2">
        <v>8362</v>
      </c>
      <c r="B8363" s="2" t="s">
        <v>9977</v>
      </c>
      <c r="C8363" s="2">
        <f>YEAR([1]Data!$D8363)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x14ac:dyDescent="0.3">
      <c r="A8364" s="2">
        <v>8363</v>
      </c>
      <c r="B8364" s="2" t="s">
        <v>9977</v>
      </c>
      <c r="C8364" s="2">
        <f>YEAR([1]Data!$D8364)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x14ac:dyDescent="0.3">
      <c r="A8365" s="2">
        <v>8364</v>
      </c>
      <c r="B8365" s="2" t="s">
        <v>9977</v>
      </c>
      <c r="C8365" s="2">
        <f>YEAR([1]Data!$D8365)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x14ac:dyDescent="0.3">
      <c r="A8366" s="2">
        <v>8365</v>
      </c>
      <c r="B8366" s="2" t="s">
        <v>9978</v>
      </c>
      <c r="C8366" s="2">
        <f>YEAR([1]Data!$D8366)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x14ac:dyDescent="0.3">
      <c r="A8367" s="2">
        <v>8366</v>
      </c>
      <c r="B8367" s="2" t="s">
        <v>9980</v>
      </c>
      <c r="C8367" s="2">
        <f>YEAR([1]Data!$D8367)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x14ac:dyDescent="0.3">
      <c r="A8368" s="2">
        <v>8367</v>
      </c>
      <c r="B8368" s="2" t="s">
        <v>9981</v>
      </c>
      <c r="C8368" s="2">
        <f>YEAR([1]Data!$D8368)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x14ac:dyDescent="0.3">
      <c r="A8369" s="2">
        <v>8368</v>
      </c>
      <c r="B8369" s="2" t="s">
        <v>9981</v>
      </c>
      <c r="C8369" s="2">
        <f>YEAR([1]Data!$D8369)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x14ac:dyDescent="0.3">
      <c r="A8370" s="2">
        <v>8369</v>
      </c>
      <c r="B8370" s="2" t="s">
        <v>9981</v>
      </c>
      <c r="C8370" s="2">
        <f>YEAR([1]Data!$D8370)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x14ac:dyDescent="0.3">
      <c r="A8371" s="2">
        <v>8370</v>
      </c>
      <c r="B8371" s="2" t="s">
        <v>9984</v>
      </c>
      <c r="C8371" s="2">
        <f>YEAR([1]Data!$D8371)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x14ac:dyDescent="0.3">
      <c r="A8372" s="2">
        <v>8371</v>
      </c>
      <c r="B8372" s="2" t="s">
        <v>9985</v>
      </c>
      <c r="C8372" s="2">
        <f>YEAR([1]Data!$D8372)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x14ac:dyDescent="0.3">
      <c r="A8373" s="2">
        <v>8372</v>
      </c>
      <c r="B8373" s="2" t="s">
        <v>9986</v>
      </c>
      <c r="C8373" s="2">
        <f>YEAR([1]Data!$D8373)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x14ac:dyDescent="0.3">
      <c r="A8374" s="2">
        <v>8373</v>
      </c>
      <c r="B8374" s="2" t="s">
        <v>9987</v>
      </c>
      <c r="C8374" s="2">
        <f>YEAR([1]Data!$D8374)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x14ac:dyDescent="0.3">
      <c r="A8375" s="2">
        <v>8374</v>
      </c>
      <c r="B8375" s="2" t="s">
        <v>9988</v>
      </c>
      <c r="C8375" s="2">
        <f>YEAR([1]Data!$D8375)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x14ac:dyDescent="0.3">
      <c r="A8376" s="2">
        <v>8375</v>
      </c>
      <c r="B8376" s="2" t="s">
        <v>9989</v>
      </c>
      <c r="C8376" s="2">
        <f>YEAR([1]Data!$D8376)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x14ac:dyDescent="0.3">
      <c r="A8377" s="2">
        <v>8376</v>
      </c>
      <c r="B8377" s="2" t="s">
        <v>9989</v>
      </c>
      <c r="C8377" s="2">
        <f>YEAR([1]Data!$D8377)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x14ac:dyDescent="0.3">
      <c r="A8378" s="2">
        <v>8377</v>
      </c>
      <c r="B8378" s="2" t="s">
        <v>9990</v>
      </c>
      <c r="C8378" s="2">
        <f>YEAR([1]Data!$D8378)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x14ac:dyDescent="0.3">
      <c r="A8379" s="2">
        <v>8378</v>
      </c>
      <c r="B8379" s="2" t="s">
        <v>9991</v>
      </c>
      <c r="C8379" s="2">
        <f>YEAR([1]Data!$D8379)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x14ac:dyDescent="0.3">
      <c r="A8380" s="2">
        <v>8379</v>
      </c>
      <c r="B8380" s="2" t="s">
        <v>9991</v>
      </c>
      <c r="C8380" s="2">
        <f>YEAR([1]Data!$D8380)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x14ac:dyDescent="0.3">
      <c r="A8381" s="2">
        <v>8380</v>
      </c>
      <c r="B8381" s="2" t="s">
        <v>9991</v>
      </c>
      <c r="C8381" s="2">
        <f>YEAR([1]Data!$D8381)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x14ac:dyDescent="0.3">
      <c r="A8382" s="2">
        <v>8381</v>
      </c>
      <c r="B8382" s="2" t="s">
        <v>9992</v>
      </c>
      <c r="C8382" s="2">
        <f>YEAR([1]Data!$D8382)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x14ac:dyDescent="0.3">
      <c r="A8383" s="2">
        <v>8382</v>
      </c>
      <c r="B8383" s="2" t="s">
        <v>9993</v>
      </c>
      <c r="C8383" s="2">
        <f>YEAR([1]Data!$D8383)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x14ac:dyDescent="0.3">
      <c r="A8384" s="2">
        <v>8383</v>
      </c>
      <c r="B8384" s="2" t="s">
        <v>9994</v>
      </c>
      <c r="C8384" s="2">
        <f>YEAR([1]Data!$D8384)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x14ac:dyDescent="0.3">
      <c r="A8385" s="2">
        <v>8384</v>
      </c>
      <c r="B8385" s="2" t="s">
        <v>9995</v>
      </c>
      <c r="C8385" s="2">
        <f>YEAR([1]Data!$D8385)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x14ac:dyDescent="0.3">
      <c r="A8386" s="2">
        <v>8385</v>
      </c>
      <c r="B8386" s="2" t="s">
        <v>9995</v>
      </c>
      <c r="C8386" s="2">
        <f>YEAR([1]Data!$D8386)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x14ac:dyDescent="0.3">
      <c r="A8387" s="2">
        <v>8386</v>
      </c>
      <c r="B8387" s="2" t="s">
        <v>9997</v>
      </c>
      <c r="C8387" s="2">
        <f>YEAR([1]Data!$D8387)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x14ac:dyDescent="0.3">
      <c r="A8388" s="2">
        <v>8387</v>
      </c>
      <c r="B8388" s="2" t="s">
        <v>9998</v>
      </c>
      <c r="C8388" s="2">
        <f>YEAR([1]Data!$D8388)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x14ac:dyDescent="0.3">
      <c r="A8389" s="2">
        <v>8388</v>
      </c>
      <c r="B8389" s="2" t="s">
        <v>9998</v>
      </c>
      <c r="C8389" s="2">
        <f>YEAR([1]Data!$D8389)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x14ac:dyDescent="0.3">
      <c r="A8390" s="2">
        <v>8389</v>
      </c>
      <c r="B8390" s="2" t="s">
        <v>9999</v>
      </c>
      <c r="C8390" s="2">
        <f>YEAR([1]Data!$D8390)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x14ac:dyDescent="0.3">
      <c r="A8391" s="2">
        <v>8390</v>
      </c>
      <c r="B8391" s="2" t="s">
        <v>10000</v>
      </c>
      <c r="C8391" s="2">
        <f>YEAR([1]Data!$D8391)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x14ac:dyDescent="0.3">
      <c r="A8392" s="2">
        <v>8391</v>
      </c>
      <c r="B8392" s="2" t="s">
        <v>10001</v>
      </c>
      <c r="C8392" s="2">
        <f>YEAR([1]Data!$D8392)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x14ac:dyDescent="0.3">
      <c r="A8393" s="2">
        <v>8392</v>
      </c>
      <c r="B8393" s="2" t="s">
        <v>10002</v>
      </c>
      <c r="C8393" s="2">
        <f>YEAR([1]Data!$D8393)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x14ac:dyDescent="0.3">
      <c r="A8394" s="2">
        <v>8393</v>
      </c>
      <c r="B8394" s="2" t="s">
        <v>10004</v>
      </c>
      <c r="C8394" s="2">
        <f>YEAR([1]Data!$D8394)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x14ac:dyDescent="0.3">
      <c r="A8395" s="2">
        <v>8394</v>
      </c>
      <c r="B8395" s="2" t="s">
        <v>10004</v>
      </c>
      <c r="C8395" s="2">
        <f>YEAR([1]Data!$D8395)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x14ac:dyDescent="0.3">
      <c r="A8396" s="2">
        <v>8395</v>
      </c>
      <c r="B8396" s="2" t="s">
        <v>10004</v>
      </c>
      <c r="C8396" s="2">
        <f>YEAR([1]Data!$D8396)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x14ac:dyDescent="0.3">
      <c r="A8397" s="2">
        <v>8396</v>
      </c>
      <c r="B8397" s="2" t="s">
        <v>10004</v>
      </c>
      <c r="C8397" s="2">
        <f>YEAR([1]Data!$D8397)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x14ac:dyDescent="0.3">
      <c r="A8398" s="2">
        <v>8397</v>
      </c>
      <c r="B8398" s="2" t="s">
        <v>10005</v>
      </c>
      <c r="C8398" s="2">
        <f>YEAR([1]Data!$D8398)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x14ac:dyDescent="0.3">
      <c r="A8399" s="2">
        <v>8398</v>
      </c>
      <c r="B8399" s="2" t="s">
        <v>10006</v>
      </c>
      <c r="C8399" s="2">
        <f>YEAR([1]Data!$D8399)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x14ac:dyDescent="0.3">
      <c r="A8400" s="2">
        <v>8399</v>
      </c>
      <c r="B8400" s="2" t="s">
        <v>10007</v>
      </c>
      <c r="C8400" s="2">
        <f>YEAR([1]Data!$D8400)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x14ac:dyDescent="0.3">
      <c r="A8401" s="2">
        <v>8400</v>
      </c>
      <c r="B8401" s="2" t="s">
        <v>10008</v>
      </c>
      <c r="C8401" s="2">
        <f>YEAR([1]Data!$D8401)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x14ac:dyDescent="0.3">
      <c r="A8402" s="2">
        <v>8401</v>
      </c>
      <c r="B8402" s="2" t="s">
        <v>10009</v>
      </c>
      <c r="C8402" s="2">
        <f>YEAR([1]Data!$D8402)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x14ac:dyDescent="0.3">
      <c r="A8403" s="2">
        <v>8402</v>
      </c>
      <c r="B8403" s="2" t="s">
        <v>10009</v>
      </c>
      <c r="C8403" s="2">
        <f>YEAR([1]Data!$D8403)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x14ac:dyDescent="0.3">
      <c r="A8404" s="2">
        <v>8403</v>
      </c>
      <c r="B8404" s="2" t="s">
        <v>10009</v>
      </c>
      <c r="C8404" s="2">
        <f>YEAR([1]Data!$D8404)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x14ac:dyDescent="0.3">
      <c r="A8405" s="2">
        <v>8404</v>
      </c>
      <c r="B8405" s="2" t="s">
        <v>10010</v>
      </c>
      <c r="C8405" s="2">
        <f>YEAR([1]Data!$D8405)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x14ac:dyDescent="0.3">
      <c r="A8406" s="2">
        <v>8405</v>
      </c>
      <c r="B8406" s="2" t="s">
        <v>10011</v>
      </c>
      <c r="C8406" s="2">
        <f>YEAR([1]Data!$D8406)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x14ac:dyDescent="0.3">
      <c r="A8407" s="2">
        <v>8406</v>
      </c>
      <c r="B8407" s="2" t="s">
        <v>10011</v>
      </c>
      <c r="C8407" s="2">
        <f>YEAR([1]Data!$D8407)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x14ac:dyDescent="0.3">
      <c r="A8408" s="2">
        <v>8407</v>
      </c>
      <c r="B8408" s="2" t="s">
        <v>10011</v>
      </c>
      <c r="C8408" s="2">
        <f>YEAR([1]Data!$D8408)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x14ac:dyDescent="0.3">
      <c r="A8409" s="2">
        <v>8408</v>
      </c>
      <c r="B8409" s="2" t="s">
        <v>10011</v>
      </c>
      <c r="C8409" s="2">
        <f>YEAR([1]Data!$D8409)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x14ac:dyDescent="0.3">
      <c r="A8410" s="2">
        <v>8409</v>
      </c>
      <c r="B8410" s="2" t="s">
        <v>10011</v>
      </c>
      <c r="C8410" s="2">
        <f>YEAR([1]Data!$D8410)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x14ac:dyDescent="0.3">
      <c r="A8411" s="2">
        <v>8410</v>
      </c>
      <c r="B8411" s="2" t="s">
        <v>10012</v>
      </c>
      <c r="C8411" s="2">
        <f>YEAR([1]Data!$D8411)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x14ac:dyDescent="0.3">
      <c r="A8412" s="2">
        <v>8411</v>
      </c>
      <c r="B8412" s="2" t="s">
        <v>10013</v>
      </c>
      <c r="C8412" s="2">
        <f>YEAR([1]Data!$D8412)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x14ac:dyDescent="0.3">
      <c r="A8413" s="2">
        <v>8412</v>
      </c>
      <c r="B8413" s="2" t="s">
        <v>10014</v>
      </c>
      <c r="C8413" s="2">
        <f>YEAR([1]Data!$D8413)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x14ac:dyDescent="0.3">
      <c r="A8414" s="2">
        <v>8413</v>
      </c>
      <c r="B8414" s="2" t="s">
        <v>10015</v>
      </c>
      <c r="C8414" s="2">
        <f>YEAR([1]Data!$D8414)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x14ac:dyDescent="0.3">
      <c r="A8415" s="2">
        <v>8414</v>
      </c>
      <c r="B8415" s="2" t="s">
        <v>10016</v>
      </c>
      <c r="C8415" s="2">
        <f>YEAR([1]Data!$D8415)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x14ac:dyDescent="0.3">
      <c r="A8416" s="2">
        <v>8415</v>
      </c>
      <c r="B8416" s="2" t="s">
        <v>10016</v>
      </c>
      <c r="C8416" s="2">
        <f>YEAR([1]Data!$D8416)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x14ac:dyDescent="0.3">
      <c r="A8417" s="2">
        <v>8416</v>
      </c>
      <c r="B8417" s="2" t="s">
        <v>10017</v>
      </c>
      <c r="C8417" s="2">
        <f>YEAR([1]Data!$D8417)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x14ac:dyDescent="0.3">
      <c r="A8418" s="2">
        <v>8417</v>
      </c>
      <c r="B8418" s="2" t="s">
        <v>10018</v>
      </c>
      <c r="C8418" s="2">
        <f>YEAR([1]Data!$D8418)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x14ac:dyDescent="0.3">
      <c r="A8419" s="2">
        <v>8418</v>
      </c>
      <c r="B8419" s="2" t="s">
        <v>10018</v>
      </c>
      <c r="C8419" s="2">
        <f>YEAR([1]Data!$D8419)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x14ac:dyDescent="0.3">
      <c r="A8420" s="2">
        <v>8419</v>
      </c>
      <c r="B8420" s="2" t="s">
        <v>10018</v>
      </c>
      <c r="C8420" s="2">
        <f>YEAR([1]Data!$D8420)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x14ac:dyDescent="0.3">
      <c r="A8421" s="2">
        <v>8420</v>
      </c>
      <c r="B8421" s="2" t="s">
        <v>10018</v>
      </c>
      <c r="C8421" s="2">
        <f>YEAR([1]Data!$D8421)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x14ac:dyDescent="0.3">
      <c r="A8422" s="2">
        <v>8421</v>
      </c>
      <c r="B8422" s="2" t="s">
        <v>10018</v>
      </c>
      <c r="C8422" s="2">
        <f>YEAR([1]Data!$D8422)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x14ac:dyDescent="0.3">
      <c r="A8423" s="2">
        <v>8422</v>
      </c>
      <c r="B8423" s="2" t="s">
        <v>10019</v>
      </c>
      <c r="C8423" s="2">
        <f>YEAR([1]Data!$D8423)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x14ac:dyDescent="0.3">
      <c r="A8424" s="2">
        <v>8423</v>
      </c>
      <c r="B8424" s="2" t="s">
        <v>10019</v>
      </c>
      <c r="C8424" s="2">
        <f>YEAR([1]Data!$D8424)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x14ac:dyDescent="0.3">
      <c r="A8425" s="2">
        <v>8424</v>
      </c>
      <c r="B8425" s="2" t="s">
        <v>10019</v>
      </c>
      <c r="C8425" s="2">
        <f>YEAR([1]Data!$D8425)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x14ac:dyDescent="0.3">
      <c r="A8426" s="2">
        <v>8425</v>
      </c>
      <c r="B8426" s="2" t="s">
        <v>10019</v>
      </c>
      <c r="C8426" s="2">
        <f>YEAR([1]Data!$D8426)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x14ac:dyDescent="0.3">
      <c r="A8427" s="2">
        <v>8426</v>
      </c>
      <c r="B8427" s="2" t="s">
        <v>10020</v>
      </c>
      <c r="C8427" s="2">
        <f>YEAR([1]Data!$D8427)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x14ac:dyDescent="0.3">
      <c r="A8428" s="2">
        <v>8427</v>
      </c>
      <c r="B8428" s="2" t="s">
        <v>10021</v>
      </c>
      <c r="C8428" s="2">
        <f>YEAR([1]Data!$D8428)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x14ac:dyDescent="0.3">
      <c r="A8429" s="2">
        <v>8428</v>
      </c>
      <c r="B8429" s="2" t="s">
        <v>10022</v>
      </c>
      <c r="C8429" s="2">
        <f>YEAR([1]Data!$D8429)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x14ac:dyDescent="0.3">
      <c r="A8430" s="2">
        <v>8429</v>
      </c>
      <c r="B8430" s="2" t="s">
        <v>10023</v>
      </c>
      <c r="C8430" s="2">
        <f>YEAR([1]Data!$D8430)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x14ac:dyDescent="0.3">
      <c r="A8431" s="2">
        <v>8430</v>
      </c>
      <c r="B8431" s="2" t="s">
        <v>10024</v>
      </c>
      <c r="C8431" s="2">
        <f>YEAR([1]Data!$D8431)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x14ac:dyDescent="0.3">
      <c r="A8432" s="2">
        <v>8431</v>
      </c>
      <c r="B8432" s="2" t="s">
        <v>10025</v>
      </c>
      <c r="C8432" s="2">
        <f>YEAR([1]Data!$D8432)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x14ac:dyDescent="0.3">
      <c r="A8433" s="2">
        <v>8432</v>
      </c>
      <c r="B8433" s="2" t="s">
        <v>10026</v>
      </c>
      <c r="C8433" s="2">
        <f>YEAR([1]Data!$D8433)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x14ac:dyDescent="0.3">
      <c r="A8434" s="2">
        <v>8433</v>
      </c>
      <c r="B8434" s="2" t="s">
        <v>10027</v>
      </c>
      <c r="C8434" s="2">
        <f>YEAR([1]Data!$D8434)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x14ac:dyDescent="0.3">
      <c r="A8435" s="2">
        <v>8434</v>
      </c>
      <c r="B8435" s="2" t="s">
        <v>10027</v>
      </c>
      <c r="C8435" s="2">
        <f>YEAR([1]Data!$D8435)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x14ac:dyDescent="0.3">
      <c r="A8436" s="2">
        <v>8435</v>
      </c>
      <c r="B8436" s="2" t="s">
        <v>10027</v>
      </c>
      <c r="C8436" s="2">
        <f>YEAR([1]Data!$D8436)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x14ac:dyDescent="0.3">
      <c r="A8437" s="2">
        <v>8436</v>
      </c>
      <c r="B8437" s="2" t="s">
        <v>10027</v>
      </c>
      <c r="C8437" s="2">
        <f>YEAR([1]Data!$D8437)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x14ac:dyDescent="0.3">
      <c r="A8438" s="2">
        <v>8437</v>
      </c>
      <c r="B8438" s="2" t="s">
        <v>10028</v>
      </c>
      <c r="C8438" s="2">
        <f>YEAR([1]Data!$D8438)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x14ac:dyDescent="0.3">
      <c r="A8439" s="2">
        <v>8438</v>
      </c>
      <c r="B8439" s="2" t="s">
        <v>10029</v>
      </c>
      <c r="C8439" s="2">
        <f>YEAR([1]Data!$D8439)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x14ac:dyDescent="0.3">
      <c r="A8440" s="2">
        <v>8439</v>
      </c>
      <c r="B8440" s="2" t="s">
        <v>10030</v>
      </c>
      <c r="C8440" s="2">
        <f>YEAR([1]Data!$D8440)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x14ac:dyDescent="0.3">
      <c r="A8441" s="2">
        <v>8440</v>
      </c>
      <c r="B8441" s="2" t="s">
        <v>10031</v>
      </c>
      <c r="C8441" s="2">
        <f>YEAR([1]Data!$D8441)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x14ac:dyDescent="0.3">
      <c r="A8442" s="2">
        <v>8441</v>
      </c>
      <c r="B8442" s="2" t="s">
        <v>10032</v>
      </c>
      <c r="C8442" s="2">
        <f>YEAR([1]Data!$D8442)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x14ac:dyDescent="0.3">
      <c r="A8443" s="2">
        <v>8442</v>
      </c>
      <c r="B8443" s="2" t="s">
        <v>10033</v>
      </c>
      <c r="C8443" s="2">
        <f>YEAR([1]Data!$D8443)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x14ac:dyDescent="0.3">
      <c r="A8444" s="2">
        <v>8443</v>
      </c>
      <c r="B8444" s="2" t="s">
        <v>10034</v>
      </c>
      <c r="C8444" s="2">
        <f>YEAR([1]Data!$D8444)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x14ac:dyDescent="0.3">
      <c r="A8445" s="2">
        <v>8444</v>
      </c>
      <c r="B8445" s="2" t="s">
        <v>10034</v>
      </c>
      <c r="C8445" s="2">
        <f>YEAR([1]Data!$D8445)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x14ac:dyDescent="0.3">
      <c r="A8446" s="2">
        <v>8445</v>
      </c>
      <c r="B8446" s="2" t="s">
        <v>10034</v>
      </c>
      <c r="C8446" s="2">
        <f>YEAR([1]Data!$D8446)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x14ac:dyDescent="0.3">
      <c r="A8447" s="2">
        <v>8446</v>
      </c>
      <c r="B8447" s="2" t="s">
        <v>10035</v>
      </c>
      <c r="C8447" s="2">
        <f>YEAR([1]Data!$D8447)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x14ac:dyDescent="0.3">
      <c r="A8448" s="2">
        <v>8447</v>
      </c>
      <c r="B8448" s="2" t="s">
        <v>10035</v>
      </c>
      <c r="C8448" s="2">
        <f>YEAR([1]Data!$D8448)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x14ac:dyDescent="0.3">
      <c r="A8449" s="2">
        <v>8448</v>
      </c>
      <c r="B8449" s="2" t="s">
        <v>10035</v>
      </c>
      <c r="C8449" s="2">
        <f>YEAR([1]Data!$D8449)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x14ac:dyDescent="0.3">
      <c r="A8450" s="2">
        <v>8449</v>
      </c>
      <c r="B8450" s="2" t="s">
        <v>10035</v>
      </c>
      <c r="C8450" s="2">
        <f>YEAR([1]Data!$D8450)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x14ac:dyDescent="0.3">
      <c r="A8451" s="2">
        <v>8450</v>
      </c>
      <c r="B8451" s="2" t="s">
        <v>10035</v>
      </c>
      <c r="C8451" s="2">
        <f>YEAR([1]Data!$D8451)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x14ac:dyDescent="0.3">
      <c r="A8452" s="2">
        <v>8451</v>
      </c>
      <c r="B8452" s="2" t="s">
        <v>10035</v>
      </c>
      <c r="C8452" s="2">
        <f>YEAR([1]Data!$D8452)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x14ac:dyDescent="0.3">
      <c r="A8453" s="2">
        <v>8452</v>
      </c>
      <c r="B8453" s="2" t="s">
        <v>10036</v>
      </c>
      <c r="C8453" s="2">
        <f>YEAR([1]Data!$D8453)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x14ac:dyDescent="0.3">
      <c r="A8454" s="2">
        <v>8453</v>
      </c>
      <c r="B8454" s="2" t="s">
        <v>10037</v>
      </c>
      <c r="C8454" s="2">
        <f>YEAR([1]Data!$D8454)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x14ac:dyDescent="0.3">
      <c r="A8455" s="2">
        <v>8454</v>
      </c>
      <c r="B8455" s="2" t="s">
        <v>10037</v>
      </c>
      <c r="C8455" s="2">
        <f>YEAR([1]Data!$D8455)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x14ac:dyDescent="0.3">
      <c r="A8456" s="2">
        <v>8455</v>
      </c>
      <c r="B8456" s="2" t="s">
        <v>10037</v>
      </c>
      <c r="C8456" s="2">
        <f>YEAR([1]Data!$D8456)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x14ac:dyDescent="0.3">
      <c r="A8457" s="2">
        <v>8456</v>
      </c>
      <c r="B8457" s="2" t="s">
        <v>10038</v>
      </c>
      <c r="C8457" s="2">
        <f>YEAR([1]Data!$D8457)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x14ac:dyDescent="0.3">
      <c r="A8458" s="2">
        <v>8457</v>
      </c>
      <c r="B8458" s="2" t="s">
        <v>10039</v>
      </c>
      <c r="C8458" s="2">
        <f>YEAR([1]Data!$D8458)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x14ac:dyDescent="0.3">
      <c r="A8459" s="2">
        <v>8458</v>
      </c>
      <c r="B8459" s="2" t="s">
        <v>10039</v>
      </c>
      <c r="C8459" s="2">
        <f>YEAR([1]Data!$D8459)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x14ac:dyDescent="0.3">
      <c r="A8460" s="2">
        <v>8459</v>
      </c>
      <c r="B8460" s="2" t="s">
        <v>10040</v>
      </c>
      <c r="C8460" s="2">
        <f>YEAR([1]Data!$D8460)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x14ac:dyDescent="0.3">
      <c r="A8461" s="2">
        <v>8460</v>
      </c>
      <c r="B8461" s="2" t="s">
        <v>10040</v>
      </c>
      <c r="C8461" s="2">
        <f>YEAR([1]Data!$D8461)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x14ac:dyDescent="0.3">
      <c r="A8462" s="2">
        <v>8461</v>
      </c>
      <c r="B8462" s="2" t="s">
        <v>10041</v>
      </c>
      <c r="C8462" s="2">
        <f>YEAR([1]Data!$D8462)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x14ac:dyDescent="0.3">
      <c r="A8463" s="2">
        <v>8462</v>
      </c>
      <c r="B8463" s="2" t="s">
        <v>10041</v>
      </c>
      <c r="C8463" s="2">
        <f>YEAR([1]Data!$D8463)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x14ac:dyDescent="0.3">
      <c r="A8464" s="2">
        <v>8463</v>
      </c>
      <c r="B8464" s="2" t="s">
        <v>10042</v>
      </c>
      <c r="C8464" s="2">
        <f>YEAR([1]Data!$D8464)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x14ac:dyDescent="0.3">
      <c r="A8465" s="2">
        <v>8464</v>
      </c>
      <c r="B8465" s="2" t="s">
        <v>10043</v>
      </c>
      <c r="C8465" s="2">
        <f>YEAR([1]Data!$D8465)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x14ac:dyDescent="0.3">
      <c r="A8466" s="2">
        <v>8465</v>
      </c>
      <c r="B8466" s="2" t="s">
        <v>10044</v>
      </c>
      <c r="C8466" s="2">
        <f>YEAR([1]Data!$D8466)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x14ac:dyDescent="0.3">
      <c r="A8467" s="2">
        <v>8466</v>
      </c>
      <c r="B8467" s="2" t="s">
        <v>10045</v>
      </c>
      <c r="C8467" s="2">
        <f>YEAR([1]Data!$D8467)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x14ac:dyDescent="0.3">
      <c r="A8468" s="2">
        <v>8467</v>
      </c>
      <c r="B8468" s="2" t="s">
        <v>10046</v>
      </c>
      <c r="C8468" s="2">
        <f>YEAR([1]Data!$D8468)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x14ac:dyDescent="0.3">
      <c r="A8469" s="2">
        <v>8468</v>
      </c>
      <c r="B8469" s="2" t="s">
        <v>10047</v>
      </c>
      <c r="C8469" s="2">
        <f>YEAR([1]Data!$D8469)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x14ac:dyDescent="0.3">
      <c r="A8470" s="2">
        <v>8469</v>
      </c>
      <c r="B8470" s="2" t="s">
        <v>10048</v>
      </c>
      <c r="C8470" s="2">
        <f>YEAR([1]Data!$D8470)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x14ac:dyDescent="0.3">
      <c r="A8471" s="2">
        <v>8470</v>
      </c>
      <c r="B8471" s="2" t="s">
        <v>10049</v>
      </c>
      <c r="C8471" s="2">
        <f>YEAR([1]Data!$D8471)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x14ac:dyDescent="0.3">
      <c r="A8472" s="2">
        <v>8471</v>
      </c>
      <c r="B8472" s="2" t="s">
        <v>10049</v>
      </c>
      <c r="C8472" s="2">
        <f>YEAR([1]Data!$D8472)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x14ac:dyDescent="0.3">
      <c r="A8473" s="2">
        <v>8472</v>
      </c>
      <c r="B8473" s="2" t="s">
        <v>10049</v>
      </c>
      <c r="C8473" s="2">
        <f>YEAR([1]Data!$D8473)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x14ac:dyDescent="0.3">
      <c r="A8474" s="2">
        <v>8473</v>
      </c>
      <c r="B8474" s="2" t="s">
        <v>10049</v>
      </c>
      <c r="C8474" s="2">
        <f>YEAR([1]Data!$D8474)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x14ac:dyDescent="0.3">
      <c r="A8475" s="2">
        <v>8474</v>
      </c>
      <c r="B8475" s="2" t="s">
        <v>10050</v>
      </c>
      <c r="C8475" s="2">
        <f>YEAR([1]Data!$D8475)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x14ac:dyDescent="0.3">
      <c r="A8476" s="2">
        <v>8475</v>
      </c>
      <c r="B8476" s="2" t="s">
        <v>10051</v>
      </c>
      <c r="C8476" s="2">
        <f>YEAR([1]Data!$D8476)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x14ac:dyDescent="0.3">
      <c r="A8477" s="2">
        <v>8476</v>
      </c>
      <c r="B8477" s="2" t="s">
        <v>10051</v>
      </c>
      <c r="C8477" s="2">
        <f>YEAR([1]Data!$D8477)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x14ac:dyDescent="0.3">
      <c r="A8478" s="2">
        <v>8477</v>
      </c>
      <c r="B8478" s="2" t="s">
        <v>10052</v>
      </c>
      <c r="C8478" s="2">
        <f>YEAR([1]Data!$D8478)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x14ac:dyDescent="0.3">
      <c r="A8479" s="2">
        <v>8478</v>
      </c>
      <c r="B8479" s="2" t="s">
        <v>10053</v>
      </c>
      <c r="C8479" s="2">
        <f>YEAR([1]Data!$D8479)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x14ac:dyDescent="0.3">
      <c r="A8480" s="2">
        <v>8479</v>
      </c>
      <c r="B8480" s="2" t="s">
        <v>10056</v>
      </c>
      <c r="C8480" s="2">
        <f>YEAR([1]Data!$D8480)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x14ac:dyDescent="0.3">
      <c r="A8481" s="2">
        <v>8480</v>
      </c>
      <c r="B8481" s="2" t="s">
        <v>10057</v>
      </c>
      <c r="C8481" s="2">
        <f>YEAR([1]Data!$D8481)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x14ac:dyDescent="0.3">
      <c r="A8482" s="2">
        <v>8481</v>
      </c>
      <c r="B8482" s="2" t="s">
        <v>10058</v>
      </c>
      <c r="C8482" s="2">
        <f>YEAR([1]Data!$D8482)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x14ac:dyDescent="0.3">
      <c r="A8483" s="2">
        <v>8482</v>
      </c>
      <c r="B8483" s="2" t="s">
        <v>10059</v>
      </c>
      <c r="C8483" s="2">
        <f>YEAR([1]Data!$D8483)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x14ac:dyDescent="0.3">
      <c r="A8484" s="2">
        <v>8483</v>
      </c>
      <c r="B8484" s="2" t="s">
        <v>10060</v>
      </c>
      <c r="C8484" s="2">
        <f>YEAR([1]Data!$D8484)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x14ac:dyDescent="0.3">
      <c r="A8485" s="2">
        <v>8484</v>
      </c>
      <c r="B8485" s="2" t="s">
        <v>10061</v>
      </c>
      <c r="C8485" s="2">
        <f>YEAR([1]Data!$D8485)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x14ac:dyDescent="0.3">
      <c r="A8486" s="2">
        <v>8485</v>
      </c>
      <c r="B8486" s="2" t="s">
        <v>10062</v>
      </c>
      <c r="C8486" s="2">
        <f>YEAR([1]Data!$D8486)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x14ac:dyDescent="0.3">
      <c r="A8487" s="2">
        <v>8486</v>
      </c>
      <c r="B8487" s="2" t="s">
        <v>10063</v>
      </c>
      <c r="C8487" s="2">
        <f>YEAR([1]Data!$D8487)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x14ac:dyDescent="0.3">
      <c r="A8488" s="2">
        <v>8487</v>
      </c>
      <c r="B8488" s="2" t="s">
        <v>10063</v>
      </c>
      <c r="C8488" s="2">
        <f>YEAR([1]Data!$D8488)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x14ac:dyDescent="0.3">
      <c r="A8489" s="2">
        <v>8488</v>
      </c>
      <c r="B8489" s="2" t="s">
        <v>10063</v>
      </c>
      <c r="C8489" s="2">
        <f>YEAR([1]Data!$D8489)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x14ac:dyDescent="0.3">
      <c r="A8490" s="2">
        <v>8489</v>
      </c>
      <c r="B8490" s="2" t="s">
        <v>10066</v>
      </c>
      <c r="C8490" s="2">
        <f>YEAR([1]Data!$D8490)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x14ac:dyDescent="0.3">
      <c r="A8491" s="2">
        <v>8490</v>
      </c>
      <c r="B8491" s="2" t="s">
        <v>10066</v>
      </c>
      <c r="C8491" s="2">
        <f>YEAR([1]Data!$D8491)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x14ac:dyDescent="0.3">
      <c r="A8492" s="2">
        <v>8491</v>
      </c>
      <c r="B8492" s="2" t="s">
        <v>10066</v>
      </c>
      <c r="C8492" s="2">
        <f>YEAR([1]Data!$D8492)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x14ac:dyDescent="0.3">
      <c r="A8493" s="2">
        <v>8492</v>
      </c>
      <c r="B8493" s="2" t="s">
        <v>10067</v>
      </c>
      <c r="C8493" s="2">
        <f>YEAR([1]Data!$D8493)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x14ac:dyDescent="0.3">
      <c r="A8494" s="2">
        <v>8493</v>
      </c>
      <c r="B8494" s="2" t="s">
        <v>10068</v>
      </c>
      <c r="C8494" s="2">
        <f>YEAR([1]Data!$D8494)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x14ac:dyDescent="0.3">
      <c r="A8495" s="2">
        <v>8494</v>
      </c>
      <c r="B8495" s="2" t="s">
        <v>10068</v>
      </c>
      <c r="C8495" s="2">
        <f>YEAR([1]Data!$D8495)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x14ac:dyDescent="0.3">
      <c r="A8496" s="2">
        <v>8495</v>
      </c>
      <c r="B8496" s="2" t="s">
        <v>10068</v>
      </c>
      <c r="C8496" s="2">
        <f>YEAR([1]Data!$D8496)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x14ac:dyDescent="0.3">
      <c r="A8497" s="2">
        <v>8496</v>
      </c>
      <c r="B8497" s="2" t="s">
        <v>10069</v>
      </c>
      <c r="C8497" s="2">
        <f>YEAR([1]Data!$D8497)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x14ac:dyDescent="0.3">
      <c r="A8498" s="2">
        <v>8497</v>
      </c>
      <c r="B8498" s="2" t="s">
        <v>10070</v>
      </c>
      <c r="C8498" s="2">
        <f>YEAR([1]Data!$D8498)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x14ac:dyDescent="0.3">
      <c r="A8499" s="2">
        <v>8498</v>
      </c>
      <c r="B8499" s="2" t="s">
        <v>10070</v>
      </c>
      <c r="C8499" s="2">
        <f>YEAR([1]Data!$D8499)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x14ac:dyDescent="0.3">
      <c r="A8500" s="2">
        <v>8499</v>
      </c>
      <c r="B8500" s="2" t="s">
        <v>10070</v>
      </c>
      <c r="C8500" s="2">
        <f>YEAR([1]Data!$D8500)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x14ac:dyDescent="0.3">
      <c r="A8501" s="2">
        <v>8500</v>
      </c>
      <c r="B8501" s="2" t="s">
        <v>10070</v>
      </c>
      <c r="C8501" s="2">
        <f>YEAR([1]Data!$D8501)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x14ac:dyDescent="0.3">
      <c r="A8502" s="2">
        <v>8501</v>
      </c>
      <c r="B8502" s="2" t="s">
        <v>10070</v>
      </c>
      <c r="C8502" s="2">
        <f>YEAR([1]Data!$D8502)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x14ac:dyDescent="0.3">
      <c r="A8503" s="2">
        <v>8502</v>
      </c>
      <c r="B8503" s="2" t="s">
        <v>10071</v>
      </c>
      <c r="C8503" s="2">
        <f>YEAR([1]Data!$D8503)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x14ac:dyDescent="0.3">
      <c r="A8504" s="2">
        <v>8503</v>
      </c>
      <c r="B8504" s="2" t="s">
        <v>10071</v>
      </c>
      <c r="C8504" s="2">
        <f>YEAR([1]Data!$D8504)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x14ac:dyDescent="0.3">
      <c r="A8505" s="2">
        <v>8504</v>
      </c>
      <c r="B8505" s="2" t="s">
        <v>10072</v>
      </c>
      <c r="C8505" s="2">
        <f>YEAR([1]Data!$D8505)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x14ac:dyDescent="0.3">
      <c r="A8506" s="2">
        <v>8505</v>
      </c>
      <c r="B8506" s="2" t="s">
        <v>10073</v>
      </c>
      <c r="C8506" s="2">
        <f>YEAR([1]Data!$D8506)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x14ac:dyDescent="0.3">
      <c r="A8507" s="2">
        <v>8506</v>
      </c>
      <c r="B8507" s="2" t="s">
        <v>10074</v>
      </c>
      <c r="C8507" s="2">
        <f>YEAR([1]Data!$D8507)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x14ac:dyDescent="0.3">
      <c r="A8508" s="2">
        <v>8507</v>
      </c>
      <c r="B8508" s="2" t="s">
        <v>10074</v>
      </c>
      <c r="C8508" s="2">
        <f>YEAR([1]Data!$D8508)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x14ac:dyDescent="0.3">
      <c r="A8509" s="2">
        <v>8508</v>
      </c>
      <c r="B8509" s="2" t="s">
        <v>10074</v>
      </c>
      <c r="C8509" s="2">
        <f>YEAR([1]Data!$D8509)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x14ac:dyDescent="0.3">
      <c r="A8510" s="2">
        <v>8509</v>
      </c>
      <c r="B8510" s="2" t="s">
        <v>10075</v>
      </c>
      <c r="C8510" s="2">
        <f>YEAR([1]Data!$D8510)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x14ac:dyDescent="0.3">
      <c r="A8511" s="2">
        <v>8510</v>
      </c>
      <c r="B8511" s="2" t="s">
        <v>10075</v>
      </c>
      <c r="C8511" s="2">
        <f>YEAR([1]Data!$D8511)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x14ac:dyDescent="0.3">
      <c r="A8512" s="2">
        <v>8511</v>
      </c>
      <c r="B8512" s="2" t="s">
        <v>10075</v>
      </c>
      <c r="C8512" s="2">
        <f>YEAR([1]Data!$D8512)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x14ac:dyDescent="0.3">
      <c r="A8513" s="2">
        <v>8512</v>
      </c>
      <c r="B8513" s="2" t="s">
        <v>10076</v>
      </c>
      <c r="C8513" s="2">
        <f>YEAR([1]Data!$D8513)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x14ac:dyDescent="0.3">
      <c r="A8514" s="2">
        <v>8513</v>
      </c>
      <c r="B8514" s="2" t="s">
        <v>10077</v>
      </c>
      <c r="C8514" s="2">
        <f>YEAR([1]Data!$D8514)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x14ac:dyDescent="0.3">
      <c r="A8515" s="2">
        <v>8514</v>
      </c>
      <c r="B8515" s="2" t="s">
        <v>10078</v>
      </c>
      <c r="C8515" s="2">
        <f>YEAR([1]Data!$D8515)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x14ac:dyDescent="0.3">
      <c r="A8516" s="2">
        <v>8515</v>
      </c>
      <c r="B8516" s="2" t="s">
        <v>10079</v>
      </c>
      <c r="C8516" s="2">
        <f>YEAR([1]Data!$D8516)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x14ac:dyDescent="0.3">
      <c r="A8517" s="2">
        <v>8516</v>
      </c>
      <c r="B8517" s="2" t="s">
        <v>10079</v>
      </c>
      <c r="C8517" s="2">
        <f>YEAR([1]Data!$D8517)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x14ac:dyDescent="0.3">
      <c r="A8518" s="2">
        <v>8517</v>
      </c>
      <c r="B8518" s="2" t="s">
        <v>10080</v>
      </c>
      <c r="C8518" s="2">
        <f>YEAR([1]Data!$D8518)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x14ac:dyDescent="0.3">
      <c r="A8519" s="2">
        <v>8518</v>
      </c>
      <c r="B8519" s="2" t="s">
        <v>10081</v>
      </c>
      <c r="C8519" s="2">
        <f>YEAR([1]Data!$D8519)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x14ac:dyDescent="0.3">
      <c r="A8520" s="2">
        <v>8519</v>
      </c>
      <c r="B8520" s="2" t="s">
        <v>10082</v>
      </c>
      <c r="C8520" s="2">
        <f>YEAR([1]Data!$D8520)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x14ac:dyDescent="0.3">
      <c r="A8521" s="2">
        <v>8520</v>
      </c>
      <c r="B8521" s="2" t="s">
        <v>10082</v>
      </c>
      <c r="C8521" s="2">
        <f>YEAR([1]Data!$D8521)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x14ac:dyDescent="0.3">
      <c r="A8522" s="2">
        <v>8521</v>
      </c>
      <c r="B8522" s="2" t="s">
        <v>10082</v>
      </c>
      <c r="C8522" s="2">
        <f>YEAR([1]Data!$D8522)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x14ac:dyDescent="0.3">
      <c r="A8523" s="2">
        <v>8522</v>
      </c>
      <c r="B8523" s="2" t="s">
        <v>10083</v>
      </c>
      <c r="C8523" s="2">
        <f>YEAR([1]Data!$D8523)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x14ac:dyDescent="0.3">
      <c r="A8524" s="2">
        <v>8523</v>
      </c>
      <c r="B8524" s="2" t="s">
        <v>10084</v>
      </c>
      <c r="C8524" s="2">
        <f>YEAR([1]Data!$D8524)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x14ac:dyDescent="0.3">
      <c r="A8525" s="2">
        <v>8524</v>
      </c>
      <c r="B8525" s="2" t="s">
        <v>10085</v>
      </c>
      <c r="C8525" s="2">
        <f>YEAR([1]Data!$D8525)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x14ac:dyDescent="0.3">
      <c r="A8526" s="2">
        <v>8525</v>
      </c>
      <c r="B8526" s="2" t="s">
        <v>10086</v>
      </c>
      <c r="C8526" s="2">
        <f>YEAR([1]Data!$D8526)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x14ac:dyDescent="0.3">
      <c r="A8527" s="2">
        <v>8526</v>
      </c>
      <c r="B8527" s="2" t="s">
        <v>10086</v>
      </c>
      <c r="C8527" s="2">
        <f>YEAR([1]Data!$D8527)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x14ac:dyDescent="0.3">
      <c r="A8528" s="2">
        <v>8527</v>
      </c>
      <c r="B8528" s="2" t="s">
        <v>10086</v>
      </c>
      <c r="C8528" s="2">
        <f>YEAR([1]Data!$D8528)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x14ac:dyDescent="0.3">
      <c r="A8529" s="2">
        <v>8528</v>
      </c>
      <c r="B8529" s="2" t="s">
        <v>10086</v>
      </c>
      <c r="C8529" s="2">
        <f>YEAR([1]Data!$D8529)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x14ac:dyDescent="0.3">
      <c r="A8530" s="2">
        <v>8529</v>
      </c>
      <c r="B8530" s="2" t="s">
        <v>10086</v>
      </c>
      <c r="C8530" s="2">
        <f>YEAR([1]Data!$D8530)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x14ac:dyDescent="0.3">
      <c r="A8531" s="2">
        <v>8530</v>
      </c>
      <c r="B8531" s="2" t="s">
        <v>10087</v>
      </c>
      <c r="C8531" s="2">
        <f>YEAR([1]Data!$D8531)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x14ac:dyDescent="0.3">
      <c r="A8532" s="2">
        <v>8531</v>
      </c>
      <c r="B8532" s="2" t="s">
        <v>10088</v>
      </c>
      <c r="C8532" s="2">
        <f>YEAR([1]Data!$D8532)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x14ac:dyDescent="0.3">
      <c r="A8533" s="2">
        <v>8532</v>
      </c>
      <c r="B8533" s="2" t="s">
        <v>10088</v>
      </c>
      <c r="C8533" s="2">
        <f>YEAR([1]Data!$D8533)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x14ac:dyDescent="0.3">
      <c r="A8534" s="2">
        <v>8533</v>
      </c>
      <c r="B8534" s="2" t="s">
        <v>10088</v>
      </c>
      <c r="C8534" s="2">
        <f>YEAR([1]Data!$D8534)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x14ac:dyDescent="0.3">
      <c r="A8535" s="2">
        <v>8534</v>
      </c>
      <c r="B8535" s="2" t="s">
        <v>10088</v>
      </c>
      <c r="C8535" s="2">
        <f>YEAR([1]Data!$D8535)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x14ac:dyDescent="0.3">
      <c r="A8536" s="2">
        <v>8535</v>
      </c>
      <c r="B8536" s="2" t="s">
        <v>10089</v>
      </c>
      <c r="C8536" s="2">
        <f>YEAR([1]Data!$D8536)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x14ac:dyDescent="0.3">
      <c r="A8537" s="2">
        <v>8536</v>
      </c>
      <c r="B8537" s="2" t="s">
        <v>10090</v>
      </c>
      <c r="C8537" s="2">
        <f>YEAR([1]Data!$D8537)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x14ac:dyDescent="0.3">
      <c r="A8538" s="2">
        <v>8537</v>
      </c>
      <c r="B8538" s="2" t="s">
        <v>10091</v>
      </c>
      <c r="C8538" s="2">
        <f>YEAR([1]Data!$D8538)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x14ac:dyDescent="0.3">
      <c r="A8539" s="2">
        <v>8538</v>
      </c>
      <c r="B8539" s="2" t="s">
        <v>10091</v>
      </c>
      <c r="C8539" s="2">
        <f>YEAR([1]Data!$D8539)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x14ac:dyDescent="0.3">
      <c r="A8540" s="2">
        <v>8539</v>
      </c>
      <c r="B8540" s="2" t="s">
        <v>10091</v>
      </c>
      <c r="C8540" s="2">
        <f>YEAR([1]Data!$D8540)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x14ac:dyDescent="0.3">
      <c r="A8541" s="2">
        <v>8540</v>
      </c>
      <c r="B8541" s="2" t="s">
        <v>10094</v>
      </c>
      <c r="C8541" s="2">
        <f>YEAR([1]Data!$D8541)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x14ac:dyDescent="0.3">
      <c r="A8542" s="2">
        <v>8541</v>
      </c>
      <c r="B8542" s="2" t="s">
        <v>10094</v>
      </c>
      <c r="C8542" s="2">
        <f>YEAR([1]Data!$D8542)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x14ac:dyDescent="0.3">
      <c r="A8543" s="2">
        <v>8542</v>
      </c>
      <c r="B8543" s="2" t="s">
        <v>10095</v>
      </c>
      <c r="C8543" s="2">
        <f>YEAR([1]Data!$D8543)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x14ac:dyDescent="0.3">
      <c r="A8544" s="2">
        <v>8543</v>
      </c>
      <c r="B8544" s="2" t="s">
        <v>10095</v>
      </c>
      <c r="C8544" s="2">
        <f>YEAR([1]Data!$D8544)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x14ac:dyDescent="0.3">
      <c r="A8545" s="2">
        <v>8544</v>
      </c>
      <c r="B8545" s="2" t="s">
        <v>10096</v>
      </c>
      <c r="C8545" s="2">
        <f>YEAR([1]Data!$D8545)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x14ac:dyDescent="0.3">
      <c r="A8546" s="2">
        <v>8545</v>
      </c>
      <c r="B8546" s="2" t="s">
        <v>10097</v>
      </c>
      <c r="C8546" s="2">
        <f>YEAR([1]Data!$D8546)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x14ac:dyDescent="0.3">
      <c r="A8547" s="2">
        <v>8546</v>
      </c>
      <c r="B8547" s="2" t="s">
        <v>10097</v>
      </c>
      <c r="C8547" s="2">
        <f>YEAR([1]Data!$D8547)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x14ac:dyDescent="0.3">
      <c r="A8548" s="2">
        <v>8547</v>
      </c>
      <c r="B8548" s="2" t="s">
        <v>10097</v>
      </c>
      <c r="C8548" s="2">
        <f>YEAR([1]Data!$D8548)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x14ac:dyDescent="0.3">
      <c r="A8549" s="2">
        <v>8548</v>
      </c>
      <c r="B8549" s="2" t="s">
        <v>10098</v>
      </c>
      <c r="C8549" s="2">
        <f>YEAR([1]Data!$D8549)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x14ac:dyDescent="0.3">
      <c r="A8550" s="2">
        <v>8549</v>
      </c>
      <c r="B8550" s="2" t="s">
        <v>10098</v>
      </c>
      <c r="C8550" s="2">
        <f>YEAR([1]Data!$D8550)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x14ac:dyDescent="0.3">
      <c r="A8551" s="2">
        <v>8550</v>
      </c>
      <c r="B8551" s="2" t="s">
        <v>10099</v>
      </c>
      <c r="C8551" s="2">
        <f>YEAR([1]Data!$D8551)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x14ac:dyDescent="0.3">
      <c r="A8552" s="2">
        <v>8551</v>
      </c>
      <c r="B8552" s="2" t="s">
        <v>10100</v>
      </c>
      <c r="C8552" s="2">
        <f>YEAR([1]Data!$D8552)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x14ac:dyDescent="0.3">
      <c r="A8553" s="2">
        <v>8552</v>
      </c>
      <c r="B8553" s="2" t="s">
        <v>10100</v>
      </c>
      <c r="C8553" s="2">
        <f>YEAR([1]Data!$D8553)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x14ac:dyDescent="0.3">
      <c r="A8554" s="2">
        <v>8553</v>
      </c>
      <c r="B8554" s="2" t="s">
        <v>10101</v>
      </c>
      <c r="C8554" s="2">
        <f>YEAR([1]Data!$D8554)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x14ac:dyDescent="0.3">
      <c r="A8555" s="2">
        <v>8554</v>
      </c>
      <c r="B8555" s="2" t="s">
        <v>10102</v>
      </c>
      <c r="C8555" s="2">
        <f>YEAR([1]Data!$D8555)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x14ac:dyDescent="0.3">
      <c r="A8556" s="2">
        <v>8555</v>
      </c>
      <c r="B8556" s="2" t="s">
        <v>10103</v>
      </c>
      <c r="C8556" s="2">
        <f>YEAR([1]Data!$D8556)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x14ac:dyDescent="0.3">
      <c r="A8557" s="2">
        <v>8556</v>
      </c>
      <c r="B8557" s="2" t="s">
        <v>10104</v>
      </c>
      <c r="C8557" s="2">
        <f>YEAR([1]Data!$D8557)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x14ac:dyDescent="0.3">
      <c r="A8558" s="2">
        <v>8557</v>
      </c>
      <c r="B8558" s="2" t="s">
        <v>10104</v>
      </c>
      <c r="C8558" s="2">
        <f>YEAR([1]Data!$D8558)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x14ac:dyDescent="0.3">
      <c r="A8559" s="2">
        <v>8558</v>
      </c>
      <c r="B8559" s="2" t="s">
        <v>10105</v>
      </c>
      <c r="C8559" s="2">
        <f>YEAR([1]Data!$D8559)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x14ac:dyDescent="0.3">
      <c r="A8560" s="2">
        <v>8559</v>
      </c>
      <c r="B8560" s="2" t="s">
        <v>10105</v>
      </c>
      <c r="C8560" s="2">
        <f>YEAR([1]Data!$D8560)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x14ac:dyDescent="0.3">
      <c r="A8561" s="2">
        <v>8560</v>
      </c>
      <c r="B8561" s="2" t="s">
        <v>10105</v>
      </c>
      <c r="C8561" s="2">
        <f>YEAR([1]Data!$D8561)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x14ac:dyDescent="0.3">
      <c r="A8562" s="2">
        <v>8561</v>
      </c>
      <c r="B8562" s="2" t="s">
        <v>10105</v>
      </c>
      <c r="C8562" s="2">
        <f>YEAR([1]Data!$D8562)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x14ac:dyDescent="0.3">
      <c r="A8563" s="2">
        <v>8562</v>
      </c>
      <c r="B8563" s="2" t="s">
        <v>10105</v>
      </c>
      <c r="C8563" s="2">
        <f>YEAR([1]Data!$D8563)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x14ac:dyDescent="0.3">
      <c r="A8564" s="2">
        <v>8563</v>
      </c>
      <c r="B8564" s="2" t="s">
        <v>10106</v>
      </c>
      <c r="C8564" s="2">
        <f>YEAR([1]Data!$D8564)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x14ac:dyDescent="0.3">
      <c r="A8565" s="2">
        <v>8564</v>
      </c>
      <c r="B8565" s="2" t="s">
        <v>10107</v>
      </c>
      <c r="C8565" s="2">
        <f>YEAR([1]Data!$D8565)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x14ac:dyDescent="0.3">
      <c r="A8566" s="2">
        <v>8565</v>
      </c>
      <c r="B8566" s="2" t="s">
        <v>10107</v>
      </c>
      <c r="C8566" s="2">
        <f>YEAR([1]Data!$D8566)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x14ac:dyDescent="0.3">
      <c r="A8567" s="2">
        <v>8566</v>
      </c>
      <c r="B8567" s="2" t="s">
        <v>10109</v>
      </c>
      <c r="C8567" s="2">
        <f>YEAR([1]Data!$D8567)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x14ac:dyDescent="0.3">
      <c r="A8568" s="2">
        <v>8567</v>
      </c>
      <c r="B8568" s="2" t="s">
        <v>10109</v>
      </c>
      <c r="C8568" s="2">
        <f>YEAR([1]Data!$D8568)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x14ac:dyDescent="0.3">
      <c r="A8569" s="2">
        <v>8568</v>
      </c>
      <c r="B8569" s="2" t="s">
        <v>10110</v>
      </c>
      <c r="C8569" s="2">
        <f>YEAR([1]Data!$D8569)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x14ac:dyDescent="0.3">
      <c r="A8570" s="2">
        <v>8569</v>
      </c>
      <c r="B8570" s="2" t="s">
        <v>10111</v>
      </c>
      <c r="C8570" s="2">
        <f>YEAR([1]Data!$D8570)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x14ac:dyDescent="0.3">
      <c r="A8571" s="2">
        <v>8570</v>
      </c>
      <c r="B8571" s="2" t="s">
        <v>10111</v>
      </c>
      <c r="C8571" s="2">
        <f>YEAR([1]Data!$D8571)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x14ac:dyDescent="0.3">
      <c r="A8572" s="2">
        <v>8571</v>
      </c>
      <c r="B8572" s="2" t="s">
        <v>10111</v>
      </c>
      <c r="C8572" s="2">
        <f>YEAR([1]Data!$D8572)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x14ac:dyDescent="0.3">
      <c r="A8573" s="2">
        <v>8572</v>
      </c>
      <c r="B8573" s="2" t="s">
        <v>10112</v>
      </c>
      <c r="C8573" s="2">
        <f>YEAR([1]Data!$D8573)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x14ac:dyDescent="0.3">
      <c r="A8574" s="2">
        <v>8573</v>
      </c>
      <c r="B8574" s="2" t="s">
        <v>10113</v>
      </c>
      <c r="C8574" s="2">
        <f>YEAR([1]Data!$D8574)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x14ac:dyDescent="0.3">
      <c r="A8575" s="2">
        <v>8574</v>
      </c>
      <c r="B8575" s="2" t="s">
        <v>10114</v>
      </c>
      <c r="C8575" s="2">
        <f>YEAR([1]Data!$D8575)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x14ac:dyDescent="0.3">
      <c r="A8576" s="2">
        <v>8575</v>
      </c>
      <c r="B8576" s="2" t="s">
        <v>10115</v>
      </c>
      <c r="C8576" s="2">
        <f>YEAR([1]Data!$D8576)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x14ac:dyDescent="0.3">
      <c r="A8577" s="2">
        <v>8576</v>
      </c>
      <c r="B8577" s="2" t="s">
        <v>10116</v>
      </c>
      <c r="C8577" s="2">
        <f>YEAR([1]Data!$D8577)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x14ac:dyDescent="0.3">
      <c r="A8578" s="2">
        <v>8577</v>
      </c>
      <c r="B8578" s="2" t="s">
        <v>10117</v>
      </c>
      <c r="C8578" s="2">
        <f>YEAR([1]Data!$D8578)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x14ac:dyDescent="0.3">
      <c r="A8579" s="2">
        <v>8578</v>
      </c>
      <c r="B8579" s="2" t="s">
        <v>10118</v>
      </c>
      <c r="C8579" s="2">
        <f>YEAR([1]Data!$D8579)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x14ac:dyDescent="0.3">
      <c r="A8580" s="2">
        <v>8579</v>
      </c>
      <c r="B8580" s="2" t="s">
        <v>10118</v>
      </c>
      <c r="C8580" s="2">
        <f>YEAR([1]Data!$D8580)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x14ac:dyDescent="0.3">
      <c r="A8581" s="2">
        <v>8580</v>
      </c>
      <c r="B8581" s="2" t="s">
        <v>10119</v>
      </c>
      <c r="C8581" s="2">
        <f>YEAR([1]Data!$D8581)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x14ac:dyDescent="0.3">
      <c r="A8582" s="2">
        <v>8581</v>
      </c>
      <c r="B8582" s="2" t="s">
        <v>10120</v>
      </c>
      <c r="C8582" s="2">
        <f>YEAR([1]Data!$D8582)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x14ac:dyDescent="0.3">
      <c r="A8583" s="2">
        <v>8582</v>
      </c>
      <c r="B8583" s="2" t="s">
        <v>10120</v>
      </c>
      <c r="C8583" s="2">
        <f>YEAR([1]Data!$D8583)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x14ac:dyDescent="0.3">
      <c r="A8584" s="2">
        <v>8583</v>
      </c>
      <c r="B8584" s="2" t="s">
        <v>10120</v>
      </c>
      <c r="C8584" s="2">
        <f>YEAR([1]Data!$D8584)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x14ac:dyDescent="0.3">
      <c r="A8585" s="2">
        <v>8584</v>
      </c>
      <c r="B8585" s="2" t="s">
        <v>10120</v>
      </c>
      <c r="C8585" s="2">
        <f>YEAR([1]Data!$D8585)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x14ac:dyDescent="0.3">
      <c r="A8586" s="2">
        <v>8585</v>
      </c>
      <c r="B8586" s="2" t="s">
        <v>10122</v>
      </c>
      <c r="C8586" s="2">
        <f>YEAR([1]Data!$D8586)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x14ac:dyDescent="0.3">
      <c r="A8587" s="2">
        <v>8586</v>
      </c>
      <c r="B8587" s="2" t="s">
        <v>10123</v>
      </c>
      <c r="C8587" s="2">
        <f>YEAR([1]Data!$D8587)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x14ac:dyDescent="0.3">
      <c r="A8588" s="2">
        <v>8587</v>
      </c>
      <c r="B8588" s="2" t="s">
        <v>10124</v>
      </c>
      <c r="C8588" s="2">
        <f>YEAR([1]Data!$D8588)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x14ac:dyDescent="0.3">
      <c r="A8589" s="2">
        <v>8588</v>
      </c>
      <c r="B8589" s="2" t="s">
        <v>10124</v>
      </c>
      <c r="C8589" s="2">
        <f>YEAR([1]Data!$D8589)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x14ac:dyDescent="0.3">
      <c r="A8590" s="2">
        <v>8589</v>
      </c>
      <c r="B8590" s="2" t="s">
        <v>10125</v>
      </c>
      <c r="C8590" s="2">
        <f>YEAR([1]Data!$D8590)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x14ac:dyDescent="0.3">
      <c r="A8591" s="2">
        <v>8590</v>
      </c>
      <c r="B8591" s="2" t="s">
        <v>10126</v>
      </c>
      <c r="C8591" s="2">
        <f>YEAR([1]Data!$D8591)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x14ac:dyDescent="0.3">
      <c r="A8592" s="2">
        <v>8591</v>
      </c>
      <c r="B8592" s="2" t="s">
        <v>10127</v>
      </c>
      <c r="C8592" s="2">
        <f>YEAR([1]Data!$D8592)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x14ac:dyDescent="0.3">
      <c r="A8593" s="2">
        <v>8592</v>
      </c>
      <c r="B8593" s="2" t="s">
        <v>10128</v>
      </c>
      <c r="C8593" s="2">
        <f>YEAR([1]Data!$D8593)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x14ac:dyDescent="0.3">
      <c r="A8594" s="2">
        <v>8593</v>
      </c>
      <c r="B8594" s="2" t="s">
        <v>10128</v>
      </c>
      <c r="C8594" s="2">
        <f>YEAR([1]Data!$D8594)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x14ac:dyDescent="0.3">
      <c r="A8595" s="2">
        <v>8594</v>
      </c>
      <c r="B8595" s="2" t="s">
        <v>10130</v>
      </c>
      <c r="C8595" s="2">
        <f>YEAR([1]Data!$D8595)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x14ac:dyDescent="0.3">
      <c r="A8596" s="2">
        <v>8595</v>
      </c>
      <c r="B8596" s="2" t="s">
        <v>10130</v>
      </c>
      <c r="C8596" s="2">
        <f>YEAR([1]Data!$D8596)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x14ac:dyDescent="0.3">
      <c r="A8597" s="2">
        <v>8596</v>
      </c>
      <c r="B8597" s="2" t="s">
        <v>10131</v>
      </c>
      <c r="C8597" s="2">
        <f>YEAR([1]Data!$D8597)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x14ac:dyDescent="0.3">
      <c r="A8598" s="2">
        <v>8597</v>
      </c>
      <c r="B8598" s="2" t="s">
        <v>10131</v>
      </c>
      <c r="C8598" s="2">
        <f>YEAR([1]Data!$D8598)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x14ac:dyDescent="0.3">
      <c r="A8599" s="2">
        <v>8598</v>
      </c>
      <c r="B8599" s="2" t="s">
        <v>10132</v>
      </c>
      <c r="C8599" s="2">
        <f>YEAR([1]Data!$D8599)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x14ac:dyDescent="0.3">
      <c r="A8600" s="2">
        <v>8599</v>
      </c>
      <c r="B8600" s="2" t="s">
        <v>10133</v>
      </c>
      <c r="C8600" s="2">
        <f>YEAR([1]Data!$D8600)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x14ac:dyDescent="0.3">
      <c r="A8601" s="2">
        <v>8600</v>
      </c>
      <c r="B8601" s="2" t="s">
        <v>10133</v>
      </c>
      <c r="C8601" s="2">
        <f>YEAR([1]Data!$D8601)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x14ac:dyDescent="0.3">
      <c r="A8602" s="2">
        <v>8601</v>
      </c>
      <c r="B8602" s="2" t="s">
        <v>10133</v>
      </c>
      <c r="C8602" s="2">
        <f>YEAR([1]Data!$D8602)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x14ac:dyDescent="0.3">
      <c r="A8603" s="2">
        <v>8602</v>
      </c>
      <c r="B8603" s="2" t="s">
        <v>10133</v>
      </c>
      <c r="C8603" s="2">
        <f>YEAR([1]Data!$D8603)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x14ac:dyDescent="0.3">
      <c r="A8604" s="2">
        <v>8603</v>
      </c>
      <c r="B8604" s="2" t="s">
        <v>10134</v>
      </c>
      <c r="C8604" s="2">
        <f>YEAR([1]Data!$D8604)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x14ac:dyDescent="0.3">
      <c r="A8605" s="2">
        <v>8604</v>
      </c>
      <c r="B8605" s="2" t="s">
        <v>10135</v>
      </c>
      <c r="C8605" s="2">
        <f>YEAR([1]Data!$D8605)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x14ac:dyDescent="0.3">
      <c r="A8606" s="2">
        <v>8605</v>
      </c>
      <c r="B8606" s="2" t="s">
        <v>10135</v>
      </c>
      <c r="C8606" s="2">
        <f>YEAR([1]Data!$D8606)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x14ac:dyDescent="0.3">
      <c r="A8607" s="2">
        <v>8606</v>
      </c>
      <c r="B8607" s="2" t="s">
        <v>10135</v>
      </c>
      <c r="C8607" s="2">
        <f>YEAR([1]Data!$D8607)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x14ac:dyDescent="0.3">
      <c r="A8608" s="2">
        <v>8607</v>
      </c>
      <c r="B8608" s="2" t="s">
        <v>10136</v>
      </c>
      <c r="C8608" s="2">
        <f>YEAR([1]Data!$D8608)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x14ac:dyDescent="0.3">
      <c r="A8609" s="2">
        <v>8608</v>
      </c>
      <c r="B8609" s="2" t="s">
        <v>10137</v>
      </c>
      <c r="C8609" s="2">
        <f>YEAR([1]Data!$D8609)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x14ac:dyDescent="0.3">
      <c r="A8610" s="2">
        <v>8609</v>
      </c>
      <c r="B8610" s="2" t="s">
        <v>10137</v>
      </c>
      <c r="C8610" s="2">
        <f>YEAR([1]Data!$D8610)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x14ac:dyDescent="0.3">
      <c r="A8611" s="2">
        <v>8610</v>
      </c>
      <c r="B8611" s="2" t="s">
        <v>10137</v>
      </c>
      <c r="C8611" s="2">
        <f>YEAR([1]Data!$D8611)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x14ac:dyDescent="0.3">
      <c r="A8612" s="2">
        <v>8611</v>
      </c>
      <c r="B8612" s="2" t="s">
        <v>10137</v>
      </c>
      <c r="C8612" s="2">
        <f>YEAR([1]Data!$D8612)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x14ac:dyDescent="0.3">
      <c r="A8613" s="2">
        <v>8612</v>
      </c>
      <c r="B8613" s="2" t="s">
        <v>10138</v>
      </c>
      <c r="C8613" s="2">
        <f>YEAR([1]Data!$D8613)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x14ac:dyDescent="0.3">
      <c r="A8614" s="2">
        <v>8613</v>
      </c>
      <c r="B8614" s="2" t="s">
        <v>10139</v>
      </c>
      <c r="C8614" s="2">
        <f>YEAR([1]Data!$D8614)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x14ac:dyDescent="0.3">
      <c r="A8615" s="2">
        <v>8614</v>
      </c>
      <c r="B8615" s="2" t="s">
        <v>10140</v>
      </c>
      <c r="C8615" s="2">
        <f>YEAR([1]Data!$D8615)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x14ac:dyDescent="0.3">
      <c r="A8616" s="2">
        <v>8615</v>
      </c>
      <c r="B8616" s="2" t="s">
        <v>10141</v>
      </c>
      <c r="C8616" s="2">
        <f>YEAR([1]Data!$D8616)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x14ac:dyDescent="0.3">
      <c r="A8617" s="2">
        <v>8616</v>
      </c>
      <c r="B8617" s="2" t="s">
        <v>10141</v>
      </c>
      <c r="C8617" s="2">
        <f>YEAR([1]Data!$D8617)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x14ac:dyDescent="0.3">
      <c r="A8618" s="2">
        <v>8617</v>
      </c>
      <c r="B8618" s="2" t="s">
        <v>10141</v>
      </c>
      <c r="C8618" s="2">
        <f>YEAR([1]Data!$D8618)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x14ac:dyDescent="0.3">
      <c r="A8619" s="2">
        <v>8618</v>
      </c>
      <c r="B8619" s="2" t="s">
        <v>10141</v>
      </c>
      <c r="C8619" s="2">
        <f>YEAR([1]Data!$D8619)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x14ac:dyDescent="0.3">
      <c r="A8620" s="2">
        <v>8619</v>
      </c>
      <c r="B8620" s="2" t="s">
        <v>10142</v>
      </c>
      <c r="C8620" s="2">
        <f>YEAR([1]Data!$D8620)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x14ac:dyDescent="0.3">
      <c r="A8621" s="2">
        <v>8620</v>
      </c>
      <c r="B8621" s="2" t="s">
        <v>10143</v>
      </c>
      <c r="C8621" s="2">
        <f>YEAR([1]Data!$D8621)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x14ac:dyDescent="0.3">
      <c r="A8622" s="2">
        <v>8621</v>
      </c>
      <c r="B8622" s="2" t="s">
        <v>10144</v>
      </c>
      <c r="C8622" s="2">
        <f>YEAR([1]Data!$D8622)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x14ac:dyDescent="0.3">
      <c r="A8623" s="2">
        <v>8622</v>
      </c>
      <c r="B8623" s="2" t="s">
        <v>10145</v>
      </c>
      <c r="C8623" s="2">
        <f>YEAR([1]Data!$D8623)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x14ac:dyDescent="0.3">
      <c r="A8624" s="2">
        <v>8623</v>
      </c>
      <c r="B8624" s="2" t="s">
        <v>10146</v>
      </c>
      <c r="C8624" s="2">
        <f>YEAR([1]Data!$D8624)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x14ac:dyDescent="0.3">
      <c r="A8625" s="2">
        <v>8624</v>
      </c>
      <c r="B8625" s="2" t="s">
        <v>10147</v>
      </c>
      <c r="C8625" s="2">
        <f>YEAR([1]Data!$D8625)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x14ac:dyDescent="0.3">
      <c r="A8626" s="2">
        <v>8625</v>
      </c>
      <c r="B8626" s="2" t="s">
        <v>10147</v>
      </c>
      <c r="C8626" s="2">
        <f>YEAR([1]Data!$D8626)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x14ac:dyDescent="0.3">
      <c r="A8627" s="2">
        <v>8626</v>
      </c>
      <c r="B8627" s="2" t="s">
        <v>10148</v>
      </c>
      <c r="C8627" s="2">
        <f>YEAR([1]Data!$D8627)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x14ac:dyDescent="0.3">
      <c r="A8628" s="2">
        <v>8627</v>
      </c>
      <c r="B8628" s="2" t="s">
        <v>10149</v>
      </c>
      <c r="C8628" s="2">
        <f>YEAR([1]Data!$D8628)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x14ac:dyDescent="0.3">
      <c r="A8629" s="2">
        <v>8628</v>
      </c>
      <c r="B8629" s="2" t="s">
        <v>10149</v>
      </c>
      <c r="C8629" s="2">
        <f>YEAR([1]Data!$D8629)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x14ac:dyDescent="0.3">
      <c r="A8630" s="2">
        <v>8629</v>
      </c>
      <c r="B8630" s="2" t="s">
        <v>10149</v>
      </c>
      <c r="C8630" s="2">
        <f>YEAR([1]Data!$D8630)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x14ac:dyDescent="0.3">
      <c r="A8631" s="2">
        <v>8630</v>
      </c>
      <c r="B8631" s="2" t="s">
        <v>10149</v>
      </c>
      <c r="C8631" s="2">
        <f>YEAR([1]Data!$D8631)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x14ac:dyDescent="0.3">
      <c r="A8632" s="2">
        <v>8631</v>
      </c>
      <c r="B8632" s="2" t="s">
        <v>10149</v>
      </c>
      <c r="C8632" s="2">
        <f>YEAR([1]Data!$D8632)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x14ac:dyDescent="0.3">
      <c r="A8633" s="2">
        <v>8632</v>
      </c>
      <c r="B8633" s="2" t="s">
        <v>10150</v>
      </c>
      <c r="C8633" s="2">
        <f>YEAR([1]Data!$D8633)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x14ac:dyDescent="0.3">
      <c r="A8634" s="2">
        <v>8633</v>
      </c>
      <c r="B8634" s="2" t="s">
        <v>10150</v>
      </c>
      <c r="C8634" s="2">
        <f>YEAR([1]Data!$D8634)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x14ac:dyDescent="0.3">
      <c r="A8635" s="2">
        <v>8634</v>
      </c>
      <c r="B8635" s="2" t="s">
        <v>10150</v>
      </c>
      <c r="C8635" s="2">
        <f>YEAR([1]Data!$D8635)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x14ac:dyDescent="0.3">
      <c r="A8636" s="2">
        <v>8635</v>
      </c>
      <c r="B8636" s="2" t="s">
        <v>10151</v>
      </c>
      <c r="C8636" s="2">
        <f>YEAR([1]Data!$D8636)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x14ac:dyDescent="0.3">
      <c r="A8637" s="2">
        <v>8636</v>
      </c>
      <c r="B8637" s="2" t="s">
        <v>10152</v>
      </c>
      <c r="C8637" s="2">
        <f>YEAR([1]Data!$D8637)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x14ac:dyDescent="0.3">
      <c r="A8638" s="2">
        <v>8637</v>
      </c>
      <c r="B8638" s="2" t="s">
        <v>10152</v>
      </c>
      <c r="C8638" s="2">
        <f>YEAR([1]Data!$D8638)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x14ac:dyDescent="0.3">
      <c r="A8639" s="2">
        <v>8638</v>
      </c>
      <c r="B8639" s="2" t="s">
        <v>10153</v>
      </c>
      <c r="C8639" s="2">
        <f>YEAR([1]Data!$D8639)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x14ac:dyDescent="0.3">
      <c r="A8640" s="2">
        <v>8639</v>
      </c>
      <c r="B8640" s="2" t="s">
        <v>10154</v>
      </c>
      <c r="C8640" s="2">
        <f>YEAR([1]Data!$D8640)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x14ac:dyDescent="0.3">
      <c r="A8641" s="2">
        <v>8640</v>
      </c>
      <c r="B8641" s="2" t="s">
        <v>10155</v>
      </c>
      <c r="C8641" s="2">
        <f>YEAR([1]Data!$D8641)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x14ac:dyDescent="0.3">
      <c r="A8642" s="2">
        <v>8641</v>
      </c>
      <c r="B8642" s="2" t="s">
        <v>10156</v>
      </c>
      <c r="C8642" s="2">
        <f>YEAR([1]Data!$D8642)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x14ac:dyDescent="0.3">
      <c r="A8643" s="2">
        <v>8642</v>
      </c>
      <c r="B8643" s="2" t="s">
        <v>10157</v>
      </c>
      <c r="C8643" s="2">
        <f>YEAR([1]Data!$D8643)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x14ac:dyDescent="0.3">
      <c r="A8644" s="2">
        <v>8643</v>
      </c>
      <c r="B8644" s="2" t="s">
        <v>10158</v>
      </c>
      <c r="C8644" s="2">
        <f>YEAR([1]Data!$D8644)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x14ac:dyDescent="0.3">
      <c r="A8645" s="2">
        <v>8644</v>
      </c>
      <c r="B8645" s="2" t="s">
        <v>10158</v>
      </c>
      <c r="C8645" s="2">
        <f>YEAR([1]Data!$D8645)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x14ac:dyDescent="0.3">
      <c r="A8646" s="2">
        <v>8645</v>
      </c>
      <c r="B8646" s="2" t="s">
        <v>10158</v>
      </c>
      <c r="C8646" s="2">
        <f>YEAR([1]Data!$D8646)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x14ac:dyDescent="0.3">
      <c r="A8647" s="2">
        <v>8646</v>
      </c>
      <c r="B8647" s="2" t="s">
        <v>10158</v>
      </c>
      <c r="C8647" s="2">
        <f>YEAR([1]Data!$D8647)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x14ac:dyDescent="0.3">
      <c r="A8648" s="2">
        <v>8647</v>
      </c>
      <c r="B8648" s="2" t="s">
        <v>10159</v>
      </c>
      <c r="C8648" s="2">
        <f>YEAR([1]Data!$D8648)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x14ac:dyDescent="0.3">
      <c r="A8649" s="2">
        <v>8648</v>
      </c>
      <c r="B8649" s="2" t="s">
        <v>10160</v>
      </c>
      <c r="C8649" s="2">
        <f>YEAR([1]Data!$D8649)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x14ac:dyDescent="0.3">
      <c r="A8650" s="2">
        <v>8649</v>
      </c>
      <c r="B8650" s="2" t="s">
        <v>10161</v>
      </c>
      <c r="C8650" s="2">
        <f>YEAR([1]Data!$D8650)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x14ac:dyDescent="0.3">
      <c r="A8651" s="2">
        <v>8650</v>
      </c>
      <c r="B8651" s="2" t="s">
        <v>10161</v>
      </c>
      <c r="C8651" s="2">
        <f>YEAR([1]Data!$D8651)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x14ac:dyDescent="0.3">
      <c r="A8652" s="2">
        <v>8651</v>
      </c>
      <c r="B8652" s="2" t="s">
        <v>10162</v>
      </c>
      <c r="C8652" s="2">
        <f>YEAR([1]Data!$D8652)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x14ac:dyDescent="0.3">
      <c r="A8653" s="2">
        <v>8652</v>
      </c>
      <c r="B8653" s="2" t="s">
        <v>10162</v>
      </c>
      <c r="C8653" s="2">
        <f>YEAR([1]Data!$D8653)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x14ac:dyDescent="0.3">
      <c r="A8654" s="2">
        <v>8653</v>
      </c>
      <c r="B8654" s="2" t="s">
        <v>10162</v>
      </c>
      <c r="C8654" s="2">
        <f>YEAR([1]Data!$D8654)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x14ac:dyDescent="0.3">
      <c r="A8655" s="2">
        <v>8654</v>
      </c>
      <c r="B8655" s="2" t="s">
        <v>10162</v>
      </c>
      <c r="C8655" s="2">
        <f>YEAR([1]Data!$D8655)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x14ac:dyDescent="0.3">
      <c r="A8656" s="2">
        <v>8655</v>
      </c>
      <c r="B8656" s="2" t="s">
        <v>10162</v>
      </c>
      <c r="C8656" s="2">
        <f>YEAR([1]Data!$D8656)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x14ac:dyDescent="0.3">
      <c r="A8657" s="2">
        <v>8656</v>
      </c>
      <c r="B8657" s="2" t="s">
        <v>10162</v>
      </c>
      <c r="C8657" s="2">
        <f>YEAR([1]Data!$D8657)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x14ac:dyDescent="0.3">
      <c r="A8658" s="2">
        <v>8657</v>
      </c>
      <c r="B8658" s="2" t="s">
        <v>10162</v>
      </c>
      <c r="C8658" s="2">
        <f>YEAR([1]Data!$D8658)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x14ac:dyDescent="0.3">
      <c r="A8659" s="2">
        <v>8658</v>
      </c>
      <c r="B8659" s="2" t="s">
        <v>10162</v>
      </c>
      <c r="C8659" s="2">
        <f>YEAR([1]Data!$D8659)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x14ac:dyDescent="0.3">
      <c r="A8660" s="2">
        <v>8659</v>
      </c>
      <c r="B8660" s="2" t="s">
        <v>10163</v>
      </c>
      <c r="C8660" s="2">
        <f>YEAR([1]Data!$D8660)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x14ac:dyDescent="0.3">
      <c r="A8661" s="2">
        <v>8660</v>
      </c>
      <c r="B8661" s="2" t="s">
        <v>10164</v>
      </c>
      <c r="C8661" s="2">
        <f>YEAR([1]Data!$D8661)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x14ac:dyDescent="0.3">
      <c r="A8662" s="2">
        <v>8661</v>
      </c>
      <c r="B8662" s="2" t="s">
        <v>10165</v>
      </c>
      <c r="C8662" s="2">
        <f>YEAR([1]Data!$D8662)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x14ac:dyDescent="0.3">
      <c r="A8663" s="2">
        <v>8662</v>
      </c>
      <c r="B8663" s="2" t="s">
        <v>10166</v>
      </c>
      <c r="C8663" s="2">
        <f>YEAR([1]Data!$D8663)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x14ac:dyDescent="0.3">
      <c r="A8664" s="2">
        <v>8663</v>
      </c>
      <c r="B8664" s="2" t="s">
        <v>10166</v>
      </c>
      <c r="C8664" s="2">
        <f>YEAR([1]Data!$D8664)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x14ac:dyDescent="0.3">
      <c r="A8665" s="2">
        <v>8664</v>
      </c>
      <c r="B8665" s="2" t="s">
        <v>10166</v>
      </c>
      <c r="C8665" s="2">
        <f>YEAR([1]Data!$D8665)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x14ac:dyDescent="0.3">
      <c r="A8666" s="2">
        <v>8665</v>
      </c>
      <c r="B8666" s="2" t="s">
        <v>10167</v>
      </c>
      <c r="C8666" s="2">
        <f>YEAR([1]Data!$D8666)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x14ac:dyDescent="0.3">
      <c r="A8667" s="2">
        <v>8666</v>
      </c>
      <c r="B8667" s="2" t="s">
        <v>10168</v>
      </c>
      <c r="C8667" s="2">
        <f>YEAR([1]Data!$D8667)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x14ac:dyDescent="0.3">
      <c r="A8668" s="2">
        <v>8667</v>
      </c>
      <c r="B8668" s="2" t="s">
        <v>10169</v>
      </c>
      <c r="C8668" s="2">
        <f>YEAR([1]Data!$D8668)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x14ac:dyDescent="0.3">
      <c r="A8669" s="2">
        <v>8668</v>
      </c>
      <c r="B8669" s="2" t="s">
        <v>10172</v>
      </c>
      <c r="C8669" s="2">
        <f>YEAR([1]Data!$D8669)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x14ac:dyDescent="0.3">
      <c r="A8670" s="2">
        <v>8669</v>
      </c>
      <c r="B8670" s="2" t="s">
        <v>10172</v>
      </c>
      <c r="C8670" s="2">
        <f>YEAR([1]Data!$D8670)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x14ac:dyDescent="0.3">
      <c r="A8671" s="2">
        <v>8670</v>
      </c>
      <c r="B8671" s="2" t="s">
        <v>10173</v>
      </c>
      <c r="C8671" s="2">
        <f>YEAR([1]Data!$D8671)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x14ac:dyDescent="0.3">
      <c r="A8672" s="2">
        <v>8671</v>
      </c>
      <c r="B8672" s="2" t="s">
        <v>10174</v>
      </c>
      <c r="C8672" s="2">
        <f>YEAR([1]Data!$D8672)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x14ac:dyDescent="0.3">
      <c r="A8673" s="2">
        <v>8672</v>
      </c>
      <c r="B8673" s="2" t="s">
        <v>10174</v>
      </c>
      <c r="C8673" s="2">
        <f>YEAR([1]Data!$D8673)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x14ac:dyDescent="0.3">
      <c r="A8674" s="2">
        <v>8673</v>
      </c>
      <c r="B8674" s="2" t="s">
        <v>10175</v>
      </c>
      <c r="C8674" s="2">
        <f>YEAR([1]Data!$D8674)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x14ac:dyDescent="0.3">
      <c r="A8675" s="2">
        <v>8674</v>
      </c>
      <c r="B8675" s="2" t="s">
        <v>10175</v>
      </c>
      <c r="C8675" s="2">
        <f>YEAR([1]Data!$D8675)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x14ac:dyDescent="0.3">
      <c r="A8676" s="2">
        <v>8675</v>
      </c>
      <c r="B8676" s="2" t="s">
        <v>10175</v>
      </c>
      <c r="C8676" s="2">
        <f>YEAR([1]Data!$D8676)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x14ac:dyDescent="0.3">
      <c r="A8677" s="2">
        <v>8676</v>
      </c>
      <c r="B8677" s="2" t="s">
        <v>10175</v>
      </c>
      <c r="C8677" s="2">
        <f>YEAR([1]Data!$D8677)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x14ac:dyDescent="0.3">
      <c r="A8678" s="2">
        <v>8677</v>
      </c>
      <c r="B8678" s="2" t="s">
        <v>10175</v>
      </c>
      <c r="C8678" s="2">
        <f>YEAR([1]Data!$D8678)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x14ac:dyDescent="0.3">
      <c r="A8679" s="2">
        <v>8678</v>
      </c>
      <c r="B8679" s="2" t="s">
        <v>10176</v>
      </c>
      <c r="C8679" s="2">
        <f>YEAR([1]Data!$D8679)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x14ac:dyDescent="0.3">
      <c r="A8680" s="2">
        <v>8679</v>
      </c>
      <c r="B8680" s="2" t="s">
        <v>10178</v>
      </c>
      <c r="C8680" s="2">
        <f>YEAR([1]Data!$D8680)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x14ac:dyDescent="0.3">
      <c r="A8681" s="2">
        <v>8680</v>
      </c>
      <c r="B8681" s="2" t="s">
        <v>10178</v>
      </c>
      <c r="C8681" s="2">
        <f>YEAR([1]Data!$D8681)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x14ac:dyDescent="0.3">
      <c r="A8682" s="2">
        <v>8681</v>
      </c>
      <c r="B8682" s="2" t="s">
        <v>10179</v>
      </c>
      <c r="C8682" s="2">
        <f>YEAR([1]Data!$D8682)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x14ac:dyDescent="0.3">
      <c r="A8683" s="2">
        <v>8682</v>
      </c>
      <c r="B8683" s="2" t="s">
        <v>10179</v>
      </c>
      <c r="C8683" s="2">
        <f>YEAR([1]Data!$D8683)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x14ac:dyDescent="0.3">
      <c r="A8684" s="2">
        <v>8683</v>
      </c>
      <c r="B8684" s="2" t="s">
        <v>10180</v>
      </c>
      <c r="C8684" s="2">
        <f>YEAR([1]Data!$D8684)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x14ac:dyDescent="0.3">
      <c r="A8685" s="2">
        <v>8684</v>
      </c>
      <c r="B8685" s="2" t="s">
        <v>10181</v>
      </c>
      <c r="C8685" s="2">
        <f>YEAR([1]Data!$D8685)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x14ac:dyDescent="0.3">
      <c r="A8686" s="2">
        <v>8685</v>
      </c>
      <c r="B8686" s="2" t="s">
        <v>10182</v>
      </c>
      <c r="C8686" s="2">
        <f>YEAR([1]Data!$D8686)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x14ac:dyDescent="0.3">
      <c r="A8687" s="2">
        <v>8686</v>
      </c>
      <c r="B8687" s="2" t="s">
        <v>10183</v>
      </c>
      <c r="C8687" s="2">
        <f>YEAR([1]Data!$D8687)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x14ac:dyDescent="0.3">
      <c r="A8688" s="2">
        <v>8687</v>
      </c>
      <c r="B8688" s="2" t="s">
        <v>10184</v>
      </c>
      <c r="C8688" s="2">
        <f>YEAR([1]Data!$D8688)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x14ac:dyDescent="0.3">
      <c r="A8689" s="2">
        <v>8688</v>
      </c>
      <c r="B8689" s="2" t="s">
        <v>10184</v>
      </c>
      <c r="C8689" s="2">
        <f>YEAR([1]Data!$D8689)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x14ac:dyDescent="0.3">
      <c r="A8690" s="2">
        <v>8689</v>
      </c>
      <c r="B8690" s="2" t="s">
        <v>10184</v>
      </c>
      <c r="C8690" s="2">
        <f>YEAR([1]Data!$D8690)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x14ac:dyDescent="0.3">
      <c r="A8691" s="2">
        <v>8690</v>
      </c>
      <c r="B8691" s="2" t="s">
        <v>10185</v>
      </c>
      <c r="C8691" s="2">
        <f>YEAR([1]Data!$D8691)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x14ac:dyDescent="0.3">
      <c r="A8692" s="2">
        <v>8691</v>
      </c>
      <c r="B8692" s="2" t="s">
        <v>10186</v>
      </c>
      <c r="C8692" s="2">
        <f>YEAR([1]Data!$D8692)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x14ac:dyDescent="0.3">
      <c r="A8693" s="2">
        <v>8692</v>
      </c>
      <c r="B8693" s="2" t="s">
        <v>10186</v>
      </c>
      <c r="C8693" s="2">
        <f>YEAR([1]Data!$D8693)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x14ac:dyDescent="0.3">
      <c r="A8694" s="2">
        <v>8693</v>
      </c>
      <c r="B8694" s="2" t="s">
        <v>10186</v>
      </c>
      <c r="C8694" s="2">
        <f>YEAR([1]Data!$D8694)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x14ac:dyDescent="0.3">
      <c r="A8695" s="2">
        <v>8694</v>
      </c>
      <c r="B8695" s="2" t="s">
        <v>10187</v>
      </c>
      <c r="C8695" s="2">
        <f>YEAR([1]Data!$D8695)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x14ac:dyDescent="0.3">
      <c r="A8696" s="2">
        <v>8695</v>
      </c>
      <c r="B8696" s="2" t="s">
        <v>10188</v>
      </c>
      <c r="C8696" s="2">
        <f>YEAR([1]Data!$D8696)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x14ac:dyDescent="0.3">
      <c r="A8697" s="2">
        <v>8696</v>
      </c>
      <c r="B8697" s="2" t="s">
        <v>10189</v>
      </c>
      <c r="C8697" s="2">
        <f>YEAR([1]Data!$D8697)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x14ac:dyDescent="0.3">
      <c r="A8698" s="2">
        <v>8697</v>
      </c>
      <c r="B8698" s="2" t="s">
        <v>10190</v>
      </c>
      <c r="C8698" s="2">
        <f>YEAR([1]Data!$D8698)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x14ac:dyDescent="0.3">
      <c r="A8699" s="2">
        <v>8698</v>
      </c>
      <c r="B8699" s="2" t="s">
        <v>10190</v>
      </c>
      <c r="C8699" s="2">
        <f>YEAR([1]Data!$D8699)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x14ac:dyDescent="0.3">
      <c r="A8700" s="2">
        <v>8699</v>
      </c>
      <c r="B8700" s="2" t="s">
        <v>10190</v>
      </c>
      <c r="C8700" s="2">
        <f>YEAR([1]Data!$D8700)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x14ac:dyDescent="0.3">
      <c r="A8701" s="2">
        <v>8700</v>
      </c>
      <c r="B8701" s="2" t="s">
        <v>10190</v>
      </c>
      <c r="C8701" s="2">
        <f>YEAR([1]Data!$D8701)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x14ac:dyDescent="0.3">
      <c r="A8702" s="2">
        <v>8701</v>
      </c>
      <c r="B8702" s="2" t="s">
        <v>10190</v>
      </c>
      <c r="C8702" s="2">
        <f>YEAR([1]Data!$D8702)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x14ac:dyDescent="0.3">
      <c r="A8703" s="2">
        <v>8702</v>
      </c>
      <c r="B8703" s="2" t="s">
        <v>10190</v>
      </c>
      <c r="C8703" s="2">
        <f>YEAR([1]Data!$D8703)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x14ac:dyDescent="0.3">
      <c r="A8704" s="2">
        <v>8703</v>
      </c>
      <c r="B8704" s="2" t="s">
        <v>10190</v>
      </c>
      <c r="C8704" s="2">
        <f>YEAR([1]Data!$D8704)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x14ac:dyDescent="0.3">
      <c r="A8705" s="2">
        <v>8704</v>
      </c>
      <c r="B8705" s="2" t="s">
        <v>10193</v>
      </c>
      <c r="C8705" s="2">
        <f>YEAR([1]Data!$D8705)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x14ac:dyDescent="0.3">
      <c r="A8706" s="2">
        <v>8705</v>
      </c>
      <c r="B8706" s="2" t="s">
        <v>10194</v>
      </c>
      <c r="C8706" s="2">
        <f>YEAR([1]Data!$D8706)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x14ac:dyDescent="0.3">
      <c r="A8707" s="2">
        <v>8706</v>
      </c>
      <c r="B8707" s="2" t="s">
        <v>10195</v>
      </c>
      <c r="C8707" s="2">
        <f>YEAR([1]Data!$D8707)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x14ac:dyDescent="0.3">
      <c r="A8708" s="2">
        <v>8707</v>
      </c>
      <c r="B8708" s="2" t="s">
        <v>10196</v>
      </c>
      <c r="C8708" s="2">
        <f>YEAR([1]Data!$D8708)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x14ac:dyDescent="0.3">
      <c r="A8709" s="2">
        <v>8708</v>
      </c>
      <c r="B8709" s="2" t="s">
        <v>10196</v>
      </c>
      <c r="C8709" s="2">
        <f>YEAR([1]Data!$D8709)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x14ac:dyDescent="0.3">
      <c r="A8710" s="2">
        <v>8709</v>
      </c>
      <c r="B8710" s="2" t="s">
        <v>10197</v>
      </c>
      <c r="C8710" s="2">
        <f>YEAR([1]Data!$D8710)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x14ac:dyDescent="0.3">
      <c r="A8711" s="2">
        <v>8710</v>
      </c>
      <c r="B8711" s="2" t="s">
        <v>10197</v>
      </c>
      <c r="C8711" s="2">
        <f>YEAR([1]Data!$D8711)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x14ac:dyDescent="0.3">
      <c r="A8712" s="2">
        <v>8711</v>
      </c>
      <c r="B8712" s="2" t="s">
        <v>10197</v>
      </c>
      <c r="C8712" s="2">
        <f>YEAR([1]Data!$D8712)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x14ac:dyDescent="0.3">
      <c r="A8713" s="2">
        <v>8712</v>
      </c>
      <c r="B8713" s="2" t="s">
        <v>10198</v>
      </c>
      <c r="C8713" s="2">
        <f>YEAR([1]Data!$D8713)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x14ac:dyDescent="0.3">
      <c r="A8714" s="2">
        <v>8713</v>
      </c>
      <c r="B8714" s="2" t="s">
        <v>10199</v>
      </c>
      <c r="C8714" s="2">
        <f>YEAR([1]Data!$D8714)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x14ac:dyDescent="0.3">
      <c r="A8715" s="2">
        <v>8714</v>
      </c>
      <c r="B8715" s="2" t="s">
        <v>10200</v>
      </c>
      <c r="C8715" s="2">
        <f>YEAR([1]Data!$D8715)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x14ac:dyDescent="0.3">
      <c r="A8716" s="2">
        <v>8715</v>
      </c>
      <c r="B8716" s="2" t="s">
        <v>10200</v>
      </c>
      <c r="C8716" s="2">
        <f>YEAR([1]Data!$D8716)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x14ac:dyDescent="0.3">
      <c r="A8717" s="2">
        <v>8716</v>
      </c>
      <c r="B8717" s="2" t="s">
        <v>10201</v>
      </c>
      <c r="C8717" s="2">
        <f>YEAR([1]Data!$D8717)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x14ac:dyDescent="0.3">
      <c r="A8718" s="2">
        <v>8717</v>
      </c>
      <c r="B8718" s="2" t="s">
        <v>10203</v>
      </c>
      <c r="C8718" s="2">
        <f>YEAR([1]Data!$D8718)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x14ac:dyDescent="0.3">
      <c r="A8719" s="2">
        <v>8718</v>
      </c>
      <c r="B8719" s="2" t="s">
        <v>10203</v>
      </c>
      <c r="C8719" s="2">
        <f>YEAR([1]Data!$D8719)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x14ac:dyDescent="0.3">
      <c r="A8720" s="2">
        <v>8719</v>
      </c>
      <c r="B8720" s="2" t="s">
        <v>10203</v>
      </c>
      <c r="C8720" s="2">
        <f>YEAR([1]Data!$D8720)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x14ac:dyDescent="0.3">
      <c r="A8721" s="2">
        <v>8720</v>
      </c>
      <c r="B8721" s="2" t="s">
        <v>10203</v>
      </c>
      <c r="C8721" s="2">
        <f>YEAR([1]Data!$D8721)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x14ac:dyDescent="0.3">
      <c r="A8722" s="2">
        <v>8721</v>
      </c>
      <c r="B8722" s="2" t="s">
        <v>10203</v>
      </c>
      <c r="C8722" s="2">
        <f>YEAR([1]Data!$D8722)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x14ac:dyDescent="0.3">
      <c r="A8723" s="2">
        <v>8722</v>
      </c>
      <c r="B8723" s="2" t="s">
        <v>10203</v>
      </c>
      <c r="C8723" s="2">
        <f>YEAR([1]Data!$D8723)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x14ac:dyDescent="0.3">
      <c r="A8724" s="2">
        <v>8723</v>
      </c>
      <c r="B8724" s="2" t="s">
        <v>10203</v>
      </c>
      <c r="C8724" s="2">
        <f>YEAR([1]Data!$D8724)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x14ac:dyDescent="0.3">
      <c r="A8725" s="2">
        <v>8724</v>
      </c>
      <c r="B8725" s="2" t="s">
        <v>10204</v>
      </c>
      <c r="C8725" s="2">
        <f>YEAR([1]Data!$D8725)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x14ac:dyDescent="0.3">
      <c r="A8726" s="2">
        <v>8725</v>
      </c>
      <c r="B8726" s="2" t="s">
        <v>10204</v>
      </c>
      <c r="C8726" s="2">
        <f>YEAR([1]Data!$D8726)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x14ac:dyDescent="0.3">
      <c r="A8727" s="2">
        <v>8726</v>
      </c>
      <c r="B8727" s="2" t="s">
        <v>10205</v>
      </c>
      <c r="C8727" s="2">
        <f>YEAR([1]Data!$D8727)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x14ac:dyDescent="0.3">
      <c r="A8728" s="2">
        <v>8727</v>
      </c>
      <c r="B8728" s="2" t="s">
        <v>10206</v>
      </c>
      <c r="C8728" s="2">
        <f>YEAR([1]Data!$D8728)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x14ac:dyDescent="0.3">
      <c r="A8729" s="2">
        <v>8728</v>
      </c>
      <c r="B8729" s="2" t="s">
        <v>10206</v>
      </c>
      <c r="C8729" s="2">
        <f>YEAR([1]Data!$D8729)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x14ac:dyDescent="0.3">
      <c r="A8730" s="2">
        <v>8729</v>
      </c>
      <c r="B8730" s="2" t="s">
        <v>10206</v>
      </c>
      <c r="C8730" s="2">
        <f>YEAR([1]Data!$D8730)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x14ac:dyDescent="0.3">
      <c r="A8731" s="2">
        <v>8730</v>
      </c>
      <c r="B8731" s="2" t="s">
        <v>10206</v>
      </c>
      <c r="C8731" s="2">
        <f>YEAR([1]Data!$D8731)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x14ac:dyDescent="0.3">
      <c r="A8732" s="2">
        <v>8731</v>
      </c>
      <c r="B8732" s="2" t="s">
        <v>10206</v>
      </c>
      <c r="C8732" s="2">
        <f>YEAR([1]Data!$D8732)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x14ac:dyDescent="0.3">
      <c r="A8733" s="2">
        <v>8732</v>
      </c>
      <c r="B8733" s="2" t="s">
        <v>10207</v>
      </c>
      <c r="C8733" s="2">
        <f>YEAR([1]Data!$D8733)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x14ac:dyDescent="0.3">
      <c r="A8734" s="2">
        <v>8733</v>
      </c>
      <c r="B8734" s="2" t="s">
        <v>10208</v>
      </c>
      <c r="C8734" s="2">
        <f>YEAR([1]Data!$D8734)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x14ac:dyDescent="0.3">
      <c r="A8735" s="2">
        <v>8734</v>
      </c>
      <c r="B8735" s="2" t="s">
        <v>10208</v>
      </c>
      <c r="C8735" s="2">
        <f>YEAR([1]Data!$D8735)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x14ac:dyDescent="0.3">
      <c r="A8736" s="2">
        <v>8735</v>
      </c>
      <c r="B8736" s="2" t="s">
        <v>10208</v>
      </c>
      <c r="C8736" s="2">
        <f>YEAR([1]Data!$D8736)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x14ac:dyDescent="0.3">
      <c r="A8737" s="2">
        <v>8736</v>
      </c>
      <c r="B8737" s="2" t="s">
        <v>10209</v>
      </c>
      <c r="C8737" s="2">
        <f>YEAR([1]Data!$D8737)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x14ac:dyDescent="0.3">
      <c r="A8738" s="2">
        <v>8737</v>
      </c>
      <c r="B8738" s="2" t="s">
        <v>10210</v>
      </c>
      <c r="C8738" s="2">
        <f>YEAR([1]Data!$D8738)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x14ac:dyDescent="0.3">
      <c r="A8739" s="2">
        <v>8738</v>
      </c>
      <c r="B8739" s="2" t="s">
        <v>10211</v>
      </c>
      <c r="C8739" s="2">
        <f>YEAR([1]Data!$D8739)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x14ac:dyDescent="0.3">
      <c r="A8740" s="2">
        <v>8739</v>
      </c>
      <c r="B8740" s="2" t="s">
        <v>10212</v>
      </c>
      <c r="C8740" s="2">
        <f>YEAR([1]Data!$D8740)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x14ac:dyDescent="0.3">
      <c r="A8741" s="2">
        <v>8740</v>
      </c>
      <c r="B8741" s="2" t="s">
        <v>10212</v>
      </c>
      <c r="C8741" s="2">
        <f>YEAR([1]Data!$D8741)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x14ac:dyDescent="0.3">
      <c r="A8742" s="2">
        <v>8741</v>
      </c>
      <c r="B8742" s="2" t="s">
        <v>10213</v>
      </c>
      <c r="C8742" s="2">
        <f>YEAR([1]Data!$D8742)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x14ac:dyDescent="0.3">
      <c r="A8743" s="2">
        <v>8742</v>
      </c>
      <c r="B8743" s="2" t="s">
        <v>10214</v>
      </c>
      <c r="C8743" s="2">
        <f>YEAR([1]Data!$D8743)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x14ac:dyDescent="0.3">
      <c r="A8744" s="2">
        <v>8743</v>
      </c>
      <c r="B8744" s="2" t="s">
        <v>10215</v>
      </c>
      <c r="C8744" s="2">
        <f>YEAR([1]Data!$D8744)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x14ac:dyDescent="0.3">
      <c r="A8745" s="2">
        <v>8744</v>
      </c>
      <c r="B8745" s="2" t="s">
        <v>10215</v>
      </c>
      <c r="C8745" s="2">
        <f>YEAR([1]Data!$D8745)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x14ac:dyDescent="0.3">
      <c r="A8746" s="2">
        <v>8745</v>
      </c>
      <c r="B8746" s="2" t="s">
        <v>10216</v>
      </c>
      <c r="C8746" s="2">
        <f>YEAR([1]Data!$D8746)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x14ac:dyDescent="0.3">
      <c r="A8747" s="2">
        <v>8746</v>
      </c>
      <c r="B8747" s="2" t="s">
        <v>10216</v>
      </c>
      <c r="C8747" s="2">
        <f>YEAR([1]Data!$D8747)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x14ac:dyDescent="0.3">
      <c r="A8748" s="2">
        <v>8747</v>
      </c>
      <c r="B8748" s="2" t="s">
        <v>10217</v>
      </c>
      <c r="C8748" s="2">
        <f>YEAR([1]Data!$D8748)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x14ac:dyDescent="0.3">
      <c r="A8749" s="2">
        <v>8748</v>
      </c>
      <c r="B8749" s="2" t="s">
        <v>10217</v>
      </c>
      <c r="C8749" s="2">
        <f>YEAR([1]Data!$D8749)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x14ac:dyDescent="0.3">
      <c r="A8750" s="2">
        <v>8749</v>
      </c>
      <c r="B8750" s="2" t="s">
        <v>10217</v>
      </c>
      <c r="C8750" s="2">
        <f>YEAR([1]Data!$D8750)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x14ac:dyDescent="0.3">
      <c r="A8751" s="2">
        <v>8750</v>
      </c>
      <c r="B8751" s="2" t="s">
        <v>10218</v>
      </c>
      <c r="C8751" s="2">
        <f>YEAR([1]Data!$D8751)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x14ac:dyDescent="0.3">
      <c r="A8752" s="2">
        <v>8751</v>
      </c>
      <c r="B8752" s="2" t="s">
        <v>10218</v>
      </c>
      <c r="C8752" s="2">
        <f>YEAR([1]Data!$D8752)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x14ac:dyDescent="0.3">
      <c r="A8753" s="2">
        <v>8752</v>
      </c>
      <c r="B8753" s="2" t="s">
        <v>10219</v>
      </c>
      <c r="C8753" s="2">
        <f>YEAR([1]Data!$D8753)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x14ac:dyDescent="0.3">
      <c r="A8754" s="2">
        <v>8753</v>
      </c>
      <c r="B8754" s="2" t="s">
        <v>10219</v>
      </c>
      <c r="C8754" s="2">
        <f>YEAR([1]Data!$D8754)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x14ac:dyDescent="0.3">
      <c r="A8755" s="2">
        <v>8754</v>
      </c>
      <c r="B8755" s="2" t="s">
        <v>10222</v>
      </c>
      <c r="C8755" s="2">
        <f>YEAR([1]Data!$D8755)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x14ac:dyDescent="0.3">
      <c r="A8756" s="2">
        <v>8755</v>
      </c>
      <c r="B8756" s="2" t="s">
        <v>10222</v>
      </c>
      <c r="C8756" s="2">
        <f>YEAR([1]Data!$D8756)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x14ac:dyDescent="0.3">
      <c r="A8757" s="2">
        <v>8756</v>
      </c>
      <c r="B8757" s="2" t="s">
        <v>10222</v>
      </c>
      <c r="C8757" s="2">
        <f>YEAR([1]Data!$D8757)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x14ac:dyDescent="0.3">
      <c r="A8758" s="2">
        <v>8757</v>
      </c>
      <c r="B8758" s="2" t="s">
        <v>10223</v>
      </c>
      <c r="C8758" s="2">
        <f>YEAR([1]Data!$D8758)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x14ac:dyDescent="0.3">
      <c r="A8759" s="2">
        <v>8758</v>
      </c>
      <c r="B8759" s="2" t="s">
        <v>10223</v>
      </c>
      <c r="C8759" s="2">
        <f>YEAR([1]Data!$D8759)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x14ac:dyDescent="0.3">
      <c r="A8760" s="2">
        <v>8759</v>
      </c>
      <c r="B8760" s="2" t="s">
        <v>10223</v>
      </c>
      <c r="C8760" s="2">
        <f>YEAR([1]Data!$D8760)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x14ac:dyDescent="0.3">
      <c r="A8761" s="2">
        <v>8760</v>
      </c>
      <c r="B8761" s="2" t="s">
        <v>10223</v>
      </c>
      <c r="C8761" s="2">
        <f>YEAR([1]Data!$D8761)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x14ac:dyDescent="0.3">
      <c r="A8762" s="2">
        <v>8761</v>
      </c>
      <c r="B8762" s="2" t="s">
        <v>10224</v>
      </c>
      <c r="C8762" s="2">
        <f>YEAR([1]Data!$D8762)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x14ac:dyDescent="0.3">
      <c r="A8763" s="2">
        <v>8762</v>
      </c>
      <c r="B8763" s="2" t="s">
        <v>10224</v>
      </c>
      <c r="C8763" s="2">
        <f>YEAR([1]Data!$D8763)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x14ac:dyDescent="0.3">
      <c r="A8764" s="2">
        <v>8763</v>
      </c>
      <c r="B8764" s="2" t="s">
        <v>10225</v>
      </c>
      <c r="C8764" s="2">
        <f>YEAR([1]Data!$D8764)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x14ac:dyDescent="0.3">
      <c r="A8765" s="2">
        <v>8764</v>
      </c>
      <c r="B8765" s="2" t="s">
        <v>10225</v>
      </c>
      <c r="C8765" s="2">
        <f>YEAR([1]Data!$D8765)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x14ac:dyDescent="0.3">
      <c r="A8766" s="2">
        <v>8765</v>
      </c>
      <c r="B8766" s="2" t="s">
        <v>10226</v>
      </c>
      <c r="C8766" s="2">
        <f>YEAR([1]Data!$D8766)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x14ac:dyDescent="0.3">
      <c r="A8767" s="2">
        <v>8766</v>
      </c>
      <c r="B8767" s="2" t="s">
        <v>10226</v>
      </c>
      <c r="C8767" s="2">
        <f>YEAR([1]Data!$D8767)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x14ac:dyDescent="0.3">
      <c r="A8768" s="2">
        <v>8767</v>
      </c>
      <c r="B8768" s="2" t="s">
        <v>10226</v>
      </c>
      <c r="C8768" s="2">
        <f>YEAR([1]Data!$D8768)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x14ac:dyDescent="0.3">
      <c r="A8769" s="2">
        <v>8768</v>
      </c>
      <c r="B8769" s="2" t="s">
        <v>10226</v>
      </c>
      <c r="C8769" s="2">
        <f>YEAR([1]Data!$D8769)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x14ac:dyDescent="0.3">
      <c r="A8770" s="2">
        <v>8769</v>
      </c>
      <c r="B8770" s="2" t="s">
        <v>10227</v>
      </c>
      <c r="C8770" s="2">
        <f>YEAR([1]Data!$D8770)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x14ac:dyDescent="0.3">
      <c r="A8771" s="2">
        <v>8770</v>
      </c>
      <c r="B8771" s="2" t="s">
        <v>10228</v>
      </c>
      <c r="C8771" s="2">
        <f>YEAR([1]Data!$D8771)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x14ac:dyDescent="0.3">
      <c r="A8772" s="2">
        <v>8771</v>
      </c>
      <c r="B8772" s="2" t="s">
        <v>10228</v>
      </c>
      <c r="C8772" s="2">
        <f>YEAR([1]Data!$D8772)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x14ac:dyDescent="0.3">
      <c r="A8773" s="2">
        <v>8772</v>
      </c>
      <c r="B8773" s="2" t="s">
        <v>10229</v>
      </c>
      <c r="C8773" s="2">
        <f>YEAR([1]Data!$D8773)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x14ac:dyDescent="0.3">
      <c r="A8774" s="2">
        <v>8773</v>
      </c>
      <c r="B8774" s="2" t="s">
        <v>10229</v>
      </c>
      <c r="C8774" s="2">
        <f>YEAR([1]Data!$D8774)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x14ac:dyDescent="0.3">
      <c r="A8775" s="2">
        <v>8774</v>
      </c>
      <c r="B8775" s="2" t="s">
        <v>10230</v>
      </c>
      <c r="C8775" s="2">
        <f>YEAR([1]Data!$D8775)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x14ac:dyDescent="0.3">
      <c r="A8776" s="2">
        <v>8775</v>
      </c>
      <c r="B8776" s="2" t="s">
        <v>10230</v>
      </c>
      <c r="C8776" s="2">
        <f>YEAR([1]Data!$D8776)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x14ac:dyDescent="0.3">
      <c r="A8777" s="2">
        <v>8776</v>
      </c>
      <c r="B8777" s="2" t="s">
        <v>10231</v>
      </c>
      <c r="C8777" s="2">
        <f>YEAR([1]Data!$D8777)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x14ac:dyDescent="0.3">
      <c r="A8778" s="2">
        <v>8777</v>
      </c>
      <c r="B8778" s="2" t="s">
        <v>10232</v>
      </c>
      <c r="C8778" s="2">
        <f>YEAR([1]Data!$D8778)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x14ac:dyDescent="0.3">
      <c r="A8779" s="2">
        <v>8778</v>
      </c>
      <c r="B8779" s="2" t="s">
        <v>10232</v>
      </c>
      <c r="C8779" s="2">
        <f>YEAR([1]Data!$D8779)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x14ac:dyDescent="0.3">
      <c r="A8780" s="2">
        <v>8779</v>
      </c>
      <c r="B8780" s="2" t="s">
        <v>10233</v>
      </c>
      <c r="C8780" s="2">
        <f>YEAR([1]Data!$D8780)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x14ac:dyDescent="0.3">
      <c r="A8781" s="2">
        <v>8780</v>
      </c>
      <c r="B8781" s="2" t="s">
        <v>10234</v>
      </c>
      <c r="C8781" s="2">
        <f>YEAR([1]Data!$D8781)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x14ac:dyDescent="0.3">
      <c r="A8782" s="2">
        <v>8781</v>
      </c>
      <c r="B8782" s="2" t="s">
        <v>10235</v>
      </c>
      <c r="C8782" s="2">
        <f>YEAR([1]Data!$D8782)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x14ac:dyDescent="0.3">
      <c r="A8783" s="2">
        <v>8782</v>
      </c>
      <c r="B8783" s="2" t="s">
        <v>10235</v>
      </c>
      <c r="C8783" s="2">
        <f>YEAR([1]Data!$D8783)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x14ac:dyDescent="0.3">
      <c r="A8784" s="2">
        <v>8783</v>
      </c>
      <c r="B8784" s="2" t="s">
        <v>10236</v>
      </c>
      <c r="C8784" s="2">
        <f>YEAR([1]Data!$D8784)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x14ac:dyDescent="0.3">
      <c r="A8785" s="2">
        <v>8784</v>
      </c>
      <c r="B8785" s="2" t="s">
        <v>10236</v>
      </c>
      <c r="C8785" s="2">
        <f>YEAR([1]Data!$D8785)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x14ac:dyDescent="0.3">
      <c r="A8786" s="2">
        <v>8785</v>
      </c>
      <c r="B8786" s="2" t="s">
        <v>10238</v>
      </c>
      <c r="C8786" s="2">
        <f>YEAR([1]Data!$D8786)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x14ac:dyDescent="0.3">
      <c r="A8787" s="2">
        <v>8786</v>
      </c>
      <c r="B8787" s="2" t="s">
        <v>10239</v>
      </c>
      <c r="C8787" s="2">
        <f>YEAR([1]Data!$D8787)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x14ac:dyDescent="0.3">
      <c r="A8788" s="2">
        <v>8787</v>
      </c>
      <c r="B8788" s="2" t="s">
        <v>10239</v>
      </c>
      <c r="C8788" s="2">
        <f>YEAR([1]Data!$D8788)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x14ac:dyDescent="0.3">
      <c r="A8789" s="2">
        <v>8788</v>
      </c>
      <c r="B8789" s="2" t="s">
        <v>10239</v>
      </c>
      <c r="C8789" s="2">
        <f>YEAR([1]Data!$D8789)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x14ac:dyDescent="0.3">
      <c r="A8790" s="2">
        <v>8789</v>
      </c>
      <c r="B8790" s="2" t="s">
        <v>10240</v>
      </c>
      <c r="C8790" s="2">
        <f>YEAR([1]Data!$D8790)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x14ac:dyDescent="0.3">
      <c r="A8791" s="2">
        <v>8790</v>
      </c>
      <c r="B8791" s="2" t="s">
        <v>10240</v>
      </c>
      <c r="C8791" s="2">
        <f>YEAR([1]Data!$D8791)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x14ac:dyDescent="0.3">
      <c r="A8792" s="2">
        <v>8791</v>
      </c>
      <c r="B8792" s="2" t="s">
        <v>10241</v>
      </c>
      <c r="C8792" s="2">
        <f>YEAR([1]Data!$D8792)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x14ac:dyDescent="0.3">
      <c r="A8793" s="2">
        <v>8792</v>
      </c>
      <c r="B8793" s="2" t="s">
        <v>10242</v>
      </c>
      <c r="C8793" s="2">
        <f>YEAR([1]Data!$D8793)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x14ac:dyDescent="0.3">
      <c r="A8794" s="2">
        <v>8793</v>
      </c>
      <c r="B8794" s="2" t="s">
        <v>10243</v>
      </c>
      <c r="C8794" s="2">
        <f>YEAR([1]Data!$D8794)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x14ac:dyDescent="0.3">
      <c r="A8795" s="2">
        <v>8794</v>
      </c>
      <c r="B8795" s="2" t="s">
        <v>10243</v>
      </c>
      <c r="C8795" s="2">
        <f>YEAR([1]Data!$D8795)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x14ac:dyDescent="0.3">
      <c r="A8796" s="2">
        <v>8795</v>
      </c>
      <c r="B8796" s="2" t="s">
        <v>10243</v>
      </c>
      <c r="C8796" s="2">
        <f>YEAR([1]Data!$D8796)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x14ac:dyDescent="0.3">
      <c r="A8797" s="2">
        <v>8796</v>
      </c>
      <c r="B8797" s="2" t="s">
        <v>10243</v>
      </c>
      <c r="C8797" s="2">
        <f>YEAR([1]Data!$D8797)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x14ac:dyDescent="0.3">
      <c r="A8798" s="2">
        <v>8797</v>
      </c>
      <c r="B8798" s="2" t="s">
        <v>10244</v>
      </c>
      <c r="C8798" s="2">
        <f>YEAR([1]Data!$D8798)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x14ac:dyDescent="0.3">
      <c r="A8799" s="2">
        <v>8798</v>
      </c>
      <c r="B8799" s="2" t="s">
        <v>10244</v>
      </c>
      <c r="C8799" s="2">
        <f>YEAR([1]Data!$D8799)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x14ac:dyDescent="0.3">
      <c r="A8800" s="2">
        <v>8799</v>
      </c>
      <c r="B8800" s="2" t="s">
        <v>10245</v>
      </c>
      <c r="C8800" s="2">
        <f>YEAR([1]Data!$D8800)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x14ac:dyDescent="0.3">
      <c r="A8801" s="2">
        <v>8800</v>
      </c>
      <c r="B8801" s="2" t="s">
        <v>10246</v>
      </c>
      <c r="C8801" s="2">
        <f>YEAR([1]Data!$D8801)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x14ac:dyDescent="0.3">
      <c r="A8802" s="2">
        <v>8801</v>
      </c>
      <c r="B8802" s="2" t="s">
        <v>10247</v>
      </c>
      <c r="C8802" s="2">
        <f>YEAR([1]Data!$D8802)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x14ac:dyDescent="0.3">
      <c r="A8803" s="2">
        <v>8802</v>
      </c>
      <c r="B8803" s="2" t="s">
        <v>10248</v>
      </c>
      <c r="C8803" s="2">
        <f>YEAR([1]Data!$D8803)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x14ac:dyDescent="0.3">
      <c r="A8804" s="2">
        <v>8803</v>
      </c>
      <c r="B8804" s="2" t="s">
        <v>10248</v>
      </c>
      <c r="C8804" s="2">
        <f>YEAR([1]Data!$D8804)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x14ac:dyDescent="0.3">
      <c r="A8805" s="2">
        <v>8804</v>
      </c>
      <c r="B8805" s="2" t="s">
        <v>10249</v>
      </c>
      <c r="C8805" s="2">
        <f>YEAR([1]Data!$D8805)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x14ac:dyDescent="0.3">
      <c r="A8806" s="2">
        <v>8805</v>
      </c>
      <c r="B8806" s="2" t="s">
        <v>10249</v>
      </c>
      <c r="C8806" s="2">
        <f>YEAR([1]Data!$D8806)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x14ac:dyDescent="0.3">
      <c r="A8807" s="2">
        <v>8806</v>
      </c>
      <c r="B8807" s="2" t="s">
        <v>10250</v>
      </c>
      <c r="C8807" s="2">
        <f>YEAR([1]Data!$D8807)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x14ac:dyDescent="0.3">
      <c r="A8808" s="2">
        <v>8807</v>
      </c>
      <c r="B8808" s="2" t="s">
        <v>10251</v>
      </c>
      <c r="C8808" s="2">
        <f>YEAR([1]Data!$D8808)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x14ac:dyDescent="0.3">
      <c r="A8809" s="2">
        <v>8808</v>
      </c>
      <c r="B8809" s="2" t="s">
        <v>10252</v>
      </c>
      <c r="C8809" s="2">
        <f>YEAR([1]Data!$D8809)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x14ac:dyDescent="0.3">
      <c r="A8810" s="2">
        <v>8809</v>
      </c>
      <c r="B8810" s="2" t="s">
        <v>10252</v>
      </c>
      <c r="C8810" s="2">
        <f>YEAR([1]Data!$D8810)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x14ac:dyDescent="0.3">
      <c r="A8811" s="2">
        <v>8810</v>
      </c>
      <c r="B8811" s="2" t="s">
        <v>10252</v>
      </c>
      <c r="C8811" s="2">
        <f>YEAR([1]Data!$D8811)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x14ac:dyDescent="0.3">
      <c r="A8812" s="2">
        <v>8811</v>
      </c>
      <c r="B8812" s="2" t="s">
        <v>10253</v>
      </c>
      <c r="C8812" s="2">
        <f>YEAR([1]Data!$D8812)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x14ac:dyDescent="0.3">
      <c r="A8813" s="2">
        <v>8812</v>
      </c>
      <c r="B8813" s="2" t="s">
        <v>10254</v>
      </c>
      <c r="C8813" s="2">
        <f>YEAR([1]Data!$D8813)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x14ac:dyDescent="0.3">
      <c r="A8814" s="2">
        <v>8813</v>
      </c>
      <c r="B8814" s="2" t="s">
        <v>10254</v>
      </c>
      <c r="C8814" s="2">
        <f>YEAR([1]Data!$D8814)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x14ac:dyDescent="0.3">
      <c r="A8815" s="2">
        <v>8814</v>
      </c>
      <c r="B8815" s="2" t="s">
        <v>10255</v>
      </c>
      <c r="C8815" s="2">
        <f>YEAR([1]Data!$D8815)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x14ac:dyDescent="0.3">
      <c r="A8816" s="2">
        <v>8815</v>
      </c>
      <c r="B8816" s="2" t="s">
        <v>10256</v>
      </c>
      <c r="C8816" s="2">
        <f>YEAR([1]Data!$D8816)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x14ac:dyDescent="0.3">
      <c r="A8817" s="2">
        <v>8816</v>
      </c>
      <c r="B8817" s="2" t="s">
        <v>10256</v>
      </c>
      <c r="C8817" s="2">
        <f>YEAR([1]Data!$D8817)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x14ac:dyDescent="0.3">
      <c r="A8818" s="2">
        <v>8817</v>
      </c>
      <c r="B8818" s="2" t="s">
        <v>10256</v>
      </c>
      <c r="C8818" s="2">
        <f>YEAR([1]Data!$D8818)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x14ac:dyDescent="0.3">
      <c r="A8819" s="2">
        <v>8818</v>
      </c>
      <c r="B8819" s="2" t="s">
        <v>10256</v>
      </c>
      <c r="C8819" s="2">
        <f>YEAR([1]Data!$D8819)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x14ac:dyDescent="0.3">
      <c r="A8820" s="2">
        <v>8819</v>
      </c>
      <c r="B8820" s="2" t="s">
        <v>10256</v>
      </c>
      <c r="C8820" s="2">
        <f>YEAR([1]Data!$D8820)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x14ac:dyDescent="0.3">
      <c r="A8821" s="2">
        <v>8820</v>
      </c>
      <c r="B8821" s="2" t="s">
        <v>10259</v>
      </c>
      <c r="C8821" s="2">
        <f>YEAR([1]Data!$D8821)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x14ac:dyDescent="0.3">
      <c r="A8822" s="2">
        <v>8821</v>
      </c>
      <c r="B8822" s="2" t="s">
        <v>10260</v>
      </c>
      <c r="C8822" s="2">
        <f>YEAR([1]Data!$D8822)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x14ac:dyDescent="0.3">
      <c r="A8823" s="2">
        <v>8822</v>
      </c>
      <c r="B8823" s="2" t="s">
        <v>10260</v>
      </c>
      <c r="C8823" s="2">
        <f>YEAR([1]Data!$D8823)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x14ac:dyDescent="0.3">
      <c r="A8824" s="2">
        <v>8823</v>
      </c>
      <c r="B8824" s="2" t="s">
        <v>10260</v>
      </c>
      <c r="C8824" s="2">
        <f>YEAR([1]Data!$D8824)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x14ac:dyDescent="0.3">
      <c r="A8825" s="2">
        <v>8824</v>
      </c>
      <c r="B8825" s="2" t="s">
        <v>10260</v>
      </c>
      <c r="C8825" s="2">
        <f>YEAR([1]Data!$D8825)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x14ac:dyDescent="0.3">
      <c r="A8826" s="2">
        <v>8825</v>
      </c>
      <c r="B8826" s="2" t="s">
        <v>10261</v>
      </c>
      <c r="C8826" s="2">
        <f>YEAR([1]Data!$D8826)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x14ac:dyDescent="0.3">
      <c r="A8827" s="2">
        <v>8826</v>
      </c>
      <c r="B8827" s="2" t="s">
        <v>10262</v>
      </c>
      <c r="C8827" s="2">
        <f>YEAR([1]Data!$D8827)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x14ac:dyDescent="0.3">
      <c r="A8828" s="2">
        <v>8827</v>
      </c>
      <c r="B8828" s="2" t="s">
        <v>10263</v>
      </c>
      <c r="C8828" s="2">
        <f>YEAR([1]Data!$D8828)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x14ac:dyDescent="0.3">
      <c r="A8829" s="2">
        <v>8828</v>
      </c>
      <c r="B8829" s="2" t="s">
        <v>10263</v>
      </c>
      <c r="C8829" s="2">
        <f>YEAR([1]Data!$D8829)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x14ac:dyDescent="0.3">
      <c r="A8830" s="2">
        <v>8829</v>
      </c>
      <c r="B8830" s="2" t="s">
        <v>10264</v>
      </c>
      <c r="C8830" s="2">
        <f>YEAR([1]Data!$D8830)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x14ac:dyDescent="0.3">
      <c r="A8831" s="2">
        <v>8830</v>
      </c>
      <c r="B8831" s="2" t="s">
        <v>10265</v>
      </c>
      <c r="C8831" s="2">
        <f>YEAR([1]Data!$D8831)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x14ac:dyDescent="0.3">
      <c r="A8832" s="2">
        <v>8831</v>
      </c>
      <c r="B8832" s="2" t="s">
        <v>10266</v>
      </c>
      <c r="C8832" s="2">
        <f>YEAR([1]Data!$D8832)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x14ac:dyDescent="0.3">
      <c r="A8833" s="2">
        <v>8832</v>
      </c>
      <c r="B8833" s="2" t="s">
        <v>10267</v>
      </c>
      <c r="C8833" s="2">
        <f>YEAR([1]Data!$D8833)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x14ac:dyDescent="0.3">
      <c r="A8834" s="2">
        <v>8833</v>
      </c>
      <c r="B8834" s="2" t="s">
        <v>10268</v>
      </c>
      <c r="C8834" s="2">
        <f>YEAR([1]Data!$D8834)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x14ac:dyDescent="0.3">
      <c r="A8835" s="2">
        <v>8834</v>
      </c>
      <c r="B8835" s="2" t="s">
        <v>10269</v>
      </c>
      <c r="C8835" s="2">
        <f>YEAR([1]Data!$D8835)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x14ac:dyDescent="0.3">
      <c r="A8836" s="2">
        <v>8835</v>
      </c>
      <c r="B8836" s="2" t="s">
        <v>10269</v>
      </c>
      <c r="C8836" s="2">
        <f>YEAR([1]Data!$D8836)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x14ac:dyDescent="0.3">
      <c r="A8837" s="2">
        <v>8836</v>
      </c>
      <c r="B8837" s="2" t="s">
        <v>10269</v>
      </c>
      <c r="C8837" s="2">
        <f>YEAR([1]Data!$D8837)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x14ac:dyDescent="0.3">
      <c r="A8838" s="2">
        <v>8837</v>
      </c>
      <c r="B8838" s="2" t="s">
        <v>10269</v>
      </c>
      <c r="C8838" s="2">
        <f>YEAR([1]Data!$D8838)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x14ac:dyDescent="0.3">
      <c r="A8839" s="2">
        <v>8838</v>
      </c>
      <c r="B8839" s="2" t="s">
        <v>10269</v>
      </c>
      <c r="C8839" s="2">
        <f>YEAR([1]Data!$D8839)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x14ac:dyDescent="0.3">
      <c r="A8840" s="2">
        <v>8839</v>
      </c>
      <c r="B8840" s="2" t="s">
        <v>10270</v>
      </c>
      <c r="C8840" s="2">
        <f>YEAR([1]Data!$D8840)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x14ac:dyDescent="0.3">
      <c r="A8841" s="2">
        <v>8840</v>
      </c>
      <c r="B8841" s="2" t="s">
        <v>10270</v>
      </c>
      <c r="C8841" s="2">
        <f>YEAR([1]Data!$D8841)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x14ac:dyDescent="0.3">
      <c r="A8842" s="2">
        <v>8841</v>
      </c>
      <c r="B8842" s="2" t="s">
        <v>10270</v>
      </c>
      <c r="C8842" s="2">
        <f>YEAR([1]Data!$D8842)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x14ac:dyDescent="0.3">
      <c r="A8843" s="2">
        <v>8842</v>
      </c>
      <c r="B8843" s="2" t="s">
        <v>10271</v>
      </c>
      <c r="C8843" s="2">
        <f>YEAR([1]Data!$D8843)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x14ac:dyDescent="0.3">
      <c r="A8844" s="2">
        <v>8843</v>
      </c>
      <c r="B8844" s="2" t="s">
        <v>10271</v>
      </c>
      <c r="C8844" s="2">
        <f>YEAR([1]Data!$D8844)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x14ac:dyDescent="0.3">
      <c r="A8845" s="2">
        <v>8844</v>
      </c>
      <c r="B8845" s="2" t="s">
        <v>10272</v>
      </c>
      <c r="C8845" s="2">
        <f>YEAR([1]Data!$D8845)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x14ac:dyDescent="0.3">
      <c r="A8846" s="2">
        <v>8845</v>
      </c>
      <c r="B8846" s="2" t="s">
        <v>10273</v>
      </c>
      <c r="C8846" s="2">
        <f>YEAR([1]Data!$D8846)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x14ac:dyDescent="0.3">
      <c r="A8847" s="2">
        <v>8846</v>
      </c>
      <c r="B8847" s="2" t="s">
        <v>10273</v>
      </c>
      <c r="C8847" s="2">
        <f>YEAR([1]Data!$D8847)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x14ac:dyDescent="0.3">
      <c r="A8848" s="2">
        <v>8847</v>
      </c>
      <c r="B8848" s="2" t="s">
        <v>10273</v>
      </c>
      <c r="C8848" s="2">
        <f>YEAR([1]Data!$D8848)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x14ac:dyDescent="0.3">
      <c r="A8849" s="2">
        <v>8848</v>
      </c>
      <c r="B8849" s="2" t="s">
        <v>10273</v>
      </c>
      <c r="C8849" s="2">
        <f>YEAR([1]Data!$D8849)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x14ac:dyDescent="0.3">
      <c r="A8850" s="2">
        <v>8849</v>
      </c>
      <c r="B8850" s="2" t="s">
        <v>10274</v>
      </c>
      <c r="C8850" s="2">
        <f>YEAR([1]Data!$D8850)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x14ac:dyDescent="0.3">
      <c r="A8851" s="2">
        <v>8850</v>
      </c>
      <c r="B8851" s="2" t="s">
        <v>10274</v>
      </c>
      <c r="C8851" s="2">
        <f>YEAR([1]Data!$D8851)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x14ac:dyDescent="0.3">
      <c r="A8852" s="2">
        <v>8851</v>
      </c>
      <c r="B8852" s="2" t="s">
        <v>10274</v>
      </c>
      <c r="C8852" s="2">
        <f>YEAR([1]Data!$D8852)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x14ac:dyDescent="0.3">
      <c r="A8853" s="2">
        <v>8852</v>
      </c>
      <c r="B8853" s="2" t="s">
        <v>10274</v>
      </c>
      <c r="C8853" s="2">
        <f>YEAR([1]Data!$D8853)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x14ac:dyDescent="0.3">
      <c r="A8854" s="2">
        <v>8853</v>
      </c>
      <c r="B8854" s="2" t="s">
        <v>10275</v>
      </c>
      <c r="C8854" s="2">
        <f>YEAR([1]Data!$D8854)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x14ac:dyDescent="0.3">
      <c r="A8855" s="2">
        <v>8854</v>
      </c>
      <c r="B8855" s="2" t="s">
        <v>10276</v>
      </c>
      <c r="C8855" s="2">
        <f>YEAR([1]Data!$D8855)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x14ac:dyDescent="0.3">
      <c r="A8856" s="2">
        <v>8855</v>
      </c>
      <c r="B8856" s="2" t="s">
        <v>10276</v>
      </c>
      <c r="C8856" s="2">
        <f>YEAR([1]Data!$D8856)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x14ac:dyDescent="0.3">
      <c r="A8857" s="2">
        <v>8856</v>
      </c>
      <c r="B8857" s="2" t="s">
        <v>10277</v>
      </c>
      <c r="C8857" s="2">
        <f>YEAR([1]Data!$D8857)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x14ac:dyDescent="0.3">
      <c r="A8858" s="2">
        <v>8857</v>
      </c>
      <c r="B8858" s="2" t="s">
        <v>10278</v>
      </c>
      <c r="C8858" s="2">
        <f>YEAR([1]Data!$D8858)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x14ac:dyDescent="0.3">
      <c r="A8859" s="2">
        <v>8858</v>
      </c>
      <c r="B8859" s="2" t="s">
        <v>10278</v>
      </c>
      <c r="C8859" s="2">
        <f>YEAR([1]Data!$D8859)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x14ac:dyDescent="0.3">
      <c r="A8860" s="2">
        <v>8859</v>
      </c>
      <c r="B8860" s="2" t="s">
        <v>10278</v>
      </c>
      <c r="C8860" s="2">
        <f>YEAR([1]Data!$D8860)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x14ac:dyDescent="0.3">
      <c r="A8861" s="2">
        <v>8860</v>
      </c>
      <c r="B8861" s="2" t="s">
        <v>10279</v>
      </c>
      <c r="C8861" s="2">
        <f>YEAR([1]Data!$D8861)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x14ac:dyDescent="0.3">
      <c r="A8862" s="2">
        <v>8861</v>
      </c>
      <c r="B8862" s="2" t="s">
        <v>10280</v>
      </c>
      <c r="C8862" s="2">
        <f>YEAR([1]Data!$D8862)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x14ac:dyDescent="0.3">
      <c r="A8863" s="2">
        <v>8862</v>
      </c>
      <c r="B8863" s="2" t="s">
        <v>10280</v>
      </c>
      <c r="C8863" s="2">
        <f>YEAR([1]Data!$D8863)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x14ac:dyDescent="0.3">
      <c r="A8864" s="2">
        <v>8863</v>
      </c>
      <c r="B8864" s="2" t="s">
        <v>10280</v>
      </c>
      <c r="C8864" s="2">
        <f>YEAR([1]Data!$D8864)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x14ac:dyDescent="0.3">
      <c r="A8865" s="2">
        <v>8864</v>
      </c>
      <c r="B8865" s="2" t="s">
        <v>10280</v>
      </c>
      <c r="C8865" s="2">
        <f>YEAR([1]Data!$D8865)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x14ac:dyDescent="0.3">
      <c r="A8866" s="2">
        <v>8865</v>
      </c>
      <c r="B8866" s="2" t="s">
        <v>10280</v>
      </c>
      <c r="C8866" s="2">
        <f>YEAR([1]Data!$D8866)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x14ac:dyDescent="0.3">
      <c r="A8867" s="2">
        <v>8866</v>
      </c>
      <c r="B8867" s="2" t="s">
        <v>10281</v>
      </c>
      <c r="C8867" s="2">
        <f>YEAR([1]Data!$D8867)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x14ac:dyDescent="0.3">
      <c r="A8868" s="2">
        <v>8867</v>
      </c>
      <c r="B8868" s="2" t="s">
        <v>10282</v>
      </c>
      <c r="C8868" s="2">
        <f>YEAR([1]Data!$D8868)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x14ac:dyDescent="0.3">
      <c r="A8869" s="2">
        <v>8868</v>
      </c>
      <c r="B8869" s="2" t="s">
        <v>10282</v>
      </c>
      <c r="C8869" s="2">
        <f>YEAR([1]Data!$D8869)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x14ac:dyDescent="0.3">
      <c r="A8870" s="2">
        <v>8869</v>
      </c>
      <c r="B8870" s="2" t="s">
        <v>10283</v>
      </c>
      <c r="C8870" s="2">
        <f>YEAR([1]Data!$D8870)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x14ac:dyDescent="0.3">
      <c r="A8871" s="2">
        <v>8870</v>
      </c>
      <c r="B8871" s="2" t="s">
        <v>10284</v>
      </c>
      <c r="C8871" s="2">
        <f>YEAR([1]Data!$D8871)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x14ac:dyDescent="0.3">
      <c r="A8872" s="2">
        <v>8871</v>
      </c>
      <c r="B8872" s="2" t="s">
        <v>10284</v>
      </c>
      <c r="C8872" s="2">
        <f>YEAR([1]Data!$D8872)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x14ac:dyDescent="0.3">
      <c r="A8873" s="2">
        <v>8872</v>
      </c>
      <c r="B8873" s="2" t="s">
        <v>10284</v>
      </c>
      <c r="C8873" s="2">
        <f>YEAR([1]Data!$D8873)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x14ac:dyDescent="0.3">
      <c r="A8874" s="2">
        <v>8873</v>
      </c>
      <c r="B8874" s="2" t="s">
        <v>10285</v>
      </c>
      <c r="C8874" s="2">
        <f>YEAR([1]Data!$D8874)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x14ac:dyDescent="0.3">
      <c r="A8875" s="2">
        <v>8874</v>
      </c>
      <c r="B8875" s="2" t="s">
        <v>10285</v>
      </c>
      <c r="C8875" s="2">
        <f>YEAR([1]Data!$D8875)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x14ac:dyDescent="0.3">
      <c r="A8876" s="2">
        <v>8875</v>
      </c>
      <c r="B8876" s="2" t="s">
        <v>10288</v>
      </c>
      <c r="C8876" s="2">
        <f>YEAR([1]Data!$D8876)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x14ac:dyDescent="0.3">
      <c r="A8877" s="2">
        <v>8876</v>
      </c>
      <c r="B8877" s="2" t="s">
        <v>10289</v>
      </c>
      <c r="C8877" s="2">
        <f>YEAR([1]Data!$D8877)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x14ac:dyDescent="0.3">
      <c r="A8878" s="2">
        <v>8877</v>
      </c>
      <c r="B8878" s="2" t="s">
        <v>10289</v>
      </c>
      <c r="C8878" s="2">
        <f>YEAR([1]Data!$D8878)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x14ac:dyDescent="0.3">
      <c r="A8879" s="2">
        <v>8878</v>
      </c>
      <c r="B8879" s="2" t="s">
        <v>10290</v>
      </c>
      <c r="C8879" s="2">
        <f>YEAR([1]Data!$D8879)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x14ac:dyDescent="0.3">
      <c r="A8880" s="2">
        <v>8879</v>
      </c>
      <c r="B8880" s="2" t="s">
        <v>10290</v>
      </c>
      <c r="C8880" s="2">
        <f>YEAR([1]Data!$D8880)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x14ac:dyDescent="0.3">
      <c r="A8881" s="2">
        <v>8880</v>
      </c>
      <c r="B8881" s="2" t="s">
        <v>10293</v>
      </c>
      <c r="C8881" s="2">
        <f>YEAR([1]Data!$D8881)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x14ac:dyDescent="0.3">
      <c r="A8882" s="2">
        <v>8881</v>
      </c>
      <c r="B8882" s="2" t="s">
        <v>10293</v>
      </c>
      <c r="C8882" s="2">
        <f>YEAR([1]Data!$D8882)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x14ac:dyDescent="0.3">
      <c r="A8883" s="2">
        <v>8882</v>
      </c>
      <c r="B8883" s="2" t="s">
        <v>10294</v>
      </c>
      <c r="C8883" s="2">
        <f>YEAR([1]Data!$D8883)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x14ac:dyDescent="0.3">
      <c r="A8884" s="2">
        <v>8883</v>
      </c>
      <c r="B8884" s="2" t="s">
        <v>10295</v>
      </c>
      <c r="C8884" s="2">
        <f>YEAR([1]Data!$D8884)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x14ac:dyDescent="0.3">
      <c r="A8885" s="2">
        <v>8884</v>
      </c>
      <c r="B8885" s="2" t="s">
        <v>10295</v>
      </c>
      <c r="C8885" s="2">
        <f>YEAR([1]Data!$D8885)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x14ac:dyDescent="0.3">
      <c r="A8886" s="2">
        <v>8885</v>
      </c>
      <c r="B8886" s="2" t="s">
        <v>10296</v>
      </c>
      <c r="C8886" s="2">
        <f>YEAR([1]Data!$D8886)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x14ac:dyDescent="0.3">
      <c r="A8887" s="2">
        <v>8886</v>
      </c>
      <c r="B8887" s="2" t="s">
        <v>10296</v>
      </c>
      <c r="C8887" s="2">
        <f>YEAR([1]Data!$D8887)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x14ac:dyDescent="0.3">
      <c r="A8888" s="2">
        <v>8887</v>
      </c>
      <c r="B8888" s="2" t="s">
        <v>10296</v>
      </c>
      <c r="C8888" s="2">
        <f>YEAR([1]Data!$D8888)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x14ac:dyDescent="0.3">
      <c r="A8889" s="2">
        <v>8888</v>
      </c>
      <c r="B8889" s="2" t="s">
        <v>10297</v>
      </c>
      <c r="C8889" s="2">
        <f>YEAR([1]Data!$D8889)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x14ac:dyDescent="0.3">
      <c r="A8890" s="2">
        <v>8889</v>
      </c>
      <c r="B8890" s="2" t="s">
        <v>10298</v>
      </c>
      <c r="C8890" s="2">
        <f>YEAR([1]Data!$D8890)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x14ac:dyDescent="0.3">
      <c r="A8891" s="2">
        <v>8890</v>
      </c>
      <c r="B8891" s="2" t="s">
        <v>10299</v>
      </c>
      <c r="C8891" s="2">
        <f>YEAR([1]Data!$D8891)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x14ac:dyDescent="0.3">
      <c r="A8892" s="2">
        <v>8891</v>
      </c>
      <c r="B8892" s="2" t="s">
        <v>10299</v>
      </c>
      <c r="C8892" s="2">
        <f>YEAR([1]Data!$D8892)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x14ac:dyDescent="0.3">
      <c r="A8893" s="2">
        <v>8892</v>
      </c>
      <c r="B8893" s="2" t="s">
        <v>10300</v>
      </c>
      <c r="C8893" s="2">
        <f>YEAR([1]Data!$D8893)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x14ac:dyDescent="0.3">
      <c r="A8894" s="2">
        <v>8893</v>
      </c>
      <c r="B8894" s="2" t="s">
        <v>10301</v>
      </c>
      <c r="C8894" s="2">
        <f>YEAR([1]Data!$D8894)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x14ac:dyDescent="0.3">
      <c r="A8895" s="2">
        <v>8894</v>
      </c>
      <c r="B8895" s="2" t="s">
        <v>10302</v>
      </c>
      <c r="C8895" s="2">
        <f>YEAR([1]Data!$D8895)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x14ac:dyDescent="0.3">
      <c r="A8896" s="2">
        <v>8895</v>
      </c>
      <c r="B8896" s="2" t="s">
        <v>10303</v>
      </c>
      <c r="C8896" s="2">
        <f>YEAR([1]Data!$D8896)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x14ac:dyDescent="0.3">
      <c r="A8897" s="2">
        <v>8896</v>
      </c>
      <c r="B8897" s="2" t="s">
        <v>10303</v>
      </c>
      <c r="C8897" s="2">
        <f>YEAR([1]Data!$D8897)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x14ac:dyDescent="0.3">
      <c r="A8898" s="2">
        <v>8897</v>
      </c>
      <c r="B8898" s="2" t="s">
        <v>10303</v>
      </c>
      <c r="C8898" s="2">
        <f>YEAR([1]Data!$D8898)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x14ac:dyDescent="0.3">
      <c r="A8899" s="2">
        <v>8898</v>
      </c>
      <c r="B8899" s="2" t="s">
        <v>10303</v>
      </c>
      <c r="C8899" s="2">
        <f>YEAR([1]Data!$D8899)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x14ac:dyDescent="0.3">
      <c r="A8900" s="2">
        <v>8899</v>
      </c>
      <c r="B8900" s="2" t="s">
        <v>10304</v>
      </c>
      <c r="C8900" s="2">
        <f>YEAR([1]Data!$D8900)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x14ac:dyDescent="0.3">
      <c r="A8901" s="2">
        <v>8900</v>
      </c>
      <c r="B8901" s="2" t="s">
        <v>10304</v>
      </c>
      <c r="C8901" s="2">
        <f>YEAR([1]Data!$D8901)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x14ac:dyDescent="0.3">
      <c r="A8902" s="2">
        <v>8901</v>
      </c>
      <c r="B8902" s="2" t="s">
        <v>10305</v>
      </c>
      <c r="C8902" s="2">
        <f>YEAR([1]Data!$D8902)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x14ac:dyDescent="0.3">
      <c r="A8903" s="2">
        <v>8902</v>
      </c>
      <c r="B8903" s="2" t="s">
        <v>10305</v>
      </c>
      <c r="C8903" s="2">
        <f>YEAR([1]Data!$D8903)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x14ac:dyDescent="0.3">
      <c r="A8904" s="2">
        <v>8903</v>
      </c>
      <c r="B8904" s="2" t="s">
        <v>10305</v>
      </c>
      <c r="C8904" s="2">
        <f>YEAR([1]Data!$D8904)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x14ac:dyDescent="0.3">
      <c r="A8905" s="2">
        <v>8904</v>
      </c>
      <c r="B8905" s="2" t="s">
        <v>10305</v>
      </c>
      <c r="C8905" s="2">
        <f>YEAR([1]Data!$D8905)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x14ac:dyDescent="0.3">
      <c r="A8906" s="2">
        <v>8905</v>
      </c>
      <c r="B8906" s="2" t="s">
        <v>10306</v>
      </c>
      <c r="C8906" s="2">
        <f>YEAR([1]Data!$D8906)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x14ac:dyDescent="0.3">
      <c r="A8907" s="2">
        <v>8906</v>
      </c>
      <c r="B8907" s="2" t="s">
        <v>10306</v>
      </c>
      <c r="C8907" s="2">
        <f>YEAR([1]Data!$D8907)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x14ac:dyDescent="0.3">
      <c r="A8908" s="2">
        <v>8907</v>
      </c>
      <c r="B8908" s="2" t="s">
        <v>10306</v>
      </c>
      <c r="C8908" s="2">
        <f>YEAR([1]Data!$D8908)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x14ac:dyDescent="0.3">
      <c r="A8909" s="2">
        <v>8908</v>
      </c>
      <c r="B8909" s="2" t="s">
        <v>10307</v>
      </c>
      <c r="C8909" s="2">
        <f>YEAR([1]Data!$D8909)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x14ac:dyDescent="0.3">
      <c r="A8910" s="2">
        <v>8909</v>
      </c>
      <c r="B8910" s="2" t="s">
        <v>10308</v>
      </c>
      <c r="C8910" s="2">
        <f>YEAR([1]Data!$D8910)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x14ac:dyDescent="0.3">
      <c r="A8911" s="2">
        <v>8910</v>
      </c>
      <c r="B8911" s="2" t="s">
        <v>10309</v>
      </c>
      <c r="C8911" s="2">
        <f>YEAR([1]Data!$D8911)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x14ac:dyDescent="0.3">
      <c r="A8912" s="2">
        <v>8911</v>
      </c>
      <c r="B8912" s="2" t="s">
        <v>10310</v>
      </c>
      <c r="C8912" s="2">
        <f>YEAR([1]Data!$D8912)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x14ac:dyDescent="0.3">
      <c r="A8913" s="2">
        <v>8912</v>
      </c>
      <c r="B8913" s="2" t="s">
        <v>10310</v>
      </c>
      <c r="C8913" s="2">
        <f>YEAR([1]Data!$D8913)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x14ac:dyDescent="0.3">
      <c r="A8914" s="2">
        <v>8913</v>
      </c>
      <c r="B8914" s="2" t="s">
        <v>10310</v>
      </c>
      <c r="C8914" s="2">
        <f>YEAR([1]Data!$D8914)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x14ac:dyDescent="0.3">
      <c r="A8915" s="2">
        <v>8914</v>
      </c>
      <c r="B8915" s="2" t="s">
        <v>10310</v>
      </c>
      <c r="C8915" s="2">
        <f>YEAR([1]Data!$D8915)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x14ac:dyDescent="0.3">
      <c r="A8916" s="2">
        <v>8915</v>
      </c>
      <c r="B8916" s="2" t="s">
        <v>10311</v>
      </c>
      <c r="C8916" s="2">
        <f>YEAR([1]Data!$D8916)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x14ac:dyDescent="0.3">
      <c r="A8917" s="2">
        <v>8916</v>
      </c>
      <c r="B8917" s="2" t="s">
        <v>10311</v>
      </c>
      <c r="C8917" s="2">
        <f>YEAR([1]Data!$D8917)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x14ac:dyDescent="0.3">
      <c r="A8918" s="2">
        <v>8917</v>
      </c>
      <c r="B8918" s="2" t="s">
        <v>10311</v>
      </c>
      <c r="C8918" s="2">
        <f>YEAR([1]Data!$D8918)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x14ac:dyDescent="0.3">
      <c r="A8919" s="2">
        <v>8918</v>
      </c>
      <c r="B8919" s="2" t="s">
        <v>10311</v>
      </c>
      <c r="C8919" s="2">
        <f>YEAR([1]Data!$D8919)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x14ac:dyDescent="0.3">
      <c r="A8920" s="2">
        <v>8919</v>
      </c>
      <c r="B8920" s="2" t="s">
        <v>10311</v>
      </c>
      <c r="C8920" s="2">
        <f>YEAR([1]Data!$D8920)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x14ac:dyDescent="0.3">
      <c r="A8921" s="2">
        <v>8920</v>
      </c>
      <c r="B8921" s="2" t="s">
        <v>10312</v>
      </c>
      <c r="C8921" s="2">
        <f>YEAR([1]Data!$D8921)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x14ac:dyDescent="0.3">
      <c r="A8922" s="2">
        <v>8921</v>
      </c>
      <c r="B8922" s="2" t="s">
        <v>10313</v>
      </c>
      <c r="C8922" s="2">
        <f>YEAR([1]Data!$D8922)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x14ac:dyDescent="0.3">
      <c r="A8923" s="2">
        <v>8922</v>
      </c>
      <c r="B8923" s="2" t="s">
        <v>10314</v>
      </c>
      <c r="C8923" s="2">
        <f>YEAR([1]Data!$D8923)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x14ac:dyDescent="0.3">
      <c r="A8924" s="2">
        <v>8923</v>
      </c>
      <c r="B8924" s="2" t="s">
        <v>10314</v>
      </c>
      <c r="C8924" s="2">
        <f>YEAR([1]Data!$D8924)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x14ac:dyDescent="0.3">
      <c r="A8925" s="2">
        <v>8924</v>
      </c>
      <c r="B8925" s="2" t="s">
        <v>10316</v>
      </c>
      <c r="C8925" s="2">
        <f>YEAR([1]Data!$D8925)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x14ac:dyDescent="0.3">
      <c r="A8926" s="2">
        <v>8925</v>
      </c>
      <c r="B8926" s="2" t="s">
        <v>10317</v>
      </c>
      <c r="C8926" s="2">
        <f>YEAR([1]Data!$D8926)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x14ac:dyDescent="0.3">
      <c r="A8927" s="2">
        <v>8926</v>
      </c>
      <c r="B8927" s="2" t="s">
        <v>10317</v>
      </c>
      <c r="C8927" s="2">
        <f>YEAR([1]Data!$D8927)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x14ac:dyDescent="0.3">
      <c r="A8928" s="2">
        <v>8927</v>
      </c>
      <c r="B8928" s="2" t="s">
        <v>10317</v>
      </c>
      <c r="C8928" s="2">
        <f>YEAR([1]Data!$D8928)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x14ac:dyDescent="0.3">
      <c r="A8929" s="2">
        <v>8928</v>
      </c>
      <c r="B8929" s="2" t="s">
        <v>10320</v>
      </c>
      <c r="C8929" s="2">
        <f>YEAR([1]Data!$D8929)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x14ac:dyDescent="0.3">
      <c r="A8930" s="2">
        <v>8929</v>
      </c>
      <c r="B8930" s="2" t="s">
        <v>10321</v>
      </c>
      <c r="C8930" s="2">
        <f>YEAR([1]Data!$D8930)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x14ac:dyDescent="0.3">
      <c r="A8931" s="2">
        <v>8930</v>
      </c>
      <c r="B8931" s="2" t="s">
        <v>10321</v>
      </c>
      <c r="C8931" s="2">
        <f>YEAR([1]Data!$D8931)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x14ac:dyDescent="0.3">
      <c r="A8932" s="2">
        <v>8931</v>
      </c>
      <c r="B8932" s="2" t="s">
        <v>10321</v>
      </c>
      <c r="C8932" s="2">
        <f>YEAR([1]Data!$D8932)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x14ac:dyDescent="0.3">
      <c r="A8933" s="2">
        <v>8932</v>
      </c>
      <c r="B8933" s="2" t="s">
        <v>10322</v>
      </c>
      <c r="C8933" s="2">
        <f>YEAR([1]Data!$D8933)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x14ac:dyDescent="0.3">
      <c r="A8934" s="2">
        <v>8933</v>
      </c>
      <c r="B8934" s="2" t="s">
        <v>10322</v>
      </c>
      <c r="C8934" s="2">
        <f>YEAR([1]Data!$D8934)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x14ac:dyDescent="0.3">
      <c r="A8935" s="2">
        <v>8934</v>
      </c>
      <c r="B8935" s="2" t="s">
        <v>10323</v>
      </c>
      <c r="C8935" s="2">
        <f>YEAR([1]Data!$D8935)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x14ac:dyDescent="0.3">
      <c r="A8936" s="2">
        <v>8935</v>
      </c>
      <c r="B8936" s="2" t="s">
        <v>10324</v>
      </c>
      <c r="C8936" s="2">
        <f>YEAR([1]Data!$D8936)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x14ac:dyDescent="0.3">
      <c r="A8937" s="2">
        <v>8936</v>
      </c>
      <c r="B8937" s="2" t="s">
        <v>10324</v>
      </c>
      <c r="C8937" s="2">
        <f>YEAR([1]Data!$D8937)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x14ac:dyDescent="0.3">
      <c r="A8938" s="2">
        <v>8937</v>
      </c>
      <c r="B8938" s="2" t="s">
        <v>10325</v>
      </c>
      <c r="C8938" s="2">
        <f>YEAR([1]Data!$D8938)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x14ac:dyDescent="0.3">
      <c r="A8939" s="2">
        <v>8938</v>
      </c>
      <c r="B8939" s="2" t="s">
        <v>10325</v>
      </c>
      <c r="C8939" s="2">
        <f>YEAR([1]Data!$D8939)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x14ac:dyDescent="0.3">
      <c r="A8940" s="2">
        <v>8939</v>
      </c>
      <c r="B8940" s="2" t="s">
        <v>10325</v>
      </c>
      <c r="C8940" s="2">
        <f>YEAR([1]Data!$D8940)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x14ac:dyDescent="0.3">
      <c r="A8941" s="2">
        <v>8940</v>
      </c>
      <c r="B8941" s="2" t="s">
        <v>10325</v>
      </c>
      <c r="C8941" s="2">
        <f>YEAR([1]Data!$D8941)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x14ac:dyDescent="0.3">
      <c r="A8942" s="2">
        <v>8941</v>
      </c>
      <c r="B8942" s="2" t="s">
        <v>10326</v>
      </c>
      <c r="C8942" s="2">
        <f>YEAR([1]Data!$D8942)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x14ac:dyDescent="0.3">
      <c r="A8943" s="2">
        <v>8942</v>
      </c>
      <c r="B8943" s="2" t="s">
        <v>10329</v>
      </c>
      <c r="C8943" s="2">
        <f>YEAR([1]Data!$D8943)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x14ac:dyDescent="0.3">
      <c r="A8944" s="2">
        <v>8943</v>
      </c>
      <c r="B8944" s="2" t="s">
        <v>10329</v>
      </c>
      <c r="C8944" s="2">
        <f>YEAR([1]Data!$D8944)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x14ac:dyDescent="0.3">
      <c r="A8945" s="2">
        <v>8944</v>
      </c>
      <c r="B8945" s="2" t="s">
        <v>10332</v>
      </c>
      <c r="C8945" s="2">
        <f>YEAR([1]Data!$D8945)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x14ac:dyDescent="0.3">
      <c r="A8946" s="2">
        <v>8945</v>
      </c>
      <c r="B8946" s="2" t="s">
        <v>10333</v>
      </c>
      <c r="C8946" s="2">
        <f>YEAR([1]Data!$D8946)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x14ac:dyDescent="0.3">
      <c r="A8947" s="2">
        <v>8946</v>
      </c>
      <c r="B8947" s="2" t="s">
        <v>10334</v>
      </c>
      <c r="C8947" s="2">
        <f>YEAR([1]Data!$D8947)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x14ac:dyDescent="0.3">
      <c r="A8948" s="2">
        <v>8947</v>
      </c>
      <c r="B8948" s="2" t="s">
        <v>10335</v>
      </c>
      <c r="C8948" s="2">
        <f>YEAR([1]Data!$D8948)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x14ac:dyDescent="0.3">
      <c r="A8949" s="2">
        <v>8948</v>
      </c>
      <c r="B8949" s="2" t="s">
        <v>10335</v>
      </c>
      <c r="C8949" s="2">
        <f>YEAR([1]Data!$D8949)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x14ac:dyDescent="0.3">
      <c r="A8950" s="2">
        <v>8949</v>
      </c>
      <c r="B8950" s="2" t="s">
        <v>10336</v>
      </c>
      <c r="C8950" s="2">
        <f>YEAR([1]Data!$D8950)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x14ac:dyDescent="0.3">
      <c r="A8951" s="2">
        <v>8950</v>
      </c>
      <c r="B8951" s="2" t="s">
        <v>10337</v>
      </c>
      <c r="C8951" s="2">
        <f>YEAR([1]Data!$D8951)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x14ac:dyDescent="0.3">
      <c r="A8952" s="2">
        <v>8951</v>
      </c>
      <c r="B8952" s="2" t="s">
        <v>10337</v>
      </c>
      <c r="C8952" s="2">
        <f>YEAR([1]Data!$D8952)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x14ac:dyDescent="0.3">
      <c r="A8953" s="2">
        <v>8952</v>
      </c>
      <c r="B8953" s="2" t="s">
        <v>10337</v>
      </c>
      <c r="C8953" s="2">
        <f>YEAR([1]Data!$D8953)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x14ac:dyDescent="0.3">
      <c r="A8954" s="2">
        <v>8953</v>
      </c>
      <c r="B8954" s="2" t="s">
        <v>10337</v>
      </c>
      <c r="C8954" s="2">
        <f>YEAR([1]Data!$D8954)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x14ac:dyDescent="0.3">
      <c r="A8955" s="2">
        <v>8954</v>
      </c>
      <c r="B8955" s="2" t="s">
        <v>10337</v>
      </c>
      <c r="C8955" s="2">
        <f>YEAR([1]Data!$D8955)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x14ac:dyDescent="0.3">
      <c r="A8956" s="2">
        <v>8955</v>
      </c>
      <c r="B8956" s="2" t="s">
        <v>10338</v>
      </c>
      <c r="C8956" s="2">
        <f>YEAR([1]Data!$D8956)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x14ac:dyDescent="0.3">
      <c r="A8957" s="2">
        <v>8956</v>
      </c>
      <c r="B8957" s="2" t="s">
        <v>10339</v>
      </c>
      <c r="C8957" s="2">
        <f>YEAR([1]Data!$D8957)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x14ac:dyDescent="0.3">
      <c r="A8958" s="2">
        <v>8957</v>
      </c>
      <c r="B8958" s="2" t="s">
        <v>10340</v>
      </c>
      <c r="C8958" s="2">
        <f>YEAR([1]Data!$D8958)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x14ac:dyDescent="0.3">
      <c r="A8959" s="2">
        <v>8958</v>
      </c>
      <c r="B8959" s="2" t="s">
        <v>10340</v>
      </c>
      <c r="C8959" s="2">
        <f>YEAR([1]Data!$D8959)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x14ac:dyDescent="0.3">
      <c r="A8960" s="2">
        <v>8959</v>
      </c>
      <c r="B8960" s="2" t="s">
        <v>10341</v>
      </c>
      <c r="C8960" s="2">
        <f>YEAR([1]Data!$D8960)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x14ac:dyDescent="0.3">
      <c r="A8961" s="2">
        <v>8960</v>
      </c>
      <c r="B8961" s="2" t="s">
        <v>10341</v>
      </c>
      <c r="C8961" s="2">
        <f>YEAR([1]Data!$D8961)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x14ac:dyDescent="0.3">
      <c r="A8962" s="2">
        <v>8961</v>
      </c>
      <c r="B8962" s="2" t="s">
        <v>10341</v>
      </c>
      <c r="C8962" s="2">
        <f>YEAR([1]Data!$D8962)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x14ac:dyDescent="0.3">
      <c r="A8963" s="2">
        <v>8962</v>
      </c>
      <c r="B8963" s="2" t="s">
        <v>10341</v>
      </c>
      <c r="C8963" s="2">
        <f>YEAR([1]Data!$D8963)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x14ac:dyDescent="0.3">
      <c r="A8964" s="2">
        <v>8963</v>
      </c>
      <c r="B8964" s="2" t="s">
        <v>10342</v>
      </c>
      <c r="C8964" s="2">
        <f>YEAR([1]Data!$D8964)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x14ac:dyDescent="0.3">
      <c r="A8965" s="2">
        <v>8964</v>
      </c>
      <c r="B8965" s="2" t="s">
        <v>10342</v>
      </c>
      <c r="C8965" s="2">
        <f>YEAR([1]Data!$D8965)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x14ac:dyDescent="0.3">
      <c r="A8966" s="2">
        <v>8965</v>
      </c>
      <c r="B8966" s="2" t="s">
        <v>10342</v>
      </c>
      <c r="C8966" s="2">
        <f>YEAR([1]Data!$D8966)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x14ac:dyDescent="0.3">
      <c r="A8967" s="2">
        <v>8966</v>
      </c>
      <c r="B8967" s="2" t="s">
        <v>10343</v>
      </c>
      <c r="C8967" s="2">
        <f>YEAR([1]Data!$D8967)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x14ac:dyDescent="0.3">
      <c r="A8968" s="2">
        <v>8967</v>
      </c>
      <c r="B8968" s="2" t="s">
        <v>10344</v>
      </c>
      <c r="C8968" s="2">
        <f>YEAR([1]Data!$D8968)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x14ac:dyDescent="0.3">
      <c r="A8969" s="2">
        <v>8968</v>
      </c>
      <c r="B8969" s="2" t="s">
        <v>10344</v>
      </c>
      <c r="C8969" s="2">
        <f>YEAR([1]Data!$D8969)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x14ac:dyDescent="0.3">
      <c r="A8970" s="2">
        <v>8969</v>
      </c>
      <c r="B8970" s="2" t="s">
        <v>10345</v>
      </c>
      <c r="C8970" s="2">
        <f>YEAR([1]Data!$D8970)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x14ac:dyDescent="0.3">
      <c r="A8971" s="2">
        <v>8970</v>
      </c>
      <c r="B8971" s="2" t="s">
        <v>10346</v>
      </c>
      <c r="C8971" s="2">
        <f>YEAR([1]Data!$D8971)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x14ac:dyDescent="0.3">
      <c r="A8972" s="2">
        <v>8971</v>
      </c>
      <c r="B8972" s="2" t="s">
        <v>10346</v>
      </c>
      <c r="C8972" s="2">
        <f>YEAR([1]Data!$D8972)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x14ac:dyDescent="0.3">
      <c r="A8973" s="2">
        <v>8972</v>
      </c>
      <c r="B8973" s="2" t="s">
        <v>10347</v>
      </c>
      <c r="C8973" s="2">
        <f>YEAR([1]Data!$D8973)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x14ac:dyDescent="0.3">
      <c r="A8974" s="2">
        <v>8973</v>
      </c>
      <c r="B8974" s="2" t="s">
        <v>10348</v>
      </c>
      <c r="C8974" s="2">
        <f>YEAR([1]Data!$D8974)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x14ac:dyDescent="0.3">
      <c r="A8975" s="2">
        <v>8974</v>
      </c>
      <c r="B8975" s="2" t="s">
        <v>10349</v>
      </c>
      <c r="C8975" s="2">
        <f>YEAR([1]Data!$D8975)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x14ac:dyDescent="0.3">
      <c r="A8976" s="2">
        <v>8975</v>
      </c>
      <c r="B8976" s="2" t="s">
        <v>10350</v>
      </c>
      <c r="C8976" s="2">
        <f>YEAR([1]Data!$D8976)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x14ac:dyDescent="0.3">
      <c r="A8977" s="2">
        <v>8976</v>
      </c>
      <c r="B8977" s="2" t="s">
        <v>10350</v>
      </c>
      <c r="C8977" s="2">
        <f>YEAR([1]Data!$D8977)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x14ac:dyDescent="0.3">
      <c r="A8978" s="2">
        <v>8977</v>
      </c>
      <c r="B8978" s="2" t="s">
        <v>10350</v>
      </c>
      <c r="C8978" s="2">
        <f>YEAR([1]Data!$D8978)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x14ac:dyDescent="0.3">
      <c r="A8979" s="2">
        <v>8978</v>
      </c>
      <c r="B8979" s="2" t="s">
        <v>10350</v>
      </c>
      <c r="C8979" s="2">
        <f>YEAR([1]Data!$D8979)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x14ac:dyDescent="0.3">
      <c r="A8980" s="2">
        <v>8979</v>
      </c>
      <c r="B8980" s="2" t="s">
        <v>10351</v>
      </c>
      <c r="C8980" s="2">
        <f>YEAR([1]Data!$D8980)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x14ac:dyDescent="0.3">
      <c r="A8981" s="2">
        <v>8980</v>
      </c>
      <c r="B8981" s="2" t="s">
        <v>10352</v>
      </c>
      <c r="C8981" s="2">
        <f>YEAR([1]Data!$D8981)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x14ac:dyDescent="0.3">
      <c r="A8982" s="2">
        <v>8981</v>
      </c>
      <c r="B8982" s="2" t="s">
        <v>10353</v>
      </c>
      <c r="C8982" s="2">
        <f>YEAR([1]Data!$D8982)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x14ac:dyDescent="0.3">
      <c r="A8983" s="2">
        <v>8982</v>
      </c>
      <c r="B8983" s="2" t="s">
        <v>10355</v>
      </c>
      <c r="C8983" s="2">
        <f>YEAR([1]Data!$D8983)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x14ac:dyDescent="0.3">
      <c r="A8984" s="2">
        <v>8983</v>
      </c>
      <c r="B8984" s="2" t="s">
        <v>10355</v>
      </c>
      <c r="C8984" s="2">
        <f>YEAR([1]Data!$D8984)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x14ac:dyDescent="0.3">
      <c r="A8985" s="2">
        <v>8984</v>
      </c>
      <c r="B8985" s="2" t="s">
        <v>10355</v>
      </c>
      <c r="C8985" s="2">
        <f>YEAR([1]Data!$D8985)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x14ac:dyDescent="0.3">
      <c r="A8986" s="2">
        <v>8985</v>
      </c>
      <c r="B8986" s="2" t="s">
        <v>10355</v>
      </c>
      <c r="C8986" s="2">
        <f>YEAR([1]Data!$D8986)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x14ac:dyDescent="0.3">
      <c r="A8987" s="2">
        <v>8986</v>
      </c>
      <c r="B8987" s="2" t="s">
        <v>10356</v>
      </c>
      <c r="C8987" s="2">
        <f>YEAR([1]Data!$D8987)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x14ac:dyDescent="0.3">
      <c r="A8988" s="2">
        <v>8987</v>
      </c>
      <c r="B8988" s="2" t="s">
        <v>10356</v>
      </c>
      <c r="C8988" s="2">
        <f>YEAR([1]Data!$D8988)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x14ac:dyDescent="0.3">
      <c r="A8989" s="2">
        <v>8988</v>
      </c>
      <c r="B8989" s="2" t="s">
        <v>10356</v>
      </c>
      <c r="C8989" s="2">
        <f>YEAR([1]Data!$D8989)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x14ac:dyDescent="0.3">
      <c r="A8990" s="2">
        <v>8989</v>
      </c>
      <c r="B8990" s="2" t="s">
        <v>10356</v>
      </c>
      <c r="C8990" s="2">
        <f>YEAR([1]Data!$D8990)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x14ac:dyDescent="0.3">
      <c r="A8991" s="2">
        <v>8990</v>
      </c>
      <c r="B8991" s="2" t="s">
        <v>10357</v>
      </c>
      <c r="C8991" s="2">
        <f>YEAR([1]Data!$D8991)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x14ac:dyDescent="0.3">
      <c r="A8992" s="2">
        <v>8991</v>
      </c>
      <c r="B8992" s="2" t="s">
        <v>10357</v>
      </c>
      <c r="C8992" s="2">
        <f>YEAR([1]Data!$D8992)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x14ac:dyDescent="0.3">
      <c r="A8993" s="2">
        <v>8992</v>
      </c>
      <c r="B8993" s="2" t="s">
        <v>10358</v>
      </c>
      <c r="C8993" s="2">
        <f>YEAR([1]Data!$D8993)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x14ac:dyDescent="0.3">
      <c r="A8994" s="2">
        <v>8993</v>
      </c>
      <c r="B8994" s="2" t="s">
        <v>10359</v>
      </c>
      <c r="C8994" s="2">
        <f>YEAR([1]Data!$D8994)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x14ac:dyDescent="0.3">
      <c r="A8995" s="2">
        <v>8994</v>
      </c>
      <c r="B8995" s="2" t="s">
        <v>10359</v>
      </c>
      <c r="C8995" s="2">
        <f>YEAR([1]Data!$D8995)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x14ac:dyDescent="0.3">
      <c r="A8996" s="2">
        <v>8995</v>
      </c>
      <c r="B8996" s="2" t="s">
        <v>10360</v>
      </c>
      <c r="C8996" s="2">
        <f>YEAR([1]Data!$D8996)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x14ac:dyDescent="0.3">
      <c r="A8997" s="2">
        <v>8996</v>
      </c>
      <c r="B8997" s="2" t="s">
        <v>10360</v>
      </c>
      <c r="C8997" s="2">
        <f>YEAR([1]Data!$D8997)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x14ac:dyDescent="0.3">
      <c r="A8998" s="2">
        <v>8997</v>
      </c>
      <c r="B8998" s="2" t="s">
        <v>10361</v>
      </c>
      <c r="C8998" s="2">
        <f>YEAR([1]Data!$D8998)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x14ac:dyDescent="0.3">
      <c r="A8999" s="2">
        <v>8998</v>
      </c>
      <c r="B8999" s="2" t="s">
        <v>10362</v>
      </c>
      <c r="C8999" s="2">
        <f>YEAR([1]Data!$D8999)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x14ac:dyDescent="0.3">
      <c r="A9000" s="2">
        <v>8999</v>
      </c>
      <c r="B9000" s="2" t="s">
        <v>10362</v>
      </c>
      <c r="C9000" s="2">
        <f>YEAR([1]Data!$D9000)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x14ac:dyDescent="0.3">
      <c r="A9001" s="2">
        <v>9000</v>
      </c>
      <c r="B9001" s="2" t="s">
        <v>10363</v>
      </c>
      <c r="C9001" s="2">
        <f>YEAR([1]Data!$D9001)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x14ac:dyDescent="0.3">
      <c r="A9002" s="2">
        <v>9001</v>
      </c>
      <c r="B9002" s="2" t="s">
        <v>10364</v>
      </c>
      <c r="C9002" s="2">
        <f>YEAR([1]Data!$D9002)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x14ac:dyDescent="0.3">
      <c r="A9003" s="2">
        <v>9002</v>
      </c>
      <c r="B9003" s="2" t="s">
        <v>10365</v>
      </c>
      <c r="C9003" s="2">
        <f>YEAR([1]Data!$D9003)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x14ac:dyDescent="0.3">
      <c r="A9004" s="2">
        <v>9003</v>
      </c>
      <c r="B9004" s="2" t="s">
        <v>10365</v>
      </c>
      <c r="C9004" s="2">
        <f>YEAR([1]Data!$D9004)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x14ac:dyDescent="0.3">
      <c r="A9005" s="2">
        <v>9004</v>
      </c>
      <c r="B9005" s="2" t="s">
        <v>10366</v>
      </c>
      <c r="C9005" s="2">
        <f>YEAR([1]Data!$D9005)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x14ac:dyDescent="0.3">
      <c r="A9006" s="2">
        <v>9005</v>
      </c>
      <c r="B9006" s="2" t="s">
        <v>10366</v>
      </c>
      <c r="C9006" s="2">
        <f>YEAR([1]Data!$D9006)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x14ac:dyDescent="0.3">
      <c r="A9007" s="2">
        <v>9006</v>
      </c>
      <c r="B9007" s="2" t="s">
        <v>10367</v>
      </c>
      <c r="C9007" s="2">
        <f>YEAR([1]Data!$D9007)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x14ac:dyDescent="0.3">
      <c r="A9008" s="2">
        <v>9007</v>
      </c>
      <c r="B9008" s="2" t="s">
        <v>10367</v>
      </c>
      <c r="C9008" s="2">
        <f>YEAR([1]Data!$D9008)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x14ac:dyDescent="0.3">
      <c r="A9009" s="2">
        <v>9008</v>
      </c>
      <c r="B9009" s="2" t="s">
        <v>10367</v>
      </c>
      <c r="C9009" s="2">
        <f>YEAR([1]Data!$D9009)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x14ac:dyDescent="0.3">
      <c r="A9010" s="2">
        <v>9009</v>
      </c>
      <c r="B9010" s="2" t="s">
        <v>10367</v>
      </c>
      <c r="C9010" s="2">
        <f>YEAR([1]Data!$D9010)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x14ac:dyDescent="0.3">
      <c r="A9011" s="2">
        <v>9010</v>
      </c>
      <c r="B9011" s="2" t="s">
        <v>10368</v>
      </c>
      <c r="C9011" s="2">
        <f>YEAR([1]Data!$D9011)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x14ac:dyDescent="0.3">
      <c r="A9012" s="2">
        <v>9011</v>
      </c>
      <c r="B9012" s="2" t="s">
        <v>10369</v>
      </c>
      <c r="C9012" s="2">
        <f>YEAR([1]Data!$D9012)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x14ac:dyDescent="0.3">
      <c r="A9013" s="2">
        <v>9012</v>
      </c>
      <c r="B9013" s="2" t="s">
        <v>10370</v>
      </c>
      <c r="C9013" s="2">
        <f>YEAR([1]Data!$D9013)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x14ac:dyDescent="0.3">
      <c r="A9014" s="2">
        <v>9013</v>
      </c>
      <c r="B9014" s="2" t="s">
        <v>10371</v>
      </c>
      <c r="C9014" s="2">
        <f>YEAR([1]Data!$D9014)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x14ac:dyDescent="0.3">
      <c r="A9015" s="2">
        <v>9014</v>
      </c>
      <c r="B9015" s="2" t="s">
        <v>10372</v>
      </c>
      <c r="C9015" s="2">
        <f>YEAR([1]Data!$D9015)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x14ac:dyDescent="0.3">
      <c r="A9016" s="2">
        <v>9015</v>
      </c>
      <c r="B9016" s="2" t="s">
        <v>10372</v>
      </c>
      <c r="C9016" s="2">
        <f>YEAR([1]Data!$D9016)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x14ac:dyDescent="0.3">
      <c r="A9017" s="2">
        <v>9016</v>
      </c>
      <c r="B9017" s="2" t="s">
        <v>10373</v>
      </c>
      <c r="C9017" s="2">
        <f>YEAR([1]Data!$D9017)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x14ac:dyDescent="0.3">
      <c r="A9018" s="2">
        <v>9017</v>
      </c>
      <c r="B9018" s="2" t="s">
        <v>10373</v>
      </c>
      <c r="C9018" s="2">
        <f>YEAR([1]Data!$D9018)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x14ac:dyDescent="0.3">
      <c r="A9019" s="2">
        <v>9018</v>
      </c>
      <c r="B9019" s="2" t="s">
        <v>10374</v>
      </c>
      <c r="C9019" s="2">
        <f>YEAR([1]Data!$D9019)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x14ac:dyDescent="0.3">
      <c r="A9020" s="2">
        <v>9019</v>
      </c>
      <c r="B9020" s="2" t="s">
        <v>10374</v>
      </c>
      <c r="C9020" s="2">
        <f>YEAR([1]Data!$D9020)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x14ac:dyDescent="0.3">
      <c r="A9021" s="2">
        <v>9020</v>
      </c>
      <c r="B9021" s="2" t="s">
        <v>10375</v>
      </c>
      <c r="C9021" s="2">
        <f>YEAR([1]Data!$D9021)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x14ac:dyDescent="0.3">
      <c r="A9022" s="2">
        <v>9021</v>
      </c>
      <c r="B9022" s="2" t="s">
        <v>10375</v>
      </c>
      <c r="C9022" s="2">
        <f>YEAR([1]Data!$D9022)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x14ac:dyDescent="0.3">
      <c r="A9023" s="2">
        <v>9022</v>
      </c>
      <c r="B9023" s="2" t="s">
        <v>10376</v>
      </c>
      <c r="C9023" s="2">
        <f>YEAR([1]Data!$D9023)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x14ac:dyDescent="0.3">
      <c r="A9024" s="2">
        <v>9023</v>
      </c>
      <c r="B9024" s="2" t="s">
        <v>10377</v>
      </c>
      <c r="C9024" s="2">
        <f>YEAR([1]Data!$D9024)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x14ac:dyDescent="0.3">
      <c r="A9025" s="2">
        <v>9024</v>
      </c>
      <c r="B9025" s="2" t="s">
        <v>10378</v>
      </c>
      <c r="C9025" s="2">
        <f>YEAR([1]Data!$D9025)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x14ac:dyDescent="0.3">
      <c r="A9026" s="2">
        <v>9025</v>
      </c>
      <c r="B9026" s="2" t="s">
        <v>10379</v>
      </c>
      <c r="C9026" s="2">
        <f>YEAR([1]Data!$D9026)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x14ac:dyDescent="0.3">
      <c r="A9027" s="2">
        <v>9026</v>
      </c>
      <c r="B9027" s="2" t="s">
        <v>10379</v>
      </c>
      <c r="C9027" s="2">
        <f>YEAR([1]Data!$D9027)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x14ac:dyDescent="0.3">
      <c r="A9028" s="2">
        <v>9027</v>
      </c>
      <c r="B9028" s="2" t="s">
        <v>10379</v>
      </c>
      <c r="C9028" s="2">
        <f>YEAR([1]Data!$D9028)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x14ac:dyDescent="0.3">
      <c r="A9029" s="2">
        <v>9028</v>
      </c>
      <c r="B9029" s="2" t="s">
        <v>10380</v>
      </c>
      <c r="C9029" s="2">
        <f>YEAR([1]Data!$D9029)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x14ac:dyDescent="0.3">
      <c r="A9030" s="2">
        <v>9029</v>
      </c>
      <c r="B9030" s="2" t="s">
        <v>10380</v>
      </c>
      <c r="C9030" s="2">
        <f>YEAR([1]Data!$D9030)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x14ac:dyDescent="0.3">
      <c r="A9031" s="2">
        <v>9030</v>
      </c>
      <c r="B9031" s="2" t="s">
        <v>10382</v>
      </c>
      <c r="C9031" s="2">
        <f>YEAR([1]Data!$D9031)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x14ac:dyDescent="0.3">
      <c r="A9032" s="2">
        <v>9031</v>
      </c>
      <c r="B9032" s="2" t="s">
        <v>10383</v>
      </c>
      <c r="C9032" s="2">
        <f>YEAR([1]Data!$D9032)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x14ac:dyDescent="0.3">
      <c r="A9033" s="2">
        <v>9032</v>
      </c>
      <c r="B9033" s="2" t="s">
        <v>10383</v>
      </c>
      <c r="C9033" s="2">
        <f>YEAR([1]Data!$D9033)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x14ac:dyDescent="0.3">
      <c r="A9034" s="2">
        <v>9033</v>
      </c>
      <c r="B9034" s="2" t="s">
        <v>10384</v>
      </c>
      <c r="C9034" s="2">
        <f>YEAR([1]Data!$D9034)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x14ac:dyDescent="0.3">
      <c r="A9035" s="2">
        <v>9034</v>
      </c>
      <c r="B9035" s="2" t="s">
        <v>10385</v>
      </c>
      <c r="C9035" s="2">
        <f>YEAR([1]Data!$D9035)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x14ac:dyDescent="0.3">
      <c r="A9036" s="2">
        <v>9035</v>
      </c>
      <c r="B9036" s="2" t="s">
        <v>10386</v>
      </c>
      <c r="C9036" s="2">
        <f>YEAR([1]Data!$D9036)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x14ac:dyDescent="0.3">
      <c r="A9037" s="2">
        <v>9036</v>
      </c>
      <c r="B9037" s="2" t="s">
        <v>10386</v>
      </c>
      <c r="C9037" s="2">
        <f>YEAR([1]Data!$D9037)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x14ac:dyDescent="0.3">
      <c r="A9038" s="2">
        <v>9037</v>
      </c>
      <c r="B9038" s="2" t="s">
        <v>10387</v>
      </c>
      <c r="C9038" s="2">
        <f>YEAR([1]Data!$D9038)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x14ac:dyDescent="0.3">
      <c r="A9039" s="2">
        <v>9038</v>
      </c>
      <c r="B9039" s="2" t="s">
        <v>10387</v>
      </c>
      <c r="C9039" s="2">
        <f>YEAR([1]Data!$D9039)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x14ac:dyDescent="0.3">
      <c r="A9040" s="2">
        <v>9039</v>
      </c>
      <c r="B9040" s="2" t="s">
        <v>10388</v>
      </c>
      <c r="C9040" s="2">
        <f>YEAR([1]Data!$D9040)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x14ac:dyDescent="0.3">
      <c r="A9041" s="2">
        <v>9040</v>
      </c>
      <c r="B9041" s="2" t="s">
        <v>10389</v>
      </c>
      <c r="C9041" s="2">
        <f>YEAR([1]Data!$D9041)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x14ac:dyDescent="0.3">
      <c r="A9042" s="2">
        <v>9041</v>
      </c>
      <c r="B9042" s="2" t="s">
        <v>10390</v>
      </c>
      <c r="C9042" s="2">
        <f>YEAR([1]Data!$D9042)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x14ac:dyDescent="0.3">
      <c r="A9043" s="2">
        <v>9042</v>
      </c>
      <c r="B9043" s="2" t="s">
        <v>10391</v>
      </c>
      <c r="C9043" s="2">
        <f>YEAR([1]Data!$D9043)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x14ac:dyDescent="0.3">
      <c r="A9044" s="2">
        <v>9043</v>
      </c>
      <c r="B9044" s="2" t="s">
        <v>10392</v>
      </c>
      <c r="C9044" s="2">
        <f>YEAR([1]Data!$D9044)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x14ac:dyDescent="0.3">
      <c r="A9045" s="2">
        <v>9044</v>
      </c>
      <c r="B9045" s="2" t="s">
        <v>10393</v>
      </c>
      <c r="C9045" s="2">
        <f>YEAR([1]Data!$D9045)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x14ac:dyDescent="0.3">
      <c r="A9046" s="2">
        <v>9045</v>
      </c>
      <c r="B9046" s="2" t="s">
        <v>10394</v>
      </c>
      <c r="C9046" s="2">
        <f>YEAR([1]Data!$D9046)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x14ac:dyDescent="0.3">
      <c r="A9047" s="2">
        <v>9046</v>
      </c>
      <c r="B9047" s="2" t="s">
        <v>10394</v>
      </c>
      <c r="C9047" s="2">
        <f>YEAR([1]Data!$D9047)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x14ac:dyDescent="0.3">
      <c r="A9048" s="2">
        <v>9047</v>
      </c>
      <c r="B9048" s="2" t="s">
        <v>10394</v>
      </c>
      <c r="C9048" s="2">
        <f>YEAR([1]Data!$D9048)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x14ac:dyDescent="0.3">
      <c r="A9049" s="2">
        <v>9048</v>
      </c>
      <c r="B9049" s="2" t="s">
        <v>10394</v>
      </c>
      <c r="C9049" s="2">
        <f>YEAR([1]Data!$D9049)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x14ac:dyDescent="0.3">
      <c r="A9050" s="2">
        <v>9049</v>
      </c>
      <c r="B9050" s="2" t="s">
        <v>10394</v>
      </c>
      <c r="C9050" s="2">
        <f>YEAR([1]Data!$D9050)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x14ac:dyDescent="0.3">
      <c r="A9051" s="2">
        <v>9050</v>
      </c>
      <c r="B9051" s="2" t="s">
        <v>10395</v>
      </c>
      <c r="C9051" s="2">
        <f>YEAR([1]Data!$D9051)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x14ac:dyDescent="0.3">
      <c r="A9052" s="2">
        <v>9051</v>
      </c>
      <c r="B9052" s="2" t="s">
        <v>10396</v>
      </c>
      <c r="C9052" s="2">
        <f>YEAR([1]Data!$D9052)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x14ac:dyDescent="0.3">
      <c r="A9053" s="2">
        <v>9052</v>
      </c>
      <c r="B9053" s="2" t="s">
        <v>10397</v>
      </c>
      <c r="C9053" s="2">
        <f>YEAR([1]Data!$D9053)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x14ac:dyDescent="0.3">
      <c r="A9054" s="2">
        <v>9053</v>
      </c>
      <c r="B9054" s="2" t="s">
        <v>10397</v>
      </c>
      <c r="C9054" s="2">
        <f>YEAR([1]Data!$D9054)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x14ac:dyDescent="0.3">
      <c r="A9055" s="2">
        <v>9054</v>
      </c>
      <c r="B9055" s="2" t="s">
        <v>10397</v>
      </c>
      <c r="C9055" s="2">
        <f>YEAR([1]Data!$D9055)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x14ac:dyDescent="0.3">
      <c r="A9056" s="2">
        <v>9055</v>
      </c>
      <c r="B9056" s="2" t="s">
        <v>10398</v>
      </c>
      <c r="C9056" s="2">
        <f>YEAR([1]Data!$D9056)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x14ac:dyDescent="0.3">
      <c r="A9057" s="2">
        <v>9056</v>
      </c>
      <c r="B9057" s="2" t="s">
        <v>10399</v>
      </c>
      <c r="C9057" s="2">
        <f>YEAR([1]Data!$D9057)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x14ac:dyDescent="0.3">
      <c r="A9058" s="2">
        <v>9057</v>
      </c>
      <c r="B9058" s="2" t="s">
        <v>10400</v>
      </c>
      <c r="C9058" s="2">
        <f>YEAR([1]Data!$D9058)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x14ac:dyDescent="0.3">
      <c r="A9059" s="2">
        <v>9058</v>
      </c>
      <c r="B9059" s="2" t="s">
        <v>10401</v>
      </c>
      <c r="C9059" s="2">
        <f>YEAR([1]Data!$D9059)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x14ac:dyDescent="0.3">
      <c r="A9060" s="2">
        <v>9059</v>
      </c>
      <c r="B9060" s="2" t="s">
        <v>10401</v>
      </c>
      <c r="C9060" s="2">
        <f>YEAR([1]Data!$D9060)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x14ac:dyDescent="0.3">
      <c r="A9061" s="2">
        <v>9060</v>
      </c>
      <c r="B9061" s="2" t="s">
        <v>10402</v>
      </c>
      <c r="C9061" s="2">
        <f>YEAR([1]Data!$D9061)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x14ac:dyDescent="0.3">
      <c r="A9062" s="2">
        <v>9061</v>
      </c>
      <c r="B9062" s="2" t="s">
        <v>10403</v>
      </c>
      <c r="C9062" s="2">
        <f>YEAR([1]Data!$D9062)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x14ac:dyDescent="0.3">
      <c r="A9063" s="2">
        <v>9062</v>
      </c>
      <c r="B9063" s="2" t="s">
        <v>10403</v>
      </c>
      <c r="C9063" s="2">
        <f>YEAR([1]Data!$D9063)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x14ac:dyDescent="0.3">
      <c r="A9064" s="2">
        <v>9063</v>
      </c>
      <c r="B9064" s="2" t="s">
        <v>10404</v>
      </c>
      <c r="C9064" s="2">
        <f>YEAR([1]Data!$D9064)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x14ac:dyDescent="0.3">
      <c r="A9065" s="2">
        <v>9064</v>
      </c>
      <c r="B9065" s="2" t="s">
        <v>10405</v>
      </c>
      <c r="C9065" s="2">
        <f>YEAR([1]Data!$D9065)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x14ac:dyDescent="0.3">
      <c r="A9066" s="2">
        <v>9065</v>
      </c>
      <c r="B9066" s="2" t="s">
        <v>10405</v>
      </c>
      <c r="C9066" s="2">
        <f>YEAR([1]Data!$D9066)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x14ac:dyDescent="0.3">
      <c r="A9067" s="2">
        <v>9066</v>
      </c>
      <c r="B9067" s="2" t="s">
        <v>10405</v>
      </c>
      <c r="C9067" s="2">
        <f>YEAR([1]Data!$D9067)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x14ac:dyDescent="0.3">
      <c r="A9068" s="2">
        <v>9067</v>
      </c>
      <c r="B9068" s="2" t="s">
        <v>10406</v>
      </c>
      <c r="C9068" s="2">
        <f>YEAR([1]Data!$D9068)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x14ac:dyDescent="0.3">
      <c r="A9069" s="2">
        <v>9068</v>
      </c>
      <c r="B9069" s="2" t="s">
        <v>10407</v>
      </c>
      <c r="C9069" s="2">
        <f>YEAR([1]Data!$D9069)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x14ac:dyDescent="0.3">
      <c r="A9070" s="2">
        <v>9069</v>
      </c>
      <c r="B9070" s="2" t="s">
        <v>10408</v>
      </c>
      <c r="C9070" s="2">
        <f>YEAR([1]Data!$D9070)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x14ac:dyDescent="0.3">
      <c r="A9071" s="2">
        <v>9070</v>
      </c>
      <c r="B9071" s="2" t="s">
        <v>10408</v>
      </c>
      <c r="C9071" s="2">
        <f>YEAR([1]Data!$D9071)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x14ac:dyDescent="0.3">
      <c r="A9072" s="2">
        <v>9071</v>
      </c>
      <c r="B9072" s="2" t="s">
        <v>10409</v>
      </c>
      <c r="C9072" s="2">
        <f>YEAR([1]Data!$D9072)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x14ac:dyDescent="0.3">
      <c r="A9073" s="2">
        <v>9072</v>
      </c>
      <c r="B9073" s="2" t="s">
        <v>10410</v>
      </c>
      <c r="C9073" s="2">
        <f>YEAR([1]Data!$D9073)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x14ac:dyDescent="0.3">
      <c r="A9074" s="2">
        <v>9073</v>
      </c>
      <c r="B9074" s="2" t="s">
        <v>10411</v>
      </c>
      <c r="C9074" s="2">
        <f>YEAR([1]Data!$D9074)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x14ac:dyDescent="0.3">
      <c r="A9075" s="2">
        <v>9074</v>
      </c>
      <c r="B9075" s="2" t="s">
        <v>10411</v>
      </c>
      <c r="C9075" s="2">
        <f>YEAR([1]Data!$D9075)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x14ac:dyDescent="0.3">
      <c r="A9076" s="2">
        <v>9075</v>
      </c>
      <c r="B9076" s="2" t="s">
        <v>10412</v>
      </c>
      <c r="C9076" s="2">
        <f>YEAR([1]Data!$D9076)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x14ac:dyDescent="0.3">
      <c r="A9077" s="2">
        <v>9076</v>
      </c>
      <c r="B9077" s="2" t="s">
        <v>10413</v>
      </c>
      <c r="C9077" s="2">
        <f>YEAR([1]Data!$D9077)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x14ac:dyDescent="0.3">
      <c r="A9078" s="2">
        <v>9077</v>
      </c>
      <c r="B9078" s="2" t="s">
        <v>10413</v>
      </c>
      <c r="C9078" s="2">
        <f>YEAR([1]Data!$D9078)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x14ac:dyDescent="0.3">
      <c r="A9079" s="2">
        <v>9078</v>
      </c>
      <c r="B9079" s="2" t="s">
        <v>10414</v>
      </c>
      <c r="C9079" s="2">
        <f>YEAR([1]Data!$D9079)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x14ac:dyDescent="0.3">
      <c r="A9080" s="2">
        <v>9079</v>
      </c>
      <c r="B9080" s="2" t="s">
        <v>10415</v>
      </c>
      <c r="C9080" s="2">
        <f>YEAR([1]Data!$D9080)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x14ac:dyDescent="0.3">
      <c r="A9081" s="2">
        <v>9080</v>
      </c>
      <c r="B9081" s="2" t="s">
        <v>10415</v>
      </c>
      <c r="C9081" s="2">
        <f>YEAR([1]Data!$D9081)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x14ac:dyDescent="0.3">
      <c r="A9082" s="2">
        <v>9081</v>
      </c>
      <c r="B9082" s="2" t="s">
        <v>10416</v>
      </c>
      <c r="C9082" s="2">
        <f>YEAR([1]Data!$D9082)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x14ac:dyDescent="0.3">
      <c r="A9083" s="2">
        <v>9082</v>
      </c>
      <c r="B9083" s="2" t="s">
        <v>10416</v>
      </c>
      <c r="C9083" s="2">
        <f>YEAR([1]Data!$D9083)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x14ac:dyDescent="0.3">
      <c r="A9084" s="2">
        <v>9083</v>
      </c>
      <c r="B9084" s="2" t="s">
        <v>10417</v>
      </c>
      <c r="C9084" s="2">
        <f>YEAR([1]Data!$D9084)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x14ac:dyDescent="0.3">
      <c r="A9085" s="2">
        <v>9084</v>
      </c>
      <c r="B9085" s="2" t="s">
        <v>10418</v>
      </c>
      <c r="C9085" s="2">
        <f>YEAR([1]Data!$D9085)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x14ac:dyDescent="0.3">
      <c r="A9086" s="2">
        <v>9085</v>
      </c>
      <c r="B9086" s="2" t="s">
        <v>10418</v>
      </c>
      <c r="C9086" s="2">
        <f>YEAR([1]Data!$D9086)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x14ac:dyDescent="0.3">
      <c r="A9087" s="2">
        <v>9086</v>
      </c>
      <c r="B9087" s="2" t="s">
        <v>10419</v>
      </c>
      <c r="C9087" s="2">
        <f>YEAR([1]Data!$D9087)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x14ac:dyDescent="0.3">
      <c r="A9088" s="2">
        <v>9087</v>
      </c>
      <c r="B9088" s="2" t="s">
        <v>10420</v>
      </c>
      <c r="C9088" s="2">
        <f>YEAR([1]Data!$D9088)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x14ac:dyDescent="0.3">
      <c r="A9089" s="2">
        <v>9088</v>
      </c>
      <c r="B9089" s="2" t="s">
        <v>10420</v>
      </c>
      <c r="C9089" s="2">
        <f>YEAR([1]Data!$D9089)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x14ac:dyDescent="0.3">
      <c r="A9090" s="2">
        <v>9089</v>
      </c>
      <c r="B9090" s="2" t="s">
        <v>10421</v>
      </c>
      <c r="C9090" s="2">
        <f>YEAR([1]Data!$D9090)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x14ac:dyDescent="0.3">
      <c r="A9091" s="2">
        <v>9090</v>
      </c>
      <c r="B9091" s="2" t="s">
        <v>10422</v>
      </c>
      <c r="C9091" s="2">
        <f>YEAR([1]Data!$D9091)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x14ac:dyDescent="0.3">
      <c r="A9092" s="2">
        <v>9091</v>
      </c>
      <c r="B9092" s="2" t="s">
        <v>10423</v>
      </c>
      <c r="C9092" s="2">
        <f>YEAR([1]Data!$D9092)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x14ac:dyDescent="0.3">
      <c r="A9093" s="2">
        <v>9092</v>
      </c>
      <c r="B9093" s="2" t="s">
        <v>10424</v>
      </c>
      <c r="C9093" s="2">
        <f>YEAR([1]Data!$D9093)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x14ac:dyDescent="0.3">
      <c r="A9094" s="2">
        <v>9093</v>
      </c>
      <c r="B9094" s="2" t="s">
        <v>10424</v>
      </c>
      <c r="C9094" s="2">
        <f>YEAR([1]Data!$D9094)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x14ac:dyDescent="0.3">
      <c r="A9095" s="2">
        <v>9094</v>
      </c>
      <c r="B9095" s="2" t="s">
        <v>10425</v>
      </c>
      <c r="C9095" s="2">
        <f>YEAR([1]Data!$D9095)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x14ac:dyDescent="0.3">
      <c r="A9096" s="2">
        <v>9095</v>
      </c>
      <c r="B9096" s="2" t="s">
        <v>10425</v>
      </c>
      <c r="C9096" s="2">
        <f>YEAR([1]Data!$D9096)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x14ac:dyDescent="0.3">
      <c r="A9097" s="2">
        <v>9096</v>
      </c>
      <c r="B9097" s="2" t="s">
        <v>10425</v>
      </c>
      <c r="C9097" s="2">
        <f>YEAR([1]Data!$D9097)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x14ac:dyDescent="0.3">
      <c r="A9098" s="2">
        <v>9097</v>
      </c>
      <c r="B9098" s="2" t="s">
        <v>10425</v>
      </c>
      <c r="C9098" s="2">
        <f>YEAR([1]Data!$D9098)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x14ac:dyDescent="0.3">
      <c r="A9099" s="2">
        <v>9098</v>
      </c>
      <c r="B9099" s="2" t="s">
        <v>10426</v>
      </c>
      <c r="C9099" s="2">
        <f>YEAR([1]Data!$D9099)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x14ac:dyDescent="0.3">
      <c r="A9100" s="2">
        <v>9099</v>
      </c>
      <c r="B9100" s="2" t="s">
        <v>10427</v>
      </c>
      <c r="C9100" s="2">
        <f>YEAR([1]Data!$D9100)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x14ac:dyDescent="0.3">
      <c r="A9101" s="2">
        <v>9100</v>
      </c>
      <c r="B9101" s="2" t="s">
        <v>10427</v>
      </c>
      <c r="C9101" s="2">
        <f>YEAR([1]Data!$D9101)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x14ac:dyDescent="0.3">
      <c r="A9102" s="2">
        <v>9101</v>
      </c>
      <c r="B9102" s="2" t="s">
        <v>10427</v>
      </c>
      <c r="C9102" s="2">
        <f>YEAR([1]Data!$D9102)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x14ac:dyDescent="0.3">
      <c r="A9103" s="2">
        <v>9102</v>
      </c>
      <c r="B9103" s="2" t="s">
        <v>10428</v>
      </c>
      <c r="C9103" s="2">
        <f>YEAR([1]Data!$D9103)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x14ac:dyDescent="0.3">
      <c r="A9104" s="2">
        <v>9103</v>
      </c>
      <c r="B9104" s="2" t="s">
        <v>10428</v>
      </c>
      <c r="C9104" s="2">
        <f>YEAR([1]Data!$D9104)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x14ac:dyDescent="0.3">
      <c r="A9105" s="2">
        <v>9104</v>
      </c>
      <c r="B9105" s="2" t="s">
        <v>10428</v>
      </c>
      <c r="C9105" s="2">
        <f>YEAR([1]Data!$D9105)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x14ac:dyDescent="0.3">
      <c r="A9106" s="2">
        <v>9105</v>
      </c>
      <c r="B9106" s="2" t="s">
        <v>10428</v>
      </c>
      <c r="C9106" s="2">
        <f>YEAR([1]Data!$D9106)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x14ac:dyDescent="0.3">
      <c r="A9107" s="2">
        <v>9106</v>
      </c>
      <c r="B9107" s="2" t="s">
        <v>10428</v>
      </c>
      <c r="C9107" s="2">
        <f>YEAR([1]Data!$D9107)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x14ac:dyDescent="0.3">
      <c r="A9108" s="2">
        <v>9107</v>
      </c>
      <c r="B9108" s="2" t="s">
        <v>10428</v>
      </c>
      <c r="C9108" s="2">
        <f>YEAR([1]Data!$D9108)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x14ac:dyDescent="0.3">
      <c r="A9109" s="2">
        <v>9108</v>
      </c>
      <c r="B9109" s="2" t="s">
        <v>10429</v>
      </c>
      <c r="C9109" s="2">
        <f>YEAR([1]Data!$D9109)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x14ac:dyDescent="0.3">
      <c r="A9110" s="2">
        <v>9109</v>
      </c>
      <c r="B9110" s="2" t="s">
        <v>10429</v>
      </c>
      <c r="C9110" s="2">
        <f>YEAR([1]Data!$D9110)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x14ac:dyDescent="0.3">
      <c r="A9111" s="2">
        <v>9110</v>
      </c>
      <c r="B9111" s="2" t="s">
        <v>10429</v>
      </c>
      <c r="C9111" s="2">
        <f>YEAR([1]Data!$D9111)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x14ac:dyDescent="0.3">
      <c r="A9112" s="2">
        <v>9111</v>
      </c>
      <c r="B9112" s="2" t="s">
        <v>10430</v>
      </c>
      <c r="C9112" s="2">
        <f>YEAR([1]Data!$D9112)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x14ac:dyDescent="0.3">
      <c r="A9113" s="2">
        <v>9112</v>
      </c>
      <c r="B9113" s="2" t="s">
        <v>10430</v>
      </c>
      <c r="C9113" s="2">
        <f>YEAR([1]Data!$D9113)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x14ac:dyDescent="0.3">
      <c r="A9114" s="2">
        <v>9113</v>
      </c>
      <c r="B9114" s="2" t="s">
        <v>10430</v>
      </c>
      <c r="C9114" s="2">
        <f>YEAR([1]Data!$D9114)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x14ac:dyDescent="0.3">
      <c r="A9115" s="2">
        <v>9114</v>
      </c>
      <c r="B9115" s="2" t="s">
        <v>10430</v>
      </c>
      <c r="C9115" s="2">
        <f>YEAR([1]Data!$D9115)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x14ac:dyDescent="0.3">
      <c r="A9116" s="2">
        <v>9115</v>
      </c>
      <c r="B9116" s="2" t="s">
        <v>10431</v>
      </c>
      <c r="C9116" s="2">
        <f>YEAR([1]Data!$D9116)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x14ac:dyDescent="0.3">
      <c r="A9117" s="2">
        <v>9116</v>
      </c>
      <c r="B9117" s="2" t="s">
        <v>10432</v>
      </c>
      <c r="C9117" s="2">
        <f>YEAR([1]Data!$D9117)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x14ac:dyDescent="0.3">
      <c r="A9118" s="2">
        <v>9117</v>
      </c>
      <c r="B9118" s="2" t="s">
        <v>10432</v>
      </c>
      <c r="C9118" s="2">
        <f>YEAR([1]Data!$D9118)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x14ac:dyDescent="0.3">
      <c r="A9119" s="2">
        <v>9118</v>
      </c>
      <c r="B9119" s="2" t="s">
        <v>10432</v>
      </c>
      <c r="C9119" s="2">
        <f>YEAR([1]Data!$D9119)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x14ac:dyDescent="0.3">
      <c r="A9120" s="2">
        <v>9119</v>
      </c>
      <c r="B9120" s="2" t="s">
        <v>10432</v>
      </c>
      <c r="C9120" s="2">
        <f>YEAR([1]Data!$D9120)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x14ac:dyDescent="0.3">
      <c r="A9121" s="2">
        <v>9120</v>
      </c>
      <c r="B9121" s="2" t="s">
        <v>10433</v>
      </c>
      <c r="C9121" s="2">
        <f>YEAR([1]Data!$D9121)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x14ac:dyDescent="0.3">
      <c r="A9122" s="2">
        <v>9121</v>
      </c>
      <c r="B9122" s="2" t="s">
        <v>10433</v>
      </c>
      <c r="C9122" s="2">
        <f>YEAR([1]Data!$D9122)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x14ac:dyDescent="0.3">
      <c r="A9123" s="2">
        <v>9122</v>
      </c>
      <c r="B9123" s="2" t="s">
        <v>10436</v>
      </c>
      <c r="C9123" s="2">
        <f>YEAR([1]Data!$D9123)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x14ac:dyDescent="0.3">
      <c r="A9124" s="2">
        <v>9123</v>
      </c>
      <c r="B9124" s="2" t="s">
        <v>10437</v>
      </c>
      <c r="C9124" s="2">
        <f>YEAR([1]Data!$D9124)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x14ac:dyDescent="0.3">
      <c r="A9125" s="2">
        <v>9124</v>
      </c>
      <c r="B9125" s="2" t="s">
        <v>10438</v>
      </c>
      <c r="C9125" s="2">
        <f>YEAR([1]Data!$D9125)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x14ac:dyDescent="0.3">
      <c r="A9126" s="2">
        <v>9125</v>
      </c>
      <c r="B9126" s="2" t="s">
        <v>10439</v>
      </c>
      <c r="C9126" s="2">
        <f>YEAR([1]Data!$D9126)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x14ac:dyDescent="0.3">
      <c r="A9127" s="2">
        <v>9126</v>
      </c>
      <c r="B9127" s="2" t="s">
        <v>10439</v>
      </c>
      <c r="C9127" s="2">
        <f>YEAR([1]Data!$D9127)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x14ac:dyDescent="0.3">
      <c r="A9128" s="2">
        <v>9127</v>
      </c>
      <c r="B9128" s="2" t="s">
        <v>10440</v>
      </c>
      <c r="C9128" s="2">
        <f>YEAR([1]Data!$D9128)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x14ac:dyDescent="0.3">
      <c r="A9129" s="2">
        <v>9128</v>
      </c>
      <c r="B9129" s="2" t="s">
        <v>10441</v>
      </c>
      <c r="C9129" s="2">
        <f>YEAR([1]Data!$D9129)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x14ac:dyDescent="0.3">
      <c r="A9130" s="2">
        <v>9129</v>
      </c>
      <c r="B9130" s="2" t="s">
        <v>10442</v>
      </c>
      <c r="C9130" s="2">
        <f>YEAR([1]Data!$D9130)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x14ac:dyDescent="0.3">
      <c r="A9131" s="2">
        <v>9130</v>
      </c>
      <c r="B9131" s="2" t="s">
        <v>10443</v>
      </c>
      <c r="C9131" s="2">
        <f>YEAR([1]Data!$D9131)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x14ac:dyDescent="0.3">
      <c r="A9132" s="2">
        <v>9131</v>
      </c>
      <c r="B9132" s="2" t="s">
        <v>10443</v>
      </c>
      <c r="C9132" s="2">
        <f>YEAR([1]Data!$D9132)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x14ac:dyDescent="0.3">
      <c r="A9133" s="2">
        <v>9132</v>
      </c>
      <c r="B9133" s="2" t="s">
        <v>10444</v>
      </c>
      <c r="C9133" s="2">
        <f>YEAR([1]Data!$D9133)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x14ac:dyDescent="0.3">
      <c r="A9134" s="2">
        <v>9133</v>
      </c>
      <c r="B9134" s="2" t="s">
        <v>10444</v>
      </c>
      <c r="C9134" s="2">
        <f>YEAR([1]Data!$D9134)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x14ac:dyDescent="0.3">
      <c r="A9135" s="2">
        <v>9134</v>
      </c>
      <c r="B9135" s="2" t="s">
        <v>10446</v>
      </c>
      <c r="C9135" s="2">
        <f>YEAR([1]Data!$D9135)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x14ac:dyDescent="0.3">
      <c r="A9136" s="2">
        <v>9135</v>
      </c>
      <c r="B9136" s="2" t="s">
        <v>10447</v>
      </c>
      <c r="C9136" s="2">
        <f>YEAR([1]Data!$D9136)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x14ac:dyDescent="0.3">
      <c r="A9137" s="2">
        <v>9136</v>
      </c>
      <c r="B9137" s="2" t="s">
        <v>10447</v>
      </c>
      <c r="C9137" s="2">
        <f>YEAR([1]Data!$D9137)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x14ac:dyDescent="0.3">
      <c r="A9138" s="2">
        <v>9137</v>
      </c>
      <c r="B9138" s="2" t="s">
        <v>10447</v>
      </c>
      <c r="C9138" s="2">
        <f>YEAR([1]Data!$D9138)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x14ac:dyDescent="0.3">
      <c r="A9139" s="2">
        <v>9138</v>
      </c>
      <c r="B9139" s="2" t="s">
        <v>10448</v>
      </c>
      <c r="C9139" s="2">
        <f>YEAR([1]Data!$D9139)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x14ac:dyDescent="0.3">
      <c r="A9140" s="2">
        <v>9139</v>
      </c>
      <c r="B9140" s="2" t="s">
        <v>10448</v>
      </c>
      <c r="C9140" s="2">
        <f>YEAR([1]Data!$D9140)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x14ac:dyDescent="0.3">
      <c r="A9141" s="2">
        <v>9140</v>
      </c>
      <c r="B9141" s="2" t="s">
        <v>10449</v>
      </c>
      <c r="C9141" s="2">
        <f>YEAR([1]Data!$D9141)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x14ac:dyDescent="0.3">
      <c r="A9142" s="2">
        <v>9141</v>
      </c>
      <c r="B9142" s="2" t="s">
        <v>10450</v>
      </c>
      <c r="C9142" s="2">
        <f>YEAR([1]Data!$D9142)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x14ac:dyDescent="0.3">
      <c r="A9143" s="2">
        <v>9142</v>
      </c>
      <c r="B9143" s="2" t="s">
        <v>10451</v>
      </c>
      <c r="C9143" s="2">
        <f>YEAR([1]Data!$D9143)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x14ac:dyDescent="0.3">
      <c r="A9144" s="2">
        <v>9143</v>
      </c>
      <c r="B9144" s="2" t="s">
        <v>10452</v>
      </c>
      <c r="C9144" s="2">
        <f>YEAR([1]Data!$D9144)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x14ac:dyDescent="0.3">
      <c r="A9145" s="2">
        <v>9144</v>
      </c>
      <c r="B9145" s="2" t="s">
        <v>10452</v>
      </c>
      <c r="C9145" s="2">
        <f>YEAR([1]Data!$D9145)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x14ac:dyDescent="0.3">
      <c r="A9146" s="2">
        <v>9145</v>
      </c>
      <c r="B9146" s="2" t="s">
        <v>10452</v>
      </c>
      <c r="C9146" s="2">
        <f>YEAR([1]Data!$D9146)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x14ac:dyDescent="0.3">
      <c r="A9147" s="2">
        <v>9146</v>
      </c>
      <c r="B9147" s="2" t="s">
        <v>10453</v>
      </c>
      <c r="C9147" s="2">
        <f>YEAR([1]Data!$D9147)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x14ac:dyDescent="0.3">
      <c r="A9148" s="2">
        <v>9147</v>
      </c>
      <c r="B9148" s="2" t="s">
        <v>10454</v>
      </c>
      <c r="C9148" s="2">
        <f>YEAR([1]Data!$D9148)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x14ac:dyDescent="0.3">
      <c r="A9149" s="2">
        <v>9148</v>
      </c>
      <c r="B9149" s="2" t="s">
        <v>10454</v>
      </c>
      <c r="C9149" s="2">
        <f>YEAR([1]Data!$D9149)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x14ac:dyDescent="0.3">
      <c r="A9150" s="2">
        <v>9149</v>
      </c>
      <c r="B9150" s="2" t="s">
        <v>10454</v>
      </c>
      <c r="C9150" s="2">
        <f>YEAR([1]Data!$D9150)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x14ac:dyDescent="0.3">
      <c r="A9151" s="2">
        <v>9150</v>
      </c>
      <c r="B9151" s="2" t="s">
        <v>10457</v>
      </c>
      <c r="C9151" s="2">
        <f>YEAR([1]Data!$D9151)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x14ac:dyDescent="0.3">
      <c r="A9152" s="2">
        <v>9151</v>
      </c>
      <c r="B9152" s="2" t="s">
        <v>10457</v>
      </c>
      <c r="C9152" s="2">
        <f>YEAR([1]Data!$D9152)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x14ac:dyDescent="0.3">
      <c r="A9153" s="2">
        <v>9152</v>
      </c>
      <c r="B9153" s="2" t="s">
        <v>10458</v>
      </c>
      <c r="C9153" s="2">
        <f>YEAR([1]Data!$D9153)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x14ac:dyDescent="0.3">
      <c r="A9154" s="2">
        <v>9153</v>
      </c>
      <c r="B9154" s="2" t="s">
        <v>10458</v>
      </c>
      <c r="C9154" s="2">
        <f>YEAR([1]Data!$D9154)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x14ac:dyDescent="0.3">
      <c r="A9155" s="2">
        <v>9154</v>
      </c>
      <c r="B9155" s="2" t="s">
        <v>10458</v>
      </c>
      <c r="C9155" s="2">
        <f>YEAR([1]Data!$D9155)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x14ac:dyDescent="0.3">
      <c r="A9156" s="2">
        <v>9155</v>
      </c>
      <c r="B9156" s="2" t="s">
        <v>10459</v>
      </c>
      <c r="C9156" s="2">
        <f>YEAR([1]Data!$D9156)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x14ac:dyDescent="0.3">
      <c r="A9157" s="2">
        <v>9156</v>
      </c>
      <c r="B9157" s="2" t="s">
        <v>10460</v>
      </c>
      <c r="C9157" s="2">
        <f>YEAR([1]Data!$D9157)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x14ac:dyDescent="0.3">
      <c r="A9158" s="2">
        <v>9157</v>
      </c>
      <c r="B9158" s="2" t="s">
        <v>10461</v>
      </c>
      <c r="C9158" s="2">
        <f>YEAR([1]Data!$D9158)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x14ac:dyDescent="0.3">
      <c r="A9159" s="2">
        <v>9158</v>
      </c>
      <c r="B9159" s="2" t="s">
        <v>10461</v>
      </c>
      <c r="C9159" s="2">
        <f>YEAR([1]Data!$D9159)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x14ac:dyDescent="0.3">
      <c r="A9160" s="2">
        <v>9159</v>
      </c>
      <c r="B9160" s="2" t="s">
        <v>10461</v>
      </c>
      <c r="C9160" s="2">
        <f>YEAR([1]Data!$D9160)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x14ac:dyDescent="0.3">
      <c r="A9161" s="2">
        <v>9160</v>
      </c>
      <c r="B9161" s="2" t="s">
        <v>10462</v>
      </c>
      <c r="C9161" s="2">
        <f>YEAR([1]Data!$D9161)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x14ac:dyDescent="0.3">
      <c r="A9162" s="2">
        <v>9161</v>
      </c>
      <c r="B9162" s="2" t="s">
        <v>10462</v>
      </c>
      <c r="C9162" s="2">
        <f>YEAR([1]Data!$D9162)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x14ac:dyDescent="0.3">
      <c r="A9163" s="2">
        <v>9162</v>
      </c>
      <c r="B9163" s="2" t="s">
        <v>10463</v>
      </c>
      <c r="C9163" s="2">
        <f>YEAR([1]Data!$D9163)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x14ac:dyDescent="0.3">
      <c r="A9164" s="2">
        <v>9163</v>
      </c>
      <c r="B9164" s="2" t="s">
        <v>10463</v>
      </c>
      <c r="C9164" s="2">
        <f>YEAR([1]Data!$D9164)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x14ac:dyDescent="0.3">
      <c r="A9165" s="2">
        <v>9164</v>
      </c>
      <c r="B9165" s="2" t="s">
        <v>10464</v>
      </c>
      <c r="C9165" s="2">
        <f>YEAR([1]Data!$D9165)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x14ac:dyDescent="0.3">
      <c r="A9166" s="2">
        <v>9165</v>
      </c>
      <c r="B9166" s="2" t="s">
        <v>10464</v>
      </c>
      <c r="C9166" s="2">
        <f>YEAR([1]Data!$D9166)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x14ac:dyDescent="0.3">
      <c r="A9167" s="2">
        <v>9166</v>
      </c>
      <c r="B9167" s="2" t="s">
        <v>10465</v>
      </c>
      <c r="C9167" s="2">
        <f>YEAR([1]Data!$D9167)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x14ac:dyDescent="0.3">
      <c r="A9168" s="2">
        <v>9167</v>
      </c>
      <c r="B9168" s="2" t="s">
        <v>10465</v>
      </c>
      <c r="C9168" s="2">
        <f>YEAR([1]Data!$D9168)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x14ac:dyDescent="0.3">
      <c r="A9169" s="2">
        <v>9168</v>
      </c>
      <c r="B9169" s="2" t="s">
        <v>10465</v>
      </c>
      <c r="C9169" s="2">
        <f>YEAR([1]Data!$D9169)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x14ac:dyDescent="0.3">
      <c r="A9170" s="2">
        <v>9169</v>
      </c>
      <c r="B9170" s="2" t="s">
        <v>10466</v>
      </c>
      <c r="C9170" s="2">
        <f>YEAR([1]Data!$D9170)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x14ac:dyDescent="0.3">
      <c r="A9171" s="2">
        <v>9170</v>
      </c>
      <c r="B9171" s="2" t="s">
        <v>10466</v>
      </c>
      <c r="C9171" s="2">
        <f>YEAR([1]Data!$D9171)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x14ac:dyDescent="0.3">
      <c r="A9172" s="2">
        <v>9171</v>
      </c>
      <c r="B9172" s="2" t="s">
        <v>10467</v>
      </c>
      <c r="C9172" s="2">
        <f>YEAR([1]Data!$D9172)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x14ac:dyDescent="0.3">
      <c r="A9173" s="2">
        <v>9172</v>
      </c>
      <c r="B9173" s="2" t="s">
        <v>10467</v>
      </c>
      <c r="C9173" s="2">
        <f>YEAR([1]Data!$D9173)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x14ac:dyDescent="0.3">
      <c r="A9174" s="2">
        <v>9173</v>
      </c>
      <c r="B9174" s="2" t="s">
        <v>10467</v>
      </c>
      <c r="C9174" s="2">
        <f>YEAR([1]Data!$D9174)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x14ac:dyDescent="0.3">
      <c r="A9175" s="2">
        <v>9174</v>
      </c>
      <c r="B9175" s="2" t="s">
        <v>10467</v>
      </c>
      <c r="C9175" s="2">
        <f>YEAR([1]Data!$D9175)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x14ac:dyDescent="0.3">
      <c r="A9176" s="2">
        <v>9175</v>
      </c>
      <c r="B9176" s="2" t="s">
        <v>10468</v>
      </c>
      <c r="C9176" s="2">
        <f>YEAR([1]Data!$D9176)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x14ac:dyDescent="0.3">
      <c r="A9177" s="2">
        <v>9176</v>
      </c>
      <c r="B9177" s="2" t="s">
        <v>10468</v>
      </c>
      <c r="C9177" s="2">
        <f>YEAR([1]Data!$D9177)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x14ac:dyDescent="0.3">
      <c r="A9178" s="2">
        <v>9177</v>
      </c>
      <c r="B9178" s="2" t="s">
        <v>10469</v>
      </c>
      <c r="C9178" s="2">
        <f>YEAR([1]Data!$D9178)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x14ac:dyDescent="0.3">
      <c r="A9179" s="2">
        <v>9178</v>
      </c>
      <c r="B9179" s="2" t="s">
        <v>10470</v>
      </c>
      <c r="C9179" s="2">
        <f>YEAR([1]Data!$D9179)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x14ac:dyDescent="0.3">
      <c r="A9180" s="2">
        <v>9179</v>
      </c>
      <c r="B9180" s="2" t="s">
        <v>10470</v>
      </c>
      <c r="C9180" s="2">
        <f>YEAR([1]Data!$D9180)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x14ac:dyDescent="0.3">
      <c r="A9181" s="2">
        <v>9180</v>
      </c>
      <c r="B9181" s="2" t="s">
        <v>10471</v>
      </c>
      <c r="C9181" s="2">
        <f>YEAR([1]Data!$D9181)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x14ac:dyDescent="0.3">
      <c r="A9182" s="2">
        <v>9181</v>
      </c>
      <c r="B9182" s="2" t="s">
        <v>10471</v>
      </c>
      <c r="C9182" s="2">
        <f>YEAR([1]Data!$D9182)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x14ac:dyDescent="0.3">
      <c r="A9183" s="2">
        <v>9182</v>
      </c>
      <c r="B9183" s="2" t="s">
        <v>10471</v>
      </c>
      <c r="C9183" s="2">
        <f>YEAR([1]Data!$D9183)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x14ac:dyDescent="0.3">
      <c r="A9184" s="2">
        <v>9183</v>
      </c>
      <c r="B9184" s="2" t="s">
        <v>10471</v>
      </c>
      <c r="C9184" s="2">
        <f>YEAR([1]Data!$D9184)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x14ac:dyDescent="0.3">
      <c r="A9185" s="2">
        <v>9184</v>
      </c>
      <c r="B9185" s="2" t="s">
        <v>10471</v>
      </c>
      <c r="C9185" s="2">
        <f>YEAR([1]Data!$D9185)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x14ac:dyDescent="0.3">
      <c r="A9186" s="2">
        <v>9185</v>
      </c>
      <c r="B9186" s="2" t="s">
        <v>10471</v>
      </c>
      <c r="C9186" s="2">
        <f>YEAR([1]Data!$D9186)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x14ac:dyDescent="0.3">
      <c r="A9187" s="2">
        <v>9186</v>
      </c>
      <c r="B9187" s="2" t="s">
        <v>10471</v>
      </c>
      <c r="C9187" s="2">
        <f>YEAR([1]Data!$D9187)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x14ac:dyDescent="0.3">
      <c r="A9188" s="2">
        <v>9187</v>
      </c>
      <c r="B9188" s="2" t="s">
        <v>10471</v>
      </c>
      <c r="C9188" s="2">
        <f>YEAR([1]Data!$D9188)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x14ac:dyDescent="0.3">
      <c r="A9189" s="2">
        <v>9188</v>
      </c>
      <c r="B9189" s="2" t="s">
        <v>10474</v>
      </c>
      <c r="C9189" s="2">
        <f>YEAR([1]Data!$D9189)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x14ac:dyDescent="0.3">
      <c r="A9190" s="2">
        <v>9189</v>
      </c>
      <c r="B9190" s="2" t="s">
        <v>10474</v>
      </c>
      <c r="C9190" s="2">
        <f>YEAR([1]Data!$D9190)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x14ac:dyDescent="0.3">
      <c r="A9191" s="2">
        <v>9190</v>
      </c>
      <c r="B9191" s="2" t="s">
        <v>10474</v>
      </c>
      <c r="C9191" s="2">
        <f>YEAR([1]Data!$D9191)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x14ac:dyDescent="0.3">
      <c r="A9192" s="2">
        <v>9191</v>
      </c>
      <c r="B9192" s="2" t="s">
        <v>10474</v>
      </c>
      <c r="C9192" s="2">
        <f>YEAR([1]Data!$D9192)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x14ac:dyDescent="0.3">
      <c r="A9193" s="2">
        <v>9192</v>
      </c>
      <c r="B9193" s="2" t="s">
        <v>10474</v>
      </c>
      <c r="C9193" s="2">
        <f>YEAR([1]Data!$D9193)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x14ac:dyDescent="0.3">
      <c r="A9194" s="2">
        <v>9193</v>
      </c>
      <c r="B9194" s="2" t="s">
        <v>10475</v>
      </c>
      <c r="C9194" s="2">
        <f>YEAR([1]Data!$D9194)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x14ac:dyDescent="0.3">
      <c r="A9195" s="2">
        <v>9194</v>
      </c>
      <c r="B9195" s="2" t="s">
        <v>10475</v>
      </c>
      <c r="C9195" s="2">
        <f>YEAR([1]Data!$D9195)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x14ac:dyDescent="0.3">
      <c r="A9196" s="2">
        <v>9195</v>
      </c>
      <c r="B9196" s="2" t="s">
        <v>10476</v>
      </c>
      <c r="C9196" s="2">
        <f>YEAR([1]Data!$D9196)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x14ac:dyDescent="0.3">
      <c r="A9197" s="2">
        <v>9196</v>
      </c>
      <c r="B9197" s="2" t="s">
        <v>10476</v>
      </c>
      <c r="C9197" s="2">
        <f>YEAR([1]Data!$D9197)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x14ac:dyDescent="0.3">
      <c r="A9198" s="2">
        <v>9197</v>
      </c>
      <c r="B9198" s="2" t="s">
        <v>10477</v>
      </c>
      <c r="C9198" s="2">
        <f>YEAR([1]Data!$D9198)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x14ac:dyDescent="0.3">
      <c r="A9199" s="2">
        <v>9198</v>
      </c>
      <c r="B9199" s="2" t="s">
        <v>10477</v>
      </c>
      <c r="C9199" s="2">
        <f>YEAR([1]Data!$D9199)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x14ac:dyDescent="0.3">
      <c r="A9200" s="2">
        <v>9199</v>
      </c>
      <c r="B9200" s="2" t="s">
        <v>10477</v>
      </c>
      <c r="C9200" s="2">
        <f>YEAR([1]Data!$D9200)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x14ac:dyDescent="0.3">
      <c r="A9201" s="2">
        <v>9200</v>
      </c>
      <c r="B9201" s="2" t="s">
        <v>10477</v>
      </c>
      <c r="C9201" s="2">
        <f>YEAR([1]Data!$D9201)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x14ac:dyDescent="0.3">
      <c r="A9202" s="2">
        <v>9201</v>
      </c>
      <c r="B9202" s="2" t="s">
        <v>10478</v>
      </c>
      <c r="C9202" s="2">
        <f>YEAR([1]Data!$D9202)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x14ac:dyDescent="0.3">
      <c r="A9203" s="2">
        <v>9202</v>
      </c>
      <c r="B9203" s="2" t="s">
        <v>10478</v>
      </c>
      <c r="C9203" s="2">
        <f>YEAR([1]Data!$D9203)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x14ac:dyDescent="0.3">
      <c r="A9204" s="2">
        <v>9203</v>
      </c>
      <c r="B9204" s="2" t="s">
        <v>10479</v>
      </c>
      <c r="C9204" s="2">
        <f>YEAR([1]Data!$D9204)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x14ac:dyDescent="0.3">
      <c r="A9205" s="2">
        <v>9204</v>
      </c>
      <c r="B9205" s="2" t="s">
        <v>10479</v>
      </c>
      <c r="C9205" s="2">
        <f>YEAR([1]Data!$D9205)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x14ac:dyDescent="0.3">
      <c r="A9206" s="2">
        <v>9205</v>
      </c>
      <c r="B9206" s="2" t="s">
        <v>10480</v>
      </c>
      <c r="C9206" s="2">
        <f>YEAR([1]Data!$D9206)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x14ac:dyDescent="0.3">
      <c r="A9207" s="2">
        <v>9206</v>
      </c>
      <c r="B9207" s="2" t="s">
        <v>10481</v>
      </c>
      <c r="C9207" s="2">
        <f>YEAR([1]Data!$D9207)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x14ac:dyDescent="0.3">
      <c r="A9208" s="2">
        <v>9207</v>
      </c>
      <c r="B9208" s="2" t="s">
        <v>10481</v>
      </c>
      <c r="C9208" s="2">
        <f>YEAR([1]Data!$D9208)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x14ac:dyDescent="0.3">
      <c r="A9209" s="2">
        <v>9208</v>
      </c>
      <c r="B9209" s="2" t="s">
        <v>10482</v>
      </c>
      <c r="C9209" s="2">
        <f>YEAR([1]Data!$D9209)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x14ac:dyDescent="0.3">
      <c r="A9210" s="2">
        <v>9209</v>
      </c>
      <c r="B9210" s="2" t="s">
        <v>10483</v>
      </c>
      <c r="C9210" s="2">
        <f>YEAR([1]Data!$D9210)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x14ac:dyDescent="0.3">
      <c r="A9211" s="2">
        <v>9210</v>
      </c>
      <c r="B9211" s="2" t="s">
        <v>10484</v>
      </c>
      <c r="C9211" s="2">
        <f>YEAR([1]Data!$D9211)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x14ac:dyDescent="0.3">
      <c r="A9212" s="2">
        <v>9211</v>
      </c>
      <c r="B9212" s="2" t="s">
        <v>10484</v>
      </c>
      <c r="C9212" s="2">
        <f>YEAR([1]Data!$D9212)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x14ac:dyDescent="0.3">
      <c r="A9213" s="2">
        <v>9212</v>
      </c>
      <c r="B9213" s="2" t="s">
        <v>10487</v>
      </c>
      <c r="C9213" s="2">
        <f>YEAR([1]Data!$D9213)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x14ac:dyDescent="0.3">
      <c r="A9214" s="2">
        <v>9213</v>
      </c>
      <c r="B9214" s="2" t="s">
        <v>10488</v>
      </c>
      <c r="C9214" s="2">
        <f>YEAR([1]Data!$D9214)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x14ac:dyDescent="0.3">
      <c r="A9215" s="2">
        <v>9214</v>
      </c>
      <c r="B9215" s="2" t="s">
        <v>10488</v>
      </c>
      <c r="C9215" s="2">
        <f>YEAR([1]Data!$D9215)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x14ac:dyDescent="0.3">
      <c r="A9216" s="2">
        <v>9215</v>
      </c>
      <c r="B9216" s="2" t="s">
        <v>10489</v>
      </c>
      <c r="C9216" s="2">
        <f>YEAR([1]Data!$D9216)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x14ac:dyDescent="0.3">
      <c r="A9217" s="2">
        <v>9216</v>
      </c>
      <c r="B9217" s="2" t="s">
        <v>10492</v>
      </c>
      <c r="C9217" s="2">
        <f>YEAR([1]Data!$D9217)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x14ac:dyDescent="0.3">
      <c r="A9218" s="2">
        <v>9217</v>
      </c>
      <c r="B9218" s="2" t="s">
        <v>10493</v>
      </c>
      <c r="C9218" s="2">
        <f>YEAR([1]Data!$D9218)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x14ac:dyDescent="0.3">
      <c r="A9219" s="2">
        <v>9218</v>
      </c>
      <c r="B9219" s="2" t="s">
        <v>10494</v>
      </c>
      <c r="C9219" s="2">
        <f>YEAR([1]Data!$D9219)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x14ac:dyDescent="0.3">
      <c r="A9220" s="2">
        <v>9219</v>
      </c>
      <c r="B9220" s="2" t="s">
        <v>10495</v>
      </c>
      <c r="C9220" s="2">
        <f>YEAR([1]Data!$D9220)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x14ac:dyDescent="0.3">
      <c r="A9221" s="2">
        <v>9220</v>
      </c>
      <c r="B9221" s="2" t="s">
        <v>10495</v>
      </c>
      <c r="C9221" s="2">
        <f>YEAR([1]Data!$D9221)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x14ac:dyDescent="0.3">
      <c r="A9222" s="2">
        <v>9221</v>
      </c>
      <c r="B9222" s="2" t="s">
        <v>10496</v>
      </c>
      <c r="C9222" s="2">
        <f>YEAR([1]Data!$D9222)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x14ac:dyDescent="0.3">
      <c r="A9223" s="2">
        <v>9222</v>
      </c>
      <c r="B9223" s="2" t="s">
        <v>10496</v>
      </c>
      <c r="C9223" s="2">
        <f>YEAR([1]Data!$D9223)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x14ac:dyDescent="0.3">
      <c r="A9224" s="2">
        <v>9223</v>
      </c>
      <c r="B9224" s="2" t="s">
        <v>10496</v>
      </c>
      <c r="C9224" s="2">
        <f>YEAR([1]Data!$D9224)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x14ac:dyDescent="0.3">
      <c r="A9225" s="2">
        <v>9224</v>
      </c>
      <c r="B9225" s="2" t="s">
        <v>10497</v>
      </c>
      <c r="C9225" s="2">
        <f>YEAR([1]Data!$D9225)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x14ac:dyDescent="0.3">
      <c r="A9226" s="2">
        <v>9225</v>
      </c>
      <c r="B9226" s="2" t="s">
        <v>10497</v>
      </c>
      <c r="C9226" s="2">
        <f>YEAR([1]Data!$D9226)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x14ac:dyDescent="0.3">
      <c r="A9227" s="2">
        <v>9226</v>
      </c>
      <c r="B9227" s="2" t="s">
        <v>10497</v>
      </c>
      <c r="C9227" s="2">
        <f>YEAR([1]Data!$D9227)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x14ac:dyDescent="0.3">
      <c r="A9228" s="2">
        <v>9227</v>
      </c>
      <c r="B9228" s="2" t="s">
        <v>10497</v>
      </c>
      <c r="C9228" s="2">
        <f>YEAR([1]Data!$D9228)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x14ac:dyDescent="0.3">
      <c r="A9229" s="2">
        <v>9228</v>
      </c>
      <c r="B9229" s="2" t="s">
        <v>10499</v>
      </c>
      <c r="C9229" s="2">
        <f>YEAR([1]Data!$D9229)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x14ac:dyDescent="0.3">
      <c r="A9230" s="2">
        <v>9229</v>
      </c>
      <c r="B9230" s="2" t="s">
        <v>10500</v>
      </c>
      <c r="C9230" s="2">
        <f>YEAR([1]Data!$D9230)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x14ac:dyDescent="0.3">
      <c r="A9231" s="2">
        <v>9230</v>
      </c>
      <c r="B9231" s="2" t="s">
        <v>10501</v>
      </c>
      <c r="C9231" s="2">
        <f>YEAR([1]Data!$D9231)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x14ac:dyDescent="0.3">
      <c r="A9232" s="2">
        <v>9231</v>
      </c>
      <c r="B9232" s="2" t="s">
        <v>10501</v>
      </c>
      <c r="C9232" s="2">
        <f>YEAR([1]Data!$D9232)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x14ac:dyDescent="0.3">
      <c r="A9233" s="2">
        <v>9232</v>
      </c>
      <c r="B9233" s="2" t="s">
        <v>10502</v>
      </c>
      <c r="C9233" s="2">
        <f>YEAR([1]Data!$D9233)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x14ac:dyDescent="0.3">
      <c r="A9234" s="2">
        <v>9233</v>
      </c>
      <c r="B9234" s="2" t="s">
        <v>10503</v>
      </c>
      <c r="C9234" s="2">
        <f>YEAR([1]Data!$D9234)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x14ac:dyDescent="0.3">
      <c r="A9235" s="2">
        <v>9234</v>
      </c>
      <c r="B9235" s="2" t="s">
        <v>10503</v>
      </c>
      <c r="C9235" s="2">
        <f>YEAR([1]Data!$D9235)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x14ac:dyDescent="0.3">
      <c r="A9236" s="2">
        <v>9235</v>
      </c>
      <c r="B9236" s="2" t="s">
        <v>10503</v>
      </c>
      <c r="C9236" s="2">
        <f>YEAR([1]Data!$D9236)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x14ac:dyDescent="0.3">
      <c r="A9237" s="2">
        <v>9236</v>
      </c>
      <c r="B9237" s="2" t="s">
        <v>10503</v>
      </c>
      <c r="C9237" s="2">
        <f>YEAR([1]Data!$D9237)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x14ac:dyDescent="0.3">
      <c r="A9238" s="2">
        <v>9237</v>
      </c>
      <c r="B9238" s="2" t="s">
        <v>10503</v>
      </c>
      <c r="C9238" s="2">
        <f>YEAR([1]Data!$D9238)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x14ac:dyDescent="0.3">
      <c r="A9239" s="2">
        <v>9238</v>
      </c>
      <c r="B9239" s="2" t="s">
        <v>10503</v>
      </c>
      <c r="C9239" s="2">
        <f>YEAR([1]Data!$D9239)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x14ac:dyDescent="0.3">
      <c r="A9240" s="2">
        <v>9239</v>
      </c>
      <c r="B9240" s="2" t="s">
        <v>10504</v>
      </c>
      <c r="C9240" s="2">
        <f>YEAR([1]Data!$D9240)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x14ac:dyDescent="0.3">
      <c r="A9241" s="2">
        <v>9240</v>
      </c>
      <c r="B9241" s="2" t="s">
        <v>10505</v>
      </c>
      <c r="C9241" s="2">
        <f>YEAR([1]Data!$D9241)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x14ac:dyDescent="0.3">
      <c r="A9242" s="2">
        <v>9241</v>
      </c>
      <c r="B9242" s="2" t="s">
        <v>10505</v>
      </c>
      <c r="C9242" s="2">
        <f>YEAR([1]Data!$D9242)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x14ac:dyDescent="0.3">
      <c r="A9243" s="2">
        <v>9242</v>
      </c>
      <c r="B9243" s="2" t="s">
        <v>10505</v>
      </c>
      <c r="C9243" s="2">
        <f>YEAR([1]Data!$D9243)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x14ac:dyDescent="0.3">
      <c r="A9244" s="2">
        <v>9243</v>
      </c>
      <c r="B9244" s="2" t="s">
        <v>10506</v>
      </c>
      <c r="C9244" s="2">
        <f>YEAR([1]Data!$D9244)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x14ac:dyDescent="0.3">
      <c r="A9245" s="2">
        <v>9244</v>
      </c>
      <c r="B9245" s="2" t="s">
        <v>10506</v>
      </c>
      <c r="C9245" s="2">
        <f>YEAR([1]Data!$D9245)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x14ac:dyDescent="0.3">
      <c r="A9246" s="2">
        <v>9245</v>
      </c>
      <c r="B9246" s="2" t="s">
        <v>10506</v>
      </c>
      <c r="C9246" s="2">
        <f>YEAR([1]Data!$D9246)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x14ac:dyDescent="0.3">
      <c r="A9247" s="2">
        <v>9246</v>
      </c>
      <c r="B9247" s="2" t="s">
        <v>10506</v>
      </c>
      <c r="C9247" s="2">
        <f>YEAR([1]Data!$D9247)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x14ac:dyDescent="0.3">
      <c r="A9248" s="2">
        <v>9247</v>
      </c>
      <c r="B9248" s="2" t="s">
        <v>10507</v>
      </c>
      <c r="C9248" s="2">
        <f>YEAR([1]Data!$D9248)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x14ac:dyDescent="0.3">
      <c r="A9249" s="2">
        <v>9248</v>
      </c>
      <c r="B9249" s="2" t="s">
        <v>10507</v>
      </c>
      <c r="C9249" s="2">
        <f>YEAR([1]Data!$D9249)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x14ac:dyDescent="0.3">
      <c r="A9250" s="2">
        <v>9249</v>
      </c>
      <c r="B9250" s="2" t="s">
        <v>10508</v>
      </c>
      <c r="C9250" s="2">
        <f>YEAR([1]Data!$D9250)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x14ac:dyDescent="0.3">
      <c r="A9251" s="2">
        <v>9250</v>
      </c>
      <c r="B9251" s="2" t="s">
        <v>10508</v>
      </c>
      <c r="C9251" s="2">
        <f>YEAR([1]Data!$D9251)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x14ac:dyDescent="0.3">
      <c r="A9252" s="2">
        <v>9251</v>
      </c>
      <c r="B9252" s="2" t="s">
        <v>10509</v>
      </c>
      <c r="C9252" s="2">
        <f>YEAR([1]Data!$D9252)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x14ac:dyDescent="0.3">
      <c r="A9253" s="2">
        <v>9252</v>
      </c>
      <c r="B9253" s="2" t="s">
        <v>10510</v>
      </c>
      <c r="C9253" s="2">
        <f>YEAR([1]Data!$D9253)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x14ac:dyDescent="0.3">
      <c r="A9254" s="2">
        <v>9253</v>
      </c>
      <c r="B9254" s="2" t="s">
        <v>10511</v>
      </c>
      <c r="C9254" s="2">
        <f>YEAR([1]Data!$D9254)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x14ac:dyDescent="0.3">
      <c r="A9255" s="2">
        <v>9254</v>
      </c>
      <c r="B9255" s="2" t="s">
        <v>10511</v>
      </c>
      <c r="C9255" s="2">
        <f>YEAR([1]Data!$D9255)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x14ac:dyDescent="0.3">
      <c r="A9256" s="2">
        <v>9255</v>
      </c>
      <c r="B9256" s="2" t="s">
        <v>10513</v>
      </c>
      <c r="C9256" s="2">
        <f>YEAR([1]Data!$D9256)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x14ac:dyDescent="0.3">
      <c r="A9257" s="2">
        <v>9256</v>
      </c>
      <c r="B9257" s="2" t="s">
        <v>10513</v>
      </c>
      <c r="C9257" s="2">
        <f>YEAR([1]Data!$D9257)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x14ac:dyDescent="0.3">
      <c r="A9258" s="2">
        <v>9257</v>
      </c>
      <c r="B9258" s="2" t="s">
        <v>10513</v>
      </c>
      <c r="C9258" s="2">
        <f>YEAR([1]Data!$D9258)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x14ac:dyDescent="0.3">
      <c r="A9259" s="2">
        <v>9258</v>
      </c>
      <c r="B9259" s="2" t="s">
        <v>10513</v>
      </c>
      <c r="C9259" s="2">
        <f>YEAR([1]Data!$D9259)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x14ac:dyDescent="0.3">
      <c r="A9260" s="2">
        <v>9259</v>
      </c>
      <c r="B9260" s="2" t="s">
        <v>10513</v>
      </c>
      <c r="C9260" s="2">
        <f>YEAR([1]Data!$D9260)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x14ac:dyDescent="0.3">
      <c r="A9261" s="2">
        <v>9260</v>
      </c>
      <c r="B9261" s="2" t="s">
        <v>10513</v>
      </c>
      <c r="C9261" s="2">
        <f>YEAR([1]Data!$D9261)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x14ac:dyDescent="0.3">
      <c r="A9262" s="2">
        <v>9261</v>
      </c>
      <c r="B9262" s="2" t="s">
        <v>10514</v>
      </c>
      <c r="C9262" s="2">
        <f>YEAR([1]Data!$D9262)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x14ac:dyDescent="0.3">
      <c r="A9263" s="2">
        <v>9262</v>
      </c>
      <c r="B9263" s="2" t="s">
        <v>10516</v>
      </c>
      <c r="C9263" s="2">
        <f>YEAR([1]Data!$D9263)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x14ac:dyDescent="0.3">
      <c r="A9264" s="2">
        <v>9263</v>
      </c>
      <c r="B9264" s="2" t="s">
        <v>10517</v>
      </c>
      <c r="C9264" s="2">
        <f>YEAR([1]Data!$D9264)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x14ac:dyDescent="0.3">
      <c r="A9265" s="2">
        <v>9264</v>
      </c>
      <c r="B9265" s="2" t="s">
        <v>10517</v>
      </c>
      <c r="C9265" s="2">
        <f>YEAR([1]Data!$D9265)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x14ac:dyDescent="0.3">
      <c r="A9266" s="2">
        <v>9265</v>
      </c>
      <c r="B9266" s="2" t="s">
        <v>10518</v>
      </c>
      <c r="C9266" s="2">
        <f>YEAR([1]Data!$D9266)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x14ac:dyDescent="0.3">
      <c r="A9267" s="2">
        <v>9266</v>
      </c>
      <c r="B9267" s="2" t="s">
        <v>10518</v>
      </c>
      <c r="C9267" s="2">
        <f>YEAR([1]Data!$D9267)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x14ac:dyDescent="0.3">
      <c r="A9268" s="2">
        <v>9267</v>
      </c>
      <c r="B9268" s="2" t="s">
        <v>10519</v>
      </c>
      <c r="C9268" s="2">
        <f>YEAR([1]Data!$D9268)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x14ac:dyDescent="0.3">
      <c r="A9269" s="2">
        <v>9268</v>
      </c>
      <c r="B9269" s="2" t="s">
        <v>10520</v>
      </c>
      <c r="C9269" s="2">
        <f>YEAR([1]Data!$D9269)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x14ac:dyDescent="0.3">
      <c r="A9270" s="2">
        <v>9269</v>
      </c>
      <c r="B9270" s="2" t="s">
        <v>10520</v>
      </c>
      <c r="C9270" s="2">
        <f>YEAR([1]Data!$D9270)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x14ac:dyDescent="0.3">
      <c r="A9271" s="2">
        <v>9270</v>
      </c>
      <c r="B9271" s="2" t="s">
        <v>10521</v>
      </c>
      <c r="C9271" s="2">
        <f>YEAR([1]Data!$D9271)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x14ac:dyDescent="0.3">
      <c r="A9272" s="2">
        <v>9271</v>
      </c>
      <c r="B9272" s="2" t="s">
        <v>10521</v>
      </c>
      <c r="C9272" s="2">
        <f>YEAR([1]Data!$D9272)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x14ac:dyDescent="0.3">
      <c r="A9273" s="2">
        <v>9272</v>
      </c>
      <c r="B9273" s="2" t="s">
        <v>10522</v>
      </c>
      <c r="C9273" s="2">
        <f>YEAR([1]Data!$D9273)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x14ac:dyDescent="0.3">
      <c r="A9274" s="2">
        <v>9273</v>
      </c>
      <c r="B9274" s="2" t="s">
        <v>10522</v>
      </c>
      <c r="C9274" s="2">
        <f>YEAR([1]Data!$D9274)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x14ac:dyDescent="0.3">
      <c r="A9275" s="2">
        <v>9274</v>
      </c>
      <c r="B9275" s="2" t="s">
        <v>10523</v>
      </c>
      <c r="C9275" s="2">
        <f>YEAR([1]Data!$D9275)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x14ac:dyDescent="0.3">
      <c r="A9276" s="2">
        <v>9275</v>
      </c>
      <c r="B9276" s="2" t="s">
        <v>10524</v>
      </c>
      <c r="C9276" s="2">
        <f>YEAR([1]Data!$D9276)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x14ac:dyDescent="0.3">
      <c r="A9277" s="2">
        <v>9276</v>
      </c>
      <c r="B9277" s="2" t="s">
        <v>10525</v>
      </c>
      <c r="C9277" s="2">
        <f>YEAR([1]Data!$D9277)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x14ac:dyDescent="0.3">
      <c r="A9278" s="2">
        <v>9277</v>
      </c>
      <c r="B9278" s="2" t="s">
        <v>10525</v>
      </c>
      <c r="C9278" s="2">
        <f>YEAR([1]Data!$D9278)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x14ac:dyDescent="0.3">
      <c r="A9279" s="2">
        <v>9278</v>
      </c>
      <c r="B9279" s="2" t="s">
        <v>10526</v>
      </c>
      <c r="C9279" s="2">
        <f>YEAR([1]Data!$D9279)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x14ac:dyDescent="0.3">
      <c r="A9280" s="2">
        <v>9279</v>
      </c>
      <c r="B9280" s="2" t="s">
        <v>10526</v>
      </c>
      <c r="C9280" s="2">
        <f>YEAR([1]Data!$D9280)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x14ac:dyDescent="0.3">
      <c r="A9281" s="2">
        <v>9280</v>
      </c>
      <c r="B9281" s="2" t="s">
        <v>10526</v>
      </c>
      <c r="C9281" s="2">
        <f>YEAR([1]Data!$D9281)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x14ac:dyDescent="0.3">
      <c r="A9282" s="2">
        <v>9281</v>
      </c>
      <c r="B9282" s="2" t="s">
        <v>10527</v>
      </c>
      <c r="C9282" s="2">
        <f>YEAR([1]Data!$D9282)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x14ac:dyDescent="0.3">
      <c r="A9283" s="2">
        <v>9282</v>
      </c>
      <c r="B9283" s="2" t="s">
        <v>10528</v>
      </c>
      <c r="C9283" s="2">
        <f>YEAR([1]Data!$D9283)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x14ac:dyDescent="0.3">
      <c r="A9284" s="2">
        <v>9283</v>
      </c>
      <c r="B9284" s="2" t="s">
        <v>10529</v>
      </c>
      <c r="C9284" s="2">
        <f>YEAR([1]Data!$D9284)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x14ac:dyDescent="0.3">
      <c r="A9285" s="2">
        <v>9284</v>
      </c>
      <c r="B9285" s="2" t="s">
        <v>10530</v>
      </c>
      <c r="C9285" s="2">
        <f>YEAR([1]Data!$D9285)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x14ac:dyDescent="0.3">
      <c r="A9286" s="2">
        <v>9285</v>
      </c>
      <c r="B9286" s="2" t="s">
        <v>10531</v>
      </c>
      <c r="C9286" s="2">
        <f>YEAR([1]Data!$D9286)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x14ac:dyDescent="0.3">
      <c r="A9287" s="2">
        <v>9286</v>
      </c>
      <c r="B9287" s="2" t="s">
        <v>10532</v>
      </c>
      <c r="C9287" s="2">
        <f>YEAR([1]Data!$D9287)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x14ac:dyDescent="0.3">
      <c r="A9288" s="2">
        <v>9287</v>
      </c>
      <c r="B9288" s="2" t="s">
        <v>10533</v>
      </c>
      <c r="C9288" s="2">
        <f>YEAR([1]Data!$D9288)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x14ac:dyDescent="0.3">
      <c r="A9289" s="2">
        <v>9288</v>
      </c>
      <c r="B9289" s="2" t="s">
        <v>10533</v>
      </c>
      <c r="C9289" s="2">
        <f>YEAR([1]Data!$D9289)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x14ac:dyDescent="0.3">
      <c r="A9290" s="2">
        <v>9289</v>
      </c>
      <c r="B9290" s="2" t="s">
        <v>10534</v>
      </c>
      <c r="C9290" s="2">
        <f>YEAR([1]Data!$D9290)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x14ac:dyDescent="0.3">
      <c r="A9291" s="2">
        <v>9290</v>
      </c>
      <c r="B9291" s="2" t="s">
        <v>10535</v>
      </c>
      <c r="C9291" s="2">
        <f>YEAR([1]Data!$D9291)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x14ac:dyDescent="0.3">
      <c r="A9292" s="2">
        <v>9291</v>
      </c>
      <c r="B9292" s="2" t="s">
        <v>10536</v>
      </c>
      <c r="C9292" s="2">
        <f>YEAR([1]Data!$D9292)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x14ac:dyDescent="0.3">
      <c r="A9293" s="2">
        <v>9292</v>
      </c>
      <c r="B9293" s="2" t="s">
        <v>10536</v>
      </c>
      <c r="C9293" s="2">
        <f>YEAR([1]Data!$D9293)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x14ac:dyDescent="0.3">
      <c r="A9294" s="2">
        <v>9293</v>
      </c>
      <c r="B9294" s="2" t="s">
        <v>10537</v>
      </c>
      <c r="C9294" s="2">
        <f>YEAR([1]Data!$D9294)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x14ac:dyDescent="0.3">
      <c r="A9295" s="2">
        <v>9294</v>
      </c>
      <c r="B9295" s="2" t="s">
        <v>10538</v>
      </c>
      <c r="C9295" s="2">
        <f>YEAR([1]Data!$D9295)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x14ac:dyDescent="0.3">
      <c r="A9296" s="2">
        <v>9295</v>
      </c>
      <c r="B9296" s="2" t="s">
        <v>10540</v>
      </c>
      <c r="C9296" s="2">
        <f>YEAR([1]Data!$D9296)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x14ac:dyDescent="0.3">
      <c r="A9297" s="2">
        <v>9296</v>
      </c>
      <c r="B9297" s="2" t="s">
        <v>10540</v>
      </c>
      <c r="C9297" s="2">
        <f>YEAR([1]Data!$D9297)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x14ac:dyDescent="0.3">
      <c r="A9298" s="2">
        <v>9297</v>
      </c>
      <c r="B9298" s="2" t="s">
        <v>10541</v>
      </c>
      <c r="C9298" s="2">
        <f>YEAR([1]Data!$D9298)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x14ac:dyDescent="0.3">
      <c r="A9299" s="2">
        <v>9298</v>
      </c>
      <c r="B9299" s="2" t="s">
        <v>10541</v>
      </c>
      <c r="C9299" s="2">
        <f>YEAR([1]Data!$D9299)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x14ac:dyDescent="0.3">
      <c r="A9300" s="2">
        <v>9299</v>
      </c>
      <c r="B9300" s="2" t="s">
        <v>10541</v>
      </c>
      <c r="C9300" s="2">
        <f>YEAR([1]Data!$D9300)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x14ac:dyDescent="0.3">
      <c r="A9301" s="2">
        <v>9300</v>
      </c>
      <c r="B9301" s="2" t="s">
        <v>10541</v>
      </c>
      <c r="C9301" s="2">
        <f>YEAR([1]Data!$D9301)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x14ac:dyDescent="0.3">
      <c r="A9302" s="2">
        <v>9301</v>
      </c>
      <c r="B9302" s="2" t="s">
        <v>10541</v>
      </c>
      <c r="C9302" s="2">
        <f>YEAR([1]Data!$D9302)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x14ac:dyDescent="0.3">
      <c r="A9303" s="2">
        <v>9302</v>
      </c>
      <c r="B9303" s="2" t="s">
        <v>10541</v>
      </c>
      <c r="C9303" s="2">
        <f>YEAR([1]Data!$D9303)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x14ac:dyDescent="0.3">
      <c r="A9304" s="2">
        <v>9303</v>
      </c>
      <c r="B9304" s="2" t="s">
        <v>10541</v>
      </c>
      <c r="C9304" s="2">
        <f>YEAR([1]Data!$D9304)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x14ac:dyDescent="0.3">
      <c r="A9305" s="2">
        <v>9304</v>
      </c>
      <c r="B9305" s="2" t="s">
        <v>10541</v>
      </c>
      <c r="C9305" s="2">
        <f>YEAR([1]Data!$D9305)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x14ac:dyDescent="0.3">
      <c r="A9306" s="2">
        <v>9305</v>
      </c>
      <c r="B9306" s="2" t="s">
        <v>10541</v>
      </c>
      <c r="C9306" s="2">
        <f>YEAR([1]Data!$D9306)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x14ac:dyDescent="0.3">
      <c r="A9307" s="2">
        <v>9306</v>
      </c>
      <c r="B9307" s="2" t="s">
        <v>10542</v>
      </c>
      <c r="C9307" s="2">
        <f>YEAR([1]Data!$D9307)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x14ac:dyDescent="0.3">
      <c r="A9308" s="2">
        <v>9307</v>
      </c>
      <c r="B9308" s="2" t="s">
        <v>10543</v>
      </c>
      <c r="C9308" s="2">
        <f>YEAR([1]Data!$D9308)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x14ac:dyDescent="0.3">
      <c r="A9309" s="2">
        <v>9308</v>
      </c>
      <c r="B9309" s="2" t="s">
        <v>10543</v>
      </c>
      <c r="C9309" s="2">
        <f>YEAR([1]Data!$D9309)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x14ac:dyDescent="0.3">
      <c r="A9310" s="2">
        <v>9309</v>
      </c>
      <c r="B9310" s="2" t="s">
        <v>10543</v>
      </c>
      <c r="C9310" s="2">
        <f>YEAR([1]Data!$D9310)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x14ac:dyDescent="0.3">
      <c r="A9311" s="2">
        <v>9310</v>
      </c>
      <c r="B9311" s="2" t="s">
        <v>10543</v>
      </c>
      <c r="C9311" s="2">
        <f>YEAR([1]Data!$D9311)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x14ac:dyDescent="0.3">
      <c r="A9312" s="2">
        <v>9311</v>
      </c>
      <c r="B9312" s="2" t="s">
        <v>10544</v>
      </c>
      <c r="C9312" s="2">
        <f>YEAR([1]Data!$D9312)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x14ac:dyDescent="0.3">
      <c r="A9313" s="2">
        <v>9312</v>
      </c>
      <c r="B9313" s="2" t="s">
        <v>10545</v>
      </c>
      <c r="C9313" s="2">
        <f>YEAR([1]Data!$D9313)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x14ac:dyDescent="0.3">
      <c r="A9314" s="2">
        <v>9313</v>
      </c>
      <c r="B9314" s="2" t="s">
        <v>10545</v>
      </c>
      <c r="C9314" s="2">
        <f>YEAR([1]Data!$D9314)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x14ac:dyDescent="0.3">
      <c r="A9315" s="2">
        <v>9314</v>
      </c>
      <c r="B9315" s="2" t="s">
        <v>10546</v>
      </c>
      <c r="C9315" s="2">
        <f>YEAR([1]Data!$D9315)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x14ac:dyDescent="0.3">
      <c r="A9316" s="2">
        <v>9315</v>
      </c>
      <c r="B9316" s="2" t="s">
        <v>10546</v>
      </c>
      <c r="C9316" s="2">
        <f>YEAR([1]Data!$D9316)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x14ac:dyDescent="0.3">
      <c r="A9317" s="2">
        <v>9316</v>
      </c>
      <c r="B9317" s="2" t="s">
        <v>10547</v>
      </c>
      <c r="C9317" s="2">
        <f>YEAR([1]Data!$D9317)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x14ac:dyDescent="0.3">
      <c r="A9318" s="2">
        <v>9317</v>
      </c>
      <c r="B9318" s="2" t="s">
        <v>10547</v>
      </c>
      <c r="C9318" s="2">
        <f>YEAR([1]Data!$D9318)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x14ac:dyDescent="0.3">
      <c r="A9319" s="2">
        <v>9318</v>
      </c>
      <c r="B9319" s="2" t="s">
        <v>10548</v>
      </c>
      <c r="C9319" s="2">
        <f>YEAR([1]Data!$D9319)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x14ac:dyDescent="0.3">
      <c r="A9320" s="2">
        <v>9319</v>
      </c>
      <c r="B9320" s="2" t="s">
        <v>10549</v>
      </c>
      <c r="C9320" s="2">
        <f>YEAR([1]Data!$D9320)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x14ac:dyDescent="0.3">
      <c r="A9321" s="2">
        <v>9320</v>
      </c>
      <c r="B9321" s="2" t="s">
        <v>10549</v>
      </c>
      <c r="C9321" s="2">
        <f>YEAR([1]Data!$D9321)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x14ac:dyDescent="0.3">
      <c r="A9322" s="2">
        <v>9321</v>
      </c>
      <c r="B9322" s="2" t="s">
        <v>10549</v>
      </c>
      <c r="C9322" s="2">
        <f>YEAR([1]Data!$D9322)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x14ac:dyDescent="0.3">
      <c r="A9323" s="2">
        <v>9322</v>
      </c>
      <c r="B9323" s="2" t="s">
        <v>10552</v>
      </c>
      <c r="C9323" s="2">
        <f>YEAR([1]Data!$D9323)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x14ac:dyDescent="0.3">
      <c r="A9324" s="2">
        <v>9323</v>
      </c>
      <c r="B9324" s="2" t="s">
        <v>10552</v>
      </c>
      <c r="C9324" s="2">
        <f>YEAR([1]Data!$D9324)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x14ac:dyDescent="0.3">
      <c r="A9325" s="2">
        <v>9324</v>
      </c>
      <c r="B9325" s="2" t="s">
        <v>10553</v>
      </c>
      <c r="C9325" s="2">
        <f>YEAR([1]Data!$D9325)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x14ac:dyDescent="0.3">
      <c r="A9326" s="2">
        <v>9325</v>
      </c>
      <c r="B9326" s="2" t="s">
        <v>10553</v>
      </c>
      <c r="C9326" s="2">
        <f>YEAR([1]Data!$D9326)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x14ac:dyDescent="0.3">
      <c r="A9327" s="2">
        <v>9326</v>
      </c>
      <c r="B9327" s="2" t="s">
        <v>10553</v>
      </c>
      <c r="C9327" s="2">
        <f>YEAR([1]Data!$D9327)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x14ac:dyDescent="0.3">
      <c r="A9328" s="2">
        <v>9327</v>
      </c>
      <c r="B9328" s="2" t="s">
        <v>10554</v>
      </c>
      <c r="C9328" s="2">
        <f>YEAR([1]Data!$D9328)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x14ac:dyDescent="0.3">
      <c r="A9329" s="2">
        <v>9328</v>
      </c>
      <c r="B9329" s="2" t="s">
        <v>10554</v>
      </c>
      <c r="C9329" s="2">
        <f>YEAR([1]Data!$D9329)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x14ac:dyDescent="0.3">
      <c r="A9330" s="2">
        <v>9329</v>
      </c>
      <c r="B9330" s="2" t="s">
        <v>10554</v>
      </c>
      <c r="C9330" s="2">
        <f>YEAR([1]Data!$D9330)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x14ac:dyDescent="0.3">
      <c r="A9331" s="2">
        <v>9330</v>
      </c>
      <c r="B9331" s="2" t="s">
        <v>10555</v>
      </c>
      <c r="C9331" s="2">
        <f>YEAR([1]Data!$D9331)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x14ac:dyDescent="0.3">
      <c r="A9332" s="2">
        <v>9331</v>
      </c>
      <c r="B9332" s="2" t="s">
        <v>10556</v>
      </c>
      <c r="C9332" s="2">
        <f>YEAR([1]Data!$D9332)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x14ac:dyDescent="0.3">
      <c r="A9333" s="2">
        <v>9332</v>
      </c>
      <c r="B9333" s="2" t="s">
        <v>10557</v>
      </c>
      <c r="C9333" s="2">
        <f>YEAR([1]Data!$D9333)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x14ac:dyDescent="0.3">
      <c r="A9334" s="2">
        <v>9333</v>
      </c>
      <c r="B9334" s="2" t="s">
        <v>10558</v>
      </c>
      <c r="C9334" s="2">
        <f>YEAR([1]Data!$D9334)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x14ac:dyDescent="0.3">
      <c r="A9335" s="2">
        <v>9334</v>
      </c>
      <c r="B9335" s="2" t="s">
        <v>10558</v>
      </c>
      <c r="C9335" s="2">
        <f>YEAR([1]Data!$D9335)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x14ac:dyDescent="0.3">
      <c r="A9336" s="2">
        <v>9335</v>
      </c>
      <c r="B9336" s="2" t="s">
        <v>10559</v>
      </c>
      <c r="C9336" s="2">
        <f>YEAR([1]Data!$D9336)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x14ac:dyDescent="0.3">
      <c r="A9337" s="2">
        <v>9336</v>
      </c>
      <c r="B9337" s="2" t="s">
        <v>10559</v>
      </c>
      <c r="C9337" s="2">
        <f>YEAR([1]Data!$D9337)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x14ac:dyDescent="0.3">
      <c r="A9338" s="2">
        <v>9337</v>
      </c>
      <c r="B9338" s="2" t="s">
        <v>10560</v>
      </c>
      <c r="C9338" s="2">
        <f>YEAR([1]Data!$D9338)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x14ac:dyDescent="0.3">
      <c r="A9339" s="2">
        <v>9338</v>
      </c>
      <c r="B9339" s="2" t="s">
        <v>10561</v>
      </c>
      <c r="C9339" s="2">
        <f>YEAR([1]Data!$D9339)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x14ac:dyDescent="0.3">
      <c r="A9340" s="2">
        <v>9339</v>
      </c>
      <c r="B9340" s="2" t="s">
        <v>10561</v>
      </c>
      <c r="C9340" s="2">
        <f>YEAR([1]Data!$D9340)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x14ac:dyDescent="0.3">
      <c r="A9341" s="2">
        <v>9340</v>
      </c>
      <c r="B9341" s="2" t="s">
        <v>10561</v>
      </c>
      <c r="C9341" s="2">
        <f>YEAR([1]Data!$D9341)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x14ac:dyDescent="0.3">
      <c r="A9342" s="2">
        <v>9341</v>
      </c>
      <c r="B9342" s="2" t="s">
        <v>10561</v>
      </c>
      <c r="C9342" s="2">
        <f>YEAR([1]Data!$D9342)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x14ac:dyDescent="0.3">
      <c r="A9343" s="2">
        <v>9342</v>
      </c>
      <c r="B9343" s="2" t="s">
        <v>10561</v>
      </c>
      <c r="C9343" s="2">
        <f>YEAR([1]Data!$D9343)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x14ac:dyDescent="0.3">
      <c r="A9344" s="2">
        <v>9343</v>
      </c>
      <c r="B9344" s="2" t="s">
        <v>10562</v>
      </c>
      <c r="C9344" s="2">
        <f>YEAR([1]Data!$D9344)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x14ac:dyDescent="0.3">
      <c r="A9345" s="2">
        <v>9344</v>
      </c>
      <c r="B9345" s="2" t="s">
        <v>10563</v>
      </c>
      <c r="C9345" s="2">
        <f>YEAR([1]Data!$D9345)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x14ac:dyDescent="0.3">
      <c r="A9346" s="2">
        <v>9345</v>
      </c>
      <c r="B9346" s="2" t="s">
        <v>10563</v>
      </c>
      <c r="C9346" s="2">
        <f>YEAR([1]Data!$D9346)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x14ac:dyDescent="0.3">
      <c r="A9347" s="2">
        <v>9346</v>
      </c>
      <c r="B9347" s="2" t="s">
        <v>10563</v>
      </c>
      <c r="C9347" s="2">
        <f>YEAR([1]Data!$D9347)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x14ac:dyDescent="0.3">
      <c r="A9348" s="2">
        <v>9347</v>
      </c>
      <c r="B9348" s="2" t="s">
        <v>10563</v>
      </c>
      <c r="C9348" s="2">
        <f>YEAR([1]Data!$D9348)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x14ac:dyDescent="0.3">
      <c r="A9349" s="2">
        <v>9348</v>
      </c>
      <c r="B9349" s="2" t="s">
        <v>10563</v>
      </c>
      <c r="C9349" s="2">
        <f>YEAR([1]Data!$D9349)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x14ac:dyDescent="0.3">
      <c r="A9350" s="2">
        <v>9349</v>
      </c>
      <c r="B9350" s="2" t="s">
        <v>10564</v>
      </c>
      <c r="C9350" s="2">
        <f>YEAR([1]Data!$D9350)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x14ac:dyDescent="0.3">
      <c r="A9351" s="2">
        <v>9350</v>
      </c>
      <c r="B9351" s="2" t="s">
        <v>10564</v>
      </c>
      <c r="C9351" s="2">
        <f>YEAR([1]Data!$D9351)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x14ac:dyDescent="0.3">
      <c r="A9352" s="2">
        <v>9351</v>
      </c>
      <c r="B9352" s="2" t="s">
        <v>10565</v>
      </c>
      <c r="C9352" s="2">
        <f>YEAR([1]Data!$D9352)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x14ac:dyDescent="0.3">
      <c r="A9353" s="2">
        <v>9352</v>
      </c>
      <c r="B9353" s="2" t="s">
        <v>10565</v>
      </c>
      <c r="C9353" s="2">
        <f>YEAR([1]Data!$D9353)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x14ac:dyDescent="0.3">
      <c r="A9354" s="2">
        <v>9353</v>
      </c>
      <c r="B9354" s="2" t="s">
        <v>10566</v>
      </c>
      <c r="C9354" s="2">
        <f>YEAR([1]Data!$D9354)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x14ac:dyDescent="0.3">
      <c r="A9355" s="2">
        <v>9354</v>
      </c>
      <c r="B9355" s="2" t="s">
        <v>10566</v>
      </c>
      <c r="C9355" s="2">
        <f>YEAR([1]Data!$D9355)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x14ac:dyDescent="0.3">
      <c r="A9356" s="2">
        <v>9355</v>
      </c>
      <c r="B9356" s="2" t="s">
        <v>10567</v>
      </c>
      <c r="C9356" s="2">
        <f>YEAR([1]Data!$D9356)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x14ac:dyDescent="0.3">
      <c r="A9357" s="2">
        <v>9356</v>
      </c>
      <c r="B9357" s="2" t="s">
        <v>10567</v>
      </c>
      <c r="C9357" s="2">
        <f>YEAR([1]Data!$D9357)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x14ac:dyDescent="0.3">
      <c r="A9358" s="2">
        <v>9357</v>
      </c>
      <c r="B9358" s="2" t="s">
        <v>10567</v>
      </c>
      <c r="C9358" s="2">
        <f>YEAR([1]Data!$D9358)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x14ac:dyDescent="0.3">
      <c r="A9359" s="2">
        <v>9358</v>
      </c>
      <c r="B9359" s="2" t="s">
        <v>10568</v>
      </c>
      <c r="C9359" s="2">
        <f>YEAR([1]Data!$D9359)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x14ac:dyDescent="0.3">
      <c r="A9360" s="2">
        <v>9359</v>
      </c>
      <c r="B9360" s="2" t="s">
        <v>10568</v>
      </c>
      <c r="C9360" s="2">
        <f>YEAR([1]Data!$D9360)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x14ac:dyDescent="0.3">
      <c r="A9361" s="2">
        <v>9360</v>
      </c>
      <c r="B9361" s="2" t="s">
        <v>10568</v>
      </c>
      <c r="C9361" s="2">
        <f>YEAR([1]Data!$D9361)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x14ac:dyDescent="0.3">
      <c r="A9362" s="2">
        <v>9361</v>
      </c>
      <c r="B9362" s="2" t="s">
        <v>10568</v>
      </c>
      <c r="C9362" s="2">
        <f>YEAR([1]Data!$D9362)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x14ac:dyDescent="0.3">
      <c r="A9363" s="2">
        <v>9362</v>
      </c>
      <c r="B9363" s="2" t="s">
        <v>10569</v>
      </c>
      <c r="C9363" s="2">
        <f>YEAR([1]Data!$D9363)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x14ac:dyDescent="0.3">
      <c r="A9364" s="2">
        <v>9363</v>
      </c>
      <c r="B9364" s="2" t="s">
        <v>10569</v>
      </c>
      <c r="C9364" s="2">
        <f>YEAR([1]Data!$D9364)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x14ac:dyDescent="0.3">
      <c r="A9365" s="2">
        <v>9364</v>
      </c>
      <c r="B9365" s="2" t="s">
        <v>10569</v>
      </c>
      <c r="C9365" s="2">
        <f>YEAR([1]Data!$D9365)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x14ac:dyDescent="0.3">
      <c r="A9366" s="2">
        <v>9365</v>
      </c>
      <c r="B9366" s="2" t="s">
        <v>10569</v>
      </c>
      <c r="C9366" s="2">
        <f>YEAR([1]Data!$D9366)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x14ac:dyDescent="0.3">
      <c r="A9367" s="2">
        <v>9366</v>
      </c>
      <c r="B9367" s="2" t="s">
        <v>10570</v>
      </c>
      <c r="C9367" s="2">
        <f>YEAR([1]Data!$D9367)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x14ac:dyDescent="0.3">
      <c r="A9368" s="2">
        <v>9367</v>
      </c>
      <c r="B9368" s="2" t="s">
        <v>10571</v>
      </c>
      <c r="C9368" s="2">
        <f>YEAR([1]Data!$D9368)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x14ac:dyDescent="0.3">
      <c r="A9369" s="2">
        <v>9368</v>
      </c>
      <c r="B9369" s="2" t="s">
        <v>10571</v>
      </c>
      <c r="C9369" s="2">
        <f>YEAR([1]Data!$D9369)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x14ac:dyDescent="0.3">
      <c r="A9370" s="2">
        <v>9369</v>
      </c>
      <c r="B9370" s="2" t="s">
        <v>10572</v>
      </c>
      <c r="C9370" s="2">
        <f>YEAR([1]Data!$D9370)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x14ac:dyDescent="0.3">
      <c r="A9371" s="2">
        <v>9370</v>
      </c>
      <c r="B9371" s="2" t="s">
        <v>10573</v>
      </c>
      <c r="C9371" s="2">
        <f>YEAR([1]Data!$D9371)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x14ac:dyDescent="0.3">
      <c r="A9372" s="2">
        <v>9371</v>
      </c>
      <c r="B9372" s="2" t="s">
        <v>10574</v>
      </c>
      <c r="C9372" s="2">
        <f>YEAR([1]Data!$D9372)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x14ac:dyDescent="0.3">
      <c r="A9373" s="2">
        <v>9372</v>
      </c>
      <c r="B9373" s="2" t="s">
        <v>10574</v>
      </c>
      <c r="C9373" s="2">
        <f>YEAR([1]Data!$D9373)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x14ac:dyDescent="0.3">
      <c r="A9374" s="2">
        <v>9373</v>
      </c>
      <c r="B9374" s="2" t="s">
        <v>10574</v>
      </c>
      <c r="C9374" s="2">
        <f>YEAR([1]Data!$D9374)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x14ac:dyDescent="0.3">
      <c r="A9375" s="2">
        <v>9374</v>
      </c>
      <c r="B9375" s="2" t="s">
        <v>10575</v>
      </c>
      <c r="C9375" s="2">
        <f>YEAR([1]Data!$D9375)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x14ac:dyDescent="0.3">
      <c r="A9376" s="2">
        <v>9375</v>
      </c>
      <c r="B9376" s="2" t="s">
        <v>10576</v>
      </c>
      <c r="C9376" s="2">
        <f>YEAR([1]Data!$D9376)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x14ac:dyDescent="0.3">
      <c r="A9377" s="2">
        <v>9376</v>
      </c>
      <c r="B9377" s="2" t="s">
        <v>10577</v>
      </c>
      <c r="C9377" s="2">
        <f>YEAR([1]Data!$D9377)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x14ac:dyDescent="0.3">
      <c r="A9378" s="2">
        <v>9377</v>
      </c>
      <c r="B9378" s="2" t="s">
        <v>10578</v>
      </c>
      <c r="C9378" s="2">
        <f>YEAR([1]Data!$D9378)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x14ac:dyDescent="0.3">
      <c r="A9379" s="2">
        <v>9378</v>
      </c>
      <c r="B9379" s="2" t="s">
        <v>10580</v>
      </c>
      <c r="C9379" s="2">
        <f>YEAR([1]Data!$D9379)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x14ac:dyDescent="0.3">
      <c r="A9380" s="2">
        <v>9379</v>
      </c>
      <c r="B9380" s="2" t="s">
        <v>10581</v>
      </c>
      <c r="C9380" s="2">
        <f>YEAR([1]Data!$D9380)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x14ac:dyDescent="0.3">
      <c r="A9381" s="2">
        <v>9380</v>
      </c>
      <c r="B9381" s="2" t="s">
        <v>10584</v>
      </c>
      <c r="C9381" s="2">
        <f>YEAR([1]Data!$D9381)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x14ac:dyDescent="0.3">
      <c r="A9382" s="2">
        <v>9381</v>
      </c>
      <c r="B9382" s="2" t="s">
        <v>10584</v>
      </c>
      <c r="C9382" s="2">
        <f>YEAR([1]Data!$D9382)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x14ac:dyDescent="0.3">
      <c r="A9383" s="2">
        <v>9382</v>
      </c>
      <c r="B9383" s="2" t="s">
        <v>10584</v>
      </c>
      <c r="C9383" s="2">
        <f>YEAR([1]Data!$D9383)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x14ac:dyDescent="0.3">
      <c r="A9384" s="2">
        <v>9383</v>
      </c>
      <c r="B9384" s="2" t="s">
        <v>10584</v>
      </c>
      <c r="C9384" s="2">
        <f>YEAR([1]Data!$D9384)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x14ac:dyDescent="0.3">
      <c r="A9385" s="2">
        <v>9384</v>
      </c>
      <c r="B9385" s="2" t="s">
        <v>10584</v>
      </c>
      <c r="C9385" s="2">
        <f>YEAR([1]Data!$D9385)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x14ac:dyDescent="0.3">
      <c r="A9386" s="2">
        <v>9385</v>
      </c>
      <c r="B9386" s="2" t="s">
        <v>10585</v>
      </c>
      <c r="C9386" s="2">
        <f>YEAR([1]Data!$D9386)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x14ac:dyDescent="0.3">
      <c r="A9387" s="2">
        <v>9386</v>
      </c>
      <c r="B9387" s="2" t="s">
        <v>10586</v>
      </c>
      <c r="C9387" s="2">
        <f>YEAR([1]Data!$D9387)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x14ac:dyDescent="0.3">
      <c r="A9388" s="2">
        <v>9387</v>
      </c>
      <c r="B9388" s="2" t="s">
        <v>10587</v>
      </c>
      <c r="C9388" s="2">
        <f>YEAR([1]Data!$D9388)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x14ac:dyDescent="0.3">
      <c r="A9389" s="2">
        <v>9388</v>
      </c>
      <c r="B9389" s="2" t="s">
        <v>10587</v>
      </c>
      <c r="C9389" s="2">
        <f>YEAR([1]Data!$D9389)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x14ac:dyDescent="0.3">
      <c r="A9390" s="2">
        <v>9389</v>
      </c>
      <c r="B9390" s="2" t="s">
        <v>10587</v>
      </c>
      <c r="C9390" s="2">
        <f>YEAR([1]Data!$D9390)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x14ac:dyDescent="0.3">
      <c r="A9391" s="2">
        <v>9390</v>
      </c>
      <c r="B9391" s="2" t="s">
        <v>10587</v>
      </c>
      <c r="C9391" s="2">
        <f>YEAR([1]Data!$D9391)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x14ac:dyDescent="0.3">
      <c r="A9392" s="2">
        <v>9391</v>
      </c>
      <c r="B9392" s="2" t="s">
        <v>10588</v>
      </c>
      <c r="C9392" s="2">
        <f>YEAR([1]Data!$D9392)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x14ac:dyDescent="0.3">
      <c r="A9393" s="2">
        <v>9392</v>
      </c>
      <c r="B9393" s="2" t="s">
        <v>10589</v>
      </c>
      <c r="C9393" s="2">
        <f>YEAR([1]Data!$D9393)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x14ac:dyDescent="0.3">
      <c r="A9394" s="2">
        <v>9393</v>
      </c>
      <c r="B9394" s="2" t="s">
        <v>10590</v>
      </c>
      <c r="C9394" s="2">
        <f>YEAR([1]Data!$D9394)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x14ac:dyDescent="0.3">
      <c r="A9395" s="2">
        <v>9394</v>
      </c>
      <c r="B9395" s="2" t="s">
        <v>10591</v>
      </c>
      <c r="C9395" s="2">
        <f>YEAR([1]Data!$D9395)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x14ac:dyDescent="0.3">
      <c r="A9396" s="2">
        <v>9395</v>
      </c>
      <c r="B9396" s="2" t="s">
        <v>10591</v>
      </c>
      <c r="C9396" s="2">
        <f>YEAR([1]Data!$D9396)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x14ac:dyDescent="0.3">
      <c r="A9397" s="2">
        <v>9396</v>
      </c>
      <c r="B9397" s="2" t="s">
        <v>10591</v>
      </c>
      <c r="C9397" s="2">
        <f>YEAR([1]Data!$D9397)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x14ac:dyDescent="0.3">
      <c r="A9398" s="2">
        <v>9397</v>
      </c>
      <c r="B9398" s="2" t="s">
        <v>10591</v>
      </c>
      <c r="C9398" s="2">
        <f>YEAR([1]Data!$D9398)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x14ac:dyDescent="0.3">
      <c r="A9399" s="2">
        <v>9398</v>
      </c>
      <c r="B9399" s="2" t="s">
        <v>10591</v>
      </c>
      <c r="C9399" s="2">
        <f>YEAR([1]Data!$D9399)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x14ac:dyDescent="0.3">
      <c r="A9400" s="2">
        <v>9399</v>
      </c>
      <c r="B9400" s="2" t="s">
        <v>10591</v>
      </c>
      <c r="C9400" s="2">
        <f>YEAR([1]Data!$D9400)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x14ac:dyDescent="0.3">
      <c r="A9401" s="2">
        <v>9400</v>
      </c>
      <c r="B9401" s="2" t="s">
        <v>10592</v>
      </c>
      <c r="C9401" s="2">
        <f>YEAR([1]Data!$D9401)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x14ac:dyDescent="0.3">
      <c r="A9402" s="2">
        <v>9401</v>
      </c>
      <c r="B9402" s="2" t="s">
        <v>10596</v>
      </c>
      <c r="C9402" s="2">
        <f>YEAR([1]Data!$D9402)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x14ac:dyDescent="0.3">
      <c r="A9403" s="2">
        <v>9402</v>
      </c>
      <c r="B9403" s="2" t="s">
        <v>10597</v>
      </c>
      <c r="C9403" s="2">
        <f>YEAR([1]Data!$D9403)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x14ac:dyDescent="0.3">
      <c r="A9404" s="2">
        <v>9403</v>
      </c>
      <c r="B9404" s="2" t="s">
        <v>10598</v>
      </c>
      <c r="C9404" s="2">
        <f>YEAR([1]Data!$D9404)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x14ac:dyDescent="0.3">
      <c r="A9405" s="2">
        <v>9404</v>
      </c>
      <c r="B9405" s="2" t="s">
        <v>10598</v>
      </c>
      <c r="C9405" s="2">
        <f>YEAR([1]Data!$D9405)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x14ac:dyDescent="0.3">
      <c r="A9406" s="2">
        <v>9405</v>
      </c>
      <c r="B9406" s="2" t="s">
        <v>10599</v>
      </c>
      <c r="C9406" s="2">
        <f>YEAR([1]Data!$D9406)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x14ac:dyDescent="0.3">
      <c r="A9407" s="2">
        <v>9406</v>
      </c>
      <c r="B9407" s="2" t="s">
        <v>10600</v>
      </c>
      <c r="C9407" s="2">
        <f>YEAR([1]Data!$D9407)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x14ac:dyDescent="0.3">
      <c r="A9408" s="2">
        <v>9407</v>
      </c>
      <c r="B9408" s="2" t="s">
        <v>10600</v>
      </c>
      <c r="C9408" s="2">
        <f>YEAR([1]Data!$D9408)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x14ac:dyDescent="0.3">
      <c r="A9409" s="2">
        <v>9408</v>
      </c>
      <c r="B9409" s="2" t="s">
        <v>10601</v>
      </c>
      <c r="C9409" s="2">
        <f>YEAR([1]Data!$D9409)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x14ac:dyDescent="0.3">
      <c r="A9410" s="2">
        <v>9409</v>
      </c>
      <c r="B9410" s="2" t="s">
        <v>10601</v>
      </c>
      <c r="C9410" s="2">
        <f>YEAR([1]Data!$D9410)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x14ac:dyDescent="0.3">
      <c r="A9411" s="2">
        <v>9410</v>
      </c>
      <c r="B9411" s="2" t="s">
        <v>10602</v>
      </c>
      <c r="C9411" s="2">
        <f>YEAR([1]Data!$D9411)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x14ac:dyDescent="0.3">
      <c r="A9412" s="2">
        <v>9411</v>
      </c>
      <c r="B9412" s="2" t="s">
        <v>10602</v>
      </c>
      <c r="C9412" s="2">
        <f>YEAR([1]Data!$D9412)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x14ac:dyDescent="0.3">
      <c r="A9413" s="2">
        <v>9412</v>
      </c>
      <c r="B9413" s="2" t="s">
        <v>10603</v>
      </c>
      <c r="C9413" s="2">
        <f>YEAR([1]Data!$D9413)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x14ac:dyDescent="0.3">
      <c r="A9414" s="2">
        <v>9413</v>
      </c>
      <c r="B9414" s="2" t="s">
        <v>10604</v>
      </c>
      <c r="C9414" s="2">
        <f>YEAR([1]Data!$D9414)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x14ac:dyDescent="0.3">
      <c r="A9415" s="2">
        <v>9414</v>
      </c>
      <c r="B9415" s="2" t="s">
        <v>10605</v>
      </c>
      <c r="C9415" s="2">
        <f>YEAR([1]Data!$D9415)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x14ac:dyDescent="0.3">
      <c r="A9416" s="2">
        <v>9415</v>
      </c>
      <c r="B9416" s="2" t="s">
        <v>10606</v>
      </c>
      <c r="C9416" s="2">
        <f>YEAR([1]Data!$D9416)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x14ac:dyDescent="0.3">
      <c r="A9417" s="2">
        <v>9416</v>
      </c>
      <c r="B9417" s="2" t="s">
        <v>10606</v>
      </c>
      <c r="C9417" s="2">
        <f>YEAR([1]Data!$D9417)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x14ac:dyDescent="0.3">
      <c r="A9418" s="2">
        <v>9417</v>
      </c>
      <c r="B9418" s="2" t="s">
        <v>10606</v>
      </c>
      <c r="C9418" s="2">
        <f>YEAR([1]Data!$D9418)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x14ac:dyDescent="0.3">
      <c r="A9419" s="2">
        <v>9418</v>
      </c>
      <c r="B9419" s="2" t="s">
        <v>10607</v>
      </c>
      <c r="C9419" s="2">
        <f>YEAR([1]Data!$D9419)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x14ac:dyDescent="0.3">
      <c r="A9420" s="2">
        <v>9419</v>
      </c>
      <c r="B9420" s="2" t="s">
        <v>10607</v>
      </c>
      <c r="C9420" s="2">
        <f>YEAR([1]Data!$D9420)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x14ac:dyDescent="0.3">
      <c r="A9421" s="2">
        <v>9420</v>
      </c>
      <c r="B9421" s="2" t="s">
        <v>10608</v>
      </c>
      <c r="C9421" s="2">
        <f>YEAR([1]Data!$D9421)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x14ac:dyDescent="0.3">
      <c r="A9422" s="2">
        <v>9421</v>
      </c>
      <c r="B9422" s="2" t="s">
        <v>10608</v>
      </c>
      <c r="C9422" s="2">
        <f>YEAR([1]Data!$D9422)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x14ac:dyDescent="0.3">
      <c r="A9423" s="2">
        <v>9422</v>
      </c>
      <c r="B9423" s="2" t="s">
        <v>10609</v>
      </c>
      <c r="C9423" s="2">
        <f>YEAR([1]Data!$D9423)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x14ac:dyDescent="0.3">
      <c r="A9424" s="2">
        <v>9423</v>
      </c>
      <c r="B9424" s="2" t="s">
        <v>10609</v>
      </c>
      <c r="C9424" s="2">
        <f>YEAR([1]Data!$D9424)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x14ac:dyDescent="0.3">
      <c r="A9425" s="2">
        <v>9424</v>
      </c>
      <c r="B9425" s="2" t="s">
        <v>10609</v>
      </c>
      <c r="C9425" s="2">
        <f>YEAR([1]Data!$D9425)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x14ac:dyDescent="0.3">
      <c r="A9426" s="2">
        <v>9425</v>
      </c>
      <c r="B9426" s="2" t="s">
        <v>10609</v>
      </c>
      <c r="C9426" s="2">
        <f>YEAR([1]Data!$D9426)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x14ac:dyDescent="0.3">
      <c r="A9427" s="2">
        <v>9426</v>
      </c>
      <c r="B9427" s="2" t="s">
        <v>10610</v>
      </c>
      <c r="C9427" s="2">
        <f>YEAR([1]Data!$D9427)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x14ac:dyDescent="0.3">
      <c r="A9428" s="2">
        <v>9427</v>
      </c>
      <c r="B9428" s="2" t="s">
        <v>10611</v>
      </c>
      <c r="C9428" s="2">
        <f>YEAR([1]Data!$D9428)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x14ac:dyDescent="0.3">
      <c r="A9429" s="2">
        <v>9428</v>
      </c>
      <c r="B9429" s="2" t="s">
        <v>10612</v>
      </c>
      <c r="C9429" s="2">
        <f>YEAR([1]Data!$D9429)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x14ac:dyDescent="0.3">
      <c r="A9430" s="2">
        <v>9429</v>
      </c>
      <c r="B9430" s="2" t="s">
        <v>10613</v>
      </c>
      <c r="C9430" s="2">
        <f>YEAR([1]Data!$D9430)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x14ac:dyDescent="0.3">
      <c r="A9431" s="2">
        <v>9430</v>
      </c>
      <c r="B9431" s="2" t="s">
        <v>10614</v>
      </c>
      <c r="C9431" s="2">
        <f>YEAR([1]Data!$D9431)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x14ac:dyDescent="0.3">
      <c r="A9432" s="2">
        <v>9431</v>
      </c>
      <c r="B9432" s="2" t="s">
        <v>10614</v>
      </c>
      <c r="C9432" s="2">
        <f>YEAR([1]Data!$D9432)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x14ac:dyDescent="0.3">
      <c r="A9433" s="2">
        <v>9432</v>
      </c>
      <c r="B9433" s="2" t="s">
        <v>10615</v>
      </c>
      <c r="C9433" s="2">
        <f>YEAR([1]Data!$D9433)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x14ac:dyDescent="0.3">
      <c r="A9434" s="2">
        <v>9433</v>
      </c>
      <c r="B9434" s="2" t="s">
        <v>10616</v>
      </c>
      <c r="C9434" s="2">
        <f>YEAR([1]Data!$D9434)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x14ac:dyDescent="0.3">
      <c r="A9435" s="2">
        <v>9434</v>
      </c>
      <c r="B9435" s="2" t="s">
        <v>10616</v>
      </c>
      <c r="C9435" s="2">
        <f>YEAR([1]Data!$D9435)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x14ac:dyDescent="0.3">
      <c r="A9436" s="2">
        <v>9435</v>
      </c>
      <c r="B9436" s="2" t="s">
        <v>10616</v>
      </c>
      <c r="C9436" s="2">
        <f>YEAR([1]Data!$D9436)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x14ac:dyDescent="0.3">
      <c r="A9437" s="2">
        <v>9436</v>
      </c>
      <c r="B9437" s="2" t="s">
        <v>10616</v>
      </c>
      <c r="C9437" s="2">
        <f>YEAR([1]Data!$D9437)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x14ac:dyDescent="0.3">
      <c r="A9438" s="2">
        <v>9437</v>
      </c>
      <c r="B9438" s="2" t="s">
        <v>10617</v>
      </c>
      <c r="C9438" s="2">
        <f>YEAR([1]Data!$D9438)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x14ac:dyDescent="0.3">
      <c r="A9439" s="2">
        <v>9438</v>
      </c>
      <c r="B9439" s="2" t="s">
        <v>10618</v>
      </c>
      <c r="C9439" s="2">
        <f>YEAR([1]Data!$D9439)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x14ac:dyDescent="0.3">
      <c r="A9440" s="2">
        <v>9439</v>
      </c>
      <c r="B9440" s="2" t="s">
        <v>10619</v>
      </c>
      <c r="C9440" s="2">
        <f>YEAR([1]Data!$D9440)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x14ac:dyDescent="0.3">
      <c r="A9441" s="2">
        <v>9440</v>
      </c>
      <c r="B9441" s="2" t="s">
        <v>10620</v>
      </c>
      <c r="C9441" s="2">
        <f>YEAR([1]Data!$D9441)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x14ac:dyDescent="0.3">
      <c r="A9442" s="2">
        <v>9441</v>
      </c>
      <c r="B9442" s="2" t="s">
        <v>10621</v>
      </c>
      <c r="C9442" s="2">
        <f>YEAR([1]Data!$D9442)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x14ac:dyDescent="0.3">
      <c r="A9443" s="2">
        <v>9442</v>
      </c>
      <c r="B9443" s="2" t="s">
        <v>10622</v>
      </c>
      <c r="C9443" s="2">
        <f>YEAR([1]Data!$D9443)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x14ac:dyDescent="0.3">
      <c r="A9444" s="2">
        <v>9443</v>
      </c>
      <c r="B9444" s="2" t="s">
        <v>10625</v>
      </c>
      <c r="C9444" s="2">
        <f>YEAR([1]Data!$D9444)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x14ac:dyDescent="0.3">
      <c r="A9445" s="2">
        <v>9444</v>
      </c>
      <c r="B9445" s="2" t="s">
        <v>10625</v>
      </c>
      <c r="C9445" s="2">
        <f>YEAR([1]Data!$D9445)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x14ac:dyDescent="0.3">
      <c r="A9446" s="2">
        <v>9445</v>
      </c>
      <c r="B9446" s="2" t="s">
        <v>10626</v>
      </c>
      <c r="C9446" s="2">
        <f>YEAR([1]Data!$D9446)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x14ac:dyDescent="0.3">
      <c r="A9447" s="2">
        <v>9446</v>
      </c>
      <c r="B9447" s="2" t="s">
        <v>10627</v>
      </c>
      <c r="C9447" s="2">
        <f>YEAR([1]Data!$D9447)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x14ac:dyDescent="0.3">
      <c r="A9448" s="2">
        <v>9447</v>
      </c>
      <c r="B9448" s="2" t="s">
        <v>10628</v>
      </c>
      <c r="C9448" s="2">
        <f>YEAR([1]Data!$D9448)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x14ac:dyDescent="0.3">
      <c r="A9449" s="2">
        <v>9448</v>
      </c>
      <c r="B9449" s="2" t="s">
        <v>10629</v>
      </c>
      <c r="C9449" s="2">
        <f>YEAR([1]Data!$D9449)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x14ac:dyDescent="0.3">
      <c r="A9450" s="2">
        <v>9449</v>
      </c>
      <c r="B9450" s="2" t="s">
        <v>10630</v>
      </c>
      <c r="C9450" s="2">
        <f>YEAR([1]Data!$D9450)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x14ac:dyDescent="0.3">
      <c r="A9451" s="2">
        <v>9450</v>
      </c>
      <c r="B9451" s="2" t="s">
        <v>10631</v>
      </c>
      <c r="C9451" s="2">
        <f>YEAR([1]Data!$D9451)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x14ac:dyDescent="0.3">
      <c r="A9452" s="2">
        <v>9451</v>
      </c>
      <c r="B9452" s="2" t="s">
        <v>10632</v>
      </c>
      <c r="C9452" s="2">
        <f>YEAR([1]Data!$D9452)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x14ac:dyDescent="0.3">
      <c r="A9453" s="2">
        <v>9452</v>
      </c>
      <c r="B9453" s="2" t="s">
        <v>10633</v>
      </c>
      <c r="C9453" s="2">
        <f>YEAR([1]Data!$D9453)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x14ac:dyDescent="0.3">
      <c r="A9454" s="2">
        <v>9453</v>
      </c>
      <c r="B9454" s="2" t="s">
        <v>10633</v>
      </c>
      <c r="C9454" s="2">
        <f>YEAR([1]Data!$D9454)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x14ac:dyDescent="0.3">
      <c r="A9455" s="2">
        <v>9454</v>
      </c>
      <c r="B9455" s="2" t="s">
        <v>10633</v>
      </c>
      <c r="C9455" s="2">
        <f>YEAR([1]Data!$D9455)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x14ac:dyDescent="0.3">
      <c r="A9456" s="2">
        <v>9455</v>
      </c>
      <c r="B9456" s="2" t="s">
        <v>10633</v>
      </c>
      <c r="C9456" s="2">
        <f>YEAR([1]Data!$D9456)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x14ac:dyDescent="0.3">
      <c r="A9457" s="2">
        <v>9456</v>
      </c>
      <c r="B9457" s="2" t="s">
        <v>10634</v>
      </c>
      <c r="C9457" s="2">
        <f>YEAR([1]Data!$D9457)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x14ac:dyDescent="0.3">
      <c r="A9458" s="2">
        <v>9457</v>
      </c>
      <c r="B9458" s="2" t="s">
        <v>10637</v>
      </c>
      <c r="C9458" s="2">
        <f>YEAR([1]Data!$D9458)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x14ac:dyDescent="0.3">
      <c r="A9459" s="2">
        <v>9458</v>
      </c>
      <c r="B9459" s="2" t="s">
        <v>10637</v>
      </c>
      <c r="C9459" s="2">
        <f>YEAR([1]Data!$D9459)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x14ac:dyDescent="0.3">
      <c r="A9460" s="2">
        <v>9459</v>
      </c>
      <c r="B9460" s="2" t="s">
        <v>10640</v>
      </c>
      <c r="C9460" s="2">
        <f>YEAR([1]Data!$D9460)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x14ac:dyDescent="0.3">
      <c r="A9461" s="2">
        <v>9460</v>
      </c>
      <c r="B9461" s="2" t="s">
        <v>10640</v>
      </c>
      <c r="C9461" s="2">
        <f>YEAR([1]Data!$D9461)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x14ac:dyDescent="0.3">
      <c r="A9462" s="2">
        <v>9461</v>
      </c>
      <c r="B9462" s="2" t="s">
        <v>10641</v>
      </c>
      <c r="C9462" s="2">
        <f>YEAR([1]Data!$D9462)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x14ac:dyDescent="0.3">
      <c r="A9463" s="2">
        <v>9462</v>
      </c>
      <c r="B9463" s="2" t="s">
        <v>10642</v>
      </c>
      <c r="C9463" s="2">
        <f>YEAR([1]Data!$D9463)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x14ac:dyDescent="0.3">
      <c r="A9464" s="2">
        <v>9463</v>
      </c>
      <c r="B9464" s="2" t="s">
        <v>10643</v>
      </c>
      <c r="C9464" s="2">
        <f>YEAR([1]Data!$D9464)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x14ac:dyDescent="0.3">
      <c r="A9465" s="2">
        <v>9464</v>
      </c>
      <c r="B9465" s="2" t="s">
        <v>10644</v>
      </c>
      <c r="C9465" s="2">
        <f>YEAR([1]Data!$D9465)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x14ac:dyDescent="0.3">
      <c r="A9466" s="2">
        <v>9465</v>
      </c>
      <c r="B9466" s="2" t="s">
        <v>10645</v>
      </c>
      <c r="C9466" s="2">
        <f>YEAR([1]Data!$D9466)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x14ac:dyDescent="0.3">
      <c r="A9467" s="2">
        <v>9466</v>
      </c>
      <c r="B9467" s="2" t="s">
        <v>10646</v>
      </c>
      <c r="C9467" s="2">
        <f>YEAR([1]Data!$D9467)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x14ac:dyDescent="0.3">
      <c r="A9468" s="2">
        <v>9467</v>
      </c>
      <c r="B9468" s="2" t="s">
        <v>10647</v>
      </c>
      <c r="C9468" s="2">
        <f>YEAR([1]Data!$D9468)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x14ac:dyDescent="0.3">
      <c r="A9469" s="2">
        <v>9468</v>
      </c>
      <c r="B9469" s="2" t="s">
        <v>10647</v>
      </c>
      <c r="C9469" s="2">
        <f>YEAR([1]Data!$D9469)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x14ac:dyDescent="0.3">
      <c r="A9470" s="2">
        <v>9469</v>
      </c>
      <c r="B9470" s="2" t="s">
        <v>10647</v>
      </c>
      <c r="C9470" s="2">
        <f>YEAR([1]Data!$D9470)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x14ac:dyDescent="0.3">
      <c r="A9471" s="2">
        <v>9470</v>
      </c>
      <c r="B9471" s="2" t="s">
        <v>10647</v>
      </c>
      <c r="C9471" s="2">
        <f>YEAR([1]Data!$D9471)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x14ac:dyDescent="0.3">
      <c r="A9472" s="2">
        <v>9471</v>
      </c>
      <c r="B9472" s="2" t="s">
        <v>10647</v>
      </c>
      <c r="C9472" s="2">
        <f>YEAR([1]Data!$D9472)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x14ac:dyDescent="0.3">
      <c r="A9473" s="2">
        <v>9472</v>
      </c>
      <c r="B9473" s="2" t="s">
        <v>10647</v>
      </c>
      <c r="C9473" s="2">
        <f>YEAR([1]Data!$D9473)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x14ac:dyDescent="0.3">
      <c r="A9474" s="2">
        <v>9473</v>
      </c>
      <c r="B9474" s="2" t="s">
        <v>10647</v>
      </c>
      <c r="C9474" s="2">
        <f>YEAR([1]Data!$D9474)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x14ac:dyDescent="0.3">
      <c r="A9475" s="2">
        <v>9474</v>
      </c>
      <c r="B9475" s="2" t="s">
        <v>10647</v>
      </c>
      <c r="C9475" s="2">
        <f>YEAR([1]Data!$D9475)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x14ac:dyDescent="0.3">
      <c r="A9476" s="2">
        <v>9475</v>
      </c>
      <c r="B9476" s="2" t="s">
        <v>10648</v>
      </c>
      <c r="C9476" s="2">
        <f>YEAR([1]Data!$D9476)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x14ac:dyDescent="0.3">
      <c r="A9477" s="2">
        <v>9476</v>
      </c>
      <c r="B9477" s="2" t="s">
        <v>10648</v>
      </c>
      <c r="C9477" s="2">
        <f>YEAR([1]Data!$D9477)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x14ac:dyDescent="0.3">
      <c r="A9478" s="2">
        <v>9477</v>
      </c>
      <c r="B9478" s="2" t="s">
        <v>10648</v>
      </c>
      <c r="C9478" s="2">
        <f>YEAR([1]Data!$D9478)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x14ac:dyDescent="0.3">
      <c r="A9479" s="2">
        <v>9478</v>
      </c>
      <c r="B9479" s="2" t="s">
        <v>10648</v>
      </c>
      <c r="C9479" s="2">
        <f>YEAR([1]Data!$D9479)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x14ac:dyDescent="0.3">
      <c r="A9480" s="2">
        <v>9479</v>
      </c>
      <c r="B9480" s="2" t="s">
        <v>10649</v>
      </c>
      <c r="C9480" s="2">
        <f>YEAR([1]Data!$D9480)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x14ac:dyDescent="0.3">
      <c r="A9481" s="2">
        <v>9480</v>
      </c>
      <c r="B9481" s="2" t="s">
        <v>10649</v>
      </c>
      <c r="C9481" s="2">
        <f>YEAR([1]Data!$D9481)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x14ac:dyDescent="0.3">
      <c r="A9482" s="2">
        <v>9481</v>
      </c>
      <c r="B9482" s="2" t="s">
        <v>10649</v>
      </c>
      <c r="C9482" s="2">
        <f>YEAR([1]Data!$D9482)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x14ac:dyDescent="0.3">
      <c r="A9483" s="2">
        <v>9482</v>
      </c>
      <c r="B9483" s="2" t="s">
        <v>10651</v>
      </c>
      <c r="C9483" s="2">
        <f>YEAR([1]Data!$D9483)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x14ac:dyDescent="0.3">
      <c r="A9484" s="2">
        <v>9483</v>
      </c>
      <c r="B9484" s="2" t="s">
        <v>10652</v>
      </c>
      <c r="C9484" s="2">
        <f>YEAR([1]Data!$D9484)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x14ac:dyDescent="0.3">
      <c r="A9485" s="2">
        <v>9484</v>
      </c>
      <c r="B9485" s="2" t="s">
        <v>10653</v>
      </c>
      <c r="C9485" s="2">
        <f>YEAR([1]Data!$D9485)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x14ac:dyDescent="0.3">
      <c r="A9486" s="2">
        <v>9485</v>
      </c>
      <c r="B9486" s="2" t="s">
        <v>10654</v>
      </c>
      <c r="C9486" s="2">
        <f>YEAR([1]Data!$D9486)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x14ac:dyDescent="0.3">
      <c r="A9487" s="2">
        <v>9486</v>
      </c>
      <c r="B9487" s="2" t="s">
        <v>10654</v>
      </c>
      <c r="C9487" s="2">
        <f>YEAR([1]Data!$D9487)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x14ac:dyDescent="0.3">
      <c r="A9488" s="2">
        <v>9487</v>
      </c>
      <c r="B9488" s="2" t="s">
        <v>10655</v>
      </c>
      <c r="C9488" s="2">
        <f>YEAR([1]Data!$D9488)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x14ac:dyDescent="0.3">
      <c r="A9489" s="2">
        <v>9488</v>
      </c>
      <c r="B9489" s="2" t="s">
        <v>10656</v>
      </c>
      <c r="C9489" s="2">
        <f>YEAR([1]Data!$D9489)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x14ac:dyDescent="0.3">
      <c r="A9490" s="2">
        <v>9489</v>
      </c>
      <c r="B9490" s="2" t="s">
        <v>10657</v>
      </c>
      <c r="C9490" s="2">
        <f>YEAR([1]Data!$D9490)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x14ac:dyDescent="0.3">
      <c r="A9491" s="2">
        <v>9490</v>
      </c>
      <c r="B9491" s="2" t="s">
        <v>10658</v>
      </c>
      <c r="C9491" s="2">
        <f>YEAR([1]Data!$D9491)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x14ac:dyDescent="0.3">
      <c r="A9492" s="2">
        <v>9491</v>
      </c>
      <c r="B9492" s="2" t="s">
        <v>10659</v>
      </c>
      <c r="C9492" s="2">
        <f>YEAR([1]Data!$D9492)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x14ac:dyDescent="0.3">
      <c r="A9493" s="2">
        <v>9492</v>
      </c>
      <c r="B9493" s="2" t="s">
        <v>10659</v>
      </c>
      <c r="C9493" s="2">
        <f>YEAR([1]Data!$D9493)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x14ac:dyDescent="0.3">
      <c r="A9494" s="2">
        <v>9493</v>
      </c>
      <c r="B9494" s="2" t="s">
        <v>10660</v>
      </c>
      <c r="C9494" s="2">
        <f>YEAR([1]Data!$D9494)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x14ac:dyDescent="0.3">
      <c r="A9495" s="2">
        <v>9494</v>
      </c>
      <c r="B9495" s="2" t="s">
        <v>10661</v>
      </c>
      <c r="C9495" s="2">
        <f>YEAR([1]Data!$D9495)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x14ac:dyDescent="0.3">
      <c r="A9496" s="2">
        <v>9495</v>
      </c>
      <c r="B9496" s="2" t="s">
        <v>10661</v>
      </c>
      <c r="C9496" s="2">
        <f>YEAR([1]Data!$D9496)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x14ac:dyDescent="0.3">
      <c r="A9497" s="2">
        <v>9496</v>
      </c>
      <c r="B9497" s="2" t="s">
        <v>10662</v>
      </c>
      <c r="C9497" s="2">
        <f>YEAR([1]Data!$D9497)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x14ac:dyDescent="0.3">
      <c r="A9498" s="2">
        <v>9497</v>
      </c>
      <c r="B9498" s="2" t="s">
        <v>10662</v>
      </c>
      <c r="C9498" s="2">
        <f>YEAR([1]Data!$D9498)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x14ac:dyDescent="0.3">
      <c r="A9499" s="2">
        <v>9498</v>
      </c>
      <c r="B9499" s="2" t="s">
        <v>10663</v>
      </c>
      <c r="C9499" s="2">
        <f>YEAR([1]Data!$D9499)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x14ac:dyDescent="0.3">
      <c r="A9500" s="2">
        <v>9499</v>
      </c>
      <c r="B9500" s="2" t="s">
        <v>10663</v>
      </c>
      <c r="C9500" s="2">
        <f>YEAR([1]Data!$D9500)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x14ac:dyDescent="0.3">
      <c r="A9501" s="2">
        <v>9500</v>
      </c>
      <c r="B9501" s="2" t="s">
        <v>10663</v>
      </c>
      <c r="C9501" s="2">
        <f>YEAR([1]Data!$D9501)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x14ac:dyDescent="0.3">
      <c r="A9502" s="2">
        <v>9501</v>
      </c>
      <c r="B9502" s="2" t="s">
        <v>10664</v>
      </c>
      <c r="C9502" s="2">
        <f>YEAR([1]Data!$D9502)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x14ac:dyDescent="0.3">
      <c r="A9503" s="2">
        <v>9502</v>
      </c>
      <c r="B9503" s="2" t="s">
        <v>10665</v>
      </c>
      <c r="C9503" s="2">
        <f>YEAR([1]Data!$D9503)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x14ac:dyDescent="0.3">
      <c r="A9504" s="2">
        <v>9503</v>
      </c>
      <c r="B9504" s="2" t="s">
        <v>10666</v>
      </c>
      <c r="C9504" s="2">
        <f>YEAR([1]Data!$D9504)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x14ac:dyDescent="0.3">
      <c r="A9505" s="2">
        <v>9504</v>
      </c>
      <c r="B9505" s="2" t="s">
        <v>10666</v>
      </c>
      <c r="C9505" s="2">
        <f>YEAR([1]Data!$D9505)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x14ac:dyDescent="0.3">
      <c r="A9506" s="2">
        <v>9505</v>
      </c>
      <c r="B9506" s="2" t="s">
        <v>10667</v>
      </c>
      <c r="C9506" s="2">
        <f>YEAR([1]Data!$D9506)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x14ac:dyDescent="0.3">
      <c r="A9507" s="2">
        <v>9506</v>
      </c>
      <c r="B9507" s="2" t="s">
        <v>10667</v>
      </c>
      <c r="C9507" s="2">
        <f>YEAR([1]Data!$D9507)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x14ac:dyDescent="0.3">
      <c r="A9508" s="2">
        <v>9507</v>
      </c>
      <c r="B9508" s="2" t="s">
        <v>10668</v>
      </c>
      <c r="C9508" s="2">
        <f>YEAR([1]Data!$D9508)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x14ac:dyDescent="0.3">
      <c r="A9509" s="2">
        <v>9508</v>
      </c>
      <c r="B9509" s="2" t="s">
        <v>10668</v>
      </c>
      <c r="C9509" s="2">
        <f>YEAR([1]Data!$D9509)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x14ac:dyDescent="0.3">
      <c r="A9510" s="2">
        <v>9509</v>
      </c>
      <c r="B9510" s="2" t="s">
        <v>10668</v>
      </c>
      <c r="C9510" s="2">
        <f>YEAR([1]Data!$D9510)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x14ac:dyDescent="0.3">
      <c r="A9511" s="2">
        <v>9510</v>
      </c>
      <c r="B9511" s="2" t="s">
        <v>10668</v>
      </c>
      <c r="C9511" s="2">
        <f>YEAR([1]Data!$D9511)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x14ac:dyDescent="0.3">
      <c r="A9512" s="2">
        <v>9511</v>
      </c>
      <c r="B9512" s="2" t="s">
        <v>10669</v>
      </c>
      <c r="C9512" s="2">
        <f>YEAR([1]Data!$D9512)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x14ac:dyDescent="0.3">
      <c r="A9513" s="2">
        <v>9512</v>
      </c>
      <c r="B9513" s="2" t="s">
        <v>10670</v>
      </c>
      <c r="C9513" s="2">
        <f>YEAR([1]Data!$D9513)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x14ac:dyDescent="0.3">
      <c r="A9514" s="2">
        <v>9513</v>
      </c>
      <c r="B9514" s="2" t="s">
        <v>10671</v>
      </c>
      <c r="C9514" s="2">
        <f>YEAR([1]Data!$D9514)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x14ac:dyDescent="0.3">
      <c r="A9515" s="2">
        <v>9514</v>
      </c>
      <c r="B9515" s="2" t="s">
        <v>10672</v>
      </c>
      <c r="C9515" s="2">
        <f>YEAR([1]Data!$D9515)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x14ac:dyDescent="0.3">
      <c r="A9516" s="2">
        <v>9515</v>
      </c>
      <c r="B9516" s="2" t="s">
        <v>10673</v>
      </c>
      <c r="C9516" s="2">
        <f>YEAR([1]Data!$D9516)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x14ac:dyDescent="0.3">
      <c r="A9517" s="2">
        <v>9516</v>
      </c>
      <c r="B9517" s="2" t="s">
        <v>10674</v>
      </c>
      <c r="C9517" s="2">
        <f>YEAR([1]Data!$D9517)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x14ac:dyDescent="0.3">
      <c r="A9518" s="2">
        <v>9517</v>
      </c>
      <c r="B9518" s="2" t="s">
        <v>10675</v>
      </c>
      <c r="C9518" s="2">
        <f>YEAR([1]Data!$D9518)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x14ac:dyDescent="0.3">
      <c r="A9519" s="2">
        <v>9518</v>
      </c>
      <c r="B9519" s="2" t="s">
        <v>10675</v>
      </c>
      <c r="C9519" s="2">
        <f>YEAR([1]Data!$D9519)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x14ac:dyDescent="0.3">
      <c r="A9520" s="2">
        <v>9519</v>
      </c>
      <c r="B9520" s="2" t="s">
        <v>10675</v>
      </c>
      <c r="C9520" s="2">
        <f>YEAR([1]Data!$D9520)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x14ac:dyDescent="0.3">
      <c r="A9521" s="2">
        <v>9520</v>
      </c>
      <c r="B9521" s="2" t="s">
        <v>10676</v>
      </c>
      <c r="C9521" s="2">
        <f>YEAR([1]Data!$D9521)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x14ac:dyDescent="0.3">
      <c r="A9522" s="2">
        <v>9521</v>
      </c>
      <c r="B9522" s="2" t="s">
        <v>10677</v>
      </c>
      <c r="C9522" s="2">
        <f>YEAR([1]Data!$D9522)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x14ac:dyDescent="0.3">
      <c r="A9523" s="2">
        <v>9522</v>
      </c>
      <c r="B9523" s="2" t="s">
        <v>10678</v>
      </c>
      <c r="C9523" s="2">
        <f>YEAR([1]Data!$D9523)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x14ac:dyDescent="0.3">
      <c r="A9524" s="2">
        <v>9523</v>
      </c>
      <c r="B9524" s="2" t="s">
        <v>10678</v>
      </c>
      <c r="C9524" s="2">
        <f>YEAR([1]Data!$D9524)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x14ac:dyDescent="0.3">
      <c r="A9525" s="2">
        <v>9524</v>
      </c>
      <c r="B9525" s="2" t="s">
        <v>10678</v>
      </c>
      <c r="C9525" s="2">
        <f>YEAR([1]Data!$D9525)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x14ac:dyDescent="0.3">
      <c r="A9526" s="2">
        <v>9525</v>
      </c>
      <c r="B9526" s="2" t="s">
        <v>10681</v>
      </c>
      <c r="C9526" s="2">
        <f>YEAR([1]Data!$D9526)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x14ac:dyDescent="0.3">
      <c r="A9527" s="2">
        <v>9526</v>
      </c>
      <c r="B9527" s="2" t="s">
        <v>10681</v>
      </c>
      <c r="C9527" s="2">
        <f>YEAR([1]Data!$D9527)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x14ac:dyDescent="0.3">
      <c r="A9528" s="2">
        <v>9527</v>
      </c>
      <c r="B9528" s="2" t="s">
        <v>10681</v>
      </c>
      <c r="C9528" s="2">
        <f>YEAR([1]Data!$D9528)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x14ac:dyDescent="0.3">
      <c r="A9529" s="2">
        <v>9528</v>
      </c>
      <c r="B9529" s="2" t="s">
        <v>10681</v>
      </c>
      <c r="C9529" s="2">
        <f>YEAR([1]Data!$D9529)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x14ac:dyDescent="0.3">
      <c r="A9530" s="2">
        <v>9529</v>
      </c>
      <c r="B9530" s="2" t="s">
        <v>10681</v>
      </c>
      <c r="C9530" s="2">
        <f>YEAR([1]Data!$D9530)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x14ac:dyDescent="0.3">
      <c r="A9531" s="2">
        <v>9530</v>
      </c>
      <c r="B9531" s="2" t="s">
        <v>10682</v>
      </c>
      <c r="C9531" s="2">
        <f>YEAR([1]Data!$D9531)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x14ac:dyDescent="0.3">
      <c r="A9532" s="2">
        <v>9531</v>
      </c>
      <c r="B9532" s="2" t="s">
        <v>10683</v>
      </c>
      <c r="C9532" s="2">
        <f>YEAR([1]Data!$D9532)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x14ac:dyDescent="0.3">
      <c r="A9533" s="2">
        <v>9532</v>
      </c>
      <c r="B9533" s="2" t="s">
        <v>10684</v>
      </c>
      <c r="C9533" s="2">
        <f>YEAR([1]Data!$D9533)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x14ac:dyDescent="0.3">
      <c r="A9534" s="2">
        <v>9533</v>
      </c>
      <c r="B9534" s="2" t="s">
        <v>10685</v>
      </c>
      <c r="C9534" s="2">
        <f>YEAR([1]Data!$D9534)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x14ac:dyDescent="0.3">
      <c r="A9535" s="2">
        <v>9534</v>
      </c>
      <c r="B9535" s="2" t="s">
        <v>10685</v>
      </c>
      <c r="C9535" s="2">
        <f>YEAR([1]Data!$D9535)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x14ac:dyDescent="0.3">
      <c r="A9536" s="2">
        <v>9535</v>
      </c>
      <c r="B9536" s="2" t="s">
        <v>10685</v>
      </c>
      <c r="C9536" s="2">
        <f>YEAR([1]Data!$D9536)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x14ac:dyDescent="0.3">
      <c r="A9537" s="2">
        <v>9536</v>
      </c>
      <c r="B9537" s="2" t="s">
        <v>10685</v>
      </c>
      <c r="C9537" s="2">
        <f>YEAR([1]Data!$D9537)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x14ac:dyDescent="0.3">
      <c r="A9538" s="2">
        <v>9537</v>
      </c>
      <c r="B9538" s="2" t="s">
        <v>10686</v>
      </c>
      <c r="C9538" s="2">
        <f>YEAR([1]Data!$D9538)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x14ac:dyDescent="0.3">
      <c r="A9539" s="2">
        <v>9538</v>
      </c>
      <c r="B9539" s="2" t="s">
        <v>10687</v>
      </c>
      <c r="C9539" s="2">
        <f>YEAR([1]Data!$D9539)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x14ac:dyDescent="0.3">
      <c r="A9540" s="2">
        <v>9539</v>
      </c>
      <c r="B9540" s="2" t="s">
        <v>10688</v>
      </c>
      <c r="C9540" s="2">
        <f>YEAR([1]Data!$D9540)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x14ac:dyDescent="0.3">
      <c r="A9541" s="2">
        <v>9540</v>
      </c>
      <c r="B9541" s="2" t="s">
        <v>10688</v>
      </c>
      <c r="C9541" s="2">
        <f>YEAR([1]Data!$D9541)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x14ac:dyDescent="0.3">
      <c r="A9542" s="2">
        <v>9541</v>
      </c>
      <c r="B9542" s="2" t="s">
        <v>10689</v>
      </c>
      <c r="C9542" s="2">
        <f>YEAR([1]Data!$D9542)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x14ac:dyDescent="0.3">
      <c r="A9543" s="2">
        <v>9542</v>
      </c>
      <c r="B9543" s="2" t="s">
        <v>10690</v>
      </c>
      <c r="C9543" s="2">
        <f>YEAR([1]Data!$D9543)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x14ac:dyDescent="0.3">
      <c r="A9544" s="2">
        <v>9543</v>
      </c>
      <c r="B9544" s="2" t="s">
        <v>10690</v>
      </c>
      <c r="C9544" s="2">
        <f>YEAR([1]Data!$D9544)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x14ac:dyDescent="0.3">
      <c r="A9545" s="2">
        <v>9544</v>
      </c>
      <c r="B9545" s="2" t="s">
        <v>10690</v>
      </c>
      <c r="C9545" s="2">
        <f>YEAR([1]Data!$D9545)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x14ac:dyDescent="0.3">
      <c r="A9546" s="2">
        <v>9545</v>
      </c>
      <c r="B9546" s="2" t="s">
        <v>10690</v>
      </c>
      <c r="C9546" s="2">
        <f>YEAR([1]Data!$D9546)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x14ac:dyDescent="0.3">
      <c r="A9547" s="2">
        <v>9546</v>
      </c>
      <c r="B9547" s="2" t="s">
        <v>10691</v>
      </c>
      <c r="C9547" s="2">
        <f>YEAR([1]Data!$D9547)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x14ac:dyDescent="0.3">
      <c r="A9548" s="2">
        <v>9547</v>
      </c>
      <c r="B9548" s="2" t="s">
        <v>10691</v>
      </c>
      <c r="C9548" s="2">
        <f>YEAR([1]Data!$D9548)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x14ac:dyDescent="0.3">
      <c r="A9549" s="2">
        <v>9548</v>
      </c>
      <c r="B9549" s="2" t="s">
        <v>10692</v>
      </c>
      <c r="C9549" s="2">
        <f>YEAR([1]Data!$D9549)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x14ac:dyDescent="0.3">
      <c r="A9550" s="2">
        <v>9549</v>
      </c>
      <c r="B9550" s="2" t="s">
        <v>10692</v>
      </c>
      <c r="C9550" s="2">
        <f>YEAR([1]Data!$D9550)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x14ac:dyDescent="0.3">
      <c r="A9551" s="2">
        <v>9550</v>
      </c>
      <c r="B9551" s="2" t="s">
        <v>10692</v>
      </c>
      <c r="C9551" s="2">
        <f>YEAR([1]Data!$D9551)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x14ac:dyDescent="0.3">
      <c r="A9552" s="2">
        <v>9551</v>
      </c>
      <c r="B9552" s="2" t="s">
        <v>10693</v>
      </c>
      <c r="C9552" s="2">
        <f>YEAR([1]Data!$D9552)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x14ac:dyDescent="0.3">
      <c r="A9553" s="2">
        <v>9552</v>
      </c>
      <c r="B9553" s="2" t="s">
        <v>10694</v>
      </c>
      <c r="C9553" s="2">
        <f>YEAR([1]Data!$D9553)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x14ac:dyDescent="0.3">
      <c r="A9554" s="2">
        <v>9553</v>
      </c>
      <c r="B9554" s="2" t="s">
        <v>10695</v>
      </c>
      <c r="C9554" s="2">
        <f>YEAR([1]Data!$D9554)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x14ac:dyDescent="0.3">
      <c r="A9555" s="2">
        <v>9554</v>
      </c>
      <c r="B9555" s="2" t="s">
        <v>10696</v>
      </c>
      <c r="C9555" s="2">
        <f>YEAR([1]Data!$D9555)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x14ac:dyDescent="0.3">
      <c r="A9556" s="2">
        <v>9555</v>
      </c>
      <c r="B9556" s="2" t="s">
        <v>10697</v>
      </c>
      <c r="C9556" s="2">
        <f>YEAR([1]Data!$D9556)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x14ac:dyDescent="0.3">
      <c r="A9557" s="2">
        <v>9556</v>
      </c>
      <c r="B9557" s="2" t="s">
        <v>10697</v>
      </c>
      <c r="C9557" s="2">
        <f>YEAR([1]Data!$D9557)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x14ac:dyDescent="0.3">
      <c r="A9558" s="2">
        <v>9557</v>
      </c>
      <c r="B9558" s="2" t="s">
        <v>10698</v>
      </c>
      <c r="C9558" s="2">
        <f>YEAR([1]Data!$D9558)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x14ac:dyDescent="0.3">
      <c r="A9559" s="2">
        <v>9558</v>
      </c>
      <c r="B9559" s="2" t="s">
        <v>10699</v>
      </c>
      <c r="C9559" s="2">
        <f>YEAR([1]Data!$D9559)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x14ac:dyDescent="0.3">
      <c r="A9560" s="2">
        <v>9559</v>
      </c>
      <c r="B9560" s="2" t="s">
        <v>10700</v>
      </c>
      <c r="C9560" s="2">
        <f>YEAR([1]Data!$D9560)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x14ac:dyDescent="0.3">
      <c r="A9561" s="2">
        <v>9560</v>
      </c>
      <c r="B9561" s="2" t="s">
        <v>10700</v>
      </c>
      <c r="C9561" s="2">
        <f>YEAR([1]Data!$D9561)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x14ac:dyDescent="0.3">
      <c r="A9562" s="2">
        <v>9561</v>
      </c>
      <c r="B9562" s="2" t="s">
        <v>10700</v>
      </c>
      <c r="C9562" s="2">
        <f>YEAR([1]Data!$D9562)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x14ac:dyDescent="0.3">
      <c r="A9563" s="2">
        <v>9562</v>
      </c>
      <c r="B9563" s="2" t="s">
        <v>10700</v>
      </c>
      <c r="C9563" s="2">
        <f>YEAR([1]Data!$D9563)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x14ac:dyDescent="0.3">
      <c r="A9564" s="2">
        <v>9563</v>
      </c>
      <c r="B9564" s="2" t="s">
        <v>10700</v>
      </c>
      <c r="C9564" s="2">
        <f>YEAR([1]Data!$D9564)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x14ac:dyDescent="0.3">
      <c r="A9565" s="2">
        <v>9564</v>
      </c>
      <c r="B9565" s="2" t="s">
        <v>10700</v>
      </c>
      <c r="C9565" s="2">
        <f>YEAR([1]Data!$D9565)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x14ac:dyDescent="0.3">
      <c r="A9566" s="2">
        <v>9565</v>
      </c>
      <c r="B9566" s="2" t="s">
        <v>10705</v>
      </c>
      <c r="C9566" s="2">
        <f>YEAR([1]Data!$D9566)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x14ac:dyDescent="0.3">
      <c r="A9567" s="2">
        <v>9566</v>
      </c>
      <c r="B9567" s="2" t="s">
        <v>10706</v>
      </c>
      <c r="C9567" s="2">
        <f>YEAR([1]Data!$D9567)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x14ac:dyDescent="0.3">
      <c r="A9568" s="2">
        <v>9567</v>
      </c>
      <c r="B9568" s="2" t="s">
        <v>10706</v>
      </c>
      <c r="C9568" s="2">
        <f>YEAR([1]Data!$D9568)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x14ac:dyDescent="0.3">
      <c r="A9569" s="2">
        <v>9568</v>
      </c>
      <c r="B9569" s="2" t="s">
        <v>10706</v>
      </c>
      <c r="C9569" s="2">
        <f>YEAR([1]Data!$D9569)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x14ac:dyDescent="0.3">
      <c r="A9570" s="2">
        <v>9569</v>
      </c>
      <c r="B9570" s="2" t="s">
        <v>10707</v>
      </c>
      <c r="C9570" s="2">
        <f>YEAR([1]Data!$D9570)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x14ac:dyDescent="0.3">
      <c r="A9571" s="2">
        <v>9570</v>
      </c>
      <c r="B9571" s="2" t="s">
        <v>10708</v>
      </c>
      <c r="C9571" s="2">
        <f>YEAR([1]Data!$D9571)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x14ac:dyDescent="0.3">
      <c r="A9572" s="2">
        <v>9571</v>
      </c>
      <c r="B9572" s="2" t="s">
        <v>10708</v>
      </c>
      <c r="C9572" s="2">
        <f>YEAR([1]Data!$D9572)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x14ac:dyDescent="0.3">
      <c r="A9573" s="2">
        <v>9572</v>
      </c>
      <c r="B9573" s="2" t="s">
        <v>10708</v>
      </c>
      <c r="C9573" s="2">
        <f>YEAR([1]Data!$D9573)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x14ac:dyDescent="0.3">
      <c r="A9574" s="2">
        <v>9573</v>
      </c>
      <c r="B9574" s="2" t="s">
        <v>10708</v>
      </c>
      <c r="C9574" s="2">
        <f>YEAR([1]Data!$D9574)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x14ac:dyDescent="0.3">
      <c r="A9575" s="2">
        <v>9574</v>
      </c>
      <c r="B9575" s="2" t="s">
        <v>10708</v>
      </c>
      <c r="C9575" s="2">
        <f>YEAR([1]Data!$D9575)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x14ac:dyDescent="0.3">
      <c r="A9576" s="2">
        <v>9575</v>
      </c>
      <c r="B9576" s="2" t="s">
        <v>10709</v>
      </c>
      <c r="C9576" s="2">
        <f>YEAR([1]Data!$D9576)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x14ac:dyDescent="0.3">
      <c r="A9577" s="2">
        <v>9576</v>
      </c>
      <c r="B9577" s="2" t="s">
        <v>10710</v>
      </c>
      <c r="C9577" s="2">
        <f>YEAR([1]Data!$D9577)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x14ac:dyDescent="0.3">
      <c r="A9578" s="2">
        <v>9577</v>
      </c>
      <c r="B9578" s="2" t="s">
        <v>10710</v>
      </c>
      <c r="C9578" s="2">
        <f>YEAR([1]Data!$D9578)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x14ac:dyDescent="0.3">
      <c r="A9579" s="2">
        <v>9578</v>
      </c>
      <c r="B9579" s="2" t="s">
        <v>10710</v>
      </c>
      <c r="C9579" s="2">
        <f>YEAR([1]Data!$D9579)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x14ac:dyDescent="0.3">
      <c r="A9580" s="2">
        <v>9579</v>
      </c>
      <c r="B9580" s="2" t="s">
        <v>10711</v>
      </c>
      <c r="C9580" s="2">
        <f>YEAR([1]Data!$D9580)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x14ac:dyDescent="0.3">
      <c r="A9581" s="2">
        <v>9580</v>
      </c>
      <c r="B9581" s="2" t="s">
        <v>10711</v>
      </c>
      <c r="C9581" s="2">
        <f>YEAR([1]Data!$D9581)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x14ac:dyDescent="0.3">
      <c r="A9582" s="2">
        <v>9581</v>
      </c>
      <c r="B9582" s="2" t="s">
        <v>10711</v>
      </c>
      <c r="C9582" s="2">
        <f>YEAR([1]Data!$D9582)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x14ac:dyDescent="0.3">
      <c r="A9583" s="2">
        <v>9582</v>
      </c>
      <c r="B9583" s="2" t="s">
        <v>10711</v>
      </c>
      <c r="C9583" s="2">
        <f>YEAR([1]Data!$D9583)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x14ac:dyDescent="0.3">
      <c r="A9584" s="2">
        <v>9583</v>
      </c>
      <c r="B9584" s="2" t="s">
        <v>10712</v>
      </c>
      <c r="C9584" s="2">
        <f>YEAR([1]Data!$D9584)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x14ac:dyDescent="0.3">
      <c r="A9585" s="2">
        <v>9584</v>
      </c>
      <c r="B9585" s="2" t="s">
        <v>10713</v>
      </c>
      <c r="C9585" s="2">
        <f>YEAR([1]Data!$D9585)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x14ac:dyDescent="0.3">
      <c r="A9586" s="2">
        <v>9585</v>
      </c>
      <c r="B9586" s="2" t="s">
        <v>10714</v>
      </c>
      <c r="C9586" s="2">
        <f>YEAR([1]Data!$D9586)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x14ac:dyDescent="0.3">
      <c r="A9587" s="2">
        <v>9586</v>
      </c>
      <c r="B9587" s="2" t="s">
        <v>10715</v>
      </c>
      <c r="C9587" s="2">
        <f>YEAR([1]Data!$D9587)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x14ac:dyDescent="0.3">
      <c r="A9588" s="2">
        <v>9587</v>
      </c>
      <c r="B9588" s="2" t="s">
        <v>10716</v>
      </c>
      <c r="C9588" s="2">
        <f>YEAR([1]Data!$D9588)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x14ac:dyDescent="0.3">
      <c r="A9589" s="2">
        <v>9588</v>
      </c>
      <c r="B9589" s="2" t="s">
        <v>10717</v>
      </c>
      <c r="C9589" s="2">
        <f>YEAR([1]Data!$D9589)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x14ac:dyDescent="0.3">
      <c r="A9590" s="2">
        <v>9589</v>
      </c>
      <c r="B9590" s="2" t="s">
        <v>10718</v>
      </c>
      <c r="C9590" s="2">
        <f>YEAR([1]Data!$D9590)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x14ac:dyDescent="0.3">
      <c r="A9591" s="2">
        <v>9590</v>
      </c>
      <c r="B9591" s="2" t="s">
        <v>10719</v>
      </c>
      <c r="C9591" s="2">
        <f>YEAR([1]Data!$D9591)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x14ac:dyDescent="0.3">
      <c r="A9592" s="2">
        <v>9591</v>
      </c>
      <c r="B9592" s="2" t="s">
        <v>10719</v>
      </c>
      <c r="C9592" s="2">
        <f>YEAR([1]Data!$D9592)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x14ac:dyDescent="0.3">
      <c r="A9593" s="2">
        <v>9592</v>
      </c>
      <c r="B9593" s="2" t="s">
        <v>10720</v>
      </c>
      <c r="C9593" s="2">
        <f>YEAR([1]Data!$D9593)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x14ac:dyDescent="0.3">
      <c r="A9594" s="2">
        <v>9593</v>
      </c>
      <c r="B9594" s="2" t="s">
        <v>10720</v>
      </c>
      <c r="C9594" s="2">
        <f>YEAR([1]Data!$D9594)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x14ac:dyDescent="0.3">
      <c r="A9595" s="2">
        <v>9594</v>
      </c>
      <c r="B9595" s="2" t="s">
        <v>10721</v>
      </c>
      <c r="C9595" s="2">
        <f>YEAR([1]Data!$D9595)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x14ac:dyDescent="0.3">
      <c r="A9596" s="2">
        <v>9595</v>
      </c>
      <c r="B9596" s="2" t="s">
        <v>10721</v>
      </c>
      <c r="C9596" s="2">
        <f>YEAR([1]Data!$D9596)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x14ac:dyDescent="0.3">
      <c r="A9597" s="2">
        <v>9596</v>
      </c>
      <c r="B9597" s="2" t="s">
        <v>10722</v>
      </c>
      <c r="C9597" s="2">
        <f>YEAR([1]Data!$D9597)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x14ac:dyDescent="0.3">
      <c r="A9598" s="2">
        <v>9597</v>
      </c>
      <c r="B9598" s="2" t="s">
        <v>10722</v>
      </c>
      <c r="C9598" s="2">
        <f>YEAR([1]Data!$D9598)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x14ac:dyDescent="0.3">
      <c r="A9599" s="2">
        <v>9598</v>
      </c>
      <c r="B9599" s="2" t="s">
        <v>10722</v>
      </c>
      <c r="C9599" s="2">
        <f>YEAR([1]Data!$D9599)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x14ac:dyDescent="0.3">
      <c r="A9600" s="2">
        <v>9599</v>
      </c>
      <c r="B9600" s="2" t="s">
        <v>10723</v>
      </c>
      <c r="C9600" s="2">
        <f>YEAR([1]Data!$D9600)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x14ac:dyDescent="0.3">
      <c r="A9601" s="2">
        <v>9600</v>
      </c>
      <c r="B9601" s="2" t="s">
        <v>10724</v>
      </c>
      <c r="C9601" s="2">
        <f>YEAR([1]Data!$D9601)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x14ac:dyDescent="0.3">
      <c r="A9602" s="2">
        <v>9601</v>
      </c>
      <c r="B9602" s="2" t="s">
        <v>10725</v>
      </c>
      <c r="C9602" s="2">
        <f>YEAR([1]Data!$D9602)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x14ac:dyDescent="0.3">
      <c r="A9603" s="2">
        <v>9602</v>
      </c>
      <c r="B9603" s="2" t="s">
        <v>10726</v>
      </c>
      <c r="C9603" s="2">
        <f>YEAR([1]Data!$D9603)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x14ac:dyDescent="0.3">
      <c r="A9604" s="2">
        <v>9603</v>
      </c>
      <c r="B9604" s="2" t="s">
        <v>10727</v>
      </c>
      <c r="C9604" s="2">
        <f>YEAR([1]Data!$D9604)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x14ac:dyDescent="0.3">
      <c r="A9605" s="2">
        <v>9604</v>
      </c>
      <c r="B9605" s="2" t="s">
        <v>10728</v>
      </c>
      <c r="C9605" s="2">
        <f>YEAR([1]Data!$D9605)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x14ac:dyDescent="0.3">
      <c r="A9606" s="2">
        <v>9605</v>
      </c>
      <c r="B9606" s="2" t="s">
        <v>10729</v>
      </c>
      <c r="C9606" s="2">
        <f>YEAR([1]Data!$D9606)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x14ac:dyDescent="0.3">
      <c r="A9607" s="2">
        <v>9606</v>
      </c>
      <c r="B9607" s="2" t="s">
        <v>10732</v>
      </c>
      <c r="C9607" s="2">
        <f>YEAR([1]Data!$D9607)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x14ac:dyDescent="0.3">
      <c r="A9608" s="2">
        <v>9607</v>
      </c>
      <c r="B9608" s="2" t="s">
        <v>10732</v>
      </c>
      <c r="C9608" s="2">
        <f>YEAR([1]Data!$D9608)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x14ac:dyDescent="0.3">
      <c r="A9609" s="2">
        <v>9608</v>
      </c>
      <c r="B9609" s="2" t="s">
        <v>10733</v>
      </c>
      <c r="C9609" s="2">
        <f>YEAR([1]Data!$D9609)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x14ac:dyDescent="0.3">
      <c r="A9610" s="2">
        <v>9609</v>
      </c>
      <c r="B9610" s="2" t="s">
        <v>10733</v>
      </c>
      <c r="C9610" s="2">
        <f>YEAR([1]Data!$D9610)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x14ac:dyDescent="0.3">
      <c r="A9611" s="2">
        <v>9610</v>
      </c>
      <c r="B9611" s="2" t="s">
        <v>10734</v>
      </c>
      <c r="C9611" s="2">
        <f>YEAR([1]Data!$D9611)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x14ac:dyDescent="0.3">
      <c r="A9612" s="2">
        <v>9611</v>
      </c>
      <c r="B9612" s="2" t="s">
        <v>10734</v>
      </c>
      <c r="C9612" s="2">
        <f>YEAR([1]Data!$D9612)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x14ac:dyDescent="0.3">
      <c r="A9613" s="2">
        <v>9612</v>
      </c>
      <c r="B9613" s="2" t="s">
        <v>10735</v>
      </c>
      <c r="C9613" s="2">
        <f>YEAR([1]Data!$D9613)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x14ac:dyDescent="0.3">
      <c r="A9614" s="2">
        <v>9613</v>
      </c>
      <c r="B9614" s="2" t="s">
        <v>10736</v>
      </c>
      <c r="C9614" s="2">
        <f>YEAR([1]Data!$D9614)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x14ac:dyDescent="0.3">
      <c r="A9615" s="2">
        <v>9614</v>
      </c>
      <c r="B9615" s="2" t="s">
        <v>10737</v>
      </c>
      <c r="C9615" s="2">
        <f>YEAR([1]Data!$D9615)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x14ac:dyDescent="0.3">
      <c r="A9616" s="2">
        <v>9615</v>
      </c>
      <c r="B9616" s="2" t="s">
        <v>10737</v>
      </c>
      <c r="C9616" s="2">
        <f>YEAR([1]Data!$D9616)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x14ac:dyDescent="0.3">
      <c r="A9617" s="2">
        <v>9616</v>
      </c>
      <c r="B9617" s="2" t="s">
        <v>10737</v>
      </c>
      <c r="C9617" s="2">
        <f>YEAR([1]Data!$D9617)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x14ac:dyDescent="0.3">
      <c r="A9618" s="2">
        <v>9617</v>
      </c>
      <c r="B9618" s="2" t="s">
        <v>10738</v>
      </c>
      <c r="C9618" s="2">
        <f>YEAR([1]Data!$D9618)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x14ac:dyDescent="0.3">
      <c r="A9619" s="2">
        <v>9618</v>
      </c>
      <c r="B9619" s="2" t="s">
        <v>10739</v>
      </c>
      <c r="C9619" s="2">
        <f>YEAR([1]Data!$D9619)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x14ac:dyDescent="0.3">
      <c r="A9620" s="2">
        <v>9619</v>
      </c>
      <c r="B9620" s="2" t="s">
        <v>10739</v>
      </c>
      <c r="C9620" s="2">
        <f>YEAR([1]Data!$D9620)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x14ac:dyDescent="0.3">
      <c r="A9621" s="2">
        <v>9620</v>
      </c>
      <c r="B9621" s="2" t="s">
        <v>10739</v>
      </c>
      <c r="C9621" s="2">
        <f>YEAR([1]Data!$D9621)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x14ac:dyDescent="0.3">
      <c r="A9622" s="2">
        <v>9621</v>
      </c>
      <c r="B9622" s="2" t="s">
        <v>10740</v>
      </c>
      <c r="C9622" s="2">
        <f>YEAR([1]Data!$D9622)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x14ac:dyDescent="0.3">
      <c r="A9623" s="2">
        <v>9622</v>
      </c>
      <c r="B9623" s="2" t="s">
        <v>10740</v>
      </c>
      <c r="C9623" s="2">
        <f>YEAR([1]Data!$D9623)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x14ac:dyDescent="0.3">
      <c r="A9624" s="2">
        <v>9623</v>
      </c>
      <c r="B9624" s="2" t="s">
        <v>10740</v>
      </c>
      <c r="C9624" s="2">
        <f>YEAR([1]Data!$D9624)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x14ac:dyDescent="0.3">
      <c r="A9625" s="2">
        <v>9624</v>
      </c>
      <c r="B9625" s="2" t="s">
        <v>10741</v>
      </c>
      <c r="C9625" s="2">
        <f>YEAR([1]Data!$D9625)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x14ac:dyDescent="0.3">
      <c r="A9626" s="2">
        <v>9625</v>
      </c>
      <c r="B9626" s="2" t="s">
        <v>10741</v>
      </c>
      <c r="C9626" s="2">
        <f>YEAR([1]Data!$D9626)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x14ac:dyDescent="0.3">
      <c r="A9627" s="2">
        <v>9626</v>
      </c>
      <c r="B9627" s="2" t="s">
        <v>10741</v>
      </c>
      <c r="C9627" s="2">
        <f>YEAR([1]Data!$D9627)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x14ac:dyDescent="0.3">
      <c r="A9628" s="2">
        <v>9627</v>
      </c>
      <c r="B9628" s="2" t="s">
        <v>10742</v>
      </c>
      <c r="C9628" s="2">
        <f>YEAR([1]Data!$D9628)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x14ac:dyDescent="0.3">
      <c r="A9629" s="2">
        <v>9628</v>
      </c>
      <c r="B9629" s="2" t="s">
        <v>10743</v>
      </c>
      <c r="C9629" s="2">
        <f>YEAR([1]Data!$D9629)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x14ac:dyDescent="0.3">
      <c r="A9630" s="2">
        <v>9629</v>
      </c>
      <c r="B9630" s="2" t="s">
        <v>10744</v>
      </c>
      <c r="C9630" s="2">
        <f>YEAR([1]Data!$D9630)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x14ac:dyDescent="0.3">
      <c r="A9631" s="2">
        <v>9630</v>
      </c>
      <c r="B9631" s="2" t="s">
        <v>10744</v>
      </c>
      <c r="C9631" s="2">
        <f>YEAR([1]Data!$D9631)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x14ac:dyDescent="0.3">
      <c r="A9632" s="2">
        <v>9631</v>
      </c>
      <c r="B9632" s="2" t="s">
        <v>10745</v>
      </c>
      <c r="C9632" s="2">
        <f>YEAR([1]Data!$D9632)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x14ac:dyDescent="0.3">
      <c r="A9633" s="2">
        <v>9632</v>
      </c>
      <c r="B9633" s="2" t="s">
        <v>10745</v>
      </c>
      <c r="C9633" s="2">
        <f>YEAR([1]Data!$D9633)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x14ac:dyDescent="0.3">
      <c r="A9634" s="2">
        <v>9633</v>
      </c>
      <c r="B9634" s="2" t="s">
        <v>10746</v>
      </c>
      <c r="C9634" s="2">
        <f>YEAR([1]Data!$D9634)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x14ac:dyDescent="0.3">
      <c r="A9635" s="2">
        <v>9634</v>
      </c>
      <c r="B9635" s="2" t="s">
        <v>10747</v>
      </c>
      <c r="C9635" s="2">
        <f>YEAR([1]Data!$D9635)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x14ac:dyDescent="0.3">
      <c r="A9636" s="2">
        <v>9635</v>
      </c>
      <c r="B9636" s="2" t="s">
        <v>10747</v>
      </c>
      <c r="C9636" s="2">
        <f>YEAR([1]Data!$D9636)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x14ac:dyDescent="0.3">
      <c r="A9637" s="2">
        <v>9636</v>
      </c>
      <c r="B9637" s="2" t="s">
        <v>10747</v>
      </c>
      <c r="C9637" s="2">
        <f>YEAR([1]Data!$D9637)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x14ac:dyDescent="0.3">
      <c r="A9638" s="2">
        <v>9637</v>
      </c>
      <c r="B9638" s="2" t="s">
        <v>10748</v>
      </c>
      <c r="C9638" s="2">
        <f>YEAR([1]Data!$D9638)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x14ac:dyDescent="0.3">
      <c r="A9639" s="2">
        <v>9638</v>
      </c>
      <c r="B9639" s="2" t="s">
        <v>10748</v>
      </c>
      <c r="C9639" s="2">
        <f>YEAR([1]Data!$D9639)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x14ac:dyDescent="0.3">
      <c r="A9640" s="2">
        <v>9639</v>
      </c>
      <c r="B9640" s="2" t="s">
        <v>10749</v>
      </c>
      <c r="C9640" s="2">
        <f>YEAR([1]Data!$D9640)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x14ac:dyDescent="0.3">
      <c r="A9641" s="2">
        <v>9640</v>
      </c>
      <c r="B9641" s="2" t="s">
        <v>10750</v>
      </c>
      <c r="C9641" s="2">
        <f>YEAR([1]Data!$D9641)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x14ac:dyDescent="0.3">
      <c r="A9642" s="2">
        <v>9641</v>
      </c>
      <c r="B9642" s="2" t="s">
        <v>10751</v>
      </c>
      <c r="C9642" s="2">
        <f>YEAR([1]Data!$D9642)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x14ac:dyDescent="0.3">
      <c r="A9643" s="2">
        <v>9642</v>
      </c>
      <c r="B9643" s="2" t="s">
        <v>10751</v>
      </c>
      <c r="C9643" s="2">
        <f>YEAR([1]Data!$D9643)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x14ac:dyDescent="0.3">
      <c r="A9644" s="2">
        <v>9643</v>
      </c>
      <c r="B9644" s="2" t="s">
        <v>10751</v>
      </c>
      <c r="C9644" s="2">
        <f>YEAR([1]Data!$D9644)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x14ac:dyDescent="0.3">
      <c r="A9645" s="2">
        <v>9644</v>
      </c>
      <c r="B9645" s="2" t="s">
        <v>10751</v>
      </c>
      <c r="C9645" s="2">
        <f>YEAR([1]Data!$D9645)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x14ac:dyDescent="0.3">
      <c r="A9646" s="2">
        <v>9645</v>
      </c>
      <c r="B9646" s="2" t="s">
        <v>10752</v>
      </c>
      <c r="C9646" s="2">
        <f>YEAR([1]Data!$D9646)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x14ac:dyDescent="0.3">
      <c r="A9647" s="2">
        <v>9646</v>
      </c>
      <c r="B9647" s="2" t="s">
        <v>10752</v>
      </c>
      <c r="C9647" s="2">
        <f>YEAR([1]Data!$D9647)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x14ac:dyDescent="0.3">
      <c r="A9648" s="2">
        <v>9647</v>
      </c>
      <c r="B9648" s="2" t="s">
        <v>10752</v>
      </c>
      <c r="C9648" s="2">
        <f>YEAR([1]Data!$D9648)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x14ac:dyDescent="0.3">
      <c r="A9649" s="2">
        <v>9648</v>
      </c>
      <c r="B9649" s="2" t="s">
        <v>10753</v>
      </c>
      <c r="C9649" s="2">
        <f>YEAR([1]Data!$D9649)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x14ac:dyDescent="0.3">
      <c r="A9650" s="2">
        <v>9649</v>
      </c>
      <c r="B9650" s="2" t="s">
        <v>10753</v>
      </c>
      <c r="C9650" s="2">
        <f>YEAR([1]Data!$D9650)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x14ac:dyDescent="0.3">
      <c r="A9651" s="2">
        <v>9650</v>
      </c>
      <c r="B9651" s="2" t="s">
        <v>10755</v>
      </c>
      <c r="C9651" s="2">
        <f>YEAR([1]Data!$D9651)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x14ac:dyDescent="0.3">
      <c r="A9652" s="2">
        <v>9651</v>
      </c>
      <c r="B9652" s="2" t="s">
        <v>10755</v>
      </c>
      <c r="C9652" s="2">
        <f>YEAR([1]Data!$D9652)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x14ac:dyDescent="0.3">
      <c r="A9653" s="2">
        <v>9652</v>
      </c>
      <c r="B9653" s="2" t="s">
        <v>10755</v>
      </c>
      <c r="C9653" s="2">
        <f>YEAR([1]Data!$D9653)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x14ac:dyDescent="0.3">
      <c r="A9654" s="2">
        <v>9653</v>
      </c>
      <c r="B9654" s="2" t="s">
        <v>10755</v>
      </c>
      <c r="C9654" s="2">
        <f>YEAR([1]Data!$D9654)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x14ac:dyDescent="0.3">
      <c r="A9655" s="2">
        <v>9654</v>
      </c>
      <c r="B9655" s="2" t="s">
        <v>10756</v>
      </c>
      <c r="C9655" s="2">
        <f>YEAR([1]Data!$D9655)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x14ac:dyDescent="0.3">
      <c r="A9656" s="2">
        <v>9655</v>
      </c>
      <c r="B9656" s="2" t="s">
        <v>10756</v>
      </c>
      <c r="C9656" s="2">
        <f>YEAR([1]Data!$D9656)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x14ac:dyDescent="0.3">
      <c r="A9657" s="2">
        <v>9656</v>
      </c>
      <c r="B9657" s="2" t="s">
        <v>10757</v>
      </c>
      <c r="C9657" s="2">
        <f>YEAR([1]Data!$D9657)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x14ac:dyDescent="0.3">
      <c r="A9658" s="2">
        <v>9657</v>
      </c>
      <c r="B9658" s="2" t="s">
        <v>10757</v>
      </c>
      <c r="C9658" s="2">
        <f>YEAR([1]Data!$D9658)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x14ac:dyDescent="0.3">
      <c r="A9659" s="2">
        <v>9658</v>
      </c>
      <c r="B9659" s="2" t="s">
        <v>10757</v>
      </c>
      <c r="C9659" s="2">
        <f>YEAR([1]Data!$D9659)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x14ac:dyDescent="0.3">
      <c r="A9660" s="2">
        <v>9659</v>
      </c>
      <c r="B9660" s="2" t="s">
        <v>10757</v>
      </c>
      <c r="C9660" s="2">
        <f>YEAR([1]Data!$D9660)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x14ac:dyDescent="0.3">
      <c r="A9661" s="2">
        <v>9660</v>
      </c>
      <c r="B9661" s="2" t="s">
        <v>10758</v>
      </c>
      <c r="C9661" s="2">
        <f>YEAR([1]Data!$D9661)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x14ac:dyDescent="0.3">
      <c r="A9662" s="2">
        <v>9661</v>
      </c>
      <c r="B9662" s="2" t="s">
        <v>10759</v>
      </c>
      <c r="C9662" s="2">
        <f>YEAR([1]Data!$D9662)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x14ac:dyDescent="0.3">
      <c r="A9663" s="2">
        <v>9662</v>
      </c>
      <c r="B9663" s="2" t="s">
        <v>10759</v>
      </c>
      <c r="C9663" s="2">
        <f>YEAR([1]Data!$D9663)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x14ac:dyDescent="0.3">
      <c r="A9664" s="2">
        <v>9663</v>
      </c>
      <c r="B9664" s="2" t="s">
        <v>10759</v>
      </c>
      <c r="C9664" s="2">
        <f>YEAR([1]Data!$D9664)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x14ac:dyDescent="0.3">
      <c r="A9665" s="2">
        <v>9664</v>
      </c>
      <c r="B9665" s="2" t="s">
        <v>10760</v>
      </c>
      <c r="C9665" s="2">
        <f>YEAR([1]Data!$D9665)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x14ac:dyDescent="0.3">
      <c r="A9666" s="2">
        <v>9665</v>
      </c>
      <c r="B9666" s="2" t="s">
        <v>10761</v>
      </c>
      <c r="C9666" s="2">
        <f>YEAR([1]Data!$D9666)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x14ac:dyDescent="0.3">
      <c r="A9667" s="2">
        <v>9666</v>
      </c>
      <c r="B9667" s="2" t="s">
        <v>10762</v>
      </c>
      <c r="C9667" s="2">
        <f>YEAR([1]Data!$D9667)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x14ac:dyDescent="0.3">
      <c r="A9668" s="2">
        <v>9667</v>
      </c>
      <c r="B9668" s="2" t="s">
        <v>10762</v>
      </c>
      <c r="C9668" s="2">
        <f>YEAR([1]Data!$D9668)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x14ac:dyDescent="0.3">
      <c r="A9669" s="2">
        <v>9668</v>
      </c>
      <c r="B9669" s="2" t="s">
        <v>10763</v>
      </c>
      <c r="C9669" s="2">
        <f>YEAR([1]Data!$D9669)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x14ac:dyDescent="0.3">
      <c r="A9670" s="2">
        <v>9669</v>
      </c>
      <c r="B9670" s="2" t="s">
        <v>10763</v>
      </c>
      <c r="C9670" s="2">
        <f>YEAR([1]Data!$D9670)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x14ac:dyDescent="0.3">
      <c r="A9671" s="2">
        <v>9670</v>
      </c>
      <c r="B9671" s="2" t="s">
        <v>10765</v>
      </c>
      <c r="C9671" s="2">
        <f>YEAR([1]Data!$D9671)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x14ac:dyDescent="0.3">
      <c r="A9672" s="2">
        <v>9671</v>
      </c>
      <c r="B9672" s="2" t="s">
        <v>10766</v>
      </c>
      <c r="C9672" s="2">
        <f>YEAR([1]Data!$D9672)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x14ac:dyDescent="0.3">
      <c r="A9673" s="2">
        <v>9672</v>
      </c>
      <c r="B9673" s="2" t="s">
        <v>10767</v>
      </c>
      <c r="C9673" s="2">
        <f>YEAR([1]Data!$D9673)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x14ac:dyDescent="0.3">
      <c r="A9674" s="2">
        <v>9673</v>
      </c>
      <c r="B9674" s="2" t="s">
        <v>10768</v>
      </c>
      <c r="C9674" s="2">
        <f>YEAR([1]Data!$D9674)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x14ac:dyDescent="0.3">
      <c r="A9675" s="2">
        <v>9674</v>
      </c>
      <c r="B9675" s="2" t="s">
        <v>10768</v>
      </c>
      <c r="C9675" s="2">
        <f>YEAR([1]Data!$D9675)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x14ac:dyDescent="0.3">
      <c r="A9676" s="2">
        <v>9675</v>
      </c>
      <c r="B9676" s="2" t="s">
        <v>10771</v>
      </c>
      <c r="C9676" s="2">
        <f>YEAR([1]Data!$D9676)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x14ac:dyDescent="0.3">
      <c r="A9677" s="2">
        <v>9676</v>
      </c>
      <c r="B9677" s="2" t="s">
        <v>10772</v>
      </c>
      <c r="C9677" s="2">
        <f>YEAR([1]Data!$D9677)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x14ac:dyDescent="0.3">
      <c r="A9678" s="2">
        <v>9677</v>
      </c>
      <c r="B9678" s="2" t="s">
        <v>10773</v>
      </c>
      <c r="C9678" s="2">
        <f>YEAR([1]Data!$D9678)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x14ac:dyDescent="0.3">
      <c r="A9679" s="2">
        <v>9678</v>
      </c>
      <c r="B9679" s="2" t="s">
        <v>10774</v>
      </c>
      <c r="C9679" s="2">
        <f>YEAR([1]Data!$D9679)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x14ac:dyDescent="0.3">
      <c r="A9680" s="2">
        <v>9679</v>
      </c>
      <c r="B9680" s="2" t="s">
        <v>10774</v>
      </c>
      <c r="C9680" s="2">
        <f>YEAR([1]Data!$D9680)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x14ac:dyDescent="0.3">
      <c r="A9681" s="2">
        <v>9680</v>
      </c>
      <c r="B9681" s="2" t="s">
        <v>10775</v>
      </c>
      <c r="C9681" s="2">
        <f>YEAR([1]Data!$D9681)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x14ac:dyDescent="0.3">
      <c r="A9682" s="2">
        <v>9681</v>
      </c>
      <c r="B9682" s="2" t="s">
        <v>10775</v>
      </c>
      <c r="C9682" s="2">
        <f>YEAR([1]Data!$D9682)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x14ac:dyDescent="0.3">
      <c r="A9683" s="2">
        <v>9682</v>
      </c>
      <c r="B9683" s="2" t="s">
        <v>10776</v>
      </c>
      <c r="C9683" s="2">
        <f>YEAR([1]Data!$D9683)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x14ac:dyDescent="0.3">
      <c r="A9684" s="2">
        <v>9683</v>
      </c>
      <c r="B9684" s="2" t="s">
        <v>10776</v>
      </c>
      <c r="C9684" s="2">
        <f>YEAR([1]Data!$D9684)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x14ac:dyDescent="0.3">
      <c r="A9685" s="2">
        <v>9684</v>
      </c>
      <c r="B9685" s="2" t="s">
        <v>10776</v>
      </c>
      <c r="C9685" s="2">
        <f>YEAR([1]Data!$D9685)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x14ac:dyDescent="0.3">
      <c r="A9686" s="2">
        <v>9685</v>
      </c>
      <c r="B9686" s="2" t="s">
        <v>10776</v>
      </c>
      <c r="C9686" s="2">
        <f>YEAR([1]Data!$D9686)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x14ac:dyDescent="0.3">
      <c r="A9687" s="2">
        <v>9686</v>
      </c>
      <c r="B9687" s="2" t="s">
        <v>10777</v>
      </c>
      <c r="C9687" s="2">
        <f>YEAR([1]Data!$D9687)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x14ac:dyDescent="0.3">
      <c r="A9688" s="2">
        <v>9687</v>
      </c>
      <c r="B9688" s="2" t="s">
        <v>10778</v>
      </c>
      <c r="C9688" s="2">
        <f>YEAR([1]Data!$D9688)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x14ac:dyDescent="0.3">
      <c r="A9689" s="2">
        <v>9688</v>
      </c>
      <c r="B9689" s="2" t="s">
        <v>10779</v>
      </c>
      <c r="C9689" s="2">
        <f>YEAR([1]Data!$D9689)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x14ac:dyDescent="0.3">
      <c r="A9690" s="2">
        <v>9689</v>
      </c>
      <c r="B9690" s="2" t="s">
        <v>10780</v>
      </c>
      <c r="C9690" s="2">
        <f>YEAR([1]Data!$D9690)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x14ac:dyDescent="0.3">
      <c r="A9691" s="2">
        <v>9690</v>
      </c>
      <c r="B9691" s="2" t="s">
        <v>10780</v>
      </c>
      <c r="C9691" s="2">
        <f>YEAR([1]Data!$D9691)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x14ac:dyDescent="0.3">
      <c r="A9692" s="2">
        <v>9691</v>
      </c>
      <c r="B9692" s="2" t="s">
        <v>10781</v>
      </c>
      <c r="C9692" s="2">
        <f>YEAR([1]Data!$D9692)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x14ac:dyDescent="0.3">
      <c r="A9693" s="2">
        <v>9692</v>
      </c>
      <c r="B9693" s="2" t="s">
        <v>10782</v>
      </c>
      <c r="C9693" s="2">
        <f>YEAR([1]Data!$D9693)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x14ac:dyDescent="0.3">
      <c r="A9694" s="2">
        <v>9693</v>
      </c>
      <c r="B9694" s="2" t="s">
        <v>10783</v>
      </c>
      <c r="C9694" s="2">
        <f>YEAR([1]Data!$D9694)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x14ac:dyDescent="0.3">
      <c r="A9695" s="2">
        <v>9694</v>
      </c>
      <c r="B9695" s="2" t="s">
        <v>10784</v>
      </c>
      <c r="C9695" s="2">
        <f>YEAR([1]Data!$D9695)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x14ac:dyDescent="0.3">
      <c r="A9696" s="2">
        <v>9695</v>
      </c>
      <c r="B9696" s="2" t="s">
        <v>10784</v>
      </c>
      <c r="C9696" s="2">
        <f>YEAR([1]Data!$D9696)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x14ac:dyDescent="0.3">
      <c r="A9697" s="2">
        <v>9696</v>
      </c>
      <c r="B9697" s="2" t="s">
        <v>10785</v>
      </c>
      <c r="C9697" s="2">
        <f>YEAR([1]Data!$D9697)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x14ac:dyDescent="0.3">
      <c r="A9698" s="2">
        <v>9697</v>
      </c>
      <c r="B9698" s="2" t="s">
        <v>10786</v>
      </c>
      <c r="C9698" s="2">
        <f>YEAR([1]Data!$D9698)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x14ac:dyDescent="0.3">
      <c r="A9699" s="2">
        <v>9698</v>
      </c>
      <c r="B9699" s="2" t="s">
        <v>10787</v>
      </c>
      <c r="C9699" s="2">
        <f>YEAR([1]Data!$D9699)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x14ac:dyDescent="0.3">
      <c r="A9700" s="2">
        <v>9699</v>
      </c>
      <c r="B9700" s="2" t="s">
        <v>10788</v>
      </c>
      <c r="C9700" s="2">
        <f>YEAR([1]Data!$D9700)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x14ac:dyDescent="0.3">
      <c r="A9701" s="2">
        <v>9700</v>
      </c>
      <c r="B9701" s="2" t="s">
        <v>10788</v>
      </c>
      <c r="C9701" s="2">
        <f>YEAR([1]Data!$D9701)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x14ac:dyDescent="0.3">
      <c r="A9702" s="2">
        <v>9701</v>
      </c>
      <c r="B9702" s="2" t="s">
        <v>10788</v>
      </c>
      <c r="C9702" s="2">
        <f>YEAR([1]Data!$D9702)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x14ac:dyDescent="0.3">
      <c r="A9703" s="2">
        <v>9702</v>
      </c>
      <c r="B9703" s="2" t="s">
        <v>10789</v>
      </c>
      <c r="C9703" s="2">
        <f>YEAR([1]Data!$D9703)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x14ac:dyDescent="0.3">
      <c r="A9704" s="2">
        <v>9703</v>
      </c>
      <c r="B9704" s="2" t="s">
        <v>10791</v>
      </c>
      <c r="C9704" s="2">
        <f>YEAR([1]Data!$D9704)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x14ac:dyDescent="0.3">
      <c r="A9705" s="2">
        <v>9704</v>
      </c>
      <c r="B9705" s="2" t="s">
        <v>10791</v>
      </c>
      <c r="C9705" s="2">
        <f>YEAR([1]Data!$D9705)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x14ac:dyDescent="0.3">
      <c r="A9706" s="2">
        <v>9705</v>
      </c>
      <c r="B9706" s="2" t="s">
        <v>10791</v>
      </c>
      <c r="C9706" s="2">
        <f>YEAR([1]Data!$D9706)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x14ac:dyDescent="0.3">
      <c r="A9707" s="2">
        <v>9706</v>
      </c>
      <c r="B9707" s="2" t="s">
        <v>10792</v>
      </c>
      <c r="C9707" s="2">
        <f>YEAR([1]Data!$D9707)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x14ac:dyDescent="0.3">
      <c r="A9708" s="2">
        <v>9707</v>
      </c>
      <c r="B9708" s="2" t="s">
        <v>10793</v>
      </c>
      <c r="C9708" s="2">
        <f>YEAR([1]Data!$D9708)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x14ac:dyDescent="0.3">
      <c r="A9709" s="2">
        <v>9708</v>
      </c>
      <c r="B9709" s="2" t="s">
        <v>10793</v>
      </c>
      <c r="C9709" s="2">
        <f>YEAR([1]Data!$D9709)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x14ac:dyDescent="0.3">
      <c r="A9710" s="2">
        <v>9709</v>
      </c>
      <c r="B9710" s="2" t="s">
        <v>10793</v>
      </c>
      <c r="C9710" s="2">
        <f>YEAR([1]Data!$D9710)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x14ac:dyDescent="0.3">
      <c r="A9711" s="2">
        <v>9710</v>
      </c>
      <c r="B9711" s="2" t="s">
        <v>10793</v>
      </c>
      <c r="C9711" s="2">
        <f>YEAR([1]Data!$D9711)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x14ac:dyDescent="0.3">
      <c r="A9712" s="2">
        <v>9711</v>
      </c>
      <c r="B9712" s="2" t="s">
        <v>10794</v>
      </c>
      <c r="C9712" s="2">
        <f>YEAR([1]Data!$D9712)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x14ac:dyDescent="0.3">
      <c r="A9713" s="2">
        <v>9712</v>
      </c>
      <c r="B9713" s="2" t="s">
        <v>10794</v>
      </c>
      <c r="C9713" s="2">
        <f>YEAR([1]Data!$D9713)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x14ac:dyDescent="0.3">
      <c r="A9714" s="2">
        <v>9713</v>
      </c>
      <c r="B9714" s="2" t="s">
        <v>10794</v>
      </c>
      <c r="C9714" s="2">
        <f>YEAR([1]Data!$D9714)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x14ac:dyDescent="0.3">
      <c r="A9715" s="2">
        <v>9714</v>
      </c>
      <c r="B9715" s="2" t="s">
        <v>10794</v>
      </c>
      <c r="C9715" s="2">
        <f>YEAR([1]Data!$D9715)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x14ac:dyDescent="0.3">
      <c r="A9716" s="2">
        <v>9715</v>
      </c>
      <c r="B9716" s="2" t="s">
        <v>10794</v>
      </c>
      <c r="C9716" s="2">
        <f>YEAR([1]Data!$D9716)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x14ac:dyDescent="0.3">
      <c r="A9717" s="2">
        <v>9716</v>
      </c>
      <c r="B9717" s="2" t="s">
        <v>10795</v>
      </c>
      <c r="C9717" s="2">
        <f>YEAR([1]Data!$D9717)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x14ac:dyDescent="0.3">
      <c r="A9718" s="2">
        <v>9717</v>
      </c>
      <c r="B9718" s="2" t="s">
        <v>10796</v>
      </c>
      <c r="C9718" s="2">
        <f>YEAR([1]Data!$D9718)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x14ac:dyDescent="0.3">
      <c r="A9719" s="2">
        <v>9718</v>
      </c>
      <c r="B9719" s="2" t="s">
        <v>10797</v>
      </c>
      <c r="C9719" s="2">
        <f>YEAR([1]Data!$D9719)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x14ac:dyDescent="0.3">
      <c r="A9720" s="2">
        <v>9719</v>
      </c>
      <c r="B9720" s="2" t="s">
        <v>10797</v>
      </c>
      <c r="C9720" s="2">
        <f>YEAR([1]Data!$D9720)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x14ac:dyDescent="0.3">
      <c r="A9721" s="2">
        <v>9720</v>
      </c>
      <c r="B9721" s="2" t="s">
        <v>10798</v>
      </c>
      <c r="C9721" s="2">
        <f>YEAR([1]Data!$D9721)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x14ac:dyDescent="0.3">
      <c r="A9722" s="2">
        <v>9721</v>
      </c>
      <c r="B9722" s="2" t="s">
        <v>10799</v>
      </c>
      <c r="C9722" s="2">
        <f>YEAR([1]Data!$D9722)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x14ac:dyDescent="0.3">
      <c r="A9723" s="2">
        <v>9722</v>
      </c>
      <c r="B9723" s="2" t="s">
        <v>10800</v>
      </c>
      <c r="C9723" s="2">
        <f>YEAR([1]Data!$D9723)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x14ac:dyDescent="0.3">
      <c r="A9724" s="2">
        <v>9723</v>
      </c>
      <c r="B9724" s="2" t="s">
        <v>10800</v>
      </c>
      <c r="C9724" s="2">
        <f>YEAR([1]Data!$D9724)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x14ac:dyDescent="0.3">
      <c r="A9725" s="2">
        <v>9724</v>
      </c>
      <c r="B9725" s="2" t="s">
        <v>10801</v>
      </c>
      <c r="C9725" s="2">
        <f>YEAR([1]Data!$D9725)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x14ac:dyDescent="0.3">
      <c r="A9726" s="2">
        <v>9725</v>
      </c>
      <c r="B9726" s="2" t="s">
        <v>10802</v>
      </c>
      <c r="C9726" s="2">
        <f>YEAR([1]Data!$D9726)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x14ac:dyDescent="0.3">
      <c r="A9727" s="2">
        <v>9726</v>
      </c>
      <c r="B9727" s="2" t="s">
        <v>10803</v>
      </c>
      <c r="C9727" s="2">
        <f>YEAR([1]Data!$D9727)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x14ac:dyDescent="0.3">
      <c r="A9728" s="2">
        <v>9727</v>
      </c>
      <c r="B9728" s="2" t="s">
        <v>10804</v>
      </c>
      <c r="C9728" s="2">
        <f>YEAR([1]Data!$D9728)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x14ac:dyDescent="0.3">
      <c r="A9729" s="2">
        <v>9728</v>
      </c>
      <c r="B9729" s="2" t="s">
        <v>10804</v>
      </c>
      <c r="C9729" s="2">
        <f>YEAR([1]Data!$D9729)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x14ac:dyDescent="0.3">
      <c r="A9730" s="2">
        <v>9729</v>
      </c>
      <c r="B9730" s="2" t="s">
        <v>10804</v>
      </c>
      <c r="C9730" s="2">
        <f>YEAR([1]Data!$D9730)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x14ac:dyDescent="0.3">
      <c r="A9731" s="2">
        <v>9730</v>
      </c>
      <c r="B9731" s="2" t="s">
        <v>10805</v>
      </c>
      <c r="C9731" s="2">
        <f>YEAR([1]Data!$D9731)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x14ac:dyDescent="0.3">
      <c r="A9732" s="2">
        <v>9731</v>
      </c>
      <c r="B9732" s="2" t="s">
        <v>10805</v>
      </c>
      <c r="C9732" s="2">
        <f>YEAR([1]Data!$D9732)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x14ac:dyDescent="0.3">
      <c r="A9733" s="2">
        <v>9732</v>
      </c>
      <c r="B9733" s="2" t="s">
        <v>10806</v>
      </c>
      <c r="C9733" s="2">
        <f>YEAR([1]Data!$D9733)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x14ac:dyDescent="0.3">
      <c r="A9734" s="2">
        <v>9733</v>
      </c>
      <c r="B9734" s="2" t="s">
        <v>10807</v>
      </c>
      <c r="C9734" s="2">
        <f>YEAR([1]Data!$D9734)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x14ac:dyDescent="0.3">
      <c r="A9735" s="2">
        <v>9734</v>
      </c>
      <c r="B9735" s="2" t="s">
        <v>10807</v>
      </c>
      <c r="C9735" s="2">
        <f>YEAR([1]Data!$D9735)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x14ac:dyDescent="0.3">
      <c r="A9736" s="2">
        <v>9735</v>
      </c>
      <c r="B9736" s="2" t="s">
        <v>10807</v>
      </c>
      <c r="C9736" s="2">
        <f>YEAR([1]Data!$D9736)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x14ac:dyDescent="0.3">
      <c r="A9737" s="2">
        <v>9736</v>
      </c>
      <c r="B9737" s="2" t="s">
        <v>10808</v>
      </c>
      <c r="C9737" s="2">
        <f>YEAR([1]Data!$D9737)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x14ac:dyDescent="0.3">
      <c r="A9738" s="2">
        <v>9737</v>
      </c>
      <c r="B9738" s="2" t="s">
        <v>10809</v>
      </c>
      <c r="C9738" s="2">
        <f>YEAR([1]Data!$D9738)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x14ac:dyDescent="0.3">
      <c r="A9739" s="2">
        <v>9738</v>
      </c>
      <c r="B9739" s="2" t="s">
        <v>10810</v>
      </c>
      <c r="C9739" s="2">
        <f>YEAR([1]Data!$D9739)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x14ac:dyDescent="0.3">
      <c r="A9740" s="2">
        <v>9739</v>
      </c>
      <c r="B9740" s="2" t="s">
        <v>10810</v>
      </c>
      <c r="C9740" s="2">
        <f>YEAR([1]Data!$D9740)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x14ac:dyDescent="0.3">
      <c r="A9741" s="2">
        <v>9740</v>
      </c>
      <c r="B9741" s="2" t="s">
        <v>10810</v>
      </c>
      <c r="C9741" s="2">
        <f>YEAR([1]Data!$D9741)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x14ac:dyDescent="0.3">
      <c r="A9742" s="2">
        <v>9741</v>
      </c>
      <c r="B9742" s="2" t="s">
        <v>10810</v>
      </c>
      <c r="C9742" s="2">
        <f>YEAR([1]Data!$D9742)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x14ac:dyDescent="0.3">
      <c r="A9743" s="2">
        <v>9742</v>
      </c>
      <c r="B9743" s="2" t="s">
        <v>10811</v>
      </c>
      <c r="C9743" s="2">
        <f>YEAR([1]Data!$D9743)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x14ac:dyDescent="0.3">
      <c r="A9744" s="2">
        <v>9743</v>
      </c>
      <c r="B9744" s="2" t="s">
        <v>10812</v>
      </c>
      <c r="C9744" s="2">
        <f>YEAR([1]Data!$D9744)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x14ac:dyDescent="0.3">
      <c r="A9745" s="2">
        <v>9744</v>
      </c>
      <c r="B9745" s="2" t="s">
        <v>10813</v>
      </c>
      <c r="C9745" s="2">
        <f>YEAR([1]Data!$D9745)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x14ac:dyDescent="0.3">
      <c r="A9746" s="2">
        <v>9745</v>
      </c>
      <c r="B9746" s="2" t="s">
        <v>10814</v>
      </c>
      <c r="C9746" s="2">
        <f>YEAR([1]Data!$D9746)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x14ac:dyDescent="0.3">
      <c r="A9747" s="2">
        <v>9746</v>
      </c>
      <c r="B9747" s="2" t="s">
        <v>10815</v>
      </c>
      <c r="C9747" s="2">
        <f>YEAR([1]Data!$D9747)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x14ac:dyDescent="0.3">
      <c r="A9748" s="2">
        <v>9747</v>
      </c>
      <c r="B9748" s="2" t="s">
        <v>10815</v>
      </c>
      <c r="C9748" s="2">
        <f>YEAR([1]Data!$D9748)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x14ac:dyDescent="0.3">
      <c r="A9749" s="2">
        <v>9748</v>
      </c>
      <c r="B9749" s="2" t="s">
        <v>10816</v>
      </c>
      <c r="C9749" s="2">
        <f>YEAR([1]Data!$D9749)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x14ac:dyDescent="0.3">
      <c r="A9750" s="2">
        <v>9749</v>
      </c>
      <c r="B9750" s="2" t="s">
        <v>10816</v>
      </c>
      <c r="C9750" s="2">
        <f>YEAR([1]Data!$D9750)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x14ac:dyDescent="0.3">
      <c r="A9751" s="2">
        <v>9750</v>
      </c>
      <c r="B9751" s="2" t="s">
        <v>10817</v>
      </c>
      <c r="C9751" s="2">
        <f>YEAR([1]Data!$D9751)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x14ac:dyDescent="0.3">
      <c r="A9752" s="2">
        <v>9751</v>
      </c>
      <c r="B9752" s="2" t="s">
        <v>10818</v>
      </c>
      <c r="C9752" s="2">
        <f>YEAR([1]Data!$D9752)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x14ac:dyDescent="0.3">
      <c r="A9753" s="2">
        <v>9752</v>
      </c>
      <c r="B9753" s="2" t="s">
        <v>10818</v>
      </c>
      <c r="C9753" s="2">
        <f>YEAR([1]Data!$D9753)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x14ac:dyDescent="0.3">
      <c r="A9754" s="2">
        <v>9753</v>
      </c>
      <c r="B9754" s="2" t="s">
        <v>10819</v>
      </c>
      <c r="C9754" s="2">
        <f>YEAR([1]Data!$D9754)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x14ac:dyDescent="0.3">
      <c r="A9755" s="2">
        <v>9754</v>
      </c>
      <c r="B9755" s="2" t="s">
        <v>10820</v>
      </c>
      <c r="C9755" s="2">
        <f>YEAR([1]Data!$D9755)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x14ac:dyDescent="0.3">
      <c r="A9756" s="2">
        <v>9755</v>
      </c>
      <c r="B9756" s="2" t="s">
        <v>10820</v>
      </c>
      <c r="C9756" s="2">
        <f>YEAR([1]Data!$D9756)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x14ac:dyDescent="0.3">
      <c r="A9757" s="2">
        <v>9756</v>
      </c>
      <c r="B9757" s="2" t="s">
        <v>10820</v>
      </c>
      <c r="C9757" s="2">
        <f>YEAR([1]Data!$D9757)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x14ac:dyDescent="0.3">
      <c r="A9758" s="2">
        <v>9757</v>
      </c>
      <c r="B9758" s="2" t="s">
        <v>10820</v>
      </c>
      <c r="C9758" s="2">
        <f>YEAR([1]Data!$D9758)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x14ac:dyDescent="0.3">
      <c r="A9759" s="2">
        <v>9758</v>
      </c>
      <c r="B9759" s="2" t="s">
        <v>10820</v>
      </c>
      <c r="C9759" s="2">
        <f>YEAR([1]Data!$D9759)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x14ac:dyDescent="0.3">
      <c r="A9760" s="2">
        <v>9759</v>
      </c>
      <c r="B9760" s="2" t="s">
        <v>10820</v>
      </c>
      <c r="C9760" s="2">
        <f>YEAR([1]Data!$D9760)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x14ac:dyDescent="0.3">
      <c r="A9761" s="2">
        <v>9760</v>
      </c>
      <c r="B9761" s="2" t="s">
        <v>10821</v>
      </c>
      <c r="C9761" s="2">
        <f>YEAR([1]Data!$D9761)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x14ac:dyDescent="0.3">
      <c r="A9762" s="2">
        <v>9761</v>
      </c>
      <c r="B9762" s="2" t="s">
        <v>10822</v>
      </c>
      <c r="C9762" s="2">
        <f>YEAR([1]Data!$D9762)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x14ac:dyDescent="0.3">
      <c r="A9763" s="2">
        <v>9762</v>
      </c>
      <c r="B9763" s="2" t="s">
        <v>10824</v>
      </c>
      <c r="C9763" s="2">
        <f>YEAR([1]Data!$D9763)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x14ac:dyDescent="0.3">
      <c r="A9764" s="2">
        <v>9763</v>
      </c>
      <c r="B9764" s="2" t="s">
        <v>10824</v>
      </c>
      <c r="C9764" s="2">
        <f>YEAR([1]Data!$D9764)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x14ac:dyDescent="0.3">
      <c r="A9765" s="2">
        <v>9764</v>
      </c>
      <c r="B9765" s="2" t="s">
        <v>10824</v>
      </c>
      <c r="C9765" s="2">
        <f>YEAR([1]Data!$D9765)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x14ac:dyDescent="0.3">
      <c r="A9766" s="2">
        <v>9765</v>
      </c>
      <c r="B9766" s="2" t="s">
        <v>10825</v>
      </c>
      <c r="C9766" s="2">
        <f>YEAR([1]Data!$D9766)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x14ac:dyDescent="0.3">
      <c r="A9767" s="2">
        <v>9766</v>
      </c>
      <c r="B9767" s="2" t="s">
        <v>10826</v>
      </c>
      <c r="C9767" s="2">
        <f>YEAR([1]Data!$D9767)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x14ac:dyDescent="0.3">
      <c r="A9768" s="2">
        <v>9767</v>
      </c>
      <c r="B9768" s="2" t="s">
        <v>10826</v>
      </c>
      <c r="C9768" s="2">
        <f>YEAR([1]Data!$D9768)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x14ac:dyDescent="0.3">
      <c r="A9769" s="2">
        <v>9768</v>
      </c>
      <c r="B9769" s="2" t="s">
        <v>10827</v>
      </c>
      <c r="C9769" s="2">
        <f>YEAR([1]Data!$D9769)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x14ac:dyDescent="0.3">
      <c r="A9770" s="2">
        <v>9769</v>
      </c>
      <c r="B9770" s="2" t="s">
        <v>10828</v>
      </c>
      <c r="C9770" s="2">
        <f>YEAR([1]Data!$D9770)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x14ac:dyDescent="0.3">
      <c r="A9771" s="2">
        <v>9770</v>
      </c>
      <c r="B9771" s="2" t="s">
        <v>10829</v>
      </c>
      <c r="C9771" s="2">
        <f>YEAR([1]Data!$D9771)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x14ac:dyDescent="0.3">
      <c r="A9772" s="2">
        <v>9771</v>
      </c>
      <c r="B9772" s="2" t="s">
        <v>10829</v>
      </c>
      <c r="C9772" s="2">
        <f>YEAR([1]Data!$D9772)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x14ac:dyDescent="0.3">
      <c r="A9773" s="2">
        <v>9772</v>
      </c>
      <c r="B9773" s="2" t="s">
        <v>10829</v>
      </c>
      <c r="C9773" s="2">
        <f>YEAR([1]Data!$D9773)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x14ac:dyDescent="0.3">
      <c r="A9774" s="2">
        <v>9773</v>
      </c>
      <c r="B9774" s="2" t="s">
        <v>10830</v>
      </c>
      <c r="C9774" s="2">
        <f>YEAR([1]Data!$D9774)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x14ac:dyDescent="0.3">
      <c r="A9775" s="2">
        <v>9774</v>
      </c>
      <c r="B9775" s="2" t="s">
        <v>10831</v>
      </c>
      <c r="C9775" s="2">
        <f>YEAR([1]Data!$D9775)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x14ac:dyDescent="0.3">
      <c r="A9776" s="2">
        <v>9775</v>
      </c>
      <c r="B9776" s="2" t="s">
        <v>10832</v>
      </c>
      <c r="C9776" s="2">
        <f>YEAR([1]Data!$D9776)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x14ac:dyDescent="0.3">
      <c r="A9777" s="2">
        <v>9776</v>
      </c>
      <c r="B9777" s="2" t="s">
        <v>10832</v>
      </c>
      <c r="C9777" s="2">
        <f>YEAR([1]Data!$D9777)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x14ac:dyDescent="0.3">
      <c r="A9778" s="2">
        <v>9777</v>
      </c>
      <c r="B9778" s="2" t="s">
        <v>10832</v>
      </c>
      <c r="C9778" s="2">
        <f>YEAR([1]Data!$D9778)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x14ac:dyDescent="0.3">
      <c r="A9779" s="2">
        <v>9778</v>
      </c>
      <c r="B9779" s="2" t="s">
        <v>10832</v>
      </c>
      <c r="C9779" s="2">
        <f>YEAR([1]Data!$D9779)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x14ac:dyDescent="0.3">
      <c r="A9780" s="2">
        <v>9779</v>
      </c>
      <c r="B9780" s="2" t="s">
        <v>10832</v>
      </c>
      <c r="C9780" s="2">
        <f>YEAR([1]Data!$D9780)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x14ac:dyDescent="0.3">
      <c r="A9781" s="2">
        <v>9780</v>
      </c>
      <c r="B9781" s="2" t="s">
        <v>10832</v>
      </c>
      <c r="C9781" s="2">
        <f>YEAR([1]Data!$D9781)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x14ac:dyDescent="0.3">
      <c r="A9782" s="2">
        <v>9781</v>
      </c>
      <c r="B9782" s="2" t="s">
        <v>10833</v>
      </c>
      <c r="C9782" s="2">
        <f>YEAR([1]Data!$D9782)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x14ac:dyDescent="0.3">
      <c r="A9783" s="2">
        <v>9782</v>
      </c>
      <c r="B9783" s="2" t="s">
        <v>10833</v>
      </c>
      <c r="C9783" s="2">
        <f>YEAR([1]Data!$D9783)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x14ac:dyDescent="0.3">
      <c r="A9784" s="2">
        <v>9783</v>
      </c>
      <c r="B9784" s="2" t="s">
        <v>10834</v>
      </c>
      <c r="C9784" s="2">
        <f>YEAR([1]Data!$D9784)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x14ac:dyDescent="0.3">
      <c r="A9785" s="2">
        <v>9784</v>
      </c>
      <c r="B9785" s="2" t="s">
        <v>10834</v>
      </c>
      <c r="C9785" s="2">
        <f>YEAR([1]Data!$D9785)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x14ac:dyDescent="0.3">
      <c r="A9786" s="2">
        <v>9785</v>
      </c>
      <c r="B9786" s="2" t="s">
        <v>10834</v>
      </c>
      <c r="C9786" s="2">
        <f>YEAR([1]Data!$D9786)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x14ac:dyDescent="0.3">
      <c r="A9787" s="2">
        <v>9786</v>
      </c>
      <c r="B9787" s="2" t="s">
        <v>10835</v>
      </c>
      <c r="C9787" s="2">
        <f>YEAR([1]Data!$D9787)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x14ac:dyDescent="0.3">
      <c r="A9788" s="2">
        <v>9787</v>
      </c>
      <c r="B9788" s="2" t="s">
        <v>10836</v>
      </c>
      <c r="C9788" s="2">
        <f>YEAR([1]Data!$D9788)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x14ac:dyDescent="0.3">
      <c r="A9789" s="2">
        <v>9788</v>
      </c>
      <c r="B9789" s="2" t="s">
        <v>10837</v>
      </c>
      <c r="C9789" s="2">
        <f>YEAR([1]Data!$D9789)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x14ac:dyDescent="0.3">
      <c r="A9790" s="2">
        <v>9789</v>
      </c>
      <c r="B9790" s="2" t="s">
        <v>10837</v>
      </c>
      <c r="C9790" s="2">
        <f>YEAR([1]Data!$D9790)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x14ac:dyDescent="0.3">
      <c r="A9791" s="2">
        <v>9790</v>
      </c>
      <c r="B9791" s="2" t="s">
        <v>10837</v>
      </c>
      <c r="C9791" s="2">
        <f>YEAR([1]Data!$D9791)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x14ac:dyDescent="0.3">
      <c r="A9792" s="2">
        <v>9791</v>
      </c>
      <c r="B9792" s="2" t="s">
        <v>10837</v>
      </c>
      <c r="C9792" s="2">
        <f>YEAR([1]Data!$D9792)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x14ac:dyDescent="0.3">
      <c r="A9793" s="2">
        <v>9792</v>
      </c>
      <c r="B9793" s="2" t="s">
        <v>10838</v>
      </c>
      <c r="C9793" s="2">
        <f>YEAR([1]Data!$D9793)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x14ac:dyDescent="0.3">
      <c r="A9794" s="2">
        <v>9793</v>
      </c>
      <c r="B9794" s="2" t="s">
        <v>10838</v>
      </c>
      <c r="C9794" s="2">
        <f>YEAR([1]Data!$D9794)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x14ac:dyDescent="0.3">
      <c r="A9795" s="2">
        <v>9794</v>
      </c>
      <c r="B9795" s="2" t="s">
        <v>10838</v>
      </c>
      <c r="C9795" s="2">
        <f>YEAR([1]Data!$D9795)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x14ac:dyDescent="0.3">
      <c r="A9796" s="2">
        <v>9795</v>
      </c>
      <c r="B9796" s="2" t="s">
        <v>10838</v>
      </c>
      <c r="C9796" s="2">
        <f>YEAR([1]Data!$D9796)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x14ac:dyDescent="0.3">
      <c r="A9797" s="2">
        <v>9796</v>
      </c>
      <c r="B9797" s="2" t="s">
        <v>10839</v>
      </c>
      <c r="C9797" s="2">
        <f>YEAR([1]Data!$D9797)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x14ac:dyDescent="0.3">
      <c r="A9798" s="2">
        <v>9797</v>
      </c>
      <c r="B9798" s="2" t="s">
        <v>10840</v>
      </c>
      <c r="C9798" s="2">
        <f>YEAR([1]Data!$D9798)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x14ac:dyDescent="0.3">
      <c r="A9799" s="2">
        <v>9798</v>
      </c>
      <c r="B9799" s="2" t="s">
        <v>10840</v>
      </c>
      <c r="C9799" s="2">
        <f>YEAR([1]Data!$D9799)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x14ac:dyDescent="0.3">
      <c r="A9800" s="2">
        <v>9799</v>
      </c>
      <c r="B9800" s="2" t="s">
        <v>10840</v>
      </c>
      <c r="C9800" s="2">
        <f>YEAR([1]Data!$D9800)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x14ac:dyDescent="0.3">
      <c r="A9801" s="2">
        <v>9800</v>
      </c>
      <c r="B9801" s="2" t="s">
        <v>10840</v>
      </c>
      <c r="C9801" s="2">
        <f>YEAR([1]Data!$D9801)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x14ac:dyDescent="0.3">
      <c r="A9802" s="2">
        <v>9801</v>
      </c>
      <c r="B9802" s="2" t="s">
        <v>10840</v>
      </c>
      <c r="C9802" s="2">
        <f>YEAR([1]Data!$D9802)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x14ac:dyDescent="0.3">
      <c r="A9803" s="2">
        <v>9802</v>
      </c>
      <c r="B9803" s="2" t="s">
        <v>10841</v>
      </c>
      <c r="C9803" s="2">
        <f>YEAR([1]Data!$D9803)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x14ac:dyDescent="0.3">
      <c r="A9804" s="2">
        <v>9803</v>
      </c>
      <c r="B9804" s="2" t="s">
        <v>10843</v>
      </c>
      <c r="C9804" s="2">
        <f>YEAR([1]Data!$D9804)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x14ac:dyDescent="0.3">
      <c r="A9805" s="2">
        <v>9804</v>
      </c>
      <c r="B9805" s="2" t="s">
        <v>10843</v>
      </c>
      <c r="C9805" s="2">
        <f>YEAR([1]Data!$D9805)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x14ac:dyDescent="0.3">
      <c r="A9806" s="2">
        <v>9805</v>
      </c>
      <c r="B9806" s="2" t="s">
        <v>10843</v>
      </c>
      <c r="C9806" s="2">
        <f>YEAR([1]Data!$D9806)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x14ac:dyDescent="0.3">
      <c r="A9807" s="2">
        <v>9806</v>
      </c>
      <c r="B9807" s="2" t="s">
        <v>10844</v>
      </c>
      <c r="C9807" s="2">
        <f>YEAR([1]Data!$D9807)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x14ac:dyDescent="0.3">
      <c r="A9808" s="2">
        <v>9807</v>
      </c>
      <c r="B9808" s="2" t="s">
        <v>10844</v>
      </c>
      <c r="C9808" s="2">
        <f>YEAR([1]Data!$D9808)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x14ac:dyDescent="0.3">
      <c r="A9809" s="2">
        <v>9808</v>
      </c>
      <c r="B9809" s="2" t="s">
        <v>10845</v>
      </c>
      <c r="C9809" s="2">
        <f>YEAR([1]Data!$D9809)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x14ac:dyDescent="0.3">
      <c r="A9810" s="2">
        <v>9809</v>
      </c>
      <c r="B9810" s="2" t="s">
        <v>10846</v>
      </c>
      <c r="C9810" s="2">
        <f>YEAR([1]Data!$D9810)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x14ac:dyDescent="0.3">
      <c r="A9811" s="2">
        <v>9810</v>
      </c>
      <c r="B9811" s="2" t="s">
        <v>10847</v>
      </c>
      <c r="C9811" s="2">
        <f>YEAR([1]Data!$D9811)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x14ac:dyDescent="0.3">
      <c r="A9812" s="2">
        <v>9811</v>
      </c>
      <c r="B9812" s="2" t="s">
        <v>10847</v>
      </c>
      <c r="C9812" s="2">
        <f>YEAR([1]Data!$D9812)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x14ac:dyDescent="0.3">
      <c r="A9813" s="2">
        <v>9812</v>
      </c>
      <c r="B9813" s="2" t="s">
        <v>10848</v>
      </c>
      <c r="C9813" s="2">
        <f>YEAR([1]Data!$D9813)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x14ac:dyDescent="0.3">
      <c r="A9814" s="2">
        <v>9813</v>
      </c>
      <c r="B9814" s="2" t="s">
        <v>10848</v>
      </c>
      <c r="C9814" s="2">
        <f>YEAR([1]Data!$D9814)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x14ac:dyDescent="0.3">
      <c r="A9815" s="2">
        <v>9814</v>
      </c>
      <c r="B9815" s="2" t="s">
        <v>10848</v>
      </c>
      <c r="C9815" s="2">
        <f>YEAR([1]Data!$D9815)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x14ac:dyDescent="0.3">
      <c r="A9816" s="2">
        <v>9815</v>
      </c>
      <c r="B9816" s="2" t="s">
        <v>10848</v>
      </c>
      <c r="C9816" s="2">
        <f>YEAR([1]Data!$D9816)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x14ac:dyDescent="0.3">
      <c r="A9817" s="2">
        <v>9816</v>
      </c>
      <c r="B9817" s="2" t="s">
        <v>10849</v>
      </c>
      <c r="C9817" s="2">
        <f>YEAR([1]Data!$D9817)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x14ac:dyDescent="0.3">
      <c r="A9818" s="2">
        <v>9817</v>
      </c>
      <c r="B9818" s="2" t="s">
        <v>10849</v>
      </c>
      <c r="C9818" s="2">
        <f>YEAR([1]Data!$D9818)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x14ac:dyDescent="0.3">
      <c r="A9819" s="2">
        <v>9818</v>
      </c>
      <c r="B9819" s="2" t="s">
        <v>10849</v>
      </c>
      <c r="C9819" s="2">
        <f>YEAR([1]Data!$D9819)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x14ac:dyDescent="0.3">
      <c r="A9820" s="2">
        <v>9819</v>
      </c>
      <c r="B9820" s="2" t="s">
        <v>10849</v>
      </c>
      <c r="C9820" s="2">
        <f>YEAR([1]Data!$D9820)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x14ac:dyDescent="0.3">
      <c r="A9821" s="2">
        <v>9820</v>
      </c>
      <c r="B9821" s="2" t="s">
        <v>10849</v>
      </c>
      <c r="C9821" s="2">
        <f>YEAR([1]Data!$D9821)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x14ac:dyDescent="0.3">
      <c r="A9822" s="2">
        <v>9821</v>
      </c>
      <c r="B9822" s="2" t="s">
        <v>10849</v>
      </c>
      <c r="C9822" s="2">
        <f>YEAR([1]Data!$D9822)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x14ac:dyDescent="0.3">
      <c r="A9823" s="2">
        <v>9822</v>
      </c>
      <c r="B9823" s="2" t="s">
        <v>10849</v>
      </c>
      <c r="C9823" s="2">
        <f>YEAR([1]Data!$D9823)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x14ac:dyDescent="0.3">
      <c r="A9824" s="2">
        <v>9823</v>
      </c>
      <c r="B9824" s="2" t="s">
        <v>10850</v>
      </c>
      <c r="C9824" s="2">
        <f>YEAR([1]Data!$D9824)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x14ac:dyDescent="0.3">
      <c r="A9825" s="2">
        <v>9824</v>
      </c>
      <c r="B9825" s="2" t="s">
        <v>10850</v>
      </c>
      <c r="C9825" s="2">
        <f>YEAR([1]Data!$D9825)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x14ac:dyDescent="0.3">
      <c r="A9826" s="2">
        <v>9825</v>
      </c>
      <c r="B9826" s="2" t="s">
        <v>10850</v>
      </c>
      <c r="C9826" s="2">
        <f>YEAR([1]Data!$D9826)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x14ac:dyDescent="0.3">
      <c r="A9827" s="2">
        <v>9826</v>
      </c>
      <c r="B9827" s="2" t="s">
        <v>10850</v>
      </c>
      <c r="C9827" s="2">
        <f>YEAR([1]Data!$D9827)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x14ac:dyDescent="0.3">
      <c r="A9828" s="2">
        <v>9827</v>
      </c>
      <c r="B9828" s="2" t="s">
        <v>10850</v>
      </c>
      <c r="C9828" s="2">
        <f>YEAR([1]Data!$D9828)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x14ac:dyDescent="0.3">
      <c r="A9829" s="2">
        <v>9828</v>
      </c>
      <c r="B9829" s="2" t="s">
        <v>10851</v>
      </c>
      <c r="C9829" s="2">
        <f>YEAR([1]Data!$D9829)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x14ac:dyDescent="0.3">
      <c r="A9830" s="2">
        <v>9829</v>
      </c>
      <c r="B9830" s="2" t="s">
        <v>10851</v>
      </c>
      <c r="C9830" s="2">
        <f>YEAR([1]Data!$D9830)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x14ac:dyDescent="0.3">
      <c r="A9831" s="2">
        <v>9830</v>
      </c>
      <c r="B9831" s="2" t="s">
        <v>10852</v>
      </c>
      <c r="C9831" s="2">
        <f>YEAR([1]Data!$D9831)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x14ac:dyDescent="0.3">
      <c r="A9832" s="2">
        <v>9831</v>
      </c>
      <c r="B9832" s="2" t="s">
        <v>10853</v>
      </c>
      <c r="C9832" s="2">
        <f>YEAR([1]Data!$D9832)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x14ac:dyDescent="0.3">
      <c r="A9833" s="2">
        <v>9832</v>
      </c>
      <c r="B9833" s="2" t="s">
        <v>10853</v>
      </c>
      <c r="C9833" s="2">
        <f>YEAR([1]Data!$D9833)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x14ac:dyDescent="0.3">
      <c r="A9834" s="2">
        <v>9833</v>
      </c>
      <c r="B9834" s="2" t="s">
        <v>10854</v>
      </c>
      <c r="C9834" s="2">
        <f>YEAR([1]Data!$D9834)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x14ac:dyDescent="0.3">
      <c r="A9835" s="2">
        <v>9834</v>
      </c>
      <c r="B9835" s="2" t="s">
        <v>10855</v>
      </c>
      <c r="C9835" s="2">
        <f>YEAR([1]Data!$D9835)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x14ac:dyDescent="0.3">
      <c r="A9836" s="2">
        <v>9835</v>
      </c>
      <c r="B9836" s="2" t="s">
        <v>10856</v>
      </c>
      <c r="C9836" s="2">
        <f>YEAR([1]Data!$D9836)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x14ac:dyDescent="0.3">
      <c r="A9837" s="2">
        <v>9836</v>
      </c>
      <c r="B9837" s="2" t="s">
        <v>10856</v>
      </c>
      <c r="C9837" s="2">
        <f>YEAR([1]Data!$D9837)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x14ac:dyDescent="0.3">
      <c r="A9838" s="2">
        <v>9837</v>
      </c>
      <c r="B9838" s="2" t="s">
        <v>10857</v>
      </c>
      <c r="C9838" s="2">
        <f>YEAR([1]Data!$D9838)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x14ac:dyDescent="0.3">
      <c r="A9839" s="2">
        <v>9838</v>
      </c>
      <c r="B9839" s="2" t="s">
        <v>10857</v>
      </c>
      <c r="C9839" s="2">
        <f>YEAR([1]Data!$D9839)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x14ac:dyDescent="0.3">
      <c r="A9840" s="2">
        <v>9839</v>
      </c>
      <c r="B9840" s="2" t="s">
        <v>10857</v>
      </c>
      <c r="C9840" s="2">
        <f>YEAR([1]Data!$D9840)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x14ac:dyDescent="0.3">
      <c r="A9841" s="2">
        <v>9840</v>
      </c>
      <c r="B9841" s="2" t="s">
        <v>10857</v>
      </c>
      <c r="C9841" s="2">
        <f>YEAR([1]Data!$D9841)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x14ac:dyDescent="0.3">
      <c r="A9842" s="2">
        <v>9841</v>
      </c>
      <c r="B9842" s="2" t="s">
        <v>10857</v>
      </c>
      <c r="C9842" s="2">
        <f>YEAR([1]Data!$D9842)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x14ac:dyDescent="0.3">
      <c r="A9843" s="2">
        <v>9842</v>
      </c>
      <c r="B9843" s="2" t="s">
        <v>10857</v>
      </c>
      <c r="C9843" s="2">
        <f>YEAR([1]Data!$D9843)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x14ac:dyDescent="0.3">
      <c r="A9844" s="2">
        <v>9843</v>
      </c>
      <c r="B9844" s="2" t="s">
        <v>10857</v>
      </c>
      <c r="C9844" s="2">
        <f>YEAR([1]Data!$D9844)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x14ac:dyDescent="0.3">
      <c r="A9845" s="2">
        <v>9844</v>
      </c>
      <c r="B9845" s="2" t="s">
        <v>10858</v>
      </c>
      <c r="C9845" s="2">
        <f>YEAR([1]Data!$D9845)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x14ac:dyDescent="0.3">
      <c r="A9846" s="2">
        <v>9845</v>
      </c>
      <c r="B9846" s="2" t="s">
        <v>10858</v>
      </c>
      <c r="C9846" s="2">
        <f>YEAR([1]Data!$D9846)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x14ac:dyDescent="0.3">
      <c r="A9847" s="2">
        <v>9846</v>
      </c>
      <c r="B9847" s="2" t="s">
        <v>10858</v>
      </c>
      <c r="C9847" s="2">
        <f>YEAR([1]Data!$D9847)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x14ac:dyDescent="0.3">
      <c r="A9848" s="2">
        <v>9847</v>
      </c>
      <c r="B9848" s="2" t="s">
        <v>10859</v>
      </c>
      <c r="C9848" s="2">
        <f>YEAR([1]Data!$D9848)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x14ac:dyDescent="0.3">
      <c r="A9849" s="2">
        <v>9848</v>
      </c>
      <c r="B9849" s="2" t="s">
        <v>10859</v>
      </c>
      <c r="C9849" s="2">
        <f>YEAR([1]Data!$D9849)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x14ac:dyDescent="0.3">
      <c r="A9850" s="2">
        <v>9849</v>
      </c>
      <c r="B9850" s="2" t="s">
        <v>10859</v>
      </c>
      <c r="C9850" s="2">
        <f>YEAR([1]Data!$D9850)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x14ac:dyDescent="0.3">
      <c r="A9851" s="2">
        <v>9850</v>
      </c>
      <c r="B9851" s="2" t="s">
        <v>10860</v>
      </c>
      <c r="C9851" s="2">
        <f>YEAR([1]Data!$D9851)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x14ac:dyDescent="0.3">
      <c r="A9852" s="2">
        <v>9851</v>
      </c>
      <c r="B9852" s="2" t="s">
        <v>10861</v>
      </c>
      <c r="C9852" s="2">
        <f>YEAR([1]Data!$D9852)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x14ac:dyDescent="0.3">
      <c r="A9853" s="2">
        <v>9852</v>
      </c>
      <c r="B9853" s="2" t="s">
        <v>10861</v>
      </c>
      <c r="C9853" s="2">
        <f>YEAR([1]Data!$D9853)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x14ac:dyDescent="0.3">
      <c r="A9854" s="2">
        <v>9853</v>
      </c>
      <c r="B9854" s="2" t="s">
        <v>10861</v>
      </c>
      <c r="C9854" s="2">
        <f>YEAR([1]Data!$D9854)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x14ac:dyDescent="0.3">
      <c r="A9855" s="2">
        <v>9854</v>
      </c>
      <c r="B9855" s="2" t="s">
        <v>10861</v>
      </c>
      <c r="C9855" s="2">
        <f>YEAR([1]Data!$D9855)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x14ac:dyDescent="0.3">
      <c r="A9856" s="2">
        <v>9855</v>
      </c>
      <c r="B9856" s="2" t="s">
        <v>10862</v>
      </c>
      <c r="C9856" s="2">
        <f>YEAR([1]Data!$D9856)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x14ac:dyDescent="0.3">
      <c r="A9857" s="2">
        <v>9856</v>
      </c>
      <c r="B9857" s="2" t="s">
        <v>10862</v>
      </c>
      <c r="C9857" s="2">
        <f>YEAR([1]Data!$D9857)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x14ac:dyDescent="0.3">
      <c r="A9858" s="2">
        <v>9857</v>
      </c>
      <c r="B9858" s="2" t="s">
        <v>10863</v>
      </c>
      <c r="C9858" s="2">
        <f>YEAR([1]Data!$D9858)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x14ac:dyDescent="0.3">
      <c r="A9859" s="2">
        <v>9858</v>
      </c>
      <c r="B9859" s="2" t="s">
        <v>10864</v>
      </c>
      <c r="C9859" s="2">
        <f>YEAR([1]Data!$D9859)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x14ac:dyDescent="0.3">
      <c r="A9860" s="2">
        <v>9859</v>
      </c>
      <c r="B9860" s="2" t="s">
        <v>10865</v>
      </c>
      <c r="C9860" s="2">
        <f>YEAR([1]Data!$D9860)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x14ac:dyDescent="0.3">
      <c r="A9861" s="2">
        <v>9860</v>
      </c>
      <c r="B9861" s="2" t="s">
        <v>10865</v>
      </c>
      <c r="C9861" s="2">
        <f>YEAR([1]Data!$D9861)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x14ac:dyDescent="0.3">
      <c r="A9862" s="2">
        <v>9861</v>
      </c>
      <c r="B9862" s="2" t="s">
        <v>10865</v>
      </c>
      <c r="C9862" s="2">
        <f>YEAR([1]Data!$D9862)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x14ac:dyDescent="0.3">
      <c r="A9863" s="2">
        <v>9862</v>
      </c>
      <c r="B9863" s="2" t="s">
        <v>10865</v>
      </c>
      <c r="C9863" s="2">
        <f>YEAR([1]Data!$D9863)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x14ac:dyDescent="0.3">
      <c r="A9864" s="2">
        <v>9863</v>
      </c>
      <c r="B9864" s="2" t="s">
        <v>10865</v>
      </c>
      <c r="C9864" s="2">
        <f>YEAR([1]Data!$D9864)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x14ac:dyDescent="0.3">
      <c r="A9865" s="2">
        <v>9864</v>
      </c>
      <c r="B9865" s="2" t="s">
        <v>10865</v>
      </c>
      <c r="C9865" s="2">
        <f>YEAR([1]Data!$D9865)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x14ac:dyDescent="0.3">
      <c r="A9866" s="2">
        <v>9865</v>
      </c>
      <c r="B9866" s="2" t="s">
        <v>10865</v>
      </c>
      <c r="C9866" s="2">
        <f>YEAR([1]Data!$D9866)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x14ac:dyDescent="0.3">
      <c r="A9867" s="2">
        <v>9866</v>
      </c>
      <c r="B9867" s="2" t="s">
        <v>10865</v>
      </c>
      <c r="C9867" s="2">
        <f>YEAR([1]Data!$D9867)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x14ac:dyDescent="0.3">
      <c r="A9868" s="2">
        <v>9867</v>
      </c>
      <c r="B9868" s="2" t="s">
        <v>10866</v>
      </c>
      <c r="C9868" s="2">
        <f>YEAR([1]Data!$D9868)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x14ac:dyDescent="0.3">
      <c r="A9869" s="2">
        <v>9868</v>
      </c>
      <c r="B9869" s="2" t="s">
        <v>10866</v>
      </c>
      <c r="C9869" s="2">
        <f>YEAR([1]Data!$D9869)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x14ac:dyDescent="0.3">
      <c r="A9870" s="2">
        <v>9869</v>
      </c>
      <c r="B9870" s="2" t="s">
        <v>10867</v>
      </c>
      <c r="C9870" s="2">
        <f>YEAR([1]Data!$D9870)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x14ac:dyDescent="0.3">
      <c r="A9871" s="2">
        <v>9870</v>
      </c>
      <c r="B9871" s="2" t="s">
        <v>10867</v>
      </c>
      <c r="C9871" s="2">
        <f>YEAR([1]Data!$D9871)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x14ac:dyDescent="0.3">
      <c r="A9872" s="2">
        <v>9871</v>
      </c>
      <c r="B9872" s="2" t="s">
        <v>10867</v>
      </c>
      <c r="C9872" s="2">
        <f>YEAR([1]Data!$D9872)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x14ac:dyDescent="0.3">
      <c r="A9873" s="2">
        <v>9872</v>
      </c>
      <c r="B9873" s="2" t="s">
        <v>10869</v>
      </c>
      <c r="C9873" s="2">
        <f>YEAR([1]Data!$D9873)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x14ac:dyDescent="0.3">
      <c r="A9874" s="2">
        <v>9873</v>
      </c>
      <c r="B9874" s="2" t="s">
        <v>10869</v>
      </c>
      <c r="C9874" s="2">
        <f>YEAR([1]Data!$D9874)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x14ac:dyDescent="0.3">
      <c r="A9875" s="2">
        <v>9874</v>
      </c>
      <c r="B9875" s="2" t="s">
        <v>10870</v>
      </c>
      <c r="C9875" s="2">
        <f>YEAR([1]Data!$D9875)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x14ac:dyDescent="0.3">
      <c r="A9876" s="2">
        <v>9875</v>
      </c>
      <c r="B9876" s="2" t="s">
        <v>10871</v>
      </c>
      <c r="C9876" s="2">
        <f>YEAR([1]Data!$D9876)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x14ac:dyDescent="0.3">
      <c r="A9877" s="2">
        <v>9876</v>
      </c>
      <c r="B9877" s="2" t="s">
        <v>10872</v>
      </c>
      <c r="C9877" s="2">
        <f>YEAR([1]Data!$D9877)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x14ac:dyDescent="0.3">
      <c r="A9878" s="2">
        <v>9877</v>
      </c>
      <c r="B9878" s="2" t="s">
        <v>10873</v>
      </c>
      <c r="C9878" s="2">
        <f>YEAR([1]Data!$D9878)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x14ac:dyDescent="0.3">
      <c r="A9879" s="2">
        <v>9878</v>
      </c>
      <c r="B9879" s="2" t="s">
        <v>10873</v>
      </c>
      <c r="C9879" s="2">
        <f>YEAR([1]Data!$D9879)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x14ac:dyDescent="0.3">
      <c r="A9880" s="2">
        <v>9879</v>
      </c>
      <c r="B9880" s="2" t="s">
        <v>10873</v>
      </c>
      <c r="C9880" s="2">
        <f>YEAR([1]Data!$D9880)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x14ac:dyDescent="0.3">
      <c r="A9881" s="2">
        <v>9880</v>
      </c>
      <c r="B9881" s="2" t="s">
        <v>10874</v>
      </c>
      <c r="C9881" s="2">
        <f>YEAR([1]Data!$D9881)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x14ac:dyDescent="0.3">
      <c r="A9882" s="2">
        <v>9881</v>
      </c>
      <c r="B9882" s="2" t="s">
        <v>10875</v>
      </c>
      <c r="C9882" s="2">
        <f>YEAR([1]Data!$D9882)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x14ac:dyDescent="0.3">
      <c r="A9883" s="2">
        <v>9882</v>
      </c>
      <c r="B9883" s="2" t="s">
        <v>10876</v>
      </c>
      <c r="C9883" s="2">
        <f>YEAR([1]Data!$D9883)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x14ac:dyDescent="0.3">
      <c r="A9884" s="2">
        <v>9883</v>
      </c>
      <c r="B9884" s="2" t="s">
        <v>10876</v>
      </c>
      <c r="C9884" s="2">
        <f>YEAR([1]Data!$D9884)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x14ac:dyDescent="0.3">
      <c r="A9885" s="2">
        <v>9884</v>
      </c>
      <c r="B9885" s="2" t="s">
        <v>10877</v>
      </c>
      <c r="C9885" s="2">
        <f>YEAR([1]Data!$D9885)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x14ac:dyDescent="0.3">
      <c r="A9886" s="2">
        <v>9885</v>
      </c>
      <c r="B9886" s="2" t="s">
        <v>10877</v>
      </c>
      <c r="C9886" s="2">
        <f>YEAR([1]Data!$D9886)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x14ac:dyDescent="0.3">
      <c r="A9887" s="2">
        <v>9886</v>
      </c>
      <c r="B9887" s="2" t="s">
        <v>10877</v>
      </c>
      <c r="C9887" s="2">
        <f>YEAR([1]Data!$D9887)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x14ac:dyDescent="0.3">
      <c r="A9888" s="2">
        <v>9887</v>
      </c>
      <c r="B9888" s="2" t="s">
        <v>10878</v>
      </c>
      <c r="C9888" s="2">
        <f>YEAR([1]Data!$D9888)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x14ac:dyDescent="0.3">
      <c r="A9889" s="2">
        <v>9888</v>
      </c>
      <c r="B9889" s="2" t="s">
        <v>10879</v>
      </c>
      <c r="C9889" s="2">
        <f>YEAR([1]Data!$D9889)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x14ac:dyDescent="0.3">
      <c r="A9890" s="2">
        <v>9889</v>
      </c>
      <c r="B9890" s="2" t="s">
        <v>10880</v>
      </c>
      <c r="C9890" s="2">
        <f>YEAR([1]Data!$D9890)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x14ac:dyDescent="0.3">
      <c r="A9891" s="2">
        <v>9890</v>
      </c>
      <c r="B9891" s="2" t="s">
        <v>10881</v>
      </c>
      <c r="C9891" s="2">
        <f>YEAR([1]Data!$D9891)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x14ac:dyDescent="0.3">
      <c r="A9892" s="2">
        <v>9891</v>
      </c>
      <c r="B9892" s="2" t="s">
        <v>10882</v>
      </c>
      <c r="C9892" s="2">
        <f>YEAR([1]Data!$D9892)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x14ac:dyDescent="0.3">
      <c r="A9893" s="2">
        <v>9892</v>
      </c>
      <c r="B9893" s="2" t="s">
        <v>10882</v>
      </c>
      <c r="C9893" s="2">
        <f>YEAR([1]Data!$D9893)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x14ac:dyDescent="0.3">
      <c r="A9894" s="2">
        <v>9893</v>
      </c>
      <c r="B9894" s="2" t="s">
        <v>10882</v>
      </c>
      <c r="C9894" s="2">
        <f>YEAR([1]Data!$D9894)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x14ac:dyDescent="0.3">
      <c r="A9895" s="2">
        <v>9894</v>
      </c>
      <c r="B9895" s="2" t="s">
        <v>10882</v>
      </c>
      <c r="C9895" s="2">
        <f>YEAR([1]Data!$D9895)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x14ac:dyDescent="0.3">
      <c r="A9896" s="2">
        <v>9895</v>
      </c>
      <c r="B9896" s="2" t="s">
        <v>10882</v>
      </c>
      <c r="C9896" s="2">
        <f>YEAR([1]Data!$D9896)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x14ac:dyDescent="0.3">
      <c r="A9897" s="2">
        <v>9896</v>
      </c>
      <c r="B9897" s="2" t="s">
        <v>10883</v>
      </c>
      <c r="C9897" s="2">
        <f>YEAR([1]Data!$D9897)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x14ac:dyDescent="0.3">
      <c r="A9898" s="2">
        <v>9897</v>
      </c>
      <c r="B9898" s="2" t="s">
        <v>10884</v>
      </c>
      <c r="C9898" s="2">
        <f>YEAR([1]Data!$D9898)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x14ac:dyDescent="0.3">
      <c r="A9899" s="2">
        <v>9898</v>
      </c>
      <c r="B9899" s="2" t="s">
        <v>10885</v>
      </c>
      <c r="C9899" s="2">
        <f>YEAR([1]Data!$D9899)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x14ac:dyDescent="0.3">
      <c r="A9900" s="2">
        <v>9899</v>
      </c>
      <c r="B9900" s="2" t="s">
        <v>10885</v>
      </c>
      <c r="C9900" s="2">
        <f>YEAR([1]Data!$D9900)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x14ac:dyDescent="0.3">
      <c r="A9901" s="2">
        <v>9900</v>
      </c>
      <c r="B9901" s="2" t="s">
        <v>10886</v>
      </c>
      <c r="C9901" s="2">
        <f>YEAR([1]Data!$D9901)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x14ac:dyDescent="0.3">
      <c r="A9902" s="2">
        <v>9901</v>
      </c>
      <c r="B9902" s="2" t="s">
        <v>10887</v>
      </c>
      <c r="C9902" s="2">
        <f>YEAR([1]Data!$D9902)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x14ac:dyDescent="0.3">
      <c r="A9903" s="2">
        <v>9902</v>
      </c>
      <c r="B9903" s="2" t="s">
        <v>10887</v>
      </c>
      <c r="C9903" s="2">
        <f>YEAR([1]Data!$D9903)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x14ac:dyDescent="0.3">
      <c r="A9904" s="2">
        <v>9903</v>
      </c>
      <c r="B9904" s="2" t="s">
        <v>10887</v>
      </c>
      <c r="C9904" s="2">
        <f>YEAR([1]Data!$D9904)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x14ac:dyDescent="0.3">
      <c r="A9905" s="2">
        <v>9904</v>
      </c>
      <c r="B9905" s="2" t="s">
        <v>10888</v>
      </c>
      <c r="C9905" s="2">
        <f>YEAR([1]Data!$D9905)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x14ac:dyDescent="0.3">
      <c r="A9906" s="2">
        <v>9905</v>
      </c>
      <c r="B9906" s="2" t="s">
        <v>10888</v>
      </c>
      <c r="C9906" s="2">
        <f>YEAR([1]Data!$D9906)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x14ac:dyDescent="0.3">
      <c r="A9907" s="2">
        <v>9906</v>
      </c>
      <c r="B9907" s="2" t="s">
        <v>10889</v>
      </c>
      <c r="C9907" s="2">
        <f>YEAR([1]Data!$D9907)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x14ac:dyDescent="0.3">
      <c r="A9908" s="2">
        <v>9907</v>
      </c>
      <c r="B9908" s="2" t="s">
        <v>10889</v>
      </c>
      <c r="C9908" s="2">
        <f>YEAR([1]Data!$D9908)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x14ac:dyDescent="0.3">
      <c r="A9909" s="2">
        <v>9908</v>
      </c>
      <c r="B9909" s="2" t="s">
        <v>10889</v>
      </c>
      <c r="C9909" s="2">
        <f>YEAR([1]Data!$D9909)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x14ac:dyDescent="0.3">
      <c r="A9910" s="2">
        <v>9909</v>
      </c>
      <c r="B9910" s="2" t="s">
        <v>10889</v>
      </c>
      <c r="C9910" s="2">
        <f>YEAR([1]Data!$D9910)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x14ac:dyDescent="0.3">
      <c r="A9911" s="2">
        <v>9910</v>
      </c>
      <c r="B9911" s="2" t="s">
        <v>10889</v>
      </c>
      <c r="C9911" s="2">
        <f>YEAR([1]Data!$D9911)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x14ac:dyDescent="0.3">
      <c r="A9912" s="2">
        <v>9911</v>
      </c>
      <c r="B9912" s="2" t="s">
        <v>10889</v>
      </c>
      <c r="C9912" s="2">
        <f>YEAR([1]Data!$D9912)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x14ac:dyDescent="0.3">
      <c r="A9913" s="2">
        <v>9912</v>
      </c>
      <c r="B9913" s="2" t="s">
        <v>10890</v>
      </c>
      <c r="C9913" s="2">
        <f>YEAR([1]Data!$D9913)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x14ac:dyDescent="0.3">
      <c r="A9914" s="2">
        <v>9913</v>
      </c>
      <c r="B9914" s="2" t="s">
        <v>10891</v>
      </c>
      <c r="C9914" s="2">
        <f>YEAR([1]Data!$D9914)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x14ac:dyDescent="0.3">
      <c r="A9915" s="2">
        <v>9914</v>
      </c>
      <c r="B9915" s="2" t="s">
        <v>10891</v>
      </c>
      <c r="C9915" s="2">
        <f>YEAR([1]Data!$D9915)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x14ac:dyDescent="0.3">
      <c r="A9916" s="2">
        <v>9915</v>
      </c>
      <c r="B9916" s="2" t="s">
        <v>10892</v>
      </c>
      <c r="C9916" s="2">
        <f>YEAR([1]Data!$D9916)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x14ac:dyDescent="0.3">
      <c r="A9917" s="2">
        <v>9916</v>
      </c>
      <c r="B9917" s="2" t="s">
        <v>10892</v>
      </c>
      <c r="C9917" s="2">
        <f>YEAR([1]Data!$D9917)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x14ac:dyDescent="0.3">
      <c r="A9918" s="2">
        <v>9917</v>
      </c>
      <c r="B9918" s="2" t="s">
        <v>10892</v>
      </c>
      <c r="C9918" s="2">
        <f>YEAR([1]Data!$D9918)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x14ac:dyDescent="0.3">
      <c r="A9919" s="2">
        <v>9918</v>
      </c>
      <c r="B9919" s="2" t="s">
        <v>10892</v>
      </c>
      <c r="C9919" s="2">
        <f>YEAR([1]Data!$D9919)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x14ac:dyDescent="0.3">
      <c r="A9920" s="2">
        <v>9919</v>
      </c>
      <c r="B9920" s="2" t="s">
        <v>10893</v>
      </c>
      <c r="C9920" s="2">
        <f>YEAR([1]Data!$D9920)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x14ac:dyDescent="0.3">
      <c r="A9921" s="2">
        <v>9920</v>
      </c>
      <c r="B9921" s="2" t="s">
        <v>10894</v>
      </c>
      <c r="C9921" s="2">
        <f>YEAR([1]Data!$D9921)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x14ac:dyDescent="0.3">
      <c r="A9922" s="2">
        <v>9921</v>
      </c>
      <c r="B9922" s="2" t="s">
        <v>10894</v>
      </c>
      <c r="C9922" s="2">
        <f>YEAR([1]Data!$D9922)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x14ac:dyDescent="0.3">
      <c r="A9923" s="2">
        <v>9922</v>
      </c>
      <c r="B9923" s="2" t="s">
        <v>10895</v>
      </c>
      <c r="C9923" s="2">
        <f>YEAR([1]Data!$D9923)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x14ac:dyDescent="0.3">
      <c r="A9924" s="2">
        <v>9923</v>
      </c>
      <c r="B9924" s="2" t="s">
        <v>10896</v>
      </c>
      <c r="C9924" s="2">
        <f>YEAR([1]Data!$D9924)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x14ac:dyDescent="0.3">
      <c r="A9925" s="2">
        <v>9924</v>
      </c>
      <c r="B9925" s="2" t="s">
        <v>10897</v>
      </c>
      <c r="C9925" s="2">
        <f>YEAR([1]Data!$D9925)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x14ac:dyDescent="0.3">
      <c r="A9926" s="2">
        <v>9925</v>
      </c>
      <c r="B9926" s="2" t="s">
        <v>10897</v>
      </c>
      <c r="C9926" s="2">
        <f>YEAR([1]Data!$D9926)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x14ac:dyDescent="0.3">
      <c r="A9927" s="2">
        <v>9926</v>
      </c>
      <c r="B9927" s="2" t="s">
        <v>10897</v>
      </c>
      <c r="C9927" s="2">
        <f>YEAR([1]Data!$D9927)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x14ac:dyDescent="0.3">
      <c r="A9928" s="2">
        <v>9927</v>
      </c>
      <c r="B9928" s="2" t="s">
        <v>10897</v>
      </c>
      <c r="C9928" s="2">
        <f>YEAR([1]Data!$D9928)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x14ac:dyDescent="0.3">
      <c r="A9929" s="2">
        <v>9928</v>
      </c>
      <c r="B9929" s="2" t="s">
        <v>10897</v>
      </c>
      <c r="C9929" s="2">
        <f>YEAR([1]Data!$D9929)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x14ac:dyDescent="0.3">
      <c r="A9930" s="2">
        <v>9929</v>
      </c>
      <c r="B9930" s="2" t="s">
        <v>10898</v>
      </c>
      <c r="C9930" s="2">
        <f>YEAR([1]Data!$D9930)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x14ac:dyDescent="0.3">
      <c r="A9931" s="2">
        <v>9930</v>
      </c>
      <c r="B9931" s="2" t="s">
        <v>10898</v>
      </c>
      <c r="C9931" s="2">
        <f>YEAR([1]Data!$D9931)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x14ac:dyDescent="0.3">
      <c r="A9932" s="2">
        <v>9931</v>
      </c>
      <c r="B9932" s="2" t="s">
        <v>10899</v>
      </c>
      <c r="C9932" s="2">
        <f>YEAR([1]Data!$D9932)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x14ac:dyDescent="0.3">
      <c r="A9933" s="2">
        <v>9932</v>
      </c>
      <c r="B9933" s="2" t="s">
        <v>10899</v>
      </c>
      <c r="C9933" s="2">
        <f>YEAR([1]Data!$D9933)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x14ac:dyDescent="0.3">
      <c r="A9934" s="2">
        <v>9933</v>
      </c>
      <c r="B9934" s="2" t="s">
        <v>10899</v>
      </c>
      <c r="C9934" s="2">
        <f>YEAR([1]Data!$D9934)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x14ac:dyDescent="0.3">
      <c r="A9935" s="2">
        <v>9934</v>
      </c>
      <c r="B9935" s="2" t="s">
        <v>10900</v>
      </c>
      <c r="C9935" s="2">
        <f>YEAR([1]Data!$D9935)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x14ac:dyDescent="0.3">
      <c r="A9936" s="2">
        <v>9935</v>
      </c>
      <c r="B9936" s="2" t="s">
        <v>10901</v>
      </c>
      <c r="C9936" s="2">
        <f>YEAR([1]Data!$D9936)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x14ac:dyDescent="0.3">
      <c r="A9937" s="2">
        <v>9936</v>
      </c>
      <c r="B9937" s="2" t="s">
        <v>10901</v>
      </c>
      <c r="C9937" s="2">
        <f>YEAR([1]Data!$D9937)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x14ac:dyDescent="0.3">
      <c r="A9938" s="2">
        <v>9937</v>
      </c>
      <c r="B9938" s="2" t="s">
        <v>10904</v>
      </c>
      <c r="C9938" s="2">
        <f>YEAR([1]Data!$D9938)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x14ac:dyDescent="0.3">
      <c r="A9939" s="2">
        <v>9938</v>
      </c>
      <c r="B9939" s="2" t="s">
        <v>10905</v>
      </c>
      <c r="C9939" s="2">
        <f>YEAR([1]Data!$D9939)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x14ac:dyDescent="0.3">
      <c r="A9940" s="2">
        <v>9939</v>
      </c>
      <c r="B9940" s="2" t="s">
        <v>10906</v>
      </c>
      <c r="C9940" s="2">
        <f>YEAR([1]Data!$D9940)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x14ac:dyDescent="0.3">
      <c r="A9941" s="2">
        <v>9940</v>
      </c>
      <c r="B9941" s="2" t="s">
        <v>10906</v>
      </c>
      <c r="C9941" s="2">
        <f>YEAR([1]Data!$D9941)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x14ac:dyDescent="0.3">
      <c r="A9942" s="2">
        <v>9941</v>
      </c>
      <c r="B9942" s="2" t="s">
        <v>10906</v>
      </c>
      <c r="C9942" s="2">
        <f>YEAR([1]Data!$D9942)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x14ac:dyDescent="0.3">
      <c r="A9943" s="2">
        <v>9942</v>
      </c>
      <c r="B9943" s="2" t="s">
        <v>10907</v>
      </c>
      <c r="C9943" s="2">
        <f>YEAR([1]Data!$D9943)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x14ac:dyDescent="0.3">
      <c r="A9944" s="2">
        <v>9943</v>
      </c>
      <c r="B9944" s="2" t="s">
        <v>10908</v>
      </c>
      <c r="C9944" s="2">
        <f>YEAR([1]Data!$D9944)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x14ac:dyDescent="0.3">
      <c r="A9945" s="2">
        <v>9944</v>
      </c>
      <c r="B9945" s="2" t="s">
        <v>10908</v>
      </c>
      <c r="C9945" s="2">
        <f>YEAR([1]Data!$D9945)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x14ac:dyDescent="0.3">
      <c r="A9946" s="2">
        <v>9945</v>
      </c>
      <c r="B9946" s="2" t="s">
        <v>10909</v>
      </c>
      <c r="C9946" s="2">
        <f>YEAR([1]Data!$D9946)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x14ac:dyDescent="0.3">
      <c r="A9947" s="2">
        <v>9946</v>
      </c>
      <c r="B9947" s="2" t="s">
        <v>10910</v>
      </c>
      <c r="C9947" s="2">
        <f>YEAR([1]Data!$D9947)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x14ac:dyDescent="0.3">
      <c r="A9948" s="2">
        <v>9947</v>
      </c>
      <c r="B9948" s="2" t="s">
        <v>10910</v>
      </c>
      <c r="C9948" s="2">
        <f>YEAR([1]Data!$D9948)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x14ac:dyDescent="0.3">
      <c r="A9949" s="2">
        <v>9948</v>
      </c>
      <c r="B9949" s="2" t="s">
        <v>10911</v>
      </c>
      <c r="C9949" s="2">
        <f>YEAR([1]Data!$D9949)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x14ac:dyDescent="0.3">
      <c r="A9950" s="2">
        <v>9949</v>
      </c>
      <c r="B9950" s="2" t="s">
        <v>10911</v>
      </c>
      <c r="C9950" s="2">
        <f>YEAR([1]Data!$D9950)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x14ac:dyDescent="0.3">
      <c r="A9951" s="2">
        <v>9950</v>
      </c>
      <c r="B9951" s="2" t="s">
        <v>10911</v>
      </c>
      <c r="C9951" s="2">
        <f>YEAR([1]Data!$D9951)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x14ac:dyDescent="0.3">
      <c r="A9952" s="2">
        <v>9951</v>
      </c>
      <c r="B9952" s="2" t="s">
        <v>10911</v>
      </c>
      <c r="C9952" s="2">
        <f>YEAR([1]Data!$D9952)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x14ac:dyDescent="0.3">
      <c r="A9953" s="2">
        <v>9952</v>
      </c>
      <c r="B9953" s="2" t="s">
        <v>10911</v>
      </c>
      <c r="C9953" s="2">
        <f>YEAR([1]Data!$D9953)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x14ac:dyDescent="0.3">
      <c r="A9954" s="2">
        <v>9953</v>
      </c>
      <c r="B9954" s="2" t="s">
        <v>10912</v>
      </c>
      <c r="C9954" s="2">
        <f>YEAR([1]Data!$D9954)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x14ac:dyDescent="0.3">
      <c r="A9955" s="2">
        <v>9954</v>
      </c>
      <c r="B9955" s="2" t="s">
        <v>10912</v>
      </c>
      <c r="C9955" s="2">
        <f>YEAR([1]Data!$D9955)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x14ac:dyDescent="0.3">
      <c r="A9956" s="2">
        <v>9955</v>
      </c>
      <c r="B9956" s="2" t="s">
        <v>10912</v>
      </c>
      <c r="C9956" s="2">
        <f>YEAR([1]Data!$D9956)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x14ac:dyDescent="0.3">
      <c r="A9957" s="2">
        <v>9956</v>
      </c>
      <c r="B9957" s="2" t="s">
        <v>10912</v>
      </c>
      <c r="C9957" s="2">
        <f>YEAR([1]Data!$D9957)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x14ac:dyDescent="0.3">
      <c r="A9958" s="2">
        <v>9957</v>
      </c>
      <c r="B9958" s="2" t="s">
        <v>10913</v>
      </c>
      <c r="C9958" s="2">
        <f>YEAR([1]Data!$D9958)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x14ac:dyDescent="0.3">
      <c r="A9959" s="2">
        <v>9958</v>
      </c>
      <c r="B9959" s="2" t="s">
        <v>10913</v>
      </c>
      <c r="C9959" s="2">
        <f>YEAR([1]Data!$D9959)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x14ac:dyDescent="0.3">
      <c r="A9960" s="2">
        <v>9959</v>
      </c>
      <c r="B9960" s="2" t="s">
        <v>10913</v>
      </c>
      <c r="C9960" s="2">
        <f>YEAR([1]Data!$D9960)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x14ac:dyDescent="0.3">
      <c r="A9961" s="2">
        <v>9960</v>
      </c>
      <c r="B9961" s="2" t="s">
        <v>10914</v>
      </c>
      <c r="C9961" s="2">
        <f>YEAR([1]Data!$D9961)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x14ac:dyDescent="0.3">
      <c r="A9962" s="2">
        <v>9961</v>
      </c>
      <c r="B9962" s="2" t="s">
        <v>10915</v>
      </c>
      <c r="C9962" s="2">
        <f>YEAR([1]Data!$D9962)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x14ac:dyDescent="0.3">
      <c r="A9963" s="2">
        <v>9962</v>
      </c>
      <c r="B9963" s="2" t="s">
        <v>10916</v>
      </c>
      <c r="C9963" s="2">
        <f>YEAR([1]Data!$D9963)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x14ac:dyDescent="0.3">
      <c r="A9964" s="2">
        <v>9963</v>
      </c>
      <c r="B9964" s="2" t="s">
        <v>10916</v>
      </c>
      <c r="C9964" s="2">
        <f>YEAR([1]Data!$D9964)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x14ac:dyDescent="0.3">
      <c r="A9965" s="2">
        <v>9964</v>
      </c>
      <c r="B9965" s="2" t="s">
        <v>10917</v>
      </c>
      <c r="C9965" s="2">
        <f>YEAR([1]Data!$D9965)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x14ac:dyDescent="0.3">
      <c r="A9966" s="2">
        <v>9965</v>
      </c>
      <c r="B9966" s="2" t="s">
        <v>10918</v>
      </c>
      <c r="C9966" s="2">
        <f>YEAR([1]Data!$D9966)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x14ac:dyDescent="0.3">
      <c r="A9967" s="2">
        <v>9966</v>
      </c>
      <c r="B9967" s="2" t="s">
        <v>10918</v>
      </c>
      <c r="C9967" s="2">
        <f>YEAR([1]Data!$D9967)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x14ac:dyDescent="0.3">
      <c r="A9968" s="2">
        <v>9967</v>
      </c>
      <c r="B9968" s="2" t="s">
        <v>10918</v>
      </c>
      <c r="C9968" s="2">
        <f>YEAR([1]Data!$D9968)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x14ac:dyDescent="0.3">
      <c r="A9969" s="2">
        <v>9968</v>
      </c>
      <c r="B9969" s="2" t="s">
        <v>10919</v>
      </c>
      <c r="C9969" s="2">
        <f>YEAR([1]Data!$D9969)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x14ac:dyDescent="0.3">
      <c r="A9970" s="2">
        <v>9969</v>
      </c>
      <c r="B9970" s="2" t="s">
        <v>10919</v>
      </c>
      <c r="C9970" s="2">
        <f>YEAR([1]Data!$D9970)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x14ac:dyDescent="0.3">
      <c r="A9971" s="2">
        <v>9970</v>
      </c>
      <c r="B9971" s="2" t="s">
        <v>10919</v>
      </c>
      <c r="C9971" s="2">
        <f>YEAR([1]Data!$D9971)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x14ac:dyDescent="0.3">
      <c r="A9972" s="2">
        <v>9971</v>
      </c>
      <c r="B9972" s="2" t="s">
        <v>10920</v>
      </c>
      <c r="C9972" s="2">
        <f>YEAR([1]Data!$D9972)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x14ac:dyDescent="0.3">
      <c r="A9973" s="2">
        <v>9972</v>
      </c>
      <c r="B9973" s="2" t="s">
        <v>10920</v>
      </c>
      <c r="C9973" s="2">
        <f>YEAR([1]Data!$D9973)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x14ac:dyDescent="0.3">
      <c r="A9974" s="2">
        <v>9973</v>
      </c>
      <c r="B9974" s="2" t="s">
        <v>10921</v>
      </c>
      <c r="C9974" s="2">
        <f>YEAR([1]Data!$D9974)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x14ac:dyDescent="0.3">
      <c r="A9975" s="2">
        <v>9974</v>
      </c>
      <c r="B9975" s="2" t="s">
        <v>10922</v>
      </c>
      <c r="C9975" s="2">
        <f>YEAR([1]Data!$D9975)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x14ac:dyDescent="0.3">
      <c r="A9976" s="2">
        <v>9975</v>
      </c>
      <c r="B9976" s="2" t="s">
        <v>10922</v>
      </c>
      <c r="C9976" s="2">
        <f>YEAR([1]Data!$D9976)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x14ac:dyDescent="0.3">
      <c r="A9977" s="2">
        <v>9976</v>
      </c>
      <c r="B9977" s="2" t="s">
        <v>10922</v>
      </c>
      <c r="C9977" s="2">
        <f>YEAR([1]Data!$D9977)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x14ac:dyDescent="0.3">
      <c r="A9978" s="2">
        <v>9977</v>
      </c>
      <c r="B9978" s="2" t="s">
        <v>10922</v>
      </c>
      <c r="C9978" s="2">
        <f>YEAR([1]Data!$D9978)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x14ac:dyDescent="0.3">
      <c r="A9979" s="2">
        <v>9978</v>
      </c>
      <c r="B9979" s="2" t="s">
        <v>10922</v>
      </c>
      <c r="C9979" s="2">
        <f>YEAR([1]Data!$D9979)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x14ac:dyDescent="0.3">
      <c r="A9980" s="2">
        <v>9979</v>
      </c>
      <c r="B9980" s="2" t="s">
        <v>10922</v>
      </c>
      <c r="C9980" s="2">
        <f>YEAR([1]Data!$D9980)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x14ac:dyDescent="0.3">
      <c r="A9981" s="2">
        <v>9980</v>
      </c>
      <c r="B9981" s="2" t="s">
        <v>10922</v>
      </c>
      <c r="C9981" s="2">
        <f>YEAR([1]Data!$D9981)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x14ac:dyDescent="0.3">
      <c r="A9982" s="2">
        <v>9981</v>
      </c>
      <c r="B9982" s="2" t="s">
        <v>10923</v>
      </c>
      <c r="C9982" s="2">
        <f>YEAR([1]Data!$D9982)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x14ac:dyDescent="0.3">
      <c r="A9983" s="2">
        <v>9982</v>
      </c>
      <c r="B9983" s="2" t="s">
        <v>10924</v>
      </c>
      <c r="C9983" s="2">
        <f>YEAR([1]Data!$D9983)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x14ac:dyDescent="0.3">
      <c r="A9984" s="2">
        <v>9983</v>
      </c>
      <c r="B9984" s="2" t="s">
        <v>10925</v>
      </c>
      <c r="C9984" s="2">
        <f>YEAR([1]Data!$D9984)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x14ac:dyDescent="0.3">
      <c r="A9985" s="2">
        <v>9984</v>
      </c>
      <c r="B9985" s="2" t="s">
        <v>10925</v>
      </c>
      <c r="C9985" s="2">
        <f>YEAR([1]Data!$D9985)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x14ac:dyDescent="0.3">
      <c r="A9986" s="2">
        <v>9985</v>
      </c>
      <c r="B9986" s="2" t="s">
        <v>10926</v>
      </c>
      <c r="C9986" s="2">
        <f>YEAR([1]Data!$D9986)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x14ac:dyDescent="0.3">
      <c r="A9987" s="2">
        <v>9986</v>
      </c>
      <c r="B9987" s="2" t="s">
        <v>10926</v>
      </c>
      <c r="C9987" s="2">
        <f>YEAR([1]Data!$D9987)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x14ac:dyDescent="0.3">
      <c r="A9988" s="2">
        <v>9987</v>
      </c>
      <c r="B9988" s="2" t="s">
        <v>10927</v>
      </c>
      <c r="C9988" s="2">
        <f>YEAR([1]Data!$D9988)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x14ac:dyDescent="0.3">
      <c r="A9989" s="2">
        <v>9988</v>
      </c>
      <c r="B9989" s="2" t="s">
        <v>10928</v>
      </c>
      <c r="C9989" s="2">
        <f>YEAR([1]Data!$D9989)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x14ac:dyDescent="0.3">
      <c r="A9990" s="2">
        <v>9989</v>
      </c>
      <c r="B9990" s="2" t="s">
        <v>10928</v>
      </c>
      <c r="C9990" s="2">
        <f>YEAR([1]Data!$D9990)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x14ac:dyDescent="0.3">
      <c r="A9991" s="2">
        <v>9990</v>
      </c>
      <c r="B9991" s="2" t="s">
        <v>10929</v>
      </c>
      <c r="C9991" s="2">
        <f>YEAR([1]Data!$D9991)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x14ac:dyDescent="0.3">
      <c r="A9992" s="2">
        <v>9991</v>
      </c>
      <c r="B9992" s="2" t="s">
        <v>10930</v>
      </c>
      <c r="C9992" s="2">
        <f>YEAR([1]Data!$D9992)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x14ac:dyDescent="0.3">
      <c r="A9993" s="2">
        <v>9992</v>
      </c>
      <c r="B9993" s="2" t="s">
        <v>10930</v>
      </c>
      <c r="C9993" s="2">
        <f>YEAR([1]Data!$D9993)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x14ac:dyDescent="0.3">
      <c r="A9994" s="2">
        <v>9993</v>
      </c>
      <c r="B9994" s="2" t="s">
        <v>10930</v>
      </c>
      <c r="C9994" s="2">
        <f>YEAR([1]Data!$D9994)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x14ac:dyDescent="0.3">
      <c r="A9995" s="2">
        <v>9994</v>
      </c>
      <c r="B9995" s="2" t="s">
        <v>10931</v>
      </c>
      <c r="C9995" s="2">
        <f>YEAR([1]Data!$D9995)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1A03-7822-4F62-B8FA-658EB7C8E1FD}">
  <dimension ref="A1:V1526"/>
  <sheetViews>
    <sheetView workbookViewId="0">
      <selection activeCell="A3" sqref="A3:V1526"/>
    </sheetView>
  </sheetViews>
  <sheetFormatPr defaultRowHeight="14.4" x14ac:dyDescent="0.3"/>
  <cols>
    <col min="1" max="1" width="9.109375" bestFit="1" customWidth="1"/>
    <col min="2" max="2" width="14.6640625" bestFit="1" customWidth="1"/>
    <col min="3" max="3" width="9" bestFit="1" customWidth="1"/>
    <col min="4" max="4" width="12.33203125" bestFit="1" customWidth="1"/>
    <col min="5" max="5" width="11.2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5.21875" bestFit="1" customWidth="1"/>
    <col min="16" max="16" width="13.109375" bestFit="1" customWidth="1"/>
    <col min="17" max="17" width="14.6640625" bestFit="1" customWidth="1"/>
    <col min="18" max="18" width="66.21875" bestFit="1" customWidth="1"/>
    <col min="19" max="19" width="9" bestFit="1" customWidth="1"/>
    <col min="20" max="21" width="10.5546875" bestFit="1" customWidth="1"/>
    <col min="22" max="22" width="9" bestFit="1" customWidth="1"/>
  </cols>
  <sheetData>
    <row r="1" spans="1:22" x14ac:dyDescent="0.3">
      <c r="A1" s="14" t="s">
        <v>10961</v>
      </c>
    </row>
    <row r="3" spans="1:22"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3">
      <c r="A4">
        <v>9980</v>
      </c>
      <c r="B4" t="s">
        <v>10922</v>
      </c>
      <c r="C4">
        <v>2013</v>
      </c>
      <c r="D4" s="13">
        <v>41615</v>
      </c>
      <c r="E4" s="13">
        <v>41619</v>
      </c>
      <c r="F4" t="s">
        <v>50</v>
      </c>
      <c r="G4" t="s">
        <v>3340</v>
      </c>
      <c r="H4" t="s">
        <v>3341</v>
      </c>
      <c r="I4" t="s">
        <v>102</v>
      </c>
      <c r="J4" t="s">
        <v>27</v>
      </c>
      <c r="K4" t="s">
        <v>42</v>
      </c>
      <c r="L4" t="s">
        <v>43</v>
      </c>
      <c r="M4">
        <v>90032</v>
      </c>
      <c r="N4" t="s">
        <v>44</v>
      </c>
      <c r="O4" t="s">
        <v>3567</v>
      </c>
      <c r="P4" t="s">
        <v>46</v>
      </c>
      <c r="Q4" t="s">
        <v>75</v>
      </c>
      <c r="R4" t="s">
        <v>8589</v>
      </c>
      <c r="S4">
        <v>437.47200000000009</v>
      </c>
      <c r="T4">
        <v>14</v>
      </c>
      <c r="U4">
        <v>0.2</v>
      </c>
      <c r="V4">
        <v>153.11519999999999</v>
      </c>
    </row>
    <row r="5" spans="1:22" x14ac:dyDescent="0.3">
      <c r="A5">
        <v>9979</v>
      </c>
      <c r="B5" t="s">
        <v>10922</v>
      </c>
      <c r="C5">
        <v>2013</v>
      </c>
      <c r="D5" s="13">
        <v>41615</v>
      </c>
      <c r="E5" s="13">
        <v>41619</v>
      </c>
      <c r="F5" t="s">
        <v>50</v>
      </c>
      <c r="G5" t="s">
        <v>3340</v>
      </c>
      <c r="H5" t="s">
        <v>3341</v>
      </c>
      <c r="I5" t="s">
        <v>102</v>
      </c>
      <c r="J5" t="s">
        <v>27</v>
      </c>
      <c r="K5" t="s">
        <v>42</v>
      </c>
      <c r="L5" t="s">
        <v>43</v>
      </c>
      <c r="M5">
        <v>90032</v>
      </c>
      <c r="N5" t="s">
        <v>44</v>
      </c>
      <c r="O5" t="s">
        <v>3168</v>
      </c>
      <c r="P5" t="s">
        <v>46</v>
      </c>
      <c r="Q5" t="s">
        <v>75</v>
      </c>
      <c r="R5" t="s">
        <v>3169</v>
      </c>
      <c r="S5">
        <v>13.375999999999999</v>
      </c>
      <c r="T5">
        <v>4</v>
      </c>
      <c r="U5">
        <v>0.2</v>
      </c>
      <c r="V5">
        <v>4.6815999999999995</v>
      </c>
    </row>
    <row r="6" spans="1:22" x14ac:dyDescent="0.3">
      <c r="A6">
        <v>9971</v>
      </c>
      <c r="B6" t="s">
        <v>10920</v>
      </c>
      <c r="C6">
        <v>2012</v>
      </c>
      <c r="D6" s="13">
        <v>41088</v>
      </c>
      <c r="E6" s="13">
        <v>41092</v>
      </c>
      <c r="F6" t="s">
        <v>50</v>
      </c>
      <c r="G6" t="s">
        <v>762</v>
      </c>
      <c r="H6" t="s">
        <v>763</v>
      </c>
      <c r="I6" t="s">
        <v>102</v>
      </c>
      <c r="J6" t="s">
        <v>27</v>
      </c>
      <c r="K6" t="s">
        <v>3792</v>
      </c>
      <c r="L6" t="s">
        <v>1272</v>
      </c>
      <c r="M6">
        <v>30080</v>
      </c>
      <c r="N6" t="s">
        <v>30</v>
      </c>
      <c r="O6" t="s">
        <v>3834</v>
      </c>
      <c r="P6" t="s">
        <v>46</v>
      </c>
      <c r="Q6" t="s">
        <v>75</v>
      </c>
      <c r="R6" t="s">
        <v>3835</v>
      </c>
      <c r="S6">
        <v>119.56</v>
      </c>
      <c r="T6">
        <v>2</v>
      </c>
      <c r="U6">
        <v>0</v>
      </c>
      <c r="V6">
        <v>54.997599999999991</v>
      </c>
    </row>
    <row r="7" spans="1:22" x14ac:dyDescent="0.3">
      <c r="A7">
        <v>9969</v>
      </c>
      <c r="B7" t="s">
        <v>10919</v>
      </c>
      <c r="C7">
        <v>2014</v>
      </c>
      <c r="D7" s="13">
        <v>41985</v>
      </c>
      <c r="E7" s="13">
        <v>41991</v>
      </c>
      <c r="F7" t="s">
        <v>50</v>
      </c>
      <c r="G7" t="s">
        <v>5081</v>
      </c>
      <c r="H7" t="s">
        <v>5082</v>
      </c>
      <c r="I7" t="s">
        <v>26</v>
      </c>
      <c r="J7" t="s">
        <v>27</v>
      </c>
      <c r="K7" t="s">
        <v>2126</v>
      </c>
      <c r="L7" t="s">
        <v>788</v>
      </c>
      <c r="M7">
        <v>7060</v>
      </c>
      <c r="N7" t="s">
        <v>148</v>
      </c>
      <c r="O7" t="s">
        <v>6367</v>
      </c>
      <c r="P7" t="s">
        <v>46</v>
      </c>
      <c r="Q7" t="s">
        <v>75</v>
      </c>
      <c r="R7" t="s">
        <v>6368</v>
      </c>
      <c r="S7">
        <v>735.98</v>
      </c>
      <c r="T7">
        <v>2</v>
      </c>
      <c r="U7">
        <v>0</v>
      </c>
      <c r="V7">
        <v>331.19099999999997</v>
      </c>
    </row>
    <row r="8" spans="1:22" x14ac:dyDescent="0.3">
      <c r="A8">
        <v>9968</v>
      </c>
      <c r="B8" t="s">
        <v>10919</v>
      </c>
      <c r="C8">
        <v>2014</v>
      </c>
      <c r="D8" s="13">
        <v>41985</v>
      </c>
      <c r="E8" s="13">
        <v>41991</v>
      </c>
      <c r="F8" t="s">
        <v>50</v>
      </c>
      <c r="G8" t="s">
        <v>5081</v>
      </c>
      <c r="H8" t="s">
        <v>5082</v>
      </c>
      <c r="I8" t="s">
        <v>26</v>
      </c>
      <c r="J8" t="s">
        <v>27</v>
      </c>
      <c r="K8" t="s">
        <v>2126</v>
      </c>
      <c r="L8" t="s">
        <v>788</v>
      </c>
      <c r="M8">
        <v>7060</v>
      </c>
      <c r="N8" t="s">
        <v>148</v>
      </c>
      <c r="O8" t="s">
        <v>4944</v>
      </c>
      <c r="P8" t="s">
        <v>46</v>
      </c>
      <c r="Q8" t="s">
        <v>75</v>
      </c>
      <c r="R8" t="s">
        <v>4945</v>
      </c>
      <c r="S8">
        <v>40.199999999999996</v>
      </c>
      <c r="T8">
        <v>5</v>
      </c>
      <c r="U8">
        <v>0</v>
      </c>
      <c r="V8">
        <v>18.089999999999996</v>
      </c>
    </row>
    <row r="9" spans="1:22" x14ac:dyDescent="0.3">
      <c r="A9">
        <v>9955</v>
      </c>
      <c r="B9" t="s">
        <v>10912</v>
      </c>
      <c r="C9">
        <v>2012</v>
      </c>
      <c r="D9" s="13">
        <v>41257</v>
      </c>
      <c r="E9" s="13">
        <v>41259</v>
      </c>
      <c r="F9" t="s">
        <v>23</v>
      </c>
      <c r="G9" t="s">
        <v>6798</v>
      </c>
      <c r="H9" t="s">
        <v>6799</v>
      </c>
      <c r="I9" t="s">
        <v>41</v>
      </c>
      <c r="J9" t="s">
        <v>27</v>
      </c>
      <c r="K9" t="s">
        <v>42</v>
      </c>
      <c r="L9" t="s">
        <v>43</v>
      </c>
      <c r="M9">
        <v>90045</v>
      </c>
      <c r="N9" t="s">
        <v>44</v>
      </c>
      <c r="O9" t="s">
        <v>5771</v>
      </c>
      <c r="P9" t="s">
        <v>46</v>
      </c>
      <c r="Q9" t="s">
        <v>75</v>
      </c>
      <c r="R9" t="s">
        <v>5772</v>
      </c>
      <c r="S9">
        <v>34.248000000000005</v>
      </c>
      <c r="T9">
        <v>3</v>
      </c>
      <c r="U9">
        <v>0.2</v>
      </c>
      <c r="V9">
        <v>11.558699999999998</v>
      </c>
    </row>
    <row r="10" spans="1:22" x14ac:dyDescent="0.3">
      <c r="A10">
        <v>9953</v>
      </c>
      <c r="B10" t="s">
        <v>10912</v>
      </c>
      <c r="C10">
        <v>2012</v>
      </c>
      <c r="D10" s="13">
        <v>41257</v>
      </c>
      <c r="E10" s="13">
        <v>41259</v>
      </c>
      <c r="F10" t="s">
        <v>23</v>
      </c>
      <c r="G10" t="s">
        <v>6798</v>
      </c>
      <c r="H10" t="s">
        <v>6799</v>
      </c>
      <c r="I10" t="s">
        <v>41</v>
      </c>
      <c r="J10" t="s">
        <v>27</v>
      </c>
      <c r="K10" t="s">
        <v>42</v>
      </c>
      <c r="L10" t="s">
        <v>43</v>
      </c>
      <c r="M10">
        <v>90045</v>
      </c>
      <c r="N10" t="s">
        <v>44</v>
      </c>
      <c r="O10" t="s">
        <v>1206</v>
      </c>
      <c r="P10" t="s">
        <v>46</v>
      </c>
      <c r="Q10" t="s">
        <v>75</v>
      </c>
      <c r="R10" t="s">
        <v>1207</v>
      </c>
      <c r="S10">
        <v>55.264000000000003</v>
      </c>
      <c r="T10">
        <v>2</v>
      </c>
      <c r="U10">
        <v>0.2</v>
      </c>
      <c r="V10">
        <v>20.723999999999997</v>
      </c>
    </row>
    <row r="11" spans="1:22" x14ac:dyDescent="0.3">
      <c r="A11">
        <v>9952</v>
      </c>
      <c r="B11" t="s">
        <v>10911</v>
      </c>
      <c r="C11">
        <v>2014</v>
      </c>
      <c r="D11" s="13">
        <v>41792</v>
      </c>
      <c r="E11" s="13">
        <v>41794</v>
      </c>
      <c r="F11" t="s">
        <v>23</v>
      </c>
      <c r="G11" t="s">
        <v>2507</v>
      </c>
      <c r="H11" t="s">
        <v>2508</v>
      </c>
      <c r="I11" t="s">
        <v>41</v>
      </c>
      <c r="J11" t="s">
        <v>27</v>
      </c>
      <c r="K11" t="s">
        <v>4374</v>
      </c>
      <c r="L11" t="s">
        <v>254</v>
      </c>
      <c r="M11">
        <v>46203</v>
      </c>
      <c r="N11" t="s">
        <v>105</v>
      </c>
      <c r="O11" t="s">
        <v>3294</v>
      </c>
      <c r="P11" t="s">
        <v>46</v>
      </c>
      <c r="Q11" t="s">
        <v>75</v>
      </c>
      <c r="R11" t="s">
        <v>3295</v>
      </c>
      <c r="S11">
        <v>17.38</v>
      </c>
      <c r="T11">
        <v>2</v>
      </c>
      <c r="U11">
        <v>0</v>
      </c>
      <c r="V11">
        <v>8.69</v>
      </c>
    </row>
    <row r="12" spans="1:22" x14ac:dyDescent="0.3">
      <c r="A12">
        <v>9</v>
      </c>
      <c r="B12" t="s">
        <v>61</v>
      </c>
      <c r="C12">
        <v>2011</v>
      </c>
      <c r="D12" s="13">
        <v>40703</v>
      </c>
      <c r="E12" s="13">
        <v>40708</v>
      </c>
      <c r="F12" t="s">
        <v>50</v>
      </c>
      <c r="G12" t="s">
        <v>62</v>
      </c>
      <c r="H12" t="s">
        <v>63</v>
      </c>
      <c r="I12" t="s">
        <v>26</v>
      </c>
      <c r="J12" t="s">
        <v>27</v>
      </c>
      <c r="K12" t="s">
        <v>42</v>
      </c>
      <c r="L12" t="s">
        <v>43</v>
      </c>
      <c r="M12">
        <v>90032</v>
      </c>
      <c r="N12" t="s">
        <v>44</v>
      </c>
      <c r="O12" t="s">
        <v>74</v>
      </c>
      <c r="P12" t="s">
        <v>46</v>
      </c>
      <c r="Q12" t="s">
        <v>75</v>
      </c>
      <c r="R12" t="s">
        <v>76</v>
      </c>
      <c r="S12">
        <v>18.504000000000001</v>
      </c>
      <c r="T12">
        <v>3</v>
      </c>
      <c r="U12">
        <v>0.2</v>
      </c>
      <c r="V12">
        <v>5.7824999999999998</v>
      </c>
    </row>
    <row r="13" spans="1:22" x14ac:dyDescent="0.3">
      <c r="A13">
        <v>9937</v>
      </c>
      <c r="B13" t="s">
        <v>10904</v>
      </c>
      <c r="C13">
        <v>2014</v>
      </c>
      <c r="D13" s="13">
        <v>41815</v>
      </c>
      <c r="E13" s="13">
        <v>41819</v>
      </c>
      <c r="F13" t="s">
        <v>50</v>
      </c>
      <c r="G13" t="s">
        <v>5575</v>
      </c>
      <c r="H13" t="s">
        <v>5576</v>
      </c>
      <c r="I13" t="s">
        <v>26</v>
      </c>
      <c r="J13" t="s">
        <v>27</v>
      </c>
      <c r="K13" t="s">
        <v>7306</v>
      </c>
      <c r="L13" t="s">
        <v>1399</v>
      </c>
      <c r="M13">
        <v>2920</v>
      </c>
      <c r="N13" t="s">
        <v>148</v>
      </c>
      <c r="O13" t="s">
        <v>617</v>
      </c>
      <c r="P13" t="s">
        <v>46</v>
      </c>
      <c r="Q13" t="s">
        <v>75</v>
      </c>
      <c r="R13" t="s">
        <v>618</v>
      </c>
      <c r="S13">
        <v>102.93</v>
      </c>
      <c r="T13">
        <v>3</v>
      </c>
      <c r="U13">
        <v>0</v>
      </c>
      <c r="V13">
        <v>48.377100000000006</v>
      </c>
    </row>
    <row r="14" spans="1:22" x14ac:dyDescent="0.3">
      <c r="A14">
        <v>9931</v>
      </c>
      <c r="B14" t="s">
        <v>10899</v>
      </c>
      <c r="C14">
        <v>2012</v>
      </c>
      <c r="D14" s="13">
        <v>41226</v>
      </c>
      <c r="E14" s="13">
        <v>41230</v>
      </c>
      <c r="F14" t="s">
        <v>50</v>
      </c>
      <c r="G14" t="s">
        <v>1430</v>
      </c>
      <c r="H14" t="s">
        <v>1431</v>
      </c>
      <c r="I14" t="s">
        <v>26</v>
      </c>
      <c r="J14" t="s">
        <v>27</v>
      </c>
      <c r="K14" t="s">
        <v>4898</v>
      </c>
      <c r="L14" t="s">
        <v>43</v>
      </c>
      <c r="M14">
        <v>92404</v>
      </c>
      <c r="N14" t="s">
        <v>44</v>
      </c>
      <c r="O14" t="s">
        <v>6316</v>
      </c>
      <c r="P14" t="s">
        <v>46</v>
      </c>
      <c r="Q14" t="s">
        <v>75</v>
      </c>
      <c r="R14" t="s">
        <v>6317</v>
      </c>
      <c r="S14">
        <v>9.8719999999999999</v>
      </c>
      <c r="T14">
        <v>2</v>
      </c>
      <c r="U14">
        <v>0.2</v>
      </c>
      <c r="V14">
        <v>3.4551999999999996</v>
      </c>
    </row>
    <row r="15" spans="1:22" x14ac:dyDescent="0.3">
      <c r="A15">
        <v>9926</v>
      </c>
      <c r="B15" t="s">
        <v>10897</v>
      </c>
      <c r="C15">
        <v>2012</v>
      </c>
      <c r="D15" s="13">
        <v>40988</v>
      </c>
      <c r="E15" s="13">
        <v>40991</v>
      </c>
      <c r="F15" t="s">
        <v>188</v>
      </c>
      <c r="G15" t="s">
        <v>6604</v>
      </c>
      <c r="H15" t="s">
        <v>6605</v>
      </c>
      <c r="I15" t="s">
        <v>41</v>
      </c>
      <c r="J15" t="s">
        <v>27</v>
      </c>
      <c r="K15" t="s">
        <v>266</v>
      </c>
      <c r="L15" t="s">
        <v>267</v>
      </c>
      <c r="M15">
        <v>10035</v>
      </c>
      <c r="N15" t="s">
        <v>148</v>
      </c>
      <c r="O15" t="s">
        <v>97</v>
      </c>
      <c r="P15" t="s">
        <v>46</v>
      </c>
      <c r="Q15" t="s">
        <v>75</v>
      </c>
      <c r="R15" t="s">
        <v>98</v>
      </c>
      <c r="S15">
        <v>1087.9360000000001</v>
      </c>
      <c r="T15">
        <v>8</v>
      </c>
      <c r="U15">
        <v>0.2</v>
      </c>
      <c r="V15">
        <v>353.5791999999999</v>
      </c>
    </row>
    <row r="16" spans="1:22" x14ac:dyDescent="0.3">
      <c r="A16">
        <v>9924</v>
      </c>
      <c r="B16" t="s">
        <v>10897</v>
      </c>
      <c r="C16">
        <v>2012</v>
      </c>
      <c r="D16" s="13">
        <v>40988</v>
      </c>
      <c r="E16" s="13">
        <v>40991</v>
      </c>
      <c r="F16" t="s">
        <v>188</v>
      </c>
      <c r="G16" t="s">
        <v>6604</v>
      </c>
      <c r="H16" t="s">
        <v>6605</v>
      </c>
      <c r="I16" t="s">
        <v>41</v>
      </c>
      <c r="J16" t="s">
        <v>27</v>
      </c>
      <c r="K16" t="s">
        <v>266</v>
      </c>
      <c r="L16" t="s">
        <v>267</v>
      </c>
      <c r="M16">
        <v>10035</v>
      </c>
      <c r="N16" t="s">
        <v>148</v>
      </c>
      <c r="O16" t="s">
        <v>1386</v>
      </c>
      <c r="P16" t="s">
        <v>46</v>
      </c>
      <c r="Q16" t="s">
        <v>75</v>
      </c>
      <c r="R16" t="s">
        <v>1387</v>
      </c>
      <c r="S16">
        <v>49.847999999999999</v>
      </c>
      <c r="T16">
        <v>3</v>
      </c>
      <c r="U16">
        <v>0.2</v>
      </c>
      <c r="V16">
        <v>16.823699999999999</v>
      </c>
    </row>
    <row r="17" spans="1:22" x14ac:dyDescent="0.3">
      <c r="A17">
        <v>14</v>
      </c>
      <c r="B17" t="s">
        <v>92</v>
      </c>
      <c r="C17">
        <v>2013</v>
      </c>
      <c r="D17" s="13">
        <v>41614</v>
      </c>
      <c r="E17" s="13">
        <v>41619</v>
      </c>
      <c r="F17" t="s">
        <v>50</v>
      </c>
      <c r="G17" t="s">
        <v>93</v>
      </c>
      <c r="H17" t="s">
        <v>94</v>
      </c>
      <c r="I17" t="s">
        <v>26</v>
      </c>
      <c r="J17" t="s">
        <v>27</v>
      </c>
      <c r="K17" t="s">
        <v>95</v>
      </c>
      <c r="L17" t="s">
        <v>96</v>
      </c>
      <c r="M17">
        <v>98103</v>
      </c>
      <c r="N17" t="s">
        <v>44</v>
      </c>
      <c r="O17" t="s">
        <v>97</v>
      </c>
      <c r="P17" t="s">
        <v>46</v>
      </c>
      <c r="Q17" t="s">
        <v>75</v>
      </c>
      <c r="R17" t="s">
        <v>98</v>
      </c>
      <c r="S17">
        <v>407.97600000000006</v>
      </c>
      <c r="T17">
        <v>3</v>
      </c>
      <c r="U17">
        <v>0.2</v>
      </c>
      <c r="V17">
        <v>132.59219999999993</v>
      </c>
    </row>
    <row r="18" spans="1:22" x14ac:dyDescent="0.3">
      <c r="A18">
        <v>9922</v>
      </c>
      <c r="B18" t="s">
        <v>10895</v>
      </c>
      <c r="C18">
        <v>2011</v>
      </c>
      <c r="D18" s="13">
        <v>40871</v>
      </c>
      <c r="E18" s="13">
        <v>40877</v>
      </c>
      <c r="F18" t="s">
        <v>50</v>
      </c>
      <c r="G18" t="s">
        <v>3370</v>
      </c>
      <c r="H18" t="s">
        <v>3371</v>
      </c>
      <c r="I18" t="s">
        <v>102</v>
      </c>
      <c r="J18" t="s">
        <v>27</v>
      </c>
      <c r="K18" t="s">
        <v>801</v>
      </c>
      <c r="L18" t="s">
        <v>498</v>
      </c>
      <c r="M18">
        <v>44312</v>
      </c>
      <c r="N18" t="s">
        <v>148</v>
      </c>
      <c r="O18" t="s">
        <v>3308</v>
      </c>
      <c r="P18" t="s">
        <v>46</v>
      </c>
      <c r="Q18" t="s">
        <v>75</v>
      </c>
      <c r="R18" t="s">
        <v>3309</v>
      </c>
      <c r="S18">
        <v>5.7420000000000009</v>
      </c>
      <c r="T18">
        <v>3</v>
      </c>
      <c r="U18">
        <v>0.7</v>
      </c>
      <c r="V18">
        <v>-4.5935999999999986</v>
      </c>
    </row>
    <row r="19" spans="1:22" x14ac:dyDescent="0.3">
      <c r="A19">
        <v>16</v>
      </c>
      <c r="B19" t="s">
        <v>99</v>
      </c>
      <c r="C19">
        <v>2012</v>
      </c>
      <c r="D19" s="13">
        <v>41235</v>
      </c>
      <c r="E19" s="13">
        <v>41239</v>
      </c>
      <c r="F19" t="s">
        <v>50</v>
      </c>
      <c r="G19" t="s">
        <v>100</v>
      </c>
      <c r="H19" t="s">
        <v>101</v>
      </c>
      <c r="I19" t="s">
        <v>102</v>
      </c>
      <c r="J19" t="s">
        <v>27</v>
      </c>
      <c r="K19" t="s">
        <v>103</v>
      </c>
      <c r="L19" t="s">
        <v>104</v>
      </c>
      <c r="M19">
        <v>76106</v>
      </c>
      <c r="N19" t="s">
        <v>105</v>
      </c>
      <c r="O19" t="s">
        <v>108</v>
      </c>
      <c r="P19" t="s">
        <v>46</v>
      </c>
      <c r="Q19" t="s">
        <v>75</v>
      </c>
      <c r="R19" t="s">
        <v>109</v>
      </c>
      <c r="S19">
        <v>2.5439999999999996</v>
      </c>
      <c r="T19">
        <v>3</v>
      </c>
      <c r="U19">
        <v>0.8</v>
      </c>
      <c r="V19">
        <v>-3.8160000000000016</v>
      </c>
    </row>
    <row r="20" spans="1:22" x14ac:dyDescent="0.3">
      <c r="A20">
        <v>9921</v>
      </c>
      <c r="B20" t="s">
        <v>10894</v>
      </c>
      <c r="C20">
        <v>2013</v>
      </c>
      <c r="D20" s="13">
        <v>41349</v>
      </c>
      <c r="E20" s="13">
        <v>41353</v>
      </c>
      <c r="F20" t="s">
        <v>50</v>
      </c>
      <c r="G20" t="s">
        <v>4193</v>
      </c>
      <c r="H20" t="s">
        <v>4194</v>
      </c>
      <c r="I20" t="s">
        <v>41</v>
      </c>
      <c r="J20" t="s">
        <v>27</v>
      </c>
      <c r="K20" t="s">
        <v>10498</v>
      </c>
      <c r="L20" t="s">
        <v>104</v>
      </c>
      <c r="M20">
        <v>77803</v>
      </c>
      <c r="N20" t="s">
        <v>105</v>
      </c>
      <c r="O20" t="s">
        <v>5781</v>
      </c>
      <c r="P20" t="s">
        <v>46</v>
      </c>
      <c r="Q20" t="s">
        <v>75</v>
      </c>
      <c r="R20" t="s">
        <v>5782</v>
      </c>
      <c r="S20">
        <v>22.385999999999996</v>
      </c>
      <c r="T20">
        <v>7</v>
      </c>
      <c r="U20">
        <v>0.8</v>
      </c>
      <c r="V20">
        <v>-35.817600000000013</v>
      </c>
    </row>
    <row r="21" spans="1:22" x14ac:dyDescent="0.3">
      <c r="A21">
        <v>9912</v>
      </c>
      <c r="B21" t="s">
        <v>10890</v>
      </c>
      <c r="C21">
        <v>2011</v>
      </c>
      <c r="D21" s="13">
        <v>40638</v>
      </c>
      <c r="E21" s="13">
        <v>40642</v>
      </c>
      <c r="F21" t="s">
        <v>50</v>
      </c>
      <c r="G21" t="s">
        <v>4512</v>
      </c>
      <c r="H21" t="s">
        <v>4513</v>
      </c>
      <c r="I21" t="s">
        <v>41</v>
      </c>
      <c r="J21" t="s">
        <v>27</v>
      </c>
      <c r="K21" t="s">
        <v>1464</v>
      </c>
      <c r="L21" t="s">
        <v>29</v>
      </c>
      <c r="M21">
        <v>40475</v>
      </c>
      <c r="N21" t="s">
        <v>30</v>
      </c>
      <c r="O21" t="s">
        <v>414</v>
      </c>
      <c r="P21" t="s">
        <v>46</v>
      </c>
      <c r="Q21" t="s">
        <v>75</v>
      </c>
      <c r="R21" t="s">
        <v>415</v>
      </c>
      <c r="S21">
        <v>115.36</v>
      </c>
      <c r="T21">
        <v>7</v>
      </c>
      <c r="U21">
        <v>0</v>
      </c>
      <c r="V21">
        <v>56.526400000000002</v>
      </c>
    </row>
    <row r="22" spans="1:22" x14ac:dyDescent="0.3">
      <c r="A22">
        <v>9907</v>
      </c>
      <c r="B22" t="s">
        <v>10889</v>
      </c>
      <c r="C22">
        <v>2012</v>
      </c>
      <c r="D22" s="13">
        <v>41165</v>
      </c>
      <c r="E22" s="13">
        <v>41167</v>
      </c>
      <c r="F22" t="s">
        <v>188</v>
      </c>
      <c r="G22" t="s">
        <v>5632</v>
      </c>
      <c r="H22" t="s">
        <v>5633</v>
      </c>
      <c r="I22" t="s">
        <v>41</v>
      </c>
      <c r="J22" t="s">
        <v>27</v>
      </c>
      <c r="K22" t="s">
        <v>1883</v>
      </c>
      <c r="L22" t="s">
        <v>43</v>
      </c>
      <c r="M22">
        <v>92804</v>
      </c>
      <c r="N22" t="s">
        <v>44</v>
      </c>
      <c r="O22" t="s">
        <v>4493</v>
      </c>
      <c r="P22" t="s">
        <v>46</v>
      </c>
      <c r="Q22" t="s">
        <v>75</v>
      </c>
      <c r="R22" t="s">
        <v>4494</v>
      </c>
      <c r="S22">
        <v>25.031999999999996</v>
      </c>
      <c r="T22">
        <v>3</v>
      </c>
      <c r="U22">
        <v>0.2</v>
      </c>
      <c r="V22">
        <v>7.822499999999998</v>
      </c>
    </row>
    <row r="23" spans="1:22" x14ac:dyDescent="0.3">
      <c r="A23">
        <v>9882</v>
      </c>
      <c r="B23" t="s">
        <v>10876</v>
      </c>
      <c r="C23">
        <v>2011</v>
      </c>
      <c r="D23" s="13">
        <v>40767</v>
      </c>
      <c r="E23" s="13">
        <v>40768</v>
      </c>
      <c r="F23" t="s">
        <v>188</v>
      </c>
      <c r="G23" t="s">
        <v>2720</v>
      </c>
      <c r="H23" t="s">
        <v>2721</v>
      </c>
      <c r="I23" t="s">
        <v>26</v>
      </c>
      <c r="J23" t="s">
        <v>27</v>
      </c>
      <c r="K23" t="s">
        <v>5675</v>
      </c>
      <c r="L23" t="s">
        <v>1272</v>
      </c>
      <c r="M23">
        <v>30188</v>
      </c>
      <c r="N23" t="s">
        <v>30</v>
      </c>
      <c r="O23" t="s">
        <v>2357</v>
      </c>
      <c r="P23" t="s">
        <v>46</v>
      </c>
      <c r="Q23" t="s">
        <v>75</v>
      </c>
      <c r="R23" t="s">
        <v>2358</v>
      </c>
      <c r="S23">
        <v>14.04</v>
      </c>
      <c r="T23">
        <v>3</v>
      </c>
      <c r="U23">
        <v>0</v>
      </c>
      <c r="V23">
        <v>6.7392000000000003</v>
      </c>
    </row>
    <row r="24" spans="1:22" x14ac:dyDescent="0.3">
      <c r="A24">
        <v>21</v>
      </c>
      <c r="B24" t="s">
        <v>124</v>
      </c>
      <c r="C24">
        <v>2011</v>
      </c>
      <c r="D24" s="13">
        <v>40782</v>
      </c>
      <c r="E24" s="13">
        <v>40787</v>
      </c>
      <c r="F24" t="s">
        <v>23</v>
      </c>
      <c r="G24" t="s">
        <v>125</v>
      </c>
      <c r="H24" t="s">
        <v>126</v>
      </c>
      <c r="I24" t="s">
        <v>26</v>
      </c>
      <c r="J24" t="s">
        <v>27</v>
      </c>
      <c r="K24" t="s">
        <v>127</v>
      </c>
      <c r="L24" t="s">
        <v>43</v>
      </c>
      <c r="M24">
        <v>94109</v>
      </c>
      <c r="N24" t="s">
        <v>44</v>
      </c>
      <c r="O24" t="s">
        <v>132</v>
      </c>
      <c r="P24" t="s">
        <v>46</v>
      </c>
      <c r="Q24" t="s">
        <v>75</v>
      </c>
      <c r="R24" t="s">
        <v>133</v>
      </c>
      <c r="S24">
        <v>22.72</v>
      </c>
      <c r="T24">
        <v>4</v>
      </c>
      <c r="U24">
        <v>0.2</v>
      </c>
      <c r="V24">
        <v>7.3839999999999986</v>
      </c>
    </row>
    <row r="25" spans="1:22" x14ac:dyDescent="0.3">
      <c r="A25">
        <v>9878</v>
      </c>
      <c r="B25" t="s">
        <v>10873</v>
      </c>
      <c r="C25">
        <v>2014</v>
      </c>
      <c r="D25" s="13">
        <v>41750</v>
      </c>
      <c r="E25" s="13">
        <v>41751</v>
      </c>
      <c r="F25" t="s">
        <v>188</v>
      </c>
      <c r="G25" t="s">
        <v>4527</v>
      </c>
      <c r="H25" t="s">
        <v>4528</v>
      </c>
      <c r="I25" t="s">
        <v>102</v>
      </c>
      <c r="J25" t="s">
        <v>27</v>
      </c>
      <c r="K25" t="s">
        <v>2180</v>
      </c>
      <c r="L25" t="s">
        <v>498</v>
      </c>
      <c r="M25">
        <v>44105</v>
      </c>
      <c r="N25" t="s">
        <v>148</v>
      </c>
      <c r="O25" t="s">
        <v>6137</v>
      </c>
      <c r="P25" t="s">
        <v>46</v>
      </c>
      <c r="Q25" t="s">
        <v>75</v>
      </c>
      <c r="R25" t="s">
        <v>6138</v>
      </c>
      <c r="S25">
        <v>8.7000000000000011</v>
      </c>
      <c r="T25">
        <v>5</v>
      </c>
      <c r="U25">
        <v>0.7</v>
      </c>
      <c r="V25">
        <v>-6.379999999999999</v>
      </c>
    </row>
    <row r="26" spans="1:22" x14ac:dyDescent="0.3">
      <c r="A26">
        <v>9871</v>
      </c>
      <c r="B26" t="s">
        <v>10867</v>
      </c>
      <c r="C26">
        <v>2011</v>
      </c>
      <c r="D26" s="13">
        <v>40848</v>
      </c>
      <c r="E26" s="13">
        <v>40850</v>
      </c>
      <c r="F26" t="s">
        <v>188</v>
      </c>
      <c r="G26" t="s">
        <v>895</v>
      </c>
      <c r="H26" t="s">
        <v>896</v>
      </c>
      <c r="I26" t="s">
        <v>41</v>
      </c>
      <c r="J26" t="s">
        <v>27</v>
      </c>
      <c r="K26" t="s">
        <v>10868</v>
      </c>
      <c r="L26" t="s">
        <v>498</v>
      </c>
      <c r="M26">
        <v>45040</v>
      </c>
      <c r="N26" t="s">
        <v>148</v>
      </c>
      <c r="O26" t="s">
        <v>1724</v>
      </c>
      <c r="P26" t="s">
        <v>46</v>
      </c>
      <c r="Q26" t="s">
        <v>75</v>
      </c>
      <c r="R26" t="s">
        <v>1725</v>
      </c>
      <c r="S26">
        <v>22.428000000000004</v>
      </c>
      <c r="T26">
        <v>3</v>
      </c>
      <c r="U26">
        <v>0.7</v>
      </c>
      <c r="V26">
        <v>-17.942399999999992</v>
      </c>
    </row>
    <row r="27" spans="1:22" x14ac:dyDescent="0.3">
      <c r="A27">
        <v>9870</v>
      </c>
      <c r="B27" t="s">
        <v>10867</v>
      </c>
      <c r="C27">
        <v>2011</v>
      </c>
      <c r="D27" s="13">
        <v>40848</v>
      </c>
      <c r="E27" s="13">
        <v>40850</v>
      </c>
      <c r="F27" t="s">
        <v>188</v>
      </c>
      <c r="G27" t="s">
        <v>895</v>
      </c>
      <c r="H27" t="s">
        <v>896</v>
      </c>
      <c r="I27" t="s">
        <v>41</v>
      </c>
      <c r="J27" t="s">
        <v>27</v>
      </c>
      <c r="K27" t="s">
        <v>10868</v>
      </c>
      <c r="L27" t="s">
        <v>498</v>
      </c>
      <c r="M27">
        <v>45040</v>
      </c>
      <c r="N27" t="s">
        <v>148</v>
      </c>
      <c r="O27" t="s">
        <v>6932</v>
      </c>
      <c r="P27" t="s">
        <v>46</v>
      </c>
      <c r="Q27" t="s">
        <v>75</v>
      </c>
      <c r="R27" t="s">
        <v>6933</v>
      </c>
      <c r="S27">
        <v>3.1320000000000001</v>
      </c>
      <c r="T27">
        <v>2</v>
      </c>
      <c r="U27">
        <v>0.7</v>
      </c>
      <c r="V27">
        <v>-2.6099999999999994</v>
      </c>
    </row>
    <row r="28" spans="1:22" x14ac:dyDescent="0.3">
      <c r="A28">
        <v>9852</v>
      </c>
      <c r="B28" t="s">
        <v>10861</v>
      </c>
      <c r="C28">
        <v>2013</v>
      </c>
      <c r="D28" s="13">
        <v>41397</v>
      </c>
      <c r="E28" s="13">
        <v>41401</v>
      </c>
      <c r="F28" t="s">
        <v>50</v>
      </c>
      <c r="G28" t="s">
        <v>4764</v>
      </c>
      <c r="H28" t="s">
        <v>4765</v>
      </c>
      <c r="I28" t="s">
        <v>41</v>
      </c>
      <c r="J28" t="s">
        <v>27</v>
      </c>
      <c r="K28" t="s">
        <v>266</v>
      </c>
      <c r="L28" t="s">
        <v>267</v>
      </c>
      <c r="M28">
        <v>10009</v>
      </c>
      <c r="N28" t="s">
        <v>148</v>
      </c>
      <c r="O28" t="s">
        <v>1722</v>
      </c>
      <c r="P28" t="s">
        <v>46</v>
      </c>
      <c r="Q28" t="s">
        <v>75</v>
      </c>
      <c r="R28" t="s">
        <v>1723</v>
      </c>
      <c r="S28">
        <v>90.480000000000018</v>
      </c>
      <c r="T28">
        <v>3</v>
      </c>
      <c r="U28">
        <v>0.2</v>
      </c>
      <c r="V28">
        <v>33.93</v>
      </c>
    </row>
    <row r="29" spans="1:22" x14ac:dyDescent="0.3">
      <c r="A29">
        <v>26</v>
      </c>
      <c r="B29" t="s">
        <v>155</v>
      </c>
      <c r="C29">
        <v>2013</v>
      </c>
      <c r="D29" s="13">
        <v>41290</v>
      </c>
      <c r="E29" s="13">
        <v>41294</v>
      </c>
      <c r="F29" t="s">
        <v>23</v>
      </c>
      <c r="G29" t="s">
        <v>156</v>
      </c>
      <c r="H29" t="s">
        <v>157</v>
      </c>
      <c r="I29" t="s">
        <v>26</v>
      </c>
      <c r="J29" t="s">
        <v>27</v>
      </c>
      <c r="K29" t="s">
        <v>42</v>
      </c>
      <c r="L29" t="s">
        <v>43</v>
      </c>
      <c r="M29">
        <v>90049</v>
      </c>
      <c r="N29" t="s">
        <v>44</v>
      </c>
      <c r="O29" t="s">
        <v>158</v>
      </c>
      <c r="P29" t="s">
        <v>46</v>
      </c>
      <c r="Q29" t="s">
        <v>75</v>
      </c>
      <c r="R29" t="s">
        <v>159</v>
      </c>
      <c r="S29">
        <v>11.648000000000001</v>
      </c>
      <c r="T29">
        <v>2</v>
      </c>
      <c r="U29">
        <v>0.2</v>
      </c>
      <c r="V29">
        <v>4.2224000000000004</v>
      </c>
    </row>
    <row r="30" spans="1:22" x14ac:dyDescent="0.3">
      <c r="A30">
        <v>9849</v>
      </c>
      <c r="B30" t="s">
        <v>10859</v>
      </c>
      <c r="C30">
        <v>2014</v>
      </c>
      <c r="D30" s="13">
        <v>41885</v>
      </c>
      <c r="E30" s="13">
        <v>41887</v>
      </c>
      <c r="F30" t="s">
        <v>23</v>
      </c>
      <c r="G30" t="s">
        <v>8228</v>
      </c>
      <c r="H30" t="s">
        <v>8229</v>
      </c>
      <c r="I30" t="s">
        <v>102</v>
      </c>
      <c r="J30" t="s">
        <v>27</v>
      </c>
      <c r="K30" t="s">
        <v>42</v>
      </c>
      <c r="L30" t="s">
        <v>43</v>
      </c>
      <c r="M30">
        <v>90008</v>
      </c>
      <c r="N30" t="s">
        <v>44</v>
      </c>
      <c r="O30" t="s">
        <v>3144</v>
      </c>
      <c r="P30" t="s">
        <v>46</v>
      </c>
      <c r="Q30" t="s">
        <v>75</v>
      </c>
      <c r="R30" t="s">
        <v>3145</v>
      </c>
      <c r="S30">
        <v>147.91999999999999</v>
      </c>
      <c r="T30">
        <v>5</v>
      </c>
      <c r="U30">
        <v>0.2</v>
      </c>
      <c r="V30">
        <v>46.224999999999987</v>
      </c>
    </row>
    <row r="31" spans="1:22" x14ac:dyDescent="0.3">
      <c r="A31">
        <v>9836</v>
      </c>
      <c r="B31" t="s">
        <v>10856</v>
      </c>
      <c r="C31">
        <v>2013</v>
      </c>
      <c r="D31" s="13">
        <v>41558</v>
      </c>
      <c r="E31" s="13">
        <v>41560</v>
      </c>
      <c r="F31" t="s">
        <v>188</v>
      </c>
      <c r="G31" t="s">
        <v>5054</v>
      </c>
      <c r="H31" t="s">
        <v>5055</v>
      </c>
      <c r="I31" t="s">
        <v>26</v>
      </c>
      <c r="J31" t="s">
        <v>27</v>
      </c>
      <c r="K31" t="s">
        <v>3289</v>
      </c>
      <c r="L31" t="s">
        <v>104</v>
      </c>
      <c r="M31">
        <v>77571</v>
      </c>
      <c r="N31" t="s">
        <v>105</v>
      </c>
      <c r="O31" t="s">
        <v>3127</v>
      </c>
      <c r="P31" t="s">
        <v>46</v>
      </c>
      <c r="Q31" t="s">
        <v>75</v>
      </c>
      <c r="R31" t="s">
        <v>3128</v>
      </c>
      <c r="S31">
        <v>16.391999999999996</v>
      </c>
      <c r="T31">
        <v>2</v>
      </c>
      <c r="U31">
        <v>0.8</v>
      </c>
      <c r="V31">
        <v>-26.227200000000003</v>
      </c>
    </row>
    <row r="32" spans="1:22" x14ac:dyDescent="0.3">
      <c r="A32">
        <v>29</v>
      </c>
      <c r="B32" t="s">
        <v>163</v>
      </c>
      <c r="C32">
        <v>2012</v>
      </c>
      <c r="D32" s="13">
        <v>41169</v>
      </c>
      <c r="E32" s="13">
        <v>41173</v>
      </c>
      <c r="F32" t="s">
        <v>50</v>
      </c>
      <c r="G32" t="s">
        <v>164</v>
      </c>
      <c r="H32" t="s">
        <v>165</v>
      </c>
      <c r="I32" t="s">
        <v>26</v>
      </c>
      <c r="J32" t="s">
        <v>27</v>
      </c>
      <c r="K32" t="s">
        <v>146</v>
      </c>
      <c r="L32" t="s">
        <v>147</v>
      </c>
      <c r="M32">
        <v>19140</v>
      </c>
      <c r="N32" t="s">
        <v>148</v>
      </c>
      <c r="O32" t="s">
        <v>168</v>
      </c>
      <c r="P32" t="s">
        <v>46</v>
      </c>
      <c r="Q32" t="s">
        <v>75</v>
      </c>
      <c r="R32" t="s">
        <v>169</v>
      </c>
      <c r="S32">
        <v>9.6180000000000021</v>
      </c>
      <c r="T32">
        <v>2</v>
      </c>
      <c r="U32">
        <v>0.7</v>
      </c>
      <c r="V32">
        <v>-7.0532000000000004</v>
      </c>
    </row>
    <row r="33" spans="1:22" x14ac:dyDescent="0.3">
      <c r="A33">
        <v>9829</v>
      </c>
      <c r="B33" t="s">
        <v>10851</v>
      </c>
      <c r="C33">
        <v>2014</v>
      </c>
      <c r="D33" s="13">
        <v>41810</v>
      </c>
      <c r="E33" s="13">
        <v>41817</v>
      </c>
      <c r="F33" t="s">
        <v>50</v>
      </c>
      <c r="G33" t="s">
        <v>400</v>
      </c>
      <c r="H33" t="s">
        <v>401</v>
      </c>
      <c r="I33" t="s">
        <v>41</v>
      </c>
      <c r="J33" t="s">
        <v>27</v>
      </c>
      <c r="K33" t="s">
        <v>266</v>
      </c>
      <c r="L33" t="s">
        <v>267</v>
      </c>
      <c r="M33">
        <v>10035</v>
      </c>
      <c r="N33" t="s">
        <v>148</v>
      </c>
      <c r="O33" t="s">
        <v>2106</v>
      </c>
      <c r="P33" t="s">
        <v>46</v>
      </c>
      <c r="Q33" t="s">
        <v>75</v>
      </c>
      <c r="R33" t="s">
        <v>2107</v>
      </c>
      <c r="S33">
        <v>11.568000000000001</v>
      </c>
      <c r="T33">
        <v>3</v>
      </c>
      <c r="U33">
        <v>0.2</v>
      </c>
      <c r="V33">
        <v>3.7595999999999998</v>
      </c>
    </row>
    <row r="34" spans="1:22" x14ac:dyDescent="0.3">
      <c r="A34">
        <v>9826</v>
      </c>
      <c r="B34" t="s">
        <v>10850</v>
      </c>
      <c r="C34">
        <v>2011</v>
      </c>
      <c r="D34" s="13">
        <v>40770</v>
      </c>
      <c r="E34" s="13">
        <v>40774</v>
      </c>
      <c r="F34" t="s">
        <v>50</v>
      </c>
      <c r="G34" t="s">
        <v>1786</v>
      </c>
      <c r="H34" t="s">
        <v>1787</v>
      </c>
      <c r="I34" t="s">
        <v>26</v>
      </c>
      <c r="J34" t="s">
        <v>27</v>
      </c>
      <c r="K34" t="s">
        <v>127</v>
      </c>
      <c r="L34" t="s">
        <v>43</v>
      </c>
      <c r="M34">
        <v>94122</v>
      </c>
      <c r="N34" t="s">
        <v>44</v>
      </c>
      <c r="O34" t="s">
        <v>2387</v>
      </c>
      <c r="P34" t="s">
        <v>46</v>
      </c>
      <c r="Q34" t="s">
        <v>75</v>
      </c>
      <c r="R34" t="s">
        <v>2388</v>
      </c>
      <c r="S34">
        <v>46.440000000000005</v>
      </c>
      <c r="T34">
        <v>3</v>
      </c>
      <c r="U34">
        <v>0.2</v>
      </c>
      <c r="V34">
        <v>15.092999999999998</v>
      </c>
    </row>
    <row r="35" spans="1:22" x14ac:dyDescent="0.3">
      <c r="A35">
        <v>9825</v>
      </c>
      <c r="B35" t="s">
        <v>10850</v>
      </c>
      <c r="C35">
        <v>2011</v>
      </c>
      <c r="D35" s="13">
        <v>40770</v>
      </c>
      <c r="E35" s="13">
        <v>40774</v>
      </c>
      <c r="F35" t="s">
        <v>50</v>
      </c>
      <c r="G35" t="s">
        <v>1786</v>
      </c>
      <c r="H35" t="s">
        <v>1787</v>
      </c>
      <c r="I35" t="s">
        <v>26</v>
      </c>
      <c r="J35" t="s">
        <v>27</v>
      </c>
      <c r="K35" t="s">
        <v>127</v>
      </c>
      <c r="L35" t="s">
        <v>43</v>
      </c>
      <c r="M35">
        <v>94122</v>
      </c>
      <c r="N35" t="s">
        <v>44</v>
      </c>
      <c r="O35" t="s">
        <v>361</v>
      </c>
      <c r="P35" t="s">
        <v>46</v>
      </c>
      <c r="Q35" t="s">
        <v>75</v>
      </c>
      <c r="R35" t="s">
        <v>362</v>
      </c>
      <c r="S35">
        <v>17.856000000000002</v>
      </c>
      <c r="T35">
        <v>4</v>
      </c>
      <c r="U35">
        <v>0.2</v>
      </c>
      <c r="V35">
        <v>6.2495999999999992</v>
      </c>
    </row>
    <row r="36" spans="1:22" x14ac:dyDescent="0.3">
      <c r="A36">
        <v>33</v>
      </c>
      <c r="B36" t="s">
        <v>163</v>
      </c>
      <c r="C36">
        <v>2012</v>
      </c>
      <c r="D36" s="13">
        <v>41169</v>
      </c>
      <c r="E36" s="13">
        <v>41173</v>
      </c>
      <c r="F36" t="s">
        <v>50</v>
      </c>
      <c r="G36" t="s">
        <v>164</v>
      </c>
      <c r="H36" t="s">
        <v>165</v>
      </c>
      <c r="I36" t="s">
        <v>26</v>
      </c>
      <c r="J36" t="s">
        <v>27</v>
      </c>
      <c r="K36" t="s">
        <v>146</v>
      </c>
      <c r="L36" t="s">
        <v>147</v>
      </c>
      <c r="M36">
        <v>19140</v>
      </c>
      <c r="N36" t="s">
        <v>148</v>
      </c>
      <c r="O36" t="s">
        <v>177</v>
      </c>
      <c r="P36" t="s">
        <v>46</v>
      </c>
      <c r="Q36" t="s">
        <v>75</v>
      </c>
      <c r="R36" t="s">
        <v>178</v>
      </c>
      <c r="S36">
        <v>6.8580000000000014</v>
      </c>
      <c r="T36">
        <v>6</v>
      </c>
      <c r="U36">
        <v>0.7</v>
      </c>
      <c r="V36">
        <v>-5.7149999999999999</v>
      </c>
    </row>
    <row r="37" spans="1:22" x14ac:dyDescent="0.3">
      <c r="A37">
        <v>9822</v>
      </c>
      <c r="B37" t="s">
        <v>10849</v>
      </c>
      <c r="C37">
        <v>2012</v>
      </c>
      <c r="D37" s="13">
        <v>41068</v>
      </c>
      <c r="E37" s="13">
        <v>41072</v>
      </c>
      <c r="F37" t="s">
        <v>50</v>
      </c>
      <c r="G37" t="s">
        <v>1033</v>
      </c>
      <c r="H37" t="s">
        <v>1034</v>
      </c>
      <c r="I37" t="s">
        <v>41</v>
      </c>
      <c r="J37" t="s">
        <v>27</v>
      </c>
      <c r="K37" t="s">
        <v>1151</v>
      </c>
      <c r="L37" t="s">
        <v>54</v>
      </c>
      <c r="M37">
        <v>33710</v>
      </c>
      <c r="N37" t="s">
        <v>30</v>
      </c>
      <c r="O37" t="s">
        <v>1829</v>
      </c>
      <c r="P37" t="s">
        <v>46</v>
      </c>
      <c r="Q37" t="s">
        <v>75</v>
      </c>
      <c r="R37" t="s">
        <v>1830</v>
      </c>
      <c r="S37">
        <v>18.264000000000003</v>
      </c>
      <c r="T37">
        <v>2</v>
      </c>
      <c r="U37">
        <v>0.7</v>
      </c>
      <c r="V37">
        <v>-13.393599999999999</v>
      </c>
    </row>
    <row r="38" spans="1:22" x14ac:dyDescent="0.3">
      <c r="A38">
        <v>9815</v>
      </c>
      <c r="B38" t="s">
        <v>10848</v>
      </c>
      <c r="C38">
        <v>2013</v>
      </c>
      <c r="D38" s="13">
        <v>41606</v>
      </c>
      <c r="E38" s="13">
        <v>41609</v>
      </c>
      <c r="F38" t="s">
        <v>188</v>
      </c>
      <c r="G38" t="s">
        <v>777</v>
      </c>
      <c r="H38" t="s">
        <v>778</v>
      </c>
      <c r="I38" t="s">
        <v>26</v>
      </c>
      <c r="J38" t="s">
        <v>27</v>
      </c>
      <c r="K38" t="s">
        <v>10579</v>
      </c>
      <c r="L38" t="s">
        <v>788</v>
      </c>
      <c r="M38">
        <v>7017</v>
      </c>
      <c r="N38" t="s">
        <v>148</v>
      </c>
      <c r="O38" t="s">
        <v>5781</v>
      </c>
      <c r="P38" t="s">
        <v>46</v>
      </c>
      <c r="Q38" t="s">
        <v>75</v>
      </c>
      <c r="R38" t="s">
        <v>5782</v>
      </c>
      <c r="S38">
        <v>79.95</v>
      </c>
      <c r="T38">
        <v>5</v>
      </c>
      <c r="U38">
        <v>0</v>
      </c>
      <c r="V38">
        <v>38.376000000000005</v>
      </c>
    </row>
    <row r="39" spans="1:22" x14ac:dyDescent="0.3">
      <c r="A39">
        <v>9809</v>
      </c>
      <c r="B39" t="s">
        <v>10846</v>
      </c>
      <c r="C39">
        <v>2014</v>
      </c>
      <c r="D39" s="13">
        <v>41842</v>
      </c>
      <c r="E39" s="13">
        <v>41847</v>
      </c>
      <c r="F39" t="s">
        <v>50</v>
      </c>
      <c r="G39" t="s">
        <v>6375</v>
      </c>
      <c r="H39" t="s">
        <v>6376</v>
      </c>
      <c r="I39" t="s">
        <v>26</v>
      </c>
      <c r="J39" t="s">
        <v>27</v>
      </c>
      <c r="K39" t="s">
        <v>303</v>
      </c>
      <c r="L39" t="s">
        <v>211</v>
      </c>
      <c r="M39">
        <v>60623</v>
      </c>
      <c r="N39" t="s">
        <v>105</v>
      </c>
      <c r="O39" t="s">
        <v>4315</v>
      </c>
      <c r="P39" t="s">
        <v>46</v>
      </c>
      <c r="Q39" t="s">
        <v>75</v>
      </c>
      <c r="R39" t="s">
        <v>4316</v>
      </c>
      <c r="S39">
        <v>2.1119999999999997</v>
      </c>
      <c r="T39">
        <v>2</v>
      </c>
      <c r="U39">
        <v>0.8</v>
      </c>
      <c r="V39">
        <v>-3.3792</v>
      </c>
    </row>
    <row r="40" spans="1:22" x14ac:dyDescent="0.3">
      <c r="A40">
        <v>9807</v>
      </c>
      <c r="B40" t="s">
        <v>10844</v>
      </c>
      <c r="C40">
        <v>2013</v>
      </c>
      <c r="D40" s="13">
        <v>41569</v>
      </c>
      <c r="E40" s="13">
        <v>41574</v>
      </c>
      <c r="F40" t="s">
        <v>50</v>
      </c>
      <c r="G40" t="s">
        <v>3340</v>
      </c>
      <c r="H40" t="s">
        <v>3341</v>
      </c>
      <c r="I40" t="s">
        <v>102</v>
      </c>
      <c r="J40" t="s">
        <v>27</v>
      </c>
      <c r="K40" t="s">
        <v>53</v>
      </c>
      <c r="L40" t="s">
        <v>54</v>
      </c>
      <c r="M40">
        <v>33311</v>
      </c>
      <c r="N40" t="s">
        <v>30</v>
      </c>
      <c r="O40" t="s">
        <v>4919</v>
      </c>
      <c r="P40" t="s">
        <v>46</v>
      </c>
      <c r="Q40" t="s">
        <v>75</v>
      </c>
      <c r="R40" t="s">
        <v>4920</v>
      </c>
      <c r="S40">
        <v>28.752000000000006</v>
      </c>
      <c r="T40">
        <v>8</v>
      </c>
      <c r="U40">
        <v>0.7</v>
      </c>
      <c r="V40">
        <v>-21.084799999999994</v>
      </c>
    </row>
    <row r="41" spans="1:22" x14ac:dyDescent="0.3">
      <c r="A41">
        <v>9803</v>
      </c>
      <c r="B41" t="s">
        <v>10843</v>
      </c>
      <c r="C41">
        <v>2012</v>
      </c>
      <c r="D41" s="13">
        <v>41108</v>
      </c>
      <c r="E41" s="13">
        <v>41110</v>
      </c>
      <c r="F41" t="s">
        <v>23</v>
      </c>
      <c r="G41" t="s">
        <v>2540</v>
      </c>
      <c r="H41" t="s">
        <v>2541</v>
      </c>
      <c r="I41" t="s">
        <v>26</v>
      </c>
      <c r="J41" t="s">
        <v>27</v>
      </c>
      <c r="K41" t="s">
        <v>266</v>
      </c>
      <c r="L41" t="s">
        <v>267</v>
      </c>
      <c r="M41">
        <v>10024</v>
      </c>
      <c r="N41" t="s">
        <v>148</v>
      </c>
      <c r="O41" t="s">
        <v>345</v>
      </c>
      <c r="P41" t="s">
        <v>46</v>
      </c>
      <c r="Q41" t="s">
        <v>75</v>
      </c>
      <c r="R41" t="s">
        <v>346</v>
      </c>
      <c r="S41">
        <v>3.3280000000000003</v>
      </c>
      <c r="T41">
        <v>2</v>
      </c>
      <c r="U41">
        <v>0.2</v>
      </c>
      <c r="V41">
        <v>1.2064000000000001</v>
      </c>
    </row>
    <row r="42" spans="1:22" x14ac:dyDescent="0.3">
      <c r="A42">
        <v>9796</v>
      </c>
      <c r="B42" t="s">
        <v>10839</v>
      </c>
      <c r="C42">
        <v>2013</v>
      </c>
      <c r="D42" s="13">
        <v>41416</v>
      </c>
      <c r="E42" s="13">
        <v>41423</v>
      </c>
      <c r="F42" t="s">
        <v>50</v>
      </c>
      <c r="G42" t="s">
        <v>584</v>
      </c>
      <c r="H42" t="s">
        <v>585</v>
      </c>
      <c r="I42" t="s">
        <v>41</v>
      </c>
      <c r="J42" t="s">
        <v>27</v>
      </c>
      <c r="K42" t="s">
        <v>303</v>
      </c>
      <c r="L42" t="s">
        <v>211</v>
      </c>
      <c r="M42">
        <v>60610</v>
      </c>
      <c r="N42" t="s">
        <v>105</v>
      </c>
      <c r="O42" t="s">
        <v>3344</v>
      </c>
      <c r="P42" t="s">
        <v>46</v>
      </c>
      <c r="Q42" t="s">
        <v>75</v>
      </c>
      <c r="R42" t="s">
        <v>3345</v>
      </c>
      <c r="S42">
        <v>3.7979999999999992</v>
      </c>
      <c r="T42">
        <v>3</v>
      </c>
      <c r="U42">
        <v>0.8</v>
      </c>
      <c r="V42">
        <v>-5.8869000000000007</v>
      </c>
    </row>
    <row r="43" spans="1:22" x14ac:dyDescent="0.3">
      <c r="A43">
        <v>9795</v>
      </c>
      <c r="B43" t="s">
        <v>10838</v>
      </c>
      <c r="C43">
        <v>2011</v>
      </c>
      <c r="D43" s="13">
        <v>40684</v>
      </c>
      <c r="E43" s="13">
        <v>40686</v>
      </c>
      <c r="F43" t="s">
        <v>23</v>
      </c>
      <c r="G43" t="s">
        <v>2885</v>
      </c>
      <c r="H43" t="s">
        <v>2886</v>
      </c>
      <c r="I43" t="s">
        <v>26</v>
      </c>
      <c r="J43" t="s">
        <v>27</v>
      </c>
      <c r="K43" t="s">
        <v>184</v>
      </c>
      <c r="L43" t="s">
        <v>104</v>
      </c>
      <c r="M43">
        <v>77070</v>
      </c>
      <c r="N43" t="s">
        <v>105</v>
      </c>
      <c r="O43" t="s">
        <v>3917</v>
      </c>
      <c r="P43" t="s">
        <v>46</v>
      </c>
      <c r="Q43" t="s">
        <v>75</v>
      </c>
      <c r="R43" t="s">
        <v>3918</v>
      </c>
      <c r="S43">
        <v>18.239999999999995</v>
      </c>
      <c r="T43">
        <v>3</v>
      </c>
      <c r="U43">
        <v>0.8</v>
      </c>
      <c r="V43">
        <v>-31.00800000000001</v>
      </c>
    </row>
    <row r="44" spans="1:22" x14ac:dyDescent="0.3">
      <c r="A44">
        <v>9786</v>
      </c>
      <c r="B44" t="s">
        <v>10835</v>
      </c>
      <c r="C44">
        <v>2012</v>
      </c>
      <c r="D44" s="13">
        <v>41038</v>
      </c>
      <c r="E44" s="13">
        <v>41042</v>
      </c>
      <c r="F44" t="s">
        <v>50</v>
      </c>
      <c r="G44" t="s">
        <v>2098</v>
      </c>
      <c r="H44" t="s">
        <v>2099</v>
      </c>
      <c r="I44" t="s">
        <v>26</v>
      </c>
      <c r="J44" t="s">
        <v>27</v>
      </c>
      <c r="K44" t="s">
        <v>1473</v>
      </c>
      <c r="L44" t="s">
        <v>29</v>
      </c>
      <c r="M44">
        <v>40214</v>
      </c>
      <c r="N44" t="s">
        <v>30</v>
      </c>
      <c r="O44" t="s">
        <v>6548</v>
      </c>
      <c r="P44" t="s">
        <v>46</v>
      </c>
      <c r="Q44" t="s">
        <v>75</v>
      </c>
      <c r="R44" t="s">
        <v>6549</v>
      </c>
      <c r="S44">
        <v>48.81</v>
      </c>
      <c r="T44">
        <v>3</v>
      </c>
      <c r="U44">
        <v>0</v>
      </c>
      <c r="V44">
        <v>23.916899999999998</v>
      </c>
    </row>
    <row r="45" spans="1:22" x14ac:dyDescent="0.3">
      <c r="A45">
        <v>9782</v>
      </c>
      <c r="B45" t="s">
        <v>10833</v>
      </c>
      <c r="C45">
        <v>2013</v>
      </c>
      <c r="D45" s="13">
        <v>41532</v>
      </c>
      <c r="E45" s="13">
        <v>41536</v>
      </c>
      <c r="F45" t="s">
        <v>50</v>
      </c>
      <c r="G45" t="s">
        <v>486</v>
      </c>
      <c r="H45" t="s">
        <v>487</v>
      </c>
      <c r="I45" t="s">
        <v>26</v>
      </c>
      <c r="J45" t="s">
        <v>27</v>
      </c>
      <c r="K45" t="s">
        <v>1173</v>
      </c>
      <c r="L45" t="s">
        <v>267</v>
      </c>
      <c r="M45">
        <v>11561</v>
      </c>
      <c r="N45" t="s">
        <v>148</v>
      </c>
      <c r="O45" t="s">
        <v>4723</v>
      </c>
      <c r="P45" t="s">
        <v>46</v>
      </c>
      <c r="Q45" t="s">
        <v>75</v>
      </c>
      <c r="R45" t="s">
        <v>4724</v>
      </c>
      <c r="S45">
        <v>673.5680000000001</v>
      </c>
      <c r="T45">
        <v>2</v>
      </c>
      <c r="U45">
        <v>0.2</v>
      </c>
      <c r="V45">
        <v>252.58799999999999</v>
      </c>
    </row>
    <row r="46" spans="1:22" x14ac:dyDescent="0.3">
      <c r="A46">
        <v>9779</v>
      </c>
      <c r="B46" t="s">
        <v>10832</v>
      </c>
      <c r="C46">
        <v>2011</v>
      </c>
      <c r="D46" s="13">
        <v>40750</v>
      </c>
      <c r="E46" s="13">
        <v>40754</v>
      </c>
      <c r="F46" t="s">
        <v>50</v>
      </c>
      <c r="G46" t="s">
        <v>1417</v>
      </c>
      <c r="H46" t="s">
        <v>1418</v>
      </c>
      <c r="I46" t="s">
        <v>26</v>
      </c>
      <c r="J46" t="s">
        <v>27</v>
      </c>
      <c r="K46" t="s">
        <v>678</v>
      </c>
      <c r="L46" t="s">
        <v>104</v>
      </c>
      <c r="M46">
        <v>78207</v>
      </c>
      <c r="N46" t="s">
        <v>105</v>
      </c>
      <c r="O46" t="s">
        <v>897</v>
      </c>
      <c r="P46" t="s">
        <v>46</v>
      </c>
      <c r="Q46" t="s">
        <v>75</v>
      </c>
      <c r="R46" t="s">
        <v>898</v>
      </c>
      <c r="S46">
        <v>8.879999999999999</v>
      </c>
      <c r="T46">
        <v>5</v>
      </c>
      <c r="U46">
        <v>0.8</v>
      </c>
      <c r="V46">
        <v>-13.32</v>
      </c>
    </row>
    <row r="47" spans="1:22" x14ac:dyDescent="0.3">
      <c r="A47">
        <v>9777</v>
      </c>
      <c r="B47" t="s">
        <v>10832</v>
      </c>
      <c r="C47">
        <v>2011</v>
      </c>
      <c r="D47" s="13">
        <v>40750</v>
      </c>
      <c r="E47" s="13">
        <v>40754</v>
      </c>
      <c r="F47" t="s">
        <v>50</v>
      </c>
      <c r="G47" t="s">
        <v>1417</v>
      </c>
      <c r="H47" t="s">
        <v>1418</v>
      </c>
      <c r="I47" t="s">
        <v>26</v>
      </c>
      <c r="J47" t="s">
        <v>27</v>
      </c>
      <c r="K47" t="s">
        <v>678</v>
      </c>
      <c r="L47" t="s">
        <v>104</v>
      </c>
      <c r="M47">
        <v>78207</v>
      </c>
      <c r="N47" t="s">
        <v>105</v>
      </c>
      <c r="O47" t="s">
        <v>1199</v>
      </c>
      <c r="P47" t="s">
        <v>46</v>
      </c>
      <c r="Q47" t="s">
        <v>75</v>
      </c>
      <c r="R47" t="s">
        <v>1200</v>
      </c>
      <c r="S47">
        <v>16.783999999999995</v>
      </c>
      <c r="T47">
        <v>4</v>
      </c>
      <c r="U47">
        <v>0.8</v>
      </c>
      <c r="V47">
        <v>-26.854400000000012</v>
      </c>
    </row>
    <row r="48" spans="1:22" x14ac:dyDescent="0.3">
      <c r="A48">
        <v>9775</v>
      </c>
      <c r="B48" t="s">
        <v>10832</v>
      </c>
      <c r="C48">
        <v>2011</v>
      </c>
      <c r="D48" s="13">
        <v>40750</v>
      </c>
      <c r="E48" s="13">
        <v>40754</v>
      </c>
      <c r="F48" t="s">
        <v>50</v>
      </c>
      <c r="G48" t="s">
        <v>1417</v>
      </c>
      <c r="H48" t="s">
        <v>1418</v>
      </c>
      <c r="I48" t="s">
        <v>26</v>
      </c>
      <c r="J48" t="s">
        <v>27</v>
      </c>
      <c r="K48" t="s">
        <v>678</v>
      </c>
      <c r="L48" t="s">
        <v>104</v>
      </c>
      <c r="M48">
        <v>78207</v>
      </c>
      <c r="N48" t="s">
        <v>105</v>
      </c>
      <c r="O48" t="s">
        <v>1255</v>
      </c>
      <c r="P48" t="s">
        <v>46</v>
      </c>
      <c r="Q48" t="s">
        <v>75</v>
      </c>
      <c r="R48" t="s">
        <v>1256</v>
      </c>
      <c r="S48">
        <v>2177.5839999999994</v>
      </c>
      <c r="T48">
        <v>8</v>
      </c>
      <c r="U48">
        <v>0.8</v>
      </c>
      <c r="V48">
        <v>-3701.8928000000014</v>
      </c>
    </row>
    <row r="49" spans="1:22" x14ac:dyDescent="0.3">
      <c r="A49">
        <v>46</v>
      </c>
      <c r="B49" t="s">
        <v>225</v>
      </c>
      <c r="C49">
        <v>2013</v>
      </c>
      <c r="D49" s="13">
        <v>41345</v>
      </c>
      <c r="E49" s="13">
        <v>41347</v>
      </c>
      <c r="F49" t="s">
        <v>188</v>
      </c>
      <c r="G49" t="s">
        <v>226</v>
      </c>
      <c r="H49" t="s">
        <v>227</v>
      </c>
      <c r="I49" t="s">
        <v>41</v>
      </c>
      <c r="J49" t="s">
        <v>27</v>
      </c>
      <c r="K49" t="s">
        <v>228</v>
      </c>
      <c r="L49" t="s">
        <v>229</v>
      </c>
      <c r="M49">
        <v>55122</v>
      </c>
      <c r="N49" t="s">
        <v>105</v>
      </c>
      <c r="O49" t="s">
        <v>232</v>
      </c>
      <c r="P49" t="s">
        <v>46</v>
      </c>
      <c r="Q49" t="s">
        <v>75</v>
      </c>
      <c r="R49" t="s">
        <v>233</v>
      </c>
      <c r="S49">
        <v>17.46</v>
      </c>
      <c r="T49">
        <v>2</v>
      </c>
      <c r="U49">
        <v>0</v>
      </c>
      <c r="V49">
        <v>8.2061999999999991</v>
      </c>
    </row>
    <row r="50" spans="1:22" x14ac:dyDescent="0.3">
      <c r="A50">
        <v>9768</v>
      </c>
      <c r="B50" t="s">
        <v>10827</v>
      </c>
      <c r="C50">
        <v>2014</v>
      </c>
      <c r="D50" s="13">
        <v>41983</v>
      </c>
      <c r="E50" s="13">
        <v>41989</v>
      </c>
      <c r="F50" t="s">
        <v>50</v>
      </c>
      <c r="G50" t="s">
        <v>4876</v>
      </c>
      <c r="H50" t="s">
        <v>4877</v>
      </c>
      <c r="I50" t="s">
        <v>26</v>
      </c>
      <c r="J50" t="s">
        <v>27</v>
      </c>
      <c r="K50" t="s">
        <v>6470</v>
      </c>
      <c r="L50" t="s">
        <v>238</v>
      </c>
      <c r="M50">
        <v>49505</v>
      </c>
      <c r="N50" t="s">
        <v>105</v>
      </c>
      <c r="O50" t="s">
        <v>4158</v>
      </c>
      <c r="P50" t="s">
        <v>46</v>
      </c>
      <c r="Q50" t="s">
        <v>75</v>
      </c>
      <c r="R50" t="s">
        <v>4159</v>
      </c>
      <c r="S50">
        <v>54.900000000000006</v>
      </c>
      <c r="T50">
        <v>5</v>
      </c>
      <c r="U50">
        <v>0</v>
      </c>
      <c r="V50">
        <v>26.901000000000003</v>
      </c>
    </row>
    <row r="51" spans="1:22" x14ac:dyDescent="0.3">
      <c r="A51">
        <v>9766</v>
      </c>
      <c r="B51" t="s">
        <v>10826</v>
      </c>
      <c r="C51">
        <v>2014</v>
      </c>
      <c r="D51" s="13">
        <v>41699</v>
      </c>
      <c r="E51" s="13">
        <v>41705</v>
      </c>
      <c r="F51" t="s">
        <v>50</v>
      </c>
      <c r="G51" t="s">
        <v>4743</v>
      </c>
      <c r="H51" t="s">
        <v>4744</v>
      </c>
      <c r="I51" t="s">
        <v>26</v>
      </c>
      <c r="J51" t="s">
        <v>27</v>
      </c>
      <c r="K51" t="s">
        <v>3687</v>
      </c>
      <c r="L51" t="s">
        <v>747</v>
      </c>
      <c r="M51">
        <v>6457</v>
      </c>
      <c r="N51" t="s">
        <v>148</v>
      </c>
      <c r="O51" t="s">
        <v>4737</v>
      </c>
      <c r="P51" t="s">
        <v>46</v>
      </c>
      <c r="Q51" t="s">
        <v>75</v>
      </c>
      <c r="R51" t="s">
        <v>4738</v>
      </c>
      <c r="S51">
        <v>9.84</v>
      </c>
      <c r="T51">
        <v>2</v>
      </c>
      <c r="U51">
        <v>0</v>
      </c>
      <c r="V51">
        <v>4.7231999999999994</v>
      </c>
    </row>
    <row r="52" spans="1:22" x14ac:dyDescent="0.3">
      <c r="A52">
        <v>9755</v>
      </c>
      <c r="B52" t="s">
        <v>10820</v>
      </c>
      <c r="C52">
        <v>2014</v>
      </c>
      <c r="D52" s="13">
        <v>41726</v>
      </c>
      <c r="E52" s="13">
        <v>41728</v>
      </c>
      <c r="F52" t="s">
        <v>23</v>
      </c>
      <c r="G52" t="s">
        <v>454</v>
      </c>
      <c r="H52" t="s">
        <v>455</v>
      </c>
      <c r="I52" t="s">
        <v>26</v>
      </c>
      <c r="J52" t="s">
        <v>27</v>
      </c>
      <c r="K52" t="s">
        <v>1464</v>
      </c>
      <c r="L52" t="s">
        <v>319</v>
      </c>
      <c r="M52">
        <v>23223</v>
      </c>
      <c r="N52" t="s">
        <v>30</v>
      </c>
      <c r="O52" t="s">
        <v>897</v>
      </c>
      <c r="P52" t="s">
        <v>46</v>
      </c>
      <c r="Q52" t="s">
        <v>75</v>
      </c>
      <c r="R52" t="s">
        <v>898</v>
      </c>
      <c r="S52">
        <v>17.760000000000002</v>
      </c>
      <c r="T52">
        <v>2</v>
      </c>
      <c r="U52">
        <v>0</v>
      </c>
      <c r="V52">
        <v>8.8800000000000008</v>
      </c>
    </row>
    <row r="53" spans="1:22" x14ac:dyDescent="0.3">
      <c r="A53">
        <v>50</v>
      </c>
      <c r="B53" t="s">
        <v>250</v>
      </c>
      <c r="C53">
        <v>2012</v>
      </c>
      <c r="D53" s="13">
        <v>41017</v>
      </c>
      <c r="E53" s="13">
        <v>41021</v>
      </c>
      <c r="F53" t="s">
        <v>50</v>
      </c>
      <c r="G53" t="s">
        <v>251</v>
      </c>
      <c r="H53" t="s">
        <v>252</v>
      </c>
      <c r="I53" t="s">
        <v>26</v>
      </c>
      <c r="J53" t="s">
        <v>27</v>
      </c>
      <c r="K53" t="s">
        <v>253</v>
      </c>
      <c r="L53" t="s">
        <v>254</v>
      </c>
      <c r="M53">
        <v>47150</v>
      </c>
      <c r="N53" t="s">
        <v>105</v>
      </c>
      <c r="O53" t="s">
        <v>255</v>
      </c>
      <c r="P53" t="s">
        <v>46</v>
      </c>
      <c r="Q53" t="s">
        <v>75</v>
      </c>
      <c r="R53" t="s">
        <v>256</v>
      </c>
      <c r="S53">
        <v>38.22</v>
      </c>
      <c r="T53">
        <v>6</v>
      </c>
      <c r="U53">
        <v>0</v>
      </c>
      <c r="V53">
        <v>17.9634</v>
      </c>
    </row>
    <row r="54" spans="1:22" x14ac:dyDescent="0.3">
      <c r="A54">
        <v>9753</v>
      </c>
      <c r="B54" t="s">
        <v>10819</v>
      </c>
      <c r="C54">
        <v>2013</v>
      </c>
      <c r="D54" s="13">
        <v>41457</v>
      </c>
      <c r="E54" s="13">
        <v>41458</v>
      </c>
      <c r="F54" t="s">
        <v>188</v>
      </c>
      <c r="G54" t="s">
        <v>1068</v>
      </c>
      <c r="H54" t="s">
        <v>1069</v>
      </c>
      <c r="I54" t="s">
        <v>102</v>
      </c>
      <c r="J54" t="s">
        <v>27</v>
      </c>
      <c r="K54" t="s">
        <v>95</v>
      </c>
      <c r="L54" t="s">
        <v>96</v>
      </c>
      <c r="M54">
        <v>98115</v>
      </c>
      <c r="N54" t="s">
        <v>44</v>
      </c>
      <c r="O54" t="s">
        <v>2913</v>
      </c>
      <c r="P54" t="s">
        <v>46</v>
      </c>
      <c r="Q54" t="s">
        <v>75</v>
      </c>
      <c r="R54" t="s">
        <v>2914</v>
      </c>
      <c r="S54">
        <v>2.4960000000000004</v>
      </c>
      <c r="T54">
        <v>1</v>
      </c>
      <c r="U54">
        <v>0.2</v>
      </c>
      <c r="V54">
        <v>0.90479999999999983</v>
      </c>
    </row>
    <row r="55" spans="1:22" x14ac:dyDescent="0.3">
      <c r="A55">
        <v>9740</v>
      </c>
      <c r="B55" t="s">
        <v>10810</v>
      </c>
      <c r="C55">
        <v>2014</v>
      </c>
      <c r="D55" s="13">
        <v>41715</v>
      </c>
      <c r="E55" s="13">
        <v>41720</v>
      </c>
      <c r="F55" t="s">
        <v>50</v>
      </c>
      <c r="G55" t="s">
        <v>5632</v>
      </c>
      <c r="H55" t="s">
        <v>5633</v>
      </c>
      <c r="I55" t="s">
        <v>41</v>
      </c>
      <c r="J55" t="s">
        <v>27</v>
      </c>
      <c r="K55" t="s">
        <v>42</v>
      </c>
      <c r="L55" t="s">
        <v>43</v>
      </c>
      <c r="M55">
        <v>90032</v>
      </c>
      <c r="N55" t="s">
        <v>44</v>
      </c>
      <c r="O55" t="s">
        <v>4737</v>
      </c>
      <c r="P55" t="s">
        <v>46</v>
      </c>
      <c r="Q55" t="s">
        <v>75</v>
      </c>
      <c r="R55" t="s">
        <v>4738</v>
      </c>
      <c r="S55">
        <v>19.68</v>
      </c>
      <c r="T55">
        <v>5</v>
      </c>
      <c r="U55">
        <v>0.2</v>
      </c>
      <c r="V55">
        <v>6.8879999999999981</v>
      </c>
    </row>
    <row r="56" spans="1:22" x14ac:dyDescent="0.3">
      <c r="A56">
        <v>9739</v>
      </c>
      <c r="B56" t="s">
        <v>10810</v>
      </c>
      <c r="C56">
        <v>2014</v>
      </c>
      <c r="D56" s="13">
        <v>41715</v>
      </c>
      <c r="E56" s="13">
        <v>41720</v>
      </c>
      <c r="F56" t="s">
        <v>50</v>
      </c>
      <c r="G56" t="s">
        <v>5632</v>
      </c>
      <c r="H56" t="s">
        <v>5633</v>
      </c>
      <c r="I56" t="s">
        <v>41</v>
      </c>
      <c r="J56" t="s">
        <v>27</v>
      </c>
      <c r="K56" t="s">
        <v>42</v>
      </c>
      <c r="L56" t="s">
        <v>43</v>
      </c>
      <c r="M56">
        <v>90032</v>
      </c>
      <c r="N56" t="s">
        <v>44</v>
      </c>
      <c r="O56" t="s">
        <v>3521</v>
      </c>
      <c r="P56" t="s">
        <v>46</v>
      </c>
      <c r="Q56" t="s">
        <v>75</v>
      </c>
      <c r="R56" t="s">
        <v>3522</v>
      </c>
      <c r="S56">
        <v>70.463999999999999</v>
      </c>
      <c r="T56">
        <v>6</v>
      </c>
      <c r="U56">
        <v>0.2</v>
      </c>
      <c r="V56">
        <v>22.900799999999997</v>
      </c>
    </row>
    <row r="57" spans="1:22" x14ac:dyDescent="0.3">
      <c r="A57">
        <v>9735</v>
      </c>
      <c r="B57" t="s">
        <v>10807</v>
      </c>
      <c r="C57">
        <v>2011</v>
      </c>
      <c r="D57" s="13">
        <v>40775</v>
      </c>
      <c r="E57" s="13">
        <v>40780</v>
      </c>
      <c r="F57" t="s">
        <v>50</v>
      </c>
      <c r="G57" t="s">
        <v>6784</v>
      </c>
      <c r="H57" t="s">
        <v>6785</v>
      </c>
      <c r="I57" t="s">
        <v>41</v>
      </c>
      <c r="J57" t="s">
        <v>27</v>
      </c>
      <c r="K57" t="s">
        <v>7556</v>
      </c>
      <c r="L57" t="s">
        <v>319</v>
      </c>
      <c r="M57">
        <v>23666</v>
      </c>
      <c r="N57" t="s">
        <v>30</v>
      </c>
      <c r="O57" t="s">
        <v>4718</v>
      </c>
      <c r="P57" t="s">
        <v>46</v>
      </c>
      <c r="Q57" t="s">
        <v>75</v>
      </c>
      <c r="R57" t="s">
        <v>4719</v>
      </c>
      <c r="S57">
        <v>896.99</v>
      </c>
      <c r="T57">
        <v>1</v>
      </c>
      <c r="U57">
        <v>0</v>
      </c>
      <c r="V57">
        <v>421.58529999999996</v>
      </c>
    </row>
    <row r="58" spans="1:22" x14ac:dyDescent="0.3">
      <c r="A58">
        <v>9730</v>
      </c>
      <c r="B58" t="s">
        <v>10805</v>
      </c>
      <c r="C58">
        <v>2011</v>
      </c>
      <c r="D58" s="13">
        <v>40815</v>
      </c>
      <c r="E58" s="13">
        <v>40820</v>
      </c>
      <c r="F58" t="s">
        <v>50</v>
      </c>
      <c r="G58" t="s">
        <v>3653</v>
      </c>
      <c r="H58" t="s">
        <v>3654</v>
      </c>
      <c r="I58" t="s">
        <v>26</v>
      </c>
      <c r="J58" t="s">
        <v>27</v>
      </c>
      <c r="K58" t="s">
        <v>95</v>
      </c>
      <c r="L58" t="s">
        <v>96</v>
      </c>
      <c r="M58">
        <v>98115</v>
      </c>
      <c r="N58" t="s">
        <v>44</v>
      </c>
      <c r="O58" t="s">
        <v>5670</v>
      </c>
      <c r="P58" t="s">
        <v>46</v>
      </c>
      <c r="Q58" t="s">
        <v>75</v>
      </c>
      <c r="R58" t="s">
        <v>5671</v>
      </c>
      <c r="S58">
        <v>10.048000000000002</v>
      </c>
      <c r="T58">
        <v>2</v>
      </c>
      <c r="U58">
        <v>0.2</v>
      </c>
      <c r="V58">
        <v>3.1399999999999988</v>
      </c>
    </row>
    <row r="59" spans="1:22" x14ac:dyDescent="0.3">
      <c r="A59">
        <v>9724</v>
      </c>
      <c r="B59" t="s">
        <v>10801</v>
      </c>
      <c r="C59">
        <v>2011</v>
      </c>
      <c r="D59" s="13">
        <v>40899</v>
      </c>
      <c r="E59" s="13">
        <v>40903</v>
      </c>
      <c r="F59" t="s">
        <v>50</v>
      </c>
      <c r="G59" t="s">
        <v>620</v>
      </c>
      <c r="H59" t="s">
        <v>621</v>
      </c>
      <c r="I59" t="s">
        <v>102</v>
      </c>
      <c r="J59" t="s">
        <v>27</v>
      </c>
      <c r="K59" t="s">
        <v>266</v>
      </c>
      <c r="L59" t="s">
        <v>267</v>
      </c>
      <c r="M59">
        <v>10011</v>
      </c>
      <c r="N59" t="s">
        <v>148</v>
      </c>
      <c r="O59" t="s">
        <v>2712</v>
      </c>
      <c r="P59" t="s">
        <v>46</v>
      </c>
      <c r="Q59" t="s">
        <v>75</v>
      </c>
      <c r="R59" t="s">
        <v>2713</v>
      </c>
      <c r="S59">
        <v>296.71200000000005</v>
      </c>
      <c r="T59">
        <v>13</v>
      </c>
      <c r="U59">
        <v>0.2</v>
      </c>
      <c r="V59">
        <v>100.14029999999998</v>
      </c>
    </row>
    <row r="60" spans="1:22" x14ac:dyDescent="0.3">
      <c r="A60">
        <v>9716</v>
      </c>
      <c r="B60" t="s">
        <v>10795</v>
      </c>
      <c r="C60">
        <v>2013</v>
      </c>
      <c r="D60" s="13">
        <v>41586</v>
      </c>
      <c r="E60" s="13">
        <v>41591</v>
      </c>
      <c r="F60" t="s">
        <v>50</v>
      </c>
      <c r="G60" t="s">
        <v>3673</v>
      </c>
      <c r="H60" t="s">
        <v>3674</v>
      </c>
      <c r="I60" t="s">
        <v>26</v>
      </c>
      <c r="J60" t="s">
        <v>27</v>
      </c>
      <c r="K60" t="s">
        <v>127</v>
      </c>
      <c r="L60" t="s">
        <v>43</v>
      </c>
      <c r="M60">
        <v>94122</v>
      </c>
      <c r="N60" t="s">
        <v>44</v>
      </c>
      <c r="O60" t="s">
        <v>1494</v>
      </c>
      <c r="P60" t="s">
        <v>46</v>
      </c>
      <c r="Q60" t="s">
        <v>75</v>
      </c>
      <c r="R60" t="s">
        <v>1495</v>
      </c>
      <c r="S60">
        <v>57.584000000000003</v>
      </c>
      <c r="T60">
        <v>2</v>
      </c>
      <c r="U60">
        <v>0.2</v>
      </c>
      <c r="V60">
        <v>20.154400000000003</v>
      </c>
    </row>
    <row r="61" spans="1:22" x14ac:dyDescent="0.3">
      <c r="A61">
        <v>9712</v>
      </c>
      <c r="B61" t="s">
        <v>10794</v>
      </c>
      <c r="C61">
        <v>2011</v>
      </c>
      <c r="D61" s="13">
        <v>40852</v>
      </c>
      <c r="E61" s="13">
        <v>40857</v>
      </c>
      <c r="F61" t="s">
        <v>50</v>
      </c>
      <c r="G61" t="s">
        <v>1704</v>
      </c>
      <c r="H61" t="s">
        <v>1705</v>
      </c>
      <c r="I61" t="s">
        <v>26</v>
      </c>
      <c r="J61" t="s">
        <v>27</v>
      </c>
      <c r="K61" t="s">
        <v>146</v>
      </c>
      <c r="L61" t="s">
        <v>147</v>
      </c>
      <c r="M61">
        <v>19143</v>
      </c>
      <c r="N61" t="s">
        <v>148</v>
      </c>
      <c r="O61" t="s">
        <v>2786</v>
      </c>
      <c r="P61" t="s">
        <v>46</v>
      </c>
      <c r="Q61" t="s">
        <v>75</v>
      </c>
      <c r="R61" t="s">
        <v>2787</v>
      </c>
      <c r="S61">
        <v>13.194000000000001</v>
      </c>
      <c r="T61">
        <v>2</v>
      </c>
      <c r="U61">
        <v>0.7</v>
      </c>
      <c r="V61">
        <v>-8.7959999999999958</v>
      </c>
    </row>
    <row r="62" spans="1:22" x14ac:dyDescent="0.3">
      <c r="A62">
        <v>9706</v>
      </c>
      <c r="B62" t="s">
        <v>10792</v>
      </c>
      <c r="C62">
        <v>2014</v>
      </c>
      <c r="D62" s="13">
        <v>41932</v>
      </c>
      <c r="E62" s="13">
        <v>41936</v>
      </c>
      <c r="F62" t="s">
        <v>50</v>
      </c>
      <c r="G62" t="s">
        <v>4869</v>
      </c>
      <c r="H62" t="s">
        <v>4870</v>
      </c>
      <c r="I62" t="s">
        <v>26</v>
      </c>
      <c r="J62" t="s">
        <v>27</v>
      </c>
      <c r="K62" t="s">
        <v>127</v>
      </c>
      <c r="L62" t="s">
        <v>43</v>
      </c>
      <c r="M62">
        <v>94122</v>
      </c>
      <c r="N62" t="s">
        <v>44</v>
      </c>
      <c r="O62" t="s">
        <v>2848</v>
      </c>
      <c r="P62" t="s">
        <v>46</v>
      </c>
      <c r="Q62" t="s">
        <v>75</v>
      </c>
      <c r="R62" t="s">
        <v>2849</v>
      </c>
      <c r="S62">
        <v>39.624000000000009</v>
      </c>
      <c r="T62">
        <v>3</v>
      </c>
      <c r="U62">
        <v>0.2</v>
      </c>
      <c r="V62">
        <v>13.868400000000001</v>
      </c>
    </row>
    <row r="63" spans="1:22" x14ac:dyDescent="0.3">
      <c r="A63">
        <v>9705</v>
      </c>
      <c r="B63" t="s">
        <v>10791</v>
      </c>
      <c r="C63">
        <v>2014</v>
      </c>
      <c r="D63" s="13">
        <v>41852</v>
      </c>
      <c r="E63" s="13">
        <v>41856</v>
      </c>
      <c r="F63" t="s">
        <v>50</v>
      </c>
      <c r="G63" t="s">
        <v>6479</v>
      </c>
      <c r="H63" t="s">
        <v>6480</v>
      </c>
      <c r="I63" t="s">
        <v>102</v>
      </c>
      <c r="J63" t="s">
        <v>27</v>
      </c>
      <c r="K63" t="s">
        <v>521</v>
      </c>
      <c r="L63" t="s">
        <v>245</v>
      </c>
      <c r="M63">
        <v>19805</v>
      </c>
      <c r="N63" t="s">
        <v>148</v>
      </c>
      <c r="O63" t="s">
        <v>9263</v>
      </c>
      <c r="P63" t="s">
        <v>46</v>
      </c>
      <c r="Q63" t="s">
        <v>75</v>
      </c>
      <c r="R63" t="s">
        <v>9264</v>
      </c>
      <c r="S63">
        <v>11.01</v>
      </c>
      <c r="T63">
        <v>3</v>
      </c>
      <c r="U63">
        <v>0</v>
      </c>
      <c r="V63">
        <v>5.3948999999999998</v>
      </c>
    </row>
    <row r="64" spans="1:22" x14ac:dyDescent="0.3">
      <c r="A64">
        <v>61</v>
      </c>
      <c r="B64" t="s">
        <v>273</v>
      </c>
      <c r="C64">
        <v>2013</v>
      </c>
      <c r="D64" s="13">
        <v>41443</v>
      </c>
      <c r="E64" s="13">
        <v>41444</v>
      </c>
      <c r="F64" t="s">
        <v>188</v>
      </c>
      <c r="G64" t="s">
        <v>274</v>
      </c>
      <c r="H64" t="s">
        <v>275</v>
      </c>
      <c r="I64" t="s">
        <v>26</v>
      </c>
      <c r="J64" t="s">
        <v>27</v>
      </c>
      <c r="K64" t="s">
        <v>276</v>
      </c>
      <c r="L64" t="s">
        <v>267</v>
      </c>
      <c r="M64">
        <v>12180</v>
      </c>
      <c r="N64" t="s">
        <v>148</v>
      </c>
      <c r="O64" t="s">
        <v>285</v>
      </c>
      <c r="P64" t="s">
        <v>46</v>
      </c>
      <c r="Q64" t="s">
        <v>75</v>
      </c>
      <c r="R64" t="s">
        <v>286</v>
      </c>
      <c r="S64">
        <v>48.480000000000004</v>
      </c>
      <c r="T64">
        <v>4</v>
      </c>
      <c r="U64">
        <v>0.2</v>
      </c>
      <c r="V64">
        <v>16.361999999999998</v>
      </c>
    </row>
    <row r="65" spans="1:22" x14ac:dyDescent="0.3">
      <c r="A65">
        <v>9704</v>
      </c>
      <c r="B65" t="s">
        <v>10791</v>
      </c>
      <c r="C65">
        <v>2014</v>
      </c>
      <c r="D65" s="13">
        <v>41852</v>
      </c>
      <c r="E65" s="13">
        <v>41856</v>
      </c>
      <c r="F65" t="s">
        <v>50</v>
      </c>
      <c r="G65" t="s">
        <v>6479</v>
      </c>
      <c r="H65" t="s">
        <v>6480</v>
      </c>
      <c r="I65" t="s">
        <v>102</v>
      </c>
      <c r="J65" t="s">
        <v>27</v>
      </c>
      <c r="K65" t="s">
        <v>521</v>
      </c>
      <c r="L65" t="s">
        <v>245</v>
      </c>
      <c r="M65">
        <v>19805</v>
      </c>
      <c r="N65" t="s">
        <v>148</v>
      </c>
      <c r="O65" t="s">
        <v>97</v>
      </c>
      <c r="P65" t="s">
        <v>46</v>
      </c>
      <c r="Q65" t="s">
        <v>75</v>
      </c>
      <c r="R65" t="s">
        <v>98</v>
      </c>
      <c r="S65">
        <v>849.95</v>
      </c>
      <c r="T65">
        <v>5</v>
      </c>
      <c r="U65">
        <v>0</v>
      </c>
      <c r="V65">
        <v>390.97699999999998</v>
      </c>
    </row>
    <row r="66" spans="1:22" x14ac:dyDescent="0.3">
      <c r="A66">
        <v>9688</v>
      </c>
      <c r="B66" t="s">
        <v>10779</v>
      </c>
      <c r="C66">
        <v>2014</v>
      </c>
      <c r="D66" s="13">
        <v>41913</v>
      </c>
      <c r="E66" s="13">
        <v>41919</v>
      </c>
      <c r="F66" t="s">
        <v>50</v>
      </c>
      <c r="G66" t="s">
        <v>2798</v>
      </c>
      <c r="H66" t="s">
        <v>2799</v>
      </c>
      <c r="I66" t="s">
        <v>102</v>
      </c>
      <c r="J66" t="s">
        <v>27</v>
      </c>
      <c r="K66" t="s">
        <v>1127</v>
      </c>
      <c r="L66" t="s">
        <v>104</v>
      </c>
      <c r="M66">
        <v>76017</v>
      </c>
      <c r="N66" t="s">
        <v>105</v>
      </c>
      <c r="O66" t="s">
        <v>2443</v>
      </c>
      <c r="P66" t="s">
        <v>46</v>
      </c>
      <c r="Q66" t="s">
        <v>75</v>
      </c>
      <c r="R66" t="s">
        <v>2444</v>
      </c>
      <c r="S66">
        <v>11.645999999999997</v>
      </c>
      <c r="T66">
        <v>9</v>
      </c>
      <c r="U66">
        <v>0.8</v>
      </c>
      <c r="V66">
        <v>-17.469000000000005</v>
      </c>
    </row>
    <row r="67" spans="1:22" x14ac:dyDescent="0.3">
      <c r="A67">
        <v>64</v>
      </c>
      <c r="B67" t="s">
        <v>289</v>
      </c>
      <c r="C67">
        <v>2012</v>
      </c>
      <c r="D67" s="13">
        <v>41237</v>
      </c>
      <c r="E67" s="13">
        <v>41243</v>
      </c>
      <c r="F67" t="s">
        <v>50</v>
      </c>
      <c r="G67" t="s">
        <v>290</v>
      </c>
      <c r="H67" t="s">
        <v>291</v>
      </c>
      <c r="I67" t="s">
        <v>26</v>
      </c>
      <c r="J67" t="s">
        <v>27</v>
      </c>
      <c r="K67" t="s">
        <v>42</v>
      </c>
      <c r="L67" t="s">
        <v>43</v>
      </c>
      <c r="M67">
        <v>90004</v>
      </c>
      <c r="N67" t="s">
        <v>44</v>
      </c>
      <c r="O67" t="s">
        <v>294</v>
      </c>
      <c r="P67" t="s">
        <v>46</v>
      </c>
      <c r="Q67" t="s">
        <v>75</v>
      </c>
      <c r="R67" t="s">
        <v>295</v>
      </c>
      <c r="S67">
        <v>25.824000000000002</v>
      </c>
      <c r="T67">
        <v>6</v>
      </c>
      <c r="U67">
        <v>0.2</v>
      </c>
      <c r="V67">
        <v>9.3612000000000002</v>
      </c>
    </row>
    <row r="68" spans="1:22" x14ac:dyDescent="0.3">
      <c r="A68">
        <v>9668</v>
      </c>
      <c r="B68" t="s">
        <v>10763</v>
      </c>
      <c r="C68">
        <v>2013</v>
      </c>
      <c r="D68" s="13">
        <v>41388</v>
      </c>
      <c r="E68" s="13">
        <v>41392</v>
      </c>
      <c r="F68" t="s">
        <v>50</v>
      </c>
      <c r="G68" t="s">
        <v>5077</v>
      </c>
      <c r="H68" t="s">
        <v>5078</v>
      </c>
      <c r="I68" t="s">
        <v>26</v>
      </c>
      <c r="J68" t="s">
        <v>27</v>
      </c>
      <c r="K68" t="s">
        <v>10764</v>
      </c>
      <c r="L68" t="s">
        <v>43</v>
      </c>
      <c r="M68">
        <v>92672</v>
      </c>
      <c r="N68" t="s">
        <v>44</v>
      </c>
      <c r="O68" t="s">
        <v>1966</v>
      </c>
      <c r="P68" t="s">
        <v>46</v>
      </c>
      <c r="Q68" t="s">
        <v>75</v>
      </c>
      <c r="R68" t="s">
        <v>1967</v>
      </c>
      <c r="S68">
        <v>18.088000000000001</v>
      </c>
      <c r="T68">
        <v>7</v>
      </c>
      <c r="U68">
        <v>0.2</v>
      </c>
      <c r="V68">
        <v>6.5569000000000006</v>
      </c>
    </row>
    <row r="69" spans="1:22" x14ac:dyDescent="0.3">
      <c r="A69">
        <v>9657</v>
      </c>
      <c r="B69" t="s">
        <v>10757</v>
      </c>
      <c r="C69">
        <v>2011</v>
      </c>
      <c r="D69" s="13">
        <v>40808</v>
      </c>
      <c r="E69" s="13">
        <v>40815</v>
      </c>
      <c r="F69" t="s">
        <v>50</v>
      </c>
      <c r="G69" t="s">
        <v>4708</v>
      </c>
      <c r="H69" t="s">
        <v>4709</v>
      </c>
      <c r="I69" t="s">
        <v>26</v>
      </c>
      <c r="J69" t="s">
        <v>27</v>
      </c>
      <c r="K69" t="s">
        <v>266</v>
      </c>
      <c r="L69" t="s">
        <v>267</v>
      </c>
      <c r="M69">
        <v>10035</v>
      </c>
      <c r="N69" t="s">
        <v>148</v>
      </c>
      <c r="O69" t="s">
        <v>2301</v>
      </c>
      <c r="P69" t="s">
        <v>46</v>
      </c>
      <c r="Q69" t="s">
        <v>75</v>
      </c>
      <c r="R69" t="s">
        <v>2302</v>
      </c>
      <c r="S69">
        <v>3.9840000000000004</v>
      </c>
      <c r="T69">
        <v>1</v>
      </c>
      <c r="U69">
        <v>0.2</v>
      </c>
      <c r="V69">
        <v>1.3944000000000001</v>
      </c>
    </row>
    <row r="70" spans="1:22" x14ac:dyDescent="0.3">
      <c r="A70">
        <v>9655</v>
      </c>
      <c r="B70" t="s">
        <v>10756</v>
      </c>
      <c r="C70">
        <v>2014</v>
      </c>
      <c r="D70" s="13">
        <v>41663</v>
      </c>
      <c r="E70" s="13">
        <v>41667</v>
      </c>
      <c r="F70" t="s">
        <v>50</v>
      </c>
      <c r="G70" t="s">
        <v>100</v>
      </c>
      <c r="H70" t="s">
        <v>101</v>
      </c>
      <c r="I70" t="s">
        <v>102</v>
      </c>
      <c r="J70" t="s">
        <v>27</v>
      </c>
      <c r="K70" t="s">
        <v>1310</v>
      </c>
      <c r="L70" t="s">
        <v>310</v>
      </c>
      <c r="M70">
        <v>85705</v>
      </c>
      <c r="N70" t="s">
        <v>44</v>
      </c>
      <c r="O70" t="s">
        <v>5112</v>
      </c>
      <c r="P70" t="s">
        <v>46</v>
      </c>
      <c r="Q70" t="s">
        <v>75</v>
      </c>
      <c r="R70" t="s">
        <v>5113</v>
      </c>
      <c r="S70">
        <v>4.9380000000000006</v>
      </c>
      <c r="T70">
        <v>2</v>
      </c>
      <c r="U70">
        <v>0.7</v>
      </c>
      <c r="V70">
        <v>-3.6212</v>
      </c>
    </row>
    <row r="71" spans="1:22" x14ac:dyDescent="0.3">
      <c r="A71">
        <v>9647</v>
      </c>
      <c r="B71" t="s">
        <v>10752</v>
      </c>
      <c r="C71">
        <v>2014</v>
      </c>
      <c r="D71" s="13">
        <v>41799</v>
      </c>
      <c r="E71" s="13">
        <v>41804</v>
      </c>
      <c r="F71" t="s">
        <v>50</v>
      </c>
      <c r="G71" t="s">
        <v>3161</v>
      </c>
      <c r="H71" t="s">
        <v>3162</v>
      </c>
      <c r="I71" t="s">
        <v>26</v>
      </c>
      <c r="J71" t="s">
        <v>27</v>
      </c>
      <c r="K71" t="s">
        <v>3942</v>
      </c>
      <c r="L71" t="s">
        <v>310</v>
      </c>
      <c r="M71">
        <v>85301</v>
      </c>
      <c r="N71" t="s">
        <v>44</v>
      </c>
      <c r="O71" t="s">
        <v>1063</v>
      </c>
      <c r="P71" t="s">
        <v>46</v>
      </c>
      <c r="Q71" t="s">
        <v>75</v>
      </c>
      <c r="R71" t="s">
        <v>1064</v>
      </c>
      <c r="S71">
        <v>72.588000000000008</v>
      </c>
      <c r="T71">
        <v>2</v>
      </c>
      <c r="U71">
        <v>0.7</v>
      </c>
      <c r="V71">
        <v>-48.391999999999982</v>
      </c>
    </row>
    <row r="72" spans="1:22" x14ac:dyDescent="0.3">
      <c r="A72">
        <v>9631</v>
      </c>
      <c r="B72" t="s">
        <v>10745</v>
      </c>
      <c r="C72">
        <v>2013</v>
      </c>
      <c r="D72" s="13">
        <v>41426</v>
      </c>
      <c r="E72" s="13">
        <v>41432</v>
      </c>
      <c r="F72" t="s">
        <v>50</v>
      </c>
      <c r="G72" t="s">
        <v>3237</v>
      </c>
      <c r="H72" t="s">
        <v>3238</v>
      </c>
      <c r="I72" t="s">
        <v>26</v>
      </c>
      <c r="J72" t="s">
        <v>27</v>
      </c>
      <c r="K72" t="s">
        <v>266</v>
      </c>
      <c r="L72" t="s">
        <v>267</v>
      </c>
      <c r="M72">
        <v>10011</v>
      </c>
      <c r="N72" t="s">
        <v>148</v>
      </c>
      <c r="O72" t="s">
        <v>446</v>
      </c>
      <c r="P72" t="s">
        <v>46</v>
      </c>
      <c r="Q72" t="s">
        <v>75</v>
      </c>
      <c r="R72" t="s">
        <v>447</v>
      </c>
      <c r="S72">
        <v>7.1519999999999992</v>
      </c>
      <c r="T72">
        <v>3</v>
      </c>
      <c r="U72">
        <v>0.2</v>
      </c>
      <c r="V72">
        <v>2.3243999999999994</v>
      </c>
    </row>
    <row r="73" spans="1:22" x14ac:dyDescent="0.3">
      <c r="A73">
        <v>9630</v>
      </c>
      <c r="B73" t="s">
        <v>10744</v>
      </c>
      <c r="C73">
        <v>2011</v>
      </c>
      <c r="D73" s="13">
        <v>40557</v>
      </c>
      <c r="E73" s="13">
        <v>40562</v>
      </c>
      <c r="F73" t="s">
        <v>50</v>
      </c>
      <c r="G73" t="s">
        <v>3881</v>
      </c>
      <c r="H73" t="s">
        <v>3882</v>
      </c>
      <c r="I73" t="s">
        <v>26</v>
      </c>
      <c r="J73" t="s">
        <v>27</v>
      </c>
      <c r="K73" t="s">
        <v>606</v>
      </c>
      <c r="L73" t="s">
        <v>498</v>
      </c>
      <c r="M73">
        <v>43055</v>
      </c>
      <c r="N73" t="s">
        <v>148</v>
      </c>
      <c r="O73" t="s">
        <v>6715</v>
      </c>
      <c r="P73" t="s">
        <v>46</v>
      </c>
      <c r="Q73" t="s">
        <v>75</v>
      </c>
      <c r="R73" t="s">
        <v>6716</v>
      </c>
      <c r="S73">
        <v>3.4380000000000006</v>
      </c>
      <c r="T73">
        <v>2</v>
      </c>
      <c r="U73">
        <v>0.7</v>
      </c>
      <c r="V73">
        <v>-2.5212000000000003</v>
      </c>
    </row>
    <row r="74" spans="1:22" x14ac:dyDescent="0.3">
      <c r="A74">
        <v>71</v>
      </c>
      <c r="B74" t="s">
        <v>322</v>
      </c>
      <c r="C74">
        <v>2013</v>
      </c>
      <c r="D74" s="13">
        <v>41536</v>
      </c>
      <c r="E74" s="13">
        <v>41541</v>
      </c>
      <c r="F74" t="s">
        <v>50</v>
      </c>
      <c r="G74" t="s">
        <v>323</v>
      </c>
      <c r="H74" t="s">
        <v>324</v>
      </c>
      <c r="I74" t="s">
        <v>26</v>
      </c>
      <c r="J74" t="s">
        <v>27</v>
      </c>
      <c r="K74" t="s">
        <v>266</v>
      </c>
      <c r="L74" t="s">
        <v>267</v>
      </c>
      <c r="M74">
        <v>10009</v>
      </c>
      <c r="N74" t="s">
        <v>148</v>
      </c>
      <c r="O74" t="s">
        <v>325</v>
      </c>
      <c r="P74" t="s">
        <v>46</v>
      </c>
      <c r="Q74" t="s">
        <v>75</v>
      </c>
      <c r="R74" t="s">
        <v>326</v>
      </c>
      <c r="S74">
        <v>4.6159999999999997</v>
      </c>
      <c r="T74">
        <v>1</v>
      </c>
      <c r="U74">
        <v>0.2</v>
      </c>
      <c r="V74">
        <v>1.7309999999999999</v>
      </c>
    </row>
    <row r="75" spans="1:22" x14ac:dyDescent="0.3">
      <c r="A75">
        <v>9628</v>
      </c>
      <c r="B75" t="s">
        <v>10743</v>
      </c>
      <c r="C75">
        <v>2011</v>
      </c>
      <c r="D75" s="13">
        <v>40870</v>
      </c>
      <c r="E75" s="13">
        <v>40874</v>
      </c>
      <c r="F75" t="s">
        <v>50</v>
      </c>
      <c r="G75" t="s">
        <v>5183</v>
      </c>
      <c r="H75" t="s">
        <v>5184</v>
      </c>
      <c r="I75" t="s">
        <v>26</v>
      </c>
      <c r="J75" t="s">
        <v>27</v>
      </c>
      <c r="K75" t="s">
        <v>880</v>
      </c>
      <c r="L75" t="s">
        <v>238</v>
      </c>
      <c r="M75">
        <v>48227</v>
      </c>
      <c r="N75" t="s">
        <v>105</v>
      </c>
      <c r="O75" t="s">
        <v>3005</v>
      </c>
      <c r="P75" t="s">
        <v>46</v>
      </c>
      <c r="Q75" t="s">
        <v>75</v>
      </c>
      <c r="R75" t="s">
        <v>3006</v>
      </c>
      <c r="S75">
        <v>14.669999999999998</v>
      </c>
      <c r="T75">
        <v>3</v>
      </c>
      <c r="U75">
        <v>0</v>
      </c>
      <c r="V75">
        <v>6.7481999999999989</v>
      </c>
    </row>
    <row r="76" spans="1:22" x14ac:dyDescent="0.3">
      <c r="A76">
        <v>9616</v>
      </c>
      <c r="B76" t="s">
        <v>10737</v>
      </c>
      <c r="C76">
        <v>2011</v>
      </c>
      <c r="D76" s="13">
        <v>40858</v>
      </c>
      <c r="E76" s="13">
        <v>40860</v>
      </c>
      <c r="F76" t="s">
        <v>188</v>
      </c>
      <c r="G76" t="s">
        <v>773</v>
      </c>
      <c r="H76" t="s">
        <v>774</v>
      </c>
      <c r="I76" t="s">
        <v>41</v>
      </c>
      <c r="J76" t="s">
        <v>27</v>
      </c>
      <c r="K76" t="s">
        <v>95</v>
      </c>
      <c r="L76" t="s">
        <v>96</v>
      </c>
      <c r="M76">
        <v>98115</v>
      </c>
      <c r="N76" t="s">
        <v>44</v>
      </c>
      <c r="O76" t="s">
        <v>1742</v>
      </c>
      <c r="P76" t="s">
        <v>46</v>
      </c>
      <c r="Q76" t="s">
        <v>75</v>
      </c>
      <c r="R76" t="s">
        <v>1743</v>
      </c>
      <c r="S76">
        <v>2033.5840000000001</v>
      </c>
      <c r="T76">
        <v>2</v>
      </c>
      <c r="U76">
        <v>0.2</v>
      </c>
      <c r="V76">
        <v>762.59400000000005</v>
      </c>
    </row>
    <row r="77" spans="1:22" x14ac:dyDescent="0.3">
      <c r="A77">
        <v>9597</v>
      </c>
      <c r="B77" t="s">
        <v>10722</v>
      </c>
      <c r="C77">
        <v>2014</v>
      </c>
      <c r="D77" s="13">
        <v>41664</v>
      </c>
      <c r="E77" s="13">
        <v>41669</v>
      </c>
      <c r="F77" t="s">
        <v>50</v>
      </c>
      <c r="G77" t="s">
        <v>3939</v>
      </c>
      <c r="H77" t="s">
        <v>3940</v>
      </c>
      <c r="I77" t="s">
        <v>41</v>
      </c>
      <c r="J77" t="s">
        <v>27</v>
      </c>
      <c r="K77" t="s">
        <v>630</v>
      </c>
      <c r="L77" t="s">
        <v>43</v>
      </c>
      <c r="M77">
        <v>95123</v>
      </c>
      <c r="N77" t="s">
        <v>44</v>
      </c>
      <c r="O77" t="s">
        <v>6989</v>
      </c>
      <c r="P77" t="s">
        <v>46</v>
      </c>
      <c r="Q77" t="s">
        <v>75</v>
      </c>
      <c r="R77" t="s">
        <v>6990</v>
      </c>
      <c r="S77">
        <v>276.78400000000005</v>
      </c>
      <c r="T77">
        <v>2</v>
      </c>
      <c r="U77">
        <v>0.2</v>
      </c>
      <c r="V77">
        <v>89.954799999999992</v>
      </c>
    </row>
    <row r="78" spans="1:22" x14ac:dyDescent="0.3">
      <c r="A78">
        <v>9591</v>
      </c>
      <c r="B78" t="s">
        <v>10719</v>
      </c>
      <c r="C78">
        <v>2011</v>
      </c>
      <c r="D78" s="13">
        <v>40674</v>
      </c>
      <c r="E78" s="13">
        <v>40678</v>
      </c>
      <c r="F78" t="s">
        <v>50</v>
      </c>
      <c r="G78" t="s">
        <v>10092</v>
      </c>
      <c r="H78" t="s">
        <v>10093</v>
      </c>
      <c r="I78" t="s">
        <v>102</v>
      </c>
      <c r="J78" t="s">
        <v>27</v>
      </c>
      <c r="K78" t="s">
        <v>303</v>
      </c>
      <c r="L78" t="s">
        <v>211</v>
      </c>
      <c r="M78">
        <v>60610</v>
      </c>
      <c r="N78" t="s">
        <v>105</v>
      </c>
      <c r="O78" t="s">
        <v>3567</v>
      </c>
      <c r="P78" t="s">
        <v>46</v>
      </c>
      <c r="Q78" t="s">
        <v>75</v>
      </c>
      <c r="R78" t="s">
        <v>3568</v>
      </c>
      <c r="S78">
        <v>104.57999999999998</v>
      </c>
      <c r="T78">
        <v>9</v>
      </c>
      <c r="U78">
        <v>0.8</v>
      </c>
      <c r="V78">
        <v>-172.55700000000007</v>
      </c>
    </row>
    <row r="79" spans="1:22" x14ac:dyDescent="0.3">
      <c r="A79">
        <v>76</v>
      </c>
      <c r="B79" t="s">
        <v>342</v>
      </c>
      <c r="C79">
        <v>2014</v>
      </c>
      <c r="D79" s="13">
        <v>41983</v>
      </c>
      <c r="E79" s="13">
        <v>41985</v>
      </c>
      <c r="F79" t="s">
        <v>188</v>
      </c>
      <c r="G79" t="s">
        <v>343</v>
      </c>
      <c r="H79" t="s">
        <v>344</v>
      </c>
      <c r="I79" t="s">
        <v>41</v>
      </c>
      <c r="J79" t="s">
        <v>27</v>
      </c>
      <c r="K79" t="s">
        <v>184</v>
      </c>
      <c r="L79" t="s">
        <v>104</v>
      </c>
      <c r="M79">
        <v>77041</v>
      </c>
      <c r="N79" t="s">
        <v>105</v>
      </c>
      <c r="O79" t="s">
        <v>345</v>
      </c>
      <c r="P79" t="s">
        <v>46</v>
      </c>
      <c r="Q79" t="s">
        <v>75</v>
      </c>
      <c r="R79" t="s">
        <v>346</v>
      </c>
      <c r="S79">
        <v>1.2479999999999998</v>
      </c>
      <c r="T79">
        <v>3</v>
      </c>
      <c r="U79">
        <v>0.8</v>
      </c>
      <c r="V79">
        <v>-1.9344000000000006</v>
      </c>
    </row>
    <row r="80" spans="1:22" x14ac:dyDescent="0.3">
      <c r="A80">
        <v>9587</v>
      </c>
      <c r="B80" t="s">
        <v>10716</v>
      </c>
      <c r="C80">
        <v>2013</v>
      </c>
      <c r="D80" s="13">
        <v>41597</v>
      </c>
      <c r="E80" s="13">
        <v>41597</v>
      </c>
      <c r="F80" t="s">
        <v>1290</v>
      </c>
      <c r="G80" t="s">
        <v>5838</v>
      </c>
      <c r="H80" t="s">
        <v>5839</v>
      </c>
      <c r="I80" t="s">
        <v>26</v>
      </c>
      <c r="J80" t="s">
        <v>27</v>
      </c>
      <c r="K80" t="s">
        <v>87</v>
      </c>
      <c r="L80" t="s">
        <v>43</v>
      </c>
      <c r="M80">
        <v>94521</v>
      </c>
      <c r="N80" t="s">
        <v>44</v>
      </c>
      <c r="O80" t="s">
        <v>5430</v>
      </c>
      <c r="P80" t="s">
        <v>46</v>
      </c>
      <c r="Q80" t="s">
        <v>75</v>
      </c>
      <c r="R80" t="s">
        <v>5431</v>
      </c>
      <c r="S80">
        <v>61.120000000000005</v>
      </c>
      <c r="T80">
        <v>5</v>
      </c>
      <c r="U80">
        <v>0.2</v>
      </c>
      <c r="V80">
        <v>22.155999999999999</v>
      </c>
    </row>
    <row r="81" spans="1:22" x14ac:dyDescent="0.3">
      <c r="A81">
        <v>9570</v>
      </c>
      <c r="B81" t="s">
        <v>10708</v>
      </c>
      <c r="C81">
        <v>2012</v>
      </c>
      <c r="D81" s="13">
        <v>41176</v>
      </c>
      <c r="E81" s="13">
        <v>41176</v>
      </c>
      <c r="F81" t="s">
        <v>1290</v>
      </c>
      <c r="G81" t="s">
        <v>799</v>
      </c>
      <c r="H81" t="s">
        <v>800</v>
      </c>
      <c r="I81" t="s">
        <v>26</v>
      </c>
      <c r="J81" t="s">
        <v>27</v>
      </c>
      <c r="K81" t="s">
        <v>497</v>
      </c>
      <c r="L81" t="s">
        <v>498</v>
      </c>
      <c r="M81">
        <v>43229</v>
      </c>
      <c r="N81" t="s">
        <v>148</v>
      </c>
      <c r="O81" t="s">
        <v>5744</v>
      </c>
      <c r="P81" t="s">
        <v>46</v>
      </c>
      <c r="Q81" t="s">
        <v>75</v>
      </c>
      <c r="R81" t="s">
        <v>5745</v>
      </c>
      <c r="S81">
        <v>6.732000000000002</v>
      </c>
      <c r="T81">
        <v>6</v>
      </c>
      <c r="U81">
        <v>0.7</v>
      </c>
      <c r="V81">
        <v>-4.4879999999999978</v>
      </c>
    </row>
    <row r="82" spans="1:22" x14ac:dyDescent="0.3">
      <c r="A82">
        <v>9567</v>
      </c>
      <c r="B82" t="s">
        <v>10706</v>
      </c>
      <c r="C82">
        <v>2011</v>
      </c>
      <c r="D82" s="13">
        <v>40633</v>
      </c>
      <c r="E82" s="13">
        <v>40633</v>
      </c>
      <c r="F82" t="s">
        <v>1290</v>
      </c>
      <c r="G82" t="s">
        <v>1945</v>
      </c>
      <c r="H82" t="s">
        <v>1946</v>
      </c>
      <c r="I82" t="s">
        <v>26</v>
      </c>
      <c r="J82" t="s">
        <v>27</v>
      </c>
      <c r="K82" t="s">
        <v>900</v>
      </c>
      <c r="L82" t="s">
        <v>54</v>
      </c>
      <c r="M82">
        <v>33614</v>
      </c>
      <c r="N82" t="s">
        <v>30</v>
      </c>
      <c r="O82" t="s">
        <v>2616</v>
      </c>
      <c r="P82" t="s">
        <v>46</v>
      </c>
      <c r="Q82" t="s">
        <v>75</v>
      </c>
      <c r="R82" t="s">
        <v>2617</v>
      </c>
      <c r="S82">
        <v>12.645000000000001</v>
      </c>
      <c r="T82">
        <v>5</v>
      </c>
      <c r="U82">
        <v>0.7</v>
      </c>
      <c r="V82">
        <v>-10.116</v>
      </c>
    </row>
    <row r="83" spans="1:22" x14ac:dyDescent="0.3">
      <c r="A83">
        <v>9551</v>
      </c>
      <c r="B83" t="s">
        <v>10693</v>
      </c>
      <c r="C83">
        <v>2012</v>
      </c>
      <c r="D83" s="13">
        <v>41032</v>
      </c>
      <c r="E83" s="13">
        <v>41035</v>
      </c>
      <c r="F83" t="s">
        <v>188</v>
      </c>
      <c r="G83" t="s">
        <v>3116</v>
      </c>
      <c r="H83" t="s">
        <v>3117</v>
      </c>
      <c r="I83" t="s">
        <v>102</v>
      </c>
      <c r="J83" t="s">
        <v>27</v>
      </c>
      <c r="K83" t="s">
        <v>630</v>
      </c>
      <c r="L83" t="s">
        <v>43</v>
      </c>
      <c r="M83">
        <v>95123</v>
      </c>
      <c r="N83" t="s">
        <v>44</v>
      </c>
      <c r="O83" t="s">
        <v>325</v>
      </c>
      <c r="P83" t="s">
        <v>46</v>
      </c>
      <c r="Q83" t="s">
        <v>75</v>
      </c>
      <c r="R83" t="s">
        <v>326</v>
      </c>
      <c r="S83">
        <v>13.847999999999999</v>
      </c>
      <c r="T83">
        <v>3</v>
      </c>
      <c r="U83">
        <v>0.2</v>
      </c>
      <c r="V83">
        <v>5.1929999999999996</v>
      </c>
    </row>
    <row r="84" spans="1:22" x14ac:dyDescent="0.3">
      <c r="A84">
        <v>81</v>
      </c>
      <c r="B84" t="s">
        <v>354</v>
      </c>
      <c r="C84">
        <v>2013</v>
      </c>
      <c r="D84" s="13">
        <v>41438</v>
      </c>
      <c r="E84" s="13">
        <v>41441</v>
      </c>
      <c r="F84" t="s">
        <v>188</v>
      </c>
      <c r="G84" t="s">
        <v>355</v>
      </c>
      <c r="H84" t="s">
        <v>356</v>
      </c>
      <c r="I84" t="s">
        <v>41</v>
      </c>
      <c r="J84" t="s">
        <v>27</v>
      </c>
      <c r="K84" t="s">
        <v>357</v>
      </c>
      <c r="L84" t="s">
        <v>358</v>
      </c>
      <c r="M84">
        <v>35601</v>
      </c>
      <c r="N84" t="s">
        <v>30</v>
      </c>
      <c r="O84" t="s">
        <v>361</v>
      </c>
      <c r="P84" t="s">
        <v>46</v>
      </c>
      <c r="Q84" t="s">
        <v>75</v>
      </c>
      <c r="R84" t="s">
        <v>362</v>
      </c>
      <c r="S84">
        <v>16.740000000000002</v>
      </c>
      <c r="T84">
        <v>3</v>
      </c>
      <c r="U84">
        <v>0</v>
      </c>
      <c r="V84">
        <v>8.0351999999999997</v>
      </c>
    </row>
    <row r="85" spans="1:22" x14ac:dyDescent="0.3">
      <c r="A85">
        <v>9549</v>
      </c>
      <c r="B85" t="s">
        <v>10692</v>
      </c>
      <c r="C85">
        <v>2013</v>
      </c>
      <c r="D85" s="13">
        <v>41444</v>
      </c>
      <c r="E85" s="13">
        <v>41446</v>
      </c>
      <c r="F85" t="s">
        <v>23</v>
      </c>
      <c r="G85" t="s">
        <v>355</v>
      </c>
      <c r="H85" t="s">
        <v>356</v>
      </c>
      <c r="I85" t="s">
        <v>41</v>
      </c>
      <c r="J85" t="s">
        <v>27</v>
      </c>
      <c r="K85" t="s">
        <v>146</v>
      </c>
      <c r="L85" t="s">
        <v>147</v>
      </c>
      <c r="M85">
        <v>19134</v>
      </c>
      <c r="N85" t="s">
        <v>148</v>
      </c>
      <c r="O85" t="s">
        <v>74</v>
      </c>
      <c r="P85" t="s">
        <v>46</v>
      </c>
      <c r="Q85" t="s">
        <v>75</v>
      </c>
      <c r="R85" t="s">
        <v>76</v>
      </c>
      <c r="S85">
        <v>4.6260000000000003</v>
      </c>
      <c r="T85">
        <v>2</v>
      </c>
      <c r="U85">
        <v>0.7</v>
      </c>
      <c r="V85">
        <v>-3.8549999999999986</v>
      </c>
    </row>
    <row r="86" spans="1:22" x14ac:dyDescent="0.3">
      <c r="A86">
        <v>9543</v>
      </c>
      <c r="B86" t="s">
        <v>10690</v>
      </c>
      <c r="C86">
        <v>2012</v>
      </c>
      <c r="D86" s="13">
        <v>41127</v>
      </c>
      <c r="E86" s="13">
        <v>41131</v>
      </c>
      <c r="F86" t="s">
        <v>50</v>
      </c>
      <c r="G86" t="s">
        <v>2853</v>
      </c>
      <c r="H86" t="s">
        <v>2854</v>
      </c>
      <c r="I86" t="s">
        <v>41</v>
      </c>
      <c r="J86" t="s">
        <v>27</v>
      </c>
      <c r="K86" t="s">
        <v>184</v>
      </c>
      <c r="L86" t="s">
        <v>104</v>
      </c>
      <c r="M86">
        <v>77095</v>
      </c>
      <c r="N86" t="s">
        <v>105</v>
      </c>
      <c r="O86" t="s">
        <v>3125</v>
      </c>
      <c r="P86" t="s">
        <v>46</v>
      </c>
      <c r="Q86" t="s">
        <v>75</v>
      </c>
      <c r="R86" t="s">
        <v>3126</v>
      </c>
      <c r="S86">
        <v>6.2299999999999986</v>
      </c>
      <c r="T86">
        <v>5</v>
      </c>
      <c r="U86">
        <v>0.8</v>
      </c>
      <c r="V86">
        <v>-9.6565000000000047</v>
      </c>
    </row>
    <row r="87" spans="1:22" x14ac:dyDescent="0.3">
      <c r="A87">
        <v>9536</v>
      </c>
      <c r="B87" t="s">
        <v>10685</v>
      </c>
      <c r="C87">
        <v>2013</v>
      </c>
      <c r="D87" s="13">
        <v>41575</v>
      </c>
      <c r="E87" s="13">
        <v>41579</v>
      </c>
      <c r="F87" t="s">
        <v>50</v>
      </c>
      <c r="G87" t="s">
        <v>5008</v>
      </c>
      <c r="H87" t="s">
        <v>5009</v>
      </c>
      <c r="I87" t="s">
        <v>26</v>
      </c>
      <c r="J87" t="s">
        <v>27</v>
      </c>
      <c r="K87" t="s">
        <v>266</v>
      </c>
      <c r="L87" t="s">
        <v>267</v>
      </c>
      <c r="M87">
        <v>10011</v>
      </c>
      <c r="N87" t="s">
        <v>148</v>
      </c>
      <c r="O87" t="s">
        <v>2038</v>
      </c>
      <c r="P87" t="s">
        <v>46</v>
      </c>
      <c r="Q87" t="s">
        <v>75</v>
      </c>
      <c r="R87" t="s">
        <v>2039</v>
      </c>
      <c r="S87">
        <v>9.7280000000000015</v>
      </c>
      <c r="T87">
        <v>2</v>
      </c>
      <c r="U87">
        <v>0.2</v>
      </c>
      <c r="V87">
        <v>3.283199999999999</v>
      </c>
    </row>
    <row r="88" spans="1:22" x14ac:dyDescent="0.3">
      <c r="A88">
        <v>9529</v>
      </c>
      <c r="B88" t="s">
        <v>10681</v>
      </c>
      <c r="C88">
        <v>2014</v>
      </c>
      <c r="D88" s="13">
        <v>41979</v>
      </c>
      <c r="E88" s="13">
        <v>41980</v>
      </c>
      <c r="F88" t="s">
        <v>188</v>
      </c>
      <c r="G88" t="s">
        <v>5117</v>
      </c>
      <c r="H88" t="s">
        <v>5118</v>
      </c>
      <c r="I88" t="s">
        <v>102</v>
      </c>
      <c r="J88" t="s">
        <v>27</v>
      </c>
      <c r="K88" t="s">
        <v>95</v>
      </c>
      <c r="L88" t="s">
        <v>96</v>
      </c>
      <c r="M88">
        <v>98115</v>
      </c>
      <c r="N88" t="s">
        <v>44</v>
      </c>
      <c r="O88" t="s">
        <v>2727</v>
      </c>
      <c r="P88" t="s">
        <v>46</v>
      </c>
      <c r="Q88" t="s">
        <v>75</v>
      </c>
      <c r="R88" t="s">
        <v>2728</v>
      </c>
      <c r="S88">
        <v>9.2959999999999994</v>
      </c>
      <c r="T88">
        <v>2</v>
      </c>
      <c r="U88">
        <v>0.2</v>
      </c>
      <c r="V88">
        <v>3.0211999999999994</v>
      </c>
    </row>
    <row r="89" spans="1:22" x14ac:dyDescent="0.3">
      <c r="A89">
        <v>9528</v>
      </c>
      <c r="B89" t="s">
        <v>10681</v>
      </c>
      <c r="C89">
        <v>2014</v>
      </c>
      <c r="D89" s="13">
        <v>41979</v>
      </c>
      <c r="E89" s="13">
        <v>41980</v>
      </c>
      <c r="F89" t="s">
        <v>188</v>
      </c>
      <c r="G89" t="s">
        <v>5117</v>
      </c>
      <c r="H89" t="s">
        <v>5118</v>
      </c>
      <c r="I89" t="s">
        <v>102</v>
      </c>
      <c r="J89" t="s">
        <v>27</v>
      </c>
      <c r="K89" t="s">
        <v>95</v>
      </c>
      <c r="L89" t="s">
        <v>96</v>
      </c>
      <c r="M89">
        <v>98115</v>
      </c>
      <c r="N89" t="s">
        <v>44</v>
      </c>
      <c r="O89" t="s">
        <v>1494</v>
      </c>
      <c r="P89" t="s">
        <v>46</v>
      </c>
      <c r="Q89" t="s">
        <v>75</v>
      </c>
      <c r="R89" t="s">
        <v>1495</v>
      </c>
      <c r="S89">
        <v>172.75200000000001</v>
      </c>
      <c r="T89">
        <v>6</v>
      </c>
      <c r="U89">
        <v>0.2</v>
      </c>
      <c r="V89">
        <v>60.463200000000015</v>
      </c>
    </row>
    <row r="90" spans="1:22" x14ac:dyDescent="0.3">
      <c r="A90">
        <v>9525</v>
      </c>
      <c r="B90" t="s">
        <v>10681</v>
      </c>
      <c r="C90">
        <v>2014</v>
      </c>
      <c r="D90" s="13">
        <v>41979</v>
      </c>
      <c r="E90" s="13">
        <v>41980</v>
      </c>
      <c r="F90" t="s">
        <v>188</v>
      </c>
      <c r="G90" t="s">
        <v>5117</v>
      </c>
      <c r="H90" t="s">
        <v>5118</v>
      </c>
      <c r="I90" t="s">
        <v>102</v>
      </c>
      <c r="J90" t="s">
        <v>27</v>
      </c>
      <c r="K90" t="s">
        <v>95</v>
      </c>
      <c r="L90" t="s">
        <v>96</v>
      </c>
      <c r="M90">
        <v>98115</v>
      </c>
      <c r="N90" t="s">
        <v>44</v>
      </c>
      <c r="O90" t="s">
        <v>1199</v>
      </c>
      <c r="P90" t="s">
        <v>46</v>
      </c>
      <c r="Q90" t="s">
        <v>75</v>
      </c>
      <c r="R90" t="s">
        <v>1200</v>
      </c>
      <c r="S90">
        <v>83.920000000000016</v>
      </c>
      <c r="T90">
        <v>5</v>
      </c>
      <c r="U90">
        <v>0.2</v>
      </c>
      <c r="V90">
        <v>29.371999999999993</v>
      </c>
    </row>
    <row r="91" spans="1:22" x14ac:dyDescent="0.3">
      <c r="A91">
        <v>9512</v>
      </c>
      <c r="B91" t="s">
        <v>10670</v>
      </c>
      <c r="C91">
        <v>2011</v>
      </c>
      <c r="D91" s="13">
        <v>40891</v>
      </c>
      <c r="E91" s="13">
        <v>40893</v>
      </c>
      <c r="F91" t="s">
        <v>188</v>
      </c>
      <c r="G91" t="s">
        <v>6355</v>
      </c>
      <c r="H91" t="s">
        <v>6356</v>
      </c>
      <c r="I91" t="s">
        <v>41</v>
      </c>
      <c r="J91" t="s">
        <v>27</v>
      </c>
      <c r="K91" t="s">
        <v>303</v>
      </c>
      <c r="L91" t="s">
        <v>211</v>
      </c>
      <c r="M91">
        <v>60623</v>
      </c>
      <c r="N91" t="s">
        <v>105</v>
      </c>
      <c r="O91" t="s">
        <v>4327</v>
      </c>
      <c r="P91" t="s">
        <v>46</v>
      </c>
      <c r="Q91" t="s">
        <v>75</v>
      </c>
      <c r="R91" t="s">
        <v>4328</v>
      </c>
      <c r="S91">
        <v>9.2639999999999976</v>
      </c>
      <c r="T91">
        <v>3</v>
      </c>
      <c r="U91">
        <v>0.8</v>
      </c>
      <c r="V91">
        <v>-13.895999999999997</v>
      </c>
    </row>
    <row r="92" spans="1:22" x14ac:dyDescent="0.3">
      <c r="A92">
        <v>9508</v>
      </c>
      <c r="B92" t="s">
        <v>10668</v>
      </c>
      <c r="C92">
        <v>2011</v>
      </c>
      <c r="D92" s="13">
        <v>40638</v>
      </c>
      <c r="E92" s="13">
        <v>40640</v>
      </c>
      <c r="F92" t="s">
        <v>23</v>
      </c>
      <c r="G92" t="s">
        <v>665</v>
      </c>
      <c r="H92" t="s">
        <v>666</v>
      </c>
      <c r="I92" t="s">
        <v>26</v>
      </c>
      <c r="J92" t="s">
        <v>27</v>
      </c>
      <c r="K92" t="s">
        <v>6668</v>
      </c>
      <c r="L92" t="s">
        <v>238</v>
      </c>
      <c r="M92">
        <v>48127</v>
      </c>
      <c r="N92" t="s">
        <v>105</v>
      </c>
      <c r="O92" t="s">
        <v>4944</v>
      </c>
      <c r="P92" t="s">
        <v>46</v>
      </c>
      <c r="Q92" t="s">
        <v>75</v>
      </c>
      <c r="R92" t="s">
        <v>4945</v>
      </c>
      <c r="S92">
        <v>40.199999999999996</v>
      </c>
      <c r="T92">
        <v>5</v>
      </c>
      <c r="U92">
        <v>0</v>
      </c>
      <c r="V92">
        <v>18.089999999999996</v>
      </c>
    </row>
    <row r="93" spans="1:22" x14ac:dyDescent="0.3">
      <c r="A93">
        <v>9495</v>
      </c>
      <c r="B93" t="s">
        <v>10661</v>
      </c>
      <c r="C93">
        <v>2013</v>
      </c>
      <c r="D93" s="13">
        <v>41277</v>
      </c>
      <c r="E93" s="13">
        <v>41282</v>
      </c>
      <c r="F93" t="s">
        <v>50</v>
      </c>
      <c r="G93" t="s">
        <v>5724</v>
      </c>
      <c r="H93" t="s">
        <v>5725</v>
      </c>
      <c r="I93" t="s">
        <v>41</v>
      </c>
      <c r="J93" t="s">
        <v>27</v>
      </c>
      <c r="K93" t="s">
        <v>7192</v>
      </c>
      <c r="L93" t="s">
        <v>649</v>
      </c>
      <c r="M93">
        <v>74012</v>
      </c>
      <c r="N93" t="s">
        <v>105</v>
      </c>
      <c r="O93" t="s">
        <v>3877</v>
      </c>
      <c r="P93" t="s">
        <v>46</v>
      </c>
      <c r="Q93" t="s">
        <v>75</v>
      </c>
      <c r="R93" t="s">
        <v>1214</v>
      </c>
      <c r="S93">
        <v>11.88</v>
      </c>
      <c r="T93">
        <v>2</v>
      </c>
      <c r="U93">
        <v>0</v>
      </c>
      <c r="V93">
        <v>5.3460000000000001</v>
      </c>
    </row>
    <row r="94" spans="1:22" x14ac:dyDescent="0.3">
      <c r="A94">
        <v>9493</v>
      </c>
      <c r="B94" t="s">
        <v>10660</v>
      </c>
      <c r="C94">
        <v>2014</v>
      </c>
      <c r="D94" s="13">
        <v>41951</v>
      </c>
      <c r="E94" s="13">
        <v>41951</v>
      </c>
      <c r="F94" t="s">
        <v>1290</v>
      </c>
      <c r="G94" t="s">
        <v>6319</v>
      </c>
      <c r="H94" t="s">
        <v>6320</v>
      </c>
      <c r="I94" t="s">
        <v>26</v>
      </c>
      <c r="J94" t="s">
        <v>27</v>
      </c>
      <c r="K94" t="s">
        <v>4847</v>
      </c>
      <c r="L94" t="s">
        <v>649</v>
      </c>
      <c r="M94">
        <v>73120</v>
      </c>
      <c r="N94" t="s">
        <v>105</v>
      </c>
      <c r="O94" t="s">
        <v>108</v>
      </c>
      <c r="P94" t="s">
        <v>46</v>
      </c>
      <c r="Q94" t="s">
        <v>75</v>
      </c>
      <c r="R94" t="s">
        <v>109</v>
      </c>
      <c r="S94">
        <v>38.160000000000004</v>
      </c>
      <c r="T94">
        <v>9</v>
      </c>
      <c r="U94">
        <v>0</v>
      </c>
      <c r="V94">
        <v>19.080000000000002</v>
      </c>
    </row>
    <row r="95" spans="1:22" x14ac:dyDescent="0.3">
      <c r="A95">
        <v>9491</v>
      </c>
      <c r="B95" t="s">
        <v>10659</v>
      </c>
      <c r="C95">
        <v>2014</v>
      </c>
      <c r="D95" s="13">
        <v>41643</v>
      </c>
      <c r="E95" s="13">
        <v>41647</v>
      </c>
      <c r="F95" t="s">
        <v>50</v>
      </c>
      <c r="G95" t="s">
        <v>1734</v>
      </c>
      <c r="H95" t="s">
        <v>1735</v>
      </c>
      <c r="I95" t="s">
        <v>26</v>
      </c>
      <c r="J95" t="s">
        <v>27</v>
      </c>
      <c r="K95" t="s">
        <v>127</v>
      </c>
      <c r="L95" t="s">
        <v>43</v>
      </c>
      <c r="M95">
        <v>94110</v>
      </c>
      <c r="N95" t="s">
        <v>44</v>
      </c>
      <c r="O95" t="s">
        <v>1511</v>
      </c>
      <c r="P95" t="s">
        <v>46</v>
      </c>
      <c r="Q95" t="s">
        <v>75</v>
      </c>
      <c r="R95" t="s">
        <v>1512</v>
      </c>
      <c r="S95">
        <v>2022.2720000000002</v>
      </c>
      <c r="T95">
        <v>8</v>
      </c>
      <c r="U95">
        <v>0.2</v>
      </c>
      <c r="V95">
        <v>682.5168000000001</v>
      </c>
    </row>
    <row r="96" spans="1:22" x14ac:dyDescent="0.3">
      <c r="A96">
        <v>9481</v>
      </c>
      <c r="B96" t="s">
        <v>10649</v>
      </c>
      <c r="C96">
        <v>2011</v>
      </c>
      <c r="D96" s="13">
        <v>40793</v>
      </c>
      <c r="E96" s="13">
        <v>40800</v>
      </c>
      <c r="F96" t="s">
        <v>50</v>
      </c>
      <c r="G96" t="s">
        <v>7946</v>
      </c>
      <c r="H96" t="s">
        <v>7947</v>
      </c>
      <c r="I96" t="s">
        <v>26</v>
      </c>
      <c r="J96" t="s">
        <v>27</v>
      </c>
      <c r="K96" t="s">
        <v>10650</v>
      </c>
      <c r="L96" t="s">
        <v>211</v>
      </c>
      <c r="M96">
        <v>60543</v>
      </c>
      <c r="N96" t="s">
        <v>105</v>
      </c>
      <c r="O96" t="s">
        <v>2209</v>
      </c>
      <c r="P96" t="s">
        <v>46</v>
      </c>
      <c r="Q96" t="s">
        <v>75</v>
      </c>
      <c r="R96" t="s">
        <v>2210</v>
      </c>
      <c r="S96">
        <v>304.98999999999995</v>
      </c>
      <c r="T96">
        <v>5</v>
      </c>
      <c r="U96">
        <v>0.8</v>
      </c>
      <c r="V96">
        <v>-533.73250000000007</v>
      </c>
    </row>
    <row r="97" spans="1:22" x14ac:dyDescent="0.3">
      <c r="A97">
        <v>9480</v>
      </c>
      <c r="B97" t="s">
        <v>10649</v>
      </c>
      <c r="C97">
        <v>2011</v>
      </c>
      <c r="D97" s="13">
        <v>40793</v>
      </c>
      <c r="E97" s="13">
        <v>40800</v>
      </c>
      <c r="F97" t="s">
        <v>50</v>
      </c>
      <c r="G97" t="s">
        <v>7946</v>
      </c>
      <c r="H97" t="s">
        <v>7947</v>
      </c>
      <c r="I97" t="s">
        <v>26</v>
      </c>
      <c r="J97" t="s">
        <v>27</v>
      </c>
      <c r="K97" t="s">
        <v>10650</v>
      </c>
      <c r="L97" t="s">
        <v>211</v>
      </c>
      <c r="M97">
        <v>60543</v>
      </c>
      <c r="N97" t="s">
        <v>105</v>
      </c>
      <c r="O97" t="s">
        <v>4832</v>
      </c>
      <c r="P97" t="s">
        <v>46</v>
      </c>
      <c r="Q97" t="s">
        <v>75</v>
      </c>
      <c r="R97" t="s">
        <v>4833</v>
      </c>
      <c r="S97">
        <v>3.8279999999999994</v>
      </c>
      <c r="T97">
        <v>3</v>
      </c>
      <c r="U97">
        <v>0.8</v>
      </c>
      <c r="V97">
        <v>-6.5076000000000018</v>
      </c>
    </row>
    <row r="98" spans="1:22" x14ac:dyDescent="0.3">
      <c r="A98">
        <v>95</v>
      </c>
      <c r="B98" t="s">
        <v>406</v>
      </c>
      <c r="C98">
        <v>2012</v>
      </c>
      <c r="D98" s="13">
        <v>40939</v>
      </c>
      <c r="E98" s="13">
        <v>40944</v>
      </c>
      <c r="F98" t="s">
        <v>23</v>
      </c>
      <c r="G98" t="s">
        <v>407</v>
      </c>
      <c r="H98" t="s">
        <v>408</v>
      </c>
      <c r="I98" t="s">
        <v>26</v>
      </c>
      <c r="J98" t="s">
        <v>27</v>
      </c>
      <c r="K98" t="s">
        <v>409</v>
      </c>
      <c r="L98" t="s">
        <v>229</v>
      </c>
      <c r="M98">
        <v>55407</v>
      </c>
      <c r="N98" t="s">
        <v>105</v>
      </c>
      <c r="O98" t="s">
        <v>414</v>
      </c>
      <c r="P98" t="s">
        <v>46</v>
      </c>
      <c r="Q98" t="s">
        <v>75</v>
      </c>
      <c r="R98" t="s">
        <v>415</v>
      </c>
      <c r="S98">
        <v>32.96</v>
      </c>
      <c r="T98">
        <v>2</v>
      </c>
      <c r="U98">
        <v>0</v>
      </c>
      <c r="V98">
        <v>16.150400000000001</v>
      </c>
    </row>
    <row r="99" spans="1:22" x14ac:dyDescent="0.3">
      <c r="A99">
        <v>96</v>
      </c>
      <c r="B99" t="s">
        <v>416</v>
      </c>
      <c r="C99">
        <v>2014</v>
      </c>
      <c r="D99" s="13">
        <v>41950</v>
      </c>
      <c r="E99" s="13">
        <v>41956</v>
      </c>
      <c r="F99" t="s">
        <v>50</v>
      </c>
      <c r="G99" t="s">
        <v>417</v>
      </c>
      <c r="H99" t="s">
        <v>418</v>
      </c>
      <c r="I99" t="s">
        <v>102</v>
      </c>
      <c r="J99" t="s">
        <v>27</v>
      </c>
      <c r="K99" t="s">
        <v>419</v>
      </c>
      <c r="L99" t="s">
        <v>420</v>
      </c>
      <c r="M99">
        <v>97206</v>
      </c>
      <c r="N99" t="s">
        <v>44</v>
      </c>
      <c r="O99" t="s">
        <v>421</v>
      </c>
      <c r="P99" t="s">
        <v>46</v>
      </c>
      <c r="Q99" t="s">
        <v>75</v>
      </c>
      <c r="R99" t="s">
        <v>422</v>
      </c>
      <c r="S99">
        <v>5.6820000000000013</v>
      </c>
      <c r="T99">
        <v>1</v>
      </c>
      <c r="U99">
        <v>0.7</v>
      </c>
      <c r="V99">
        <v>-3.7880000000000003</v>
      </c>
    </row>
    <row r="100" spans="1:22" x14ac:dyDescent="0.3">
      <c r="A100">
        <v>9478</v>
      </c>
      <c r="B100" t="s">
        <v>10648</v>
      </c>
      <c r="C100">
        <v>2012</v>
      </c>
      <c r="D100" s="13">
        <v>41060</v>
      </c>
      <c r="E100" s="13">
        <v>41065</v>
      </c>
      <c r="F100" t="s">
        <v>23</v>
      </c>
      <c r="G100" t="s">
        <v>264</v>
      </c>
      <c r="H100" t="s">
        <v>265</v>
      </c>
      <c r="I100" t="s">
        <v>41</v>
      </c>
      <c r="J100" t="s">
        <v>27</v>
      </c>
      <c r="K100" t="s">
        <v>303</v>
      </c>
      <c r="L100" t="s">
        <v>211</v>
      </c>
      <c r="M100">
        <v>60653</v>
      </c>
      <c r="N100" t="s">
        <v>105</v>
      </c>
      <c r="O100" t="s">
        <v>3877</v>
      </c>
      <c r="P100" t="s">
        <v>46</v>
      </c>
      <c r="Q100" t="s">
        <v>75</v>
      </c>
      <c r="R100" t="s">
        <v>1214</v>
      </c>
      <c r="S100">
        <v>3.5639999999999992</v>
      </c>
      <c r="T100">
        <v>3</v>
      </c>
      <c r="U100">
        <v>0.8</v>
      </c>
      <c r="V100">
        <v>-6.2370000000000019</v>
      </c>
    </row>
    <row r="101" spans="1:22" x14ac:dyDescent="0.3">
      <c r="A101">
        <v>98</v>
      </c>
      <c r="B101" t="s">
        <v>428</v>
      </c>
      <c r="C101">
        <v>2014</v>
      </c>
      <c r="D101" s="13">
        <v>41808</v>
      </c>
      <c r="E101" s="13">
        <v>41811</v>
      </c>
      <c r="F101" t="s">
        <v>188</v>
      </c>
      <c r="G101" t="s">
        <v>429</v>
      </c>
      <c r="H101" t="s">
        <v>430</v>
      </c>
      <c r="I101" t="s">
        <v>26</v>
      </c>
      <c r="J101" t="s">
        <v>27</v>
      </c>
      <c r="K101" t="s">
        <v>127</v>
      </c>
      <c r="L101" t="s">
        <v>43</v>
      </c>
      <c r="M101">
        <v>94122</v>
      </c>
      <c r="N101" t="s">
        <v>44</v>
      </c>
      <c r="O101" t="s">
        <v>431</v>
      </c>
      <c r="P101" t="s">
        <v>46</v>
      </c>
      <c r="Q101" t="s">
        <v>75</v>
      </c>
      <c r="R101" t="s">
        <v>432</v>
      </c>
      <c r="S101">
        <v>51.311999999999998</v>
      </c>
      <c r="T101">
        <v>3</v>
      </c>
      <c r="U101">
        <v>0.2</v>
      </c>
      <c r="V101">
        <v>17.959199999999999</v>
      </c>
    </row>
    <row r="102" spans="1:22" x14ac:dyDescent="0.3">
      <c r="A102">
        <v>9472</v>
      </c>
      <c r="B102" t="s">
        <v>10647</v>
      </c>
      <c r="C102">
        <v>2014</v>
      </c>
      <c r="D102" s="13">
        <v>41949</v>
      </c>
      <c r="E102" s="13">
        <v>41954</v>
      </c>
      <c r="F102" t="s">
        <v>23</v>
      </c>
      <c r="G102" t="s">
        <v>4311</v>
      </c>
      <c r="H102" t="s">
        <v>4312</v>
      </c>
      <c r="I102" t="s">
        <v>26</v>
      </c>
      <c r="J102" t="s">
        <v>27</v>
      </c>
      <c r="K102" t="s">
        <v>266</v>
      </c>
      <c r="L102" t="s">
        <v>267</v>
      </c>
      <c r="M102">
        <v>10024</v>
      </c>
      <c r="N102" t="s">
        <v>148</v>
      </c>
      <c r="O102" t="s">
        <v>1102</v>
      </c>
      <c r="P102" t="s">
        <v>46</v>
      </c>
      <c r="Q102" t="s">
        <v>75</v>
      </c>
      <c r="R102" t="s">
        <v>1103</v>
      </c>
      <c r="S102">
        <v>11.423999999999999</v>
      </c>
      <c r="T102">
        <v>1</v>
      </c>
      <c r="U102">
        <v>0.2</v>
      </c>
      <c r="V102">
        <v>3.7127999999999997</v>
      </c>
    </row>
    <row r="103" spans="1:22" x14ac:dyDescent="0.3">
      <c r="A103">
        <v>9467</v>
      </c>
      <c r="B103" t="s">
        <v>10647</v>
      </c>
      <c r="C103">
        <v>2014</v>
      </c>
      <c r="D103" s="13">
        <v>41949</v>
      </c>
      <c r="E103" s="13">
        <v>41954</v>
      </c>
      <c r="F103" t="s">
        <v>23</v>
      </c>
      <c r="G103" t="s">
        <v>4311</v>
      </c>
      <c r="H103" t="s">
        <v>4312</v>
      </c>
      <c r="I103" t="s">
        <v>26</v>
      </c>
      <c r="J103" t="s">
        <v>27</v>
      </c>
      <c r="K103" t="s">
        <v>266</v>
      </c>
      <c r="L103" t="s">
        <v>267</v>
      </c>
      <c r="M103">
        <v>10024</v>
      </c>
      <c r="N103" t="s">
        <v>148</v>
      </c>
      <c r="O103" t="s">
        <v>617</v>
      </c>
      <c r="P103" t="s">
        <v>46</v>
      </c>
      <c r="Q103" t="s">
        <v>75</v>
      </c>
      <c r="R103" t="s">
        <v>618</v>
      </c>
      <c r="S103">
        <v>164.68800000000002</v>
      </c>
      <c r="T103">
        <v>6</v>
      </c>
      <c r="U103">
        <v>0.2</v>
      </c>
      <c r="V103">
        <v>55.582200000000007</v>
      </c>
    </row>
    <row r="104" spans="1:22" x14ac:dyDescent="0.3">
      <c r="A104">
        <v>9458</v>
      </c>
      <c r="B104" t="s">
        <v>10637</v>
      </c>
      <c r="C104">
        <v>2014</v>
      </c>
      <c r="D104" s="13">
        <v>41787</v>
      </c>
      <c r="E104" s="13">
        <v>41794</v>
      </c>
      <c r="F104" t="s">
        <v>50</v>
      </c>
      <c r="G104" t="s">
        <v>2546</v>
      </c>
      <c r="H104" t="s">
        <v>2547</v>
      </c>
      <c r="I104" t="s">
        <v>41</v>
      </c>
      <c r="J104" t="s">
        <v>27</v>
      </c>
      <c r="K104" t="s">
        <v>4488</v>
      </c>
      <c r="L104" t="s">
        <v>88</v>
      </c>
      <c r="M104">
        <v>27405</v>
      </c>
      <c r="N104" t="s">
        <v>30</v>
      </c>
      <c r="O104" t="s">
        <v>4944</v>
      </c>
      <c r="P104" t="s">
        <v>46</v>
      </c>
      <c r="Q104" t="s">
        <v>75</v>
      </c>
      <c r="R104" t="s">
        <v>4945</v>
      </c>
      <c r="S104">
        <v>12.059999999999999</v>
      </c>
      <c r="T104">
        <v>5</v>
      </c>
      <c r="U104">
        <v>0.7</v>
      </c>
      <c r="V104">
        <v>-10.050000000000001</v>
      </c>
    </row>
    <row r="105" spans="1:22" x14ac:dyDescent="0.3">
      <c r="A105">
        <v>102</v>
      </c>
      <c r="B105" t="s">
        <v>439</v>
      </c>
      <c r="C105">
        <v>2013</v>
      </c>
      <c r="D105" s="13">
        <v>41516</v>
      </c>
      <c r="E105" s="13">
        <v>41520</v>
      </c>
      <c r="F105" t="s">
        <v>50</v>
      </c>
      <c r="G105" t="s">
        <v>440</v>
      </c>
      <c r="H105" t="s">
        <v>441</v>
      </c>
      <c r="I105" t="s">
        <v>102</v>
      </c>
      <c r="J105" t="s">
        <v>27</v>
      </c>
      <c r="K105" t="s">
        <v>303</v>
      </c>
      <c r="L105" t="s">
        <v>211</v>
      </c>
      <c r="M105">
        <v>60610</v>
      </c>
      <c r="N105" t="s">
        <v>105</v>
      </c>
      <c r="O105" t="s">
        <v>446</v>
      </c>
      <c r="P105" t="s">
        <v>46</v>
      </c>
      <c r="Q105" t="s">
        <v>75</v>
      </c>
      <c r="R105" t="s">
        <v>447</v>
      </c>
      <c r="S105">
        <v>1.7879999999999996</v>
      </c>
      <c r="T105">
        <v>3</v>
      </c>
      <c r="U105">
        <v>0.8</v>
      </c>
      <c r="V105">
        <v>-3.0396000000000001</v>
      </c>
    </row>
    <row r="106" spans="1:22" x14ac:dyDescent="0.3">
      <c r="A106">
        <v>9453</v>
      </c>
      <c r="B106" t="s">
        <v>10633</v>
      </c>
      <c r="C106">
        <v>2012</v>
      </c>
      <c r="D106" s="13">
        <v>41180</v>
      </c>
      <c r="E106" s="13">
        <v>41187</v>
      </c>
      <c r="F106" t="s">
        <v>50</v>
      </c>
      <c r="G106" t="s">
        <v>4512</v>
      </c>
      <c r="H106" t="s">
        <v>4513</v>
      </c>
      <c r="I106" t="s">
        <v>41</v>
      </c>
      <c r="J106" t="s">
        <v>27</v>
      </c>
      <c r="K106" t="s">
        <v>42</v>
      </c>
      <c r="L106" t="s">
        <v>43</v>
      </c>
      <c r="M106">
        <v>90032</v>
      </c>
      <c r="N106" t="s">
        <v>44</v>
      </c>
      <c r="O106" t="s">
        <v>3221</v>
      </c>
      <c r="P106" t="s">
        <v>46</v>
      </c>
      <c r="Q106" t="s">
        <v>75</v>
      </c>
      <c r="R106" t="s">
        <v>3222</v>
      </c>
      <c r="S106">
        <v>81.792000000000002</v>
      </c>
      <c r="T106">
        <v>6</v>
      </c>
      <c r="U106">
        <v>0.2</v>
      </c>
      <c r="V106">
        <v>26.582399999999986</v>
      </c>
    </row>
    <row r="107" spans="1:22" x14ac:dyDescent="0.3">
      <c r="A107">
        <v>9450</v>
      </c>
      <c r="B107" t="s">
        <v>10631</v>
      </c>
      <c r="C107">
        <v>2011</v>
      </c>
      <c r="D107" s="13">
        <v>40794</v>
      </c>
      <c r="E107" s="13">
        <v>40799</v>
      </c>
      <c r="F107" t="s">
        <v>50</v>
      </c>
      <c r="G107" t="s">
        <v>2961</v>
      </c>
      <c r="H107" t="s">
        <v>2962</v>
      </c>
      <c r="I107" t="s">
        <v>26</v>
      </c>
      <c r="J107" t="s">
        <v>27</v>
      </c>
      <c r="K107" t="s">
        <v>127</v>
      </c>
      <c r="L107" t="s">
        <v>43</v>
      </c>
      <c r="M107">
        <v>94109</v>
      </c>
      <c r="N107" t="s">
        <v>44</v>
      </c>
      <c r="O107" t="s">
        <v>3809</v>
      </c>
      <c r="P107" t="s">
        <v>46</v>
      </c>
      <c r="Q107" t="s">
        <v>75</v>
      </c>
      <c r="R107" t="s">
        <v>3810</v>
      </c>
      <c r="S107">
        <v>8.6080000000000005</v>
      </c>
      <c r="T107">
        <v>2</v>
      </c>
      <c r="U107">
        <v>0.2</v>
      </c>
      <c r="V107">
        <v>3.0127999999999995</v>
      </c>
    </row>
    <row r="108" spans="1:22" x14ac:dyDescent="0.3">
      <c r="A108">
        <v>9437</v>
      </c>
      <c r="B108" t="s">
        <v>10617</v>
      </c>
      <c r="C108">
        <v>2012</v>
      </c>
      <c r="D108" s="13">
        <v>41177</v>
      </c>
      <c r="E108" s="13">
        <v>41177</v>
      </c>
      <c r="F108" t="s">
        <v>1290</v>
      </c>
      <c r="G108" t="s">
        <v>2460</v>
      </c>
      <c r="H108" t="s">
        <v>2461</v>
      </c>
      <c r="I108" t="s">
        <v>26</v>
      </c>
      <c r="J108" t="s">
        <v>27</v>
      </c>
      <c r="K108" t="s">
        <v>146</v>
      </c>
      <c r="L108" t="s">
        <v>147</v>
      </c>
      <c r="M108">
        <v>19143</v>
      </c>
      <c r="N108" t="s">
        <v>148</v>
      </c>
      <c r="O108" t="s">
        <v>2709</v>
      </c>
      <c r="P108" t="s">
        <v>46</v>
      </c>
      <c r="Q108" t="s">
        <v>75</v>
      </c>
      <c r="R108" t="s">
        <v>2710</v>
      </c>
      <c r="S108">
        <v>2.9460000000000006</v>
      </c>
      <c r="T108">
        <v>2</v>
      </c>
      <c r="U108">
        <v>0.7</v>
      </c>
      <c r="V108">
        <v>-2.0621999999999998</v>
      </c>
    </row>
    <row r="109" spans="1:22" x14ac:dyDescent="0.3">
      <c r="A109">
        <v>106</v>
      </c>
      <c r="B109" t="s">
        <v>453</v>
      </c>
      <c r="C109">
        <v>2012</v>
      </c>
      <c r="D109" s="13">
        <v>41226</v>
      </c>
      <c r="E109" s="13">
        <v>41230</v>
      </c>
      <c r="F109" t="s">
        <v>50</v>
      </c>
      <c r="G109" t="s">
        <v>454</v>
      </c>
      <c r="H109" t="s">
        <v>455</v>
      </c>
      <c r="I109" t="s">
        <v>26</v>
      </c>
      <c r="J109" t="s">
        <v>27</v>
      </c>
      <c r="K109" t="s">
        <v>456</v>
      </c>
      <c r="L109" t="s">
        <v>457</v>
      </c>
      <c r="M109">
        <v>80013</v>
      </c>
      <c r="N109" t="s">
        <v>44</v>
      </c>
      <c r="O109" t="s">
        <v>462</v>
      </c>
      <c r="P109" t="s">
        <v>46</v>
      </c>
      <c r="Q109" t="s">
        <v>75</v>
      </c>
      <c r="R109" t="s">
        <v>463</v>
      </c>
      <c r="S109">
        <v>36.882000000000005</v>
      </c>
      <c r="T109">
        <v>3</v>
      </c>
      <c r="U109">
        <v>0.7</v>
      </c>
      <c r="V109">
        <v>-25.817399999999999</v>
      </c>
    </row>
    <row r="110" spans="1:22" x14ac:dyDescent="0.3">
      <c r="A110">
        <v>9414</v>
      </c>
      <c r="B110" t="s">
        <v>10605</v>
      </c>
      <c r="C110">
        <v>2013</v>
      </c>
      <c r="D110" s="13">
        <v>41544</v>
      </c>
      <c r="E110" s="13">
        <v>41545</v>
      </c>
      <c r="F110" t="s">
        <v>188</v>
      </c>
      <c r="G110" t="s">
        <v>5173</v>
      </c>
      <c r="H110" t="s">
        <v>5174</v>
      </c>
      <c r="I110" t="s">
        <v>41</v>
      </c>
      <c r="J110" t="s">
        <v>27</v>
      </c>
      <c r="K110" t="s">
        <v>184</v>
      </c>
      <c r="L110" t="s">
        <v>104</v>
      </c>
      <c r="M110">
        <v>77041</v>
      </c>
      <c r="N110" t="s">
        <v>105</v>
      </c>
      <c r="O110" t="s">
        <v>3221</v>
      </c>
      <c r="P110" t="s">
        <v>46</v>
      </c>
      <c r="Q110" t="s">
        <v>75</v>
      </c>
      <c r="R110" t="s">
        <v>3222</v>
      </c>
      <c r="S110">
        <v>6.8159999999999981</v>
      </c>
      <c r="T110">
        <v>2</v>
      </c>
      <c r="U110">
        <v>0.8</v>
      </c>
      <c r="V110">
        <v>-11.587200000000003</v>
      </c>
    </row>
    <row r="111" spans="1:22" x14ac:dyDescent="0.3">
      <c r="A111">
        <v>9410</v>
      </c>
      <c r="B111" t="s">
        <v>10602</v>
      </c>
      <c r="C111">
        <v>2014</v>
      </c>
      <c r="D111" s="13">
        <v>41984</v>
      </c>
      <c r="E111" s="13">
        <v>41987</v>
      </c>
      <c r="F111" t="s">
        <v>188</v>
      </c>
      <c r="G111" t="s">
        <v>5054</v>
      </c>
      <c r="H111" t="s">
        <v>5055</v>
      </c>
      <c r="I111" t="s">
        <v>26</v>
      </c>
      <c r="J111" t="s">
        <v>27</v>
      </c>
      <c r="K111" t="s">
        <v>146</v>
      </c>
      <c r="L111" t="s">
        <v>147</v>
      </c>
      <c r="M111">
        <v>19143</v>
      </c>
      <c r="N111" t="s">
        <v>148</v>
      </c>
      <c r="O111" t="s">
        <v>2471</v>
      </c>
      <c r="P111" t="s">
        <v>46</v>
      </c>
      <c r="Q111" t="s">
        <v>75</v>
      </c>
      <c r="R111" t="s">
        <v>2472</v>
      </c>
      <c r="S111">
        <v>3.2730000000000006</v>
      </c>
      <c r="T111">
        <v>1</v>
      </c>
      <c r="U111">
        <v>0.7</v>
      </c>
      <c r="V111">
        <v>-2.5092999999999996</v>
      </c>
    </row>
    <row r="112" spans="1:22" x14ac:dyDescent="0.3">
      <c r="A112">
        <v>9367</v>
      </c>
      <c r="B112" t="s">
        <v>10571</v>
      </c>
      <c r="C112">
        <v>2011</v>
      </c>
      <c r="D112" s="13">
        <v>40702</v>
      </c>
      <c r="E112" s="13">
        <v>40707</v>
      </c>
      <c r="F112" t="s">
        <v>50</v>
      </c>
      <c r="G112" t="s">
        <v>4199</v>
      </c>
      <c r="H112" t="s">
        <v>4200</v>
      </c>
      <c r="I112" t="s">
        <v>26</v>
      </c>
      <c r="J112" t="s">
        <v>27</v>
      </c>
      <c r="K112" t="s">
        <v>1173</v>
      </c>
      <c r="L112" t="s">
        <v>267</v>
      </c>
      <c r="M112">
        <v>11561</v>
      </c>
      <c r="N112" t="s">
        <v>148</v>
      </c>
      <c r="O112" t="s">
        <v>7314</v>
      </c>
      <c r="P112" t="s">
        <v>46</v>
      </c>
      <c r="Q112" t="s">
        <v>75</v>
      </c>
      <c r="R112" t="s">
        <v>7315</v>
      </c>
      <c r="S112">
        <v>68.48</v>
      </c>
      <c r="T112">
        <v>2</v>
      </c>
      <c r="U112">
        <v>0.2</v>
      </c>
      <c r="V112">
        <v>25.679999999999996</v>
      </c>
    </row>
    <row r="113" spans="1:22" x14ac:dyDescent="0.3">
      <c r="A113">
        <v>9362</v>
      </c>
      <c r="B113" t="s">
        <v>10569</v>
      </c>
      <c r="C113">
        <v>2014</v>
      </c>
      <c r="D113" s="13">
        <v>41720</v>
      </c>
      <c r="E113" s="13">
        <v>41724</v>
      </c>
      <c r="F113" t="s">
        <v>50</v>
      </c>
      <c r="G113" t="s">
        <v>301</v>
      </c>
      <c r="H113" t="s">
        <v>302</v>
      </c>
      <c r="I113" t="s">
        <v>102</v>
      </c>
      <c r="J113" t="s">
        <v>27</v>
      </c>
      <c r="K113" t="s">
        <v>95</v>
      </c>
      <c r="L113" t="s">
        <v>96</v>
      </c>
      <c r="M113">
        <v>98105</v>
      </c>
      <c r="N113" t="s">
        <v>44</v>
      </c>
      <c r="O113" t="s">
        <v>255</v>
      </c>
      <c r="P113" t="s">
        <v>46</v>
      </c>
      <c r="Q113" t="s">
        <v>75</v>
      </c>
      <c r="R113" t="s">
        <v>256</v>
      </c>
      <c r="S113">
        <v>30.576000000000001</v>
      </c>
      <c r="T113">
        <v>6</v>
      </c>
      <c r="U113">
        <v>0.2</v>
      </c>
      <c r="V113">
        <v>10.3194</v>
      </c>
    </row>
    <row r="114" spans="1:22" x14ac:dyDescent="0.3">
      <c r="A114">
        <v>9358</v>
      </c>
      <c r="B114" t="s">
        <v>10568</v>
      </c>
      <c r="C114">
        <v>2013</v>
      </c>
      <c r="D114" s="13">
        <v>41299</v>
      </c>
      <c r="E114" s="13">
        <v>41302</v>
      </c>
      <c r="F114" t="s">
        <v>23</v>
      </c>
      <c r="G114" t="s">
        <v>581</v>
      </c>
      <c r="H114" t="s">
        <v>582</v>
      </c>
      <c r="I114" t="s">
        <v>41</v>
      </c>
      <c r="J114" t="s">
        <v>27</v>
      </c>
      <c r="K114" t="s">
        <v>266</v>
      </c>
      <c r="L114" t="s">
        <v>267</v>
      </c>
      <c r="M114">
        <v>10024</v>
      </c>
      <c r="N114" t="s">
        <v>148</v>
      </c>
      <c r="O114" t="s">
        <v>3242</v>
      </c>
      <c r="P114" t="s">
        <v>46</v>
      </c>
      <c r="Q114" t="s">
        <v>75</v>
      </c>
      <c r="R114" t="s">
        <v>3243</v>
      </c>
      <c r="S114">
        <v>43.120000000000005</v>
      </c>
      <c r="T114">
        <v>5</v>
      </c>
      <c r="U114">
        <v>0.2</v>
      </c>
      <c r="V114">
        <v>15.091999999999995</v>
      </c>
    </row>
    <row r="115" spans="1:22" x14ac:dyDescent="0.3">
      <c r="A115">
        <v>9351</v>
      </c>
      <c r="B115" t="s">
        <v>10565</v>
      </c>
      <c r="C115">
        <v>2013</v>
      </c>
      <c r="D115" s="13">
        <v>41541</v>
      </c>
      <c r="E115" s="13">
        <v>41545</v>
      </c>
      <c r="F115" t="s">
        <v>50</v>
      </c>
      <c r="G115" t="s">
        <v>2638</v>
      </c>
      <c r="H115" t="s">
        <v>2639</v>
      </c>
      <c r="I115" t="s">
        <v>41</v>
      </c>
      <c r="J115" t="s">
        <v>27</v>
      </c>
      <c r="K115" t="s">
        <v>95</v>
      </c>
      <c r="L115" t="s">
        <v>96</v>
      </c>
      <c r="M115">
        <v>98115</v>
      </c>
      <c r="N115" t="s">
        <v>44</v>
      </c>
      <c r="O115" t="s">
        <v>3587</v>
      </c>
      <c r="P115" t="s">
        <v>46</v>
      </c>
      <c r="Q115" t="s">
        <v>75</v>
      </c>
      <c r="R115" t="s">
        <v>3588</v>
      </c>
      <c r="S115">
        <v>13.216000000000001</v>
      </c>
      <c r="T115">
        <v>4</v>
      </c>
      <c r="U115">
        <v>0.2</v>
      </c>
      <c r="V115">
        <v>4.4603999999999999</v>
      </c>
    </row>
    <row r="116" spans="1:22" x14ac:dyDescent="0.3">
      <c r="A116">
        <v>113</v>
      </c>
      <c r="B116" t="s">
        <v>485</v>
      </c>
      <c r="C116">
        <v>2013</v>
      </c>
      <c r="D116" s="13">
        <v>41582</v>
      </c>
      <c r="E116" s="13">
        <v>41589</v>
      </c>
      <c r="F116" t="s">
        <v>50</v>
      </c>
      <c r="G116" t="s">
        <v>486</v>
      </c>
      <c r="H116" t="s">
        <v>487</v>
      </c>
      <c r="I116" t="s">
        <v>26</v>
      </c>
      <c r="J116" t="s">
        <v>27</v>
      </c>
      <c r="K116" t="s">
        <v>488</v>
      </c>
      <c r="L116" t="s">
        <v>489</v>
      </c>
      <c r="M116">
        <v>50322</v>
      </c>
      <c r="N116" t="s">
        <v>105</v>
      </c>
      <c r="O116" t="s">
        <v>492</v>
      </c>
      <c r="P116" t="s">
        <v>46</v>
      </c>
      <c r="Q116" t="s">
        <v>75</v>
      </c>
      <c r="R116" t="s">
        <v>493</v>
      </c>
      <c r="S116">
        <v>27.240000000000002</v>
      </c>
      <c r="T116">
        <v>6</v>
      </c>
      <c r="U116">
        <v>0</v>
      </c>
      <c r="V116">
        <v>13.3476</v>
      </c>
    </row>
    <row r="117" spans="1:22" x14ac:dyDescent="0.3">
      <c r="A117">
        <v>9345</v>
      </c>
      <c r="B117" t="s">
        <v>10563</v>
      </c>
      <c r="C117">
        <v>2014</v>
      </c>
      <c r="D117" s="13">
        <v>41688</v>
      </c>
      <c r="E117" s="13">
        <v>41691</v>
      </c>
      <c r="F117" t="s">
        <v>188</v>
      </c>
      <c r="G117" t="s">
        <v>2310</v>
      </c>
      <c r="H117" t="s">
        <v>2311</v>
      </c>
      <c r="I117" t="s">
        <v>102</v>
      </c>
      <c r="J117" t="s">
        <v>27</v>
      </c>
      <c r="K117" t="s">
        <v>276</v>
      </c>
      <c r="L117" t="s">
        <v>498</v>
      </c>
      <c r="M117">
        <v>45373</v>
      </c>
      <c r="N117" t="s">
        <v>148</v>
      </c>
      <c r="O117" t="s">
        <v>177</v>
      </c>
      <c r="P117" t="s">
        <v>46</v>
      </c>
      <c r="Q117" t="s">
        <v>75</v>
      </c>
      <c r="R117" t="s">
        <v>178</v>
      </c>
      <c r="S117">
        <v>5.7150000000000016</v>
      </c>
      <c r="T117">
        <v>5</v>
      </c>
      <c r="U117">
        <v>0.7</v>
      </c>
      <c r="V117">
        <v>-4.7625000000000011</v>
      </c>
    </row>
    <row r="118" spans="1:22" x14ac:dyDescent="0.3">
      <c r="A118">
        <v>9343</v>
      </c>
      <c r="B118" t="s">
        <v>10562</v>
      </c>
      <c r="C118">
        <v>2013</v>
      </c>
      <c r="D118" s="13">
        <v>41347</v>
      </c>
      <c r="E118" s="13">
        <v>41352</v>
      </c>
      <c r="F118" t="s">
        <v>50</v>
      </c>
      <c r="G118" t="s">
        <v>7672</v>
      </c>
      <c r="H118" t="s">
        <v>7673</v>
      </c>
      <c r="I118" t="s">
        <v>102</v>
      </c>
      <c r="J118" t="s">
        <v>27</v>
      </c>
      <c r="K118" t="s">
        <v>2855</v>
      </c>
      <c r="L118" t="s">
        <v>43</v>
      </c>
      <c r="M118">
        <v>92503</v>
      </c>
      <c r="N118" t="s">
        <v>44</v>
      </c>
      <c r="O118" t="s">
        <v>2441</v>
      </c>
      <c r="P118" t="s">
        <v>46</v>
      </c>
      <c r="Q118" t="s">
        <v>75</v>
      </c>
      <c r="R118" t="s">
        <v>2442</v>
      </c>
      <c r="S118">
        <v>51.184000000000012</v>
      </c>
      <c r="T118">
        <v>7</v>
      </c>
      <c r="U118">
        <v>0.2</v>
      </c>
      <c r="V118">
        <v>19.193999999999999</v>
      </c>
    </row>
    <row r="119" spans="1:22" x14ac:dyDescent="0.3">
      <c r="A119">
        <v>9339</v>
      </c>
      <c r="B119" t="s">
        <v>10561</v>
      </c>
      <c r="C119">
        <v>2011</v>
      </c>
      <c r="D119" s="13">
        <v>40835</v>
      </c>
      <c r="E119" s="13">
        <v>40838</v>
      </c>
      <c r="F119" t="s">
        <v>23</v>
      </c>
      <c r="G119" t="s">
        <v>2853</v>
      </c>
      <c r="H119" t="s">
        <v>2854</v>
      </c>
      <c r="I119" t="s">
        <v>41</v>
      </c>
      <c r="J119" t="s">
        <v>27</v>
      </c>
      <c r="K119" t="s">
        <v>127</v>
      </c>
      <c r="L119" t="s">
        <v>43</v>
      </c>
      <c r="M119">
        <v>94110</v>
      </c>
      <c r="N119" t="s">
        <v>44</v>
      </c>
      <c r="O119" t="s">
        <v>3168</v>
      </c>
      <c r="P119" t="s">
        <v>46</v>
      </c>
      <c r="Q119" t="s">
        <v>75</v>
      </c>
      <c r="R119" t="s">
        <v>3169</v>
      </c>
      <c r="S119">
        <v>20.064</v>
      </c>
      <c r="T119">
        <v>6</v>
      </c>
      <c r="U119">
        <v>0.2</v>
      </c>
      <c r="V119">
        <v>7.0223999999999993</v>
      </c>
    </row>
    <row r="120" spans="1:22" x14ac:dyDescent="0.3">
      <c r="A120">
        <v>9338</v>
      </c>
      <c r="B120" t="s">
        <v>10561</v>
      </c>
      <c r="C120">
        <v>2011</v>
      </c>
      <c r="D120" s="13">
        <v>40835</v>
      </c>
      <c r="E120" s="13">
        <v>40838</v>
      </c>
      <c r="F120" t="s">
        <v>23</v>
      </c>
      <c r="G120" t="s">
        <v>2853</v>
      </c>
      <c r="H120" t="s">
        <v>2854</v>
      </c>
      <c r="I120" t="s">
        <v>41</v>
      </c>
      <c r="J120" t="s">
        <v>27</v>
      </c>
      <c r="K120" t="s">
        <v>127</v>
      </c>
      <c r="L120" t="s">
        <v>43</v>
      </c>
      <c r="M120">
        <v>94110</v>
      </c>
      <c r="N120" t="s">
        <v>44</v>
      </c>
      <c r="O120" t="s">
        <v>5744</v>
      </c>
      <c r="P120" t="s">
        <v>46</v>
      </c>
      <c r="Q120" t="s">
        <v>75</v>
      </c>
      <c r="R120" t="s">
        <v>5745</v>
      </c>
      <c r="S120">
        <v>2.9920000000000004</v>
      </c>
      <c r="T120">
        <v>1</v>
      </c>
      <c r="U120">
        <v>0.2</v>
      </c>
      <c r="V120">
        <v>1.1219999999999999</v>
      </c>
    </row>
    <row r="121" spans="1:22" x14ac:dyDescent="0.3">
      <c r="A121">
        <v>9326</v>
      </c>
      <c r="B121" t="s">
        <v>10553</v>
      </c>
      <c r="C121">
        <v>2014</v>
      </c>
      <c r="D121" s="13">
        <v>41906</v>
      </c>
      <c r="E121" s="13">
        <v>41912</v>
      </c>
      <c r="F121" t="s">
        <v>50</v>
      </c>
      <c r="G121" t="s">
        <v>4743</v>
      </c>
      <c r="H121" t="s">
        <v>4744</v>
      </c>
      <c r="I121" t="s">
        <v>26</v>
      </c>
      <c r="J121" t="s">
        <v>27</v>
      </c>
      <c r="K121" t="s">
        <v>42</v>
      </c>
      <c r="L121" t="s">
        <v>43</v>
      </c>
      <c r="M121">
        <v>90036</v>
      </c>
      <c r="N121" t="s">
        <v>44</v>
      </c>
      <c r="O121" t="s">
        <v>3917</v>
      </c>
      <c r="P121" t="s">
        <v>46</v>
      </c>
      <c r="Q121" t="s">
        <v>75</v>
      </c>
      <c r="R121" t="s">
        <v>3918</v>
      </c>
      <c r="S121">
        <v>72.960000000000008</v>
      </c>
      <c r="T121">
        <v>3</v>
      </c>
      <c r="U121">
        <v>0.2</v>
      </c>
      <c r="V121">
        <v>23.711999999999996</v>
      </c>
    </row>
    <row r="122" spans="1:22" x14ac:dyDescent="0.3">
      <c r="A122">
        <v>119</v>
      </c>
      <c r="B122" t="s">
        <v>512</v>
      </c>
      <c r="C122">
        <v>2012</v>
      </c>
      <c r="D122" s="13">
        <v>41004</v>
      </c>
      <c r="E122" s="13">
        <v>41009</v>
      </c>
      <c r="F122" t="s">
        <v>50</v>
      </c>
      <c r="G122" t="s">
        <v>513</v>
      </c>
      <c r="H122" t="s">
        <v>514</v>
      </c>
      <c r="I122" t="s">
        <v>41</v>
      </c>
      <c r="J122" t="s">
        <v>27</v>
      </c>
      <c r="K122" t="s">
        <v>515</v>
      </c>
      <c r="L122" t="s">
        <v>335</v>
      </c>
      <c r="M122">
        <v>37620</v>
      </c>
      <c r="N122" t="s">
        <v>30</v>
      </c>
      <c r="O122" t="s">
        <v>516</v>
      </c>
      <c r="P122" t="s">
        <v>46</v>
      </c>
      <c r="Q122" t="s">
        <v>75</v>
      </c>
      <c r="R122" t="s">
        <v>517</v>
      </c>
      <c r="S122">
        <v>157.79400000000004</v>
      </c>
      <c r="T122">
        <v>1</v>
      </c>
      <c r="U122">
        <v>0.7</v>
      </c>
      <c r="V122">
        <v>-115.71559999999999</v>
      </c>
    </row>
    <row r="123" spans="1:22" x14ac:dyDescent="0.3">
      <c r="A123">
        <v>9311</v>
      </c>
      <c r="B123" t="s">
        <v>10544</v>
      </c>
      <c r="C123">
        <v>2013</v>
      </c>
      <c r="D123" s="13">
        <v>41513</v>
      </c>
      <c r="E123" s="13">
        <v>41518</v>
      </c>
      <c r="F123" t="s">
        <v>50</v>
      </c>
      <c r="G123" t="s">
        <v>5632</v>
      </c>
      <c r="H123" t="s">
        <v>5633</v>
      </c>
      <c r="I123" t="s">
        <v>41</v>
      </c>
      <c r="J123" t="s">
        <v>27</v>
      </c>
      <c r="K123" t="s">
        <v>266</v>
      </c>
      <c r="L123" t="s">
        <v>267</v>
      </c>
      <c r="M123">
        <v>10024</v>
      </c>
      <c r="N123" t="s">
        <v>148</v>
      </c>
      <c r="O123" t="s">
        <v>2773</v>
      </c>
      <c r="P123" t="s">
        <v>46</v>
      </c>
      <c r="Q123" t="s">
        <v>75</v>
      </c>
      <c r="R123" t="s">
        <v>2774</v>
      </c>
      <c r="S123">
        <v>146.68800000000002</v>
      </c>
      <c r="T123">
        <v>8</v>
      </c>
      <c r="U123">
        <v>0.2</v>
      </c>
      <c r="V123">
        <v>45.839999999999996</v>
      </c>
    </row>
    <row r="124" spans="1:22" x14ac:dyDescent="0.3">
      <c r="A124">
        <v>121</v>
      </c>
      <c r="B124" t="s">
        <v>518</v>
      </c>
      <c r="C124">
        <v>2013</v>
      </c>
      <c r="D124" s="13">
        <v>41438</v>
      </c>
      <c r="E124" s="13">
        <v>41441</v>
      </c>
      <c r="F124" t="s">
        <v>188</v>
      </c>
      <c r="G124" t="s">
        <v>519</v>
      </c>
      <c r="H124" t="s">
        <v>520</v>
      </c>
      <c r="I124" t="s">
        <v>26</v>
      </c>
      <c r="J124" t="s">
        <v>27</v>
      </c>
      <c r="K124" t="s">
        <v>521</v>
      </c>
      <c r="L124" t="s">
        <v>245</v>
      </c>
      <c r="M124">
        <v>19805</v>
      </c>
      <c r="N124" t="s">
        <v>148</v>
      </c>
      <c r="O124" t="s">
        <v>74</v>
      </c>
      <c r="P124" t="s">
        <v>46</v>
      </c>
      <c r="Q124" t="s">
        <v>75</v>
      </c>
      <c r="R124" t="s">
        <v>76</v>
      </c>
      <c r="S124">
        <v>30.84</v>
      </c>
      <c r="T124">
        <v>4</v>
      </c>
      <c r="U124">
        <v>0</v>
      </c>
      <c r="V124">
        <v>13.878</v>
      </c>
    </row>
    <row r="125" spans="1:22" x14ac:dyDescent="0.3">
      <c r="A125">
        <v>9305</v>
      </c>
      <c r="B125" t="s">
        <v>10541</v>
      </c>
      <c r="C125">
        <v>2012</v>
      </c>
      <c r="D125" s="13">
        <v>41017</v>
      </c>
      <c r="E125" s="13">
        <v>41021</v>
      </c>
      <c r="F125" t="s">
        <v>23</v>
      </c>
      <c r="G125" t="s">
        <v>1477</v>
      </c>
      <c r="H125" t="s">
        <v>1478</v>
      </c>
      <c r="I125" t="s">
        <v>41</v>
      </c>
      <c r="J125" t="s">
        <v>27</v>
      </c>
      <c r="K125" t="s">
        <v>7289</v>
      </c>
      <c r="L125" t="s">
        <v>104</v>
      </c>
      <c r="M125">
        <v>78501</v>
      </c>
      <c r="N125" t="s">
        <v>105</v>
      </c>
      <c r="O125" t="s">
        <v>3046</v>
      </c>
      <c r="P125" t="s">
        <v>46</v>
      </c>
      <c r="Q125" t="s">
        <v>75</v>
      </c>
      <c r="R125" t="s">
        <v>3047</v>
      </c>
      <c r="S125">
        <v>1.4759999999999998</v>
      </c>
      <c r="T125">
        <v>1</v>
      </c>
      <c r="U125">
        <v>0.8</v>
      </c>
      <c r="V125">
        <v>-2.2877999999999998</v>
      </c>
    </row>
    <row r="126" spans="1:22" x14ac:dyDescent="0.3">
      <c r="A126">
        <v>9300</v>
      </c>
      <c r="B126" t="s">
        <v>10541</v>
      </c>
      <c r="C126">
        <v>2012</v>
      </c>
      <c r="D126" s="13">
        <v>41017</v>
      </c>
      <c r="E126" s="13">
        <v>41021</v>
      </c>
      <c r="F126" t="s">
        <v>23</v>
      </c>
      <c r="G126" t="s">
        <v>1477</v>
      </c>
      <c r="H126" t="s">
        <v>1478</v>
      </c>
      <c r="I126" t="s">
        <v>41</v>
      </c>
      <c r="J126" t="s">
        <v>27</v>
      </c>
      <c r="K126" t="s">
        <v>7289</v>
      </c>
      <c r="L126" t="s">
        <v>104</v>
      </c>
      <c r="M126">
        <v>78501</v>
      </c>
      <c r="N126" t="s">
        <v>105</v>
      </c>
      <c r="O126" t="s">
        <v>3242</v>
      </c>
      <c r="P126" t="s">
        <v>46</v>
      </c>
      <c r="Q126" t="s">
        <v>75</v>
      </c>
      <c r="R126" t="s">
        <v>3243</v>
      </c>
      <c r="S126">
        <v>4.3119999999999985</v>
      </c>
      <c r="T126">
        <v>2</v>
      </c>
      <c r="U126">
        <v>0.8</v>
      </c>
      <c r="V126">
        <v>-6.8992000000000022</v>
      </c>
    </row>
    <row r="127" spans="1:22" x14ac:dyDescent="0.3">
      <c r="A127">
        <v>9294</v>
      </c>
      <c r="B127" t="s">
        <v>10538</v>
      </c>
      <c r="C127">
        <v>2014</v>
      </c>
      <c r="D127" s="13">
        <v>41961</v>
      </c>
      <c r="E127" s="13">
        <v>41965</v>
      </c>
      <c r="F127" t="s">
        <v>23</v>
      </c>
      <c r="G127" t="s">
        <v>5059</v>
      </c>
      <c r="H127" t="s">
        <v>5060</v>
      </c>
      <c r="I127" t="s">
        <v>26</v>
      </c>
      <c r="J127" t="s">
        <v>27</v>
      </c>
      <c r="K127" t="s">
        <v>10539</v>
      </c>
      <c r="L127" t="s">
        <v>2735</v>
      </c>
      <c r="M127">
        <v>21740</v>
      </c>
      <c r="N127" t="s">
        <v>148</v>
      </c>
      <c r="O127" t="s">
        <v>1372</v>
      </c>
      <c r="P127" t="s">
        <v>46</v>
      </c>
      <c r="Q127" t="s">
        <v>75</v>
      </c>
      <c r="R127" t="s">
        <v>1373</v>
      </c>
      <c r="S127">
        <v>43.8</v>
      </c>
      <c r="T127">
        <v>6</v>
      </c>
      <c r="U127">
        <v>0</v>
      </c>
      <c r="V127">
        <v>20.585999999999999</v>
      </c>
    </row>
    <row r="128" spans="1:22" x14ac:dyDescent="0.3">
      <c r="A128">
        <v>9293</v>
      </c>
      <c r="B128" t="s">
        <v>10537</v>
      </c>
      <c r="C128">
        <v>2014</v>
      </c>
      <c r="D128" s="13">
        <v>41701</v>
      </c>
      <c r="E128" s="13">
        <v>41701</v>
      </c>
      <c r="F128" t="s">
        <v>1290</v>
      </c>
      <c r="G128" t="s">
        <v>2293</v>
      </c>
      <c r="H128" t="s">
        <v>2294</v>
      </c>
      <c r="I128" t="s">
        <v>41</v>
      </c>
      <c r="J128" t="s">
        <v>27</v>
      </c>
      <c r="K128" t="s">
        <v>8044</v>
      </c>
      <c r="L128" t="s">
        <v>104</v>
      </c>
      <c r="M128">
        <v>76706</v>
      </c>
      <c r="N128" t="s">
        <v>105</v>
      </c>
      <c r="O128" t="s">
        <v>2963</v>
      </c>
      <c r="P128" t="s">
        <v>46</v>
      </c>
      <c r="Q128" t="s">
        <v>75</v>
      </c>
      <c r="R128" t="s">
        <v>2964</v>
      </c>
      <c r="S128">
        <v>0.55599999999999983</v>
      </c>
      <c r="T128">
        <v>1</v>
      </c>
      <c r="U128">
        <v>0.8</v>
      </c>
      <c r="V128">
        <v>-0.94520000000000004</v>
      </c>
    </row>
    <row r="129" spans="1:22" x14ac:dyDescent="0.3">
      <c r="A129">
        <v>9292</v>
      </c>
      <c r="B129" t="s">
        <v>10536</v>
      </c>
      <c r="C129">
        <v>2011</v>
      </c>
      <c r="D129" s="13">
        <v>40809</v>
      </c>
      <c r="E129" s="13">
        <v>40811</v>
      </c>
      <c r="F129" t="s">
        <v>188</v>
      </c>
      <c r="G129" t="s">
        <v>5615</v>
      </c>
      <c r="H129" t="s">
        <v>5616</v>
      </c>
      <c r="I129" t="s">
        <v>26</v>
      </c>
      <c r="J129" t="s">
        <v>27</v>
      </c>
      <c r="K129" t="s">
        <v>244</v>
      </c>
      <c r="L129" t="s">
        <v>245</v>
      </c>
      <c r="M129">
        <v>19901</v>
      </c>
      <c r="N129" t="s">
        <v>148</v>
      </c>
      <c r="O129" t="s">
        <v>4035</v>
      </c>
      <c r="P129" t="s">
        <v>46</v>
      </c>
      <c r="Q129" t="s">
        <v>75</v>
      </c>
      <c r="R129" t="s">
        <v>4036</v>
      </c>
      <c r="S129">
        <v>34.5</v>
      </c>
      <c r="T129">
        <v>3</v>
      </c>
      <c r="U129">
        <v>0</v>
      </c>
      <c r="V129">
        <v>15.524999999999999</v>
      </c>
    </row>
    <row r="130" spans="1:22" x14ac:dyDescent="0.3">
      <c r="A130">
        <v>127</v>
      </c>
      <c r="B130" t="s">
        <v>541</v>
      </c>
      <c r="C130">
        <v>2014</v>
      </c>
      <c r="D130" s="13">
        <v>41949</v>
      </c>
      <c r="E130" s="13">
        <v>41956</v>
      </c>
      <c r="F130" t="s">
        <v>50</v>
      </c>
      <c r="G130" t="s">
        <v>542</v>
      </c>
      <c r="H130" t="s">
        <v>543</v>
      </c>
      <c r="I130" t="s">
        <v>26</v>
      </c>
      <c r="J130" t="s">
        <v>27</v>
      </c>
      <c r="K130" t="s">
        <v>544</v>
      </c>
      <c r="L130" t="s">
        <v>310</v>
      </c>
      <c r="M130">
        <v>85023</v>
      </c>
      <c r="N130" t="s">
        <v>44</v>
      </c>
      <c r="O130" t="s">
        <v>545</v>
      </c>
      <c r="P130" t="s">
        <v>46</v>
      </c>
      <c r="Q130" t="s">
        <v>75</v>
      </c>
      <c r="R130" t="s">
        <v>546</v>
      </c>
      <c r="S130">
        <v>2.3880000000000003</v>
      </c>
      <c r="T130">
        <v>2</v>
      </c>
      <c r="U130">
        <v>0.7</v>
      </c>
      <c r="V130">
        <v>-1.8308</v>
      </c>
    </row>
    <row r="131" spans="1:22" x14ac:dyDescent="0.3">
      <c r="A131">
        <v>9287</v>
      </c>
      <c r="B131" t="s">
        <v>10533</v>
      </c>
      <c r="C131">
        <v>2014</v>
      </c>
      <c r="D131" s="13">
        <v>41810</v>
      </c>
      <c r="E131" s="13">
        <v>41817</v>
      </c>
      <c r="F131" t="s">
        <v>50</v>
      </c>
      <c r="G131" t="s">
        <v>4100</v>
      </c>
      <c r="H131" t="s">
        <v>4101</v>
      </c>
      <c r="I131" t="s">
        <v>102</v>
      </c>
      <c r="J131" t="s">
        <v>27</v>
      </c>
      <c r="K131" t="s">
        <v>815</v>
      </c>
      <c r="L131" t="s">
        <v>104</v>
      </c>
      <c r="M131">
        <v>75081</v>
      </c>
      <c r="N131" t="s">
        <v>105</v>
      </c>
      <c r="O131" t="s">
        <v>5934</v>
      </c>
      <c r="P131" t="s">
        <v>46</v>
      </c>
      <c r="Q131" t="s">
        <v>75</v>
      </c>
      <c r="R131" t="s">
        <v>5935</v>
      </c>
      <c r="S131">
        <v>6.8879999999999981</v>
      </c>
      <c r="T131">
        <v>3</v>
      </c>
      <c r="U131">
        <v>0.8</v>
      </c>
      <c r="V131">
        <v>-11.020800000000005</v>
      </c>
    </row>
    <row r="132" spans="1:22" x14ac:dyDescent="0.3">
      <c r="A132">
        <v>9279</v>
      </c>
      <c r="B132" t="s">
        <v>10526</v>
      </c>
      <c r="C132">
        <v>2014</v>
      </c>
      <c r="D132" s="13">
        <v>41975</v>
      </c>
      <c r="E132" s="13">
        <v>41979</v>
      </c>
      <c r="F132" t="s">
        <v>50</v>
      </c>
      <c r="G132" t="s">
        <v>2122</v>
      </c>
      <c r="H132" t="s">
        <v>2123</v>
      </c>
      <c r="I132" t="s">
        <v>26</v>
      </c>
      <c r="J132" t="s">
        <v>27</v>
      </c>
      <c r="K132" t="s">
        <v>146</v>
      </c>
      <c r="L132" t="s">
        <v>147</v>
      </c>
      <c r="M132">
        <v>19140</v>
      </c>
      <c r="N132" t="s">
        <v>148</v>
      </c>
      <c r="O132" t="s">
        <v>2867</v>
      </c>
      <c r="P132" t="s">
        <v>46</v>
      </c>
      <c r="Q132" t="s">
        <v>75</v>
      </c>
      <c r="R132" t="s">
        <v>2868</v>
      </c>
      <c r="S132">
        <v>8.0010000000000012</v>
      </c>
      <c r="T132">
        <v>7</v>
      </c>
      <c r="U132">
        <v>0.7</v>
      </c>
      <c r="V132">
        <v>-5.6006999999999962</v>
      </c>
    </row>
    <row r="133" spans="1:22" x14ac:dyDescent="0.3">
      <c r="A133">
        <v>9274</v>
      </c>
      <c r="B133" t="s">
        <v>10523</v>
      </c>
      <c r="C133">
        <v>2014</v>
      </c>
      <c r="D133" s="13">
        <v>41885</v>
      </c>
      <c r="E133" s="13">
        <v>41889</v>
      </c>
      <c r="F133" t="s">
        <v>50</v>
      </c>
      <c r="G133" t="s">
        <v>989</v>
      </c>
      <c r="H133" t="s">
        <v>990</v>
      </c>
      <c r="I133" t="s">
        <v>26</v>
      </c>
      <c r="J133" t="s">
        <v>27</v>
      </c>
      <c r="K133" t="s">
        <v>28</v>
      </c>
      <c r="L133" t="s">
        <v>29</v>
      </c>
      <c r="M133">
        <v>42420</v>
      </c>
      <c r="N133" t="s">
        <v>30</v>
      </c>
      <c r="O133" t="s">
        <v>516</v>
      </c>
      <c r="P133" t="s">
        <v>46</v>
      </c>
      <c r="Q133" t="s">
        <v>75</v>
      </c>
      <c r="R133" t="s">
        <v>517</v>
      </c>
      <c r="S133">
        <v>1577.94</v>
      </c>
      <c r="T133">
        <v>3</v>
      </c>
      <c r="U133">
        <v>0</v>
      </c>
      <c r="V133">
        <v>757.41120000000001</v>
      </c>
    </row>
    <row r="134" spans="1:22" x14ac:dyDescent="0.3">
      <c r="A134">
        <v>9271</v>
      </c>
      <c r="B134" t="s">
        <v>10521</v>
      </c>
      <c r="C134">
        <v>2014</v>
      </c>
      <c r="D134" s="13">
        <v>41873</v>
      </c>
      <c r="E134" s="13">
        <v>41880</v>
      </c>
      <c r="F134" t="s">
        <v>50</v>
      </c>
      <c r="G134" t="s">
        <v>111</v>
      </c>
      <c r="H134" t="s">
        <v>112</v>
      </c>
      <c r="I134" t="s">
        <v>26</v>
      </c>
      <c r="J134" t="s">
        <v>27</v>
      </c>
      <c r="K134" t="s">
        <v>266</v>
      </c>
      <c r="L134" t="s">
        <v>267</v>
      </c>
      <c r="M134">
        <v>10035</v>
      </c>
      <c r="N134" t="s">
        <v>148</v>
      </c>
      <c r="O134" t="s">
        <v>4718</v>
      </c>
      <c r="P134" t="s">
        <v>46</v>
      </c>
      <c r="Q134" t="s">
        <v>75</v>
      </c>
      <c r="R134" t="s">
        <v>4719</v>
      </c>
      <c r="S134">
        <v>4305.5520000000006</v>
      </c>
      <c r="T134">
        <v>6</v>
      </c>
      <c r="U134">
        <v>0.2</v>
      </c>
      <c r="V134">
        <v>1453.1237999999996</v>
      </c>
    </row>
    <row r="135" spans="1:22" x14ac:dyDescent="0.3">
      <c r="A135">
        <v>9270</v>
      </c>
      <c r="B135" t="s">
        <v>10521</v>
      </c>
      <c r="C135">
        <v>2014</v>
      </c>
      <c r="D135" s="13">
        <v>41873</v>
      </c>
      <c r="E135" s="13">
        <v>41880</v>
      </c>
      <c r="F135" t="s">
        <v>50</v>
      </c>
      <c r="G135" t="s">
        <v>111</v>
      </c>
      <c r="H135" t="s">
        <v>112</v>
      </c>
      <c r="I135" t="s">
        <v>26</v>
      </c>
      <c r="J135" t="s">
        <v>27</v>
      </c>
      <c r="K135" t="s">
        <v>266</v>
      </c>
      <c r="L135" t="s">
        <v>267</v>
      </c>
      <c r="M135">
        <v>10035</v>
      </c>
      <c r="N135" t="s">
        <v>148</v>
      </c>
      <c r="O135" t="s">
        <v>6715</v>
      </c>
      <c r="P135" t="s">
        <v>46</v>
      </c>
      <c r="Q135" t="s">
        <v>75</v>
      </c>
      <c r="R135" t="s">
        <v>6716</v>
      </c>
      <c r="S135">
        <v>32.088000000000001</v>
      </c>
      <c r="T135">
        <v>7</v>
      </c>
      <c r="U135">
        <v>0.2</v>
      </c>
      <c r="V135">
        <v>11.2308</v>
      </c>
    </row>
    <row r="136" spans="1:22" x14ac:dyDescent="0.3">
      <c r="A136">
        <v>9265</v>
      </c>
      <c r="B136" t="s">
        <v>10518</v>
      </c>
      <c r="C136">
        <v>2014</v>
      </c>
      <c r="D136" s="13">
        <v>41968</v>
      </c>
      <c r="E136" s="13">
        <v>41975</v>
      </c>
      <c r="F136" t="s">
        <v>50</v>
      </c>
      <c r="G136" t="s">
        <v>1719</v>
      </c>
      <c r="H136" t="s">
        <v>1720</v>
      </c>
      <c r="I136" t="s">
        <v>41</v>
      </c>
      <c r="J136" t="s">
        <v>27</v>
      </c>
      <c r="K136" t="s">
        <v>334</v>
      </c>
      <c r="L136" t="s">
        <v>335</v>
      </c>
      <c r="M136">
        <v>38109</v>
      </c>
      <c r="N136" t="s">
        <v>30</v>
      </c>
      <c r="O136" t="s">
        <v>7365</v>
      </c>
      <c r="P136" t="s">
        <v>46</v>
      </c>
      <c r="Q136" t="s">
        <v>75</v>
      </c>
      <c r="R136" t="s">
        <v>7366</v>
      </c>
      <c r="S136">
        <v>11.673000000000002</v>
      </c>
      <c r="T136">
        <v>3</v>
      </c>
      <c r="U136">
        <v>0.7</v>
      </c>
      <c r="V136">
        <v>-7.782</v>
      </c>
    </row>
    <row r="137" spans="1:22" x14ac:dyDescent="0.3">
      <c r="A137">
        <v>9259</v>
      </c>
      <c r="B137" t="s">
        <v>10513</v>
      </c>
      <c r="C137">
        <v>2011</v>
      </c>
      <c r="D137" s="13">
        <v>40586</v>
      </c>
      <c r="E137" s="13">
        <v>40590</v>
      </c>
      <c r="F137" t="s">
        <v>23</v>
      </c>
      <c r="G137" t="s">
        <v>2626</v>
      </c>
      <c r="H137" t="s">
        <v>2627</v>
      </c>
      <c r="I137" t="s">
        <v>26</v>
      </c>
      <c r="J137" t="s">
        <v>27</v>
      </c>
      <c r="K137" t="s">
        <v>382</v>
      </c>
      <c r="L137" t="s">
        <v>596</v>
      </c>
      <c r="M137">
        <v>65203</v>
      </c>
      <c r="N137" t="s">
        <v>105</v>
      </c>
      <c r="O137" t="s">
        <v>325</v>
      </c>
      <c r="P137" t="s">
        <v>46</v>
      </c>
      <c r="Q137" t="s">
        <v>75</v>
      </c>
      <c r="R137" t="s">
        <v>6188</v>
      </c>
      <c r="S137">
        <v>51.900000000000006</v>
      </c>
      <c r="T137">
        <v>3</v>
      </c>
      <c r="U137">
        <v>0</v>
      </c>
      <c r="V137">
        <v>24.393000000000001</v>
      </c>
    </row>
    <row r="138" spans="1:22" x14ac:dyDescent="0.3">
      <c r="A138">
        <v>9257</v>
      </c>
      <c r="B138" t="s">
        <v>10513</v>
      </c>
      <c r="C138">
        <v>2011</v>
      </c>
      <c r="D138" s="13">
        <v>40586</v>
      </c>
      <c r="E138" s="13">
        <v>40590</v>
      </c>
      <c r="F138" t="s">
        <v>23</v>
      </c>
      <c r="G138" t="s">
        <v>2626</v>
      </c>
      <c r="H138" t="s">
        <v>2627</v>
      </c>
      <c r="I138" t="s">
        <v>26</v>
      </c>
      <c r="J138" t="s">
        <v>27</v>
      </c>
      <c r="K138" t="s">
        <v>382</v>
      </c>
      <c r="L138" t="s">
        <v>596</v>
      </c>
      <c r="M138">
        <v>65203</v>
      </c>
      <c r="N138" t="s">
        <v>105</v>
      </c>
      <c r="O138" t="s">
        <v>2106</v>
      </c>
      <c r="P138" t="s">
        <v>46</v>
      </c>
      <c r="Q138" t="s">
        <v>75</v>
      </c>
      <c r="R138" t="s">
        <v>2107</v>
      </c>
      <c r="S138">
        <v>9.64</v>
      </c>
      <c r="T138">
        <v>2</v>
      </c>
      <c r="U138">
        <v>0</v>
      </c>
      <c r="V138">
        <v>4.4344000000000001</v>
      </c>
    </row>
    <row r="139" spans="1:22" x14ac:dyDescent="0.3">
      <c r="A139">
        <v>9252</v>
      </c>
      <c r="B139" t="s">
        <v>10510</v>
      </c>
      <c r="C139">
        <v>2014</v>
      </c>
      <c r="D139" s="13">
        <v>41701</v>
      </c>
      <c r="E139" s="13">
        <v>41707</v>
      </c>
      <c r="F139" t="s">
        <v>50</v>
      </c>
      <c r="G139" t="s">
        <v>5632</v>
      </c>
      <c r="H139" t="s">
        <v>5633</v>
      </c>
      <c r="I139" t="s">
        <v>41</v>
      </c>
      <c r="J139" t="s">
        <v>27</v>
      </c>
      <c r="K139" t="s">
        <v>42</v>
      </c>
      <c r="L139" t="s">
        <v>43</v>
      </c>
      <c r="M139">
        <v>90008</v>
      </c>
      <c r="N139" t="s">
        <v>44</v>
      </c>
      <c r="O139" t="s">
        <v>4299</v>
      </c>
      <c r="P139" t="s">
        <v>46</v>
      </c>
      <c r="Q139" t="s">
        <v>75</v>
      </c>
      <c r="R139" t="s">
        <v>4300</v>
      </c>
      <c r="S139">
        <v>107.64800000000001</v>
      </c>
      <c r="T139">
        <v>2</v>
      </c>
      <c r="U139">
        <v>0.2</v>
      </c>
      <c r="V139">
        <v>33.639999999999986</v>
      </c>
    </row>
    <row r="140" spans="1:22" x14ac:dyDescent="0.3">
      <c r="A140">
        <v>9251</v>
      </c>
      <c r="B140" t="s">
        <v>10509</v>
      </c>
      <c r="C140">
        <v>2013</v>
      </c>
      <c r="D140" s="13">
        <v>41611</v>
      </c>
      <c r="E140" s="13">
        <v>41615</v>
      </c>
      <c r="F140" t="s">
        <v>50</v>
      </c>
      <c r="G140" t="s">
        <v>3884</v>
      </c>
      <c r="H140" t="s">
        <v>3885</v>
      </c>
      <c r="I140" t="s">
        <v>41</v>
      </c>
      <c r="J140" t="s">
        <v>27</v>
      </c>
      <c r="K140" t="s">
        <v>5178</v>
      </c>
      <c r="L140" t="s">
        <v>489</v>
      </c>
      <c r="M140">
        <v>52302</v>
      </c>
      <c r="N140" t="s">
        <v>105</v>
      </c>
      <c r="O140" t="s">
        <v>1927</v>
      </c>
      <c r="P140" t="s">
        <v>46</v>
      </c>
      <c r="Q140" t="s">
        <v>75</v>
      </c>
      <c r="R140" t="s">
        <v>1928</v>
      </c>
      <c r="S140">
        <v>115.84</v>
      </c>
      <c r="T140">
        <v>8</v>
      </c>
      <c r="U140">
        <v>0</v>
      </c>
      <c r="V140">
        <v>54.444800000000001</v>
      </c>
    </row>
    <row r="141" spans="1:22" x14ac:dyDescent="0.3">
      <c r="A141">
        <v>138</v>
      </c>
      <c r="B141" t="s">
        <v>563</v>
      </c>
      <c r="C141">
        <v>2013</v>
      </c>
      <c r="D141" s="13">
        <v>41561</v>
      </c>
      <c r="E141" s="13">
        <v>41567</v>
      </c>
      <c r="F141" t="s">
        <v>50</v>
      </c>
      <c r="G141" t="s">
        <v>564</v>
      </c>
      <c r="H141" t="s">
        <v>565</v>
      </c>
      <c r="I141" t="s">
        <v>26</v>
      </c>
      <c r="J141" t="s">
        <v>27</v>
      </c>
      <c r="K141" t="s">
        <v>566</v>
      </c>
      <c r="L141" t="s">
        <v>43</v>
      </c>
      <c r="M141">
        <v>95661</v>
      </c>
      <c r="N141" t="s">
        <v>44</v>
      </c>
      <c r="O141" t="s">
        <v>575</v>
      </c>
      <c r="P141" t="s">
        <v>46</v>
      </c>
      <c r="Q141" t="s">
        <v>75</v>
      </c>
      <c r="R141" t="s">
        <v>576</v>
      </c>
      <c r="S141">
        <v>76.176000000000002</v>
      </c>
      <c r="T141">
        <v>3</v>
      </c>
      <c r="U141">
        <v>0.2</v>
      </c>
      <c r="V141">
        <v>26.661599999999996</v>
      </c>
    </row>
    <row r="142" spans="1:22" x14ac:dyDescent="0.3">
      <c r="A142">
        <v>9249</v>
      </c>
      <c r="B142" t="s">
        <v>10508</v>
      </c>
      <c r="C142">
        <v>2013</v>
      </c>
      <c r="D142" s="13">
        <v>41589</v>
      </c>
      <c r="E142" s="13">
        <v>41593</v>
      </c>
      <c r="F142" t="s">
        <v>50</v>
      </c>
      <c r="G142" t="s">
        <v>2893</v>
      </c>
      <c r="H142" t="s">
        <v>2894</v>
      </c>
      <c r="I142" t="s">
        <v>26</v>
      </c>
      <c r="J142" t="s">
        <v>27</v>
      </c>
      <c r="K142" t="s">
        <v>266</v>
      </c>
      <c r="L142" t="s">
        <v>267</v>
      </c>
      <c r="M142">
        <v>10009</v>
      </c>
      <c r="N142" t="s">
        <v>148</v>
      </c>
      <c r="O142" t="s">
        <v>1022</v>
      </c>
      <c r="P142" t="s">
        <v>46</v>
      </c>
      <c r="Q142" t="s">
        <v>75</v>
      </c>
      <c r="R142" t="s">
        <v>1023</v>
      </c>
      <c r="S142">
        <v>3.64</v>
      </c>
      <c r="T142">
        <v>1</v>
      </c>
      <c r="U142">
        <v>0.2</v>
      </c>
      <c r="V142">
        <v>1.3649999999999998</v>
      </c>
    </row>
    <row r="143" spans="1:22" x14ac:dyDescent="0.3">
      <c r="A143">
        <v>9243</v>
      </c>
      <c r="B143" t="s">
        <v>10506</v>
      </c>
      <c r="C143">
        <v>2011</v>
      </c>
      <c r="D143" s="13">
        <v>40733</v>
      </c>
      <c r="E143" s="13">
        <v>40738</v>
      </c>
      <c r="F143" t="s">
        <v>50</v>
      </c>
      <c r="G143" t="s">
        <v>2351</v>
      </c>
      <c r="H143" t="s">
        <v>2352</v>
      </c>
      <c r="I143" t="s">
        <v>102</v>
      </c>
      <c r="J143" t="s">
        <v>27</v>
      </c>
      <c r="K143" t="s">
        <v>127</v>
      </c>
      <c r="L143" t="s">
        <v>43</v>
      </c>
      <c r="M143">
        <v>94122</v>
      </c>
      <c r="N143" t="s">
        <v>44</v>
      </c>
      <c r="O143" t="s">
        <v>446</v>
      </c>
      <c r="P143" t="s">
        <v>46</v>
      </c>
      <c r="Q143" t="s">
        <v>75</v>
      </c>
      <c r="R143" t="s">
        <v>447</v>
      </c>
      <c r="S143">
        <v>14.303999999999998</v>
      </c>
      <c r="T143">
        <v>6</v>
      </c>
      <c r="U143">
        <v>0.2</v>
      </c>
      <c r="V143">
        <v>4.6487999999999987</v>
      </c>
    </row>
    <row r="144" spans="1:22" x14ac:dyDescent="0.3">
      <c r="A144">
        <v>9241</v>
      </c>
      <c r="B144" t="s">
        <v>10505</v>
      </c>
      <c r="C144">
        <v>2014</v>
      </c>
      <c r="D144" s="13">
        <v>41940</v>
      </c>
      <c r="E144" s="13">
        <v>41946</v>
      </c>
      <c r="F144" t="s">
        <v>50</v>
      </c>
      <c r="G144" t="s">
        <v>2023</v>
      </c>
      <c r="H144" t="s">
        <v>2024</v>
      </c>
      <c r="I144" t="s">
        <v>41</v>
      </c>
      <c r="J144" t="s">
        <v>27</v>
      </c>
      <c r="K144" t="s">
        <v>5647</v>
      </c>
      <c r="L144" t="s">
        <v>54</v>
      </c>
      <c r="M144">
        <v>32303</v>
      </c>
      <c r="N144" t="s">
        <v>30</v>
      </c>
      <c r="O144" t="s">
        <v>3125</v>
      </c>
      <c r="P144" t="s">
        <v>46</v>
      </c>
      <c r="Q144" t="s">
        <v>75</v>
      </c>
      <c r="R144" t="s">
        <v>3126</v>
      </c>
      <c r="S144">
        <v>5.6070000000000011</v>
      </c>
      <c r="T144">
        <v>3</v>
      </c>
      <c r="U144">
        <v>0.7</v>
      </c>
      <c r="V144">
        <v>-3.9248999999999974</v>
      </c>
    </row>
    <row r="145" spans="1:22" x14ac:dyDescent="0.3">
      <c r="A145">
        <v>9238</v>
      </c>
      <c r="B145" t="s">
        <v>10503</v>
      </c>
      <c r="C145">
        <v>2013</v>
      </c>
      <c r="D145" s="13">
        <v>41520</v>
      </c>
      <c r="E145" s="13">
        <v>41524</v>
      </c>
      <c r="F145" t="s">
        <v>50</v>
      </c>
      <c r="G145" t="s">
        <v>1990</v>
      </c>
      <c r="H145" t="s">
        <v>1991</v>
      </c>
      <c r="I145" t="s">
        <v>26</v>
      </c>
      <c r="J145" t="s">
        <v>27</v>
      </c>
      <c r="K145" t="s">
        <v>42</v>
      </c>
      <c r="L145" t="s">
        <v>43</v>
      </c>
      <c r="M145">
        <v>90036</v>
      </c>
      <c r="N145" t="s">
        <v>44</v>
      </c>
      <c r="O145" t="s">
        <v>5389</v>
      </c>
      <c r="P145" t="s">
        <v>46</v>
      </c>
      <c r="Q145" t="s">
        <v>75</v>
      </c>
      <c r="R145" t="s">
        <v>5390</v>
      </c>
      <c r="S145">
        <v>7.3120000000000012</v>
      </c>
      <c r="T145">
        <v>1</v>
      </c>
      <c r="U145">
        <v>0.2</v>
      </c>
      <c r="V145">
        <v>2.5591999999999997</v>
      </c>
    </row>
    <row r="146" spans="1:22" x14ac:dyDescent="0.3">
      <c r="A146">
        <v>9232</v>
      </c>
      <c r="B146" t="s">
        <v>10502</v>
      </c>
      <c r="C146">
        <v>2011</v>
      </c>
      <c r="D146" s="13">
        <v>40904</v>
      </c>
      <c r="E146" s="13">
        <v>40908</v>
      </c>
      <c r="F146" t="s">
        <v>50</v>
      </c>
      <c r="G146" t="s">
        <v>2178</v>
      </c>
      <c r="H146" t="s">
        <v>2179</v>
      </c>
      <c r="I146" t="s">
        <v>26</v>
      </c>
      <c r="J146" t="s">
        <v>27</v>
      </c>
      <c r="K146" t="s">
        <v>544</v>
      </c>
      <c r="L146" t="s">
        <v>310</v>
      </c>
      <c r="M146">
        <v>85023</v>
      </c>
      <c r="N146" t="s">
        <v>44</v>
      </c>
      <c r="O146" t="s">
        <v>516</v>
      </c>
      <c r="P146" t="s">
        <v>46</v>
      </c>
      <c r="Q146" t="s">
        <v>75</v>
      </c>
      <c r="R146" t="s">
        <v>517</v>
      </c>
      <c r="S146">
        <v>946.76400000000024</v>
      </c>
      <c r="T146">
        <v>6</v>
      </c>
      <c r="U146">
        <v>0.7</v>
      </c>
      <c r="V146">
        <v>-694.29359999999997</v>
      </c>
    </row>
    <row r="147" spans="1:22" x14ac:dyDescent="0.3">
      <c r="A147">
        <v>9230</v>
      </c>
      <c r="B147" t="s">
        <v>10501</v>
      </c>
      <c r="C147">
        <v>2014</v>
      </c>
      <c r="D147" s="13">
        <v>41844</v>
      </c>
      <c r="E147" s="13">
        <v>41847</v>
      </c>
      <c r="F147" t="s">
        <v>188</v>
      </c>
      <c r="G147" t="s">
        <v>164</v>
      </c>
      <c r="H147" t="s">
        <v>165</v>
      </c>
      <c r="I147" t="s">
        <v>26</v>
      </c>
      <c r="J147" t="s">
        <v>27</v>
      </c>
      <c r="K147" t="s">
        <v>42</v>
      </c>
      <c r="L147" t="s">
        <v>43</v>
      </c>
      <c r="M147">
        <v>90045</v>
      </c>
      <c r="N147" t="s">
        <v>44</v>
      </c>
      <c r="O147" t="s">
        <v>3344</v>
      </c>
      <c r="P147" t="s">
        <v>46</v>
      </c>
      <c r="Q147" t="s">
        <v>75</v>
      </c>
      <c r="R147" t="s">
        <v>3345</v>
      </c>
      <c r="S147">
        <v>15.192</v>
      </c>
      <c r="T147">
        <v>3</v>
      </c>
      <c r="U147">
        <v>0.2</v>
      </c>
      <c r="V147">
        <v>5.5070999999999994</v>
      </c>
    </row>
    <row r="148" spans="1:22" x14ac:dyDescent="0.3">
      <c r="A148">
        <v>9226</v>
      </c>
      <c r="B148" t="s">
        <v>10497</v>
      </c>
      <c r="C148">
        <v>2014</v>
      </c>
      <c r="D148" s="13">
        <v>41948</v>
      </c>
      <c r="E148" s="13">
        <v>41948</v>
      </c>
      <c r="F148" t="s">
        <v>1290</v>
      </c>
      <c r="G148" t="s">
        <v>751</v>
      </c>
      <c r="H148" t="s">
        <v>752</v>
      </c>
      <c r="I148" t="s">
        <v>102</v>
      </c>
      <c r="J148" t="s">
        <v>27</v>
      </c>
      <c r="K148" t="s">
        <v>10498</v>
      </c>
      <c r="L148" t="s">
        <v>104</v>
      </c>
      <c r="M148">
        <v>77803</v>
      </c>
      <c r="N148" t="s">
        <v>105</v>
      </c>
      <c r="O148" t="s">
        <v>6377</v>
      </c>
      <c r="P148" t="s">
        <v>46</v>
      </c>
      <c r="Q148" t="s">
        <v>75</v>
      </c>
      <c r="R148" t="s">
        <v>6378</v>
      </c>
      <c r="S148">
        <v>4.1439999999999992</v>
      </c>
      <c r="T148">
        <v>4</v>
      </c>
      <c r="U148">
        <v>0.8</v>
      </c>
      <c r="V148">
        <v>-6.4232000000000014</v>
      </c>
    </row>
    <row r="149" spans="1:22" x14ac:dyDescent="0.3">
      <c r="A149">
        <v>9225</v>
      </c>
      <c r="B149" t="s">
        <v>10497</v>
      </c>
      <c r="C149">
        <v>2014</v>
      </c>
      <c r="D149" s="13">
        <v>41948</v>
      </c>
      <c r="E149" s="13">
        <v>41948</v>
      </c>
      <c r="F149" t="s">
        <v>1290</v>
      </c>
      <c r="G149" t="s">
        <v>751</v>
      </c>
      <c r="H149" t="s">
        <v>752</v>
      </c>
      <c r="I149" t="s">
        <v>102</v>
      </c>
      <c r="J149" t="s">
        <v>27</v>
      </c>
      <c r="K149" t="s">
        <v>10498</v>
      </c>
      <c r="L149" t="s">
        <v>104</v>
      </c>
      <c r="M149">
        <v>77803</v>
      </c>
      <c r="N149" t="s">
        <v>105</v>
      </c>
      <c r="O149" t="s">
        <v>2553</v>
      </c>
      <c r="P149" t="s">
        <v>46</v>
      </c>
      <c r="Q149" t="s">
        <v>75</v>
      </c>
      <c r="R149" t="s">
        <v>2554</v>
      </c>
      <c r="S149">
        <v>1.4079999999999997</v>
      </c>
      <c r="T149">
        <v>2</v>
      </c>
      <c r="U149">
        <v>0.8</v>
      </c>
      <c r="V149">
        <v>-2.3232000000000008</v>
      </c>
    </row>
    <row r="150" spans="1:22" x14ac:dyDescent="0.3">
      <c r="A150">
        <v>9224</v>
      </c>
      <c r="B150" t="s">
        <v>10497</v>
      </c>
      <c r="C150">
        <v>2014</v>
      </c>
      <c r="D150" s="13">
        <v>41948</v>
      </c>
      <c r="E150" s="13">
        <v>41948</v>
      </c>
      <c r="F150" t="s">
        <v>1290</v>
      </c>
      <c r="G150" t="s">
        <v>751</v>
      </c>
      <c r="H150" t="s">
        <v>752</v>
      </c>
      <c r="I150" t="s">
        <v>102</v>
      </c>
      <c r="J150" t="s">
        <v>27</v>
      </c>
      <c r="K150" t="s">
        <v>10498</v>
      </c>
      <c r="L150" t="s">
        <v>104</v>
      </c>
      <c r="M150">
        <v>77803</v>
      </c>
      <c r="N150" t="s">
        <v>105</v>
      </c>
      <c r="O150" t="s">
        <v>5670</v>
      </c>
      <c r="P150" t="s">
        <v>46</v>
      </c>
      <c r="Q150" t="s">
        <v>75</v>
      </c>
      <c r="R150" t="s">
        <v>5671</v>
      </c>
      <c r="S150">
        <v>7.5359999999999987</v>
      </c>
      <c r="T150">
        <v>6</v>
      </c>
      <c r="U150">
        <v>0.8</v>
      </c>
      <c r="V150">
        <v>-13.188000000000009</v>
      </c>
    </row>
    <row r="151" spans="1:22" x14ac:dyDescent="0.3">
      <c r="A151">
        <v>9211</v>
      </c>
      <c r="B151" t="s">
        <v>10484</v>
      </c>
      <c r="C151">
        <v>2014</v>
      </c>
      <c r="D151" s="13">
        <v>41985</v>
      </c>
      <c r="E151" s="13">
        <v>41988</v>
      </c>
      <c r="F151" t="s">
        <v>23</v>
      </c>
      <c r="G151" t="s">
        <v>10485</v>
      </c>
      <c r="H151" t="s">
        <v>10486</v>
      </c>
      <c r="I151" t="s">
        <v>102</v>
      </c>
      <c r="J151" t="s">
        <v>27</v>
      </c>
      <c r="K151" t="s">
        <v>2221</v>
      </c>
      <c r="L151" t="s">
        <v>489</v>
      </c>
      <c r="M151">
        <v>52601</v>
      </c>
      <c r="N151" t="s">
        <v>105</v>
      </c>
      <c r="O151" t="s">
        <v>2936</v>
      </c>
      <c r="P151" t="s">
        <v>46</v>
      </c>
      <c r="Q151" t="s">
        <v>75</v>
      </c>
      <c r="R151" t="s">
        <v>2937</v>
      </c>
      <c r="S151">
        <v>5.4</v>
      </c>
      <c r="T151">
        <v>3</v>
      </c>
      <c r="U151">
        <v>0</v>
      </c>
      <c r="V151">
        <v>2.5920000000000001</v>
      </c>
    </row>
    <row r="152" spans="1:22" x14ac:dyDescent="0.3">
      <c r="A152">
        <v>9203</v>
      </c>
      <c r="B152" t="s">
        <v>10479</v>
      </c>
      <c r="C152">
        <v>2013</v>
      </c>
      <c r="D152" s="13">
        <v>41578</v>
      </c>
      <c r="E152" s="13">
        <v>41582</v>
      </c>
      <c r="F152" t="s">
        <v>50</v>
      </c>
      <c r="G152" t="s">
        <v>4764</v>
      </c>
      <c r="H152" t="s">
        <v>4765</v>
      </c>
      <c r="I152" t="s">
        <v>41</v>
      </c>
      <c r="J152" t="s">
        <v>27</v>
      </c>
      <c r="K152" t="s">
        <v>266</v>
      </c>
      <c r="L152" t="s">
        <v>267</v>
      </c>
      <c r="M152">
        <v>10011</v>
      </c>
      <c r="N152" t="s">
        <v>148</v>
      </c>
      <c r="O152" t="s">
        <v>4919</v>
      </c>
      <c r="P152" t="s">
        <v>46</v>
      </c>
      <c r="Q152" t="s">
        <v>75</v>
      </c>
      <c r="R152" t="s">
        <v>4920</v>
      </c>
      <c r="S152">
        <v>28.752000000000002</v>
      </c>
      <c r="T152">
        <v>3</v>
      </c>
      <c r="U152">
        <v>0.2</v>
      </c>
      <c r="V152">
        <v>10.0632</v>
      </c>
    </row>
    <row r="153" spans="1:22" x14ac:dyDescent="0.3">
      <c r="A153">
        <v>9202</v>
      </c>
      <c r="B153" t="s">
        <v>10478</v>
      </c>
      <c r="C153">
        <v>2013</v>
      </c>
      <c r="D153" s="13">
        <v>41565</v>
      </c>
      <c r="E153" s="13">
        <v>41568</v>
      </c>
      <c r="F153" t="s">
        <v>188</v>
      </c>
      <c r="G153" t="s">
        <v>7719</v>
      </c>
      <c r="H153" t="s">
        <v>7720</v>
      </c>
      <c r="I153" t="s">
        <v>26</v>
      </c>
      <c r="J153" t="s">
        <v>27</v>
      </c>
      <c r="K153" t="s">
        <v>4926</v>
      </c>
      <c r="L153" t="s">
        <v>788</v>
      </c>
      <c r="M153">
        <v>8861</v>
      </c>
      <c r="N153" t="s">
        <v>148</v>
      </c>
      <c r="O153" t="s">
        <v>1511</v>
      </c>
      <c r="P153" t="s">
        <v>46</v>
      </c>
      <c r="Q153" t="s">
        <v>75</v>
      </c>
      <c r="R153" t="s">
        <v>1512</v>
      </c>
      <c r="S153">
        <v>315.98</v>
      </c>
      <c r="T153">
        <v>1</v>
      </c>
      <c r="U153">
        <v>0</v>
      </c>
      <c r="V153">
        <v>148.51060000000001</v>
      </c>
    </row>
    <row r="154" spans="1:22" x14ac:dyDescent="0.3">
      <c r="A154">
        <v>151</v>
      </c>
      <c r="B154" t="s">
        <v>609</v>
      </c>
      <c r="C154">
        <v>2013</v>
      </c>
      <c r="D154" s="13">
        <v>41614</v>
      </c>
      <c r="E154" s="13">
        <v>41618</v>
      </c>
      <c r="F154" t="s">
        <v>50</v>
      </c>
      <c r="G154" t="s">
        <v>610</v>
      </c>
      <c r="H154" t="s">
        <v>611</v>
      </c>
      <c r="I154" t="s">
        <v>41</v>
      </c>
      <c r="J154" t="s">
        <v>27</v>
      </c>
      <c r="K154" t="s">
        <v>612</v>
      </c>
      <c r="L154" t="s">
        <v>114</v>
      </c>
      <c r="M154">
        <v>53132</v>
      </c>
      <c r="N154" t="s">
        <v>105</v>
      </c>
      <c r="O154" t="s">
        <v>617</v>
      </c>
      <c r="P154" t="s">
        <v>46</v>
      </c>
      <c r="Q154" t="s">
        <v>75</v>
      </c>
      <c r="R154" t="s">
        <v>618</v>
      </c>
      <c r="S154">
        <v>171.55</v>
      </c>
      <c r="T154">
        <v>5</v>
      </c>
      <c r="U154">
        <v>0</v>
      </c>
      <c r="V154">
        <v>80.628500000000003</v>
      </c>
    </row>
    <row r="155" spans="1:22" x14ac:dyDescent="0.3">
      <c r="A155">
        <v>9193</v>
      </c>
      <c r="B155" t="s">
        <v>10475</v>
      </c>
      <c r="C155">
        <v>2012</v>
      </c>
      <c r="D155" s="13">
        <v>41215</v>
      </c>
      <c r="E155" s="13">
        <v>41220</v>
      </c>
      <c r="F155" t="s">
        <v>50</v>
      </c>
      <c r="G155" t="s">
        <v>1025</v>
      </c>
      <c r="H155" t="s">
        <v>1026</v>
      </c>
      <c r="I155" t="s">
        <v>41</v>
      </c>
      <c r="J155" t="s">
        <v>27</v>
      </c>
      <c r="K155" t="s">
        <v>678</v>
      </c>
      <c r="L155" t="s">
        <v>104</v>
      </c>
      <c r="M155">
        <v>78207</v>
      </c>
      <c r="N155" t="s">
        <v>105</v>
      </c>
      <c r="O155" t="s">
        <v>1199</v>
      </c>
      <c r="P155" t="s">
        <v>46</v>
      </c>
      <c r="Q155" t="s">
        <v>75</v>
      </c>
      <c r="R155" t="s">
        <v>1200</v>
      </c>
      <c r="S155">
        <v>29.371999999999993</v>
      </c>
      <c r="T155">
        <v>7</v>
      </c>
      <c r="U155">
        <v>0.8</v>
      </c>
      <c r="V155">
        <v>-46.995200000000025</v>
      </c>
    </row>
    <row r="156" spans="1:22" x14ac:dyDescent="0.3">
      <c r="A156">
        <v>9191</v>
      </c>
      <c r="B156" t="s">
        <v>10474</v>
      </c>
      <c r="C156">
        <v>2012</v>
      </c>
      <c r="D156" s="13">
        <v>41142</v>
      </c>
      <c r="E156" s="13">
        <v>41146</v>
      </c>
      <c r="F156" t="s">
        <v>50</v>
      </c>
      <c r="G156" t="s">
        <v>5254</v>
      </c>
      <c r="H156" t="s">
        <v>5255</v>
      </c>
      <c r="I156" t="s">
        <v>102</v>
      </c>
      <c r="J156" t="s">
        <v>27</v>
      </c>
      <c r="K156" t="s">
        <v>4061</v>
      </c>
      <c r="L156" t="s">
        <v>147</v>
      </c>
      <c r="M156">
        <v>18103</v>
      </c>
      <c r="N156" t="s">
        <v>148</v>
      </c>
      <c r="O156" t="s">
        <v>3477</v>
      </c>
      <c r="P156" t="s">
        <v>46</v>
      </c>
      <c r="Q156" t="s">
        <v>75</v>
      </c>
      <c r="R156" t="s">
        <v>3478</v>
      </c>
      <c r="S156">
        <v>99.588000000000008</v>
      </c>
      <c r="T156">
        <v>2</v>
      </c>
      <c r="U156">
        <v>0.7</v>
      </c>
      <c r="V156">
        <v>-82.989999999999981</v>
      </c>
    </row>
    <row r="157" spans="1:22" x14ac:dyDescent="0.3">
      <c r="A157">
        <v>9182</v>
      </c>
      <c r="B157" t="s">
        <v>10471</v>
      </c>
      <c r="C157">
        <v>2014</v>
      </c>
      <c r="D157" s="13">
        <v>41859</v>
      </c>
      <c r="E157" s="13">
        <v>41863</v>
      </c>
      <c r="F157" t="s">
        <v>50</v>
      </c>
      <c r="G157" t="s">
        <v>1258</v>
      </c>
      <c r="H157" t="s">
        <v>1259</v>
      </c>
      <c r="I157" t="s">
        <v>26</v>
      </c>
      <c r="J157" t="s">
        <v>27</v>
      </c>
      <c r="K157" t="s">
        <v>3972</v>
      </c>
      <c r="L157" t="s">
        <v>43</v>
      </c>
      <c r="M157">
        <v>92683</v>
      </c>
      <c r="N157" t="s">
        <v>44</v>
      </c>
      <c r="O157" t="s">
        <v>7365</v>
      </c>
      <c r="P157" t="s">
        <v>46</v>
      </c>
      <c r="Q157" t="s">
        <v>75</v>
      </c>
      <c r="R157" t="s">
        <v>7366</v>
      </c>
      <c r="S157">
        <v>31.128000000000004</v>
      </c>
      <c r="T157">
        <v>3</v>
      </c>
      <c r="U157">
        <v>0.2</v>
      </c>
      <c r="V157">
        <v>11.673000000000002</v>
      </c>
    </row>
    <row r="158" spans="1:22" x14ac:dyDescent="0.3">
      <c r="A158">
        <v>9181</v>
      </c>
      <c r="B158" t="s">
        <v>10471</v>
      </c>
      <c r="C158">
        <v>2014</v>
      </c>
      <c r="D158" s="13">
        <v>41859</v>
      </c>
      <c r="E158" s="13">
        <v>41863</v>
      </c>
      <c r="F158" t="s">
        <v>50</v>
      </c>
      <c r="G158" t="s">
        <v>1258</v>
      </c>
      <c r="H158" t="s">
        <v>1259</v>
      </c>
      <c r="I158" t="s">
        <v>26</v>
      </c>
      <c r="J158" t="s">
        <v>27</v>
      </c>
      <c r="K158" t="s">
        <v>3972</v>
      </c>
      <c r="L158" t="s">
        <v>43</v>
      </c>
      <c r="M158">
        <v>92683</v>
      </c>
      <c r="N158" t="s">
        <v>44</v>
      </c>
      <c r="O158" t="s">
        <v>2301</v>
      </c>
      <c r="P158" t="s">
        <v>46</v>
      </c>
      <c r="Q158" t="s">
        <v>75</v>
      </c>
      <c r="R158" t="s">
        <v>2302</v>
      </c>
      <c r="S158">
        <v>11.952000000000002</v>
      </c>
      <c r="T158">
        <v>3</v>
      </c>
      <c r="U158">
        <v>0.2</v>
      </c>
      <c r="V158">
        <v>4.1832000000000003</v>
      </c>
    </row>
    <row r="159" spans="1:22" x14ac:dyDescent="0.3">
      <c r="A159">
        <v>9177</v>
      </c>
      <c r="B159" t="s">
        <v>10469</v>
      </c>
      <c r="C159">
        <v>2013</v>
      </c>
      <c r="D159" s="13">
        <v>41353</v>
      </c>
      <c r="E159" s="13">
        <v>41358</v>
      </c>
      <c r="F159" t="s">
        <v>50</v>
      </c>
      <c r="G159" t="s">
        <v>4952</v>
      </c>
      <c r="H159" t="s">
        <v>4953</v>
      </c>
      <c r="I159" t="s">
        <v>41</v>
      </c>
      <c r="J159" t="s">
        <v>27</v>
      </c>
      <c r="K159" t="s">
        <v>5661</v>
      </c>
      <c r="L159" t="s">
        <v>335</v>
      </c>
      <c r="M159">
        <v>37211</v>
      </c>
      <c r="N159" t="s">
        <v>30</v>
      </c>
      <c r="O159" t="s">
        <v>1206</v>
      </c>
      <c r="P159" t="s">
        <v>46</v>
      </c>
      <c r="Q159" t="s">
        <v>75</v>
      </c>
      <c r="R159" t="s">
        <v>1207</v>
      </c>
      <c r="S159">
        <v>31.086000000000006</v>
      </c>
      <c r="T159">
        <v>3</v>
      </c>
      <c r="U159">
        <v>0.7</v>
      </c>
      <c r="V159">
        <v>-20.72399999999999</v>
      </c>
    </row>
    <row r="160" spans="1:22" x14ac:dyDescent="0.3">
      <c r="A160">
        <v>9161</v>
      </c>
      <c r="B160" t="s">
        <v>10462</v>
      </c>
      <c r="C160">
        <v>2013</v>
      </c>
      <c r="D160" s="13">
        <v>41496</v>
      </c>
      <c r="E160" s="13">
        <v>41501</v>
      </c>
      <c r="F160" t="s">
        <v>50</v>
      </c>
      <c r="G160" t="s">
        <v>6370</v>
      </c>
      <c r="H160" t="s">
        <v>6371</v>
      </c>
      <c r="I160" t="s">
        <v>102</v>
      </c>
      <c r="J160" t="s">
        <v>27</v>
      </c>
      <c r="K160" t="s">
        <v>8759</v>
      </c>
      <c r="L160" t="s">
        <v>335</v>
      </c>
      <c r="M160">
        <v>37075</v>
      </c>
      <c r="N160" t="s">
        <v>30</v>
      </c>
      <c r="O160" t="s">
        <v>2898</v>
      </c>
      <c r="P160" t="s">
        <v>46</v>
      </c>
      <c r="Q160" t="s">
        <v>75</v>
      </c>
      <c r="R160" t="s">
        <v>2899</v>
      </c>
      <c r="S160">
        <v>11.880000000000003</v>
      </c>
      <c r="T160">
        <v>5</v>
      </c>
      <c r="U160">
        <v>0.7</v>
      </c>
      <c r="V160">
        <v>-7.9199999999999982</v>
      </c>
    </row>
    <row r="161" spans="1:22" x14ac:dyDescent="0.3">
      <c r="A161">
        <v>9160</v>
      </c>
      <c r="B161" t="s">
        <v>10462</v>
      </c>
      <c r="C161">
        <v>2013</v>
      </c>
      <c r="D161" s="13">
        <v>41496</v>
      </c>
      <c r="E161" s="13">
        <v>41501</v>
      </c>
      <c r="F161" t="s">
        <v>50</v>
      </c>
      <c r="G161" t="s">
        <v>6370</v>
      </c>
      <c r="H161" t="s">
        <v>6371</v>
      </c>
      <c r="I161" t="s">
        <v>102</v>
      </c>
      <c r="J161" t="s">
        <v>27</v>
      </c>
      <c r="K161" t="s">
        <v>8759</v>
      </c>
      <c r="L161" t="s">
        <v>335</v>
      </c>
      <c r="M161">
        <v>37075</v>
      </c>
      <c r="N161" t="s">
        <v>30</v>
      </c>
      <c r="O161" t="s">
        <v>1223</v>
      </c>
      <c r="P161" t="s">
        <v>46</v>
      </c>
      <c r="Q161" t="s">
        <v>75</v>
      </c>
      <c r="R161" t="s">
        <v>1224</v>
      </c>
      <c r="S161">
        <v>4.338000000000001</v>
      </c>
      <c r="T161">
        <v>3</v>
      </c>
      <c r="U161">
        <v>0.7</v>
      </c>
      <c r="V161">
        <v>-3.0366</v>
      </c>
    </row>
    <row r="162" spans="1:22" x14ac:dyDescent="0.3">
      <c r="A162">
        <v>9150</v>
      </c>
      <c r="B162" t="s">
        <v>10457</v>
      </c>
      <c r="C162">
        <v>2011</v>
      </c>
      <c r="D162" s="13">
        <v>40695</v>
      </c>
      <c r="E162" s="13">
        <v>40700</v>
      </c>
      <c r="F162" t="s">
        <v>50</v>
      </c>
      <c r="G162" t="s">
        <v>3601</v>
      </c>
      <c r="H162" t="s">
        <v>3602</v>
      </c>
      <c r="I162" t="s">
        <v>41</v>
      </c>
      <c r="J162" t="s">
        <v>27</v>
      </c>
      <c r="K162" t="s">
        <v>880</v>
      </c>
      <c r="L162" t="s">
        <v>238</v>
      </c>
      <c r="M162">
        <v>48234</v>
      </c>
      <c r="N162" t="s">
        <v>105</v>
      </c>
      <c r="O162" t="s">
        <v>3931</v>
      </c>
      <c r="P162" t="s">
        <v>46</v>
      </c>
      <c r="Q162" t="s">
        <v>75</v>
      </c>
      <c r="R162" t="s">
        <v>3932</v>
      </c>
      <c r="S162">
        <v>138.56</v>
      </c>
      <c r="T162">
        <v>4</v>
      </c>
      <c r="U162">
        <v>0</v>
      </c>
      <c r="V162">
        <v>66.508799999999994</v>
      </c>
    </row>
    <row r="163" spans="1:22" x14ac:dyDescent="0.3">
      <c r="A163">
        <v>9146</v>
      </c>
      <c r="B163" t="s">
        <v>10453</v>
      </c>
      <c r="C163">
        <v>2012</v>
      </c>
      <c r="D163" s="13">
        <v>41172</v>
      </c>
      <c r="E163" s="13">
        <v>41176</v>
      </c>
      <c r="F163" t="s">
        <v>50</v>
      </c>
      <c r="G163" t="s">
        <v>1997</v>
      </c>
      <c r="H163" t="s">
        <v>1998</v>
      </c>
      <c r="I163" t="s">
        <v>26</v>
      </c>
      <c r="J163" t="s">
        <v>27</v>
      </c>
      <c r="K163" t="s">
        <v>210</v>
      </c>
      <c r="L163" t="s">
        <v>211</v>
      </c>
      <c r="M163">
        <v>60540</v>
      </c>
      <c r="N163" t="s">
        <v>105</v>
      </c>
      <c r="O163" t="s">
        <v>2357</v>
      </c>
      <c r="P163" t="s">
        <v>46</v>
      </c>
      <c r="Q163" t="s">
        <v>75</v>
      </c>
      <c r="R163" t="s">
        <v>2358</v>
      </c>
      <c r="S163">
        <v>2.8079999999999989</v>
      </c>
      <c r="T163">
        <v>3</v>
      </c>
      <c r="U163">
        <v>0.8</v>
      </c>
      <c r="V163">
        <v>-4.492799999999999</v>
      </c>
    </row>
    <row r="164" spans="1:22" x14ac:dyDescent="0.3">
      <c r="A164">
        <v>9143</v>
      </c>
      <c r="B164" t="s">
        <v>10452</v>
      </c>
      <c r="C164">
        <v>2014</v>
      </c>
      <c r="D164" s="13">
        <v>41780</v>
      </c>
      <c r="E164" s="13">
        <v>41786</v>
      </c>
      <c r="F164" t="s">
        <v>50</v>
      </c>
      <c r="G164" t="s">
        <v>4199</v>
      </c>
      <c r="H164" t="s">
        <v>4200</v>
      </c>
      <c r="I164" t="s">
        <v>26</v>
      </c>
      <c r="J164" t="s">
        <v>27</v>
      </c>
      <c r="K164" t="s">
        <v>1391</v>
      </c>
      <c r="L164" t="s">
        <v>1392</v>
      </c>
      <c r="M164">
        <v>89115</v>
      </c>
      <c r="N164" t="s">
        <v>44</v>
      </c>
      <c r="O164" t="s">
        <v>6377</v>
      </c>
      <c r="P164" t="s">
        <v>46</v>
      </c>
      <c r="Q164" t="s">
        <v>75</v>
      </c>
      <c r="R164" t="s">
        <v>6378</v>
      </c>
      <c r="S164">
        <v>8.2880000000000003</v>
      </c>
      <c r="T164">
        <v>2</v>
      </c>
      <c r="U164">
        <v>0.2</v>
      </c>
      <c r="V164">
        <v>3.0043999999999995</v>
      </c>
    </row>
    <row r="165" spans="1:22" x14ac:dyDescent="0.3">
      <c r="A165">
        <v>9138</v>
      </c>
      <c r="B165" t="s">
        <v>10448</v>
      </c>
      <c r="C165">
        <v>2011</v>
      </c>
      <c r="D165" s="13">
        <v>40577</v>
      </c>
      <c r="E165" s="13">
        <v>40584</v>
      </c>
      <c r="F165" t="s">
        <v>50</v>
      </c>
      <c r="G165" t="s">
        <v>4353</v>
      </c>
      <c r="H165" t="s">
        <v>4354</v>
      </c>
      <c r="I165" t="s">
        <v>26</v>
      </c>
      <c r="J165" t="s">
        <v>27</v>
      </c>
      <c r="K165" t="s">
        <v>1151</v>
      </c>
      <c r="L165" t="s">
        <v>54</v>
      </c>
      <c r="M165">
        <v>33710</v>
      </c>
      <c r="N165" t="s">
        <v>30</v>
      </c>
      <c r="O165" t="s">
        <v>3910</v>
      </c>
      <c r="P165" t="s">
        <v>46</v>
      </c>
      <c r="Q165" t="s">
        <v>75</v>
      </c>
      <c r="R165" t="s">
        <v>3911</v>
      </c>
      <c r="S165">
        <v>18.336000000000002</v>
      </c>
      <c r="T165">
        <v>2</v>
      </c>
      <c r="U165">
        <v>0.7</v>
      </c>
      <c r="V165">
        <v>-12.224</v>
      </c>
    </row>
    <row r="166" spans="1:22" x14ac:dyDescent="0.3">
      <c r="A166">
        <v>9129</v>
      </c>
      <c r="B166" t="s">
        <v>10442</v>
      </c>
      <c r="C166">
        <v>2014</v>
      </c>
      <c r="D166" s="13">
        <v>41887</v>
      </c>
      <c r="E166" s="13">
        <v>41888</v>
      </c>
      <c r="F166" t="s">
        <v>188</v>
      </c>
      <c r="G166" t="s">
        <v>3703</v>
      </c>
      <c r="H166" t="s">
        <v>3704</v>
      </c>
      <c r="I166" t="s">
        <v>41</v>
      </c>
      <c r="J166" t="s">
        <v>27</v>
      </c>
      <c r="K166" t="s">
        <v>4582</v>
      </c>
      <c r="L166" t="s">
        <v>420</v>
      </c>
      <c r="M166">
        <v>97756</v>
      </c>
      <c r="N166" t="s">
        <v>44</v>
      </c>
      <c r="O166" t="s">
        <v>2872</v>
      </c>
      <c r="P166" t="s">
        <v>46</v>
      </c>
      <c r="Q166" t="s">
        <v>75</v>
      </c>
      <c r="R166" t="s">
        <v>2873</v>
      </c>
      <c r="S166">
        <v>88.074000000000012</v>
      </c>
      <c r="T166">
        <v>7</v>
      </c>
      <c r="U166">
        <v>0.7</v>
      </c>
      <c r="V166">
        <v>-58.71599999999998</v>
      </c>
    </row>
    <row r="167" spans="1:22" x14ac:dyDescent="0.3">
      <c r="A167">
        <v>164</v>
      </c>
      <c r="B167" t="s">
        <v>670</v>
      </c>
      <c r="C167">
        <v>2013</v>
      </c>
      <c r="D167" s="13">
        <v>41586</v>
      </c>
      <c r="E167" s="13">
        <v>41590</v>
      </c>
      <c r="F167" t="s">
        <v>50</v>
      </c>
      <c r="G167" t="s">
        <v>671</v>
      </c>
      <c r="H167" t="s">
        <v>672</v>
      </c>
      <c r="I167" t="s">
        <v>26</v>
      </c>
      <c r="J167" t="s">
        <v>27</v>
      </c>
      <c r="K167" t="s">
        <v>95</v>
      </c>
      <c r="L167" t="s">
        <v>96</v>
      </c>
      <c r="M167">
        <v>98115</v>
      </c>
      <c r="N167" t="s">
        <v>44</v>
      </c>
      <c r="O167" t="s">
        <v>673</v>
      </c>
      <c r="P167" t="s">
        <v>46</v>
      </c>
      <c r="Q167" t="s">
        <v>75</v>
      </c>
      <c r="R167" t="s">
        <v>674</v>
      </c>
      <c r="S167">
        <v>27.680000000000003</v>
      </c>
      <c r="T167">
        <v>2</v>
      </c>
      <c r="U167">
        <v>0.2</v>
      </c>
      <c r="V167">
        <v>9.6879999999999988</v>
      </c>
    </row>
    <row r="168" spans="1:22" x14ac:dyDescent="0.3">
      <c r="A168">
        <v>9124</v>
      </c>
      <c r="B168" t="s">
        <v>10438</v>
      </c>
      <c r="C168">
        <v>2013</v>
      </c>
      <c r="D168" s="13">
        <v>41605</v>
      </c>
      <c r="E168" s="13">
        <v>41607</v>
      </c>
      <c r="F168" t="s">
        <v>23</v>
      </c>
      <c r="G168" t="s">
        <v>156</v>
      </c>
      <c r="H168" t="s">
        <v>157</v>
      </c>
      <c r="I168" t="s">
        <v>26</v>
      </c>
      <c r="J168" t="s">
        <v>27</v>
      </c>
      <c r="K168" t="s">
        <v>146</v>
      </c>
      <c r="L168" t="s">
        <v>147</v>
      </c>
      <c r="M168">
        <v>19120</v>
      </c>
      <c r="N168" t="s">
        <v>148</v>
      </c>
      <c r="O168" t="s">
        <v>2750</v>
      </c>
      <c r="P168" t="s">
        <v>46</v>
      </c>
      <c r="Q168" t="s">
        <v>75</v>
      </c>
      <c r="R168" t="s">
        <v>2751</v>
      </c>
      <c r="S168">
        <v>78.759000000000015</v>
      </c>
      <c r="T168">
        <v>9</v>
      </c>
      <c r="U168">
        <v>0.7</v>
      </c>
      <c r="V168">
        <v>-57.75660000000002</v>
      </c>
    </row>
    <row r="169" spans="1:22" x14ac:dyDescent="0.3">
      <c r="A169">
        <v>9114</v>
      </c>
      <c r="B169" t="s">
        <v>10430</v>
      </c>
      <c r="C169">
        <v>2011</v>
      </c>
      <c r="D169" s="13">
        <v>40829</v>
      </c>
      <c r="E169" s="13">
        <v>40831</v>
      </c>
      <c r="F169" t="s">
        <v>188</v>
      </c>
      <c r="G169" t="s">
        <v>6150</v>
      </c>
      <c r="H169" t="s">
        <v>6151</v>
      </c>
      <c r="I169" t="s">
        <v>102</v>
      </c>
      <c r="J169" t="s">
        <v>27</v>
      </c>
      <c r="K169" t="s">
        <v>1464</v>
      </c>
      <c r="L169" t="s">
        <v>319</v>
      </c>
      <c r="M169">
        <v>23223</v>
      </c>
      <c r="N169" t="s">
        <v>30</v>
      </c>
      <c r="O169" t="s">
        <v>3429</v>
      </c>
      <c r="P169" t="s">
        <v>46</v>
      </c>
      <c r="Q169" t="s">
        <v>75</v>
      </c>
      <c r="R169" t="s">
        <v>3430</v>
      </c>
      <c r="S169">
        <v>15.18</v>
      </c>
      <c r="T169">
        <v>3</v>
      </c>
      <c r="U169">
        <v>0</v>
      </c>
      <c r="V169">
        <v>7.1345999999999989</v>
      </c>
    </row>
    <row r="170" spans="1:22" x14ac:dyDescent="0.3">
      <c r="A170">
        <v>9105</v>
      </c>
      <c r="B170" t="s">
        <v>10428</v>
      </c>
      <c r="C170">
        <v>2012</v>
      </c>
      <c r="D170" s="13">
        <v>41220</v>
      </c>
      <c r="E170" s="13">
        <v>41225</v>
      </c>
      <c r="F170" t="s">
        <v>50</v>
      </c>
      <c r="G170" t="s">
        <v>3827</v>
      </c>
      <c r="H170" t="s">
        <v>3828</v>
      </c>
      <c r="I170" t="s">
        <v>26</v>
      </c>
      <c r="J170" t="s">
        <v>27</v>
      </c>
      <c r="K170" t="s">
        <v>184</v>
      </c>
      <c r="L170" t="s">
        <v>104</v>
      </c>
      <c r="M170">
        <v>77041</v>
      </c>
      <c r="N170" t="s">
        <v>105</v>
      </c>
      <c r="O170" t="s">
        <v>168</v>
      </c>
      <c r="P170" t="s">
        <v>46</v>
      </c>
      <c r="Q170" t="s">
        <v>75</v>
      </c>
      <c r="R170" t="s">
        <v>169</v>
      </c>
      <c r="S170">
        <v>32.059999999999995</v>
      </c>
      <c r="T170">
        <v>10</v>
      </c>
      <c r="U170">
        <v>0.8</v>
      </c>
      <c r="V170">
        <v>-51.296000000000006</v>
      </c>
    </row>
    <row r="171" spans="1:22" x14ac:dyDescent="0.3">
      <c r="A171">
        <v>9095</v>
      </c>
      <c r="B171" t="s">
        <v>10425</v>
      </c>
      <c r="C171">
        <v>2012</v>
      </c>
      <c r="D171" s="13">
        <v>41061</v>
      </c>
      <c r="E171" s="13">
        <v>41065</v>
      </c>
      <c r="F171" t="s">
        <v>50</v>
      </c>
      <c r="G171" t="s">
        <v>1887</v>
      </c>
      <c r="H171" t="s">
        <v>1888</v>
      </c>
      <c r="I171" t="s">
        <v>26</v>
      </c>
      <c r="J171" t="s">
        <v>27</v>
      </c>
      <c r="K171" t="s">
        <v>880</v>
      </c>
      <c r="L171" t="s">
        <v>238</v>
      </c>
      <c r="M171">
        <v>48227</v>
      </c>
      <c r="N171" t="s">
        <v>105</v>
      </c>
      <c r="O171" t="s">
        <v>4299</v>
      </c>
      <c r="P171" t="s">
        <v>46</v>
      </c>
      <c r="Q171" t="s">
        <v>75</v>
      </c>
      <c r="R171" t="s">
        <v>4300</v>
      </c>
      <c r="S171">
        <v>403.68</v>
      </c>
      <c r="T171">
        <v>6</v>
      </c>
      <c r="U171">
        <v>0</v>
      </c>
      <c r="V171">
        <v>181.65599999999998</v>
      </c>
    </row>
    <row r="172" spans="1:22" x14ac:dyDescent="0.3">
      <c r="A172">
        <v>9086</v>
      </c>
      <c r="B172" t="s">
        <v>10419</v>
      </c>
      <c r="C172">
        <v>2013</v>
      </c>
      <c r="D172" s="13">
        <v>41528</v>
      </c>
      <c r="E172" s="13">
        <v>41530</v>
      </c>
      <c r="F172" t="s">
        <v>23</v>
      </c>
      <c r="G172" t="s">
        <v>1962</v>
      </c>
      <c r="H172" t="s">
        <v>1963</v>
      </c>
      <c r="I172" t="s">
        <v>26</v>
      </c>
      <c r="J172" t="s">
        <v>27</v>
      </c>
      <c r="K172" t="s">
        <v>42</v>
      </c>
      <c r="L172" t="s">
        <v>43</v>
      </c>
      <c r="M172">
        <v>90049</v>
      </c>
      <c r="N172" t="s">
        <v>44</v>
      </c>
      <c r="O172" t="s">
        <v>6989</v>
      </c>
      <c r="P172" t="s">
        <v>46</v>
      </c>
      <c r="Q172" t="s">
        <v>75</v>
      </c>
      <c r="R172" t="s">
        <v>6990</v>
      </c>
      <c r="S172">
        <v>276.78400000000005</v>
      </c>
      <c r="T172">
        <v>2</v>
      </c>
      <c r="U172">
        <v>0.2</v>
      </c>
      <c r="V172">
        <v>89.954799999999992</v>
      </c>
    </row>
    <row r="173" spans="1:22" x14ac:dyDescent="0.3">
      <c r="A173">
        <v>9080</v>
      </c>
      <c r="B173" t="s">
        <v>10415</v>
      </c>
      <c r="C173">
        <v>2013</v>
      </c>
      <c r="D173" s="13">
        <v>41321</v>
      </c>
      <c r="E173" s="13">
        <v>41328</v>
      </c>
      <c r="F173" t="s">
        <v>50</v>
      </c>
      <c r="G173" t="s">
        <v>4625</v>
      </c>
      <c r="H173" t="s">
        <v>4626</v>
      </c>
      <c r="I173" t="s">
        <v>26</v>
      </c>
      <c r="J173" t="s">
        <v>27</v>
      </c>
      <c r="K173" t="s">
        <v>28</v>
      </c>
      <c r="L173" t="s">
        <v>29</v>
      </c>
      <c r="M173">
        <v>42420</v>
      </c>
      <c r="N173" t="s">
        <v>30</v>
      </c>
      <c r="O173" t="s">
        <v>1294</v>
      </c>
      <c r="P173" t="s">
        <v>46</v>
      </c>
      <c r="Q173" t="s">
        <v>75</v>
      </c>
      <c r="R173" t="s">
        <v>1295</v>
      </c>
      <c r="S173">
        <v>5.8</v>
      </c>
      <c r="T173">
        <v>1</v>
      </c>
      <c r="U173">
        <v>0</v>
      </c>
      <c r="V173">
        <v>2.61</v>
      </c>
    </row>
    <row r="174" spans="1:22" x14ac:dyDescent="0.3">
      <c r="A174">
        <v>9076</v>
      </c>
      <c r="B174" t="s">
        <v>10413</v>
      </c>
      <c r="C174">
        <v>2012</v>
      </c>
      <c r="D174" s="13">
        <v>41218</v>
      </c>
      <c r="E174" s="13">
        <v>41221</v>
      </c>
      <c r="F174" t="s">
        <v>188</v>
      </c>
      <c r="G174" t="s">
        <v>4852</v>
      </c>
      <c r="H174" t="s">
        <v>4853</v>
      </c>
      <c r="I174" t="s">
        <v>26</v>
      </c>
      <c r="J174" t="s">
        <v>27</v>
      </c>
      <c r="K174" t="s">
        <v>1119</v>
      </c>
      <c r="L174" t="s">
        <v>498</v>
      </c>
      <c r="M174">
        <v>44107</v>
      </c>
      <c r="N174" t="s">
        <v>148</v>
      </c>
      <c r="O174" t="s">
        <v>1522</v>
      </c>
      <c r="P174" t="s">
        <v>46</v>
      </c>
      <c r="Q174" t="s">
        <v>75</v>
      </c>
      <c r="R174" t="s">
        <v>1523</v>
      </c>
      <c r="S174">
        <v>7.218</v>
      </c>
      <c r="T174">
        <v>3</v>
      </c>
      <c r="U174">
        <v>0.7</v>
      </c>
      <c r="V174">
        <v>-5.5338000000000012</v>
      </c>
    </row>
    <row r="175" spans="1:22" x14ac:dyDescent="0.3">
      <c r="A175">
        <v>9065</v>
      </c>
      <c r="B175" t="s">
        <v>10405</v>
      </c>
      <c r="C175">
        <v>2011</v>
      </c>
      <c r="D175" s="13">
        <v>40830</v>
      </c>
      <c r="E175" s="13">
        <v>40836</v>
      </c>
      <c r="F175" t="s">
        <v>50</v>
      </c>
      <c r="G175" t="s">
        <v>1842</v>
      </c>
      <c r="H175" t="s">
        <v>1843</v>
      </c>
      <c r="I175" t="s">
        <v>26</v>
      </c>
      <c r="J175" t="s">
        <v>27</v>
      </c>
      <c r="K175" t="s">
        <v>303</v>
      </c>
      <c r="L175" t="s">
        <v>211</v>
      </c>
      <c r="M175">
        <v>60653</v>
      </c>
      <c r="N175" t="s">
        <v>105</v>
      </c>
      <c r="O175" t="s">
        <v>794</v>
      </c>
      <c r="P175" t="s">
        <v>46</v>
      </c>
      <c r="Q175" t="s">
        <v>75</v>
      </c>
      <c r="R175" t="s">
        <v>795</v>
      </c>
      <c r="S175">
        <v>2.9459999999999993</v>
      </c>
      <c r="T175">
        <v>3</v>
      </c>
      <c r="U175">
        <v>0.8</v>
      </c>
      <c r="V175">
        <v>-4.8609000000000009</v>
      </c>
    </row>
    <row r="176" spans="1:22" x14ac:dyDescent="0.3">
      <c r="A176">
        <v>9061</v>
      </c>
      <c r="B176" t="s">
        <v>10403</v>
      </c>
      <c r="C176">
        <v>2012</v>
      </c>
      <c r="D176" s="13">
        <v>41233</v>
      </c>
      <c r="E176" s="13">
        <v>41234</v>
      </c>
      <c r="F176" t="s">
        <v>188</v>
      </c>
      <c r="G176" t="s">
        <v>2420</v>
      </c>
      <c r="H176" t="s">
        <v>2421</v>
      </c>
      <c r="I176" t="s">
        <v>41</v>
      </c>
      <c r="J176" t="s">
        <v>27</v>
      </c>
      <c r="K176" t="s">
        <v>947</v>
      </c>
      <c r="L176" t="s">
        <v>43</v>
      </c>
      <c r="M176">
        <v>92024</v>
      </c>
      <c r="N176" t="s">
        <v>44</v>
      </c>
      <c r="O176" t="s">
        <v>3542</v>
      </c>
      <c r="P176" t="s">
        <v>46</v>
      </c>
      <c r="Q176" t="s">
        <v>75</v>
      </c>
      <c r="R176" t="s">
        <v>3543</v>
      </c>
      <c r="S176">
        <v>89.696000000000012</v>
      </c>
      <c r="T176">
        <v>4</v>
      </c>
      <c r="U176">
        <v>0.2</v>
      </c>
      <c r="V176">
        <v>33.635999999999996</v>
      </c>
    </row>
    <row r="177" spans="1:22" x14ac:dyDescent="0.3">
      <c r="A177">
        <v>9053</v>
      </c>
      <c r="B177" t="s">
        <v>10397</v>
      </c>
      <c r="C177">
        <v>2011</v>
      </c>
      <c r="D177" s="13">
        <v>40628</v>
      </c>
      <c r="E177" s="13">
        <v>40633</v>
      </c>
      <c r="F177" t="s">
        <v>23</v>
      </c>
      <c r="G177" t="s">
        <v>3856</v>
      </c>
      <c r="H177" t="s">
        <v>3857</v>
      </c>
      <c r="I177" t="s">
        <v>41</v>
      </c>
      <c r="J177" t="s">
        <v>27</v>
      </c>
      <c r="K177" t="s">
        <v>127</v>
      </c>
      <c r="L177" t="s">
        <v>43</v>
      </c>
      <c r="M177">
        <v>94122</v>
      </c>
      <c r="N177" t="s">
        <v>44</v>
      </c>
      <c r="O177" t="s">
        <v>232</v>
      </c>
      <c r="P177" t="s">
        <v>46</v>
      </c>
      <c r="Q177" t="s">
        <v>75</v>
      </c>
      <c r="R177" t="s">
        <v>233</v>
      </c>
      <c r="S177">
        <v>27.936000000000003</v>
      </c>
      <c r="T177">
        <v>4</v>
      </c>
      <c r="U177">
        <v>0.2</v>
      </c>
      <c r="V177">
        <v>9.4283999999999963</v>
      </c>
    </row>
    <row r="178" spans="1:22" x14ac:dyDescent="0.3">
      <c r="A178">
        <v>9045</v>
      </c>
      <c r="B178" t="s">
        <v>10394</v>
      </c>
      <c r="C178">
        <v>2014</v>
      </c>
      <c r="D178" s="13">
        <v>41990</v>
      </c>
      <c r="E178" s="13">
        <v>41994</v>
      </c>
      <c r="F178" t="s">
        <v>23</v>
      </c>
      <c r="G178" t="s">
        <v>3025</v>
      </c>
      <c r="H178" t="s">
        <v>3026</v>
      </c>
      <c r="I178" t="s">
        <v>41</v>
      </c>
      <c r="J178" t="s">
        <v>27</v>
      </c>
      <c r="K178" t="s">
        <v>5030</v>
      </c>
      <c r="L178" t="s">
        <v>43</v>
      </c>
      <c r="M178">
        <v>94086</v>
      </c>
      <c r="N178" t="s">
        <v>44</v>
      </c>
      <c r="O178" t="s">
        <v>5744</v>
      </c>
      <c r="P178" t="s">
        <v>46</v>
      </c>
      <c r="Q178" t="s">
        <v>75</v>
      </c>
      <c r="R178" t="s">
        <v>5745</v>
      </c>
      <c r="S178">
        <v>5.9840000000000009</v>
      </c>
      <c r="T178">
        <v>2</v>
      </c>
      <c r="U178">
        <v>0.2</v>
      </c>
      <c r="V178">
        <v>2.2439999999999998</v>
      </c>
    </row>
    <row r="179" spans="1:22" x14ac:dyDescent="0.3">
      <c r="A179">
        <v>9040</v>
      </c>
      <c r="B179" t="s">
        <v>10389</v>
      </c>
      <c r="C179">
        <v>2013</v>
      </c>
      <c r="D179" s="13">
        <v>41626</v>
      </c>
      <c r="E179" s="13">
        <v>41630</v>
      </c>
      <c r="F179" t="s">
        <v>50</v>
      </c>
      <c r="G179" t="s">
        <v>3827</v>
      </c>
      <c r="H179" t="s">
        <v>3828</v>
      </c>
      <c r="I179" t="s">
        <v>26</v>
      </c>
      <c r="J179" t="s">
        <v>27</v>
      </c>
      <c r="K179" t="s">
        <v>880</v>
      </c>
      <c r="L179" t="s">
        <v>238</v>
      </c>
      <c r="M179">
        <v>48205</v>
      </c>
      <c r="N179" t="s">
        <v>105</v>
      </c>
      <c r="O179" t="s">
        <v>2691</v>
      </c>
      <c r="P179" t="s">
        <v>46</v>
      </c>
      <c r="Q179" t="s">
        <v>75</v>
      </c>
      <c r="R179" t="s">
        <v>2692</v>
      </c>
      <c r="S179">
        <v>9892.74</v>
      </c>
      <c r="T179">
        <v>13</v>
      </c>
      <c r="U179">
        <v>0</v>
      </c>
      <c r="V179">
        <v>4946.37</v>
      </c>
    </row>
    <row r="180" spans="1:22" x14ac:dyDescent="0.3">
      <c r="A180">
        <v>9035</v>
      </c>
      <c r="B180" t="s">
        <v>10386</v>
      </c>
      <c r="C180">
        <v>2012</v>
      </c>
      <c r="D180" s="13">
        <v>41183</v>
      </c>
      <c r="E180" s="13">
        <v>41187</v>
      </c>
      <c r="F180" t="s">
        <v>50</v>
      </c>
      <c r="G180" t="s">
        <v>660</v>
      </c>
      <c r="H180" t="s">
        <v>661</v>
      </c>
      <c r="I180" t="s">
        <v>26</v>
      </c>
      <c r="J180" t="s">
        <v>27</v>
      </c>
      <c r="K180" t="s">
        <v>1320</v>
      </c>
      <c r="L180" t="s">
        <v>211</v>
      </c>
      <c r="M180">
        <v>62301</v>
      </c>
      <c r="N180" t="s">
        <v>105</v>
      </c>
      <c r="O180" t="s">
        <v>5744</v>
      </c>
      <c r="P180" t="s">
        <v>46</v>
      </c>
      <c r="Q180" t="s">
        <v>75</v>
      </c>
      <c r="R180" t="s">
        <v>5745</v>
      </c>
      <c r="S180">
        <v>2.9919999999999995</v>
      </c>
      <c r="T180">
        <v>4</v>
      </c>
      <c r="U180">
        <v>0.8</v>
      </c>
      <c r="V180">
        <v>-4.4880000000000013</v>
      </c>
    </row>
    <row r="181" spans="1:22" x14ac:dyDescent="0.3">
      <c r="A181">
        <v>9034</v>
      </c>
      <c r="B181" t="s">
        <v>10385</v>
      </c>
      <c r="C181">
        <v>2011</v>
      </c>
      <c r="D181" s="13">
        <v>40788</v>
      </c>
      <c r="E181" s="13">
        <v>40793</v>
      </c>
      <c r="F181" t="s">
        <v>50</v>
      </c>
      <c r="G181" t="s">
        <v>1583</v>
      </c>
      <c r="H181" t="s">
        <v>1584</v>
      </c>
      <c r="I181" t="s">
        <v>26</v>
      </c>
      <c r="J181" t="s">
        <v>27</v>
      </c>
      <c r="K181" t="s">
        <v>1706</v>
      </c>
      <c r="L181" t="s">
        <v>1707</v>
      </c>
      <c r="M181">
        <v>72701</v>
      </c>
      <c r="N181" t="s">
        <v>30</v>
      </c>
      <c r="O181" t="s">
        <v>4718</v>
      </c>
      <c r="P181" t="s">
        <v>46</v>
      </c>
      <c r="Q181" t="s">
        <v>75</v>
      </c>
      <c r="R181" t="s">
        <v>4719</v>
      </c>
      <c r="S181">
        <v>1793.98</v>
      </c>
      <c r="T181">
        <v>2</v>
      </c>
      <c r="U181">
        <v>0</v>
      </c>
      <c r="V181">
        <v>843.17059999999992</v>
      </c>
    </row>
    <row r="182" spans="1:22" x14ac:dyDescent="0.3">
      <c r="A182">
        <v>9030</v>
      </c>
      <c r="B182" t="s">
        <v>10382</v>
      </c>
      <c r="C182">
        <v>2011</v>
      </c>
      <c r="D182" s="13">
        <v>40742</v>
      </c>
      <c r="E182" s="13">
        <v>40747</v>
      </c>
      <c r="F182" t="s">
        <v>50</v>
      </c>
      <c r="G182" t="s">
        <v>6409</v>
      </c>
      <c r="H182" t="s">
        <v>6410</v>
      </c>
      <c r="I182" t="s">
        <v>26</v>
      </c>
      <c r="J182" t="s">
        <v>27</v>
      </c>
      <c r="K182" t="s">
        <v>1499</v>
      </c>
      <c r="L182" t="s">
        <v>267</v>
      </c>
      <c r="M182">
        <v>10801</v>
      </c>
      <c r="N182" t="s">
        <v>148</v>
      </c>
      <c r="O182" t="s">
        <v>2054</v>
      </c>
      <c r="P182" t="s">
        <v>46</v>
      </c>
      <c r="Q182" t="s">
        <v>75</v>
      </c>
      <c r="R182" t="s">
        <v>2055</v>
      </c>
      <c r="S182">
        <v>13.904</v>
      </c>
      <c r="T182">
        <v>2</v>
      </c>
      <c r="U182">
        <v>0.2</v>
      </c>
      <c r="V182">
        <v>4.5187999999999997</v>
      </c>
    </row>
    <row r="183" spans="1:22" x14ac:dyDescent="0.3">
      <c r="A183">
        <v>9022</v>
      </c>
      <c r="B183" t="s">
        <v>10376</v>
      </c>
      <c r="C183">
        <v>2012</v>
      </c>
      <c r="D183" s="13">
        <v>41228</v>
      </c>
      <c r="E183" s="13">
        <v>41233</v>
      </c>
      <c r="F183" t="s">
        <v>50</v>
      </c>
      <c r="G183" t="s">
        <v>8994</v>
      </c>
      <c r="H183" t="s">
        <v>8995</v>
      </c>
      <c r="I183" t="s">
        <v>41</v>
      </c>
      <c r="J183" t="s">
        <v>27</v>
      </c>
      <c r="K183" t="s">
        <v>2835</v>
      </c>
      <c r="L183" t="s">
        <v>498</v>
      </c>
      <c r="M183">
        <v>43615</v>
      </c>
      <c r="N183" t="s">
        <v>148</v>
      </c>
      <c r="O183" t="s">
        <v>4642</v>
      </c>
      <c r="P183" t="s">
        <v>46</v>
      </c>
      <c r="Q183" t="s">
        <v>75</v>
      </c>
      <c r="R183" t="s">
        <v>4643</v>
      </c>
      <c r="S183">
        <v>166.92000000000002</v>
      </c>
      <c r="T183">
        <v>13</v>
      </c>
      <c r="U183">
        <v>0.7</v>
      </c>
      <c r="V183">
        <v>-116.84399999999999</v>
      </c>
    </row>
    <row r="184" spans="1:22" x14ac:dyDescent="0.3">
      <c r="A184">
        <v>9019</v>
      </c>
      <c r="B184" t="s">
        <v>10374</v>
      </c>
      <c r="C184">
        <v>2013</v>
      </c>
      <c r="D184" s="13">
        <v>41360</v>
      </c>
      <c r="E184" s="13">
        <v>41362</v>
      </c>
      <c r="F184" t="s">
        <v>23</v>
      </c>
      <c r="G184" t="s">
        <v>5248</v>
      </c>
      <c r="H184" t="s">
        <v>5249</v>
      </c>
      <c r="I184" t="s">
        <v>26</v>
      </c>
      <c r="J184" t="s">
        <v>27</v>
      </c>
      <c r="K184" t="s">
        <v>8414</v>
      </c>
      <c r="L184" t="s">
        <v>6260</v>
      </c>
      <c r="M184">
        <v>83201</v>
      </c>
      <c r="N184" t="s">
        <v>44</v>
      </c>
      <c r="O184" t="s">
        <v>132</v>
      </c>
      <c r="P184" t="s">
        <v>46</v>
      </c>
      <c r="Q184" t="s">
        <v>75</v>
      </c>
      <c r="R184" t="s">
        <v>133</v>
      </c>
      <c r="S184">
        <v>17.04</v>
      </c>
      <c r="T184">
        <v>3</v>
      </c>
      <c r="U184">
        <v>0.2</v>
      </c>
      <c r="V184">
        <v>5.5379999999999985</v>
      </c>
    </row>
    <row r="185" spans="1:22" x14ac:dyDescent="0.3">
      <c r="A185">
        <v>9017</v>
      </c>
      <c r="B185" t="s">
        <v>10373</v>
      </c>
      <c r="C185">
        <v>2013</v>
      </c>
      <c r="D185" s="13">
        <v>41626</v>
      </c>
      <c r="E185" s="13">
        <v>41632</v>
      </c>
      <c r="F185" t="s">
        <v>50</v>
      </c>
      <c r="G185" t="s">
        <v>3094</v>
      </c>
      <c r="H185" t="s">
        <v>3095</v>
      </c>
      <c r="I185" t="s">
        <v>41</v>
      </c>
      <c r="J185" t="s">
        <v>27</v>
      </c>
      <c r="K185" t="s">
        <v>667</v>
      </c>
      <c r="L185" t="s">
        <v>668</v>
      </c>
      <c r="M185">
        <v>88220</v>
      </c>
      <c r="N185" t="s">
        <v>44</v>
      </c>
      <c r="O185" t="s">
        <v>5771</v>
      </c>
      <c r="P185" t="s">
        <v>46</v>
      </c>
      <c r="Q185" t="s">
        <v>75</v>
      </c>
      <c r="R185" t="s">
        <v>5772</v>
      </c>
      <c r="S185">
        <v>11.416</v>
      </c>
      <c r="T185">
        <v>1</v>
      </c>
      <c r="U185">
        <v>0.2</v>
      </c>
      <c r="V185">
        <v>3.8528999999999991</v>
      </c>
    </row>
    <row r="186" spans="1:22" x14ac:dyDescent="0.3">
      <c r="A186">
        <v>9016</v>
      </c>
      <c r="B186" t="s">
        <v>10373</v>
      </c>
      <c r="C186">
        <v>2013</v>
      </c>
      <c r="D186" s="13">
        <v>41626</v>
      </c>
      <c r="E186" s="13">
        <v>41632</v>
      </c>
      <c r="F186" t="s">
        <v>50</v>
      </c>
      <c r="G186" t="s">
        <v>3094</v>
      </c>
      <c r="H186" t="s">
        <v>3095</v>
      </c>
      <c r="I186" t="s">
        <v>41</v>
      </c>
      <c r="J186" t="s">
        <v>27</v>
      </c>
      <c r="K186" t="s">
        <v>667</v>
      </c>
      <c r="L186" t="s">
        <v>668</v>
      </c>
      <c r="M186">
        <v>88220</v>
      </c>
      <c r="N186" t="s">
        <v>44</v>
      </c>
      <c r="O186" t="s">
        <v>2616</v>
      </c>
      <c r="P186" t="s">
        <v>46</v>
      </c>
      <c r="Q186" t="s">
        <v>75</v>
      </c>
      <c r="R186" t="s">
        <v>2617</v>
      </c>
      <c r="S186">
        <v>13.488</v>
      </c>
      <c r="T186">
        <v>2</v>
      </c>
      <c r="U186">
        <v>0.2</v>
      </c>
      <c r="V186">
        <v>4.3835999999999995</v>
      </c>
    </row>
    <row r="187" spans="1:22" x14ac:dyDescent="0.3">
      <c r="A187">
        <v>9011</v>
      </c>
      <c r="B187" t="s">
        <v>10369</v>
      </c>
      <c r="C187">
        <v>2014</v>
      </c>
      <c r="D187" s="13">
        <v>41779</v>
      </c>
      <c r="E187" s="13">
        <v>41783</v>
      </c>
      <c r="F187" t="s">
        <v>50</v>
      </c>
      <c r="G187" t="s">
        <v>4592</v>
      </c>
      <c r="H187" t="s">
        <v>4593</v>
      </c>
      <c r="I187" t="s">
        <v>41</v>
      </c>
      <c r="J187" t="s">
        <v>27</v>
      </c>
      <c r="K187" t="s">
        <v>1681</v>
      </c>
      <c r="L187" t="s">
        <v>358</v>
      </c>
      <c r="M187">
        <v>35810</v>
      </c>
      <c r="N187" t="s">
        <v>30</v>
      </c>
      <c r="O187" t="s">
        <v>6400</v>
      </c>
      <c r="P187" t="s">
        <v>46</v>
      </c>
      <c r="Q187" t="s">
        <v>75</v>
      </c>
      <c r="R187" t="s">
        <v>6401</v>
      </c>
      <c r="S187">
        <v>26.16</v>
      </c>
      <c r="T187">
        <v>4</v>
      </c>
      <c r="U187">
        <v>0</v>
      </c>
      <c r="V187">
        <v>12.8184</v>
      </c>
    </row>
    <row r="188" spans="1:22" x14ac:dyDescent="0.3">
      <c r="A188">
        <v>9001</v>
      </c>
      <c r="B188" t="s">
        <v>10364</v>
      </c>
      <c r="C188">
        <v>2011</v>
      </c>
      <c r="D188" s="13">
        <v>40716</v>
      </c>
      <c r="E188" s="13">
        <v>40716</v>
      </c>
      <c r="F188" t="s">
        <v>1290</v>
      </c>
      <c r="G188" t="s">
        <v>4282</v>
      </c>
      <c r="H188" t="s">
        <v>4283</v>
      </c>
      <c r="I188" t="s">
        <v>26</v>
      </c>
      <c r="J188" t="s">
        <v>27</v>
      </c>
      <c r="K188" t="s">
        <v>544</v>
      </c>
      <c r="L188" t="s">
        <v>310</v>
      </c>
      <c r="M188">
        <v>85023</v>
      </c>
      <c r="N188" t="s">
        <v>44</v>
      </c>
      <c r="O188" t="s">
        <v>5389</v>
      </c>
      <c r="P188" t="s">
        <v>46</v>
      </c>
      <c r="Q188" t="s">
        <v>75</v>
      </c>
      <c r="R188" t="s">
        <v>5390</v>
      </c>
      <c r="S188">
        <v>8.2260000000000009</v>
      </c>
      <c r="T188">
        <v>3</v>
      </c>
      <c r="U188">
        <v>0.7</v>
      </c>
      <c r="V188">
        <v>-6.0323999999999991</v>
      </c>
    </row>
    <row r="189" spans="1:22" x14ac:dyDescent="0.3">
      <c r="A189">
        <v>186</v>
      </c>
      <c r="B189" t="s">
        <v>743</v>
      </c>
      <c r="C189">
        <v>2013</v>
      </c>
      <c r="D189" s="13">
        <v>41607</v>
      </c>
      <c r="E189" s="13">
        <v>41611</v>
      </c>
      <c r="F189" t="s">
        <v>50</v>
      </c>
      <c r="G189" t="s">
        <v>744</v>
      </c>
      <c r="H189" t="s">
        <v>745</v>
      </c>
      <c r="I189" t="s">
        <v>26</v>
      </c>
      <c r="J189" t="s">
        <v>27</v>
      </c>
      <c r="K189" t="s">
        <v>746</v>
      </c>
      <c r="L189" t="s">
        <v>747</v>
      </c>
      <c r="M189">
        <v>6824</v>
      </c>
      <c r="N189" t="s">
        <v>148</v>
      </c>
      <c r="O189" t="s">
        <v>748</v>
      </c>
      <c r="P189" t="s">
        <v>46</v>
      </c>
      <c r="Q189" t="s">
        <v>75</v>
      </c>
      <c r="R189" t="s">
        <v>749</v>
      </c>
      <c r="S189">
        <v>7.16</v>
      </c>
      <c r="T189">
        <v>2</v>
      </c>
      <c r="U189">
        <v>0</v>
      </c>
      <c r="V189">
        <v>3.4367999999999999</v>
      </c>
    </row>
    <row r="190" spans="1:22" x14ac:dyDescent="0.3">
      <c r="A190">
        <v>8987</v>
      </c>
      <c r="B190" t="s">
        <v>10356</v>
      </c>
      <c r="C190">
        <v>2012</v>
      </c>
      <c r="D190" s="13">
        <v>41246</v>
      </c>
      <c r="E190" s="13">
        <v>41250</v>
      </c>
      <c r="F190" t="s">
        <v>50</v>
      </c>
      <c r="G190" t="s">
        <v>1375</v>
      </c>
      <c r="H190" t="s">
        <v>1376</v>
      </c>
      <c r="I190" t="s">
        <v>26</v>
      </c>
      <c r="J190" t="s">
        <v>27</v>
      </c>
      <c r="K190" t="s">
        <v>1521</v>
      </c>
      <c r="L190" t="s">
        <v>88</v>
      </c>
      <c r="M190">
        <v>28540</v>
      </c>
      <c r="N190" t="s">
        <v>30</v>
      </c>
      <c r="O190" t="s">
        <v>4994</v>
      </c>
      <c r="P190" t="s">
        <v>46</v>
      </c>
      <c r="Q190" t="s">
        <v>75</v>
      </c>
      <c r="R190" t="s">
        <v>4995</v>
      </c>
      <c r="S190">
        <v>95.970000000000013</v>
      </c>
      <c r="T190">
        <v>5</v>
      </c>
      <c r="U190">
        <v>0.7</v>
      </c>
      <c r="V190">
        <v>-73.57699999999997</v>
      </c>
    </row>
    <row r="191" spans="1:22" x14ac:dyDescent="0.3">
      <c r="A191">
        <v>8983</v>
      </c>
      <c r="B191" t="s">
        <v>10355</v>
      </c>
      <c r="C191">
        <v>2013</v>
      </c>
      <c r="D191" s="13">
        <v>41340</v>
      </c>
      <c r="E191" s="13">
        <v>41346</v>
      </c>
      <c r="F191" t="s">
        <v>50</v>
      </c>
      <c r="G191" t="s">
        <v>454</v>
      </c>
      <c r="H191" t="s">
        <v>455</v>
      </c>
      <c r="I191" t="s">
        <v>26</v>
      </c>
      <c r="J191" t="s">
        <v>27</v>
      </c>
      <c r="K191" t="s">
        <v>303</v>
      </c>
      <c r="L191" t="s">
        <v>211</v>
      </c>
      <c r="M191">
        <v>60623</v>
      </c>
      <c r="N191" t="s">
        <v>105</v>
      </c>
      <c r="O191" t="s">
        <v>3391</v>
      </c>
      <c r="P191" t="s">
        <v>46</v>
      </c>
      <c r="Q191" t="s">
        <v>75</v>
      </c>
      <c r="R191" t="s">
        <v>3392</v>
      </c>
      <c r="S191">
        <v>1.7279999999999998</v>
      </c>
      <c r="T191">
        <v>4</v>
      </c>
      <c r="U191">
        <v>0.8</v>
      </c>
      <c r="V191">
        <v>-2.764800000000001</v>
      </c>
    </row>
    <row r="192" spans="1:22" x14ac:dyDescent="0.3">
      <c r="A192">
        <v>8981</v>
      </c>
      <c r="B192" t="s">
        <v>10353</v>
      </c>
      <c r="C192">
        <v>2011</v>
      </c>
      <c r="D192" s="13">
        <v>40581</v>
      </c>
      <c r="E192" s="13">
        <v>40585</v>
      </c>
      <c r="F192" t="s">
        <v>23</v>
      </c>
      <c r="G192" t="s">
        <v>951</v>
      </c>
      <c r="H192" t="s">
        <v>952</v>
      </c>
      <c r="I192" t="s">
        <v>26</v>
      </c>
      <c r="J192" t="s">
        <v>27</v>
      </c>
      <c r="K192" t="s">
        <v>10354</v>
      </c>
      <c r="L192" t="s">
        <v>211</v>
      </c>
      <c r="M192">
        <v>60441</v>
      </c>
      <c r="N192" t="s">
        <v>105</v>
      </c>
      <c r="O192" t="s">
        <v>5813</v>
      </c>
      <c r="P192" t="s">
        <v>46</v>
      </c>
      <c r="Q192" t="s">
        <v>75</v>
      </c>
      <c r="R192" t="s">
        <v>5814</v>
      </c>
      <c r="S192">
        <v>8.9519999999999982</v>
      </c>
      <c r="T192">
        <v>2</v>
      </c>
      <c r="U192">
        <v>0.8</v>
      </c>
      <c r="V192">
        <v>-14.770800000000001</v>
      </c>
    </row>
    <row r="193" spans="1:22" x14ac:dyDescent="0.3">
      <c r="A193">
        <v>8980</v>
      </c>
      <c r="B193" t="s">
        <v>10352</v>
      </c>
      <c r="C193">
        <v>2012</v>
      </c>
      <c r="D193" s="13">
        <v>41201</v>
      </c>
      <c r="E193" s="13">
        <v>41206</v>
      </c>
      <c r="F193" t="s">
        <v>23</v>
      </c>
      <c r="G193" t="s">
        <v>7758</v>
      </c>
      <c r="H193" t="s">
        <v>7759</v>
      </c>
      <c r="I193" t="s">
        <v>26</v>
      </c>
      <c r="J193" t="s">
        <v>27</v>
      </c>
      <c r="K193" t="s">
        <v>815</v>
      </c>
      <c r="L193" t="s">
        <v>104</v>
      </c>
      <c r="M193">
        <v>75220</v>
      </c>
      <c r="N193" t="s">
        <v>105</v>
      </c>
      <c r="O193" t="s">
        <v>1863</v>
      </c>
      <c r="P193" t="s">
        <v>46</v>
      </c>
      <c r="Q193" t="s">
        <v>75</v>
      </c>
      <c r="R193" t="s">
        <v>1864</v>
      </c>
      <c r="S193">
        <v>1.7199999999999995</v>
      </c>
      <c r="T193">
        <v>1</v>
      </c>
      <c r="U193">
        <v>0.8</v>
      </c>
      <c r="V193">
        <v>-2.8380000000000001</v>
      </c>
    </row>
    <row r="194" spans="1:22" x14ac:dyDescent="0.3">
      <c r="A194">
        <v>8979</v>
      </c>
      <c r="B194" t="s">
        <v>10351</v>
      </c>
      <c r="C194">
        <v>2011</v>
      </c>
      <c r="D194" s="13">
        <v>40850</v>
      </c>
      <c r="E194" s="13">
        <v>40852</v>
      </c>
      <c r="F194" t="s">
        <v>23</v>
      </c>
      <c r="G194" t="s">
        <v>6029</v>
      </c>
      <c r="H194" t="s">
        <v>6030</v>
      </c>
      <c r="I194" t="s">
        <v>41</v>
      </c>
      <c r="J194" t="s">
        <v>27</v>
      </c>
      <c r="K194" t="s">
        <v>6067</v>
      </c>
      <c r="L194" t="s">
        <v>788</v>
      </c>
      <c r="M194">
        <v>7050</v>
      </c>
      <c r="N194" t="s">
        <v>148</v>
      </c>
      <c r="O194" t="s">
        <v>2391</v>
      </c>
      <c r="P194" t="s">
        <v>46</v>
      </c>
      <c r="Q194" t="s">
        <v>75</v>
      </c>
      <c r="R194" t="s">
        <v>2392</v>
      </c>
      <c r="S194">
        <v>5.76</v>
      </c>
      <c r="T194">
        <v>2</v>
      </c>
      <c r="U194">
        <v>0</v>
      </c>
      <c r="V194">
        <v>2.8224</v>
      </c>
    </row>
    <row r="195" spans="1:22" x14ac:dyDescent="0.3">
      <c r="A195">
        <v>8978</v>
      </c>
      <c r="B195" t="s">
        <v>10350</v>
      </c>
      <c r="C195">
        <v>2014</v>
      </c>
      <c r="D195" s="13">
        <v>41967</v>
      </c>
      <c r="E195" s="13">
        <v>41970</v>
      </c>
      <c r="F195" t="s">
        <v>188</v>
      </c>
      <c r="G195" t="s">
        <v>6343</v>
      </c>
      <c r="H195" t="s">
        <v>6344</v>
      </c>
      <c r="I195" t="s">
        <v>41</v>
      </c>
      <c r="J195" t="s">
        <v>27</v>
      </c>
      <c r="K195" t="s">
        <v>815</v>
      </c>
      <c r="L195" t="s">
        <v>104</v>
      </c>
      <c r="M195">
        <v>75220</v>
      </c>
      <c r="N195" t="s">
        <v>105</v>
      </c>
      <c r="O195" t="s">
        <v>3074</v>
      </c>
      <c r="P195" t="s">
        <v>46</v>
      </c>
      <c r="Q195" t="s">
        <v>75</v>
      </c>
      <c r="R195" t="s">
        <v>3075</v>
      </c>
      <c r="S195">
        <v>6.1039999999999983</v>
      </c>
      <c r="T195">
        <v>2</v>
      </c>
      <c r="U195">
        <v>0.8</v>
      </c>
      <c r="V195">
        <v>-9.1560000000000006</v>
      </c>
    </row>
    <row r="196" spans="1:22" x14ac:dyDescent="0.3">
      <c r="A196">
        <v>8966</v>
      </c>
      <c r="B196" t="s">
        <v>10343</v>
      </c>
      <c r="C196">
        <v>2014</v>
      </c>
      <c r="D196" s="13">
        <v>41950</v>
      </c>
      <c r="E196" s="13">
        <v>41956</v>
      </c>
      <c r="F196" t="s">
        <v>50</v>
      </c>
      <c r="G196" t="s">
        <v>6045</v>
      </c>
      <c r="H196" t="s">
        <v>6046</v>
      </c>
      <c r="I196" t="s">
        <v>26</v>
      </c>
      <c r="J196" t="s">
        <v>27</v>
      </c>
      <c r="K196" t="s">
        <v>184</v>
      </c>
      <c r="L196" t="s">
        <v>104</v>
      </c>
      <c r="M196">
        <v>77070</v>
      </c>
      <c r="N196" t="s">
        <v>105</v>
      </c>
      <c r="O196" t="s">
        <v>2913</v>
      </c>
      <c r="P196" t="s">
        <v>46</v>
      </c>
      <c r="Q196" t="s">
        <v>75</v>
      </c>
      <c r="R196" t="s">
        <v>2914</v>
      </c>
      <c r="S196">
        <v>1.2479999999999998</v>
      </c>
      <c r="T196">
        <v>2</v>
      </c>
      <c r="U196">
        <v>0.8</v>
      </c>
      <c r="V196">
        <v>-1.934400000000001</v>
      </c>
    </row>
    <row r="197" spans="1:22" x14ac:dyDescent="0.3">
      <c r="A197">
        <v>8948</v>
      </c>
      <c r="B197" t="s">
        <v>10335</v>
      </c>
      <c r="C197">
        <v>2014</v>
      </c>
      <c r="D197" s="13">
        <v>41998</v>
      </c>
      <c r="E197" s="13">
        <v>42002</v>
      </c>
      <c r="F197" t="s">
        <v>50</v>
      </c>
      <c r="G197" t="s">
        <v>6784</v>
      </c>
      <c r="H197" t="s">
        <v>6785</v>
      </c>
      <c r="I197" t="s">
        <v>41</v>
      </c>
      <c r="J197" t="s">
        <v>27</v>
      </c>
      <c r="K197" t="s">
        <v>3922</v>
      </c>
      <c r="L197" t="s">
        <v>1245</v>
      </c>
      <c r="M197">
        <v>2740</v>
      </c>
      <c r="N197" t="s">
        <v>148</v>
      </c>
      <c r="O197" t="s">
        <v>7771</v>
      </c>
      <c r="P197" t="s">
        <v>46</v>
      </c>
      <c r="Q197" t="s">
        <v>75</v>
      </c>
      <c r="R197" t="s">
        <v>7772</v>
      </c>
      <c r="S197">
        <v>12.3</v>
      </c>
      <c r="T197">
        <v>5</v>
      </c>
      <c r="U197">
        <v>0</v>
      </c>
      <c r="V197">
        <v>6.15</v>
      </c>
    </row>
    <row r="198" spans="1:22" x14ac:dyDescent="0.3">
      <c r="A198">
        <v>8942</v>
      </c>
      <c r="B198" t="s">
        <v>10329</v>
      </c>
      <c r="C198">
        <v>2013</v>
      </c>
      <c r="D198" s="13">
        <v>41582</v>
      </c>
      <c r="E198" s="13">
        <v>41584</v>
      </c>
      <c r="F198" t="s">
        <v>188</v>
      </c>
      <c r="G198" t="s">
        <v>4276</v>
      </c>
      <c r="H198" t="s">
        <v>4277</v>
      </c>
      <c r="I198" t="s">
        <v>26</v>
      </c>
      <c r="J198" t="s">
        <v>27</v>
      </c>
      <c r="K198" t="s">
        <v>419</v>
      </c>
      <c r="L198" t="s">
        <v>420</v>
      </c>
      <c r="M198">
        <v>97206</v>
      </c>
      <c r="N198" t="s">
        <v>44</v>
      </c>
      <c r="O198" t="s">
        <v>3572</v>
      </c>
      <c r="P198" t="s">
        <v>46</v>
      </c>
      <c r="Q198" t="s">
        <v>75</v>
      </c>
      <c r="R198" t="s">
        <v>3573</v>
      </c>
      <c r="S198">
        <v>4.1580000000000004</v>
      </c>
      <c r="T198">
        <v>7</v>
      </c>
      <c r="U198">
        <v>0.7</v>
      </c>
      <c r="V198">
        <v>-3.4649999999999999</v>
      </c>
    </row>
    <row r="199" spans="1:22" x14ac:dyDescent="0.3">
      <c r="A199">
        <v>8940</v>
      </c>
      <c r="B199" t="s">
        <v>10325</v>
      </c>
      <c r="C199">
        <v>2012</v>
      </c>
      <c r="D199" s="13">
        <v>41260</v>
      </c>
      <c r="E199" s="13">
        <v>41262</v>
      </c>
      <c r="F199" t="s">
        <v>23</v>
      </c>
      <c r="G199" t="s">
        <v>387</v>
      </c>
      <c r="H199" t="s">
        <v>388</v>
      </c>
      <c r="I199" t="s">
        <v>26</v>
      </c>
      <c r="J199" t="s">
        <v>27</v>
      </c>
      <c r="K199" t="s">
        <v>42</v>
      </c>
      <c r="L199" t="s">
        <v>43</v>
      </c>
      <c r="M199">
        <v>90008</v>
      </c>
      <c r="N199" t="s">
        <v>44</v>
      </c>
      <c r="O199" t="s">
        <v>3567</v>
      </c>
      <c r="P199" t="s">
        <v>46</v>
      </c>
      <c r="Q199" t="s">
        <v>75</v>
      </c>
      <c r="R199" t="s">
        <v>3568</v>
      </c>
      <c r="S199">
        <v>92.960000000000008</v>
      </c>
      <c r="T199">
        <v>2</v>
      </c>
      <c r="U199">
        <v>0.2</v>
      </c>
      <c r="V199">
        <v>31.373999999999995</v>
      </c>
    </row>
    <row r="200" spans="1:22" x14ac:dyDescent="0.3">
      <c r="A200">
        <v>8926</v>
      </c>
      <c r="B200" t="s">
        <v>10317</v>
      </c>
      <c r="C200">
        <v>2013</v>
      </c>
      <c r="D200" s="13">
        <v>41304</v>
      </c>
      <c r="E200" s="13">
        <v>41308</v>
      </c>
      <c r="F200" t="s">
        <v>50</v>
      </c>
      <c r="G200" t="s">
        <v>5879</v>
      </c>
      <c r="H200" t="s">
        <v>5880</v>
      </c>
      <c r="I200" t="s">
        <v>26</v>
      </c>
      <c r="J200" t="s">
        <v>27</v>
      </c>
      <c r="K200" t="s">
        <v>3101</v>
      </c>
      <c r="L200" t="s">
        <v>211</v>
      </c>
      <c r="M200">
        <v>61107</v>
      </c>
      <c r="N200" t="s">
        <v>105</v>
      </c>
      <c r="O200" t="s">
        <v>2391</v>
      </c>
      <c r="P200" t="s">
        <v>46</v>
      </c>
      <c r="Q200" t="s">
        <v>75</v>
      </c>
      <c r="R200" t="s">
        <v>2392</v>
      </c>
      <c r="S200">
        <v>1.7279999999999995</v>
      </c>
      <c r="T200">
        <v>3</v>
      </c>
      <c r="U200">
        <v>0.8</v>
      </c>
      <c r="V200">
        <v>-2.678399999999999</v>
      </c>
    </row>
    <row r="201" spans="1:22" x14ac:dyDescent="0.3">
      <c r="A201">
        <v>8924</v>
      </c>
      <c r="B201" t="s">
        <v>10316</v>
      </c>
      <c r="C201">
        <v>2014</v>
      </c>
      <c r="D201" s="13">
        <v>41802</v>
      </c>
      <c r="E201" s="13">
        <v>41808</v>
      </c>
      <c r="F201" t="s">
        <v>50</v>
      </c>
      <c r="G201" t="s">
        <v>1974</v>
      </c>
      <c r="H201" t="s">
        <v>1975</v>
      </c>
      <c r="I201" t="s">
        <v>26</v>
      </c>
      <c r="J201" t="s">
        <v>27</v>
      </c>
      <c r="K201" t="s">
        <v>6679</v>
      </c>
      <c r="L201" t="s">
        <v>88</v>
      </c>
      <c r="M201">
        <v>28601</v>
      </c>
      <c r="N201" t="s">
        <v>30</v>
      </c>
      <c r="O201" t="s">
        <v>177</v>
      </c>
      <c r="P201" t="s">
        <v>46</v>
      </c>
      <c r="Q201" t="s">
        <v>75</v>
      </c>
      <c r="R201" t="s">
        <v>178</v>
      </c>
      <c r="S201">
        <v>4.572000000000001</v>
      </c>
      <c r="T201">
        <v>4</v>
      </c>
      <c r="U201">
        <v>0.7</v>
      </c>
      <c r="V201">
        <v>-3.8100000000000005</v>
      </c>
    </row>
    <row r="202" spans="1:22" x14ac:dyDescent="0.3">
      <c r="A202">
        <v>199</v>
      </c>
      <c r="B202" t="s">
        <v>791</v>
      </c>
      <c r="C202">
        <v>2014</v>
      </c>
      <c r="D202" s="13">
        <v>41827</v>
      </c>
      <c r="E202" s="13">
        <v>41834</v>
      </c>
      <c r="F202" t="s">
        <v>50</v>
      </c>
      <c r="G202" t="s">
        <v>792</v>
      </c>
      <c r="H202" t="s">
        <v>793</v>
      </c>
      <c r="I202" t="s">
        <v>41</v>
      </c>
      <c r="J202" t="s">
        <v>27</v>
      </c>
      <c r="K202" t="s">
        <v>146</v>
      </c>
      <c r="L202" t="s">
        <v>147</v>
      </c>
      <c r="M202">
        <v>19120</v>
      </c>
      <c r="N202" t="s">
        <v>148</v>
      </c>
      <c r="O202" t="s">
        <v>794</v>
      </c>
      <c r="P202" t="s">
        <v>46</v>
      </c>
      <c r="Q202" t="s">
        <v>75</v>
      </c>
      <c r="R202" t="s">
        <v>795</v>
      </c>
      <c r="S202">
        <v>2.9460000000000006</v>
      </c>
      <c r="T202">
        <v>2</v>
      </c>
      <c r="U202">
        <v>0.7</v>
      </c>
      <c r="V202">
        <v>-2.2585999999999995</v>
      </c>
    </row>
    <row r="203" spans="1:22" x14ac:dyDescent="0.3">
      <c r="A203">
        <v>8919</v>
      </c>
      <c r="B203" t="s">
        <v>10311</v>
      </c>
      <c r="C203">
        <v>2013</v>
      </c>
      <c r="D203" s="13">
        <v>41404</v>
      </c>
      <c r="E203" s="13">
        <v>41408</v>
      </c>
      <c r="F203" t="s">
        <v>50</v>
      </c>
      <c r="G203" t="s">
        <v>481</v>
      </c>
      <c r="H203" t="s">
        <v>482</v>
      </c>
      <c r="I203" t="s">
        <v>41</v>
      </c>
      <c r="J203" t="s">
        <v>27</v>
      </c>
      <c r="K203" t="s">
        <v>1237</v>
      </c>
      <c r="L203" t="s">
        <v>104</v>
      </c>
      <c r="M203">
        <v>78745</v>
      </c>
      <c r="N203" t="s">
        <v>105</v>
      </c>
      <c r="O203" t="s">
        <v>4327</v>
      </c>
      <c r="P203" t="s">
        <v>46</v>
      </c>
      <c r="Q203" t="s">
        <v>75</v>
      </c>
      <c r="R203" t="s">
        <v>4328</v>
      </c>
      <c r="S203">
        <v>18.527999999999995</v>
      </c>
      <c r="T203">
        <v>6</v>
      </c>
      <c r="U203">
        <v>0.8</v>
      </c>
      <c r="V203">
        <v>-27.791999999999994</v>
      </c>
    </row>
    <row r="204" spans="1:22" x14ac:dyDescent="0.3">
      <c r="A204">
        <v>8916</v>
      </c>
      <c r="B204" t="s">
        <v>10311</v>
      </c>
      <c r="C204">
        <v>2013</v>
      </c>
      <c r="D204" s="13">
        <v>41404</v>
      </c>
      <c r="E204" s="13">
        <v>41408</v>
      </c>
      <c r="F204" t="s">
        <v>50</v>
      </c>
      <c r="G204" t="s">
        <v>481</v>
      </c>
      <c r="H204" t="s">
        <v>482</v>
      </c>
      <c r="I204" t="s">
        <v>41</v>
      </c>
      <c r="J204" t="s">
        <v>27</v>
      </c>
      <c r="K204" t="s">
        <v>1237</v>
      </c>
      <c r="L204" t="s">
        <v>104</v>
      </c>
      <c r="M204">
        <v>78745</v>
      </c>
      <c r="N204" t="s">
        <v>105</v>
      </c>
      <c r="O204" t="s">
        <v>414</v>
      </c>
      <c r="P204" t="s">
        <v>46</v>
      </c>
      <c r="Q204" t="s">
        <v>75</v>
      </c>
      <c r="R204" t="s">
        <v>415</v>
      </c>
      <c r="S204">
        <v>13.183999999999997</v>
      </c>
      <c r="T204">
        <v>4</v>
      </c>
      <c r="U204">
        <v>0.8</v>
      </c>
      <c r="V204">
        <v>-20.435200000000002</v>
      </c>
    </row>
    <row r="205" spans="1:22" x14ac:dyDescent="0.3">
      <c r="A205">
        <v>8913</v>
      </c>
      <c r="B205" t="s">
        <v>10310</v>
      </c>
      <c r="C205">
        <v>2014</v>
      </c>
      <c r="D205" s="13">
        <v>41948</v>
      </c>
      <c r="E205" s="13">
        <v>41952</v>
      </c>
      <c r="F205" t="s">
        <v>50</v>
      </c>
      <c r="G205" t="s">
        <v>2052</v>
      </c>
      <c r="H205" t="s">
        <v>2053</v>
      </c>
      <c r="I205" t="s">
        <v>26</v>
      </c>
      <c r="J205" t="s">
        <v>27</v>
      </c>
      <c r="K205" t="s">
        <v>6244</v>
      </c>
      <c r="L205" t="s">
        <v>335</v>
      </c>
      <c r="M205">
        <v>37421</v>
      </c>
      <c r="N205" t="s">
        <v>30</v>
      </c>
      <c r="O205" t="s">
        <v>3877</v>
      </c>
      <c r="P205" t="s">
        <v>46</v>
      </c>
      <c r="Q205" t="s">
        <v>75</v>
      </c>
      <c r="R205" t="s">
        <v>1214</v>
      </c>
      <c r="S205">
        <v>3.5640000000000009</v>
      </c>
      <c r="T205">
        <v>2</v>
      </c>
      <c r="U205">
        <v>0.7</v>
      </c>
      <c r="V205">
        <v>-2.9700000000000006</v>
      </c>
    </row>
    <row r="206" spans="1:22" x14ac:dyDescent="0.3">
      <c r="A206">
        <v>8887</v>
      </c>
      <c r="B206" t="s">
        <v>10296</v>
      </c>
      <c r="C206">
        <v>2011</v>
      </c>
      <c r="D206" s="13">
        <v>40780</v>
      </c>
      <c r="E206" s="13">
        <v>40785</v>
      </c>
      <c r="F206" t="s">
        <v>50</v>
      </c>
      <c r="G206" t="s">
        <v>307</v>
      </c>
      <c r="H206" t="s">
        <v>308</v>
      </c>
      <c r="I206" t="s">
        <v>41</v>
      </c>
      <c r="J206" t="s">
        <v>27</v>
      </c>
      <c r="K206" t="s">
        <v>497</v>
      </c>
      <c r="L206" t="s">
        <v>498</v>
      </c>
      <c r="M206">
        <v>43229</v>
      </c>
      <c r="N206" t="s">
        <v>148</v>
      </c>
      <c r="O206" t="s">
        <v>2054</v>
      </c>
      <c r="P206" t="s">
        <v>46</v>
      </c>
      <c r="Q206" t="s">
        <v>75</v>
      </c>
      <c r="R206" t="s">
        <v>2055</v>
      </c>
      <c r="S206">
        <v>20.856000000000002</v>
      </c>
      <c r="T206">
        <v>8</v>
      </c>
      <c r="U206">
        <v>0.7</v>
      </c>
      <c r="V206">
        <v>-16.684799999999996</v>
      </c>
    </row>
    <row r="207" spans="1:22" x14ac:dyDescent="0.3">
      <c r="A207">
        <v>8886</v>
      </c>
      <c r="B207" t="s">
        <v>10296</v>
      </c>
      <c r="C207">
        <v>2011</v>
      </c>
      <c r="D207" s="13">
        <v>40780</v>
      </c>
      <c r="E207" s="13">
        <v>40785</v>
      </c>
      <c r="F207" t="s">
        <v>50</v>
      </c>
      <c r="G207" t="s">
        <v>307</v>
      </c>
      <c r="H207" t="s">
        <v>308</v>
      </c>
      <c r="I207" t="s">
        <v>41</v>
      </c>
      <c r="J207" t="s">
        <v>27</v>
      </c>
      <c r="K207" t="s">
        <v>497</v>
      </c>
      <c r="L207" t="s">
        <v>498</v>
      </c>
      <c r="M207">
        <v>43229</v>
      </c>
      <c r="N207" t="s">
        <v>148</v>
      </c>
      <c r="O207" t="s">
        <v>5371</v>
      </c>
      <c r="P207" t="s">
        <v>46</v>
      </c>
      <c r="Q207" t="s">
        <v>75</v>
      </c>
      <c r="R207" t="s">
        <v>5372</v>
      </c>
      <c r="S207">
        <v>2.8620000000000005</v>
      </c>
      <c r="T207">
        <v>3</v>
      </c>
      <c r="U207">
        <v>0.7</v>
      </c>
      <c r="V207">
        <v>-2.2896000000000001</v>
      </c>
    </row>
    <row r="208" spans="1:22" x14ac:dyDescent="0.3">
      <c r="A208">
        <v>8885</v>
      </c>
      <c r="B208" t="s">
        <v>10296</v>
      </c>
      <c r="C208">
        <v>2011</v>
      </c>
      <c r="D208" s="13">
        <v>40780</v>
      </c>
      <c r="E208" s="13">
        <v>40785</v>
      </c>
      <c r="F208" t="s">
        <v>50</v>
      </c>
      <c r="G208" t="s">
        <v>307</v>
      </c>
      <c r="H208" t="s">
        <v>308</v>
      </c>
      <c r="I208" t="s">
        <v>41</v>
      </c>
      <c r="J208" t="s">
        <v>27</v>
      </c>
      <c r="K208" t="s">
        <v>497</v>
      </c>
      <c r="L208" t="s">
        <v>498</v>
      </c>
      <c r="M208">
        <v>43229</v>
      </c>
      <c r="N208" t="s">
        <v>148</v>
      </c>
      <c r="O208" t="s">
        <v>1208</v>
      </c>
      <c r="P208" t="s">
        <v>46</v>
      </c>
      <c r="Q208" t="s">
        <v>75</v>
      </c>
      <c r="R208" t="s">
        <v>1209</v>
      </c>
      <c r="S208">
        <v>6.5280000000000014</v>
      </c>
      <c r="T208">
        <v>4</v>
      </c>
      <c r="U208">
        <v>0.7</v>
      </c>
      <c r="V208">
        <v>-4.5695999999999994</v>
      </c>
    </row>
    <row r="209" spans="1:22" x14ac:dyDescent="0.3">
      <c r="A209">
        <v>8875</v>
      </c>
      <c r="B209" t="s">
        <v>10288</v>
      </c>
      <c r="C209">
        <v>2014</v>
      </c>
      <c r="D209" s="13">
        <v>41958</v>
      </c>
      <c r="E209" s="13">
        <v>41960</v>
      </c>
      <c r="F209" t="s">
        <v>23</v>
      </c>
      <c r="G209" t="s">
        <v>5806</v>
      </c>
      <c r="H209" t="s">
        <v>5807</v>
      </c>
      <c r="I209" t="s">
        <v>26</v>
      </c>
      <c r="J209" t="s">
        <v>27</v>
      </c>
      <c r="K209" t="s">
        <v>184</v>
      </c>
      <c r="L209" t="s">
        <v>104</v>
      </c>
      <c r="M209">
        <v>77095</v>
      </c>
      <c r="N209" t="s">
        <v>105</v>
      </c>
      <c r="O209" t="s">
        <v>2786</v>
      </c>
      <c r="P209" t="s">
        <v>46</v>
      </c>
      <c r="Q209" t="s">
        <v>75</v>
      </c>
      <c r="R209" t="s">
        <v>2787</v>
      </c>
      <c r="S209">
        <v>21.989999999999995</v>
      </c>
      <c r="T209">
        <v>5</v>
      </c>
      <c r="U209">
        <v>0.8</v>
      </c>
      <c r="V209">
        <v>-32.984999999999999</v>
      </c>
    </row>
    <row r="210" spans="1:22" x14ac:dyDescent="0.3">
      <c r="A210">
        <v>8874</v>
      </c>
      <c r="B210" t="s">
        <v>10285</v>
      </c>
      <c r="C210">
        <v>2011</v>
      </c>
      <c r="D210" s="13">
        <v>40826</v>
      </c>
      <c r="E210" s="13">
        <v>40826</v>
      </c>
      <c r="F210" t="s">
        <v>1290</v>
      </c>
      <c r="G210" t="s">
        <v>5081</v>
      </c>
      <c r="H210" t="s">
        <v>5082</v>
      </c>
      <c r="I210" t="s">
        <v>26</v>
      </c>
      <c r="J210" t="s">
        <v>27</v>
      </c>
      <c r="K210" t="s">
        <v>497</v>
      </c>
      <c r="L210" t="s">
        <v>498</v>
      </c>
      <c r="M210">
        <v>43229</v>
      </c>
      <c r="N210" t="s">
        <v>148</v>
      </c>
      <c r="O210" t="s">
        <v>1829</v>
      </c>
      <c r="P210" t="s">
        <v>46</v>
      </c>
      <c r="Q210" t="s">
        <v>75</v>
      </c>
      <c r="R210" t="s">
        <v>1830</v>
      </c>
      <c r="S210">
        <v>18.264000000000003</v>
      </c>
      <c r="T210">
        <v>2</v>
      </c>
      <c r="U210">
        <v>0.7</v>
      </c>
      <c r="V210">
        <v>-13.393599999999999</v>
      </c>
    </row>
    <row r="211" spans="1:22" x14ac:dyDescent="0.3">
      <c r="A211">
        <v>8870</v>
      </c>
      <c r="B211" t="s">
        <v>10284</v>
      </c>
      <c r="C211">
        <v>2014</v>
      </c>
      <c r="D211" s="13">
        <v>41975</v>
      </c>
      <c r="E211" s="13">
        <v>41980</v>
      </c>
      <c r="F211" t="s">
        <v>50</v>
      </c>
      <c r="G211" t="s">
        <v>584</v>
      </c>
      <c r="H211" t="s">
        <v>585</v>
      </c>
      <c r="I211" t="s">
        <v>41</v>
      </c>
      <c r="J211" t="s">
        <v>27</v>
      </c>
      <c r="K211" t="s">
        <v>95</v>
      </c>
      <c r="L211" t="s">
        <v>96</v>
      </c>
      <c r="M211">
        <v>98105</v>
      </c>
      <c r="N211" t="s">
        <v>44</v>
      </c>
      <c r="O211" t="s">
        <v>5822</v>
      </c>
      <c r="P211" t="s">
        <v>46</v>
      </c>
      <c r="Q211" t="s">
        <v>75</v>
      </c>
      <c r="R211" t="s">
        <v>5823</v>
      </c>
      <c r="S211">
        <v>15.920000000000002</v>
      </c>
      <c r="T211">
        <v>5</v>
      </c>
      <c r="U211">
        <v>0.2</v>
      </c>
      <c r="V211">
        <v>5.3729999999999993</v>
      </c>
    </row>
    <row r="212" spans="1:22" x14ac:dyDescent="0.3">
      <c r="A212">
        <v>209</v>
      </c>
      <c r="B212" t="s">
        <v>829</v>
      </c>
      <c r="C212">
        <v>2014</v>
      </c>
      <c r="D212" s="13">
        <v>41975</v>
      </c>
      <c r="E212" s="13">
        <v>41981</v>
      </c>
      <c r="F212" t="s">
        <v>50</v>
      </c>
      <c r="G212" t="s">
        <v>830</v>
      </c>
      <c r="H212" t="s">
        <v>831</v>
      </c>
      <c r="I212" t="s">
        <v>26</v>
      </c>
      <c r="J212" t="s">
        <v>27</v>
      </c>
      <c r="K212" t="s">
        <v>832</v>
      </c>
      <c r="L212" t="s">
        <v>238</v>
      </c>
      <c r="M212">
        <v>48601</v>
      </c>
      <c r="N212" t="s">
        <v>105</v>
      </c>
      <c r="O212" t="s">
        <v>545</v>
      </c>
      <c r="P212" t="s">
        <v>46</v>
      </c>
      <c r="Q212" t="s">
        <v>75</v>
      </c>
      <c r="R212" t="s">
        <v>546</v>
      </c>
      <c r="S212">
        <v>15.92</v>
      </c>
      <c r="T212">
        <v>4</v>
      </c>
      <c r="U212">
        <v>0</v>
      </c>
      <c r="V212">
        <v>7.4824000000000002</v>
      </c>
    </row>
    <row r="213" spans="1:22" x14ac:dyDescent="0.3">
      <c r="A213">
        <v>8863</v>
      </c>
      <c r="B213" t="s">
        <v>10280</v>
      </c>
      <c r="C213">
        <v>2012</v>
      </c>
      <c r="D213" s="13">
        <v>41163</v>
      </c>
      <c r="E213" s="13">
        <v>41170</v>
      </c>
      <c r="F213" t="s">
        <v>50</v>
      </c>
      <c r="G213" t="s">
        <v>3155</v>
      </c>
      <c r="H213" t="s">
        <v>3156</v>
      </c>
      <c r="I213" t="s">
        <v>102</v>
      </c>
      <c r="J213" t="s">
        <v>27</v>
      </c>
      <c r="K213" t="s">
        <v>4824</v>
      </c>
      <c r="L213" t="s">
        <v>788</v>
      </c>
      <c r="M213">
        <v>7501</v>
      </c>
      <c r="N213" t="s">
        <v>148</v>
      </c>
      <c r="O213" t="s">
        <v>1088</v>
      </c>
      <c r="P213" t="s">
        <v>46</v>
      </c>
      <c r="Q213" t="s">
        <v>75</v>
      </c>
      <c r="R213" t="s">
        <v>1089</v>
      </c>
      <c r="S213">
        <v>209.6</v>
      </c>
      <c r="T213">
        <v>4</v>
      </c>
      <c r="U213">
        <v>0</v>
      </c>
      <c r="V213">
        <v>96.415999999999997</v>
      </c>
    </row>
    <row r="214" spans="1:22" x14ac:dyDescent="0.3">
      <c r="A214">
        <v>8859</v>
      </c>
      <c r="B214" t="s">
        <v>10278</v>
      </c>
      <c r="C214">
        <v>2014</v>
      </c>
      <c r="D214" s="13">
        <v>41926</v>
      </c>
      <c r="E214" s="13">
        <v>41933</v>
      </c>
      <c r="F214" t="s">
        <v>50</v>
      </c>
      <c r="G214" t="s">
        <v>4007</v>
      </c>
      <c r="H214" t="s">
        <v>4008</v>
      </c>
      <c r="I214" t="s">
        <v>41</v>
      </c>
      <c r="J214" t="s">
        <v>27</v>
      </c>
      <c r="K214" t="s">
        <v>5395</v>
      </c>
      <c r="L214" t="s">
        <v>43</v>
      </c>
      <c r="M214">
        <v>95823</v>
      </c>
      <c r="N214" t="s">
        <v>44</v>
      </c>
      <c r="O214" t="s">
        <v>1742</v>
      </c>
      <c r="P214" t="s">
        <v>46</v>
      </c>
      <c r="Q214" t="s">
        <v>75</v>
      </c>
      <c r="R214" t="s">
        <v>1743</v>
      </c>
      <c r="S214">
        <v>5083.96</v>
      </c>
      <c r="T214">
        <v>5</v>
      </c>
      <c r="U214">
        <v>0.2</v>
      </c>
      <c r="V214">
        <v>1906.4849999999999</v>
      </c>
    </row>
    <row r="215" spans="1:22" x14ac:dyDescent="0.3">
      <c r="A215">
        <v>8856</v>
      </c>
      <c r="B215" t="s">
        <v>10277</v>
      </c>
      <c r="C215">
        <v>2014</v>
      </c>
      <c r="D215" s="13">
        <v>41998</v>
      </c>
      <c r="E215" s="13">
        <v>42004</v>
      </c>
      <c r="F215" t="s">
        <v>50</v>
      </c>
      <c r="G215" t="s">
        <v>2638</v>
      </c>
      <c r="H215" t="s">
        <v>2639</v>
      </c>
      <c r="I215" t="s">
        <v>41</v>
      </c>
      <c r="J215" t="s">
        <v>27</v>
      </c>
      <c r="K215" t="s">
        <v>6259</v>
      </c>
      <c r="L215" t="s">
        <v>6260</v>
      </c>
      <c r="M215">
        <v>83642</v>
      </c>
      <c r="N215" t="s">
        <v>44</v>
      </c>
      <c r="O215" t="s">
        <v>897</v>
      </c>
      <c r="P215" t="s">
        <v>46</v>
      </c>
      <c r="Q215" t="s">
        <v>75</v>
      </c>
      <c r="R215" t="s">
        <v>898</v>
      </c>
      <c r="S215">
        <v>21.312000000000005</v>
      </c>
      <c r="T215">
        <v>3</v>
      </c>
      <c r="U215">
        <v>0.2</v>
      </c>
      <c r="V215">
        <v>7.9919999999999991</v>
      </c>
    </row>
    <row r="216" spans="1:22" x14ac:dyDescent="0.3">
      <c r="A216">
        <v>8851</v>
      </c>
      <c r="B216" t="s">
        <v>10274</v>
      </c>
      <c r="C216">
        <v>2012</v>
      </c>
      <c r="D216" s="13">
        <v>41092</v>
      </c>
      <c r="E216" s="13">
        <v>41094</v>
      </c>
      <c r="F216" t="s">
        <v>188</v>
      </c>
      <c r="G216" t="s">
        <v>1171</v>
      </c>
      <c r="H216" t="s">
        <v>1172</v>
      </c>
      <c r="I216" t="s">
        <v>41</v>
      </c>
      <c r="J216" t="s">
        <v>27</v>
      </c>
      <c r="K216" t="s">
        <v>4588</v>
      </c>
      <c r="L216" t="s">
        <v>88</v>
      </c>
      <c r="M216">
        <v>27604</v>
      </c>
      <c r="N216" t="s">
        <v>30</v>
      </c>
      <c r="O216" t="s">
        <v>2106</v>
      </c>
      <c r="P216" t="s">
        <v>46</v>
      </c>
      <c r="Q216" t="s">
        <v>75</v>
      </c>
      <c r="R216" t="s">
        <v>2107</v>
      </c>
      <c r="S216">
        <v>2.8920000000000008</v>
      </c>
      <c r="T216">
        <v>2</v>
      </c>
      <c r="U216">
        <v>0.7</v>
      </c>
      <c r="V216">
        <v>-2.3136000000000001</v>
      </c>
    </row>
    <row r="217" spans="1:22" x14ac:dyDescent="0.3">
      <c r="A217">
        <v>8845</v>
      </c>
      <c r="B217" t="s">
        <v>10273</v>
      </c>
      <c r="C217">
        <v>2014</v>
      </c>
      <c r="D217" s="13">
        <v>41992</v>
      </c>
      <c r="E217" s="13">
        <v>41997</v>
      </c>
      <c r="F217" t="s">
        <v>50</v>
      </c>
      <c r="G217" t="s">
        <v>3723</v>
      </c>
      <c r="H217" t="s">
        <v>3724</v>
      </c>
      <c r="I217" t="s">
        <v>26</v>
      </c>
      <c r="J217" t="s">
        <v>27</v>
      </c>
      <c r="K217" t="s">
        <v>497</v>
      </c>
      <c r="L217" t="s">
        <v>498</v>
      </c>
      <c r="M217">
        <v>43229</v>
      </c>
      <c r="N217" t="s">
        <v>148</v>
      </c>
      <c r="O217" t="s">
        <v>4944</v>
      </c>
      <c r="P217" t="s">
        <v>46</v>
      </c>
      <c r="Q217" t="s">
        <v>75</v>
      </c>
      <c r="R217" t="s">
        <v>4945</v>
      </c>
      <c r="S217">
        <v>7.2359999999999998</v>
      </c>
      <c r="T217">
        <v>3</v>
      </c>
      <c r="U217">
        <v>0.7</v>
      </c>
      <c r="V217">
        <v>-6.0299999999999976</v>
      </c>
    </row>
    <row r="218" spans="1:22" x14ac:dyDescent="0.3">
      <c r="A218">
        <v>8840</v>
      </c>
      <c r="B218" t="s">
        <v>10270</v>
      </c>
      <c r="C218">
        <v>2011</v>
      </c>
      <c r="D218" s="13">
        <v>40639</v>
      </c>
      <c r="E218" s="13">
        <v>40643</v>
      </c>
      <c r="F218" t="s">
        <v>23</v>
      </c>
      <c r="G218" t="s">
        <v>3287</v>
      </c>
      <c r="H218" t="s">
        <v>3288</v>
      </c>
      <c r="I218" t="s">
        <v>41</v>
      </c>
      <c r="J218" t="s">
        <v>27</v>
      </c>
      <c r="K218" t="s">
        <v>42</v>
      </c>
      <c r="L218" t="s">
        <v>43</v>
      </c>
      <c r="M218">
        <v>90004</v>
      </c>
      <c r="N218" t="s">
        <v>44</v>
      </c>
      <c r="O218" t="s">
        <v>462</v>
      </c>
      <c r="P218" t="s">
        <v>46</v>
      </c>
      <c r="Q218" t="s">
        <v>75</v>
      </c>
      <c r="R218" t="s">
        <v>463</v>
      </c>
      <c r="S218">
        <v>65.567999999999998</v>
      </c>
      <c r="T218">
        <v>2</v>
      </c>
      <c r="U218">
        <v>0.2</v>
      </c>
      <c r="V218">
        <v>23.768399999999996</v>
      </c>
    </row>
    <row r="219" spans="1:22" x14ac:dyDescent="0.3">
      <c r="A219">
        <v>8833</v>
      </c>
      <c r="B219" t="s">
        <v>10268</v>
      </c>
      <c r="C219">
        <v>2012</v>
      </c>
      <c r="D219" s="13">
        <v>41082</v>
      </c>
      <c r="E219" s="13">
        <v>41087</v>
      </c>
      <c r="F219" t="s">
        <v>50</v>
      </c>
      <c r="G219" t="s">
        <v>4348</v>
      </c>
      <c r="H219" t="s">
        <v>4349</v>
      </c>
      <c r="I219" t="s">
        <v>26</v>
      </c>
      <c r="J219" t="s">
        <v>27</v>
      </c>
      <c r="K219" t="s">
        <v>389</v>
      </c>
      <c r="L219" t="s">
        <v>267</v>
      </c>
      <c r="M219">
        <v>14609</v>
      </c>
      <c r="N219" t="s">
        <v>148</v>
      </c>
      <c r="O219" t="s">
        <v>2691</v>
      </c>
      <c r="P219" t="s">
        <v>46</v>
      </c>
      <c r="Q219" t="s">
        <v>75</v>
      </c>
      <c r="R219" t="s">
        <v>2692</v>
      </c>
      <c r="S219">
        <v>1217.568</v>
      </c>
      <c r="T219">
        <v>2</v>
      </c>
      <c r="U219">
        <v>0.2</v>
      </c>
      <c r="V219">
        <v>456.58800000000002</v>
      </c>
    </row>
    <row r="220" spans="1:22" x14ac:dyDescent="0.3">
      <c r="A220">
        <v>8831</v>
      </c>
      <c r="B220" t="s">
        <v>10266</v>
      </c>
      <c r="C220">
        <v>2013</v>
      </c>
      <c r="D220" s="13">
        <v>41508</v>
      </c>
      <c r="E220" s="13">
        <v>41511</v>
      </c>
      <c r="F220" t="s">
        <v>23</v>
      </c>
      <c r="G220" t="s">
        <v>2853</v>
      </c>
      <c r="H220" t="s">
        <v>2854</v>
      </c>
      <c r="I220" t="s">
        <v>41</v>
      </c>
      <c r="J220" t="s">
        <v>27</v>
      </c>
      <c r="K220" t="s">
        <v>95</v>
      </c>
      <c r="L220" t="s">
        <v>96</v>
      </c>
      <c r="M220">
        <v>98115</v>
      </c>
      <c r="N220" t="s">
        <v>44</v>
      </c>
      <c r="O220" t="s">
        <v>3168</v>
      </c>
      <c r="P220" t="s">
        <v>46</v>
      </c>
      <c r="Q220" t="s">
        <v>75</v>
      </c>
      <c r="R220" t="s">
        <v>3169</v>
      </c>
      <c r="S220">
        <v>33.44</v>
      </c>
      <c r="T220">
        <v>10</v>
      </c>
      <c r="U220">
        <v>0.2</v>
      </c>
      <c r="V220">
        <v>11.703999999999997</v>
      </c>
    </row>
    <row r="221" spans="1:22" x14ac:dyDescent="0.3">
      <c r="A221">
        <v>8822</v>
      </c>
      <c r="B221" t="s">
        <v>10260</v>
      </c>
      <c r="C221">
        <v>2014</v>
      </c>
      <c r="D221" s="13">
        <v>41947</v>
      </c>
      <c r="E221" s="13">
        <v>41951</v>
      </c>
      <c r="F221" t="s">
        <v>50</v>
      </c>
      <c r="G221" t="s">
        <v>508</v>
      </c>
      <c r="H221" t="s">
        <v>509</v>
      </c>
      <c r="I221" t="s">
        <v>26</v>
      </c>
      <c r="J221" t="s">
        <v>27</v>
      </c>
      <c r="K221" t="s">
        <v>6051</v>
      </c>
      <c r="L221" t="s">
        <v>54</v>
      </c>
      <c r="M221">
        <v>32839</v>
      </c>
      <c r="N221" t="s">
        <v>30</v>
      </c>
      <c r="O221" t="s">
        <v>5217</v>
      </c>
      <c r="P221" t="s">
        <v>46</v>
      </c>
      <c r="Q221" t="s">
        <v>75</v>
      </c>
      <c r="R221" t="s">
        <v>5218</v>
      </c>
      <c r="S221">
        <v>4.0860000000000003</v>
      </c>
      <c r="T221">
        <v>2</v>
      </c>
      <c r="U221">
        <v>0.7</v>
      </c>
      <c r="V221">
        <v>-2.9963999999999995</v>
      </c>
    </row>
    <row r="222" spans="1:22" x14ac:dyDescent="0.3">
      <c r="A222">
        <v>8808</v>
      </c>
      <c r="B222" t="s">
        <v>10252</v>
      </c>
      <c r="C222">
        <v>2014</v>
      </c>
      <c r="D222" s="13">
        <v>41939</v>
      </c>
      <c r="E222" s="13">
        <v>41944</v>
      </c>
      <c r="F222" t="s">
        <v>50</v>
      </c>
      <c r="G222" t="s">
        <v>3691</v>
      </c>
      <c r="H222" t="s">
        <v>3692</v>
      </c>
      <c r="I222" t="s">
        <v>26</v>
      </c>
      <c r="J222" t="s">
        <v>27</v>
      </c>
      <c r="K222" t="s">
        <v>146</v>
      </c>
      <c r="L222" t="s">
        <v>147</v>
      </c>
      <c r="M222">
        <v>19134</v>
      </c>
      <c r="N222" t="s">
        <v>148</v>
      </c>
      <c r="O222" t="s">
        <v>3144</v>
      </c>
      <c r="P222" t="s">
        <v>46</v>
      </c>
      <c r="Q222" t="s">
        <v>75</v>
      </c>
      <c r="R222" t="s">
        <v>3145</v>
      </c>
      <c r="S222">
        <v>33.282000000000004</v>
      </c>
      <c r="T222">
        <v>3</v>
      </c>
      <c r="U222">
        <v>0.7</v>
      </c>
      <c r="V222">
        <v>-27.734999999999992</v>
      </c>
    </row>
    <row r="223" spans="1:22" x14ac:dyDescent="0.3">
      <c r="A223">
        <v>8806</v>
      </c>
      <c r="B223" t="s">
        <v>10250</v>
      </c>
      <c r="C223">
        <v>2014</v>
      </c>
      <c r="D223" s="13">
        <v>41871</v>
      </c>
      <c r="E223" s="13">
        <v>41875</v>
      </c>
      <c r="F223" t="s">
        <v>50</v>
      </c>
      <c r="G223" t="s">
        <v>1350</v>
      </c>
      <c r="H223" t="s">
        <v>1351</v>
      </c>
      <c r="I223" t="s">
        <v>26</v>
      </c>
      <c r="J223" t="s">
        <v>27</v>
      </c>
      <c r="K223" t="s">
        <v>5119</v>
      </c>
      <c r="L223" t="s">
        <v>121</v>
      </c>
      <c r="M223">
        <v>84106</v>
      </c>
      <c r="N223" t="s">
        <v>44</v>
      </c>
      <c r="O223" t="s">
        <v>4642</v>
      </c>
      <c r="P223" t="s">
        <v>46</v>
      </c>
      <c r="Q223" t="s">
        <v>75</v>
      </c>
      <c r="R223" t="s">
        <v>4643</v>
      </c>
      <c r="S223">
        <v>102.72</v>
      </c>
      <c r="T223">
        <v>3</v>
      </c>
      <c r="U223">
        <v>0.2</v>
      </c>
      <c r="V223">
        <v>37.235999999999997</v>
      </c>
    </row>
    <row r="224" spans="1:22" x14ac:dyDescent="0.3">
      <c r="A224">
        <v>8791</v>
      </c>
      <c r="B224" t="s">
        <v>10241</v>
      </c>
      <c r="C224">
        <v>2012</v>
      </c>
      <c r="D224" s="13">
        <v>41158</v>
      </c>
      <c r="E224" s="13">
        <v>41164</v>
      </c>
      <c r="F224" t="s">
        <v>50</v>
      </c>
      <c r="G224" t="s">
        <v>1149</v>
      </c>
      <c r="H224" t="s">
        <v>1150</v>
      </c>
      <c r="I224" t="s">
        <v>41</v>
      </c>
      <c r="J224" t="s">
        <v>27</v>
      </c>
      <c r="K224" t="s">
        <v>1464</v>
      </c>
      <c r="L224" t="s">
        <v>319</v>
      </c>
      <c r="M224">
        <v>23223</v>
      </c>
      <c r="N224" t="s">
        <v>30</v>
      </c>
      <c r="O224" t="s">
        <v>6227</v>
      </c>
      <c r="P224" t="s">
        <v>46</v>
      </c>
      <c r="Q224" t="s">
        <v>75</v>
      </c>
      <c r="R224" t="s">
        <v>6228</v>
      </c>
      <c r="S224">
        <v>46.62</v>
      </c>
      <c r="T224">
        <v>9</v>
      </c>
      <c r="U224">
        <v>0</v>
      </c>
      <c r="V224">
        <v>21.445199999999996</v>
      </c>
    </row>
    <row r="225" spans="1:22" x14ac:dyDescent="0.3">
      <c r="A225">
        <v>222</v>
      </c>
      <c r="B225" t="s">
        <v>863</v>
      </c>
      <c r="C225">
        <v>2012</v>
      </c>
      <c r="D225" s="13">
        <v>41267</v>
      </c>
      <c r="E225" s="13">
        <v>41270</v>
      </c>
      <c r="F225" t="s">
        <v>188</v>
      </c>
      <c r="G225" t="s">
        <v>864</v>
      </c>
      <c r="H225" t="s">
        <v>865</v>
      </c>
      <c r="I225" t="s">
        <v>26</v>
      </c>
      <c r="J225" t="s">
        <v>27</v>
      </c>
      <c r="K225" t="s">
        <v>866</v>
      </c>
      <c r="L225" t="s">
        <v>498</v>
      </c>
      <c r="M225">
        <v>43017</v>
      </c>
      <c r="N225" t="s">
        <v>148</v>
      </c>
      <c r="O225" t="s">
        <v>414</v>
      </c>
      <c r="P225" t="s">
        <v>46</v>
      </c>
      <c r="Q225" t="s">
        <v>75</v>
      </c>
      <c r="R225" t="s">
        <v>415</v>
      </c>
      <c r="S225">
        <v>19.776000000000003</v>
      </c>
      <c r="T225">
        <v>4</v>
      </c>
      <c r="U225">
        <v>0.7</v>
      </c>
      <c r="V225">
        <v>-13.843199999999996</v>
      </c>
    </row>
    <row r="226" spans="1:22" x14ac:dyDescent="0.3">
      <c r="A226">
        <v>8783</v>
      </c>
      <c r="B226" t="s">
        <v>10236</v>
      </c>
      <c r="C226">
        <v>2013</v>
      </c>
      <c r="D226" s="13">
        <v>41533</v>
      </c>
      <c r="E226" s="13">
        <v>41538</v>
      </c>
      <c r="F226" t="s">
        <v>50</v>
      </c>
      <c r="G226" t="s">
        <v>2109</v>
      </c>
      <c r="H226" t="s">
        <v>2110</v>
      </c>
      <c r="I226" t="s">
        <v>41</v>
      </c>
      <c r="J226" t="s">
        <v>27</v>
      </c>
      <c r="K226" t="s">
        <v>10237</v>
      </c>
      <c r="L226" t="s">
        <v>6260</v>
      </c>
      <c r="M226">
        <v>83301</v>
      </c>
      <c r="N226" t="s">
        <v>44</v>
      </c>
      <c r="O226" t="s">
        <v>4832</v>
      </c>
      <c r="P226" t="s">
        <v>46</v>
      </c>
      <c r="Q226" t="s">
        <v>75</v>
      </c>
      <c r="R226" t="s">
        <v>4833</v>
      </c>
      <c r="S226">
        <v>20.416</v>
      </c>
      <c r="T226">
        <v>4</v>
      </c>
      <c r="U226">
        <v>0.2</v>
      </c>
      <c r="V226">
        <v>6.6351999999999984</v>
      </c>
    </row>
    <row r="227" spans="1:22" x14ac:dyDescent="0.3">
      <c r="A227">
        <v>8775</v>
      </c>
      <c r="B227" t="s">
        <v>10230</v>
      </c>
      <c r="C227">
        <v>2012</v>
      </c>
      <c r="D227" s="13">
        <v>40962</v>
      </c>
      <c r="E227" s="13">
        <v>40967</v>
      </c>
      <c r="F227" t="s">
        <v>50</v>
      </c>
      <c r="G227" t="s">
        <v>9817</v>
      </c>
      <c r="H227" t="s">
        <v>9818</v>
      </c>
      <c r="I227" t="s">
        <v>102</v>
      </c>
      <c r="J227" t="s">
        <v>27</v>
      </c>
      <c r="K227" t="s">
        <v>266</v>
      </c>
      <c r="L227" t="s">
        <v>267</v>
      </c>
      <c r="M227">
        <v>10024</v>
      </c>
      <c r="N227" t="s">
        <v>148</v>
      </c>
      <c r="O227" t="s">
        <v>5217</v>
      </c>
      <c r="P227" t="s">
        <v>46</v>
      </c>
      <c r="Q227" t="s">
        <v>75</v>
      </c>
      <c r="R227" t="s">
        <v>5218</v>
      </c>
      <c r="S227">
        <v>10.896000000000001</v>
      </c>
      <c r="T227">
        <v>2</v>
      </c>
      <c r="U227">
        <v>0.2</v>
      </c>
      <c r="V227">
        <v>3.8135999999999992</v>
      </c>
    </row>
    <row r="228" spans="1:22" x14ac:dyDescent="0.3">
      <c r="A228">
        <v>8768</v>
      </c>
      <c r="B228" t="s">
        <v>10226</v>
      </c>
      <c r="C228">
        <v>2012</v>
      </c>
      <c r="D228" s="13">
        <v>41234</v>
      </c>
      <c r="E228" s="13">
        <v>41240</v>
      </c>
      <c r="F228" t="s">
        <v>50</v>
      </c>
      <c r="G228" t="s">
        <v>1532</v>
      </c>
      <c r="H228" t="s">
        <v>1533</v>
      </c>
      <c r="I228" t="s">
        <v>41</v>
      </c>
      <c r="J228" t="s">
        <v>27</v>
      </c>
      <c r="K228" t="s">
        <v>103</v>
      </c>
      <c r="L228" t="s">
        <v>104</v>
      </c>
      <c r="M228">
        <v>76106</v>
      </c>
      <c r="N228" t="s">
        <v>105</v>
      </c>
      <c r="O228" t="s">
        <v>1618</v>
      </c>
      <c r="P228" t="s">
        <v>46</v>
      </c>
      <c r="Q228" t="s">
        <v>75</v>
      </c>
      <c r="R228" t="s">
        <v>1619</v>
      </c>
      <c r="S228">
        <v>7.9799999999999986</v>
      </c>
      <c r="T228">
        <v>5</v>
      </c>
      <c r="U228">
        <v>0.8</v>
      </c>
      <c r="V228">
        <v>-13.167000000000002</v>
      </c>
    </row>
    <row r="229" spans="1:22" x14ac:dyDescent="0.3">
      <c r="A229">
        <v>8766</v>
      </c>
      <c r="B229" t="s">
        <v>10226</v>
      </c>
      <c r="C229">
        <v>2012</v>
      </c>
      <c r="D229" s="13">
        <v>41234</v>
      </c>
      <c r="E229" s="13">
        <v>41240</v>
      </c>
      <c r="F229" t="s">
        <v>50</v>
      </c>
      <c r="G229" t="s">
        <v>1532</v>
      </c>
      <c r="H229" t="s">
        <v>1533</v>
      </c>
      <c r="I229" t="s">
        <v>41</v>
      </c>
      <c r="J229" t="s">
        <v>27</v>
      </c>
      <c r="K229" t="s">
        <v>103</v>
      </c>
      <c r="L229" t="s">
        <v>104</v>
      </c>
      <c r="M229">
        <v>76106</v>
      </c>
      <c r="N229" t="s">
        <v>105</v>
      </c>
      <c r="O229" t="s">
        <v>108</v>
      </c>
      <c r="P229" t="s">
        <v>46</v>
      </c>
      <c r="Q229" t="s">
        <v>75</v>
      </c>
      <c r="R229" t="s">
        <v>109</v>
      </c>
      <c r="S229">
        <v>1.6959999999999997</v>
      </c>
      <c r="T229">
        <v>2</v>
      </c>
      <c r="U229">
        <v>0.8</v>
      </c>
      <c r="V229">
        <v>-2.5440000000000005</v>
      </c>
    </row>
    <row r="230" spans="1:22" x14ac:dyDescent="0.3">
      <c r="A230">
        <v>8761</v>
      </c>
      <c r="B230" t="s">
        <v>10224</v>
      </c>
      <c r="C230">
        <v>2013</v>
      </c>
      <c r="D230" s="13">
        <v>41305</v>
      </c>
      <c r="E230" s="13">
        <v>41311</v>
      </c>
      <c r="F230" t="s">
        <v>50</v>
      </c>
      <c r="G230" t="s">
        <v>3436</v>
      </c>
      <c r="H230" t="s">
        <v>3437</v>
      </c>
      <c r="I230" t="s">
        <v>102</v>
      </c>
      <c r="J230" t="s">
        <v>27</v>
      </c>
      <c r="K230" t="s">
        <v>1736</v>
      </c>
      <c r="L230" t="s">
        <v>1272</v>
      </c>
      <c r="M230">
        <v>30318</v>
      </c>
      <c r="N230" t="s">
        <v>30</v>
      </c>
      <c r="O230" t="s">
        <v>1742</v>
      </c>
      <c r="P230" t="s">
        <v>46</v>
      </c>
      <c r="Q230" t="s">
        <v>75</v>
      </c>
      <c r="R230" t="s">
        <v>1743</v>
      </c>
      <c r="S230">
        <v>1270.99</v>
      </c>
      <c r="T230">
        <v>1</v>
      </c>
      <c r="U230">
        <v>0</v>
      </c>
      <c r="V230">
        <v>635.495</v>
      </c>
    </row>
    <row r="231" spans="1:22" x14ac:dyDescent="0.3">
      <c r="A231">
        <v>8760</v>
      </c>
      <c r="B231" t="s">
        <v>10223</v>
      </c>
      <c r="C231">
        <v>2013</v>
      </c>
      <c r="D231" s="13">
        <v>41478</v>
      </c>
      <c r="E231" s="13">
        <v>41482</v>
      </c>
      <c r="F231" t="s">
        <v>50</v>
      </c>
      <c r="G231" t="s">
        <v>6865</v>
      </c>
      <c r="H231" t="s">
        <v>6866</v>
      </c>
      <c r="I231" t="s">
        <v>41</v>
      </c>
      <c r="J231" t="s">
        <v>27</v>
      </c>
      <c r="K231" t="s">
        <v>382</v>
      </c>
      <c r="L231" t="s">
        <v>2735</v>
      </c>
      <c r="M231">
        <v>21044</v>
      </c>
      <c r="N231" t="s">
        <v>148</v>
      </c>
      <c r="O231" t="s">
        <v>2936</v>
      </c>
      <c r="P231" t="s">
        <v>46</v>
      </c>
      <c r="Q231" t="s">
        <v>75</v>
      </c>
      <c r="R231" t="s">
        <v>2937</v>
      </c>
      <c r="S231">
        <v>5.4</v>
      </c>
      <c r="T231">
        <v>3</v>
      </c>
      <c r="U231">
        <v>0</v>
      </c>
      <c r="V231">
        <v>2.5920000000000001</v>
      </c>
    </row>
    <row r="232" spans="1:22" x14ac:dyDescent="0.3">
      <c r="A232">
        <v>8756</v>
      </c>
      <c r="B232" t="s">
        <v>10222</v>
      </c>
      <c r="C232">
        <v>2014</v>
      </c>
      <c r="D232" s="13">
        <v>41892</v>
      </c>
      <c r="E232" s="13">
        <v>41893</v>
      </c>
      <c r="F232" t="s">
        <v>188</v>
      </c>
      <c r="G232" t="s">
        <v>4830</v>
      </c>
      <c r="H232" t="s">
        <v>4831</v>
      </c>
      <c r="I232" t="s">
        <v>26</v>
      </c>
      <c r="J232" t="s">
        <v>27</v>
      </c>
      <c r="K232" t="s">
        <v>2835</v>
      </c>
      <c r="L232" t="s">
        <v>498</v>
      </c>
      <c r="M232">
        <v>43615</v>
      </c>
      <c r="N232" t="s">
        <v>148</v>
      </c>
      <c r="O232" t="s">
        <v>4493</v>
      </c>
      <c r="P232" t="s">
        <v>46</v>
      </c>
      <c r="Q232" t="s">
        <v>75</v>
      </c>
      <c r="R232" t="s">
        <v>4494</v>
      </c>
      <c r="S232">
        <v>6.2580000000000009</v>
      </c>
      <c r="T232">
        <v>2</v>
      </c>
      <c r="U232">
        <v>0.7</v>
      </c>
      <c r="V232">
        <v>-5.2149999999999999</v>
      </c>
    </row>
    <row r="233" spans="1:22" x14ac:dyDescent="0.3">
      <c r="A233">
        <v>8755</v>
      </c>
      <c r="B233" t="s">
        <v>10222</v>
      </c>
      <c r="C233">
        <v>2014</v>
      </c>
      <c r="D233" s="13">
        <v>41892</v>
      </c>
      <c r="E233" s="13">
        <v>41893</v>
      </c>
      <c r="F233" t="s">
        <v>188</v>
      </c>
      <c r="G233" t="s">
        <v>4830</v>
      </c>
      <c r="H233" t="s">
        <v>4831</v>
      </c>
      <c r="I233" t="s">
        <v>26</v>
      </c>
      <c r="J233" t="s">
        <v>27</v>
      </c>
      <c r="K233" t="s">
        <v>2835</v>
      </c>
      <c r="L233" t="s">
        <v>498</v>
      </c>
      <c r="M233">
        <v>43615</v>
      </c>
      <c r="N233" t="s">
        <v>148</v>
      </c>
      <c r="O233" t="s">
        <v>3163</v>
      </c>
      <c r="P233" t="s">
        <v>46</v>
      </c>
      <c r="Q233" t="s">
        <v>75</v>
      </c>
      <c r="R233" t="s">
        <v>3164</v>
      </c>
      <c r="S233">
        <v>4.8600000000000012</v>
      </c>
      <c r="T233">
        <v>3</v>
      </c>
      <c r="U233">
        <v>0.7</v>
      </c>
      <c r="V233">
        <v>-3.5640000000000001</v>
      </c>
    </row>
    <row r="234" spans="1:22" x14ac:dyDescent="0.3">
      <c r="A234">
        <v>231</v>
      </c>
      <c r="B234" t="s">
        <v>894</v>
      </c>
      <c r="C234">
        <v>2011</v>
      </c>
      <c r="D234" s="13">
        <v>40799</v>
      </c>
      <c r="E234" s="13">
        <v>40803</v>
      </c>
      <c r="F234" t="s">
        <v>50</v>
      </c>
      <c r="G234" t="s">
        <v>895</v>
      </c>
      <c r="H234" t="s">
        <v>896</v>
      </c>
      <c r="I234" t="s">
        <v>41</v>
      </c>
      <c r="J234" t="s">
        <v>27</v>
      </c>
      <c r="K234" t="s">
        <v>467</v>
      </c>
      <c r="L234" t="s">
        <v>88</v>
      </c>
      <c r="M234">
        <v>28205</v>
      </c>
      <c r="N234" t="s">
        <v>30</v>
      </c>
      <c r="O234" t="s">
        <v>897</v>
      </c>
      <c r="P234" t="s">
        <v>46</v>
      </c>
      <c r="Q234" t="s">
        <v>75</v>
      </c>
      <c r="R234" t="s">
        <v>898</v>
      </c>
      <c r="S234">
        <v>18.648000000000003</v>
      </c>
      <c r="T234">
        <v>7</v>
      </c>
      <c r="U234">
        <v>0.7</v>
      </c>
      <c r="V234">
        <v>-12.431999999999999</v>
      </c>
    </row>
    <row r="235" spans="1:22" x14ac:dyDescent="0.3">
      <c r="A235">
        <v>8750</v>
      </c>
      <c r="B235" t="s">
        <v>10218</v>
      </c>
      <c r="C235">
        <v>2012</v>
      </c>
      <c r="D235" s="13">
        <v>41076</v>
      </c>
      <c r="E235" s="13">
        <v>41079</v>
      </c>
      <c r="F235" t="s">
        <v>188</v>
      </c>
      <c r="G235" t="s">
        <v>564</v>
      </c>
      <c r="H235" t="s">
        <v>565</v>
      </c>
      <c r="I235" t="s">
        <v>26</v>
      </c>
      <c r="J235" t="s">
        <v>27</v>
      </c>
      <c r="K235" t="s">
        <v>266</v>
      </c>
      <c r="L235" t="s">
        <v>267</v>
      </c>
      <c r="M235">
        <v>10009</v>
      </c>
      <c r="N235" t="s">
        <v>148</v>
      </c>
      <c r="O235" t="s">
        <v>1742</v>
      </c>
      <c r="P235" t="s">
        <v>46</v>
      </c>
      <c r="Q235" t="s">
        <v>75</v>
      </c>
      <c r="R235" t="s">
        <v>1743</v>
      </c>
      <c r="S235">
        <v>3050.3760000000002</v>
      </c>
      <c r="T235">
        <v>3</v>
      </c>
      <c r="U235">
        <v>0.2</v>
      </c>
      <c r="V235">
        <v>1143.8910000000001</v>
      </c>
    </row>
    <row r="236" spans="1:22" x14ac:dyDescent="0.3">
      <c r="A236">
        <v>8748</v>
      </c>
      <c r="B236" t="s">
        <v>10217</v>
      </c>
      <c r="C236">
        <v>2014</v>
      </c>
      <c r="D236" s="13">
        <v>41673</v>
      </c>
      <c r="E236" s="13">
        <v>41678</v>
      </c>
      <c r="F236" t="s">
        <v>50</v>
      </c>
      <c r="G236" t="s">
        <v>5724</v>
      </c>
      <c r="H236" t="s">
        <v>5725</v>
      </c>
      <c r="I236" t="s">
        <v>41</v>
      </c>
      <c r="J236" t="s">
        <v>27</v>
      </c>
      <c r="K236" t="s">
        <v>947</v>
      </c>
      <c r="L236" t="s">
        <v>43</v>
      </c>
      <c r="M236">
        <v>92105</v>
      </c>
      <c r="N236" t="s">
        <v>44</v>
      </c>
      <c r="O236" t="s">
        <v>2387</v>
      </c>
      <c r="P236" t="s">
        <v>46</v>
      </c>
      <c r="Q236" t="s">
        <v>75</v>
      </c>
      <c r="R236" t="s">
        <v>2388</v>
      </c>
      <c r="S236">
        <v>30.960000000000004</v>
      </c>
      <c r="T236">
        <v>2</v>
      </c>
      <c r="U236">
        <v>0.2</v>
      </c>
      <c r="V236">
        <v>10.061999999999998</v>
      </c>
    </row>
    <row r="237" spans="1:22" x14ac:dyDescent="0.3">
      <c r="A237">
        <v>234</v>
      </c>
      <c r="B237" t="s">
        <v>899</v>
      </c>
      <c r="C237">
        <v>2014</v>
      </c>
      <c r="D237" s="13">
        <v>41737</v>
      </c>
      <c r="E237" s="13">
        <v>41742</v>
      </c>
      <c r="F237" t="s">
        <v>50</v>
      </c>
      <c r="G237" t="s">
        <v>377</v>
      </c>
      <c r="H237" t="s">
        <v>378</v>
      </c>
      <c r="I237" t="s">
        <v>102</v>
      </c>
      <c r="J237" t="s">
        <v>27</v>
      </c>
      <c r="K237" t="s">
        <v>900</v>
      </c>
      <c r="L237" t="s">
        <v>54</v>
      </c>
      <c r="M237">
        <v>33614</v>
      </c>
      <c r="N237" t="s">
        <v>30</v>
      </c>
      <c r="O237" t="s">
        <v>897</v>
      </c>
      <c r="P237" t="s">
        <v>46</v>
      </c>
      <c r="Q237" t="s">
        <v>75</v>
      </c>
      <c r="R237" t="s">
        <v>898</v>
      </c>
      <c r="S237">
        <v>5.3280000000000012</v>
      </c>
      <c r="T237">
        <v>2</v>
      </c>
      <c r="U237">
        <v>0.7</v>
      </c>
      <c r="V237">
        <v>-3.5519999999999996</v>
      </c>
    </row>
    <row r="238" spans="1:22" x14ac:dyDescent="0.3">
      <c r="A238">
        <v>8742</v>
      </c>
      <c r="B238" t="s">
        <v>10214</v>
      </c>
      <c r="C238">
        <v>2012</v>
      </c>
      <c r="D238" s="13">
        <v>41222</v>
      </c>
      <c r="E238" s="13">
        <v>41222</v>
      </c>
      <c r="F238" t="s">
        <v>1290</v>
      </c>
      <c r="G238" t="s">
        <v>2707</v>
      </c>
      <c r="H238" t="s">
        <v>2708</v>
      </c>
      <c r="I238" t="s">
        <v>102</v>
      </c>
      <c r="J238" t="s">
        <v>27</v>
      </c>
      <c r="K238" t="s">
        <v>1479</v>
      </c>
      <c r="L238" t="s">
        <v>254</v>
      </c>
      <c r="M238">
        <v>46226</v>
      </c>
      <c r="N238" t="s">
        <v>105</v>
      </c>
      <c r="O238" t="s">
        <v>748</v>
      </c>
      <c r="P238" t="s">
        <v>46</v>
      </c>
      <c r="Q238" t="s">
        <v>75</v>
      </c>
      <c r="R238" t="s">
        <v>749</v>
      </c>
      <c r="S238">
        <v>10.74</v>
      </c>
      <c r="T238">
        <v>3</v>
      </c>
      <c r="U238">
        <v>0</v>
      </c>
      <c r="V238">
        <v>5.1551999999999998</v>
      </c>
    </row>
    <row r="239" spans="1:22" x14ac:dyDescent="0.3">
      <c r="A239">
        <v>8738</v>
      </c>
      <c r="B239" t="s">
        <v>10211</v>
      </c>
      <c r="C239">
        <v>2014</v>
      </c>
      <c r="D239" s="13">
        <v>41736</v>
      </c>
      <c r="E239" s="13">
        <v>41740</v>
      </c>
      <c r="F239" t="s">
        <v>50</v>
      </c>
      <c r="G239" t="s">
        <v>7122</v>
      </c>
      <c r="H239" t="s">
        <v>7123</v>
      </c>
      <c r="I239" t="s">
        <v>41</v>
      </c>
      <c r="J239" t="s">
        <v>27</v>
      </c>
      <c r="K239" t="s">
        <v>6244</v>
      </c>
      <c r="L239" t="s">
        <v>335</v>
      </c>
      <c r="M239">
        <v>37421</v>
      </c>
      <c r="N239" t="s">
        <v>30</v>
      </c>
      <c r="O239" t="s">
        <v>3163</v>
      </c>
      <c r="P239" t="s">
        <v>46</v>
      </c>
      <c r="Q239" t="s">
        <v>75</v>
      </c>
      <c r="R239" t="s">
        <v>3164</v>
      </c>
      <c r="S239">
        <v>8.1000000000000014</v>
      </c>
      <c r="T239">
        <v>5</v>
      </c>
      <c r="U239">
        <v>0.7</v>
      </c>
      <c r="V239">
        <v>-5.9399999999999977</v>
      </c>
    </row>
    <row r="240" spans="1:22" x14ac:dyDescent="0.3">
      <c r="A240">
        <v>8723</v>
      </c>
      <c r="B240" t="s">
        <v>10203</v>
      </c>
      <c r="C240">
        <v>2013</v>
      </c>
      <c r="D240" s="13">
        <v>41438</v>
      </c>
      <c r="E240" s="13">
        <v>41442</v>
      </c>
      <c r="F240" t="s">
        <v>23</v>
      </c>
      <c r="G240" t="s">
        <v>5151</v>
      </c>
      <c r="H240" t="s">
        <v>5152</v>
      </c>
      <c r="I240" t="s">
        <v>102</v>
      </c>
      <c r="J240" t="s">
        <v>27</v>
      </c>
      <c r="K240" t="s">
        <v>184</v>
      </c>
      <c r="L240" t="s">
        <v>104</v>
      </c>
      <c r="M240">
        <v>77070</v>
      </c>
      <c r="N240" t="s">
        <v>105</v>
      </c>
      <c r="O240" t="s">
        <v>177</v>
      </c>
      <c r="P240" t="s">
        <v>46</v>
      </c>
      <c r="Q240" t="s">
        <v>75</v>
      </c>
      <c r="R240" t="s">
        <v>178</v>
      </c>
      <c r="S240">
        <v>1.5239999999999996</v>
      </c>
      <c r="T240">
        <v>2</v>
      </c>
      <c r="U240">
        <v>0.8</v>
      </c>
      <c r="V240">
        <v>-2.6670000000000007</v>
      </c>
    </row>
    <row r="241" spans="1:22" x14ac:dyDescent="0.3">
      <c r="A241">
        <v>8716</v>
      </c>
      <c r="B241" t="s">
        <v>10201</v>
      </c>
      <c r="C241">
        <v>2014</v>
      </c>
      <c r="D241" s="13">
        <v>41960</v>
      </c>
      <c r="E241" s="13">
        <v>41964</v>
      </c>
      <c r="F241" t="s">
        <v>23</v>
      </c>
      <c r="G241" t="s">
        <v>2605</v>
      </c>
      <c r="H241" t="s">
        <v>2606</v>
      </c>
      <c r="I241" t="s">
        <v>41</v>
      </c>
      <c r="J241" t="s">
        <v>27</v>
      </c>
      <c r="K241" t="s">
        <v>10202</v>
      </c>
      <c r="L241" t="s">
        <v>498</v>
      </c>
      <c r="M241">
        <v>44035</v>
      </c>
      <c r="N241" t="s">
        <v>148</v>
      </c>
      <c r="O241" t="s">
        <v>2038</v>
      </c>
      <c r="P241" t="s">
        <v>46</v>
      </c>
      <c r="Q241" t="s">
        <v>75</v>
      </c>
      <c r="R241" t="s">
        <v>2039</v>
      </c>
      <c r="S241">
        <v>1.8240000000000003</v>
      </c>
      <c r="T241">
        <v>1</v>
      </c>
      <c r="U241">
        <v>0.7</v>
      </c>
      <c r="V241">
        <v>-1.3983999999999996</v>
      </c>
    </row>
    <row r="242" spans="1:22" x14ac:dyDescent="0.3">
      <c r="A242">
        <v>8715</v>
      </c>
      <c r="B242" t="s">
        <v>10200</v>
      </c>
      <c r="C242">
        <v>2014</v>
      </c>
      <c r="D242" s="13">
        <v>41832</v>
      </c>
      <c r="E242" s="13">
        <v>41837</v>
      </c>
      <c r="F242" t="s">
        <v>50</v>
      </c>
      <c r="G242" t="s">
        <v>7625</v>
      </c>
      <c r="H242" t="s">
        <v>7626</v>
      </c>
      <c r="I242" t="s">
        <v>41</v>
      </c>
      <c r="J242" t="s">
        <v>27</v>
      </c>
      <c r="K242" t="s">
        <v>947</v>
      </c>
      <c r="L242" t="s">
        <v>43</v>
      </c>
      <c r="M242">
        <v>92105</v>
      </c>
      <c r="N242" t="s">
        <v>44</v>
      </c>
      <c r="O242" t="s">
        <v>3858</v>
      </c>
      <c r="P242" t="s">
        <v>46</v>
      </c>
      <c r="Q242" t="s">
        <v>75</v>
      </c>
      <c r="R242" t="s">
        <v>3859</v>
      </c>
      <c r="S242">
        <v>29.800000000000004</v>
      </c>
      <c r="T242">
        <v>5</v>
      </c>
      <c r="U242">
        <v>0.2</v>
      </c>
      <c r="V242">
        <v>9.3124999999999982</v>
      </c>
    </row>
    <row r="243" spans="1:22" x14ac:dyDescent="0.3">
      <c r="A243">
        <v>8679</v>
      </c>
      <c r="B243" t="s">
        <v>10178</v>
      </c>
      <c r="C243">
        <v>2013</v>
      </c>
      <c r="D243" s="13">
        <v>41520</v>
      </c>
      <c r="E243" s="13">
        <v>41525</v>
      </c>
      <c r="F243" t="s">
        <v>23</v>
      </c>
      <c r="G243" t="s">
        <v>2313</v>
      </c>
      <c r="H243" t="s">
        <v>2314</v>
      </c>
      <c r="I243" t="s">
        <v>102</v>
      </c>
      <c r="J243" t="s">
        <v>27</v>
      </c>
      <c r="K243" t="s">
        <v>184</v>
      </c>
      <c r="L243" t="s">
        <v>104</v>
      </c>
      <c r="M243">
        <v>77070</v>
      </c>
      <c r="N243" t="s">
        <v>105</v>
      </c>
      <c r="O243" t="s">
        <v>2479</v>
      </c>
      <c r="P243" t="s">
        <v>46</v>
      </c>
      <c r="Q243" t="s">
        <v>75</v>
      </c>
      <c r="R243" t="s">
        <v>2480</v>
      </c>
      <c r="S243">
        <v>8.6079999999999988</v>
      </c>
      <c r="T243">
        <v>8</v>
      </c>
      <c r="U243">
        <v>0.8</v>
      </c>
      <c r="V243">
        <v>-13.342400000000001</v>
      </c>
    </row>
    <row r="244" spans="1:22" x14ac:dyDescent="0.3">
      <c r="A244">
        <v>8668</v>
      </c>
      <c r="B244" t="s">
        <v>10172</v>
      </c>
      <c r="C244">
        <v>2013</v>
      </c>
      <c r="D244" s="13">
        <v>41631</v>
      </c>
      <c r="E244" s="13">
        <v>41633</v>
      </c>
      <c r="F244" t="s">
        <v>23</v>
      </c>
      <c r="G244" t="s">
        <v>4443</v>
      </c>
      <c r="H244" t="s">
        <v>4444</v>
      </c>
      <c r="I244" t="s">
        <v>102</v>
      </c>
      <c r="J244" t="s">
        <v>27</v>
      </c>
      <c r="K244" t="s">
        <v>95</v>
      </c>
      <c r="L244" t="s">
        <v>96</v>
      </c>
      <c r="M244">
        <v>98115</v>
      </c>
      <c r="N244" t="s">
        <v>44</v>
      </c>
      <c r="O244" t="s">
        <v>673</v>
      </c>
      <c r="P244" t="s">
        <v>46</v>
      </c>
      <c r="Q244" t="s">
        <v>75</v>
      </c>
      <c r="R244" t="s">
        <v>674</v>
      </c>
      <c r="S244">
        <v>55.360000000000007</v>
      </c>
      <c r="T244">
        <v>4</v>
      </c>
      <c r="U244">
        <v>0.2</v>
      </c>
      <c r="V244">
        <v>19.375999999999998</v>
      </c>
    </row>
    <row r="245" spans="1:22" x14ac:dyDescent="0.3">
      <c r="A245">
        <v>8659</v>
      </c>
      <c r="B245" t="s">
        <v>10163</v>
      </c>
      <c r="C245">
        <v>2013</v>
      </c>
      <c r="D245" s="13">
        <v>41447</v>
      </c>
      <c r="E245" s="13">
        <v>41451</v>
      </c>
      <c r="F245" t="s">
        <v>50</v>
      </c>
      <c r="G245" t="s">
        <v>343</v>
      </c>
      <c r="H245" t="s">
        <v>344</v>
      </c>
      <c r="I245" t="s">
        <v>41</v>
      </c>
      <c r="J245" t="s">
        <v>27</v>
      </c>
      <c r="K245" t="s">
        <v>303</v>
      </c>
      <c r="L245" t="s">
        <v>211</v>
      </c>
      <c r="M245">
        <v>60623</v>
      </c>
      <c r="N245" t="s">
        <v>105</v>
      </c>
      <c r="O245" t="s">
        <v>3168</v>
      </c>
      <c r="P245" t="s">
        <v>46</v>
      </c>
      <c r="Q245" t="s">
        <v>75</v>
      </c>
      <c r="R245" t="s">
        <v>3169</v>
      </c>
      <c r="S245">
        <v>0.83599999999999974</v>
      </c>
      <c r="T245">
        <v>1</v>
      </c>
      <c r="U245">
        <v>0.8</v>
      </c>
      <c r="V245">
        <v>-1.3376000000000001</v>
      </c>
    </row>
    <row r="246" spans="1:22" x14ac:dyDescent="0.3">
      <c r="A246">
        <v>8650</v>
      </c>
      <c r="B246" t="s">
        <v>10161</v>
      </c>
      <c r="C246">
        <v>2013</v>
      </c>
      <c r="D246" s="13">
        <v>41485</v>
      </c>
      <c r="E246" s="13">
        <v>41490</v>
      </c>
      <c r="F246" t="s">
        <v>50</v>
      </c>
      <c r="G246" t="s">
        <v>5910</v>
      </c>
      <c r="H246" t="s">
        <v>5911</v>
      </c>
      <c r="I246" t="s">
        <v>26</v>
      </c>
      <c r="J246" t="s">
        <v>27</v>
      </c>
      <c r="K246" t="s">
        <v>467</v>
      </c>
      <c r="L246" t="s">
        <v>88</v>
      </c>
      <c r="M246">
        <v>28205</v>
      </c>
      <c r="N246" t="s">
        <v>30</v>
      </c>
      <c r="O246" t="s">
        <v>1829</v>
      </c>
      <c r="P246" t="s">
        <v>46</v>
      </c>
      <c r="Q246" t="s">
        <v>75</v>
      </c>
      <c r="R246" t="s">
        <v>1830</v>
      </c>
      <c r="S246">
        <v>27.396000000000004</v>
      </c>
      <c r="T246">
        <v>3</v>
      </c>
      <c r="U246">
        <v>0.7</v>
      </c>
      <c r="V246">
        <v>-20.090399999999995</v>
      </c>
    </row>
    <row r="247" spans="1:22" x14ac:dyDescent="0.3">
      <c r="A247">
        <v>8645</v>
      </c>
      <c r="B247" t="s">
        <v>10158</v>
      </c>
      <c r="C247">
        <v>2012</v>
      </c>
      <c r="D247" s="13">
        <v>41221</v>
      </c>
      <c r="E247" s="13">
        <v>41228</v>
      </c>
      <c r="F247" t="s">
        <v>50</v>
      </c>
      <c r="G247" t="s">
        <v>3094</v>
      </c>
      <c r="H247" t="s">
        <v>3095</v>
      </c>
      <c r="I247" t="s">
        <v>41</v>
      </c>
      <c r="J247" t="s">
        <v>27</v>
      </c>
      <c r="K247" t="s">
        <v>1521</v>
      </c>
      <c r="L247" t="s">
        <v>88</v>
      </c>
      <c r="M247">
        <v>28540</v>
      </c>
      <c r="N247" t="s">
        <v>30</v>
      </c>
      <c r="O247" t="s">
        <v>1603</v>
      </c>
      <c r="P247" t="s">
        <v>46</v>
      </c>
      <c r="Q247" t="s">
        <v>75</v>
      </c>
      <c r="R247" t="s">
        <v>1604</v>
      </c>
      <c r="S247">
        <v>39.878999999999998</v>
      </c>
      <c r="T247">
        <v>7</v>
      </c>
      <c r="U247">
        <v>0.7</v>
      </c>
      <c r="V247">
        <v>-29.244599999999991</v>
      </c>
    </row>
    <row r="248" spans="1:22" x14ac:dyDescent="0.3">
      <c r="A248">
        <v>8642</v>
      </c>
      <c r="B248" t="s">
        <v>10157</v>
      </c>
      <c r="C248">
        <v>2014</v>
      </c>
      <c r="D248" s="13">
        <v>41976</v>
      </c>
      <c r="E248" s="13">
        <v>41976</v>
      </c>
      <c r="F248" t="s">
        <v>1290</v>
      </c>
      <c r="G248" t="s">
        <v>5317</v>
      </c>
      <c r="H248" t="s">
        <v>5318</v>
      </c>
      <c r="I248" t="s">
        <v>26</v>
      </c>
      <c r="J248" t="s">
        <v>27</v>
      </c>
      <c r="K248" t="s">
        <v>1385</v>
      </c>
      <c r="L248" t="s">
        <v>310</v>
      </c>
      <c r="M248">
        <v>85345</v>
      </c>
      <c r="N248" t="s">
        <v>44</v>
      </c>
      <c r="O248" t="s">
        <v>1722</v>
      </c>
      <c r="P248" t="s">
        <v>46</v>
      </c>
      <c r="Q248" t="s">
        <v>75</v>
      </c>
      <c r="R248" t="s">
        <v>1723</v>
      </c>
      <c r="S248">
        <v>67.860000000000014</v>
      </c>
      <c r="T248">
        <v>6</v>
      </c>
      <c r="U248">
        <v>0.7</v>
      </c>
      <c r="V248">
        <v>-45.239999999999995</v>
      </c>
    </row>
    <row r="249" spans="1:22" x14ac:dyDescent="0.3">
      <c r="A249">
        <v>8641</v>
      </c>
      <c r="B249" t="s">
        <v>10156</v>
      </c>
      <c r="C249">
        <v>2014</v>
      </c>
      <c r="D249" s="13">
        <v>41652</v>
      </c>
      <c r="E249" s="13">
        <v>41656</v>
      </c>
      <c r="F249" t="s">
        <v>50</v>
      </c>
      <c r="G249" t="s">
        <v>910</v>
      </c>
      <c r="H249" t="s">
        <v>911</v>
      </c>
      <c r="I249" t="s">
        <v>41</v>
      </c>
      <c r="J249" t="s">
        <v>27</v>
      </c>
      <c r="K249" t="s">
        <v>815</v>
      </c>
      <c r="L249" t="s">
        <v>104</v>
      </c>
      <c r="M249">
        <v>75217</v>
      </c>
      <c r="N249" t="s">
        <v>105</v>
      </c>
      <c r="O249" t="s">
        <v>2691</v>
      </c>
      <c r="P249" t="s">
        <v>46</v>
      </c>
      <c r="Q249" t="s">
        <v>75</v>
      </c>
      <c r="R249" t="s">
        <v>2692</v>
      </c>
      <c r="S249">
        <v>760.97999999999979</v>
      </c>
      <c r="T249">
        <v>5</v>
      </c>
      <c r="U249">
        <v>0.8</v>
      </c>
      <c r="V249">
        <v>-1141.47</v>
      </c>
    </row>
    <row r="250" spans="1:22" x14ac:dyDescent="0.3">
      <c r="A250">
        <v>8640</v>
      </c>
      <c r="B250" t="s">
        <v>10155</v>
      </c>
      <c r="C250">
        <v>2011</v>
      </c>
      <c r="D250" s="13">
        <v>40890</v>
      </c>
      <c r="E250" s="13">
        <v>40892</v>
      </c>
      <c r="F250" t="s">
        <v>23</v>
      </c>
      <c r="G250" t="s">
        <v>1448</v>
      </c>
      <c r="H250" t="s">
        <v>1449</v>
      </c>
      <c r="I250" t="s">
        <v>41</v>
      </c>
      <c r="J250" t="s">
        <v>27</v>
      </c>
      <c r="K250" t="s">
        <v>28</v>
      </c>
      <c r="L250" t="s">
        <v>29</v>
      </c>
      <c r="M250">
        <v>42420</v>
      </c>
      <c r="N250" t="s">
        <v>30</v>
      </c>
      <c r="O250" t="s">
        <v>3587</v>
      </c>
      <c r="P250" t="s">
        <v>46</v>
      </c>
      <c r="Q250" t="s">
        <v>75</v>
      </c>
      <c r="R250" t="s">
        <v>3588</v>
      </c>
      <c r="S250">
        <v>12.39</v>
      </c>
      <c r="T250">
        <v>3</v>
      </c>
      <c r="U250">
        <v>0</v>
      </c>
      <c r="V250">
        <v>5.8232999999999997</v>
      </c>
    </row>
    <row r="251" spans="1:22" x14ac:dyDescent="0.3">
      <c r="A251">
        <v>8633</v>
      </c>
      <c r="B251" t="s">
        <v>10150</v>
      </c>
      <c r="C251">
        <v>2013</v>
      </c>
      <c r="D251" s="13">
        <v>41484</v>
      </c>
      <c r="E251" s="13">
        <v>41485</v>
      </c>
      <c r="F251" t="s">
        <v>188</v>
      </c>
      <c r="G251" t="s">
        <v>1892</v>
      </c>
      <c r="H251" t="s">
        <v>1893</v>
      </c>
      <c r="I251" t="s">
        <v>26</v>
      </c>
      <c r="J251" t="s">
        <v>27</v>
      </c>
      <c r="K251" t="s">
        <v>8098</v>
      </c>
      <c r="L251" t="s">
        <v>147</v>
      </c>
      <c r="M251">
        <v>18018</v>
      </c>
      <c r="N251" t="s">
        <v>148</v>
      </c>
      <c r="O251" t="s">
        <v>2691</v>
      </c>
      <c r="P251" t="s">
        <v>46</v>
      </c>
      <c r="Q251" t="s">
        <v>75</v>
      </c>
      <c r="R251" t="s">
        <v>2692</v>
      </c>
      <c r="S251">
        <v>1369.7640000000001</v>
      </c>
      <c r="T251">
        <v>6</v>
      </c>
      <c r="U251">
        <v>0.7</v>
      </c>
      <c r="V251">
        <v>-913.17599999999993</v>
      </c>
    </row>
    <row r="252" spans="1:22" x14ac:dyDescent="0.3">
      <c r="A252">
        <v>8629</v>
      </c>
      <c r="B252" t="s">
        <v>10149</v>
      </c>
      <c r="C252">
        <v>2012</v>
      </c>
      <c r="D252" s="13">
        <v>41159</v>
      </c>
      <c r="E252" s="13">
        <v>41164</v>
      </c>
      <c r="F252" t="s">
        <v>50</v>
      </c>
      <c r="G252" t="s">
        <v>1149</v>
      </c>
      <c r="H252" t="s">
        <v>1150</v>
      </c>
      <c r="I252" t="s">
        <v>41</v>
      </c>
      <c r="J252" t="s">
        <v>27</v>
      </c>
      <c r="K252" t="s">
        <v>266</v>
      </c>
      <c r="L252" t="s">
        <v>267</v>
      </c>
      <c r="M252">
        <v>10011</v>
      </c>
      <c r="N252" t="s">
        <v>148</v>
      </c>
      <c r="O252" t="s">
        <v>2077</v>
      </c>
      <c r="P252" t="s">
        <v>46</v>
      </c>
      <c r="Q252" t="s">
        <v>75</v>
      </c>
      <c r="R252" t="s">
        <v>2078</v>
      </c>
      <c r="S252">
        <v>6.0960000000000001</v>
      </c>
      <c r="T252">
        <v>2</v>
      </c>
      <c r="U252">
        <v>0.2</v>
      </c>
      <c r="V252">
        <v>2.0573999999999995</v>
      </c>
    </row>
    <row r="253" spans="1:22" x14ac:dyDescent="0.3">
      <c r="A253">
        <v>8624</v>
      </c>
      <c r="B253" t="s">
        <v>10147</v>
      </c>
      <c r="C253">
        <v>2012</v>
      </c>
      <c r="D253" s="13">
        <v>41226</v>
      </c>
      <c r="E253" s="13">
        <v>41231</v>
      </c>
      <c r="F253" t="s">
        <v>50</v>
      </c>
      <c r="G253" t="s">
        <v>2080</v>
      </c>
      <c r="H253" t="s">
        <v>2081</v>
      </c>
      <c r="I253" t="s">
        <v>26</v>
      </c>
      <c r="J253" t="s">
        <v>27</v>
      </c>
      <c r="K253" t="s">
        <v>1419</v>
      </c>
      <c r="L253" t="s">
        <v>54</v>
      </c>
      <c r="M253">
        <v>33178</v>
      </c>
      <c r="N253" t="s">
        <v>30</v>
      </c>
      <c r="O253" t="s">
        <v>4299</v>
      </c>
      <c r="P253" t="s">
        <v>46</v>
      </c>
      <c r="Q253" t="s">
        <v>75</v>
      </c>
      <c r="R253" t="s">
        <v>4300</v>
      </c>
      <c r="S253">
        <v>121.10400000000003</v>
      </c>
      <c r="T253">
        <v>6</v>
      </c>
      <c r="U253">
        <v>0.7</v>
      </c>
      <c r="V253">
        <v>-100.91999999999999</v>
      </c>
    </row>
    <row r="254" spans="1:22" x14ac:dyDescent="0.3">
      <c r="A254">
        <v>8618</v>
      </c>
      <c r="B254" t="s">
        <v>10141</v>
      </c>
      <c r="C254">
        <v>2013</v>
      </c>
      <c r="D254" s="13">
        <v>41528</v>
      </c>
      <c r="E254" s="13">
        <v>41532</v>
      </c>
      <c r="F254" t="s">
        <v>50</v>
      </c>
      <c r="G254" t="s">
        <v>3550</v>
      </c>
      <c r="H254" t="s">
        <v>3551</v>
      </c>
      <c r="I254" t="s">
        <v>26</v>
      </c>
      <c r="J254" t="s">
        <v>27</v>
      </c>
      <c r="K254" t="s">
        <v>2534</v>
      </c>
      <c r="L254" t="s">
        <v>96</v>
      </c>
      <c r="M254">
        <v>98026</v>
      </c>
      <c r="N254" t="s">
        <v>44</v>
      </c>
      <c r="O254" t="s">
        <v>2848</v>
      </c>
      <c r="P254" t="s">
        <v>46</v>
      </c>
      <c r="Q254" t="s">
        <v>75</v>
      </c>
      <c r="R254" t="s">
        <v>2849</v>
      </c>
      <c r="S254">
        <v>39.624000000000009</v>
      </c>
      <c r="T254">
        <v>3</v>
      </c>
      <c r="U254">
        <v>0.2</v>
      </c>
      <c r="V254">
        <v>13.868400000000001</v>
      </c>
    </row>
    <row r="255" spans="1:22" x14ac:dyDescent="0.3">
      <c r="A255">
        <v>8616</v>
      </c>
      <c r="B255" t="s">
        <v>10141</v>
      </c>
      <c r="C255">
        <v>2013</v>
      </c>
      <c r="D255" s="13">
        <v>41528</v>
      </c>
      <c r="E255" s="13">
        <v>41532</v>
      </c>
      <c r="F255" t="s">
        <v>50</v>
      </c>
      <c r="G255" t="s">
        <v>3550</v>
      </c>
      <c r="H255" t="s">
        <v>3551</v>
      </c>
      <c r="I255" t="s">
        <v>26</v>
      </c>
      <c r="J255" t="s">
        <v>27</v>
      </c>
      <c r="K255" t="s">
        <v>2534</v>
      </c>
      <c r="L255" t="s">
        <v>96</v>
      </c>
      <c r="M255">
        <v>98026</v>
      </c>
      <c r="N255" t="s">
        <v>44</v>
      </c>
      <c r="O255" t="s">
        <v>3877</v>
      </c>
      <c r="P255" t="s">
        <v>46</v>
      </c>
      <c r="Q255" t="s">
        <v>75</v>
      </c>
      <c r="R255" t="s">
        <v>1214</v>
      </c>
      <c r="S255">
        <v>14.256000000000002</v>
      </c>
      <c r="T255">
        <v>3</v>
      </c>
      <c r="U255">
        <v>0.2</v>
      </c>
      <c r="V255">
        <v>4.4550000000000001</v>
      </c>
    </row>
    <row r="256" spans="1:22" x14ac:dyDescent="0.3">
      <c r="A256">
        <v>8602</v>
      </c>
      <c r="B256" t="s">
        <v>10133</v>
      </c>
      <c r="C256">
        <v>2011</v>
      </c>
      <c r="D256" s="13">
        <v>40873</v>
      </c>
      <c r="E256" s="13">
        <v>40878</v>
      </c>
      <c r="F256" t="s">
        <v>50</v>
      </c>
      <c r="G256" t="s">
        <v>5584</v>
      </c>
      <c r="H256" t="s">
        <v>5585</v>
      </c>
      <c r="I256" t="s">
        <v>41</v>
      </c>
      <c r="J256" t="s">
        <v>27</v>
      </c>
      <c r="K256" t="s">
        <v>3488</v>
      </c>
      <c r="L256" t="s">
        <v>43</v>
      </c>
      <c r="M256">
        <v>93727</v>
      </c>
      <c r="N256" t="s">
        <v>44</v>
      </c>
      <c r="O256" t="s">
        <v>5389</v>
      </c>
      <c r="P256" t="s">
        <v>46</v>
      </c>
      <c r="Q256" t="s">
        <v>75</v>
      </c>
      <c r="R256" t="s">
        <v>5390</v>
      </c>
      <c r="S256">
        <v>7.3120000000000012</v>
      </c>
      <c r="T256">
        <v>1</v>
      </c>
      <c r="U256">
        <v>0.2</v>
      </c>
      <c r="V256">
        <v>2.5591999999999997</v>
      </c>
    </row>
    <row r="257" spans="1:22" x14ac:dyDescent="0.3">
      <c r="A257">
        <v>8599</v>
      </c>
      <c r="B257" t="s">
        <v>10133</v>
      </c>
      <c r="C257">
        <v>2011</v>
      </c>
      <c r="D257" s="13">
        <v>40873</v>
      </c>
      <c r="E257" s="13">
        <v>40878</v>
      </c>
      <c r="F257" t="s">
        <v>50</v>
      </c>
      <c r="G257" t="s">
        <v>5584</v>
      </c>
      <c r="H257" t="s">
        <v>5585</v>
      </c>
      <c r="I257" t="s">
        <v>41</v>
      </c>
      <c r="J257" t="s">
        <v>27</v>
      </c>
      <c r="K257" t="s">
        <v>3488</v>
      </c>
      <c r="L257" t="s">
        <v>43</v>
      </c>
      <c r="M257">
        <v>93727</v>
      </c>
      <c r="N257" t="s">
        <v>44</v>
      </c>
      <c r="O257" t="s">
        <v>2936</v>
      </c>
      <c r="P257" t="s">
        <v>46</v>
      </c>
      <c r="Q257" t="s">
        <v>75</v>
      </c>
      <c r="R257" t="s">
        <v>2937</v>
      </c>
      <c r="S257">
        <v>4.32</v>
      </c>
      <c r="T257">
        <v>3</v>
      </c>
      <c r="U257">
        <v>0.2</v>
      </c>
      <c r="V257">
        <v>1.512</v>
      </c>
    </row>
    <row r="258" spans="1:22" x14ac:dyDescent="0.3">
      <c r="A258">
        <v>8598</v>
      </c>
      <c r="B258" t="s">
        <v>10132</v>
      </c>
      <c r="C258">
        <v>2013</v>
      </c>
      <c r="D258" s="13">
        <v>41575</v>
      </c>
      <c r="E258" s="13">
        <v>41579</v>
      </c>
      <c r="F258" t="s">
        <v>50</v>
      </c>
      <c r="G258" t="s">
        <v>475</v>
      </c>
      <c r="H258" t="s">
        <v>476</v>
      </c>
      <c r="I258" t="s">
        <v>102</v>
      </c>
      <c r="J258" t="s">
        <v>27</v>
      </c>
      <c r="K258" t="s">
        <v>127</v>
      </c>
      <c r="L258" t="s">
        <v>43</v>
      </c>
      <c r="M258">
        <v>94122</v>
      </c>
      <c r="N258" t="s">
        <v>44</v>
      </c>
      <c r="O258" t="s">
        <v>8891</v>
      </c>
      <c r="P258" t="s">
        <v>46</v>
      </c>
      <c r="Q258" t="s">
        <v>75</v>
      </c>
      <c r="R258" t="s">
        <v>8892</v>
      </c>
      <c r="S258">
        <v>67.13600000000001</v>
      </c>
      <c r="T258">
        <v>4</v>
      </c>
      <c r="U258">
        <v>0.2</v>
      </c>
      <c r="V258">
        <v>25.175999999999998</v>
      </c>
    </row>
    <row r="259" spans="1:22" x14ac:dyDescent="0.3">
      <c r="A259">
        <v>8596</v>
      </c>
      <c r="B259" t="s">
        <v>10131</v>
      </c>
      <c r="C259">
        <v>2011</v>
      </c>
      <c r="D259" s="13">
        <v>40668</v>
      </c>
      <c r="E259" s="13">
        <v>40670</v>
      </c>
      <c r="F259" t="s">
        <v>188</v>
      </c>
      <c r="G259" t="s">
        <v>2028</v>
      </c>
      <c r="H259" t="s">
        <v>2029</v>
      </c>
      <c r="I259" t="s">
        <v>41</v>
      </c>
      <c r="J259" t="s">
        <v>27</v>
      </c>
      <c r="K259" t="s">
        <v>1127</v>
      </c>
      <c r="L259" t="s">
        <v>319</v>
      </c>
      <c r="M259">
        <v>22204</v>
      </c>
      <c r="N259" t="s">
        <v>30</v>
      </c>
      <c r="O259" t="s">
        <v>3877</v>
      </c>
      <c r="P259" t="s">
        <v>46</v>
      </c>
      <c r="Q259" t="s">
        <v>75</v>
      </c>
      <c r="R259" t="s">
        <v>1214</v>
      </c>
      <c r="S259">
        <v>11.88</v>
      </c>
      <c r="T259">
        <v>2</v>
      </c>
      <c r="U259">
        <v>0</v>
      </c>
      <c r="V259">
        <v>5.3460000000000001</v>
      </c>
    </row>
    <row r="260" spans="1:22" x14ac:dyDescent="0.3">
      <c r="A260">
        <v>8586</v>
      </c>
      <c r="B260" t="s">
        <v>10123</v>
      </c>
      <c r="C260">
        <v>2014</v>
      </c>
      <c r="D260" s="13">
        <v>41983</v>
      </c>
      <c r="E260" s="13">
        <v>41989</v>
      </c>
      <c r="F260" t="s">
        <v>50</v>
      </c>
      <c r="G260" t="s">
        <v>7418</v>
      </c>
      <c r="H260" t="s">
        <v>7419</v>
      </c>
      <c r="I260" t="s">
        <v>26</v>
      </c>
      <c r="J260" t="s">
        <v>27</v>
      </c>
      <c r="K260" t="s">
        <v>146</v>
      </c>
      <c r="L260" t="s">
        <v>147</v>
      </c>
      <c r="M260">
        <v>19134</v>
      </c>
      <c r="N260" t="s">
        <v>148</v>
      </c>
      <c r="O260" t="s">
        <v>4315</v>
      </c>
      <c r="P260" t="s">
        <v>46</v>
      </c>
      <c r="Q260" t="s">
        <v>75</v>
      </c>
      <c r="R260" t="s">
        <v>4316</v>
      </c>
      <c r="S260">
        <v>11.088000000000003</v>
      </c>
      <c r="T260">
        <v>7</v>
      </c>
      <c r="U260">
        <v>0.7</v>
      </c>
      <c r="V260">
        <v>-8.1311999999999998</v>
      </c>
    </row>
    <row r="261" spans="1:22" x14ac:dyDescent="0.3">
      <c r="A261">
        <v>8585</v>
      </c>
      <c r="B261" t="s">
        <v>10122</v>
      </c>
      <c r="C261">
        <v>2011</v>
      </c>
      <c r="D261" s="13">
        <v>40579</v>
      </c>
      <c r="E261" s="13">
        <v>40583</v>
      </c>
      <c r="F261" t="s">
        <v>23</v>
      </c>
      <c r="G261" t="s">
        <v>8728</v>
      </c>
      <c r="H261" t="s">
        <v>8729</v>
      </c>
      <c r="I261" t="s">
        <v>41</v>
      </c>
      <c r="J261" t="s">
        <v>27</v>
      </c>
      <c r="K261" t="s">
        <v>3338</v>
      </c>
      <c r="L261" t="s">
        <v>43</v>
      </c>
      <c r="M261">
        <v>92025</v>
      </c>
      <c r="N261" t="s">
        <v>44</v>
      </c>
      <c r="O261" t="s">
        <v>3242</v>
      </c>
      <c r="P261" t="s">
        <v>46</v>
      </c>
      <c r="Q261" t="s">
        <v>75</v>
      </c>
      <c r="R261" t="s">
        <v>3243</v>
      </c>
      <c r="S261">
        <v>17.248000000000001</v>
      </c>
      <c r="T261">
        <v>2</v>
      </c>
      <c r="U261">
        <v>0.2</v>
      </c>
      <c r="V261">
        <v>6.0367999999999986</v>
      </c>
    </row>
    <row r="262" spans="1:22" x14ac:dyDescent="0.3">
      <c r="A262">
        <v>8570</v>
      </c>
      <c r="B262" t="s">
        <v>10111</v>
      </c>
      <c r="C262">
        <v>2013</v>
      </c>
      <c r="D262" s="13">
        <v>41615</v>
      </c>
      <c r="E262" s="13">
        <v>41621</v>
      </c>
      <c r="F262" t="s">
        <v>50</v>
      </c>
      <c r="G262" t="s">
        <v>2638</v>
      </c>
      <c r="H262" t="s">
        <v>2639</v>
      </c>
      <c r="I262" t="s">
        <v>41</v>
      </c>
      <c r="J262" t="s">
        <v>27</v>
      </c>
      <c r="K262" t="s">
        <v>6102</v>
      </c>
      <c r="L262" t="s">
        <v>267</v>
      </c>
      <c r="M262">
        <v>11550</v>
      </c>
      <c r="N262" t="s">
        <v>148</v>
      </c>
      <c r="O262" t="s">
        <v>431</v>
      </c>
      <c r="P262" t="s">
        <v>46</v>
      </c>
      <c r="Q262" t="s">
        <v>75</v>
      </c>
      <c r="R262" t="s">
        <v>432</v>
      </c>
      <c r="S262">
        <v>222.35199999999998</v>
      </c>
      <c r="T262">
        <v>13</v>
      </c>
      <c r="U262">
        <v>0.2</v>
      </c>
      <c r="V262">
        <v>77.823200000000014</v>
      </c>
    </row>
    <row r="263" spans="1:22" x14ac:dyDescent="0.3">
      <c r="A263">
        <v>8569</v>
      </c>
      <c r="B263" t="s">
        <v>10111</v>
      </c>
      <c r="C263">
        <v>2013</v>
      </c>
      <c r="D263" s="13">
        <v>41615</v>
      </c>
      <c r="E263" s="13">
        <v>41621</v>
      </c>
      <c r="F263" t="s">
        <v>50</v>
      </c>
      <c r="G263" t="s">
        <v>2638</v>
      </c>
      <c r="H263" t="s">
        <v>2639</v>
      </c>
      <c r="I263" t="s">
        <v>41</v>
      </c>
      <c r="J263" t="s">
        <v>27</v>
      </c>
      <c r="K263" t="s">
        <v>6102</v>
      </c>
      <c r="L263" t="s">
        <v>267</v>
      </c>
      <c r="M263">
        <v>11550</v>
      </c>
      <c r="N263" t="s">
        <v>148</v>
      </c>
      <c r="O263" t="s">
        <v>6989</v>
      </c>
      <c r="P263" t="s">
        <v>46</v>
      </c>
      <c r="Q263" t="s">
        <v>75</v>
      </c>
      <c r="R263" t="s">
        <v>6990</v>
      </c>
      <c r="S263">
        <v>968.74400000000014</v>
      </c>
      <c r="T263">
        <v>7</v>
      </c>
      <c r="U263">
        <v>0.2</v>
      </c>
      <c r="V263">
        <v>314.84180000000003</v>
      </c>
    </row>
    <row r="264" spans="1:22" x14ac:dyDescent="0.3">
      <c r="A264">
        <v>261</v>
      </c>
      <c r="B264" t="s">
        <v>964</v>
      </c>
      <c r="C264">
        <v>2014</v>
      </c>
      <c r="D264" s="13">
        <v>41975</v>
      </c>
      <c r="E264" s="13">
        <v>41977</v>
      </c>
      <c r="F264" t="s">
        <v>23</v>
      </c>
      <c r="G264" t="s">
        <v>965</v>
      </c>
      <c r="H264" t="s">
        <v>966</v>
      </c>
      <c r="I264" t="s">
        <v>26</v>
      </c>
      <c r="J264" t="s">
        <v>27</v>
      </c>
      <c r="K264" t="s">
        <v>266</v>
      </c>
      <c r="L264" t="s">
        <v>267</v>
      </c>
      <c r="M264">
        <v>10009</v>
      </c>
      <c r="N264" t="s">
        <v>148</v>
      </c>
      <c r="O264" t="s">
        <v>971</v>
      </c>
      <c r="P264" t="s">
        <v>46</v>
      </c>
      <c r="Q264" t="s">
        <v>75</v>
      </c>
      <c r="R264" t="s">
        <v>972</v>
      </c>
      <c r="S264">
        <v>17.52</v>
      </c>
      <c r="T264">
        <v>5</v>
      </c>
      <c r="U264">
        <v>0.2</v>
      </c>
      <c r="V264">
        <v>6.1319999999999988</v>
      </c>
    </row>
    <row r="265" spans="1:22" x14ac:dyDescent="0.3">
      <c r="A265">
        <v>8564</v>
      </c>
      <c r="B265" t="s">
        <v>10107</v>
      </c>
      <c r="C265">
        <v>2014</v>
      </c>
      <c r="D265" s="13">
        <v>41760</v>
      </c>
      <c r="E265" s="13">
        <v>41764</v>
      </c>
      <c r="F265" t="s">
        <v>50</v>
      </c>
      <c r="G265" t="s">
        <v>3503</v>
      </c>
      <c r="H265" t="s">
        <v>3504</v>
      </c>
      <c r="I265" t="s">
        <v>102</v>
      </c>
      <c r="J265" t="s">
        <v>27</v>
      </c>
      <c r="K265" t="s">
        <v>10108</v>
      </c>
      <c r="L265" t="s">
        <v>54</v>
      </c>
      <c r="M265">
        <v>32771</v>
      </c>
      <c r="N265" t="s">
        <v>30</v>
      </c>
      <c r="O265" t="s">
        <v>3809</v>
      </c>
      <c r="P265" t="s">
        <v>46</v>
      </c>
      <c r="Q265" t="s">
        <v>75</v>
      </c>
      <c r="R265" t="s">
        <v>3810</v>
      </c>
      <c r="S265">
        <v>4.8420000000000005</v>
      </c>
      <c r="T265">
        <v>3</v>
      </c>
      <c r="U265">
        <v>0.7</v>
      </c>
      <c r="V265">
        <v>-3.5507999999999988</v>
      </c>
    </row>
    <row r="266" spans="1:22" x14ac:dyDescent="0.3">
      <c r="A266">
        <v>8547</v>
      </c>
      <c r="B266" t="s">
        <v>10097</v>
      </c>
      <c r="C266">
        <v>2013</v>
      </c>
      <c r="D266" s="13">
        <v>41361</v>
      </c>
      <c r="E266" s="13">
        <v>41365</v>
      </c>
      <c r="F266" t="s">
        <v>50</v>
      </c>
      <c r="G266" t="s">
        <v>878</v>
      </c>
      <c r="H266" t="s">
        <v>879</v>
      </c>
      <c r="I266" t="s">
        <v>41</v>
      </c>
      <c r="J266" t="s">
        <v>27</v>
      </c>
      <c r="K266" t="s">
        <v>497</v>
      </c>
      <c r="L266" t="s">
        <v>1272</v>
      </c>
      <c r="M266">
        <v>31907</v>
      </c>
      <c r="N266" t="s">
        <v>30</v>
      </c>
      <c r="O266" t="s">
        <v>6548</v>
      </c>
      <c r="P266" t="s">
        <v>46</v>
      </c>
      <c r="Q266" t="s">
        <v>75</v>
      </c>
      <c r="R266" t="s">
        <v>6549</v>
      </c>
      <c r="S266">
        <v>32.54</v>
      </c>
      <c r="T266">
        <v>2</v>
      </c>
      <c r="U266">
        <v>0</v>
      </c>
      <c r="V266">
        <v>15.944599999999998</v>
      </c>
    </row>
    <row r="267" spans="1:22" x14ac:dyDescent="0.3">
      <c r="A267">
        <v>8541</v>
      </c>
      <c r="B267" t="s">
        <v>10094</v>
      </c>
      <c r="C267">
        <v>2014</v>
      </c>
      <c r="D267" s="13">
        <v>41708</v>
      </c>
      <c r="E267" s="13">
        <v>41712</v>
      </c>
      <c r="F267" t="s">
        <v>50</v>
      </c>
      <c r="G267" t="s">
        <v>407</v>
      </c>
      <c r="H267" t="s">
        <v>408</v>
      </c>
      <c r="I267" t="s">
        <v>26</v>
      </c>
      <c r="J267" t="s">
        <v>27</v>
      </c>
      <c r="K267" t="s">
        <v>42</v>
      </c>
      <c r="L267" t="s">
        <v>43</v>
      </c>
      <c r="M267">
        <v>90008</v>
      </c>
      <c r="N267" t="s">
        <v>44</v>
      </c>
      <c r="O267" t="s">
        <v>74</v>
      </c>
      <c r="P267" t="s">
        <v>46</v>
      </c>
      <c r="Q267" t="s">
        <v>75</v>
      </c>
      <c r="R267" t="s">
        <v>76</v>
      </c>
      <c r="S267">
        <v>30.84</v>
      </c>
      <c r="T267">
        <v>5</v>
      </c>
      <c r="U267">
        <v>0.2</v>
      </c>
      <c r="V267">
        <v>9.6374999999999993</v>
      </c>
    </row>
    <row r="268" spans="1:22" x14ac:dyDescent="0.3">
      <c r="A268">
        <v>8537</v>
      </c>
      <c r="B268" t="s">
        <v>10091</v>
      </c>
      <c r="C268">
        <v>2012</v>
      </c>
      <c r="D268" s="13">
        <v>41067</v>
      </c>
      <c r="E268" s="13">
        <v>41071</v>
      </c>
      <c r="F268" t="s">
        <v>50</v>
      </c>
      <c r="G268" t="s">
        <v>10092</v>
      </c>
      <c r="H268" t="s">
        <v>10093</v>
      </c>
      <c r="I268" t="s">
        <v>102</v>
      </c>
      <c r="J268" t="s">
        <v>27</v>
      </c>
      <c r="K268" t="s">
        <v>146</v>
      </c>
      <c r="L268" t="s">
        <v>147</v>
      </c>
      <c r="M268">
        <v>19143</v>
      </c>
      <c r="N268" t="s">
        <v>148</v>
      </c>
      <c r="O268" t="s">
        <v>3074</v>
      </c>
      <c r="P268" t="s">
        <v>46</v>
      </c>
      <c r="Q268" t="s">
        <v>75</v>
      </c>
      <c r="R268" t="s">
        <v>3075</v>
      </c>
      <c r="S268">
        <v>18.312000000000001</v>
      </c>
      <c r="T268">
        <v>4</v>
      </c>
      <c r="U268">
        <v>0.7</v>
      </c>
      <c r="V268">
        <v>-12.207999999999995</v>
      </c>
    </row>
    <row r="269" spans="1:22" x14ac:dyDescent="0.3">
      <c r="A269">
        <v>8527</v>
      </c>
      <c r="B269" t="s">
        <v>10086</v>
      </c>
      <c r="C269">
        <v>2014</v>
      </c>
      <c r="D269" s="13">
        <v>41715</v>
      </c>
      <c r="E269" s="13">
        <v>41715</v>
      </c>
      <c r="F269" t="s">
        <v>1290</v>
      </c>
      <c r="G269" t="s">
        <v>7106</v>
      </c>
      <c r="H269" t="s">
        <v>7107</v>
      </c>
      <c r="I269" t="s">
        <v>26</v>
      </c>
      <c r="J269" t="s">
        <v>27</v>
      </c>
      <c r="K269" t="s">
        <v>497</v>
      </c>
      <c r="L269" t="s">
        <v>498</v>
      </c>
      <c r="M269">
        <v>43229</v>
      </c>
      <c r="N269" t="s">
        <v>148</v>
      </c>
      <c r="O269" t="s">
        <v>325</v>
      </c>
      <c r="P269" t="s">
        <v>46</v>
      </c>
      <c r="Q269" t="s">
        <v>75</v>
      </c>
      <c r="R269" t="s">
        <v>326</v>
      </c>
      <c r="S269">
        <v>5.1930000000000005</v>
      </c>
      <c r="T269">
        <v>3</v>
      </c>
      <c r="U269">
        <v>0.7</v>
      </c>
      <c r="V269">
        <v>-3.4619999999999997</v>
      </c>
    </row>
    <row r="270" spans="1:22" x14ac:dyDescent="0.3">
      <c r="A270">
        <v>8512</v>
      </c>
      <c r="B270" t="s">
        <v>10076</v>
      </c>
      <c r="C270">
        <v>2013</v>
      </c>
      <c r="D270" s="13">
        <v>41631</v>
      </c>
      <c r="E270" s="13">
        <v>41635</v>
      </c>
      <c r="F270" t="s">
        <v>50</v>
      </c>
      <c r="G270" t="s">
        <v>564</v>
      </c>
      <c r="H270" t="s">
        <v>565</v>
      </c>
      <c r="I270" t="s">
        <v>26</v>
      </c>
      <c r="J270" t="s">
        <v>27</v>
      </c>
      <c r="K270" t="s">
        <v>266</v>
      </c>
      <c r="L270" t="s">
        <v>267</v>
      </c>
      <c r="M270">
        <v>10035</v>
      </c>
      <c r="N270" t="s">
        <v>148</v>
      </c>
      <c r="O270" t="s">
        <v>5781</v>
      </c>
      <c r="P270" t="s">
        <v>46</v>
      </c>
      <c r="Q270" t="s">
        <v>75</v>
      </c>
      <c r="R270" t="s">
        <v>5782</v>
      </c>
      <c r="S270">
        <v>25.584000000000003</v>
      </c>
      <c r="T270">
        <v>2</v>
      </c>
      <c r="U270">
        <v>0.2</v>
      </c>
      <c r="V270">
        <v>8.9543999999999997</v>
      </c>
    </row>
    <row r="271" spans="1:22" x14ac:dyDescent="0.3">
      <c r="A271">
        <v>8511</v>
      </c>
      <c r="B271" t="s">
        <v>10075</v>
      </c>
      <c r="C271">
        <v>2012</v>
      </c>
      <c r="D271" s="13">
        <v>41254</v>
      </c>
      <c r="E271" s="13">
        <v>41257</v>
      </c>
      <c r="F271" t="s">
        <v>188</v>
      </c>
      <c r="G271" t="s">
        <v>1906</v>
      </c>
      <c r="H271" t="s">
        <v>1907</v>
      </c>
      <c r="I271" t="s">
        <v>26</v>
      </c>
      <c r="J271" t="s">
        <v>27</v>
      </c>
      <c r="K271" t="s">
        <v>880</v>
      </c>
      <c r="L271" t="s">
        <v>238</v>
      </c>
      <c r="M271">
        <v>48205</v>
      </c>
      <c r="N271" t="s">
        <v>105</v>
      </c>
      <c r="O271" t="s">
        <v>4035</v>
      </c>
      <c r="P271" t="s">
        <v>46</v>
      </c>
      <c r="Q271" t="s">
        <v>75</v>
      </c>
      <c r="R271" t="s">
        <v>4036</v>
      </c>
      <c r="S271">
        <v>23</v>
      </c>
      <c r="T271">
        <v>2</v>
      </c>
      <c r="U271">
        <v>0</v>
      </c>
      <c r="V271">
        <v>10.35</v>
      </c>
    </row>
    <row r="272" spans="1:22" x14ac:dyDescent="0.3">
      <c r="A272">
        <v>8506</v>
      </c>
      <c r="B272" t="s">
        <v>10074</v>
      </c>
      <c r="C272">
        <v>2013</v>
      </c>
      <c r="D272" s="13">
        <v>41342</v>
      </c>
      <c r="E272" s="13">
        <v>41346</v>
      </c>
      <c r="F272" t="s">
        <v>50</v>
      </c>
      <c r="G272" t="s">
        <v>2656</v>
      </c>
      <c r="H272" t="s">
        <v>2657</v>
      </c>
      <c r="I272" t="s">
        <v>102</v>
      </c>
      <c r="J272" t="s">
        <v>27</v>
      </c>
      <c r="K272" t="s">
        <v>815</v>
      </c>
      <c r="L272" t="s">
        <v>104</v>
      </c>
      <c r="M272">
        <v>75217</v>
      </c>
      <c r="N272" t="s">
        <v>105</v>
      </c>
      <c r="O272" t="s">
        <v>4737</v>
      </c>
      <c r="P272" t="s">
        <v>46</v>
      </c>
      <c r="Q272" t="s">
        <v>75</v>
      </c>
      <c r="R272" t="s">
        <v>4738</v>
      </c>
      <c r="S272">
        <v>8.8559999999999981</v>
      </c>
      <c r="T272">
        <v>9</v>
      </c>
      <c r="U272">
        <v>0.8</v>
      </c>
      <c r="V272">
        <v>-14.169600000000003</v>
      </c>
    </row>
    <row r="273" spans="1:22" x14ac:dyDescent="0.3">
      <c r="A273">
        <v>8500</v>
      </c>
      <c r="B273" t="s">
        <v>10070</v>
      </c>
      <c r="C273">
        <v>2011</v>
      </c>
      <c r="D273" s="13">
        <v>40607</v>
      </c>
      <c r="E273" s="13">
        <v>40610</v>
      </c>
      <c r="F273" t="s">
        <v>23</v>
      </c>
      <c r="G273" t="s">
        <v>4126</v>
      </c>
      <c r="H273" t="s">
        <v>4127</v>
      </c>
      <c r="I273" t="s">
        <v>26</v>
      </c>
      <c r="J273" t="s">
        <v>27</v>
      </c>
      <c r="K273" t="s">
        <v>3189</v>
      </c>
      <c r="L273" t="s">
        <v>267</v>
      </c>
      <c r="M273">
        <v>10701</v>
      </c>
      <c r="N273" t="s">
        <v>148</v>
      </c>
      <c r="O273" t="s">
        <v>5487</v>
      </c>
      <c r="P273" t="s">
        <v>46</v>
      </c>
      <c r="Q273" t="s">
        <v>75</v>
      </c>
      <c r="R273" t="s">
        <v>5488</v>
      </c>
      <c r="S273">
        <v>49.632000000000005</v>
      </c>
      <c r="T273">
        <v>6</v>
      </c>
      <c r="U273">
        <v>0.2</v>
      </c>
      <c r="V273">
        <v>16.750799999999998</v>
      </c>
    </row>
    <row r="274" spans="1:22" x14ac:dyDescent="0.3">
      <c r="A274">
        <v>8495</v>
      </c>
      <c r="B274" t="s">
        <v>10068</v>
      </c>
      <c r="C274">
        <v>2012</v>
      </c>
      <c r="D274" s="13">
        <v>41205</v>
      </c>
      <c r="E274" s="13">
        <v>41210</v>
      </c>
      <c r="F274" t="s">
        <v>50</v>
      </c>
      <c r="G274" t="s">
        <v>4486</v>
      </c>
      <c r="H274" t="s">
        <v>4487</v>
      </c>
      <c r="I274" t="s">
        <v>26</v>
      </c>
      <c r="J274" t="s">
        <v>27</v>
      </c>
      <c r="K274" t="s">
        <v>4880</v>
      </c>
      <c r="L274" t="s">
        <v>104</v>
      </c>
      <c r="M274">
        <v>79424</v>
      </c>
      <c r="N274" t="s">
        <v>105</v>
      </c>
      <c r="O274" t="s">
        <v>3917</v>
      </c>
      <c r="P274" t="s">
        <v>46</v>
      </c>
      <c r="Q274" t="s">
        <v>75</v>
      </c>
      <c r="R274" t="s">
        <v>3918</v>
      </c>
      <c r="S274">
        <v>6.0799999999999983</v>
      </c>
      <c r="T274">
        <v>1</v>
      </c>
      <c r="U274">
        <v>0.8</v>
      </c>
      <c r="V274">
        <v>-10.336000000000002</v>
      </c>
    </row>
    <row r="275" spans="1:22" x14ac:dyDescent="0.3">
      <c r="A275">
        <v>8490</v>
      </c>
      <c r="B275" t="s">
        <v>10066</v>
      </c>
      <c r="C275">
        <v>2013</v>
      </c>
      <c r="D275" s="13">
        <v>41307</v>
      </c>
      <c r="E275" s="13">
        <v>41309</v>
      </c>
      <c r="F275" t="s">
        <v>23</v>
      </c>
      <c r="G275" t="s">
        <v>2813</v>
      </c>
      <c r="H275" t="s">
        <v>2814</v>
      </c>
      <c r="I275" t="s">
        <v>26</v>
      </c>
      <c r="J275" t="s">
        <v>27</v>
      </c>
      <c r="K275" t="s">
        <v>1127</v>
      </c>
      <c r="L275" t="s">
        <v>319</v>
      </c>
      <c r="M275">
        <v>22204</v>
      </c>
      <c r="N275" t="s">
        <v>30</v>
      </c>
      <c r="O275" t="s">
        <v>1022</v>
      </c>
      <c r="P275" t="s">
        <v>46</v>
      </c>
      <c r="Q275" t="s">
        <v>75</v>
      </c>
      <c r="R275" t="s">
        <v>1023</v>
      </c>
      <c r="S275">
        <v>36.4</v>
      </c>
      <c r="T275">
        <v>8</v>
      </c>
      <c r="U275">
        <v>0</v>
      </c>
      <c r="V275">
        <v>18.2</v>
      </c>
    </row>
    <row r="276" spans="1:22" x14ac:dyDescent="0.3">
      <c r="A276">
        <v>8484</v>
      </c>
      <c r="B276" t="s">
        <v>10061</v>
      </c>
      <c r="C276">
        <v>2013</v>
      </c>
      <c r="D276" s="13">
        <v>41538</v>
      </c>
      <c r="E276" s="13">
        <v>41542</v>
      </c>
      <c r="F276" t="s">
        <v>50</v>
      </c>
      <c r="G276" t="s">
        <v>5710</v>
      </c>
      <c r="H276" t="s">
        <v>5711</v>
      </c>
      <c r="I276" t="s">
        <v>26</v>
      </c>
      <c r="J276" t="s">
        <v>27</v>
      </c>
      <c r="K276" t="s">
        <v>6470</v>
      </c>
      <c r="L276" t="s">
        <v>238</v>
      </c>
      <c r="M276">
        <v>49505</v>
      </c>
      <c r="N276" t="s">
        <v>105</v>
      </c>
      <c r="O276" t="s">
        <v>7008</v>
      </c>
      <c r="P276" t="s">
        <v>46</v>
      </c>
      <c r="Q276" t="s">
        <v>75</v>
      </c>
      <c r="R276" t="s">
        <v>7009</v>
      </c>
      <c r="S276">
        <v>83.699999999999989</v>
      </c>
      <c r="T276">
        <v>5</v>
      </c>
      <c r="U276">
        <v>0</v>
      </c>
      <c r="V276">
        <v>41.012999999999991</v>
      </c>
    </row>
    <row r="277" spans="1:22" x14ac:dyDescent="0.3">
      <c r="A277">
        <v>274</v>
      </c>
      <c r="B277" t="s">
        <v>1017</v>
      </c>
      <c r="C277">
        <v>2012</v>
      </c>
      <c r="D277" s="13">
        <v>41120</v>
      </c>
      <c r="E277" s="13">
        <v>41121</v>
      </c>
      <c r="F277" t="s">
        <v>188</v>
      </c>
      <c r="G277" t="s">
        <v>600</v>
      </c>
      <c r="H277" t="s">
        <v>601</v>
      </c>
      <c r="I277" t="s">
        <v>26</v>
      </c>
      <c r="J277" t="s">
        <v>27</v>
      </c>
      <c r="K277" t="s">
        <v>127</v>
      </c>
      <c r="L277" t="s">
        <v>43</v>
      </c>
      <c r="M277">
        <v>94109</v>
      </c>
      <c r="N277" t="s">
        <v>44</v>
      </c>
      <c r="O277" t="s">
        <v>1022</v>
      </c>
      <c r="P277" t="s">
        <v>46</v>
      </c>
      <c r="Q277" t="s">
        <v>75</v>
      </c>
      <c r="R277" t="s">
        <v>1023</v>
      </c>
      <c r="S277">
        <v>10.92</v>
      </c>
      <c r="T277">
        <v>3</v>
      </c>
      <c r="U277">
        <v>0.2</v>
      </c>
      <c r="V277">
        <v>4.0949999999999989</v>
      </c>
    </row>
    <row r="278" spans="1:22" x14ac:dyDescent="0.3">
      <c r="A278">
        <v>8475</v>
      </c>
      <c r="B278" t="s">
        <v>10051</v>
      </c>
      <c r="C278">
        <v>2014</v>
      </c>
      <c r="D278" s="13">
        <v>41739</v>
      </c>
      <c r="E278" s="13">
        <v>41744</v>
      </c>
      <c r="F278" t="s">
        <v>50</v>
      </c>
      <c r="G278" t="s">
        <v>4652</v>
      </c>
      <c r="H278" t="s">
        <v>4653</v>
      </c>
      <c r="I278" t="s">
        <v>41</v>
      </c>
      <c r="J278" t="s">
        <v>27</v>
      </c>
      <c r="K278" t="s">
        <v>5071</v>
      </c>
      <c r="L278" t="s">
        <v>147</v>
      </c>
      <c r="M278">
        <v>17403</v>
      </c>
      <c r="N278" t="s">
        <v>148</v>
      </c>
      <c r="O278" t="s">
        <v>1393</v>
      </c>
      <c r="P278" t="s">
        <v>46</v>
      </c>
      <c r="Q278" t="s">
        <v>75</v>
      </c>
      <c r="R278" t="s">
        <v>1394</v>
      </c>
      <c r="S278">
        <v>37.896000000000001</v>
      </c>
      <c r="T278">
        <v>4</v>
      </c>
      <c r="U278">
        <v>0.7</v>
      </c>
      <c r="V278">
        <v>-29.053600000000003</v>
      </c>
    </row>
    <row r="279" spans="1:22" x14ac:dyDescent="0.3">
      <c r="A279">
        <v>8468</v>
      </c>
      <c r="B279" t="s">
        <v>10047</v>
      </c>
      <c r="C279">
        <v>2013</v>
      </c>
      <c r="D279" s="13">
        <v>41537</v>
      </c>
      <c r="E279" s="13">
        <v>41541</v>
      </c>
      <c r="F279" t="s">
        <v>50</v>
      </c>
      <c r="G279" t="s">
        <v>3287</v>
      </c>
      <c r="H279" t="s">
        <v>3288</v>
      </c>
      <c r="I279" t="s">
        <v>41</v>
      </c>
      <c r="J279" t="s">
        <v>27</v>
      </c>
      <c r="K279" t="s">
        <v>127</v>
      </c>
      <c r="L279" t="s">
        <v>43</v>
      </c>
      <c r="M279">
        <v>94122</v>
      </c>
      <c r="N279" t="s">
        <v>44</v>
      </c>
      <c r="O279" t="s">
        <v>361</v>
      </c>
      <c r="P279" t="s">
        <v>46</v>
      </c>
      <c r="Q279" t="s">
        <v>75</v>
      </c>
      <c r="R279" t="s">
        <v>362</v>
      </c>
      <c r="S279">
        <v>8.9280000000000008</v>
      </c>
      <c r="T279">
        <v>2</v>
      </c>
      <c r="U279">
        <v>0.2</v>
      </c>
      <c r="V279">
        <v>3.1247999999999996</v>
      </c>
    </row>
    <row r="280" spans="1:22" x14ac:dyDescent="0.3">
      <c r="A280">
        <v>8461</v>
      </c>
      <c r="B280" t="s">
        <v>10041</v>
      </c>
      <c r="C280">
        <v>2011</v>
      </c>
      <c r="D280" s="13">
        <v>40785</v>
      </c>
      <c r="E280" s="13">
        <v>40790</v>
      </c>
      <c r="F280" t="s">
        <v>50</v>
      </c>
      <c r="G280" t="s">
        <v>2072</v>
      </c>
      <c r="H280" t="s">
        <v>2073</v>
      </c>
      <c r="I280" t="s">
        <v>26</v>
      </c>
      <c r="J280" t="s">
        <v>27</v>
      </c>
      <c r="K280" t="s">
        <v>515</v>
      </c>
      <c r="L280" t="s">
        <v>747</v>
      </c>
      <c r="M280">
        <v>6010</v>
      </c>
      <c r="N280" t="s">
        <v>148</v>
      </c>
      <c r="O280" t="s">
        <v>3429</v>
      </c>
      <c r="P280" t="s">
        <v>46</v>
      </c>
      <c r="Q280" t="s">
        <v>75</v>
      </c>
      <c r="R280" t="s">
        <v>3430</v>
      </c>
      <c r="S280">
        <v>25.299999999999997</v>
      </c>
      <c r="T280">
        <v>5</v>
      </c>
      <c r="U280">
        <v>0</v>
      </c>
      <c r="V280">
        <v>11.890999999999998</v>
      </c>
    </row>
    <row r="281" spans="1:22" x14ac:dyDescent="0.3">
      <c r="A281">
        <v>8460</v>
      </c>
      <c r="B281" t="s">
        <v>10040</v>
      </c>
      <c r="C281">
        <v>2011</v>
      </c>
      <c r="D281" s="13">
        <v>40780</v>
      </c>
      <c r="E281" s="13">
        <v>40784</v>
      </c>
      <c r="F281" t="s">
        <v>50</v>
      </c>
      <c r="G281" t="s">
        <v>4798</v>
      </c>
      <c r="H281" t="s">
        <v>4799</v>
      </c>
      <c r="I281" t="s">
        <v>26</v>
      </c>
      <c r="J281" t="s">
        <v>27</v>
      </c>
      <c r="K281" t="s">
        <v>184</v>
      </c>
      <c r="L281" t="s">
        <v>104</v>
      </c>
      <c r="M281">
        <v>77070</v>
      </c>
      <c r="N281" t="s">
        <v>105</v>
      </c>
      <c r="O281" t="s">
        <v>1342</v>
      </c>
      <c r="P281" t="s">
        <v>46</v>
      </c>
      <c r="Q281" t="s">
        <v>75</v>
      </c>
      <c r="R281" t="s">
        <v>1343</v>
      </c>
      <c r="S281">
        <v>12.383999999999997</v>
      </c>
      <c r="T281">
        <v>3</v>
      </c>
      <c r="U281">
        <v>0.8</v>
      </c>
      <c r="V281">
        <v>-19.814400000000003</v>
      </c>
    </row>
    <row r="282" spans="1:22" x14ac:dyDescent="0.3">
      <c r="A282">
        <v>8459</v>
      </c>
      <c r="B282" t="s">
        <v>10040</v>
      </c>
      <c r="C282">
        <v>2011</v>
      </c>
      <c r="D282" s="13">
        <v>40780</v>
      </c>
      <c r="E282" s="13">
        <v>40784</v>
      </c>
      <c r="F282" t="s">
        <v>50</v>
      </c>
      <c r="G282" t="s">
        <v>4798</v>
      </c>
      <c r="H282" t="s">
        <v>4799</v>
      </c>
      <c r="I282" t="s">
        <v>26</v>
      </c>
      <c r="J282" t="s">
        <v>27</v>
      </c>
      <c r="K282" t="s">
        <v>184</v>
      </c>
      <c r="L282" t="s">
        <v>104</v>
      </c>
      <c r="M282">
        <v>77070</v>
      </c>
      <c r="N282" t="s">
        <v>105</v>
      </c>
      <c r="O282" t="s">
        <v>4642</v>
      </c>
      <c r="P282" t="s">
        <v>46</v>
      </c>
      <c r="Q282" t="s">
        <v>75</v>
      </c>
      <c r="R282" t="s">
        <v>4643</v>
      </c>
      <c r="S282">
        <v>25.679999999999993</v>
      </c>
      <c r="T282">
        <v>3</v>
      </c>
      <c r="U282">
        <v>0.8</v>
      </c>
      <c r="V282">
        <v>-39.804000000000002</v>
      </c>
    </row>
    <row r="283" spans="1:22" x14ac:dyDescent="0.3">
      <c r="A283">
        <v>8458</v>
      </c>
      <c r="B283" t="s">
        <v>10039</v>
      </c>
      <c r="C283">
        <v>2014</v>
      </c>
      <c r="D283" s="13">
        <v>41788</v>
      </c>
      <c r="E283" s="13">
        <v>41793</v>
      </c>
      <c r="F283" t="s">
        <v>23</v>
      </c>
      <c r="G283" t="s">
        <v>2171</v>
      </c>
      <c r="H283" t="s">
        <v>2172</v>
      </c>
      <c r="I283" t="s">
        <v>41</v>
      </c>
      <c r="J283" t="s">
        <v>27</v>
      </c>
      <c r="K283" t="s">
        <v>303</v>
      </c>
      <c r="L283" t="s">
        <v>211</v>
      </c>
      <c r="M283">
        <v>60653</v>
      </c>
      <c r="N283" t="s">
        <v>105</v>
      </c>
      <c r="O283" t="s">
        <v>3877</v>
      </c>
      <c r="P283" t="s">
        <v>46</v>
      </c>
      <c r="Q283" t="s">
        <v>75</v>
      </c>
      <c r="R283" t="s">
        <v>1214</v>
      </c>
      <c r="S283">
        <v>3.5639999999999992</v>
      </c>
      <c r="T283">
        <v>3</v>
      </c>
      <c r="U283">
        <v>0.8</v>
      </c>
      <c r="V283">
        <v>-6.2370000000000019</v>
      </c>
    </row>
    <row r="284" spans="1:22" x14ac:dyDescent="0.3">
      <c r="A284">
        <v>281</v>
      </c>
      <c r="B284" t="s">
        <v>1043</v>
      </c>
      <c r="C284">
        <v>2012</v>
      </c>
      <c r="D284" s="13">
        <v>41178</v>
      </c>
      <c r="E284" s="13">
        <v>41180</v>
      </c>
      <c r="F284" t="s">
        <v>23</v>
      </c>
      <c r="G284" t="s">
        <v>519</v>
      </c>
      <c r="H284" t="s">
        <v>520</v>
      </c>
      <c r="I284" t="s">
        <v>26</v>
      </c>
      <c r="J284" t="s">
        <v>27</v>
      </c>
      <c r="K284" t="s">
        <v>184</v>
      </c>
      <c r="L284" t="s">
        <v>104</v>
      </c>
      <c r="M284">
        <v>77070</v>
      </c>
      <c r="N284" t="s">
        <v>105</v>
      </c>
      <c r="O284" t="s">
        <v>1044</v>
      </c>
      <c r="P284" t="s">
        <v>46</v>
      </c>
      <c r="Q284" t="s">
        <v>75</v>
      </c>
      <c r="R284" t="s">
        <v>1045</v>
      </c>
      <c r="S284">
        <v>2.0799999999999996</v>
      </c>
      <c r="T284">
        <v>5</v>
      </c>
      <c r="U284">
        <v>0.8</v>
      </c>
      <c r="V284">
        <v>-3.4320000000000004</v>
      </c>
    </row>
    <row r="285" spans="1:22" x14ac:dyDescent="0.3">
      <c r="A285">
        <v>8444</v>
      </c>
      <c r="B285" t="s">
        <v>10034</v>
      </c>
      <c r="C285">
        <v>2013</v>
      </c>
      <c r="D285" s="13">
        <v>41340</v>
      </c>
      <c r="E285" s="13">
        <v>41344</v>
      </c>
      <c r="F285" t="s">
        <v>50</v>
      </c>
      <c r="G285" t="s">
        <v>6180</v>
      </c>
      <c r="H285" t="s">
        <v>6181</v>
      </c>
      <c r="I285" t="s">
        <v>102</v>
      </c>
      <c r="J285" t="s">
        <v>27</v>
      </c>
      <c r="K285" t="s">
        <v>146</v>
      </c>
      <c r="L285" t="s">
        <v>147</v>
      </c>
      <c r="M285">
        <v>19120</v>
      </c>
      <c r="N285" t="s">
        <v>148</v>
      </c>
      <c r="O285" t="s">
        <v>5217</v>
      </c>
      <c r="P285" t="s">
        <v>46</v>
      </c>
      <c r="Q285" t="s">
        <v>75</v>
      </c>
      <c r="R285" t="s">
        <v>5218</v>
      </c>
      <c r="S285">
        <v>2.0430000000000001</v>
      </c>
      <c r="T285">
        <v>1</v>
      </c>
      <c r="U285">
        <v>0.7</v>
      </c>
      <c r="V285">
        <v>-1.4981999999999998</v>
      </c>
    </row>
    <row r="286" spans="1:22" x14ac:dyDescent="0.3">
      <c r="A286">
        <v>8439</v>
      </c>
      <c r="B286" t="s">
        <v>10030</v>
      </c>
      <c r="C286">
        <v>2011</v>
      </c>
      <c r="D286" s="13">
        <v>40691</v>
      </c>
      <c r="E286" s="13">
        <v>40695</v>
      </c>
      <c r="F286" t="s">
        <v>50</v>
      </c>
      <c r="G286" t="s">
        <v>4985</v>
      </c>
      <c r="H286" t="s">
        <v>4986</v>
      </c>
      <c r="I286" t="s">
        <v>26</v>
      </c>
      <c r="J286" t="s">
        <v>27</v>
      </c>
      <c r="K286" t="s">
        <v>95</v>
      </c>
      <c r="L286" t="s">
        <v>96</v>
      </c>
      <c r="M286">
        <v>98105</v>
      </c>
      <c r="N286" t="s">
        <v>44</v>
      </c>
      <c r="O286" t="s">
        <v>7314</v>
      </c>
      <c r="P286" t="s">
        <v>46</v>
      </c>
      <c r="Q286" t="s">
        <v>75</v>
      </c>
      <c r="R286" t="s">
        <v>7315</v>
      </c>
      <c r="S286">
        <v>136.96</v>
      </c>
      <c r="T286">
        <v>4</v>
      </c>
      <c r="U286">
        <v>0.2</v>
      </c>
      <c r="V286">
        <v>51.359999999999992</v>
      </c>
    </row>
    <row r="287" spans="1:22" x14ac:dyDescent="0.3">
      <c r="A287">
        <v>8437</v>
      </c>
      <c r="B287" t="s">
        <v>10028</v>
      </c>
      <c r="C287">
        <v>2012</v>
      </c>
      <c r="D287" s="13">
        <v>41172</v>
      </c>
      <c r="E287" s="13">
        <v>41178</v>
      </c>
      <c r="F287" t="s">
        <v>50</v>
      </c>
      <c r="G287" t="s">
        <v>4893</v>
      </c>
      <c r="H287" t="s">
        <v>4894</v>
      </c>
      <c r="I287" t="s">
        <v>26</v>
      </c>
      <c r="J287" t="s">
        <v>27</v>
      </c>
      <c r="K287" t="s">
        <v>1391</v>
      </c>
      <c r="L287" t="s">
        <v>1392</v>
      </c>
      <c r="M287">
        <v>89115</v>
      </c>
      <c r="N287" t="s">
        <v>44</v>
      </c>
      <c r="O287" t="s">
        <v>6377</v>
      </c>
      <c r="P287" t="s">
        <v>46</v>
      </c>
      <c r="Q287" t="s">
        <v>75</v>
      </c>
      <c r="R287" t="s">
        <v>6378</v>
      </c>
      <c r="S287">
        <v>45.584000000000003</v>
      </c>
      <c r="T287">
        <v>11</v>
      </c>
      <c r="U287">
        <v>0.2</v>
      </c>
      <c r="V287">
        <v>16.524199999999997</v>
      </c>
    </row>
    <row r="288" spans="1:22" x14ac:dyDescent="0.3">
      <c r="A288">
        <v>8436</v>
      </c>
      <c r="B288" t="s">
        <v>10027</v>
      </c>
      <c r="C288">
        <v>2011</v>
      </c>
      <c r="D288" s="13">
        <v>40800</v>
      </c>
      <c r="E288" s="13">
        <v>40804</v>
      </c>
      <c r="F288" t="s">
        <v>23</v>
      </c>
      <c r="G288" t="s">
        <v>5377</v>
      </c>
      <c r="H288" t="s">
        <v>5378</v>
      </c>
      <c r="I288" t="s">
        <v>41</v>
      </c>
      <c r="J288" t="s">
        <v>27</v>
      </c>
      <c r="K288" t="s">
        <v>5970</v>
      </c>
      <c r="L288" t="s">
        <v>104</v>
      </c>
      <c r="M288">
        <v>78415</v>
      </c>
      <c r="N288" t="s">
        <v>105</v>
      </c>
      <c r="O288" t="s">
        <v>431</v>
      </c>
      <c r="P288" t="s">
        <v>46</v>
      </c>
      <c r="Q288" t="s">
        <v>75</v>
      </c>
      <c r="R288" t="s">
        <v>432</v>
      </c>
      <c r="S288">
        <v>8.5519999999999978</v>
      </c>
      <c r="T288">
        <v>2</v>
      </c>
      <c r="U288">
        <v>0.8</v>
      </c>
      <c r="V288">
        <v>-13.683199999999999</v>
      </c>
    </row>
    <row r="289" spans="1:22" x14ac:dyDescent="0.3">
      <c r="A289">
        <v>8426</v>
      </c>
      <c r="B289" t="s">
        <v>10020</v>
      </c>
      <c r="C289">
        <v>2013</v>
      </c>
      <c r="D289" s="13">
        <v>41515</v>
      </c>
      <c r="E289" s="13">
        <v>41517</v>
      </c>
      <c r="F289" t="s">
        <v>188</v>
      </c>
      <c r="G289" t="s">
        <v>4136</v>
      </c>
      <c r="H289" t="s">
        <v>4137</v>
      </c>
      <c r="I289" t="s">
        <v>41</v>
      </c>
      <c r="J289" t="s">
        <v>27</v>
      </c>
      <c r="K289" t="s">
        <v>1007</v>
      </c>
      <c r="L289" t="s">
        <v>498</v>
      </c>
      <c r="M289">
        <v>45231</v>
      </c>
      <c r="N289" t="s">
        <v>148</v>
      </c>
      <c r="O289" t="s">
        <v>8215</v>
      </c>
      <c r="P289" t="s">
        <v>46</v>
      </c>
      <c r="Q289" t="s">
        <v>75</v>
      </c>
      <c r="R289" t="s">
        <v>8216</v>
      </c>
      <c r="S289">
        <v>18.432000000000002</v>
      </c>
      <c r="T289">
        <v>8</v>
      </c>
      <c r="U289">
        <v>0.7</v>
      </c>
      <c r="V289">
        <v>-12.287999999999997</v>
      </c>
    </row>
    <row r="290" spans="1:22" x14ac:dyDescent="0.3">
      <c r="A290">
        <v>287</v>
      </c>
      <c r="B290" t="s">
        <v>1059</v>
      </c>
      <c r="C290">
        <v>2013</v>
      </c>
      <c r="D290" s="13">
        <v>41627</v>
      </c>
      <c r="E290" s="13">
        <v>41629</v>
      </c>
      <c r="F290" t="s">
        <v>23</v>
      </c>
      <c r="G290" t="s">
        <v>1060</v>
      </c>
      <c r="H290" t="s">
        <v>1061</v>
      </c>
      <c r="I290" t="s">
        <v>41</v>
      </c>
      <c r="J290" t="s">
        <v>27</v>
      </c>
      <c r="K290" t="s">
        <v>1062</v>
      </c>
      <c r="L290" t="s">
        <v>54</v>
      </c>
      <c r="M290">
        <v>33319</v>
      </c>
      <c r="N290" t="s">
        <v>30</v>
      </c>
      <c r="O290" t="s">
        <v>1063</v>
      </c>
      <c r="P290" t="s">
        <v>46</v>
      </c>
      <c r="Q290" t="s">
        <v>75</v>
      </c>
      <c r="R290" t="s">
        <v>1064</v>
      </c>
      <c r="S290">
        <v>254.05800000000002</v>
      </c>
      <c r="T290">
        <v>7</v>
      </c>
      <c r="U290">
        <v>0.7</v>
      </c>
      <c r="V290">
        <v>-169.3719999999999</v>
      </c>
    </row>
    <row r="291" spans="1:22" x14ac:dyDescent="0.3">
      <c r="A291">
        <v>8417</v>
      </c>
      <c r="B291" t="s">
        <v>10018</v>
      </c>
      <c r="C291">
        <v>2014</v>
      </c>
      <c r="D291" s="13">
        <v>41769</v>
      </c>
      <c r="E291" s="13">
        <v>41771</v>
      </c>
      <c r="F291" t="s">
        <v>188</v>
      </c>
      <c r="G291" t="s">
        <v>6479</v>
      </c>
      <c r="H291" t="s">
        <v>6480</v>
      </c>
      <c r="I291" t="s">
        <v>102</v>
      </c>
      <c r="J291" t="s">
        <v>27</v>
      </c>
      <c r="K291" t="s">
        <v>95</v>
      </c>
      <c r="L291" t="s">
        <v>96</v>
      </c>
      <c r="M291">
        <v>98105</v>
      </c>
      <c r="N291" t="s">
        <v>44</v>
      </c>
      <c r="O291" t="s">
        <v>3144</v>
      </c>
      <c r="P291" t="s">
        <v>46</v>
      </c>
      <c r="Q291" t="s">
        <v>75</v>
      </c>
      <c r="R291" t="s">
        <v>3145</v>
      </c>
      <c r="S291">
        <v>147.91999999999999</v>
      </c>
      <c r="T291">
        <v>5</v>
      </c>
      <c r="U291">
        <v>0.2</v>
      </c>
      <c r="V291">
        <v>46.224999999999987</v>
      </c>
    </row>
    <row r="292" spans="1:22" x14ac:dyDescent="0.3">
      <c r="A292">
        <v>8410</v>
      </c>
      <c r="B292" t="s">
        <v>10012</v>
      </c>
      <c r="C292">
        <v>2012</v>
      </c>
      <c r="D292" s="13">
        <v>41254</v>
      </c>
      <c r="E292" s="13">
        <v>41260</v>
      </c>
      <c r="F292" t="s">
        <v>50</v>
      </c>
      <c r="G292" t="s">
        <v>721</v>
      </c>
      <c r="H292" t="s">
        <v>722</v>
      </c>
      <c r="I292" t="s">
        <v>102</v>
      </c>
      <c r="J292" t="s">
        <v>27</v>
      </c>
      <c r="K292" t="s">
        <v>4898</v>
      </c>
      <c r="L292" t="s">
        <v>43</v>
      </c>
      <c r="M292">
        <v>92404</v>
      </c>
      <c r="N292" t="s">
        <v>44</v>
      </c>
      <c r="O292" t="s">
        <v>2557</v>
      </c>
      <c r="P292" t="s">
        <v>46</v>
      </c>
      <c r="Q292" t="s">
        <v>75</v>
      </c>
      <c r="R292" t="s">
        <v>2558</v>
      </c>
      <c r="S292">
        <v>110.52800000000001</v>
      </c>
      <c r="T292">
        <v>4</v>
      </c>
      <c r="U292">
        <v>0.2</v>
      </c>
      <c r="V292">
        <v>38.684799999999996</v>
      </c>
    </row>
    <row r="293" spans="1:22" x14ac:dyDescent="0.3">
      <c r="A293">
        <v>8401</v>
      </c>
      <c r="B293" t="s">
        <v>10009</v>
      </c>
      <c r="C293">
        <v>2012</v>
      </c>
      <c r="D293" s="13">
        <v>41248</v>
      </c>
      <c r="E293" s="13">
        <v>41252</v>
      </c>
      <c r="F293" t="s">
        <v>23</v>
      </c>
      <c r="G293" t="s">
        <v>5666</v>
      </c>
      <c r="H293" t="s">
        <v>5667</v>
      </c>
      <c r="I293" t="s">
        <v>26</v>
      </c>
      <c r="J293" t="s">
        <v>27</v>
      </c>
      <c r="K293" t="s">
        <v>266</v>
      </c>
      <c r="L293" t="s">
        <v>267</v>
      </c>
      <c r="M293">
        <v>10009</v>
      </c>
      <c r="N293" t="s">
        <v>148</v>
      </c>
      <c r="O293" t="s">
        <v>3567</v>
      </c>
      <c r="P293" t="s">
        <v>46</v>
      </c>
      <c r="Q293" t="s">
        <v>75</v>
      </c>
      <c r="R293" t="s">
        <v>3568</v>
      </c>
      <c r="S293">
        <v>232.40000000000003</v>
      </c>
      <c r="T293">
        <v>5</v>
      </c>
      <c r="U293">
        <v>0.2</v>
      </c>
      <c r="V293">
        <v>78.434999999999988</v>
      </c>
    </row>
    <row r="294" spans="1:22" x14ac:dyDescent="0.3">
      <c r="A294">
        <v>8398</v>
      </c>
      <c r="B294" t="s">
        <v>10006</v>
      </c>
      <c r="C294">
        <v>2011</v>
      </c>
      <c r="D294" s="13">
        <v>40789</v>
      </c>
      <c r="E294" s="13">
        <v>40790</v>
      </c>
      <c r="F294" t="s">
        <v>188</v>
      </c>
      <c r="G294" t="s">
        <v>2323</v>
      </c>
      <c r="H294" t="s">
        <v>2324</v>
      </c>
      <c r="I294" t="s">
        <v>102</v>
      </c>
      <c r="J294" t="s">
        <v>27</v>
      </c>
      <c r="K294" t="s">
        <v>184</v>
      </c>
      <c r="L294" t="s">
        <v>104</v>
      </c>
      <c r="M294">
        <v>77095</v>
      </c>
      <c r="N294" t="s">
        <v>105</v>
      </c>
      <c r="O294" t="s">
        <v>8215</v>
      </c>
      <c r="P294" t="s">
        <v>46</v>
      </c>
      <c r="Q294" t="s">
        <v>75</v>
      </c>
      <c r="R294" t="s">
        <v>8216</v>
      </c>
      <c r="S294">
        <v>7.6799999999999979</v>
      </c>
      <c r="T294">
        <v>5</v>
      </c>
      <c r="U294">
        <v>0.8</v>
      </c>
      <c r="V294">
        <v>-11.52</v>
      </c>
    </row>
    <row r="295" spans="1:22" x14ac:dyDescent="0.3">
      <c r="A295">
        <v>8386</v>
      </c>
      <c r="B295" t="s">
        <v>9997</v>
      </c>
      <c r="C295">
        <v>2014</v>
      </c>
      <c r="D295" s="13">
        <v>41887</v>
      </c>
      <c r="E295" s="13">
        <v>41891</v>
      </c>
      <c r="F295" t="s">
        <v>50</v>
      </c>
      <c r="G295" t="s">
        <v>481</v>
      </c>
      <c r="H295" t="s">
        <v>482</v>
      </c>
      <c r="I295" t="s">
        <v>41</v>
      </c>
      <c r="J295" t="s">
        <v>27</v>
      </c>
      <c r="K295" t="s">
        <v>3199</v>
      </c>
      <c r="L295" t="s">
        <v>43</v>
      </c>
      <c r="M295">
        <v>94601</v>
      </c>
      <c r="N295" t="s">
        <v>44</v>
      </c>
      <c r="O295" t="s">
        <v>4737</v>
      </c>
      <c r="P295" t="s">
        <v>46</v>
      </c>
      <c r="Q295" t="s">
        <v>75</v>
      </c>
      <c r="R295" t="s">
        <v>4738</v>
      </c>
      <c r="S295">
        <v>11.808</v>
      </c>
      <c r="T295">
        <v>3</v>
      </c>
      <c r="U295">
        <v>0.2</v>
      </c>
      <c r="V295">
        <v>4.1327999999999996</v>
      </c>
    </row>
    <row r="296" spans="1:22" x14ac:dyDescent="0.3">
      <c r="A296">
        <v>8376</v>
      </c>
      <c r="B296" t="s">
        <v>9989</v>
      </c>
      <c r="C296">
        <v>2012</v>
      </c>
      <c r="D296" s="13">
        <v>40913</v>
      </c>
      <c r="E296" s="13">
        <v>40918</v>
      </c>
      <c r="F296" t="s">
        <v>50</v>
      </c>
      <c r="G296" t="s">
        <v>2599</v>
      </c>
      <c r="H296" t="s">
        <v>2600</v>
      </c>
      <c r="I296" t="s">
        <v>102</v>
      </c>
      <c r="J296" t="s">
        <v>27</v>
      </c>
      <c r="K296" t="s">
        <v>127</v>
      </c>
      <c r="L296" t="s">
        <v>43</v>
      </c>
      <c r="M296">
        <v>94110</v>
      </c>
      <c r="N296" t="s">
        <v>44</v>
      </c>
      <c r="O296" t="s">
        <v>2614</v>
      </c>
      <c r="P296" t="s">
        <v>46</v>
      </c>
      <c r="Q296" t="s">
        <v>75</v>
      </c>
      <c r="R296" t="s">
        <v>2615</v>
      </c>
      <c r="S296">
        <v>56.16</v>
      </c>
      <c r="T296">
        <v>6</v>
      </c>
      <c r="U296">
        <v>0.2</v>
      </c>
      <c r="V296">
        <v>17.549999999999994</v>
      </c>
    </row>
    <row r="297" spans="1:22" x14ac:dyDescent="0.3">
      <c r="A297">
        <v>8372</v>
      </c>
      <c r="B297" t="s">
        <v>9986</v>
      </c>
      <c r="C297">
        <v>2011</v>
      </c>
      <c r="D297" s="13">
        <v>40904</v>
      </c>
      <c r="E297" s="13">
        <v>40907</v>
      </c>
      <c r="F297" t="s">
        <v>188</v>
      </c>
      <c r="G297" t="s">
        <v>6951</v>
      </c>
      <c r="H297" t="s">
        <v>6952</v>
      </c>
      <c r="I297" t="s">
        <v>26</v>
      </c>
      <c r="J297" t="s">
        <v>27</v>
      </c>
      <c r="K297" t="s">
        <v>103</v>
      </c>
      <c r="L297" t="s">
        <v>104</v>
      </c>
      <c r="M297">
        <v>76106</v>
      </c>
      <c r="N297" t="s">
        <v>105</v>
      </c>
      <c r="O297" t="s">
        <v>1724</v>
      </c>
      <c r="P297" t="s">
        <v>46</v>
      </c>
      <c r="Q297" t="s">
        <v>75</v>
      </c>
      <c r="R297" t="s">
        <v>1725</v>
      </c>
      <c r="S297">
        <v>4.9839999999999991</v>
      </c>
      <c r="T297">
        <v>1</v>
      </c>
      <c r="U297">
        <v>0.8</v>
      </c>
      <c r="V297">
        <v>-8.472800000000003</v>
      </c>
    </row>
    <row r="298" spans="1:22" x14ac:dyDescent="0.3">
      <c r="A298">
        <v>8369</v>
      </c>
      <c r="B298" t="s">
        <v>9981</v>
      </c>
      <c r="C298">
        <v>2011</v>
      </c>
      <c r="D298" s="13">
        <v>40793</v>
      </c>
      <c r="E298" s="13">
        <v>40798</v>
      </c>
      <c r="F298" t="s">
        <v>23</v>
      </c>
      <c r="G298" t="s">
        <v>7934</v>
      </c>
      <c r="H298" t="s">
        <v>7935</v>
      </c>
      <c r="I298" t="s">
        <v>41</v>
      </c>
      <c r="J298" t="s">
        <v>27</v>
      </c>
      <c r="K298" t="s">
        <v>912</v>
      </c>
      <c r="L298" t="s">
        <v>43</v>
      </c>
      <c r="M298">
        <v>95051</v>
      </c>
      <c r="N298" t="s">
        <v>44</v>
      </c>
      <c r="O298" t="s">
        <v>8891</v>
      </c>
      <c r="P298" t="s">
        <v>46</v>
      </c>
      <c r="Q298" t="s">
        <v>75</v>
      </c>
      <c r="R298" t="s">
        <v>8892</v>
      </c>
      <c r="S298">
        <v>83.920000000000016</v>
      </c>
      <c r="T298">
        <v>5</v>
      </c>
      <c r="U298">
        <v>0.2</v>
      </c>
      <c r="V298">
        <v>31.47</v>
      </c>
    </row>
    <row r="299" spans="1:22" x14ac:dyDescent="0.3">
      <c r="A299">
        <v>8355</v>
      </c>
      <c r="B299" t="s">
        <v>9974</v>
      </c>
      <c r="C299">
        <v>2014</v>
      </c>
      <c r="D299" s="13">
        <v>41763</v>
      </c>
      <c r="E299" s="13">
        <v>41768</v>
      </c>
      <c r="F299" t="s">
        <v>50</v>
      </c>
      <c r="G299" t="s">
        <v>5724</v>
      </c>
      <c r="H299" t="s">
        <v>5725</v>
      </c>
      <c r="I299" t="s">
        <v>41</v>
      </c>
      <c r="J299" t="s">
        <v>27</v>
      </c>
      <c r="K299" t="s">
        <v>146</v>
      </c>
      <c r="L299" t="s">
        <v>147</v>
      </c>
      <c r="M299">
        <v>19134</v>
      </c>
      <c r="N299" t="s">
        <v>148</v>
      </c>
      <c r="O299" t="s">
        <v>4642</v>
      </c>
      <c r="P299" t="s">
        <v>46</v>
      </c>
      <c r="Q299" t="s">
        <v>75</v>
      </c>
      <c r="R299" t="s">
        <v>4643</v>
      </c>
      <c r="S299">
        <v>64.2</v>
      </c>
      <c r="T299">
        <v>5</v>
      </c>
      <c r="U299">
        <v>0.7</v>
      </c>
      <c r="V299">
        <v>-44.94</v>
      </c>
    </row>
    <row r="300" spans="1:22" x14ac:dyDescent="0.3">
      <c r="A300">
        <v>297</v>
      </c>
      <c r="B300" t="s">
        <v>1078</v>
      </c>
      <c r="C300">
        <v>2011</v>
      </c>
      <c r="D300" s="13">
        <v>40903</v>
      </c>
      <c r="E300" s="13">
        <v>40905</v>
      </c>
      <c r="F300" t="s">
        <v>188</v>
      </c>
      <c r="G300" t="s">
        <v>1079</v>
      </c>
      <c r="H300" t="s">
        <v>1080</v>
      </c>
      <c r="I300" t="s">
        <v>41</v>
      </c>
      <c r="J300" t="s">
        <v>27</v>
      </c>
      <c r="K300" t="s">
        <v>1081</v>
      </c>
      <c r="L300" t="s">
        <v>457</v>
      </c>
      <c r="M300">
        <v>80906</v>
      </c>
      <c r="N300" t="s">
        <v>44</v>
      </c>
      <c r="O300" t="s">
        <v>1088</v>
      </c>
      <c r="P300" t="s">
        <v>46</v>
      </c>
      <c r="Q300" t="s">
        <v>75</v>
      </c>
      <c r="R300" t="s">
        <v>1089</v>
      </c>
      <c r="S300">
        <v>78.600000000000009</v>
      </c>
      <c r="T300">
        <v>5</v>
      </c>
      <c r="U300">
        <v>0.7</v>
      </c>
      <c r="V300">
        <v>-62.88000000000001</v>
      </c>
    </row>
    <row r="301" spans="1:22" x14ac:dyDescent="0.3">
      <c r="A301">
        <v>8353</v>
      </c>
      <c r="B301" t="s">
        <v>9974</v>
      </c>
      <c r="C301">
        <v>2014</v>
      </c>
      <c r="D301" s="13">
        <v>41763</v>
      </c>
      <c r="E301" s="13">
        <v>41768</v>
      </c>
      <c r="F301" t="s">
        <v>50</v>
      </c>
      <c r="G301" t="s">
        <v>5724</v>
      </c>
      <c r="H301" t="s">
        <v>5725</v>
      </c>
      <c r="I301" t="s">
        <v>41</v>
      </c>
      <c r="J301" t="s">
        <v>27</v>
      </c>
      <c r="K301" t="s">
        <v>146</v>
      </c>
      <c r="L301" t="s">
        <v>147</v>
      </c>
      <c r="M301">
        <v>19134</v>
      </c>
      <c r="N301" t="s">
        <v>148</v>
      </c>
      <c r="O301" t="s">
        <v>2786</v>
      </c>
      <c r="P301" t="s">
        <v>46</v>
      </c>
      <c r="Q301" t="s">
        <v>75</v>
      </c>
      <c r="R301" t="s">
        <v>2787</v>
      </c>
      <c r="S301">
        <v>26.388000000000002</v>
      </c>
      <c r="T301">
        <v>4</v>
      </c>
      <c r="U301">
        <v>0.7</v>
      </c>
      <c r="V301">
        <v>-17.591999999999992</v>
      </c>
    </row>
    <row r="302" spans="1:22" x14ac:dyDescent="0.3">
      <c r="A302">
        <v>8336</v>
      </c>
      <c r="B302" t="s">
        <v>9963</v>
      </c>
      <c r="C302">
        <v>2014</v>
      </c>
      <c r="D302" s="13">
        <v>41773</v>
      </c>
      <c r="E302" s="13">
        <v>41778</v>
      </c>
      <c r="F302" t="s">
        <v>23</v>
      </c>
      <c r="G302" t="s">
        <v>1679</v>
      </c>
      <c r="H302" t="s">
        <v>1680</v>
      </c>
      <c r="I302" t="s">
        <v>102</v>
      </c>
      <c r="J302" t="s">
        <v>27</v>
      </c>
      <c r="K302" t="s">
        <v>606</v>
      </c>
      <c r="L302" t="s">
        <v>245</v>
      </c>
      <c r="M302">
        <v>19711</v>
      </c>
      <c r="N302" t="s">
        <v>148</v>
      </c>
      <c r="O302" t="s">
        <v>4801</v>
      </c>
      <c r="P302" t="s">
        <v>46</v>
      </c>
      <c r="Q302" t="s">
        <v>75</v>
      </c>
      <c r="R302" t="s">
        <v>4802</v>
      </c>
      <c r="S302">
        <v>299.52</v>
      </c>
      <c r="T302">
        <v>9</v>
      </c>
      <c r="U302">
        <v>0</v>
      </c>
      <c r="V302">
        <v>149.76</v>
      </c>
    </row>
    <row r="303" spans="1:22" x14ac:dyDescent="0.3">
      <c r="A303">
        <v>8335</v>
      </c>
      <c r="B303" t="s">
        <v>9961</v>
      </c>
      <c r="C303">
        <v>2013</v>
      </c>
      <c r="D303" s="13">
        <v>41343</v>
      </c>
      <c r="E303" s="13">
        <v>41346</v>
      </c>
      <c r="F303" t="s">
        <v>188</v>
      </c>
      <c r="G303" t="s">
        <v>4361</v>
      </c>
      <c r="H303" t="s">
        <v>4362</v>
      </c>
      <c r="I303" t="s">
        <v>26</v>
      </c>
      <c r="J303" t="s">
        <v>27</v>
      </c>
      <c r="K303" t="s">
        <v>9962</v>
      </c>
      <c r="L303" t="s">
        <v>1245</v>
      </c>
      <c r="M303">
        <v>1810</v>
      </c>
      <c r="N303" t="s">
        <v>148</v>
      </c>
      <c r="O303" t="s">
        <v>2209</v>
      </c>
      <c r="P303" t="s">
        <v>46</v>
      </c>
      <c r="Q303" t="s">
        <v>75</v>
      </c>
      <c r="R303" t="s">
        <v>3599</v>
      </c>
      <c r="S303">
        <v>51.8</v>
      </c>
      <c r="T303">
        <v>4</v>
      </c>
      <c r="U303">
        <v>0</v>
      </c>
      <c r="V303">
        <v>23.309999999999995</v>
      </c>
    </row>
    <row r="304" spans="1:22" x14ac:dyDescent="0.3">
      <c r="A304">
        <v>8328</v>
      </c>
      <c r="B304" t="s">
        <v>9956</v>
      </c>
      <c r="C304">
        <v>2014</v>
      </c>
      <c r="D304" s="13">
        <v>41842</v>
      </c>
      <c r="E304" s="13">
        <v>41845</v>
      </c>
      <c r="F304" t="s">
        <v>23</v>
      </c>
      <c r="G304" t="s">
        <v>1079</v>
      </c>
      <c r="H304" t="s">
        <v>1080</v>
      </c>
      <c r="I304" t="s">
        <v>41</v>
      </c>
      <c r="J304" t="s">
        <v>27</v>
      </c>
      <c r="K304" t="s">
        <v>456</v>
      </c>
      <c r="L304" t="s">
        <v>211</v>
      </c>
      <c r="M304">
        <v>60505</v>
      </c>
      <c r="N304" t="s">
        <v>105</v>
      </c>
      <c r="O304" t="s">
        <v>4299</v>
      </c>
      <c r="P304" t="s">
        <v>46</v>
      </c>
      <c r="Q304" t="s">
        <v>75</v>
      </c>
      <c r="R304" t="s">
        <v>4300</v>
      </c>
      <c r="S304">
        <v>94.191999999999979</v>
      </c>
      <c r="T304">
        <v>7</v>
      </c>
      <c r="U304">
        <v>0.8</v>
      </c>
      <c r="V304">
        <v>-164.83600000000007</v>
      </c>
    </row>
    <row r="305" spans="1:22" x14ac:dyDescent="0.3">
      <c r="A305">
        <v>8327</v>
      </c>
      <c r="B305" t="s">
        <v>9956</v>
      </c>
      <c r="C305">
        <v>2014</v>
      </c>
      <c r="D305" s="13">
        <v>41842</v>
      </c>
      <c r="E305" s="13">
        <v>41845</v>
      </c>
      <c r="F305" t="s">
        <v>23</v>
      </c>
      <c r="G305" t="s">
        <v>1079</v>
      </c>
      <c r="H305" t="s">
        <v>1080</v>
      </c>
      <c r="I305" t="s">
        <v>41</v>
      </c>
      <c r="J305" t="s">
        <v>27</v>
      </c>
      <c r="K305" t="s">
        <v>456</v>
      </c>
      <c r="L305" t="s">
        <v>211</v>
      </c>
      <c r="M305">
        <v>60505</v>
      </c>
      <c r="N305" t="s">
        <v>105</v>
      </c>
      <c r="O305" t="s">
        <v>748</v>
      </c>
      <c r="P305" t="s">
        <v>46</v>
      </c>
      <c r="Q305" t="s">
        <v>75</v>
      </c>
      <c r="R305" t="s">
        <v>749</v>
      </c>
      <c r="S305">
        <v>2.8639999999999994</v>
      </c>
      <c r="T305">
        <v>4</v>
      </c>
      <c r="U305">
        <v>0.8</v>
      </c>
      <c r="V305">
        <v>-4.5824000000000016</v>
      </c>
    </row>
    <row r="306" spans="1:22" x14ac:dyDescent="0.3">
      <c r="A306">
        <v>303</v>
      </c>
      <c r="B306" t="s">
        <v>1092</v>
      </c>
      <c r="C306">
        <v>2013</v>
      </c>
      <c r="D306" s="13">
        <v>41576</v>
      </c>
      <c r="E306" s="13">
        <v>41582</v>
      </c>
      <c r="F306" t="s">
        <v>50</v>
      </c>
      <c r="G306" t="s">
        <v>581</v>
      </c>
      <c r="H306" t="s">
        <v>582</v>
      </c>
      <c r="I306" t="s">
        <v>41</v>
      </c>
      <c r="J306" t="s">
        <v>27</v>
      </c>
      <c r="K306" t="s">
        <v>1093</v>
      </c>
      <c r="L306" t="s">
        <v>788</v>
      </c>
      <c r="M306">
        <v>7109</v>
      </c>
      <c r="N306" t="s">
        <v>148</v>
      </c>
      <c r="O306" t="s">
        <v>1102</v>
      </c>
      <c r="P306" t="s">
        <v>46</v>
      </c>
      <c r="Q306" t="s">
        <v>75</v>
      </c>
      <c r="R306" t="s">
        <v>1103</v>
      </c>
      <c r="S306">
        <v>14.28</v>
      </c>
      <c r="T306">
        <v>1</v>
      </c>
      <c r="U306">
        <v>0</v>
      </c>
      <c r="V306">
        <v>6.5687999999999995</v>
      </c>
    </row>
    <row r="307" spans="1:22" x14ac:dyDescent="0.3">
      <c r="A307">
        <v>8322</v>
      </c>
      <c r="B307" t="s">
        <v>9953</v>
      </c>
      <c r="C307">
        <v>2013</v>
      </c>
      <c r="D307" s="13">
        <v>41544</v>
      </c>
      <c r="E307" s="13">
        <v>41549</v>
      </c>
      <c r="F307" t="s">
        <v>50</v>
      </c>
      <c r="G307" t="s">
        <v>5523</v>
      </c>
      <c r="H307" t="s">
        <v>5524</v>
      </c>
      <c r="I307" t="s">
        <v>26</v>
      </c>
      <c r="J307" t="s">
        <v>27</v>
      </c>
      <c r="K307" t="s">
        <v>184</v>
      </c>
      <c r="L307" t="s">
        <v>104</v>
      </c>
      <c r="M307">
        <v>77095</v>
      </c>
      <c r="N307" t="s">
        <v>105</v>
      </c>
      <c r="O307" t="s">
        <v>3567</v>
      </c>
      <c r="P307" t="s">
        <v>46</v>
      </c>
      <c r="Q307" t="s">
        <v>75</v>
      </c>
      <c r="R307" t="s">
        <v>8589</v>
      </c>
      <c r="S307">
        <v>15.623999999999997</v>
      </c>
      <c r="T307">
        <v>2</v>
      </c>
      <c r="U307">
        <v>0.8</v>
      </c>
      <c r="V307">
        <v>-24.998400000000011</v>
      </c>
    </row>
    <row r="308" spans="1:22" x14ac:dyDescent="0.3">
      <c r="A308">
        <v>8308</v>
      </c>
      <c r="B308" t="s">
        <v>9945</v>
      </c>
      <c r="C308">
        <v>2013</v>
      </c>
      <c r="D308" s="13">
        <v>41498</v>
      </c>
      <c r="E308" s="13">
        <v>41503</v>
      </c>
      <c r="F308" t="s">
        <v>50</v>
      </c>
      <c r="G308" t="s">
        <v>1665</v>
      </c>
      <c r="H308" t="s">
        <v>1666</v>
      </c>
      <c r="I308" t="s">
        <v>102</v>
      </c>
      <c r="J308" t="s">
        <v>27</v>
      </c>
      <c r="K308" t="s">
        <v>4548</v>
      </c>
      <c r="L308" t="s">
        <v>649</v>
      </c>
      <c r="M308">
        <v>74133</v>
      </c>
      <c r="N308" t="s">
        <v>105</v>
      </c>
      <c r="O308" t="s">
        <v>6809</v>
      </c>
      <c r="P308" t="s">
        <v>46</v>
      </c>
      <c r="Q308" t="s">
        <v>75</v>
      </c>
      <c r="R308" t="s">
        <v>6810</v>
      </c>
      <c r="S308">
        <v>77.56</v>
      </c>
      <c r="T308">
        <v>2</v>
      </c>
      <c r="U308">
        <v>0</v>
      </c>
      <c r="V308">
        <v>35.677599999999998</v>
      </c>
    </row>
    <row r="309" spans="1:22" x14ac:dyDescent="0.3">
      <c r="A309">
        <v>8307</v>
      </c>
      <c r="B309" t="s">
        <v>9945</v>
      </c>
      <c r="C309">
        <v>2013</v>
      </c>
      <c r="D309" s="13">
        <v>41498</v>
      </c>
      <c r="E309" s="13">
        <v>41503</v>
      </c>
      <c r="F309" t="s">
        <v>50</v>
      </c>
      <c r="G309" t="s">
        <v>1665</v>
      </c>
      <c r="H309" t="s">
        <v>1666</v>
      </c>
      <c r="I309" t="s">
        <v>102</v>
      </c>
      <c r="J309" t="s">
        <v>27</v>
      </c>
      <c r="K309" t="s">
        <v>4548</v>
      </c>
      <c r="L309" t="s">
        <v>649</v>
      </c>
      <c r="M309">
        <v>74133</v>
      </c>
      <c r="N309" t="s">
        <v>105</v>
      </c>
      <c r="O309" t="s">
        <v>2214</v>
      </c>
      <c r="P309" t="s">
        <v>46</v>
      </c>
      <c r="Q309" t="s">
        <v>75</v>
      </c>
      <c r="R309" t="s">
        <v>2215</v>
      </c>
      <c r="S309">
        <v>41.86</v>
      </c>
      <c r="T309">
        <v>7</v>
      </c>
      <c r="U309">
        <v>0</v>
      </c>
      <c r="V309">
        <v>19.255600000000001</v>
      </c>
    </row>
    <row r="310" spans="1:22" x14ac:dyDescent="0.3">
      <c r="A310">
        <v>307</v>
      </c>
      <c r="B310" t="s">
        <v>1116</v>
      </c>
      <c r="C310">
        <v>2011</v>
      </c>
      <c r="D310" s="13">
        <v>40695</v>
      </c>
      <c r="E310" s="13">
        <v>40700</v>
      </c>
      <c r="F310" t="s">
        <v>50</v>
      </c>
      <c r="G310" t="s">
        <v>1117</v>
      </c>
      <c r="H310" t="s">
        <v>1118</v>
      </c>
      <c r="I310" t="s">
        <v>102</v>
      </c>
      <c r="J310" t="s">
        <v>27</v>
      </c>
      <c r="K310" t="s">
        <v>1119</v>
      </c>
      <c r="L310" t="s">
        <v>788</v>
      </c>
      <c r="M310">
        <v>8701</v>
      </c>
      <c r="N310" t="s">
        <v>148</v>
      </c>
      <c r="O310" t="s">
        <v>1120</v>
      </c>
      <c r="P310" t="s">
        <v>46</v>
      </c>
      <c r="Q310" t="s">
        <v>75</v>
      </c>
      <c r="R310" t="s">
        <v>1121</v>
      </c>
      <c r="S310">
        <v>45.480000000000004</v>
      </c>
      <c r="T310">
        <v>3</v>
      </c>
      <c r="U310">
        <v>0</v>
      </c>
      <c r="V310">
        <v>20.9208</v>
      </c>
    </row>
    <row r="311" spans="1:22" x14ac:dyDescent="0.3">
      <c r="A311">
        <v>8294</v>
      </c>
      <c r="B311" t="s">
        <v>9936</v>
      </c>
      <c r="C311">
        <v>2014</v>
      </c>
      <c r="D311" s="13">
        <v>41947</v>
      </c>
      <c r="E311" s="13">
        <v>41951</v>
      </c>
      <c r="F311" t="s">
        <v>50</v>
      </c>
      <c r="G311" t="s">
        <v>6634</v>
      </c>
      <c r="H311" t="s">
        <v>6635</v>
      </c>
      <c r="I311" t="s">
        <v>41</v>
      </c>
      <c r="J311" t="s">
        <v>27</v>
      </c>
      <c r="K311" t="s">
        <v>95</v>
      </c>
      <c r="L311" t="s">
        <v>96</v>
      </c>
      <c r="M311">
        <v>98103</v>
      </c>
      <c r="N311" t="s">
        <v>44</v>
      </c>
      <c r="O311" t="s">
        <v>4855</v>
      </c>
      <c r="P311" t="s">
        <v>46</v>
      </c>
      <c r="Q311" t="s">
        <v>75</v>
      </c>
      <c r="R311" t="s">
        <v>4856</v>
      </c>
      <c r="S311">
        <v>18.368000000000002</v>
      </c>
      <c r="T311">
        <v>4</v>
      </c>
      <c r="U311">
        <v>0.2</v>
      </c>
      <c r="V311">
        <v>5.9695999999999998</v>
      </c>
    </row>
    <row r="312" spans="1:22" x14ac:dyDescent="0.3">
      <c r="A312">
        <v>8293</v>
      </c>
      <c r="B312" t="s">
        <v>9935</v>
      </c>
      <c r="C312">
        <v>2012</v>
      </c>
      <c r="D312" s="13">
        <v>41254</v>
      </c>
      <c r="E312" s="13">
        <v>41258</v>
      </c>
      <c r="F312" t="s">
        <v>50</v>
      </c>
      <c r="G312" t="s">
        <v>564</v>
      </c>
      <c r="H312" t="s">
        <v>565</v>
      </c>
      <c r="I312" t="s">
        <v>26</v>
      </c>
      <c r="J312" t="s">
        <v>27</v>
      </c>
      <c r="K312" t="s">
        <v>276</v>
      </c>
      <c r="L312" t="s">
        <v>498</v>
      </c>
      <c r="M312">
        <v>45373</v>
      </c>
      <c r="N312" t="s">
        <v>148</v>
      </c>
      <c r="O312" t="s">
        <v>5934</v>
      </c>
      <c r="P312" t="s">
        <v>46</v>
      </c>
      <c r="Q312" t="s">
        <v>75</v>
      </c>
      <c r="R312" t="s">
        <v>5935</v>
      </c>
      <c r="S312">
        <v>10.332000000000003</v>
      </c>
      <c r="T312">
        <v>3</v>
      </c>
      <c r="U312">
        <v>0.7</v>
      </c>
      <c r="V312">
        <v>-7.5767999999999986</v>
      </c>
    </row>
    <row r="313" spans="1:22" x14ac:dyDescent="0.3">
      <c r="A313">
        <v>8278</v>
      </c>
      <c r="B313" t="s">
        <v>9930</v>
      </c>
      <c r="C313">
        <v>2013</v>
      </c>
      <c r="D313" s="13">
        <v>41326</v>
      </c>
      <c r="E313" s="13">
        <v>41330</v>
      </c>
      <c r="F313" t="s">
        <v>50</v>
      </c>
      <c r="G313" t="s">
        <v>9817</v>
      </c>
      <c r="H313" t="s">
        <v>9818</v>
      </c>
      <c r="I313" t="s">
        <v>102</v>
      </c>
      <c r="J313" t="s">
        <v>27</v>
      </c>
      <c r="K313" t="s">
        <v>900</v>
      </c>
      <c r="L313" t="s">
        <v>54</v>
      </c>
      <c r="M313">
        <v>33614</v>
      </c>
      <c r="N313" t="s">
        <v>30</v>
      </c>
      <c r="O313" t="s">
        <v>3567</v>
      </c>
      <c r="P313" t="s">
        <v>46</v>
      </c>
      <c r="Q313" t="s">
        <v>75</v>
      </c>
      <c r="R313" t="s">
        <v>3568</v>
      </c>
      <c r="S313">
        <v>34.860000000000007</v>
      </c>
      <c r="T313">
        <v>2</v>
      </c>
      <c r="U313">
        <v>0.7</v>
      </c>
      <c r="V313">
        <v>-26.726000000000006</v>
      </c>
    </row>
    <row r="314" spans="1:22" x14ac:dyDescent="0.3">
      <c r="A314">
        <v>8277</v>
      </c>
      <c r="B314" t="s">
        <v>9930</v>
      </c>
      <c r="C314">
        <v>2013</v>
      </c>
      <c r="D314" s="13">
        <v>41326</v>
      </c>
      <c r="E314" s="13">
        <v>41330</v>
      </c>
      <c r="F314" t="s">
        <v>50</v>
      </c>
      <c r="G314" t="s">
        <v>9817</v>
      </c>
      <c r="H314" t="s">
        <v>9818</v>
      </c>
      <c r="I314" t="s">
        <v>102</v>
      </c>
      <c r="J314" t="s">
        <v>27</v>
      </c>
      <c r="K314" t="s">
        <v>900</v>
      </c>
      <c r="L314" t="s">
        <v>54</v>
      </c>
      <c r="M314">
        <v>33614</v>
      </c>
      <c r="N314" t="s">
        <v>30</v>
      </c>
      <c r="O314" t="s">
        <v>3168</v>
      </c>
      <c r="P314" t="s">
        <v>46</v>
      </c>
      <c r="Q314" t="s">
        <v>75</v>
      </c>
      <c r="R314" t="s">
        <v>3169</v>
      </c>
      <c r="S314">
        <v>3.762</v>
      </c>
      <c r="T314">
        <v>3</v>
      </c>
      <c r="U314">
        <v>0.7</v>
      </c>
      <c r="V314">
        <v>-2.758799999999999</v>
      </c>
    </row>
    <row r="315" spans="1:22" x14ac:dyDescent="0.3">
      <c r="A315">
        <v>8266</v>
      </c>
      <c r="B315" t="s">
        <v>9920</v>
      </c>
      <c r="C315">
        <v>2011</v>
      </c>
      <c r="D315" s="13">
        <v>40907</v>
      </c>
      <c r="E315" s="13">
        <v>40912</v>
      </c>
      <c r="F315" t="s">
        <v>50</v>
      </c>
      <c r="G315" t="s">
        <v>1687</v>
      </c>
      <c r="H315" t="s">
        <v>1688</v>
      </c>
      <c r="I315" t="s">
        <v>26</v>
      </c>
      <c r="J315" t="s">
        <v>27</v>
      </c>
      <c r="K315" t="s">
        <v>266</v>
      </c>
      <c r="L315" t="s">
        <v>267</v>
      </c>
      <c r="M315">
        <v>10035</v>
      </c>
      <c r="N315" t="s">
        <v>148</v>
      </c>
      <c r="O315" t="s">
        <v>3344</v>
      </c>
      <c r="P315" t="s">
        <v>46</v>
      </c>
      <c r="Q315" t="s">
        <v>75</v>
      </c>
      <c r="R315" t="s">
        <v>3345</v>
      </c>
      <c r="S315">
        <v>35.448</v>
      </c>
      <c r="T315">
        <v>7</v>
      </c>
      <c r="U315">
        <v>0.2</v>
      </c>
      <c r="V315">
        <v>12.8499</v>
      </c>
    </row>
    <row r="316" spans="1:22" x14ac:dyDescent="0.3">
      <c r="A316">
        <v>8264</v>
      </c>
      <c r="B316" t="s">
        <v>9919</v>
      </c>
      <c r="C316">
        <v>2012</v>
      </c>
      <c r="D316" s="13">
        <v>41165</v>
      </c>
      <c r="E316" s="13">
        <v>41169</v>
      </c>
      <c r="F316" t="s">
        <v>50</v>
      </c>
      <c r="G316" t="s">
        <v>4893</v>
      </c>
      <c r="H316" t="s">
        <v>4894</v>
      </c>
      <c r="I316" t="s">
        <v>26</v>
      </c>
      <c r="J316" t="s">
        <v>27</v>
      </c>
      <c r="K316" t="s">
        <v>1521</v>
      </c>
      <c r="L316" t="s">
        <v>88</v>
      </c>
      <c r="M316">
        <v>28540</v>
      </c>
      <c r="N316" t="s">
        <v>30</v>
      </c>
      <c r="O316" t="s">
        <v>2471</v>
      </c>
      <c r="P316" t="s">
        <v>46</v>
      </c>
      <c r="Q316" t="s">
        <v>75</v>
      </c>
      <c r="R316" t="s">
        <v>2472</v>
      </c>
      <c r="S316">
        <v>13.092000000000002</v>
      </c>
      <c r="T316">
        <v>4</v>
      </c>
      <c r="U316">
        <v>0.7</v>
      </c>
      <c r="V316">
        <v>-10.037199999999999</v>
      </c>
    </row>
    <row r="317" spans="1:22" x14ac:dyDescent="0.3">
      <c r="A317">
        <v>8261</v>
      </c>
      <c r="B317" t="s">
        <v>9917</v>
      </c>
      <c r="C317">
        <v>2013</v>
      </c>
      <c r="D317" s="13">
        <v>41452</v>
      </c>
      <c r="E317" s="13">
        <v>41452</v>
      </c>
      <c r="F317" t="s">
        <v>1290</v>
      </c>
      <c r="G317" t="s">
        <v>3155</v>
      </c>
      <c r="H317" t="s">
        <v>3156</v>
      </c>
      <c r="I317" t="s">
        <v>102</v>
      </c>
      <c r="J317" t="s">
        <v>27</v>
      </c>
      <c r="K317" t="s">
        <v>566</v>
      </c>
      <c r="L317" t="s">
        <v>238</v>
      </c>
      <c r="M317">
        <v>48066</v>
      </c>
      <c r="N317" t="s">
        <v>105</v>
      </c>
      <c r="O317" t="s">
        <v>1522</v>
      </c>
      <c r="P317" t="s">
        <v>46</v>
      </c>
      <c r="Q317" t="s">
        <v>75</v>
      </c>
      <c r="R317" t="s">
        <v>1523</v>
      </c>
      <c r="S317">
        <v>8.02</v>
      </c>
      <c r="T317">
        <v>1</v>
      </c>
      <c r="U317">
        <v>0</v>
      </c>
      <c r="V317">
        <v>3.7693999999999992</v>
      </c>
    </row>
    <row r="318" spans="1:22" x14ac:dyDescent="0.3">
      <c r="A318">
        <v>8259</v>
      </c>
      <c r="B318" t="s">
        <v>9916</v>
      </c>
      <c r="C318">
        <v>2014</v>
      </c>
      <c r="D318" s="13">
        <v>41864</v>
      </c>
      <c r="E318" s="13">
        <v>41871</v>
      </c>
      <c r="F318" t="s">
        <v>50</v>
      </c>
      <c r="G318" t="s">
        <v>7131</v>
      </c>
      <c r="H318" t="s">
        <v>7132</v>
      </c>
      <c r="I318" t="s">
        <v>26</v>
      </c>
      <c r="J318" t="s">
        <v>27</v>
      </c>
      <c r="K318" t="s">
        <v>95</v>
      </c>
      <c r="L318" t="s">
        <v>96</v>
      </c>
      <c r="M318">
        <v>98103</v>
      </c>
      <c r="N318" t="s">
        <v>44</v>
      </c>
      <c r="O318" t="s">
        <v>8891</v>
      </c>
      <c r="P318" t="s">
        <v>46</v>
      </c>
      <c r="Q318" t="s">
        <v>75</v>
      </c>
      <c r="R318" t="s">
        <v>8892</v>
      </c>
      <c r="S318">
        <v>100.70400000000001</v>
      </c>
      <c r="T318">
        <v>6</v>
      </c>
      <c r="U318">
        <v>0.2</v>
      </c>
      <c r="V318">
        <v>37.763999999999996</v>
      </c>
    </row>
    <row r="319" spans="1:22" x14ac:dyDescent="0.3">
      <c r="A319">
        <v>8250</v>
      </c>
      <c r="B319" t="s">
        <v>9915</v>
      </c>
      <c r="C319">
        <v>2012</v>
      </c>
      <c r="D319" s="13">
        <v>40973</v>
      </c>
      <c r="E319" s="13">
        <v>40977</v>
      </c>
      <c r="F319" t="s">
        <v>23</v>
      </c>
      <c r="G319" t="s">
        <v>2757</v>
      </c>
      <c r="H319" t="s">
        <v>2758</v>
      </c>
      <c r="I319" t="s">
        <v>26</v>
      </c>
      <c r="J319" t="s">
        <v>27</v>
      </c>
      <c r="K319" t="s">
        <v>303</v>
      </c>
      <c r="L319" t="s">
        <v>211</v>
      </c>
      <c r="M319">
        <v>60653</v>
      </c>
      <c r="N319" t="s">
        <v>105</v>
      </c>
      <c r="O319" t="s">
        <v>3542</v>
      </c>
      <c r="P319" t="s">
        <v>46</v>
      </c>
      <c r="Q319" t="s">
        <v>75</v>
      </c>
      <c r="R319" t="s">
        <v>3543</v>
      </c>
      <c r="S319">
        <v>11.211999999999998</v>
      </c>
      <c r="T319">
        <v>2</v>
      </c>
      <c r="U319">
        <v>0.8</v>
      </c>
      <c r="V319">
        <v>-16.818000000000005</v>
      </c>
    </row>
    <row r="320" spans="1:22" x14ac:dyDescent="0.3">
      <c r="A320">
        <v>8242</v>
      </c>
      <c r="B320" t="s">
        <v>9910</v>
      </c>
      <c r="C320">
        <v>2011</v>
      </c>
      <c r="D320" s="13">
        <v>40787</v>
      </c>
      <c r="E320" s="13">
        <v>40791</v>
      </c>
      <c r="F320" t="s">
        <v>50</v>
      </c>
      <c r="G320" t="s">
        <v>242</v>
      </c>
      <c r="H320" t="s">
        <v>243</v>
      </c>
      <c r="I320" t="s">
        <v>26</v>
      </c>
      <c r="J320" t="s">
        <v>27</v>
      </c>
      <c r="K320" t="s">
        <v>266</v>
      </c>
      <c r="L320" t="s">
        <v>267</v>
      </c>
      <c r="M320">
        <v>10009</v>
      </c>
      <c r="N320" t="s">
        <v>148</v>
      </c>
      <c r="O320" t="s">
        <v>2767</v>
      </c>
      <c r="P320" t="s">
        <v>46</v>
      </c>
      <c r="Q320" t="s">
        <v>75</v>
      </c>
      <c r="R320" t="s">
        <v>2768</v>
      </c>
      <c r="S320">
        <v>23.744</v>
      </c>
      <c r="T320">
        <v>2</v>
      </c>
      <c r="U320">
        <v>0.2</v>
      </c>
      <c r="V320">
        <v>8.3103999999999996</v>
      </c>
    </row>
    <row r="321" spans="1:22" x14ac:dyDescent="0.3">
      <c r="A321">
        <v>8221</v>
      </c>
      <c r="B321" t="s">
        <v>9899</v>
      </c>
      <c r="C321">
        <v>2011</v>
      </c>
      <c r="D321" s="13">
        <v>40819</v>
      </c>
      <c r="E321" s="13">
        <v>40823</v>
      </c>
      <c r="F321" t="s">
        <v>50</v>
      </c>
      <c r="G321" t="s">
        <v>6692</v>
      </c>
      <c r="H321" t="s">
        <v>6693</v>
      </c>
      <c r="I321" t="s">
        <v>26</v>
      </c>
      <c r="J321" t="s">
        <v>27</v>
      </c>
      <c r="K321" t="s">
        <v>815</v>
      </c>
      <c r="L321" t="s">
        <v>104</v>
      </c>
      <c r="M321">
        <v>75217</v>
      </c>
      <c r="N321" t="s">
        <v>105</v>
      </c>
      <c r="O321" t="s">
        <v>446</v>
      </c>
      <c r="P321" t="s">
        <v>46</v>
      </c>
      <c r="Q321" t="s">
        <v>75</v>
      </c>
      <c r="R321" t="s">
        <v>447</v>
      </c>
      <c r="S321">
        <v>1.7879999999999996</v>
      </c>
      <c r="T321">
        <v>3</v>
      </c>
      <c r="U321">
        <v>0.8</v>
      </c>
      <c r="V321">
        <v>-3.0396000000000001</v>
      </c>
    </row>
    <row r="322" spans="1:22" x14ac:dyDescent="0.3">
      <c r="A322">
        <v>8217</v>
      </c>
      <c r="B322" t="s">
        <v>9898</v>
      </c>
      <c r="C322">
        <v>2012</v>
      </c>
      <c r="D322" s="13">
        <v>41177</v>
      </c>
      <c r="E322" s="13">
        <v>41184</v>
      </c>
      <c r="F322" t="s">
        <v>50</v>
      </c>
      <c r="G322" t="s">
        <v>4236</v>
      </c>
      <c r="H322" t="s">
        <v>4237</v>
      </c>
      <c r="I322" t="s">
        <v>41</v>
      </c>
      <c r="J322" t="s">
        <v>27</v>
      </c>
      <c r="K322" t="s">
        <v>1185</v>
      </c>
      <c r="L322" t="s">
        <v>335</v>
      </c>
      <c r="M322">
        <v>37130</v>
      </c>
      <c r="N322" t="s">
        <v>30</v>
      </c>
      <c r="O322" t="s">
        <v>1208</v>
      </c>
      <c r="P322" t="s">
        <v>46</v>
      </c>
      <c r="Q322" t="s">
        <v>75</v>
      </c>
      <c r="R322" t="s">
        <v>1209</v>
      </c>
      <c r="S322">
        <v>3.2640000000000007</v>
      </c>
      <c r="T322">
        <v>2</v>
      </c>
      <c r="U322">
        <v>0.7</v>
      </c>
      <c r="V322">
        <v>-2.2847999999999997</v>
      </c>
    </row>
    <row r="323" spans="1:22" x14ac:dyDescent="0.3">
      <c r="A323">
        <v>8216</v>
      </c>
      <c r="B323" t="s">
        <v>9898</v>
      </c>
      <c r="C323">
        <v>2012</v>
      </c>
      <c r="D323" s="13">
        <v>41177</v>
      </c>
      <c r="E323" s="13">
        <v>41184</v>
      </c>
      <c r="F323" t="s">
        <v>50</v>
      </c>
      <c r="G323" t="s">
        <v>4236</v>
      </c>
      <c r="H323" t="s">
        <v>4237</v>
      </c>
      <c r="I323" t="s">
        <v>41</v>
      </c>
      <c r="J323" t="s">
        <v>27</v>
      </c>
      <c r="K323" t="s">
        <v>1185</v>
      </c>
      <c r="L323" t="s">
        <v>335</v>
      </c>
      <c r="M323">
        <v>37130</v>
      </c>
      <c r="N323" t="s">
        <v>30</v>
      </c>
      <c r="O323" t="s">
        <v>5112</v>
      </c>
      <c r="P323" t="s">
        <v>46</v>
      </c>
      <c r="Q323" t="s">
        <v>75</v>
      </c>
      <c r="R323" t="s">
        <v>5113</v>
      </c>
      <c r="S323">
        <v>2.4690000000000003</v>
      </c>
      <c r="T323">
        <v>1</v>
      </c>
      <c r="U323">
        <v>0.7</v>
      </c>
      <c r="V323">
        <v>-1.8106</v>
      </c>
    </row>
    <row r="324" spans="1:22" x14ac:dyDescent="0.3">
      <c r="A324">
        <v>8214</v>
      </c>
      <c r="B324" t="s">
        <v>9898</v>
      </c>
      <c r="C324">
        <v>2012</v>
      </c>
      <c r="D324" s="13">
        <v>41177</v>
      </c>
      <c r="E324" s="13">
        <v>41184</v>
      </c>
      <c r="F324" t="s">
        <v>50</v>
      </c>
      <c r="G324" t="s">
        <v>4236</v>
      </c>
      <c r="H324" t="s">
        <v>4237</v>
      </c>
      <c r="I324" t="s">
        <v>41</v>
      </c>
      <c r="J324" t="s">
        <v>27</v>
      </c>
      <c r="K324" t="s">
        <v>1185</v>
      </c>
      <c r="L324" t="s">
        <v>335</v>
      </c>
      <c r="M324">
        <v>37130</v>
      </c>
      <c r="N324" t="s">
        <v>30</v>
      </c>
      <c r="O324" t="s">
        <v>4315</v>
      </c>
      <c r="P324" t="s">
        <v>46</v>
      </c>
      <c r="Q324" t="s">
        <v>75</v>
      </c>
      <c r="R324" t="s">
        <v>4316</v>
      </c>
      <c r="S324">
        <v>6.3360000000000012</v>
      </c>
      <c r="T324">
        <v>4</v>
      </c>
      <c r="U324">
        <v>0.7</v>
      </c>
      <c r="V324">
        <v>-4.6463999999999981</v>
      </c>
    </row>
    <row r="325" spans="1:22" x14ac:dyDescent="0.3">
      <c r="A325">
        <v>8209</v>
      </c>
      <c r="B325" t="s">
        <v>9893</v>
      </c>
      <c r="C325">
        <v>2012</v>
      </c>
      <c r="D325" s="13">
        <v>41172</v>
      </c>
      <c r="E325" s="13">
        <v>41176</v>
      </c>
      <c r="F325" t="s">
        <v>50</v>
      </c>
      <c r="G325" t="s">
        <v>8368</v>
      </c>
      <c r="H325" t="s">
        <v>8369</v>
      </c>
      <c r="I325" t="s">
        <v>26</v>
      </c>
      <c r="J325" t="s">
        <v>27</v>
      </c>
      <c r="K325" t="s">
        <v>5661</v>
      </c>
      <c r="L325" t="s">
        <v>335</v>
      </c>
      <c r="M325">
        <v>37211</v>
      </c>
      <c r="N325" t="s">
        <v>30</v>
      </c>
      <c r="O325" t="s">
        <v>2691</v>
      </c>
      <c r="P325" t="s">
        <v>46</v>
      </c>
      <c r="Q325" t="s">
        <v>75</v>
      </c>
      <c r="R325" t="s">
        <v>2692</v>
      </c>
      <c r="S325">
        <v>1369.7640000000001</v>
      </c>
      <c r="T325">
        <v>6</v>
      </c>
      <c r="U325">
        <v>0.7</v>
      </c>
      <c r="V325">
        <v>-913.17599999999993</v>
      </c>
    </row>
    <row r="326" spans="1:22" x14ac:dyDescent="0.3">
      <c r="A326">
        <v>8200</v>
      </c>
      <c r="B326" t="s">
        <v>9890</v>
      </c>
      <c r="C326">
        <v>2014</v>
      </c>
      <c r="D326" s="13">
        <v>41754</v>
      </c>
      <c r="E326" s="13">
        <v>41760</v>
      </c>
      <c r="F326" t="s">
        <v>50</v>
      </c>
      <c r="G326" t="s">
        <v>5077</v>
      </c>
      <c r="H326" t="s">
        <v>5078</v>
      </c>
      <c r="I326" t="s">
        <v>26</v>
      </c>
      <c r="J326" t="s">
        <v>27</v>
      </c>
      <c r="K326" t="s">
        <v>303</v>
      </c>
      <c r="L326" t="s">
        <v>211</v>
      </c>
      <c r="M326">
        <v>60610</v>
      </c>
      <c r="N326" t="s">
        <v>105</v>
      </c>
      <c r="O326" t="s">
        <v>4493</v>
      </c>
      <c r="P326" t="s">
        <v>46</v>
      </c>
      <c r="Q326" t="s">
        <v>75</v>
      </c>
      <c r="R326" t="s">
        <v>4494</v>
      </c>
      <c r="S326">
        <v>10.429999999999996</v>
      </c>
      <c r="T326">
        <v>5</v>
      </c>
      <c r="U326">
        <v>0.8</v>
      </c>
      <c r="V326">
        <v>-18.252500000000001</v>
      </c>
    </row>
    <row r="327" spans="1:22" x14ac:dyDescent="0.3">
      <c r="A327">
        <v>324</v>
      </c>
      <c r="B327" t="s">
        <v>1176</v>
      </c>
      <c r="C327">
        <v>2013</v>
      </c>
      <c r="D327" s="13">
        <v>41388</v>
      </c>
      <c r="E327" s="13">
        <v>41392</v>
      </c>
      <c r="F327" t="s">
        <v>50</v>
      </c>
      <c r="G327" t="s">
        <v>1177</v>
      </c>
      <c r="H327" t="s">
        <v>1178</v>
      </c>
      <c r="I327" t="s">
        <v>41</v>
      </c>
      <c r="J327" t="s">
        <v>27</v>
      </c>
      <c r="K327" t="s">
        <v>1179</v>
      </c>
      <c r="L327" t="s">
        <v>43</v>
      </c>
      <c r="M327">
        <v>92345</v>
      </c>
      <c r="N327" t="s">
        <v>44</v>
      </c>
      <c r="O327" t="s">
        <v>1088</v>
      </c>
      <c r="P327" t="s">
        <v>46</v>
      </c>
      <c r="Q327" t="s">
        <v>75</v>
      </c>
      <c r="R327" t="s">
        <v>1089</v>
      </c>
      <c r="S327">
        <v>251.52</v>
      </c>
      <c r="T327">
        <v>6</v>
      </c>
      <c r="U327">
        <v>0.2</v>
      </c>
      <c r="V327">
        <v>81.744</v>
      </c>
    </row>
    <row r="328" spans="1:22" x14ac:dyDescent="0.3">
      <c r="A328">
        <v>8193</v>
      </c>
      <c r="B328" t="s">
        <v>9887</v>
      </c>
      <c r="C328">
        <v>2012</v>
      </c>
      <c r="D328" s="13">
        <v>41243</v>
      </c>
      <c r="E328" s="13">
        <v>41246</v>
      </c>
      <c r="F328" t="s">
        <v>188</v>
      </c>
      <c r="G328" t="s">
        <v>1990</v>
      </c>
      <c r="H328" t="s">
        <v>1991</v>
      </c>
      <c r="I328" t="s">
        <v>26</v>
      </c>
      <c r="J328" t="s">
        <v>27</v>
      </c>
      <c r="K328" t="s">
        <v>373</v>
      </c>
      <c r="L328" t="s">
        <v>88</v>
      </c>
      <c r="M328">
        <v>27707</v>
      </c>
      <c r="N328" t="s">
        <v>30</v>
      </c>
      <c r="O328" t="s">
        <v>2391</v>
      </c>
      <c r="P328" t="s">
        <v>46</v>
      </c>
      <c r="Q328" t="s">
        <v>75</v>
      </c>
      <c r="R328" t="s">
        <v>2392</v>
      </c>
      <c r="S328">
        <v>6.0480000000000009</v>
      </c>
      <c r="T328">
        <v>7</v>
      </c>
      <c r="U328">
        <v>0.7</v>
      </c>
      <c r="V328">
        <v>-4.2336000000000009</v>
      </c>
    </row>
    <row r="329" spans="1:22" x14ac:dyDescent="0.3">
      <c r="A329">
        <v>8190</v>
      </c>
      <c r="B329" t="s">
        <v>9885</v>
      </c>
      <c r="C329">
        <v>2012</v>
      </c>
      <c r="D329" s="13">
        <v>41184</v>
      </c>
      <c r="E329" s="13">
        <v>41187</v>
      </c>
      <c r="F329" t="s">
        <v>23</v>
      </c>
      <c r="G329" t="s">
        <v>4143</v>
      </c>
      <c r="H329" t="s">
        <v>4144</v>
      </c>
      <c r="I329" t="s">
        <v>26</v>
      </c>
      <c r="J329" t="s">
        <v>27</v>
      </c>
      <c r="K329" t="s">
        <v>3374</v>
      </c>
      <c r="L329" t="s">
        <v>2735</v>
      </c>
      <c r="M329">
        <v>20852</v>
      </c>
      <c r="N329" t="s">
        <v>148</v>
      </c>
      <c r="O329" t="s">
        <v>3046</v>
      </c>
      <c r="P329" t="s">
        <v>46</v>
      </c>
      <c r="Q329" t="s">
        <v>75</v>
      </c>
      <c r="R329" t="s">
        <v>3047</v>
      </c>
      <c r="S329">
        <v>7.38</v>
      </c>
      <c r="T329">
        <v>1</v>
      </c>
      <c r="U329">
        <v>0</v>
      </c>
      <c r="V329">
        <v>3.6162000000000001</v>
      </c>
    </row>
    <row r="330" spans="1:22" x14ac:dyDescent="0.3">
      <c r="A330">
        <v>8174</v>
      </c>
      <c r="B330" t="s">
        <v>9872</v>
      </c>
      <c r="C330">
        <v>2011</v>
      </c>
      <c r="D330" s="13">
        <v>40733</v>
      </c>
      <c r="E330" s="13">
        <v>40737</v>
      </c>
      <c r="F330" t="s">
        <v>50</v>
      </c>
      <c r="G330" t="s">
        <v>6370</v>
      </c>
      <c r="H330" t="s">
        <v>6371</v>
      </c>
      <c r="I330" t="s">
        <v>102</v>
      </c>
      <c r="J330" t="s">
        <v>27</v>
      </c>
      <c r="K330" t="s">
        <v>42</v>
      </c>
      <c r="L330" t="s">
        <v>43</v>
      </c>
      <c r="M330">
        <v>90049</v>
      </c>
      <c r="N330" t="s">
        <v>44</v>
      </c>
      <c r="O330" t="s">
        <v>232</v>
      </c>
      <c r="P330" t="s">
        <v>46</v>
      </c>
      <c r="Q330" t="s">
        <v>75</v>
      </c>
      <c r="R330" t="s">
        <v>233</v>
      </c>
      <c r="S330">
        <v>41.904000000000003</v>
      </c>
      <c r="T330">
        <v>6</v>
      </c>
      <c r="U330">
        <v>0.2</v>
      </c>
      <c r="V330">
        <v>14.142599999999996</v>
      </c>
    </row>
    <row r="331" spans="1:22" x14ac:dyDescent="0.3">
      <c r="A331">
        <v>8166</v>
      </c>
      <c r="B331" t="s">
        <v>9868</v>
      </c>
      <c r="C331">
        <v>2012</v>
      </c>
      <c r="D331" s="13">
        <v>41215</v>
      </c>
      <c r="E331" s="13">
        <v>41219</v>
      </c>
      <c r="F331" t="s">
        <v>50</v>
      </c>
      <c r="G331" t="s">
        <v>2474</v>
      </c>
      <c r="H331" t="s">
        <v>2475</v>
      </c>
      <c r="I331" t="s">
        <v>26</v>
      </c>
      <c r="J331" t="s">
        <v>27</v>
      </c>
      <c r="K331" t="s">
        <v>947</v>
      </c>
      <c r="L331" t="s">
        <v>43</v>
      </c>
      <c r="M331">
        <v>92105</v>
      </c>
      <c r="N331" t="s">
        <v>44</v>
      </c>
      <c r="O331" t="s">
        <v>2301</v>
      </c>
      <c r="P331" t="s">
        <v>46</v>
      </c>
      <c r="Q331" t="s">
        <v>75</v>
      </c>
      <c r="R331" t="s">
        <v>2302</v>
      </c>
      <c r="S331">
        <v>11.952000000000002</v>
      </c>
      <c r="T331">
        <v>3</v>
      </c>
      <c r="U331">
        <v>0.2</v>
      </c>
      <c r="V331">
        <v>4.1832000000000003</v>
      </c>
    </row>
    <row r="332" spans="1:22" x14ac:dyDescent="0.3">
      <c r="A332">
        <v>8165</v>
      </c>
      <c r="B332" t="s">
        <v>9868</v>
      </c>
      <c r="C332">
        <v>2012</v>
      </c>
      <c r="D332" s="13">
        <v>41215</v>
      </c>
      <c r="E332" s="13">
        <v>41219</v>
      </c>
      <c r="F332" t="s">
        <v>50</v>
      </c>
      <c r="G332" t="s">
        <v>2474</v>
      </c>
      <c r="H332" t="s">
        <v>2475</v>
      </c>
      <c r="I332" t="s">
        <v>26</v>
      </c>
      <c r="J332" t="s">
        <v>27</v>
      </c>
      <c r="K332" t="s">
        <v>947</v>
      </c>
      <c r="L332" t="s">
        <v>43</v>
      </c>
      <c r="M332">
        <v>92105</v>
      </c>
      <c r="N332" t="s">
        <v>44</v>
      </c>
      <c r="O332" t="s">
        <v>1199</v>
      </c>
      <c r="P332" t="s">
        <v>46</v>
      </c>
      <c r="Q332" t="s">
        <v>75</v>
      </c>
      <c r="R332" t="s">
        <v>1200</v>
      </c>
      <c r="S332">
        <v>117.48800000000001</v>
      </c>
      <c r="T332">
        <v>7</v>
      </c>
      <c r="U332">
        <v>0.2</v>
      </c>
      <c r="V332">
        <v>41.120799999999988</v>
      </c>
    </row>
    <row r="333" spans="1:22" x14ac:dyDescent="0.3">
      <c r="A333">
        <v>8150</v>
      </c>
      <c r="B333" t="s">
        <v>9858</v>
      </c>
      <c r="C333">
        <v>2011</v>
      </c>
      <c r="D333" s="13">
        <v>40570</v>
      </c>
      <c r="E333" s="13">
        <v>40573</v>
      </c>
      <c r="F333" t="s">
        <v>188</v>
      </c>
      <c r="G333" t="s">
        <v>6012</v>
      </c>
      <c r="H333" t="s">
        <v>6013</v>
      </c>
      <c r="I333" t="s">
        <v>41</v>
      </c>
      <c r="J333" t="s">
        <v>27</v>
      </c>
      <c r="K333" t="s">
        <v>9859</v>
      </c>
      <c r="L333" t="s">
        <v>5326</v>
      </c>
      <c r="M333">
        <v>57701</v>
      </c>
      <c r="N333" t="s">
        <v>105</v>
      </c>
      <c r="O333" t="s">
        <v>3718</v>
      </c>
      <c r="P333" t="s">
        <v>46</v>
      </c>
      <c r="Q333" t="s">
        <v>75</v>
      </c>
      <c r="R333" t="s">
        <v>3719</v>
      </c>
      <c r="S333">
        <v>10.68</v>
      </c>
      <c r="T333">
        <v>2</v>
      </c>
      <c r="U333">
        <v>0</v>
      </c>
      <c r="V333">
        <v>5.0195999999999996</v>
      </c>
    </row>
    <row r="334" spans="1:22" x14ac:dyDescent="0.3">
      <c r="A334">
        <v>331</v>
      </c>
      <c r="B334" t="s">
        <v>1188</v>
      </c>
      <c r="C334">
        <v>2013</v>
      </c>
      <c r="D334" s="13">
        <v>41517</v>
      </c>
      <c r="E334" s="13">
        <v>41519</v>
      </c>
      <c r="F334" t="s">
        <v>188</v>
      </c>
      <c r="G334" t="s">
        <v>1189</v>
      </c>
      <c r="H334" t="s">
        <v>1190</v>
      </c>
      <c r="I334" t="s">
        <v>26</v>
      </c>
      <c r="J334" t="s">
        <v>27</v>
      </c>
      <c r="K334" t="s">
        <v>146</v>
      </c>
      <c r="L334" t="s">
        <v>147</v>
      </c>
      <c r="M334">
        <v>19143</v>
      </c>
      <c r="N334" t="s">
        <v>148</v>
      </c>
      <c r="O334" t="s">
        <v>1199</v>
      </c>
      <c r="P334" t="s">
        <v>46</v>
      </c>
      <c r="Q334" t="s">
        <v>75</v>
      </c>
      <c r="R334" t="s">
        <v>1200</v>
      </c>
      <c r="S334">
        <v>37.76400000000001</v>
      </c>
      <c r="T334">
        <v>6</v>
      </c>
      <c r="U334">
        <v>0.7</v>
      </c>
      <c r="V334">
        <v>-27.693600000000004</v>
      </c>
    </row>
    <row r="335" spans="1:22" x14ac:dyDescent="0.3">
      <c r="A335">
        <v>8126</v>
      </c>
      <c r="B335" t="s">
        <v>9846</v>
      </c>
      <c r="C335">
        <v>2012</v>
      </c>
      <c r="D335" s="13">
        <v>40945</v>
      </c>
      <c r="E335" s="13">
        <v>40952</v>
      </c>
      <c r="F335" t="s">
        <v>50</v>
      </c>
      <c r="G335" t="s">
        <v>8649</v>
      </c>
      <c r="H335" t="s">
        <v>8650</v>
      </c>
      <c r="I335" t="s">
        <v>26</v>
      </c>
      <c r="J335" t="s">
        <v>27</v>
      </c>
      <c r="K335" t="s">
        <v>184</v>
      </c>
      <c r="L335" t="s">
        <v>104</v>
      </c>
      <c r="M335">
        <v>77070</v>
      </c>
      <c r="N335" t="s">
        <v>105</v>
      </c>
      <c r="O335" t="s">
        <v>3005</v>
      </c>
      <c r="P335" t="s">
        <v>46</v>
      </c>
      <c r="Q335" t="s">
        <v>75</v>
      </c>
      <c r="R335" t="s">
        <v>3006</v>
      </c>
      <c r="S335">
        <v>2.9339999999999993</v>
      </c>
      <c r="T335">
        <v>3</v>
      </c>
      <c r="U335">
        <v>0.8</v>
      </c>
      <c r="V335">
        <v>-4.9878000000000018</v>
      </c>
    </row>
    <row r="336" spans="1:22" x14ac:dyDescent="0.3">
      <c r="A336">
        <v>333</v>
      </c>
      <c r="B336" t="s">
        <v>1201</v>
      </c>
      <c r="C336">
        <v>2013</v>
      </c>
      <c r="D336" s="13">
        <v>41390</v>
      </c>
      <c r="E336" s="13">
        <v>41394</v>
      </c>
      <c r="F336" t="s">
        <v>23</v>
      </c>
      <c r="G336" t="s">
        <v>1202</v>
      </c>
      <c r="H336" t="s">
        <v>1203</v>
      </c>
      <c r="I336" t="s">
        <v>26</v>
      </c>
      <c r="J336" t="s">
        <v>27</v>
      </c>
      <c r="K336" t="s">
        <v>146</v>
      </c>
      <c r="L336" t="s">
        <v>147</v>
      </c>
      <c r="M336">
        <v>19134</v>
      </c>
      <c r="N336" t="s">
        <v>148</v>
      </c>
      <c r="O336" t="s">
        <v>1206</v>
      </c>
      <c r="P336" t="s">
        <v>46</v>
      </c>
      <c r="Q336" t="s">
        <v>75</v>
      </c>
      <c r="R336" t="s">
        <v>1207</v>
      </c>
      <c r="S336">
        <v>20.724000000000004</v>
      </c>
      <c r="T336">
        <v>2</v>
      </c>
      <c r="U336">
        <v>0.7</v>
      </c>
      <c r="V336">
        <v>-13.815999999999995</v>
      </c>
    </row>
    <row r="337" spans="1:22" x14ac:dyDescent="0.3">
      <c r="A337">
        <v>334</v>
      </c>
      <c r="B337" t="s">
        <v>1201</v>
      </c>
      <c r="C337">
        <v>2013</v>
      </c>
      <c r="D337" s="13">
        <v>41390</v>
      </c>
      <c r="E337" s="13">
        <v>41394</v>
      </c>
      <c r="F337" t="s">
        <v>23</v>
      </c>
      <c r="G337" t="s">
        <v>1202</v>
      </c>
      <c r="H337" t="s">
        <v>1203</v>
      </c>
      <c r="I337" t="s">
        <v>26</v>
      </c>
      <c r="J337" t="s">
        <v>27</v>
      </c>
      <c r="K337" t="s">
        <v>146</v>
      </c>
      <c r="L337" t="s">
        <v>147</v>
      </c>
      <c r="M337">
        <v>19134</v>
      </c>
      <c r="N337" t="s">
        <v>148</v>
      </c>
      <c r="O337" t="s">
        <v>1208</v>
      </c>
      <c r="P337" t="s">
        <v>46</v>
      </c>
      <c r="Q337" t="s">
        <v>75</v>
      </c>
      <c r="R337" t="s">
        <v>1209</v>
      </c>
      <c r="S337">
        <v>4.8960000000000008</v>
      </c>
      <c r="T337">
        <v>3</v>
      </c>
      <c r="U337">
        <v>0.7</v>
      </c>
      <c r="V337">
        <v>-3.4271999999999991</v>
      </c>
    </row>
    <row r="338" spans="1:22" x14ac:dyDescent="0.3">
      <c r="A338">
        <v>335</v>
      </c>
      <c r="B338" t="s">
        <v>1210</v>
      </c>
      <c r="C338">
        <v>2012</v>
      </c>
      <c r="D338" s="13">
        <v>41153</v>
      </c>
      <c r="E338" s="13">
        <v>41156</v>
      </c>
      <c r="F338" t="s">
        <v>23</v>
      </c>
      <c r="G338" t="s">
        <v>1211</v>
      </c>
      <c r="H338" t="s">
        <v>1212</v>
      </c>
      <c r="I338" t="s">
        <v>26</v>
      </c>
      <c r="J338" t="s">
        <v>27</v>
      </c>
      <c r="K338" t="s">
        <v>42</v>
      </c>
      <c r="L338" t="s">
        <v>43</v>
      </c>
      <c r="M338">
        <v>90045</v>
      </c>
      <c r="N338" t="s">
        <v>44</v>
      </c>
      <c r="O338" t="s">
        <v>1213</v>
      </c>
      <c r="P338" t="s">
        <v>46</v>
      </c>
      <c r="Q338" t="s">
        <v>75</v>
      </c>
      <c r="R338" t="s">
        <v>1214</v>
      </c>
      <c r="S338">
        <v>4.7520000000000007</v>
      </c>
      <c r="T338">
        <v>1</v>
      </c>
      <c r="U338">
        <v>0.2</v>
      </c>
      <c r="V338">
        <v>1.6037999999999997</v>
      </c>
    </row>
    <row r="339" spans="1:22" x14ac:dyDescent="0.3">
      <c r="A339">
        <v>8122</v>
      </c>
      <c r="B339" t="s">
        <v>9843</v>
      </c>
      <c r="C339">
        <v>2013</v>
      </c>
      <c r="D339" s="13">
        <v>41590</v>
      </c>
      <c r="E339" s="13">
        <v>41595</v>
      </c>
      <c r="F339" t="s">
        <v>50</v>
      </c>
      <c r="G339" t="s">
        <v>1901</v>
      </c>
      <c r="H339" t="s">
        <v>1902</v>
      </c>
      <c r="I339" t="s">
        <v>26</v>
      </c>
      <c r="J339" t="s">
        <v>27</v>
      </c>
      <c r="K339" t="s">
        <v>127</v>
      </c>
      <c r="L339" t="s">
        <v>43</v>
      </c>
      <c r="M339">
        <v>94110</v>
      </c>
      <c r="N339" t="s">
        <v>44</v>
      </c>
      <c r="O339" t="s">
        <v>748</v>
      </c>
      <c r="P339" t="s">
        <v>46</v>
      </c>
      <c r="Q339" t="s">
        <v>75</v>
      </c>
      <c r="R339" t="s">
        <v>749</v>
      </c>
      <c r="S339">
        <v>31.504000000000005</v>
      </c>
      <c r="T339">
        <v>11</v>
      </c>
      <c r="U339">
        <v>0.2</v>
      </c>
      <c r="V339">
        <v>11.026399999999999</v>
      </c>
    </row>
    <row r="340" spans="1:22" x14ac:dyDescent="0.3">
      <c r="A340">
        <v>337</v>
      </c>
      <c r="B340" t="s">
        <v>1210</v>
      </c>
      <c r="C340">
        <v>2012</v>
      </c>
      <c r="D340" s="13">
        <v>41153</v>
      </c>
      <c r="E340" s="13">
        <v>41156</v>
      </c>
      <c r="F340" t="s">
        <v>23</v>
      </c>
      <c r="G340" t="s">
        <v>1211</v>
      </c>
      <c r="H340" t="s">
        <v>1212</v>
      </c>
      <c r="I340" t="s">
        <v>26</v>
      </c>
      <c r="J340" t="s">
        <v>27</v>
      </c>
      <c r="K340" t="s">
        <v>42</v>
      </c>
      <c r="L340" t="s">
        <v>43</v>
      </c>
      <c r="M340">
        <v>90045</v>
      </c>
      <c r="N340" t="s">
        <v>44</v>
      </c>
      <c r="O340" t="s">
        <v>1218</v>
      </c>
      <c r="P340" t="s">
        <v>46</v>
      </c>
      <c r="Q340" t="s">
        <v>75</v>
      </c>
      <c r="R340" t="s">
        <v>1219</v>
      </c>
      <c r="S340">
        <v>14.368000000000002</v>
      </c>
      <c r="T340">
        <v>4</v>
      </c>
      <c r="U340">
        <v>0.2</v>
      </c>
      <c r="V340">
        <v>4.4899999999999984</v>
      </c>
    </row>
    <row r="341" spans="1:22" x14ac:dyDescent="0.3">
      <c r="A341">
        <v>338</v>
      </c>
      <c r="B341" t="s">
        <v>1220</v>
      </c>
      <c r="C341">
        <v>2011</v>
      </c>
      <c r="D341" s="13">
        <v>40736</v>
      </c>
      <c r="E341" s="13">
        <v>40741</v>
      </c>
      <c r="F341" t="s">
        <v>50</v>
      </c>
      <c r="G341" t="s">
        <v>1221</v>
      </c>
      <c r="H341" t="s">
        <v>1222</v>
      </c>
      <c r="I341" t="s">
        <v>41</v>
      </c>
      <c r="J341" t="s">
        <v>27</v>
      </c>
      <c r="K341" t="s">
        <v>127</v>
      </c>
      <c r="L341" t="s">
        <v>43</v>
      </c>
      <c r="M341">
        <v>94122</v>
      </c>
      <c r="N341" t="s">
        <v>44</v>
      </c>
      <c r="O341" t="s">
        <v>1223</v>
      </c>
      <c r="P341" t="s">
        <v>46</v>
      </c>
      <c r="Q341" t="s">
        <v>75</v>
      </c>
      <c r="R341" t="s">
        <v>1224</v>
      </c>
      <c r="S341">
        <v>7.7120000000000006</v>
      </c>
      <c r="T341">
        <v>2</v>
      </c>
      <c r="U341">
        <v>0.2</v>
      </c>
      <c r="V341">
        <v>2.7956000000000003</v>
      </c>
    </row>
    <row r="342" spans="1:22" x14ac:dyDescent="0.3">
      <c r="A342">
        <v>8089</v>
      </c>
      <c r="B342" t="s">
        <v>9821</v>
      </c>
      <c r="C342">
        <v>2012</v>
      </c>
      <c r="D342" s="13">
        <v>41100</v>
      </c>
      <c r="E342" s="13">
        <v>41104</v>
      </c>
      <c r="F342" t="s">
        <v>50</v>
      </c>
      <c r="G342" t="s">
        <v>1370</v>
      </c>
      <c r="H342" t="s">
        <v>1371</v>
      </c>
      <c r="I342" t="s">
        <v>26</v>
      </c>
      <c r="J342" t="s">
        <v>27</v>
      </c>
      <c r="K342" t="s">
        <v>4898</v>
      </c>
      <c r="L342" t="s">
        <v>43</v>
      </c>
      <c r="M342">
        <v>92404</v>
      </c>
      <c r="N342" t="s">
        <v>44</v>
      </c>
      <c r="O342" t="s">
        <v>2686</v>
      </c>
      <c r="P342" t="s">
        <v>46</v>
      </c>
      <c r="Q342" t="s">
        <v>75</v>
      </c>
      <c r="R342" t="s">
        <v>2687</v>
      </c>
      <c r="S342">
        <v>39.92</v>
      </c>
      <c r="T342">
        <v>2</v>
      </c>
      <c r="U342">
        <v>0.2</v>
      </c>
      <c r="V342">
        <v>12.973999999999997</v>
      </c>
    </row>
    <row r="343" spans="1:22" x14ac:dyDescent="0.3">
      <c r="A343">
        <v>8084</v>
      </c>
      <c r="B343" t="s">
        <v>9815</v>
      </c>
      <c r="C343">
        <v>2012</v>
      </c>
      <c r="D343" s="13">
        <v>41208</v>
      </c>
      <c r="E343" s="13">
        <v>41214</v>
      </c>
      <c r="F343" t="s">
        <v>50</v>
      </c>
      <c r="G343" t="s">
        <v>1013</v>
      </c>
      <c r="H343" t="s">
        <v>1014</v>
      </c>
      <c r="I343" t="s">
        <v>41</v>
      </c>
      <c r="J343" t="s">
        <v>27</v>
      </c>
      <c r="K343" t="s">
        <v>318</v>
      </c>
      <c r="L343" t="s">
        <v>420</v>
      </c>
      <c r="M343">
        <v>97477</v>
      </c>
      <c r="N343" t="s">
        <v>44</v>
      </c>
      <c r="O343" t="s">
        <v>5217</v>
      </c>
      <c r="P343" t="s">
        <v>46</v>
      </c>
      <c r="Q343" t="s">
        <v>75</v>
      </c>
      <c r="R343" t="s">
        <v>5218</v>
      </c>
      <c r="S343">
        <v>14.301000000000002</v>
      </c>
      <c r="T343">
        <v>7</v>
      </c>
      <c r="U343">
        <v>0.7</v>
      </c>
      <c r="V343">
        <v>-10.487400000000001</v>
      </c>
    </row>
    <row r="344" spans="1:22" x14ac:dyDescent="0.3">
      <c r="A344">
        <v>8080</v>
      </c>
      <c r="B344" t="s">
        <v>9814</v>
      </c>
      <c r="C344">
        <v>2013</v>
      </c>
      <c r="D344" s="13">
        <v>41601</v>
      </c>
      <c r="E344" s="13">
        <v>41606</v>
      </c>
      <c r="F344" t="s">
        <v>50</v>
      </c>
      <c r="G344" t="s">
        <v>3378</v>
      </c>
      <c r="H344" t="s">
        <v>3379</v>
      </c>
      <c r="I344" t="s">
        <v>102</v>
      </c>
      <c r="J344" t="s">
        <v>27</v>
      </c>
      <c r="K344" t="s">
        <v>266</v>
      </c>
      <c r="L344" t="s">
        <v>267</v>
      </c>
      <c r="M344">
        <v>10009</v>
      </c>
      <c r="N344" t="s">
        <v>148</v>
      </c>
      <c r="O344" t="s">
        <v>1199</v>
      </c>
      <c r="P344" t="s">
        <v>46</v>
      </c>
      <c r="Q344" t="s">
        <v>75</v>
      </c>
      <c r="R344" t="s">
        <v>1200</v>
      </c>
      <c r="S344">
        <v>134.27200000000002</v>
      </c>
      <c r="T344">
        <v>8</v>
      </c>
      <c r="U344">
        <v>0.2</v>
      </c>
      <c r="V344">
        <v>46.99519999999999</v>
      </c>
    </row>
    <row r="345" spans="1:22" x14ac:dyDescent="0.3">
      <c r="A345">
        <v>342</v>
      </c>
      <c r="B345" t="s">
        <v>1231</v>
      </c>
      <c r="C345">
        <v>2011</v>
      </c>
      <c r="D345" s="13">
        <v>40646</v>
      </c>
      <c r="E345" s="13">
        <v>40650</v>
      </c>
      <c r="F345" t="s">
        <v>23</v>
      </c>
      <c r="G345" t="s">
        <v>581</v>
      </c>
      <c r="H345" t="s">
        <v>582</v>
      </c>
      <c r="I345" t="s">
        <v>41</v>
      </c>
      <c r="J345" t="s">
        <v>27</v>
      </c>
      <c r="K345" t="s">
        <v>146</v>
      </c>
      <c r="L345" t="s">
        <v>147</v>
      </c>
      <c r="M345">
        <v>19140</v>
      </c>
      <c r="N345" t="s">
        <v>148</v>
      </c>
      <c r="O345" t="s">
        <v>97</v>
      </c>
      <c r="P345" t="s">
        <v>46</v>
      </c>
      <c r="Q345" t="s">
        <v>75</v>
      </c>
      <c r="R345" t="s">
        <v>98</v>
      </c>
      <c r="S345">
        <v>509.97000000000008</v>
      </c>
      <c r="T345">
        <v>10</v>
      </c>
      <c r="U345">
        <v>0.7</v>
      </c>
      <c r="V345">
        <v>-407.97599999999989</v>
      </c>
    </row>
    <row r="346" spans="1:22" x14ac:dyDescent="0.3">
      <c r="A346">
        <v>8078</v>
      </c>
      <c r="B346" t="s">
        <v>9812</v>
      </c>
      <c r="C346">
        <v>2012</v>
      </c>
      <c r="D346" s="13">
        <v>41083</v>
      </c>
      <c r="E346" s="13">
        <v>41089</v>
      </c>
      <c r="F346" t="s">
        <v>50</v>
      </c>
      <c r="G346" t="s">
        <v>5044</v>
      </c>
      <c r="H346" t="s">
        <v>5045</v>
      </c>
      <c r="I346" t="s">
        <v>41</v>
      </c>
      <c r="J346" t="s">
        <v>27</v>
      </c>
      <c r="K346" t="s">
        <v>9813</v>
      </c>
      <c r="L346" t="s">
        <v>1272</v>
      </c>
      <c r="M346">
        <v>30344</v>
      </c>
      <c r="N346" t="s">
        <v>30</v>
      </c>
      <c r="O346" t="s">
        <v>3477</v>
      </c>
      <c r="P346" t="s">
        <v>46</v>
      </c>
      <c r="Q346" t="s">
        <v>75</v>
      </c>
      <c r="R346" t="s">
        <v>3478</v>
      </c>
      <c r="S346">
        <v>165.98</v>
      </c>
      <c r="T346">
        <v>1</v>
      </c>
      <c r="U346">
        <v>0</v>
      </c>
      <c r="V346">
        <v>74.690999999999988</v>
      </c>
    </row>
    <row r="347" spans="1:22" x14ac:dyDescent="0.3">
      <c r="A347">
        <v>8075</v>
      </c>
      <c r="B347" t="s">
        <v>9811</v>
      </c>
      <c r="C347">
        <v>2014</v>
      </c>
      <c r="D347" s="13">
        <v>41641</v>
      </c>
      <c r="E347" s="13">
        <v>41645</v>
      </c>
      <c r="F347" t="s">
        <v>50</v>
      </c>
      <c r="G347" t="s">
        <v>465</v>
      </c>
      <c r="H347" t="s">
        <v>466</v>
      </c>
      <c r="I347" t="s">
        <v>26</v>
      </c>
      <c r="J347" t="s">
        <v>27</v>
      </c>
      <c r="K347" t="s">
        <v>1681</v>
      </c>
      <c r="L347" t="s">
        <v>104</v>
      </c>
      <c r="M347">
        <v>77340</v>
      </c>
      <c r="N347" t="s">
        <v>105</v>
      </c>
      <c r="O347" t="s">
        <v>794</v>
      </c>
      <c r="P347" t="s">
        <v>46</v>
      </c>
      <c r="Q347" t="s">
        <v>75</v>
      </c>
      <c r="R347" t="s">
        <v>795</v>
      </c>
      <c r="S347">
        <v>13.747999999999998</v>
      </c>
      <c r="T347">
        <v>14</v>
      </c>
      <c r="U347">
        <v>0.8</v>
      </c>
      <c r="V347">
        <v>-22.684200000000004</v>
      </c>
    </row>
    <row r="348" spans="1:22" x14ac:dyDescent="0.3">
      <c r="A348">
        <v>8074</v>
      </c>
      <c r="B348" t="s">
        <v>9811</v>
      </c>
      <c r="C348">
        <v>2014</v>
      </c>
      <c r="D348" s="13">
        <v>41641</v>
      </c>
      <c r="E348" s="13">
        <v>41645</v>
      </c>
      <c r="F348" t="s">
        <v>50</v>
      </c>
      <c r="G348" t="s">
        <v>465</v>
      </c>
      <c r="H348" t="s">
        <v>466</v>
      </c>
      <c r="I348" t="s">
        <v>26</v>
      </c>
      <c r="J348" t="s">
        <v>27</v>
      </c>
      <c r="K348" t="s">
        <v>1681</v>
      </c>
      <c r="L348" t="s">
        <v>104</v>
      </c>
      <c r="M348">
        <v>77340</v>
      </c>
      <c r="N348" t="s">
        <v>105</v>
      </c>
      <c r="O348" t="s">
        <v>2443</v>
      </c>
      <c r="P348" t="s">
        <v>46</v>
      </c>
      <c r="Q348" t="s">
        <v>75</v>
      </c>
      <c r="R348" t="s">
        <v>2444</v>
      </c>
      <c r="S348">
        <v>6.469999999999998</v>
      </c>
      <c r="T348">
        <v>5</v>
      </c>
      <c r="U348">
        <v>0.8</v>
      </c>
      <c r="V348">
        <v>-9.7050000000000018</v>
      </c>
    </row>
    <row r="349" spans="1:22" x14ac:dyDescent="0.3">
      <c r="A349">
        <v>8067</v>
      </c>
      <c r="B349" t="s">
        <v>9809</v>
      </c>
      <c r="C349">
        <v>2013</v>
      </c>
      <c r="D349" s="13">
        <v>41586</v>
      </c>
      <c r="E349" s="13">
        <v>41588</v>
      </c>
      <c r="F349" t="s">
        <v>188</v>
      </c>
      <c r="G349" t="s">
        <v>4876</v>
      </c>
      <c r="H349" t="s">
        <v>4877</v>
      </c>
      <c r="I349" t="s">
        <v>26</v>
      </c>
      <c r="J349" t="s">
        <v>27</v>
      </c>
      <c r="K349" t="s">
        <v>389</v>
      </c>
      <c r="L349" t="s">
        <v>267</v>
      </c>
      <c r="M349">
        <v>14609</v>
      </c>
      <c r="N349" t="s">
        <v>148</v>
      </c>
      <c r="O349" t="s">
        <v>6989</v>
      </c>
      <c r="P349" t="s">
        <v>46</v>
      </c>
      <c r="Q349" t="s">
        <v>75</v>
      </c>
      <c r="R349" t="s">
        <v>6990</v>
      </c>
      <c r="S349">
        <v>276.78400000000005</v>
      </c>
      <c r="T349">
        <v>2</v>
      </c>
      <c r="U349">
        <v>0.2</v>
      </c>
      <c r="V349">
        <v>89.954799999999992</v>
      </c>
    </row>
    <row r="350" spans="1:22" x14ac:dyDescent="0.3">
      <c r="A350">
        <v>8062</v>
      </c>
      <c r="B350" t="s">
        <v>9808</v>
      </c>
      <c r="C350">
        <v>2012</v>
      </c>
      <c r="D350" s="13">
        <v>41172</v>
      </c>
      <c r="E350" s="13">
        <v>41178</v>
      </c>
      <c r="F350" t="s">
        <v>50</v>
      </c>
      <c r="G350" t="s">
        <v>4959</v>
      </c>
      <c r="H350" t="s">
        <v>4960</v>
      </c>
      <c r="I350" t="s">
        <v>41</v>
      </c>
      <c r="J350" t="s">
        <v>27</v>
      </c>
      <c r="K350" t="s">
        <v>1173</v>
      </c>
      <c r="L350" t="s">
        <v>267</v>
      </c>
      <c r="M350">
        <v>11561</v>
      </c>
      <c r="N350" t="s">
        <v>148</v>
      </c>
      <c r="O350" t="s">
        <v>5430</v>
      </c>
      <c r="P350" t="s">
        <v>46</v>
      </c>
      <c r="Q350" t="s">
        <v>75</v>
      </c>
      <c r="R350" t="s">
        <v>5431</v>
      </c>
      <c r="S350">
        <v>24.448</v>
      </c>
      <c r="T350">
        <v>2</v>
      </c>
      <c r="U350">
        <v>0.2</v>
      </c>
      <c r="V350">
        <v>8.8623999999999992</v>
      </c>
    </row>
    <row r="351" spans="1:22" x14ac:dyDescent="0.3">
      <c r="A351">
        <v>8058</v>
      </c>
      <c r="B351" t="s">
        <v>9807</v>
      </c>
      <c r="C351">
        <v>2012</v>
      </c>
      <c r="D351" s="13">
        <v>41149</v>
      </c>
      <c r="E351" s="13">
        <v>41156</v>
      </c>
      <c r="F351" t="s">
        <v>50</v>
      </c>
      <c r="G351" t="s">
        <v>777</v>
      </c>
      <c r="H351" t="s">
        <v>778</v>
      </c>
      <c r="I351" t="s">
        <v>26</v>
      </c>
      <c r="J351" t="s">
        <v>27</v>
      </c>
      <c r="K351" t="s">
        <v>42</v>
      </c>
      <c r="L351" t="s">
        <v>43</v>
      </c>
      <c r="M351">
        <v>90049</v>
      </c>
      <c r="N351" t="s">
        <v>44</v>
      </c>
      <c r="O351" t="s">
        <v>5487</v>
      </c>
      <c r="P351" t="s">
        <v>46</v>
      </c>
      <c r="Q351" t="s">
        <v>75</v>
      </c>
      <c r="R351" t="s">
        <v>5488</v>
      </c>
      <c r="S351">
        <v>41.36</v>
      </c>
      <c r="T351">
        <v>5</v>
      </c>
      <c r="U351">
        <v>0.2</v>
      </c>
      <c r="V351">
        <v>13.959</v>
      </c>
    </row>
    <row r="352" spans="1:22" x14ac:dyDescent="0.3">
      <c r="A352">
        <v>8054</v>
      </c>
      <c r="B352" t="s">
        <v>9806</v>
      </c>
      <c r="C352">
        <v>2014</v>
      </c>
      <c r="D352" s="13">
        <v>41911</v>
      </c>
      <c r="E352" s="13">
        <v>41918</v>
      </c>
      <c r="F352" t="s">
        <v>50</v>
      </c>
      <c r="G352" t="s">
        <v>2057</v>
      </c>
      <c r="H352" t="s">
        <v>2058</v>
      </c>
      <c r="I352" t="s">
        <v>41</v>
      </c>
      <c r="J352" t="s">
        <v>27</v>
      </c>
      <c r="K352" t="s">
        <v>146</v>
      </c>
      <c r="L352" t="s">
        <v>147</v>
      </c>
      <c r="M352">
        <v>19134</v>
      </c>
      <c r="N352" t="s">
        <v>148</v>
      </c>
      <c r="O352" t="s">
        <v>2367</v>
      </c>
      <c r="P352" t="s">
        <v>46</v>
      </c>
      <c r="Q352" t="s">
        <v>75</v>
      </c>
      <c r="R352" t="s">
        <v>2368</v>
      </c>
      <c r="S352">
        <v>2.6550000000000002</v>
      </c>
      <c r="T352">
        <v>1</v>
      </c>
      <c r="U352">
        <v>0.7</v>
      </c>
      <c r="V352">
        <v>-1.8584999999999994</v>
      </c>
    </row>
    <row r="353" spans="1:22" x14ac:dyDescent="0.3">
      <c r="A353">
        <v>8050</v>
      </c>
      <c r="B353" t="s">
        <v>9804</v>
      </c>
      <c r="C353">
        <v>2011</v>
      </c>
      <c r="D353" s="13">
        <v>40812</v>
      </c>
      <c r="E353" s="13">
        <v>40816</v>
      </c>
      <c r="F353" t="s">
        <v>50</v>
      </c>
      <c r="G353" t="s">
        <v>9528</v>
      </c>
      <c r="H353" t="s">
        <v>9529</v>
      </c>
      <c r="I353" t="s">
        <v>41</v>
      </c>
      <c r="J353" t="s">
        <v>27</v>
      </c>
      <c r="K353" t="s">
        <v>146</v>
      </c>
      <c r="L353" t="s">
        <v>147</v>
      </c>
      <c r="M353">
        <v>19140</v>
      </c>
      <c r="N353" t="s">
        <v>148</v>
      </c>
      <c r="O353" t="s">
        <v>545</v>
      </c>
      <c r="P353" t="s">
        <v>46</v>
      </c>
      <c r="Q353" t="s">
        <v>75</v>
      </c>
      <c r="R353" t="s">
        <v>546</v>
      </c>
      <c r="S353">
        <v>5.9700000000000006</v>
      </c>
      <c r="T353">
        <v>5</v>
      </c>
      <c r="U353">
        <v>0.7</v>
      </c>
      <c r="V353">
        <v>-4.577</v>
      </c>
    </row>
    <row r="354" spans="1:22" x14ac:dyDescent="0.3">
      <c r="A354">
        <v>8047</v>
      </c>
      <c r="B354" t="s">
        <v>9801</v>
      </c>
      <c r="C354">
        <v>2013</v>
      </c>
      <c r="D354" s="13">
        <v>41624</v>
      </c>
      <c r="E354" s="13">
        <v>41626</v>
      </c>
      <c r="F354" t="s">
        <v>23</v>
      </c>
      <c r="G354" t="s">
        <v>1125</v>
      </c>
      <c r="H354" t="s">
        <v>1126</v>
      </c>
      <c r="I354" t="s">
        <v>26</v>
      </c>
      <c r="J354" t="s">
        <v>27</v>
      </c>
      <c r="K354" t="s">
        <v>3315</v>
      </c>
      <c r="L354" t="s">
        <v>498</v>
      </c>
      <c r="M354">
        <v>44221</v>
      </c>
      <c r="N354" t="s">
        <v>148</v>
      </c>
      <c r="O354" t="s">
        <v>7771</v>
      </c>
      <c r="P354" t="s">
        <v>46</v>
      </c>
      <c r="Q354" t="s">
        <v>75</v>
      </c>
      <c r="R354" t="s">
        <v>7772</v>
      </c>
      <c r="S354">
        <v>2.2140000000000004</v>
      </c>
      <c r="T354">
        <v>3</v>
      </c>
      <c r="U354">
        <v>0.7</v>
      </c>
      <c r="V354">
        <v>-1.4760000000000004</v>
      </c>
    </row>
    <row r="355" spans="1:22" x14ac:dyDescent="0.3">
      <c r="A355">
        <v>352</v>
      </c>
      <c r="B355" t="s">
        <v>1248</v>
      </c>
      <c r="C355">
        <v>2013</v>
      </c>
      <c r="D355" s="13">
        <v>41519</v>
      </c>
      <c r="E355" s="13">
        <v>41521</v>
      </c>
      <c r="F355" t="s">
        <v>188</v>
      </c>
      <c r="G355" t="s">
        <v>1249</v>
      </c>
      <c r="H355" t="s">
        <v>1250</v>
      </c>
      <c r="I355" t="s">
        <v>102</v>
      </c>
      <c r="J355" t="s">
        <v>27</v>
      </c>
      <c r="K355" t="s">
        <v>266</v>
      </c>
      <c r="L355" t="s">
        <v>267</v>
      </c>
      <c r="M355">
        <v>10009</v>
      </c>
      <c r="N355" t="s">
        <v>148</v>
      </c>
      <c r="O355" t="s">
        <v>1253</v>
      </c>
      <c r="P355" t="s">
        <v>46</v>
      </c>
      <c r="Q355" t="s">
        <v>75</v>
      </c>
      <c r="R355" t="s">
        <v>1254</v>
      </c>
      <c r="S355">
        <v>3.048</v>
      </c>
      <c r="T355">
        <v>1</v>
      </c>
      <c r="U355">
        <v>0.2</v>
      </c>
      <c r="V355">
        <v>1.0668</v>
      </c>
    </row>
    <row r="356" spans="1:22" x14ac:dyDescent="0.3">
      <c r="A356">
        <v>8045</v>
      </c>
      <c r="B356" t="s">
        <v>9799</v>
      </c>
      <c r="C356">
        <v>2014</v>
      </c>
      <c r="D356" s="13">
        <v>41898</v>
      </c>
      <c r="E356" s="13">
        <v>41900</v>
      </c>
      <c r="F356" t="s">
        <v>23</v>
      </c>
      <c r="G356" t="s">
        <v>8517</v>
      </c>
      <c r="H356" t="s">
        <v>8518</v>
      </c>
      <c r="I356" t="s">
        <v>26</v>
      </c>
      <c r="J356" t="s">
        <v>27</v>
      </c>
      <c r="K356" t="s">
        <v>5119</v>
      </c>
      <c r="L356" t="s">
        <v>121</v>
      </c>
      <c r="M356">
        <v>84106</v>
      </c>
      <c r="N356" t="s">
        <v>44</v>
      </c>
      <c r="O356" t="s">
        <v>462</v>
      </c>
      <c r="P356" t="s">
        <v>46</v>
      </c>
      <c r="Q356" t="s">
        <v>75</v>
      </c>
      <c r="R356" t="s">
        <v>463</v>
      </c>
      <c r="S356">
        <v>295.05599999999998</v>
      </c>
      <c r="T356">
        <v>9</v>
      </c>
      <c r="U356">
        <v>0.2</v>
      </c>
      <c r="V356">
        <v>106.95779999999998</v>
      </c>
    </row>
    <row r="357" spans="1:22" x14ac:dyDescent="0.3">
      <c r="A357">
        <v>354</v>
      </c>
      <c r="B357" t="s">
        <v>1248</v>
      </c>
      <c r="C357">
        <v>2013</v>
      </c>
      <c r="D357" s="13">
        <v>41519</v>
      </c>
      <c r="E357" s="13">
        <v>41521</v>
      </c>
      <c r="F357" t="s">
        <v>188</v>
      </c>
      <c r="G357" t="s">
        <v>1249</v>
      </c>
      <c r="H357" t="s">
        <v>1250</v>
      </c>
      <c r="I357" t="s">
        <v>102</v>
      </c>
      <c r="J357" t="s">
        <v>27</v>
      </c>
      <c r="K357" t="s">
        <v>266</v>
      </c>
      <c r="L357" t="s">
        <v>267</v>
      </c>
      <c r="M357">
        <v>10009</v>
      </c>
      <c r="N357" t="s">
        <v>148</v>
      </c>
      <c r="O357" t="s">
        <v>1255</v>
      </c>
      <c r="P357" t="s">
        <v>46</v>
      </c>
      <c r="Q357" t="s">
        <v>75</v>
      </c>
      <c r="R357" t="s">
        <v>1256</v>
      </c>
      <c r="S357">
        <v>4355.1680000000006</v>
      </c>
      <c r="T357">
        <v>4</v>
      </c>
      <c r="U357">
        <v>0.2</v>
      </c>
      <c r="V357">
        <v>1415.4295999999997</v>
      </c>
    </row>
    <row r="358" spans="1:22" x14ac:dyDescent="0.3">
      <c r="A358">
        <v>8037</v>
      </c>
      <c r="B358" t="s">
        <v>9792</v>
      </c>
      <c r="C358">
        <v>2012</v>
      </c>
      <c r="D358" s="13">
        <v>41172</v>
      </c>
      <c r="E358" s="13">
        <v>41174</v>
      </c>
      <c r="F358" t="s">
        <v>188</v>
      </c>
      <c r="G358" t="s">
        <v>118</v>
      </c>
      <c r="H358" t="s">
        <v>119</v>
      </c>
      <c r="I358" t="s">
        <v>26</v>
      </c>
      <c r="J358" t="s">
        <v>27</v>
      </c>
      <c r="K358" t="s">
        <v>1479</v>
      </c>
      <c r="L358" t="s">
        <v>1245</v>
      </c>
      <c r="M358">
        <v>1841</v>
      </c>
      <c r="N358" t="s">
        <v>148</v>
      </c>
      <c r="O358" t="s">
        <v>5670</v>
      </c>
      <c r="P358" t="s">
        <v>46</v>
      </c>
      <c r="Q358" t="s">
        <v>75</v>
      </c>
      <c r="R358" t="s">
        <v>5671</v>
      </c>
      <c r="S358">
        <v>37.68</v>
      </c>
      <c r="T358">
        <v>6</v>
      </c>
      <c r="U358">
        <v>0</v>
      </c>
      <c r="V358">
        <v>16.955999999999996</v>
      </c>
    </row>
    <row r="359" spans="1:22" x14ac:dyDescent="0.3">
      <c r="A359">
        <v>8034</v>
      </c>
      <c r="B359" t="s">
        <v>9791</v>
      </c>
      <c r="C359">
        <v>2012</v>
      </c>
      <c r="D359" s="13">
        <v>41085</v>
      </c>
      <c r="E359" s="13">
        <v>41088</v>
      </c>
      <c r="F359" t="s">
        <v>188</v>
      </c>
      <c r="G359" t="s">
        <v>5248</v>
      </c>
      <c r="H359" t="s">
        <v>5249</v>
      </c>
      <c r="I359" t="s">
        <v>26</v>
      </c>
      <c r="J359" t="s">
        <v>27</v>
      </c>
      <c r="K359" t="s">
        <v>184</v>
      </c>
      <c r="L359" t="s">
        <v>104</v>
      </c>
      <c r="M359">
        <v>77041</v>
      </c>
      <c r="N359" t="s">
        <v>105</v>
      </c>
      <c r="O359" t="s">
        <v>7771</v>
      </c>
      <c r="P359" t="s">
        <v>46</v>
      </c>
      <c r="Q359" t="s">
        <v>75</v>
      </c>
      <c r="R359" t="s">
        <v>7772</v>
      </c>
      <c r="S359">
        <v>0.98399999999999976</v>
      </c>
      <c r="T359">
        <v>2</v>
      </c>
      <c r="U359">
        <v>0.8</v>
      </c>
      <c r="V359">
        <v>-1.476</v>
      </c>
    </row>
    <row r="360" spans="1:22" x14ac:dyDescent="0.3">
      <c r="A360">
        <v>8025</v>
      </c>
      <c r="B360" t="s">
        <v>9787</v>
      </c>
      <c r="C360">
        <v>2011</v>
      </c>
      <c r="D360" s="13">
        <v>40745</v>
      </c>
      <c r="E360" s="13">
        <v>40749</v>
      </c>
      <c r="F360" t="s">
        <v>50</v>
      </c>
      <c r="G360" t="s">
        <v>3744</v>
      </c>
      <c r="H360" t="s">
        <v>3745</v>
      </c>
      <c r="I360" t="s">
        <v>41</v>
      </c>
      <c r="J360" t="s">
        <v>27</v>
      </c>
      <c r="K360" t="s">
        <v>815</v>
      </c>
      <c r="L360" t="s">
        <v>104</v>
      </c>
      <c r="M360">
        <v>75217</v>
      </c>
      <c r="N360" t="s">
        <v>105</v>
      </c>
      <c r="O360" t="s">
        <v>6932</v>
      </c>
      <c r="P360" t="s">
        <v>46</v>
      </c>
      <c r="Q360" t="s">
        <v>75</v>
      </c>
      <c r="R360" t="s">
        <v>6933</v>
      </c>
      <c r="S360">
        <v>1.0439999999999998</v>
      </c>
      <c r="T360">
        <v>1</v>
      </c>
      <c r="U360">
        <v>0.8</v>
      </c>
      <c r="V360">
        <v>-1.8270000000000004</v>
      </c>
    </row>
    <row r="361" spans="1:22" x14ac:dyDescent="0.3">
      <c r="A361">
        <v>8013</v>
      </c>
      <c r="B361" t="s">
        <v>9783</v>
      </c>
      <c r="C361">
        <v>2014</v>
      </c>
      <c r="D361" s="13">
        <v>41785</v>
      </c>
      <c r="E361" s="13">
        <v>41785</v>
      </c>
      <c r="F361" t="s">
        <v>1290</v>
      </c>
      <c r="G361" t="s">
        <v>5059</v>
      </c>
      <c r="H361" t="s">
        <v>5060</v>
      </c>
      <c r="I361" t="s">
        <v>26</v>
      </c>
      <c r="J361" t="s">
        <v>27</v>
      </c>
      <c r="K361" t="s">
        <v>266</v>
      </c>
      <c r="L361" t="s">
        <v>267</v>
      </c>
      <c r="M361">
        <v>10009</v>
      </c>
      <c r="N361" t="s">
        <v>148</v>
      </c>
      <c r="O361" t="s">
        <v>3477</v>
      </c>
      <c r="P361" t="s">
        <v>46</v>
      </c>
      <c r="Q361" t="s">
        <v>75</v>
      </c>
      <c r="R361" t="s">
        <v>3478</v>
      </c>
      <c r="S361">
        <v>663.92</v>
      </c>
      <c r="T361">
        <v>5</v>
      </c>
      <c r="U361">
        <v>0.2</v>
      </c>
      <c r="V361">
        <v>207.47499999999994</v>
      </c>
    </row>
    <row r="362" spans="1:22" x14ac:dyDescent="0.3">
      <c r="A362">
        <v>7996</v>
      </c>
      <c r="B362" t="s">
        <v>9773</v>
      </c>
      <c r="C362">
        <v>2012</v>
      </c>
      <c r="D362" s="13">
        <v>41233</v>
      </c>
      <c r="E362" s="13">
        <v>41236</v>
      </c>
      <c r="F362" t="s">
        <v>23</v>
      </c>
      <c r="G362" t="s">
        <v>4324</v>
      </c>
      <c r="H362" t="s">
        <v>4325</v>
      </c>
      <c r="I362" t="s">
        <v>26</v>
      </c>
      <c r="J362" t="s">
        <v>27</v>
      </c>
      <c r="K362" t="s">
        <v>456</v>
      </c>
      <c r="L362" t="s">
        <v>457</v>
      </c>
      <c r="M362">
        <v>80013</v>
      </c>
      <c r="N362" t="s">
        <v>44</v>
      </c>
      <c r="O362" t="s">
        <v>3718</v>
      </c>
      <c r="P362" t="s">
        <v>46</v>
      </c>
      <c r="Q362" t="s">
        <v>75</v>
      </c>
      <c r="R362" t="s">
        <v>3719</v>
      </c>
      <c r="S362">
        <v>9.6120000000000001</v>
      </c>
      <c r="T362">
        <v>6</v>
      </c>
      <c r="U362">
        <v>0.7</v>
      </c>
      <c r="V362">
        <v>-7.3691999999999993</v>
      </c>
    </row>
    <row r="363" spans="1:22" x14ac:dyDescent="0.3">
      <c r="A363">
        <v>7994</v>
      </c>
      <c r="B363" t="s">
        <v>9773</v>
      </c>
      <c r="C363">
        <v>2012</v>
      </c>
      <c r="D363" s="13">
        <v>41233</v>
      </c>
      <c r="E363" s="13">
        <v>41236</v>
      </c>
      <c r="F363" t="s">
        <v>23</v>
      </c>
      <c r="G363" t="s">
        <v>4324</v>
      </c>
      <c r="H363" t="s">
        <v>4325</v>
      </c>
      <c r="I363" t="s">
        <v>26</v>
      </c>
      <c r="J363" t="s">
        <v>27</v>
      </c>
      <c r="K363" t="s">
        <v>456</v>
      </c>
      <c r="L363" t="s">
        <v>457</v>
      </c>
      <c r="M363">
        <v>80013</v>
      </c>
      <c r="N363" t="s">
        <v>44</v>
      </c>
      <c r="O363" t="s">
        <v>1208</v>
      </c>
      <c r="P363" t="s">
        <v>46</v>
      </c>
      <c r="Q363" t="s">
        <v>75</v>
      </c>
      <c r="R363" t="s">
        <v>1209</v>
      </c>
      <c r="S363">
        <v>4.8960000000000008</v>
      </c>
      <c r="T363">
        <v>3</v>
      </c>
      <c r="U363">
        <v>0.7</v>
      </c>
      <c r="V363">
        <v>-3.4271999999999991</v>
      </c>
    </row>
    <row r="364" spans="1:22" x14ac:dyDescent="0.3">
      <c r="A364">
        <v>7992</v>
      </c>
      <c r="B364" t="s">
        <v>9772</v>
      </c>
      <c r="C364">
        <v>2013</v>
      </c>
      <c r="D364" s="13">
        <v>41440</v>
      </c>
      <c r="E364" s="13">
        <v>41443</v>
      </c>
      <c r="F364" t="s">
        <v>188</v>
      </c>
      <c r="G364" t="s">
        <v>6893</v>
      </c>
      <c r="H364" t="s">
        <v>6894</v>
      </c>
      <c r="I364" t="s">
        <v>26</v>
      </c>
      <c r="J364" t="s">
        <v>27</v>
      </c>
      <c r="K364" t="s">
        <v>2917</v>
      </c>
      <c r="L364" t="s">
        <v>54</v>
      </c>
      <c r="M364">
        <v>33433</v>
      </c>
      <c r="N364" t="s">
        <v>30</v>
      </c>
      <c r="O364" t="s">
        <v>4801</v>
      </c>
      <c r="P364" t="s">
        <v>46</v>
      </c>
      <c r="Q364" t="s">
        <v>75</v>
      </c>
      <c r="R364" t="s">
        <v>4802</v>
      </c>
      <c r="S364">
        <v>39.936000000000007</v>
      </c>
      <c r="T364">
        <v>4</v>
      </c>
      <c r="U364">
        <v>0.7</v>
      </c>
      <c r="V364">
        <v>-26.623999999999995</v>
      </c>
    </row>
    <row r="365" spans="1:22" x14ac:dyDescent="0.3">
      <c r="A365">
        <v>7986</v>
      </c>
      <c r="B365" t="s">
        <v>9768</v>
      </c>
      <c r="C365">
        <v>2013</v>
      </c>
      <c r="D365" s="13">
        <v>41386</v>
      </c>
      <c r="E365" s="13">
        <v>41389</v>
      </c>
      <c r="F365" t="s">
        <v>188</v>
      </c>
      <c r="G365" t="s">
        <v>364</v>
      </c>
      <c r="H365" t="s">
        <v>365</v>
      </c>
      <c r="I365" t="s">
        <v>26</v>
      </c>
      <c r="J365" t="s">
        <v>27</v>
      </c>
      <c r="K365" t="s">
        <v>95</v>
      </c>
      <c r="L365" t="s">
        <v>96</v>
      </c>
      <c r="M365">
        <v>98115</v>
      </c>
      <c r="N365" t="s">
        <v>44</v>
      </c>
      <c r="O365" t="s">
        <v>1044</v>
      </c>
      <c r="P365" t="s">
        <v>46</v>
      </c>
      <c r="Q365" t="s">
        <v>75</v>
      </c>
      <c r="R365" t="s">
        <v>1045</v>
      </c>
      <c r="S365">
        <v>8.32</v>
      </c>
      <c r="T365">
        <v>5</v>
      </c>
      <c r="U365">
        <v>0.2</v>
      </c>
      <c r="V365">
        <v>2.8079999999999998</v>
      </c>
    </row>
    <row r="366" spans="1:22" x14ac:dyDescent="0.3">
      <c r="A366">
        <v>7980</v>
      </c>
      <c r="B366" t="s">
        <v>9763</v>
      </c>
      <c r="C366">
        <v>2012</v>
      </c>
      <c r="D366" s="13">
        <v>41148</v>
      </c>
      <c r="E366" s="13">
        <v>41152</v>
      </c>
      <c r="F366" t="s">
        <v>50</v>
      </c>
      <c r="G366" t="s">
        <v>3173</v>
      </c>
      <c r="H366" t="s">
        <v>3174</v>
      </c>
      <c r="I366" t="s">
        <v>102</v>
      </c>
      <c r="J366" t="s">
        <v>27</v>
      </c>
      <c r="K366" t="s">
        <v>42</v>
      </c>
      <c r="L366" t="s">
        <v>43</v>
      </c>
      <c r="M366">
        <v>90045</v>
      </c>
      <c r="N366" t="s">
        <v>44</v>
      </c>
      <c r="O366" t="s">
        <v>4832</v>
      </c>
      <c r="P366" t="s">
        <v>46</v>
      </c>
      <c r="Q366" t="s">
        <v>75</v>
      </c>
      <c r="R366" t="s">
        <v>4833</v>
      </c>
      <c r="S366">
        <v>5.1040000000000001</v>
      </c>
      <c r="T366">
        <v>1</v>
      </c>
      <c r="U366">
        <v>0.2</v>
      </c>
      <c r="V366">
        <v>1.6587999999999996</v>
      </c>
    </row>
    <row r="367" spans="1:22" x14ac:dyDescent="0.3">
      <c r="A367">
        <v>7976</v>
      </c>
      <c r="B367" t="s">
        <v>9761</v>
      </c>
      <c r="C367">
        <v>2012</v>
      </c>
      <c r="D367" s="13">
        <v>41137</v>
      </c>
      <c r="E367" s="13">
        <v>41141</v>
      </c>
      <c r="F367" t="s">
        <v>50</v>
      </c>
      <c r="G367" t="s">
        <v>1157</v>
      </c>
      <c r="H367" t="s">
        <v>1158</v>
      </c>
      <c r="I367" t="s">
        <v>41</v>
      </c>
      <c r="J367" t="s">
        <v>27</v>
      </c>
      <c r="K367" t="s">
        <v>146</v>
      </c>
      <c r="L367" t="s">
        <v>147</v>
      </c>
      <c r="M367">
        <v>19134</v>
      </c>
      <c r="N367" t="s">
        <v>148</v>
      </c>
      <c r="O367" t="s">
        <v>3168</v>
      </c>
      <c r="P367" t="s">
        <v>46</v>
      </c>
      <c r="Q367" t="s">
        <v>75</v>
      </c>
      <c r="R367" t="s">
        <v>3169</v>
      </c>
      <c r="S367">
        <v>3.762</v>
      </c>
      <c r="T367">
        <v>3</v>
      </c>
      <c r="U367">
        <v>0.7</v>
      </c>
      <c r="V367">
        <v>-2.758799999999999</v>
      </c>
    </row>
    <row r="368" spans="1:22" x14ac:dyDescent="0.3">
      <c r="A368">
        <v>7974</v>
      </c>
      <c r="B368" t="s">
        <v>9761</v>
      </c>
      <c r="C368">
        <v>2012</v>
      </c>
      <c r="D368" s="13">
        <v>41137</v>
      </c>
      <c r="E368" s="13">
        <v>41141</v>
      </c>
      <c r="F368" t="s">
        <v>50</v>
      </c>
      <c r="G368" t="s">
        <v>1157</v>
      </c>
      <c r="H368" t="s">
        <v>1158</v>
      </c>
      <c r="I368" t="s">
        <v>41</v>
      </c>
      <c r="J368" t="s">
        <v>27</v>
      </c>
      <c r="K368" t="s">
        <v>146</v>
      </c>
      <c r="L368" t="s">
        <v>147</v>
      </c>
      <c r="M368">
        <v>19134</v>
      </c>
      <c r="N368" t="s">
        <v>148</v>
      </c>
      <c r="O368" t="s">
        <v>492</v>
      </c>
      <c r="P368" t="s">
        <v>46</v>
      </c>
      <c r="Q368" t="s">
        <v>75</v>
      </c>
      <c r="R368" t="s">
        <v>493</v>
      </c>
      <c r="S368">
        <v>2.7240000000000006</v>
      </c>
      <c r="T368">
        <v>2</v>
      </c>
      <c r="U368">
        <v>0.7</v>
      </c>
      <c r="V368">
        <v>-1.9067999999999996</v>
      </c>
    </row>
    <row r="369" spans="1:22" x14ac:dyDescent="0.3">
      <c r="A369">
        <v>7963</v>
      </c>
      <c r="B369" t="s">
        <v>9756</v>
      </c>
      <c r="C369">
        <v>2014</v>
      </c>
      <c r="D369" s="13">
        <v>41962</v>
      </c>
      <c r="E369" s="13">
        <v>41967</v>
      </c>
      <c r="F369" t="s">
        <v>23</v>
      </c>
      <c r="G369" t="s">
        <v>400</v>
      </c>
      <c r="H369" t="s">
        <v>401</v>
      </c>
      <c r="I369" t="s">
        <v>41</v>
      </c>
      <c r="J369" t="s">
        <v>27</v>
      </c>
      <c r="K369" t="s">
        <v>7194</v>
      </c>
      <c r="L369" t="s">
        <v>54</v>
      </c>
      <c r="M369">
        <v>33023</v>
      </c>
      <c r="N369" t="s">
        <v>30</v>
      </c>
      <c r="O369" t="s">
        <v>2616</v>
      </c>
      <c r="P369" t="s">
        <v>46</v>
      </c>
      <c r="Q369" t="s">
        <v>75</v>
      </c>
      <c r="R369" t="s">
        <v>2617</v>
      </c>
      <c r="S369">
        <v>20.232000000000003</v>
      </c>
      <c r="T369">
        <v>8</v>
      </c>
      <c r="U369">
        <v>0.7</v>
      </c>
      <c r="V369">
        <v>-16.185600000000001</v>
      </c>
    </row>
    <row r="370" spans="1:22" x14ac:dyDescent="0.3">
      <c r="A370">
        <v>367</v>
      </c>
      <c r="B370" t="s">
        <v>1289</v>
      </c>
      <c r="C370">
        <v>2013</v>
      </c>
      <c r="D370" s="13">
        <v>41569</v>
      </c>
      <c r="E370" s="13">
        <v>41569</v>
      </c>
      <c r="F370" t="s">
        <v>1290</v>
      </c>
      <c r="G370" t="s">
        <v>1291</v>
      </c>
      <c r="H370" t="s">
        <v>1292</v>
      </c>
      <c r="I370" t="s">
        <v>41</v>
      </c>
      <c r="J370" t="s">
        <v>27</v>
      </c>
      <c r="K370" t="s">
        <v>1293</v>
      </c>
      <c r="L370" t="s">
        <v>747</v>
      </c>
      <c r="M370">
        <v>6040</v>
      </c>
      <c r="N370" t="s">
        <v>148</v>
      </c>
      <c r="O370" t="s">
        <v>1294</v>
      </c>
      <c r="P370" t="s">
        <v>46</v>
      </c>
      <c r="Q370" t="s">
        <v>75</v>
      </c>
      <c r="R370" t="s">
        <v>1295</v>
      </c>
      <c r="S370">
        <v>23.2</v>
      </c>
      <c r="T370">
        <v>4</v>
      </c>
      <c r="U370">
        <v>0</v>
      </c>
      <c r="V370">
        <v>10.44</v>
      </c>
    </row>
    <row r="371" spans="1:22" x14ac:dyDescent="0.3">
      <c r="A371">
        <v>7955</v>
      </c>
      <c r="B371" t="s">
        <v>9754</v>
      </c>
      <c r="C371">
        <v>2011</v>
      </c>
      <c r="D371" s="13">
        <v>40634</v>
      </c>
      <c r="E371" s="13">
        <v>40639</v>
      </c>
      <c r="F371" t="s">
        <v>50</v>
      </c>
      <c r="G371" t="s">
        <v>4616</v>
      </c>
      <c r="H371" t="s">
        <v>4617</v>
      </c>
      <c r="I371" t="s">
        <v>41</v>
      </c>
      <c r="J371" t="s">
        <v>27</v>
      </c>
      <c r="K371" t="s">
        <v>6570</v>
      </c>
      <c r="L371" t="s">
        <v>1245</v>
      </c>
      <c r="M371">
        <v>2151</v>
      </c>
      <c r="N371" t="s">
        <v>148</v>
      </c>
      <c r="O371" t="s">
        <v>2913</v>
      </c>
      <c r="P371" t="s">
        <v>46</v>
      </c>
      <c r="Q371" t="s">
        <v>75</v>
      </c>
      <c r="R371" t="s">
        <v>2914</v>
      </c>
      <c r="S371">
        <v>6.24</v>
      </c>
      <c r="T371">
        <v>2</v>
      </c>
      <c r="U371">
        <v>0</v>
      </c>
      <c r="V371">
        <v>3.0575999999999999</v>
      </c>
    </row>
    <row r="372" spans="1:22" x14ac:dyDescent="0.3">
      <c r="A372">
        <v>7952</v>
      </c>
      <c r="B372" t="s">
        <v>9753</v>
      </c>
      <c r="C372">
        <v>2012</v>
      </c>
      <c r="D372" s="13">
        <v>41232</v>
      </c>
      <c r="E372" s="13">
        <v>41237</v>
      </c>
      <c r="F372" t="s">
        <v>50</v>
      </c>
      <c r="G372" t="s">
        <v>429</v>
      </c>
      <c r="H372" t="s">
        <v>430</v>
      </c>
      <c r="I372" t="s">
        <v>26</v>
      </c>
      <c r="J372" t="s">
        <v>27</v>
      </c>
      <c r="K372" t="s">
        <v>266</v>
      </c>
      <c r="L372" t="s">
        <v>267</v>
      </c>
      <c r="M372">
        <v>10035</v>
      </c>
      <c r="N372" t="s">
        <v>148</v>
      </c>
      <c r="O372" t="s">
        <v>5744</v>
      </c>
      <c r="P372" t="s">
        <v>46</v>
      </c>
      <c r="Q372" t="s">
        <v>75</v>
      </c>
      <c r="R372" t="s">
        <v>5745</v>
      </c>
      <c r="S372">
        <v>5.9840000000000009</v>
      </c>
      <c r="T372">
        <v>2</v>
      </c>
      <c r="U372">
        <v>0.2</v>
      </c>
      <c r="V372">
        <v>2.2439999999999998</v>
      </c>
    </row>
    <row r="373" spans="1:22" x14ac:dyDescent="0.3">
      <c r="A373">
        <v>7947</v>
      </c>
      <c r="B373" t="s">
        <v>9751</v>
      </c>
      <c r="C373">
        <v>2014</v>
      </c>
      <c r="D373" s="13">
        <v>41999</v>
      </c>
      <c r="E373" s="13">
        <v>42006</v>
      </c>
      <c r="F373" t="s">
        <v>50</v>
      </c>
      <c r="G373" t="s">
        <v>2626</v>
      </c>
      <c r="H373" t="s">
        <v>2627</v>
      </c>
      <c r="I373" t="s">
        <v>26</v>
      </c>
      <c r="J373" t="s">
        <v>27</v>
      </c>
      <c r="K373" t="s">
        <v>815</v>
      </c>
      <c r="L373" t="s">
        <v>104</v>
      </c>
      <c r="M373">
        <v>75081</v>
      </c>
      <c r="N373" t="s">
        <v>105</v>
      </c>
      <c r="O373" t="s">
        <v>4315</v>
      </c>
      <c r="P373" t="s">
        <v>46</v>
      </c>
      <c r="Q373" t="s">
        <v>75</v>
      </c>
      <c r="R373" t="s">
        <v>4316</v>
      </c>
      <c r="S373">
        <v>3.1679999999999993</v>
      </c>
      <c r="T373">
        <v>3</v>
      </c>
      <c r="U373">
        <v>0.8</v>
      </c>
      <c r="V373">
        <v>-5.0687999999999995</v>
      </c>
    </row>
    <row r="374" spans="1:22" x14ac:dyDescent="0.3">
      <c r="A374">
        <v>7946</v>
      </c>
      <c r="B374" t="s">
        <v>9751</v>
      </c>
      <c r="C374">
        <v>2014</v>
      </c>
      <c r="D374" s="13">
        <v>41999</v>
      </c>
      <c r="E374" s="13">
        <v>42006</v>
      </c>
      <c r="F374" t="s">
        <v>50</v>
      </c>
      <c r="G374" t="s">
        <v>2626</v>
      </c>
      <c r="H374" t="s">
        <v>2627</v>
      </c>
      <c r="I374" t="s">
        <v>26</v>
      </c>
      <c r="J374" t="s">
        <v>27</v>
      </c>
      <c r="K374" t="s">
        <v>815</v>
      </c>
      <c r="L374" t="s">
        <v>104</v>
      </c>
      <c r="M374">
        <v>75081</v>
      </c>
      <c r="N374" t="s">
        <v>105</v>
      </c>
      <c r="O374" t="s">
        <v>3127</v>
      </c>
      <c r="P374" t="s">
        <v>46</v>
      </c>
      <c r="Q374" t="s">
        <v>75</v>
      </c>
      <c r="R374" t="s">
        <v>3128</v>
      </c>
      <c r="S374">
        <v>40.97999999999999</v>
      </c>
      <c r="T374">
        <v>5</v>
      </c>
      <c r="U374">
        <v>0.8</v>
      </c>
      <c r="V374">
        <v>-65.567999999999998</v>
      </c>
    </row>
    <row r="375" spans="1:22" x14ac:dyDescent="0.3">
      <c r="A375">
        <v>7943</v>
      </c>
      <c r="B375" t="s">
        <v>9751</v>
      </c>
      <c r="C375">
        <v>2014</v>
      </c>
      <c r="D375" s="13">
        <v>41999</v>
      </c>
      <c r="E375" s="13">
        <v>42006</v>
      </c>
      <c r="F375" t="s">
        <v>50</v>
      </c>
      <c r="G375" t="s">
        <v>2626</v>
      </c>
      <c r="H375" t="s">
        <v>2627</v>
      </c>
      <c r="I375" t="s">
        <v>26</v>
      </c>
      <c r="J375" t="s">
        <v>27</v>
      </c>
      <c r="K375" t="s">
        <v>815</v>
      </c>
      <c r="L375" t="s">
        <v>104</v>
      </c>
      <c r="M375">
        <v>75081</v>
      </c>
      <c r="N375" t="s">
        <v>105</v>
      </c>
      <c r="O375" t="s">
        <v>2786</v>
      </c>
      <c r="P375" t="s">
        <v>46</v>
      </c>
      <c r="Q375" t="s">
        <v>75</v>
      </c>
      <c r="R375" t="s">
        <v>2787</v>
      </c>
      <c r="S375">
        <v>39.581999999999987</v>
      </c>
      <c r="T375">
        <v>9</v>
      </c>
      <c r="U375">
        <v>0.8</v>
      </c>
      <c r="V375">
        <v>-59.372999999999976</v>
      </c>
    </row>
    <row r="376" spans="1:22" x14ac:dyDescent="0.3">
      <c r="A376">
        <v>373</v>
      </c>
      <c r="B376" t="s">
        <v>1307</v>
      </c>
      <c r="C376">
        <v>2011</v>
      </c>
      <c r="D376" s="13">
        <v>40747</v>
      </c>
      <c r="E376" s="13">
        <v>40751</v>
      </c>
      <c r="F376" t="s">
        <v>50</v>
      </c>
      <c r="G376" t="s">
        <v>1308</v>
      </c>
      <c r="H376" t="s">
        <v>1309</v>
      </c>
      <c r="I376" t="s">
        <v>26</v>
      </c>
      <c r="J376" t="s">
        <v>27</v>
      </c>
      <c r="K376" t="s">
        <v>1310</v>
      </c>
      <c r="L376" t="s">
        <v>310</v>
      </c>
      <c r="M376">
        <v>85705</v>
      </c>
      <c r="N376" t="s">
        <v>44</v>
      </c>
      <c r="O376" t="s">
        <v>1208</v>
      </c>
      <c r="P376" t="s">
        <v>46</v>
      </c>
      <c r="Q376" t="s">
        <v>75</v>
      </c>
      <c r="R376" t="s">
        <v>1209</v>
      </c>
      <c r="S376">
        <v>8.1600000000000019</v>
      </c>
      <c r="T376">
        <v>5</v>
      </c>
      <c r="U376">
        <v>0.7</v>
      </c>
      <c r="V376">
        <v>-5.7119999999999997</v>
      </c>
    </row>
    <row r="377" spans="1:22" x14ac:dyDescent="0.3">
      <c r="A377">
        <v>7940</v>
      </c>
      <c r="B377" t="s">
        <v>9749</v>
      </c>
      <c r="C377">
        <v>2014</v>
      </c>
      <c r="D377" s="13">
        <v>41869</v>
      </c>
      <c r="E377" s="13">
        <v>41876</v>
      </c>
      <c r="F377" t="s">
        <v>50</v>
      </c>
      <c r="G377" t="s">
        <v>3847</v>
      </c>
      <c r="H377" t="s">
        <v>3848</v>
      </c>
      <c r="I377" t="s">
        <v>41</v>
      </c>
      <c r="J377" t="s">
        <v>27</v>
      </c>
      <c r="K377" t="s">
        <v>991</v>
      </c>
      <c r="L377" t="s">
        <v>43</v>
      </c>
      <c r="M377">
        <v>94513</v>
      </c>
      <c r="N377" t="s">
        <v>44</v>
      </c>
      <c r="O377" t="s">
        <v>2557</v>
      </c>
      <c r="P377" t="s">
        <v>46</v>
      </c>
      <c r="Q377" t="s">
        <v>75</v>
      </c>
      <c r="R377" t="s">
        <v>2558</v>
      </c>
      <c r="S377">
        <v>221.05600000000001</v>
      </c>
      <c r="T377">
        <v>8</v>
      </c>
      <c r="U377">
        <v>0.2</v>
      </c>
      <c r="V377">
        <v>77.369599999999991</v>
      </c>
    </row>
    <row r="378" spans="1:22" x14ac:dyDescent="0.3">
      <c r="A378">
        <v>7937</v>
      </c>
      <c r="B378" t="s">
        <v>9749</v>
      </c>
      <c r="C378">
        <v>2014</v>
      </c>
      <c r="D378" s="13">
        <v>41869</v>
      </c>
      <c r="E378" s="13">
        <v>41876</v>
      </c>
      <c r="F378" t="s">
        <v>50</v>
      </c>
      <c r="G378" t="s">
        <v>3847</v>
      </c>
      <c r="H378" t="s">
        <v>3848</v>
      </c>
      <c r="I378" t="s">
        <v>41</v>
      </c>
      <c r="J378" t="s">
        <v>27</v>
      </c>
      <c r="K378" t="s">
        <v>991</v>
      </c>
      <c r="L378" t="s">
        <v>43</v>
      </c>
      <c r="M378">
        <v>94513</v>
      </c>
      <c r="N378" t="s">
        <v>44</v>
      </c>
      <c r="O378" t="s">
        <v>6137</v>
      </c>
      <c r="P378" t="s">
        <v>46</v>
      </c>
      <c r="Q378" t="s">
        <v>75</v>
      </c>
      <c r="R378" t="s">
        <v>6138</v>
      </c>
      <c r="S378">
        <v>13.919999999999998</v>
      </c>
      <c r="T378">
        <v>3</v>
      </c>
      <c r="U378">
        <v>0.2</v>
      </c>
      <c r="V378">
        <v>4.8720000000000008</v>
      </c>
    </row>
    <row r="379" spans="1:22" x14ac:dyDescent="0.3">
      <c r="A379">
        <v>7925</v>
      </c>
      <c r="B379" t="s">
        <v>9744</v>
      </c>
      <c r="C379">
        <v>2013</v>
      </c>
      <c r="D379" s="13">
        <v>41500</v>
      </c>
      <c r="E379" s="13">
        <v>41503</v>
      </c>
      <c r="F379" t="s">
        <v>188</v>
      </c>
      <c r="G379" t="s">
        <v>1426</v>
      </c>
      <c r="H379" t="s">
        <v>1427</v>
      </c>
      <c r="I379" t="s">
        <v>26</v>
      </c>
      <c r="J379" t="s">
        <v>27</v>
      </c>
      <c r="K379" t="s">
        <v>318</v>
      </c>
      <c r="L379" t="s">
        <v>319</v>
      </c>
      <c r="M379">
        <v>22153</v>
      </c>
      <c r="N379" t="s">
        <v>30</v>
      </c>
      <c r="O379" t="s">
        <v>361</v>
      </c>
      <c r="P379" t="s">
        <v>46</v>
      </c>
      <c r="Q379" t="s">
        <v>75</v>
      </c>
      <c r="R379" t="s">
        <v>362</v>
      </c>
      <c r="S379">
        <v>22.32</v>
      </c>
      <c r="T379">
        <v>4</v>
      </c>
      <c r="U379">
        <v>0</v>
      </c>
      <c r="V379">
        <v>10.7136</v>
      </c>
    </row>
    <row r="380" spans="1:22" x14ac:dyDescent="0.3">
      <c r="A380">
        <v>7924</v>
      </c>
      <c r="B380" t="s">
        <v>9743</v>
      </c>
      <c r="C380">
        <v>2014</v>
      </c>
      <c r="D380" s="13">
        <v>41907</v>
      </c>
      <c r="E380" s="13">
        <v>41912</v>
      </c>
      <c r="F380" t="s">
        <v>50</v>
      </c>
      <c r="G380" t="s">
        <v>3790</v>
      </c>
      <c r="H380" t="s">
        <v>3791</v>
      </c>
      <c r="I380" t="s">
        <v>102</v>
      </c>
      <c r="J380" t="s">
        <v>27</v>
      </c>
      <c r="K380" t="s">
        <v>7238</v>
      </c>
      <c r="L380" t="s">
        <v>54</v>
      </c>
      <c r="M380">
        <v>33021</v>
      </c>
      <c r="N380" t="s">
        <v>30</v>
      </c>
      <c r="O380" t="s">
        <v>673</v>
      </c>
      <c r="P380" t="s">
        <v>46</v>
      </c>
      <c r="Q380" t="s">
        <v>75</v>
      </c>
      <c r="R380" t="s">
        <v>674</v>
      </c>
      <c r="S380">
        <v>15.570000000000004</v>
      </c>
      <c r="T380">
        <v>3</v>
      </c>
      <c r="U380">
        <v>0.7</v>
      </c>
      <c r="V380">
        <v>-11.417999999999999</v>
      </c>
    </row>
    <row r="381" spans="1:22" x14ac:dyDescent="0.3">
      <c r="A381">
        <v>7922</v>
      </c>
      <c r="B381" t="s">
        <v>9742</v>
      </c>
      <c r="C381">
        <v>2014</v>
      </c>
      <c r="D381" s="13">
        <v>41712</v>
      </c>
      <c r="E381" s="13">
        <v>41716</v>
      </c>
      <c r="F381" t="s">
        <v>50</v>
      </c>
      <c r="G381" t="s">
        <v>6221</v>
      </c>
      <c r="H381" t="s">
        <v>6222</v>
      </c>
      <c r="I381" t="s">
        <v>26</v>
      </c>
      <c r="J381" t="s">
        <v>27</v>
      </c>
      <c r="K381" t="s">
        <v>382</v>
      </c>
      <c r="L381" t="s">
        <v>2735</v>
      </c>
      <c r="M381">
        <v>21044</v>
      </c>
      <c r="N381" t="s">
        <v>148</v>
      </c>
      <c r="O381" t="s">
        <v>3567</v>
      </c>
      <c r="P381" t="s">
        <v>46</v>
      </c>
      <c r="Q381" t="s">
        <v>75</v>
      </c>
      <c r="R381" t="s">
        <v>3568</v>
      </c>
      <c r="S381">
        <v>174.3</v>
      </c>
      <c r="T381">
        <v>3</v>
      </c>
      <c r="U381">
        <v>0</v>
      </c>
      <c r="V381">
        <v>81.920999999999992</v>
      </c>
    </row>
    <row r="382" spans="1:22" x14ac:dyDescent="0.3">
      <c r="A382">
        <v>7919</v>
      </c>
      <c r="B382" t="s">
        <v>9740</v>
      </c>
      <c r="C382">
        <v>2012</v>
      </c>
      <c r="D382" s="13">
        <v>41094</v>
      </c>
      <c r="E382" s="13">
        <v>41098</v>
      </c>
      <c r="F382" t="s">
        <v>23</v>
      </c>
      <c r="G382" t="s">
        <v>5925</v>
      </c>
      <c r="H382" t="s">
        <v>5926</v>
      </c>
      <c r="I382" t="s">
        <v>102</v>
      </c>
      <c r="J382" t="s">
        <v>27</v>
      </c>
      <c r="K382" t="s">
        <v>947</v>
      </c>
      <c r="L382" t="s">
        <v>43</v>
      </c>
      <c r="M382">
        <v>92024</v>
      </c>
      <c r="N382" t="s">
        <v>44</v>
      </c>
      <c r="O382" t="s">
        <v>1102</v>
      </c>
      <c r="P382" t="s">
        <v>46</v>
      </c>
      <c r="Q382" t="s">
        <v>75</v>
      </c>
      <c r="R382" t="s">
        <v>1103</v>
      </c>
      <c r="S382">
        <v>22.847999999999999</v>
      </c>
      <c r="T382">
        <v>2</v>
      </c>
      <c r="U382">
        <v>0.2</v>
      </c>
      <c r="V382">
        <v>7.4255999999999993</v>
      </c>
    </row>
    <row r="383" spans="1:22" x14ac:dyDescent="0.3">
      <c r="A383">
        <v>7907</v>
      </c>
      <c r="B383" t="s">
        <v>9729</v>
      </c>
      <c r="C383">
        <v>2012</v>
      </c>
      <c r="D383" s="13">
        <v>41197</v>
      </c>
      <c r="E383" s="13">
        <v>41204</v>
      </c>
      <c r="F383" t="s">
        <v>50</v>
      </c>
      <c r="G383" t="s">
        <v>550</v>
      </c>
      <c r="H383" t="s">
        <v>551</v>
      </c>
      <c r="I383" t="s">
        <v>102</v>
      </c>
      <c r="J383" t="s">
        <v>27</v>
      </c>
      <c r="K383" t="s">
        <v>815</v>
      </c>
      <c r="L383" t="s">
        <v>104</v>
      </c>
      <c r="M383">
        <v>75217</v>
      </c>
      <c r="N383" t="s">
        <v>105</v>
      </c>
      <c r="O383" t="s">
        <v>3572</v>
      </c>
      <c r="P383" t="s">
        <v>46</v>
      </c>
      <c r="Q383" t="s">
        <v>75</v>
      </c>
      <c r="R383" t="s">
        <v>3573</v>
      </c>
      <c r="S383">
        <v>3.9599999999999991</v>
      </c>
      <c r="T383">
        <v>10</v>
      </c>
      <c r="U383">
        <v>0.8</v>
      </c>
      <c r="V383">
        <v>-6.93</v>
      </c>
    </row>
    <row r="384" spans="1:22" x14ac:dyDescent="0.3">
      <c r="A384">
        <v>381</v>
      </c>
      <c r="B384" t="s">
        <v>1328</v>
      </c>
      <c r="C384">
        <v>2012</v>
      </c>
      <c r="D384" s="13">
        <v>41027</v>
      </c>
      <c r="E384" s="13">
        <v>41034</v>
      </c>
      <c r="F384" t="s">
        <v>50</v>
      </c>
      <c r="G384" t="s">
        <v>1329</v>
      </c>
      <c r="H384" t="s">
        <v>1330</v>
      </c>
      <c r="I384" t="s">
        <v>26</v>
      </c>
      <c r="J384" t="s">
        <v>27</v>
      </c>
      <c r="K384" t="s">
        <v>184</v>
      </c>
      <c r="L384" t="s">
        <v>104</v>
      </c>
      <c r="M384">
        <v>77095</v>
      </c>
      <c r="N384" t="s">
        <v>105</v>
      </c>
      <c r="O384" t="s">
        <v>1335</v>
      </c>
      <c r="P384" t="s">
        <v>46</v>
      </c>
      <c r="Q384" t="s">
        <v>75</v>
      </c>
      <c r="R384" t="s">
        <v>1336</v>
      </c>
      <c r="S384">
        <v>12.175999999999998</v>
      </c>
      <c r="T384">
        <v>4</v>
      </c>
      <c r="U384">
        <v>0.8</v>
      </c>
      <c r="V384">
        <v>-18.872800000000009</v>
      </c>
    </row>
    <row r="385" spans="1:22" x14ac:dyDescent="0.3">
      <c r="A385">
        <v>7899</v>
      </c>
      <c r="B385" t="s">
        <v>9727</v>
      </c>
      <c r="C385">
        <v>2014</v>
      </c>
      <c r="D385" s="13">
        <v>41865</v>
      </c>
      <c r="E385" s="13">
        <v>41870</v>
      </c>
      <c r="F385" t="s">
        <v>50</v>
      </c>
      <c r="G385" t="s">
        <v>3535</v>
      </c>
      <c r="H385" t="s">
        <v>3536</v>
      </c>
      <c r="I385" t="s">
        <v>26</v>
      </c>
      <c r="J385" t="s">
        <v>27</v>
      </c>
      <c r="K385" t="s">
        <v>334</v>
      </c>
      <c r="L385" t="s">
        <v>335</v>
      </c>
      <c r="M385">
        <v>38109</v>
      </c>
      <c r="N385" t="s">
        <v>30</v>
      </c>
      <c r="O385" t="s">
        <v>4718</v>
      </c>
      <c r="P385" t="s">
        <v>46</v>
      </c>
      <c r="Q385" t="s">
        <v>75</v>
      </c>
      <c r="R385" t="s">
        <v>4719</v>
      </c>
      <c r="S385">
        <v>1614.5820000000003</v>
      </c>
      <c r="T385">
        <v>6</v>
      </c>
      <c r="U385">
        <v>0.7</v>
      </c>
      <c r="V385">
        <v>-1237.8461999999995</v>
      </c>
    </row>
    <row r="386" spans="1:22" x14ac:dyDescent="0.3">
      <c r="A386">
        <v>383</v>
      </c>
      <c r="B386" t="s">
        <v>1337</v>
      </c>
      <c r="C386">
        <v>2013</v>
      </c>
      <c r="D386" s="13">
        <v>41576</v>
      </c>
      <c r="E386" s="13">
        <v>41577</v>
      </c>
      <c r="F386" t="s">
        <v>188</v>
      </c>
      <c r="G386" t="s">
        <v>1338</v>
      </c>
      <c r="H386" t="s">
        <v>1339</v>
      </c>
      <c r="I386" t="s">
        <v>41</v>
      </c>
      <c r="J386" t="s">
        <v>27</v>
      </c>
      <c r="K386" t="s">
        <v>127</v>
      </c>
      <c r="L386" t="s">
        <v>43</v>
      </c>
      <c r="M386">
        <v>94109</v>
      </c>
      <c r="N386" t="s">
        <v>44</v>
      </c>
      <c r="O386" t="s">
        <v>1342</v>
      </c>
      <c r="P386" t="s">
        <v>46</v>
      </c>
      <c r="Q386" t="s">
        <v>75</v>
      </c>
      <c r="R386" t="s">
        <v>1343</v>
      </c>
      <c r="S386">
        <v>49.536000000000001</v>
      </c>
      <c r="T386">
        <v>3</v>
      </c>
      <c r="U386">
        <v>0.2</v>
      </c>
      <c r="V386">
        <v>17.337599999999998</v>
      </c>
    </row>
    <row r="387" spans="1:22" x14ac:dyDescent="0.3">
      <c r="A387">
        <v>7896</v>
      </c>
      <c r="B387" t="s">
        <v>9725</v>
      </c>
      <c r="C387">
        <v>2014</v>
      </c>
      <c r="D387" s="13">
        <v>41812</v>
      </c>
      <c r="E387" s="13">
        <v>41816</v>
      </c>
      <c r="F387" t="s">
        <v>50</v>
      </c>
      <c r="G387" t="s">
        <v>2161</v>
      </c>
      <c r="H387" t="s">
        <v>2162</v>
      </c>
      <c r="I387" t="s">
        <v>102</v>
      </c>
      <c r="J387" t="s">
        <v>27</v>
      </c>
      <c r="K387" t="s">
        <v>5697</v>
      </c>
      <c r="L387" t="s">
        <v>9726</v>
      </c>
      <c r="M387">
        <v>26003</v>
      </c>
      <c r="N387" t="s">
        <v>148</v>
      </c>
      <c r="O387" t="s">
        <v>2913</v>
      </c>
      <c r="P387" t="s">
        <v>46</v>
      </c>
      <c r="Q387" t="s">
        <v>75</v>
      </c>
      <c r="R387" t="s">
        <v>2914</v>
      </c>
      <c r="S387">
        <v>6.24</v>
      </c>
      <c r="T387">
        <v>2</v>
      </c>
      <c r="U387">
        <v>0</v>
      </c>
      <c r="V387">
        <v>3.0575999999999999</v>
      </c>
    </row>
    <row r="388" spans="1:22" x14ac:dyDescent="0.3">
      <c r="A388">
        <v>7895</v>
      </c>
      <c r="B388" t="s">
        <v>9725</v>
      </c>
      <c r="C388">
        <v>2014</v>
      </c>
      <c r="D388" s="13">
        <v>41812</v>
      </c>
      <c r="E388" s="13">
        <v>41816</v>
      </c>
      <c r="F388" t="s">
        <v>50</v>
      </c>
      <c r="G388" t="s">
        <v>2161</v>
      </c>
      <c r="H388" t="s">
        <v>2162</v>
      </c>
      <c r="I388" t="s">
        <v>102</v>
      </c>
      <c r="J388" t="s">
        <v>27</v>
      </c>
      <c r="K388" t="s">
        <v>5697</v>
      </c>
      <c r="L388" t="s">
        <v>9726</v>
      </c>
      <c r="M388">
        <v>26003</v>
      </c>
      <c r="N388" t="s">
        <v>148</v>
      </c>
      <c r="O388" t="s">
        <v>414</v>
      </c>
      <c r="P388" t="s">
        <v>46</v>
      </c>
      <c r="Q388" t="s">
        <v>75</v>
      </c>
      <c r="R388" t="s">
        <v>415</v>
      </c>
      <c r="S388">
        <v>82.4</v>
      </c>
      <c r="T388">
        <v>5</v>
      </c>
      <c r="U388">
        <v>0</v>
      </c>
      <c r="V388">
        <v>40.376000000000005</v>
      </c>
    </row>
    <row r="389" spans="1:22" x14ac:dyDescent="0.3">
      <c r="A389">
        <v>7894</v>
      </c>
      <c r="B389" t="s">
        <v>9724</v>
      </c>
      <c r="C389">
        <v>2014</v>
      </c>
      <c r="D389" s="13">
        <v>41844</v>
      </c>
      <c r="E389" s="13">
        <v>41851</v>
      </c>
      <c r="F389" t="s">
        <v>50</v>
      </c>
      <c r="G389" t="s">
        <v>1162</v>
      </c>
      <c r="H389" t="s">
        <v>1163</v>
      </c>
      <c r="I389" t="s">
        <v>102</v>
      </c>
      <c r="J389" t="s">
        <v>27</v>
      </c>
      <c r="K389" t="s">
        <v>266</v>
      </c>
      <c r="L389" t="s">
        <v>267</v>
      </c>
      <c r="M389">
        <v>10011</v>
      </c>
      <c r="N389" t="s">
        <v>148</v>
      </c>
      <c r="O389" t="s">
        <v>1294</v>
      </c>
      <c r="P389" t="s">
        <v>46</v>
      </c>
      <c r="Q389" t="s">
        <v>75</v>
      </c>
      <c r="R389" t="s">
        <v>1295</v>
      </c>
      <c r="S389">
        <v>13.919999999999998</v>
      </c>
      <c r="T389">
        <v>3</v>
      </c>
      <c r="U389">
        <v>0.2</v>
      </c>
      <c r="V389">
        <v>4.3500000000000005</v>
      </c>
    </row>
    <row r="390" spans="1:22" x14ac:dyDescent="0.3">
      <c r="A390">
        <v>7861</v>
      </c>
      <c r="B390" t="s">
        <v>9706</v>
      </c>
      <c r="C390">
        <v>2014</v>
      </c>
      <c r="D390" s="13">
        <v>41701</v>
      </c>
      <c r="E390" s="13">
        <v>41705</v>
      </c>
      <c r="F390" t="s">
        <v>50</v>
      </c>
      <c r="G390" t="s">
        <v>2896</v>
      </c>
      <c r="H390" t="s">
        <v>2897</v>
      </c>
      <c r="I390" t="s">
        <v>26</v>
      </c>
      <c r="J390" t="s">
        <v>27</v>
      </c>
      <c r="K390" t="s">
        <v>3315</v>
      </c>
      <c r="L390" t="s">
        <v>498</v>
      </c>
      <c r="M390">
        <v>44221</v>
      </c>
      <c r="N390" t="s">
        <v>148</v>
      </c>
      <c r="O390" t="s">
        <v>4327</v>
      </c>
      <c r="P390" t="s">
        <v>46</v>
      </c>
      <c r="Q390" t="s">
        <v>75</v>
      </c>
      <c r="R390" t="s">
        <v>4328</v>
      </c>
      <c r="S390">
        <v>18.528000000000002</v>
      </c>
      <c r="T390">
        <v>4</v>
      </c>
      <c r="U390">
        <v>0.7</v>
      </c>
      <c r="V390">
        <v>-12.352</v>
      </c>
    </row>
    <row r="391" spans="1:22" x14ac:dyDescent="0.3">
      <c r="A391">
        <v>7857</v>
      </c>
      <c r="B391" t="s">
        <v>9705</v>
      </c>
      <c r="C391">
        <v>2011</v>
      </c>
      <c r="D391" s="13">
        <v>40693</v>
      </c>
      <c r="E391" s="13">
        <v>40695</v>
      </c>
      <c r="F391" t="s">
        <v>188</v>
      </c>
      <c r="G391" t="s">
        <v>3640</v>
      </c>
      <c r="H391" t="s">
        <v>3641</v>
      </c>
      <c r="I391" t="s">
        <v>41</v>
      </c>
      <c r="J391" t="s">
        <v>27</v>
      </c>
      <c r="K391" t="s">
        <v>266</v>
      </c>
      <c r="L391" t="s">
        <v>267</v>
      </c>
      <c r="M391">
        <v>10024</v>
      </c>
      <c r="N391" t="s">
        <v>148</v>
      </c>
      <c r="O391" t="s">
        <v>5781</v>
      </c>
      <c r="P391" t="s">
        <v>46</v>
      </c>
      <c r="Q391" t="s">
        <v>75</v>
      </c>
      <c r="R391" t="s">
        <v>5782</v>
      </c>
      <c r="S391">
        <v>25.584000000000003</v>
      </c>
      <c r="T391">
        <v>2</v>
      </c>
      <c r="U391">
        <v>0.2</v>
      </c>
      <c r="V391">
        <v>8.9543999999999997</v>
      </c>
    </row>
    <row r="392" spans="1:22" x14ac:dyDescent="0.3">
      <c r="A392">
        <v>7843</v>
      </c>
      <c r="B392" t="s">
        <v>9697</v>
      </c>
      <c r="C392">
        <v>2011</v>
      </c>
      <c r="D392" s="13">
        <v>40652</v>
      </c>
      <c r="E392" s="13">
        <v>40656</v>
      </c>
      <c r="F392" t="s">
        <v>23</v>
      </c>
      <c r="G392" t="s">
        <v>3063</v>
      </c>
      <c r="H392" t="s">
        <v>3064</v>
      </c>
      <c r="I392" t="s">
        <v>26</v>
      </c>
      <c r="J392" t="s">
        <v>27</v>
      </c>
      <c r="K392" t="s">
        <v>1127</v>
      </c>
      <c r="L392" t="s">
        <v>319</v>
      </c>
      <c r="M392">
        <v>22204</v>
      </c>
      <c r="N392" t="s">
        <v>30</v>
      </c>
      <c r="O392" t="s">
        <v>2387</v>
      </c>
      <c r="P392" t="s">
        <v>46</v>
      </c>
      <c r="Q392" t="s">
        <v>75</v>
      </c>
      <c r="R392" t="s">
        <v>2388</v>
      </c>
      <c r="S392">
        <v>58.050000000000004</v>
      </c>
      <c r="T392">
        <v>3</v>
      </c>
      <c r="U392">
        <v>0</v>
      </c>
      <c r="V392">
        <v>26.702999999999999</v>
      </c>
    </row>
    <row r="393" spans="1:22" x14ac:dyDescent="0.3">
      <c r="A393">
        <v>390</v>
      </c>
      <c r="B393" t="s">
        <v>1369</v>
      </c>
      <c r="C393">
        <v>2014</v>
      </c>
      <c r="D393" s="13">
        <v>41985</v>
      </c>
      <c r="E393" s="13">
        <v>41989</v>
      </c>
      <c r="F393" t="s">
        <v>50</v>
      </c>
      <c r="G393" t="s">
        <v>1370</v>
      </c>
      <c r="H393" t="s">
        <v>1371</v>
      </c>
      <c r="I393" t="s">
        <v>26</v>
      </c>
      <c r="J393" t="s">
        <v>27</v>
      </c>
      <c r="K393" t="s">
        <v>266</v>
      </c>
      <c r="L393" t="s">
        <v>267</v>
      </c>
      <c r="M393">
        <v>10009</v>
      </c>
      <c r="N393" t="s">
        <v>148</v>
      </c>
      <c r="O393" t="s">
        <v>1372</v>
      </c>
      <c r="P393" t="s">
        <v>46</v>
      </c>
      <c r="Q393" t="s">
        <v>75</v>
      </c>
      <c r="R393" t="s">
        <v>1373</v>
      </c>
      <c r="S393">
        <v>23.36</v>
      </c>
      <c r="T393">
        <v>4</v>
      </c>
      <c r="U393">
        <v>0.2</v>
      </c>
      <c r="V393">
        <v>7.8839999999999986</v>
      </c>
    </row>
    <row r="394" spans="1:22" x14ac:dyDescent="0.3">
      <c r="A394">
        <v>7832</v>
      </c>
      <c r="B394" t="s">
        <v>9690</v>
      </c>
      <c r="C394">
        <v>2012</v>
      </c>
      <c r="D394" s="13">
        <v>41025</v>
      </c>
      <c r="E394" s="13">
        <v>41030</v>
      </c>
      <c r="F394" t="s">
        <v>50</v>
      </c>
      <c r="G394" t="s">
        <v>2546</v>
      </c>
      <c r="H394" t="s">
        <v>2547</v>
      </c>
      <c r="I394" t="s">
        <v>41</v>
      </c>
      <c r="J394" t="s">
        <v>27</v>
      </c>
      <c r="K394" t="s">
        <v>947</v>
      </c>
      <c r="L394" t="s">
        <v>43</v>
      </c>
      <c r="M394">
        <v>92105</v>
      </c>
      <c r="N394" t="s">
        <v>44</v>
      </c>
      <c r="O394" t="s">
        <v>1199</v>
      </c>
      <c r="P394" t="s">
        <v>46</v>
      </c>
      <c r="Q394" t="s">
        <v>75</v>
      </c>
      <c r="R394" t="s">
        <v>1200</v>
      </c>
      <c r="S394">
        <v>50.352000000000004</v>
      </c>
      <c r="T394">
        <v>3</v>
      </c>
      <c r="U394">
        <v>0.2</v>
      </c>
      <c r="V394">
        <v>17.623199999999997</v>
      </c>
    </row>
    <row r="395" spans="1:22" x14ac:dyDescent="0.3">
      <c r="A395">
        <v>7819</v>
      </c>
      <c r="B395" t="s">
        <v>9682</v>
      </c>
      <c r="C395">
        <v>2013</v>
      </c>
      <c r="D395" s="13">
        <v>41569</v>
      </c>
      <c r="E395" s="13">
        <v>41574</v>
      </c>
      <c r="F395" t="s">
        <v>23</v>
      </c>
      <c r="G395" t="s">
        <v>4207</v>
      </c>
      <c r="H395" t="s">
        <v>4208</v>
      </c>
      <c r="I395" t="s">
        <v>102</v>
      </c>
      <c r="J395" t="s">
        <v>27</v>
      </c>
      <c r="K395" t="s">
        <v>4045</v>
      </c>
      <c r="L395" t="s">
        <v>1392</v>
      </c>
      <c r="M395">
        <v>89031</v>
      </c>
      <c r="N395" t="s">
        <v>44</v>
      </c>
      <c r="O395" t="s">
        <v>7208</v>
      </c>
      <c r="P395" t="s">
        <v>46</v>
      </c>
      <c r="Q395" t="s">
        <v>75</v>
      </c>
      <c r="R395" t="s">
        <v>7209</v>
      </c>
      <c r="S395">
        <v>4535.9760000000006</v>
      </c>
      <c r="T395">
        <v>3</v>
      </c>
      <c r="U395">
        <v>0.2</v>
      </c>
      <c r="V395">
        <v>1644.2912999999999</v>
      </c>
    </row>
    <row r="396" spans="1:22" x14ac:dyDescent="0.3">
      <c r="A396">
        <v>7808</v>
      </c>
      <c r="B396" t="s">
        <v>9679</v>
      </c>
      <c r="C396">
        <v>2013</v>
      </c>
      <c r="D396" s="13">
        <v>41282</v>
      </c>
      <c r="E396" s="13">
        <v>41287</v>
      </c>
      <c r="F396" t="s">
        <v>50</v>
      </c>
      <c r="G396" t="s">
        <v>7550</v>
      </c>
      <c r="H396" t="s">
        <v>7551</v>
      </c>
      <c r="I396" t="s">
        <v>26</v>
      </c>
      <c r="J396" t="s">
        <v>27</v>
      </c>
      <c r="K396" t="s">
        <v>4588</v>
      </c>
      <c r="L396" t="s">
        <v>88</v>
      </c>
      <c r="M396">
        <v>27604</v>
      </c>
      <c r="N396" t="s">
        <v>30</v>
      </c>
      <c r="O396" t="s">
        <v>3521</v>
      </c>
      <c r="P396" t="s">
        <v>46</v>
      </c>
      <c r="Q396" t="s">
        <v>75</v>
      </c>
      <c r="R396" t="s">
        <v>3522</v>
      </c>
      <c r="S396">
        <v>30.828000000000007</v>
      </c>
      <c r="T396">
        <v>7</v>
      </c>
      <c r="U396">
        <v>0.7</v>
      </c>
      <c r="V396">
        <v>-24.662400000000005</v>
      </c>
    </row>
    <row r="397" spans="1:22" x14ac:dyDescent="0.3">
      <c r="A397">
        <v>394</v>
      </c>
      <c r="B397" t="s">
        <v>1382</v>
      </c>
      <c r="C397">
        <v>2011</v>
      </c>
      <c r="D397" s="13">
        <v>40701</v>
      </c>
      <c r="E397" s="13">
        <v>40704</v>
      </c>
      <c r="F397" t="s">
        <v>23</v>
      </c>
      <c r="G397" t="s">
        <v>1383</v>
      </c>
      <c r="H397" t="s">
        <v>1384</v>
      </c>
      <c r="I397" t="s">
        <v>41</v>
      </c>
      <c r="J397" t="s">
        <v>27</v>
      </c>
      <c r="K397" t="s">
        <v>1385</v>
      </c>
      <c r="L397" t="s">
        <v>211</v>
      </c>
      <c r="M397">
        <v>61604</v>
      </c>
      <c r="N397" t="s">
        <v>105</v>
      </c>
      <c r="O397" t="s">
        <v>1386</v>
      </c>
      <c r="P397" t="s">
        <v>46</v>
      </c>
      <c r="Q397" t="s">
        <v>75</v>
      </c>
      <c r="R397" t="s">
        <v>1387</v>
      </c>
      <c r="S397">
        <v>12.461999999999996</v>
      </c>
      <c r="T397">
        <v>3</v>
      </c>
      <c r="U397">
        <v>0.8</v>
      </c>
      <c r="V397">
        <v>-20.5623</v>
      </c>
    </row>
    <row r="398" spans="1:22" x14ac:dyDescent="0.3">
      <c r="A398">
        <v>395</v>
      </c>
      <c r="B398" t="s">
        <v>1388</v>
      </c>
      <c r="C398">
        <v>2014</v>
      </c>
      <c r="D398" s="13">
        <v>41821</v>
      </c>
      <c r="E398" s="13">
        <v>41826</v>
      </c>
      <c r="F398" t="s">
        <v>50</v>
      </c>
      <c r="G398" t="s">
        <v>1389</v>
      </c>
      <c r="H398" t="s">
        <v>1390</v>
      </c>
      <c r="I398" t="s">
        <v>102</v>
      </c>
      <c r="J398" t="s">
        <v>27</v>
      </c>
      <c r="K398" t="s">
        <v>1391</v>
      </c>
      <c r="L398" t="s">
        <v>1392</v>
      </c>
      <c r="M398">
        <v>89115</v>
      </c>
      <c r="N398" t="s">
        <v>44</v>
      </c>
      <c r="O398" t="s">
        <v>1393</v>
      </c>
      <c r="P398" t="s">
        <v>46</v>
      </c>
      <c r="Q398" t="s">
        <v>75</v>
      </c>
      <c r="R398" t="s">
        <v>1394</v>
      </c>
      <c r="S398">
        <v>75.792000000000002</v>
      </c>
      <c r="T398">
        <v>3</v>
      </c>
      <c r="U398">
        <v>0.2</v>
      </c>
      <c r="V398">
        <v>25.579799999999992</v>
      </c>
    </row>
    <row r="399" spans="1:22" x14ac:dyDescent="0.3">
      <c r="A399">
        <v>7807</v>
      </c>
      <c r="B399" t="s">
        <v>9678</v>
      </c>
      <c r="C399">
        <v>2012</v>
      </c>
      <c r="D399" s="13">
        <v>41174</v>
      </c>
      <c r="E399" s="13">
        <v>41178</v>
      </c>
      <c r="F399" t="s">
        <v>50</v>
      </c>
      <c r="G399" t="s">
        <v>2656</v>
      </c>
      <c r="H399" t="s">
        <v>2657</v>
      </c>
      <c r="I399" t="s">
        <v>102</v>
      </c>
      <c r="J399" t="s">
        <v>27</v>
      </c>
      <c r="K399" t="s">
        <v>612</v>
      </c>
      <c r="L399" t="s">
        <v>335</v>
      </c>
      <c r="M399">
        <v>37064</v>
      </c>
      <c r="N399" t="s">
        <v>30</v>
      </c>
      <c r="O399" t="s">
        <v>3768</v>
      </c>
      <c r="P399" t="s">
        <v>46</v>
      </c>
      <c r="Q399" t="s">
        <v>75</v>
      </c>
      <c r="R399" t="s">
        <v>3769</v>
      </c>
      <c r="S399">
        <v>3.2040000000000002</v>
      </c>
      <c r="T399">
        <v>2</v>
      </c>
      <c r="U399">
        <v>0.7</v>
      </c>
      <c r="V399">
        <v>-2.5631999999999993</v>
      </c>
    </row>
    <row r="400" spans="1:22" x14ac:dyDescent="0.3">
      <c r="A400">
        <v>7797</v>
      </c>
      <c r="B400" t="s">
        <v>9674</v>
      </c>
      <c r="C400">
        <v>2012</v>
      </c>
      <c r="D400" s="13">
        <v>41184</v>
      </c>
      <c r="E400" s="13">
        <v>41188</v>
      </c>
      <c r="F400" t="s">
        <v>50</v>
      </c>
      <c r="G400" t="s">
        <v>1477</v>
      </c>
      <c r="H400" t="s">
        <v>1478</v>
      </c>
      <c r="I400" t="s">
        <v>41</v>
      </c>
      <c r="J400" t="s">
        <v>27</v>
      </c>
      <c r="K400" t="s">
        <v>3687</v>
      </c>
      <c r="L400" t="s">
        <v>747</v>
      </c>
      <c r="M400">
        <v>6457</v>
      </c>
      <c r="N400" t="s">
        <v>148</v>
      </c>
      <c r="O400" t="s">
        <v>294</v>
      </c>
      <c r="P400" t="s">
        <v>46</v>
      </c>
      <c r="Q400" t="s">
        <v>75</v>
      </c>
      <c r="R400" t="s">
        <v>295</v>
      </c>
      <c r="S400">
        <v>26.9</v>
      </c>
      <c r="T400">
        <v>5</v>
      </c>
      <c r="U400">
        <v>0</v>
      </c>
      <c r="V400">
        <v>13.181000000000001</v>
      </c>
    </row>
    <row r="401" spans="1:22" x14ac:dyDescent="0.3">
      <c r="A401">
        <v>7792</v>
      </c>
      <c r="B401" t="s">
        <v>9670</v>
      </c>
      <c r="C401">
        <v>2013</v>
      </c>
      <c r="D401" s="13">
        <v>41628</v>
      </c>
      <c r="E401" s="13">
        <v>41633</v>
      </c>
      <c r="F401" t="s">
        <v>50</v>
      </c>
      <c r="G401" t="s">
        <v>8554</v>
      </c>
      <c r="H401" t="s">
        <v>8555</v>
      </c>
      <c r="I401" t="s">
        <v>41</v>
      </c>
      <c r="J401" t="s">
        <v>27</v>
      </c>
      <c r="K401" t="s">
        <v>303</v>
      </c>
      <c r="L401" t="s">
        <v>211</v>
      </c>
      <c r="M401">
        <v>60623</v>
      </c>
      <c r="N401" t="s">
        <v>105</v>
      </c>
      <c r="O401" t="s">
        <v>2936</v>
      </c>
      <c r="P401" t="s">
        <v>46</v>
      </c>
      <c r="Q401" t="s">
        <v>75</v>
      </c>
      <c r="R401" t="s">
        <v>2937</v>
      </c>
      <c r="S401">
        <v>1.7999999999999996</v>
      </c>
      <c r="T401">
        <v>5</v>
      </c>
      <c r="U401">
        <v>0.8</v>
      </c>
      <c r="V401">
        <v>-2.8800000000000008</v>
      </c>
    </row>
    <row r="402" spans="1:22" x14ac:dyDescent="0.3">
      <c r="A402">
        <v>7791</v>
      </c>
      <c r="B402" t="s">
        <v>9669</v>
      </c>
      <c r="C402">
        <v>2014</v>
      </c>
      <c r="D402" s="13">
        <v>41902</v>
      </c>
      <c r="E402" s="13">
        <v>41902</v>
      </c>
      <c r="F402" t="s">
        <v>1290</v>
      </c>
      <c r="G402" t="s">
        <v>3668</v>
      </c>
      <c r="H402" t="s">
        <v>3669</v>
      </c>
      <c r="I402" t="s">
        <v>102</v>
      </c>
      <c r="J402" t="s">
        <v>27</v>
      </c>
      <c r="K402" t="s">
        <v>146</v>
      </c>
      <c r="L402" t="s">
        <v>147</v>
      </c>
      <c r="M402">
        <v>19120</v>
      </c>
      <c r="N402" t="s">
        <v>148</v>
      </c>
      <c r="O402" t="s">
        <v>2479</v>
      </c>
      <c r="P402" t="s">
        <v>46</v>
      </c>
      <c r="Q402" t="s">
        <v>75</v>
      </c>
      <c r="R402" t="s">
        <v>2480</v>
      </c>
      <c r="S402">
        <v>4.8420000000000005</v>
      </c>
      <c r="T402">
        <v>3</v>
      </c>
      <c r="U402">
        <v>0.7</v>
      </c>
      <c r="V402">
        <v>-3.3893999999999984</v>
      </c>
    </row>
    <row r="403" spans="1:22" x14ac:dyDescent="0.3">
      <c r="A403">
        <v>7787</v>
      </c>
      <c r="B403" t="s">
        <v>9668</v>
      </c>
      <c r="C403">
        <v>2013</v>
      </c>
      <c r="D403" s="13">
        <v>41412</v>
      </c>
      <c r="E403" s="13">
        <v>41415</v>
      </c>
      <c r="F403" t="s">
        <v>188</v>
      </c>
      <c r="G403" t="s">
        <v>4876</v>
      </c>
      <c r="H403" t="s">
        <v>4877</v>
      </c>
      <c r="I403" t="s">
        <v>26</v>
      </c>
      <c r="J403" t="s">
        <v>27</v>
      </c>
      <c r="K403" t="s">
        <v>303</v>
      </c>
      <c r="L403" t="s">
        <v>211</v>
      </c>
      <c r="M403">
        <v>60653</v>
      </c>
      <c r="N403" t="s">
        <v>105</v>
      </c>
      <c r="O403" t="s">
        <v>8872</v>
      </c>
      <c r="P403" t="s">
        <v>46</v>
      </c>
      <c r="Q403" t="s">
        <v>75</v>
      </c>
      <c r="R403" t="s">
        <v>8873</v>
      </c>
      <c r="S403">
        <v>2.8899999999999992</v>
      </c>
      <c r="T403">
        <v>1</v>
      </c>
      <c r="U403">
        <v>0.8</v>
      </c>
      <c r="V403">
        <v>-4.7685000000000013</v>
      </c>
    </row>
    <row r="404" spans="1:22" x14ac:dyDescent="0.3">
      <c r="A404">
        <v>7782</v>
      </c>
      <c r="B404" t="s">
        <v>9665</v>
      </c>
      <c r="C404">
        <v>2012</v>
      </c>
      <c r="D404" s="13">
        <v>40976</v>
      </c>
      <c r="E404" s="13">
        <v>40980</v>
      </c>
      <c r="F404" t="s">
        <v>50</v>
      </c>
      <c r="G404" t="s">
        <v>3161</v>
      </c>
      <c r="H404" t="s">
        <v>3162</v>
      </c>
      <c r="I404" t="s">
        <v>26</v>
      </c>
      <c r="J404" t="s">
        <v>27</v>
      </c>
      <c r="K404" t="s">
        <v>303</v>
      </c>
      <c r="L404" t="s">
        <v>211</v>
      </c>
      <c r="M404">
        <v>60623</v>
      </c>
      <c r="N404" t="s">
        <v>105</v>
      </c>
      <c r="O404" t="s">
        <v>1102</v>
      </c>
      <c r="P404" t="s">
        <v>46</v>
      </c>
      <c r="Q404" t="s">
        <v>75</v>
      </c>
      <c r="R404" t="s">
        <v>1103</v>
      </c>
      <c r="S404">
        <v>8.5679999999999978</v>
      </c>
      <c r="T404">
        <v>3</v>
      </c>
      <c r="U404">
        <v>0.8</v>
      </c>
      <c r="V404">
        <v>-14.5656</v>
      </c>
    </row>
    <row r="405" spans="1:22" x14ac:dyDescent="0.3">
      <c r="A405">
        <v>7779</v>
      </c>
      <c r="B405" t="s">
        <v>9663</v>
      </c>
      <c r="C405">
        <v>2011</v>
      </c>
      <c r="D405" s="13">
        <v>40904</v>
      </c>
      <c r="E405" s="13">
        <v>40908</v>
      </c>
      <c r="F405" t="s">
        <v>50</v>
      </c>
      <c r="G405" t="s">
        <v>4391</v>
      </c>
      <c r="H405" t="s">
        <v>4392</v>
      </c>
      <c r="I405" t="s">
        <v>102</v>
      </c>
      <c r="J405" t="s">
        <v>27</v>
      </c>
      <c r="K405" t="s">
        <v>7967</v>
      </c>
      <c r="L405" t="s">
        <v>43</v>
      </c>
      <c r="M405">
        <v>92553</v>
      </c>
      <c r="N405" t="s">
        <v>44</v>
      </c>
      <c r="O405" t="s">
        <v>4327</v>
      </c>
      <c r="P405" t="s">
        <v>46</v>
      </c>
      <c r="Q405" t="s">
        <v>75</v>
      </c>
      <c r="R405" t="s">
        <v>4328</v>
      </c>
      <c r="S405">
        <v>37.055999999999997</v>
      </c>
      <c r="T405">
        <v>3</v>
      </c>
      <c r="U405">
        <v>0.2</v>
      </c>
      <c r="V405">
        <v>13.896000000000001</v>
      </c>
    </row>
    <row r="406" spans="1:22" x14ac:dyDescent="0.3">
      <c r="A406">
        <v>7772</v>
      </c>
      <c r="B406" t="s">
        <v>9659</v>
      </c>
      <c r="C406">
        <v>2013</v>
      </c>
      <c r="D406" s="13">
        <v>41604</v>
      </c>
      <c r="E406" s="13">
        <v>41611</v>
      </c>
      <c r="F406" t="s">
        <v>50</v>
      </c>
      <c r="G406" t="s">
        <v>3968</v>
      </c>
      <c r="H406" t="s">
        <v>3969</v>
      </c>
      <c r="I406" t="s">
        <v>26</v>
      </c>
      <c r="J406" t="s">
        <v>27</v>
      </c>
      <c r="K406" t="s">
        <v>2470</v>
      </c>
      <c r="L406" t="s">
        <v>498</v>
      </c>
      <c r="M406">
        <v>43130</v>
      </c>
      <c r="N406" t="s">
        <v>148</v>
      </c>
      <c r="O406" t="s">
        <v>2691</v>
      </c>
      <c r="P406" t="s">
        <v>46</v>
      </c>
      <c r="Q406" t="s">
        <v>75</v>
      </c>
      <c r="R406" t="s">
        <v>2692</v>
      </c>
      <c r="S406">
        <v>456.58800000000008</v>
      </c>
      <c r="T406">
        <v>2</v>
      </c>
      <c r="U406">
        <v>0.7</v>
      </c>
      <c r="V406">
        <v>-304.39200000000005</v>
      </c>
    </row>
    <row r="407" spans="1:22" x14ac:dyDescent="0.3">
      <c r="A407">
        <v>7753</v>
      </c>
      <c r="B407" t="s">
        <v>9643</v>
      </c>
      <c r="C407">
        <v>2012</v>
      </c>
      <c r="D407" s="13">
        <v>41078</v>
      </c>
      <c r="E407" s="13">
        <v>41084</v>
      </c>
      <c r="F407" t="s">
        <v>50</v>
      </c>
      <c r="G407" t="s">
        <v>1430</v>
      </c>
      <c r="H407" t="s">
        <v>1431</v>
      </c>
      <c r="I407" t="s">
        <v>26</v>
      </c>
      <c r="J407" t="s">
        <v>27</v>
      </c>
      <c r="K407" t="s">
        <v>1127</v>
      </c>
      <c r="L407" t="s">
        <v>319</v>
      </c>
      <c r="M407">
        <v>22204</v>
      </c>
      <c r="N407" t="s">
        <v>30</v>
      </c>
      <c r="O407" t="s">
        <v>2848</v>
      </c>
      <c r="P407" t="s">
        <v>46</v>
      </c>
      <c r="Q407" t="s">
        <v>75</v>
      </c>
      <c r="R407" t="s">
        <v>2849</v>
      </c>
      <c r="S407">
        <v>33.020000000000003</v>
      </c>
      <c r="T407">
        <v>2</v>
      </c>
      <c r="U407">
        <v>0</v>
      </c>
      <c r="V407">
        <v>15.849600000000002</v>
      </c>
    </row>
    <row r="408" spans="1:22" x14ac:dyDescent="0.3">
      <c r="A408">
        <v>7751</v>
      </c>
      <c r="B408" t="s">
        <v>9643</v>
      </c>
      <c r="C408">
        <v>2012</v>
      </c>
      <c r="D408" s="13">
        <v>41078</v>
      </c>
      <c r="E408" s="13">
        <v>41084</v>
      </c>
      <c r="F408" t="s">
        <v>50</v>
      </c>
      <c r="G408" t="s">
        <v>1430</v>
      </c>
      <c r="H408" t="s">
        <v>1431</v>
      </c>
      <c r="I408" t="s">
        <v>26</v>
      </c>
      <c r="J408" t="s">
        <v>27</v>
      </c>
      <c r="K408" t="s">
        <v>1127</v>
      </c>
      <c r="L408" t="s">
        <v>319</v>
      </c>
      <c r="M408">
        <v>22204</v>
      </c>
      <c r="N408" t="s">
        <v>30</v>
      </c>
      <c r="O408" t="s">
        <v>673</v>
      </c>
      <c r="P408" t="s">
        <v>46</v>
      </c>
      <c r="Q408" t="s">
        <v>75</v>
      </c>
      <c r="R408" t="s">
        <v>674</v>
      </c>
      <c r="S408">
        <v>34.6</v>
      </c>
      <c r="T408">
        <v>2</v>
      </c>
      <c r="U408">
        <v>0</v>
      </c>
      <c r="V408">
        <v>16.608000000000001</v>
      </c>
    </row>
    <row r="409" spans="1:22" x14ac:dyDescent="0.3">
      <c r="A409">
        <v>7744</v>
      </c>
      <c r="B409" t="s">
        <v>9640</v>
      </c>
      <c r="C409">
        <v>2013</v>
      </c>
      <c r="D409" s="13">
        <v>41443</v>
      </c>
      <c r="E409" s="13">
        <v>41448</v>
      </c>
      <c r="F409" t="s">
        <v>50</v>
      </c>
      <c r="G409" t="s">
        <v>2407</v>
      </c>
      <c r="H409" t="s">
        <v>2408</v>
      </c>
      <c r="I409" t="s">
        <v>41</v>
      </c>
      <c r="J409" t="s">
        <v>27</v>
      </c>
      <c r="K409" t="s">
        <v>7706</v>
      </c>
      <c r="L409" t="s">
        <v>747</v>
      </c>
      <c r="M409">
        <v>6708</v>
      </c>
      <c r="N409" t="s">
        <v>148</v>
      </c>
      <c r="O409" t="s">
        <v>5822</v>
      </c>
      <c r="P409" t="s">
        <v>46</v>
      </c>
      <c r="Q409" t="s">
        <v>75</v>
      </c>
      <c r="R409" t="s">
        <v>5823</v>
      </c>
      <c r="S409">
        <v>7.96</v>
      </c>
      <c r="T409">
        <v>2</v>
      </c>
      <c r="U409">
        <v>0</v>
      </c>
      <c r="V409">
        <v>3.7412000000000001</v>
      </c>
    </row>
    <row r="410" spans="1:22" x14ac:dyDescent="0.3">
      <c r="A410">
        <v>7737</v>
      </c>
      <c r="B410" t="s">
        <v>9634</v>
      </c>
      <c r="C410">
        <v>2011</v>
      </c>
      <c r="D410" s="13">
        <v>40693</v>
      </c>
      <c r="E410" s="13">
        <v>40700</v>
      </c>
      <c r="F410" t="s">
        <v>50</v>
      </c>
      <c r="G410" t="s">
        <v>4261</v>
      </c>
      <c r="H410" t="s">
        <v>4262</v>
      </c>
      <c r="I410" t="s">
        <v>26</v>
      </c>
      <c r="J410" t="s">
        <v>27</v>
      </c>
      <c r="K410" t="s">
        <v>266</v>
      </c>
      <c r="L410" t="s">
        <v>267</v>
      </c>
      <c r="M410">
        <v>10024</v>
      </c>
      <c r="N410" t="s">
        <v>148</v>
      </c>
      <c r="O410" t="s">
        <v>2786</v>
      </c>
      <c r="P410" t="s">
        <v>46</v>
      </c>
      <c r="Q410" t="s">
        <v>75</v>
      </c>
      <c r="R410" t="s">
        <v>2787</v>
      </c>
      <c r="S410">
        <v>70.367999999999995</v>
      </c>
      <c r="T410">
        <v>4</v>
      </c>
      <c r="U410">
        <v>0.2</v>
      </c>
      <c r="V410">
        <v>26.387999999999998</v>
      </c>
    </row>
    <row r="411" spans="1:22" x14ac:dyDescent="0.3">
      <c r="A411">
        <v>7722</v>
      </c>
      <c r="B411" t="s">
        <v>9619</v>
      </c>
      <c r="C411">
        <v>2012</v>
      </c>
      <c r="D411" s="13">
        <v>40913</v>
      </c>
      <c r="E411" s="13">
        <v>40918</v>
      </c>
      <c r="F411" t="s">
        <v>50</v>
      </c>
      <c r="G411" t="s">
        <v>3456</v>
      </c>
      <c r="H411" t="s">
        <v>3457</v>
      </c>
      <c r="I411" t="s">
        <v>41</v>
      </c>
      <c r="J411" t="s">
        <v>27</v>
      </c>
      <c r="K411" t="s">
        <v>266</v>
      </c>
      <c r="L411" t="s">
        <v>267</v>
      </c>
      <c r="M411">
        <v>10009</v>
      </c>
      <c r="N411" t="s">
        <v>148</v>
      </c>
      <c r="O411" t="s">
        <v>5112</v>
      </c>
      <c r="P411" t="s">
        <v>46</v>
      </c>
      <c r="Q411" t="s">
        <v>75</v>
      </c>
      <c r="R411" t="s">
        <v>5113</v>
      </c>
      <c r="S411">
        <v>13.168000000000001</v>
      </c>
      <c r="T411">
        <v>2</v>
      </c>
      <c r="U411">
        <v>0.2</v>
      </c>
      <c r="V411">
        <v>4.6088000000000005</v>
      </c>
    </row>
    <row r="412" spans="1:22" x14ac:dyDescent="0.3">
      <c r="A412">
        <v>7718</v>
      </c>
      <c r="B412" t="s">
        <v>9617</v>
      </c>
      <c r="C412">
        <v>2012</v>
      </c>
      <c r="D412" s="13">
        <v>40914</v>
      </c>
      <c r="E412" s="13">
        <v>40920</v>
      </c>
      <c r="F412" t="s">
        <v>50</v>
      </c>
      <c r="G412" t="s">
        <v>3427</v>
      </c>
      <c r="H412" t="s">
        <v>3428</v>
      </c>
      <c r="I412" t="s">
        <v>41</v>
      </c>
      <c r="J412" t="s">
        <v>27</v>
      </c>
      <c r="K412" t="s">
        <v>1081</v>
      </c>
      <c r="L412" t="s">
        <v>457</v>
      </c>
      <c r="M412">
        <v>80906</v>
      </c>
      <c r="N412" t="s">
        <v>44</v>
      </c>
      <c r="O412" t="s">
        <v>1966</v>
      </c>
      <c r="P412" t="s">
        <v>46</v>
      </c>
      <c r="Q412" t="s">
        <v>75</v>
      </c>
      <c r="R412" t="s">
        <v>1967</v>
      </c>
      <c r="S412">
        <v>1.9380000000000002</v>
      </c>
      <c r="T412">
        <v>2</v>
      </c>
      <c r="U412">
        <v>0.7</v>
      </c>
      <c r="V412">
        <v>-1.3565999999999994</v>
      </c>
    </row>
    <row r="413" spans="1:22" x14ac:dyDescent="0.3">
      <c r="A413">
        <v>7710</v>
      </c>
      <c r="B413" t="s">
        <v>9612</v>
      </c>
      <c r="C413">
        <v>2011</v>
      </c>
      <c r="D413" s="13">
        <v>40841</v>
      </c>
      <c r="E413" s="13">
        <v>40845</v>
      </c>
      <c r="F413" t="s">
        <v>50</v>
      </c>
      <c r="G413" t="s">
        <v>6490</v>
      </c>
      <c r="H413" t="s">
        <v>6491</v>
      </c>
      <c r="I413" t="s">
        <v>26</v>
      </c>
      <c r="J413" t="s">
        <v>27</v>
      </c>
      <c r="K413" t="s">
        <v>146</v>
      </c>
      <c r="L413" t="s">
        <v>147</v>
      </c>
      <c r="M413">
        <v>19120</v>
      </c>
      <c r="N413" t="s">
        <v>148</v>
      </c>
      <c r="O413" t="s">
        <v>1335</v>
      </c>
      <c r="P413" t="s">
        <v>46</v>
      </c>
      <c r="Q413" t="s">
        <v>75</v>
      </c>
      <c r="R413" t="s">
        <v>1336</v>
      </c>
      <c r="S413">
        <v>13.698000000000002</v>
      </c>
      <c r="T413">
        <v>3</v>
      </c>
      <c r="U413">
        <v>0.7</v>
      </c>
      <c r="V413">
        <v>-9.5885999999999996</v>
      </c>
    </row>
    <row r="414" spans="1:22" x14ac:dyDescent="0.3">
      <c r="A414">
        <v>7697</v>
      </c>
      <c r="B414" t="s">
        <v>9608</v>
      </c>
      <c r="C414">
        <v>2014</v>
      </c>
      <c r="D414" s="13">
        <v>41823</v>
      </c>
      <c r="E414" s="13">
        <v>41826</v>
      </c>
      <c r="F414" t="s">
        <v>188</v>
      </c>
      <c r="G414" t="s">
        <v>5003</v>
      </c>
      <c r="H414" t="s">
        <v>5004</v>
      </c>
      <c r="I414" t="s">
        <v>102</v>
      </c>
      <c r="J414" t="s">
        <v>27</v>
      </c>
      <c r="K414" t="s">
        <v>184</v>
      </c>
      <c r="L414" t="s">
        <v>104</v>
      </c>
      <c r="M414">
        <v>77036</v>
      </c>
      <c r="N414" t="s">
        <v>105</v>
      </c>
      <c r="O414" t="s">
        <v>6400</v>
      </c>
      <c r="P414" t="s">
        <v>46</v>
      </c>
      <c r="Q414" t="s">
        <v>75</v>
      </c>
      <c r="R414" t="s">
        <v>6401</v>
      </c>
      <c r="S414">
        <v>5.2319999999999984</v>
      </c>
      <c r="T414">
        <v>4</v>
      </c>
      <c r="U414">
        <v>0.8</v>
      </c>
      <c r="V414">
        <v>-8.1096000000000004</v>
      </c>
    </row>
    <row r="415" spans="1:22" x14ac:dyDescent="0.3">
      <c r="A415">
        <v>7688</v>
      </c>
      <c r="B415" t="s">
        <v>9602</v>
      </c>
      <c r="C415">
        <v>2013</v>
      </c>
      <c r="D415" s="13">
        <v>41604</v>
      </c>
      <c r="E415" s="13">
        <v>41608</v>
      </c>
      <c r="F415" t="s">
        <v>50</v>
      </c>
      <c r="G415" t="s">
        <v>1532</v>
      </c>
      <c r="H415" t="s">
        <v>1533</v>
      </c>
      <c r="I415" t="s">
        <v>41</v>
      </c>
      <c r="J415" t="s">
        <v>27</v>
      </c>
      <c r="K415" t="s">
        <v>328</v>
      </c>
      <c r="L415" t="s">
        <v>238</v>
      </c>
      <c r="M415">
        <v>49201</v>
      </c>
      <c r="N415" t="s">
        <v>105</v>
      </c>
      <c r="O415" t="s">
        <v>673</v>
      </c>
      <c r="P415" t="s">
        <v>46</v>
      </c>
      <c r="Q415" t="s">
        <v>75</v>
      </c>
      <c r="R415" t="s">
        <v>674</v>
      </c>
      <c r="S415">
        <v>17.3</v>
      </c>
      <c r="T415">
        <v>1</v>
      </c>
      <c r="U415">
        <v>0</v>
      </c>
      <c r="V415">
        <v>8.3040000000000003</v>
      </c>
    </row>
    <row r="416" spans="1:22" x14ac:dyDescent="0.3">
      <c r="A416">
        <v>7685</v>
      </c>
      <c r="B416" t="s">
        <v>9601</v>
      </c>
      <c r="C416">
        <v>2012</v>
      </c>
      <c r="D416" s="13">
        <v>40953</v>
      </c>
      <c r="E416" s="13">
        <v>40960</v>
      </c>
      <c r="F416" t="s">
        <v>50</v>
      </c>
      <c r="G416" t="s">
        <v>655</v>
      </c>
      <c r="H416" t="s">
        <v>656</v>
      </c>
      <c r="I416" t="s">
        <v>26</v>
      </c>
      <c r="J416" t="s">
        <v>27</v>
      </c>
      <c r="K416" t="s">
        <v>389</v>
      </c>
      <c r="L416" t="s">
        <v>267</v>
      </c>
      <c r="M416">
        <v>14609</v>
      </c>
      <c r="N416" t="s">
        <v>148</v>
      </c>
      <c r="O416" t="s">
        <v>9263</v>
      </c>
      <c r="P416" t="s">
        <v>46</v>
      </c>
      <c r="Q416" t="s">
        <v>75</v>
      </c>
      <c r="R416" t="s">
        <v>9264</v>
      </c>
      <c r="S416">
        <v>26.423999999999999</v>
      </c>
      <c r="T416">
        <v>9</v>
      </c>
      <c r="U416">
        <v>0.2</v>
      </c>
      <c r="V416">
        <v>9.5786999999999995</v>
      </c>
    </row>
    <row r="417" spans="1:22" x14ac:dyDescent="0.3">
      <c r="A417">
        <v>7684</v>
      </c>
      <c r="B417" t="s">
        <v>9600</v>
      </c>
      <c r="C417">
        <v>2012</v>
      </c>
      <c r="D417" s="13">
        <v>41027</v>
      </c>
      <c r="E417" s="13">
        <v>41030</v>
      </c>
      <c r="F417" t="s">
        <v>188</v>
      </c>
      <c r="G417" t="s">
        <v>1497</v>
      </c>
      <c r="H417" t="s">
        <v>1498</v>
      </c>
      <c r="I417" t="s">
        <v>102</v>
      </c>
      <c r="J417" t="s">
        <v>27</v>
      </c>
      <c r="K417" t="s">
        <v>5311</v>
      </c>
      <c r="L417" t="s">
        <v>238</v>
      </c>
      <c r="M417">
        <v>48640</v>
      </c>
      <c r="N417" t="s">
        <v>105</v>
      </c>
      <c r="O417" t="s">
        <v>1742</v>
      </c>
      <c r="P417" t="s">
        <v>46</v>
      </c>
      <c r="Q417" t="s">
        <v>75</v>
      </c>
      <c r="R417" t="s">
        <v>1743</v>
      </c>
      <c r="S417">
        <v>3812.9700000000003</v>
      </c>
      <c r="T417">
        <v>3</v>
      </c>
      <c r="U417">
        <v>0</v>
      </c>
      <c r="V417">
        <v>1906.4850000000001</v>
      </c>
    </row>
    <row r="418" spans="1:22" x14ac:dyDescent="0.3">
      <c r="A418">
        <v>7666</v>
      </c>
      <c r="B418" t="s">
        <v>9593</v>
      </c>
      <c r="C418">
        <v>2013</v>
      </c>
      <c r="D418" s="13">
        <v>41552</v>
      </c>
      <c r="E418" s="13">
        <v>41556</v>
      </c>
      <c r="F418" t="s">
        <v>50</v>
      </c>
      <c r="G418" t="s">
        <v>5993</v>
      </c>
      <c r="H418" t="s">
        <v>5994</v>
      </c>
      <c r="I418" t="s">
        <v>102</v>
      </c>
      <c r="J418" t="s">
        <v>27</v>
      </c>
      <c r="K418" t="s">
        <v>3577</v>
      </c>
      <c r="L418" t="s">
        <v>1399</v>
      </c>
      <c r="M418">
        <v>2908</v>
      </c>
      <c r="N418" t="s">
        <v>148</v>
      </c>
      <c r="O418" t="s">
        <v>3917</v>
      </c>
      <c r="P418" t="s">
        <v>46</v>
      </c>
      <c r="Q418" t="s">
        <v>75</v>
      </c>
      <c r="R418" t="s">
        <v>3918</v>
      </c>
      <c r="S418">
        <v>30.4</v>
      </c>
      <c r="T418">
        <v>1</v>
      </c>
      <c r="U418">
        <v>0</v>
      </c>
      <c r="V418">
        <v>13.983999999999998</v>
      </c>
    </row>
    <row r="419" spans="1:22" x14ac:dyDescent="0.3">
      <c r="A419">
        <v>7662</v>
      </c>
      <c r="B419" t="s">
        <v>9589</v>
      </c>
      <c r="C419">
        <v>2011</v>
      </c>
      <c r="D419" s="13">
        <v>40551</v>
      </c>
      <c r="E419" s="13">
        <v>40556</v>
      </c>
      <c r="F419" t="s">
        <v>50</v>
      </c>
      <c r="G419" t="s">
        <v>7550</v>
      </c>
      <c r="H419" t="s">
        <v>7551</v>
      </c>
      <c r="I419" t="s">
        <v>26</v>
      </c>
      <c r="J419" t="s">
        <v>27</v>
      </c>
      <c r="K419" t="s">
        <v>1681</v>
      </c>
      <c r="L419" t="s">
        <v>104</v>
      </c>
      <c r="M419">
        <v>77340</v>
      </c>
      <c r="N419" t="s">
        <v>105</v>
      </c>
      <c r="O419" t="s">
        <v>3858</v>
      </c>
      <c r="P419" t="s">
        <v>46</v>
      </c>
      <c r="Q419" t="s">
        <v>75</v>
      </c>
      <c r="R419" t="s">
        <v>3859</v>
      </c>
      <c r="S419">
        <v>10.429999999999998</v>
      </c>
      <c r="T419">
        <v>7</v>
      </c>
      <c r="U419">
        <v>0.8</v>
      </c>
      <c r="V419">
        <v>-18.252500000000005</v>
      </c>
    </row>
    <row r="420" spans="1:22" x14ac:dyDescent="0.3">
      <c r="A420">
        <v>7660</v>
      </c>
      <c r="B420" t="s">
        <v>9588</v>
      </c>
      <c r="C420">
        <v>2014</v>
      </c>
      <c r="D420" s="13">
        <v>41792</v>
      </c>
      <c r="E420" s="13">
        <v>41796</v>
      </c>
      <c r="F420" t="s">
        <v>50</v>
      </c>
      <c r="G420" t="s">
        <v>481</v>
      </c>
      <c r="H420" t="s">
        <v>482</v>
      </c>
      <c r="I420" t="s">
        <v>41</v>
      </c>
      <c r="J420" t="s">
        <v>27</v>
      </c>
      <c r="K420" t="s">
        <v>137</v>
      </c>
      <c r="L420" t="s">
        <v>138</v>
      </c>
      <c r="M420">
        <v>68025</v>
      </c>
      <c r="N420" t="s">
        <v>105</v>
      </c>
      <c r="O420" t="s">
        <v>3242</v>
      </c>
      <c r="P420" t="s">
        <v>46</v>
      </c>
      <c r="Q420" t="s">
        <v>75</v>
      </c>
      <c r="R420" t="s">
        <v>3243</v>
      </c>
      <c r="S420">
        <v>53.9</v>
      </c>
      <c r="T420">
        <v>5</v>
      </c>
      <c r="U420">
        <v>0</v>
      </c>
      <c r="V420">
        <v>25.871999999999996</v>
      </c>
    </row>
    <row r="421" spans="1:22" x14ac:dyDescent="0.3">
      <c r="A421">
        <v>7659</v>
      </c>
      <c r="B421" t="s">
        <v>9587</v>
      </c>
      <c r="C421">
        <v>2014</v>
      </c>
      <c r="D421" s="13">
        <v>41851</v>
      </c>
      <c r="E421" s="13">
        <v>41854</v>
      </c>
      <c r="F421" t="s">
        <v>188</v>
      </c>
      <c r="G421" t="s">
        <v>6256</v>
      </c>
      <c r="H421" t="s">
        <v>6257</v>
      </c>
      <c r="I421" t="s">
        <v>102</v>
      </c>
      <c r="J421" t="s">
        <v>27</v>
      </c>
      <c r="K421" t="s">
        <v>1119</v>
      </c>
      <c r="L421" t="s">
        <v>498</v>
      </c>
      <c r="M421">
        <v>44107</v>
      </c>
      <c r="N421" t="s">
        <v>148</v>
      </c>
      <c r="O421" t="s">
        <v>2596</v>
      </c>
      <c r="P421" t="s">
        <v>46</v>
      </c>
      <c r="Q421" t="s">
        <v>75</v>
      </c>
      <c r="R421" t="s">
        <v>2597</v>
      </c>
      <c r="S421">
        <v>76.77600000000001</v>
      </c>
      <c r="T421">
        <v>4</v>
      </c>
      <c r="U421">
        <v>0.7</v>
      </c>
      <c r="V421">
        <v>-53.743199999999973</v>
      </c>
    </row>
    <row r="422" spans="1:22" x14ac:dyDescent="0.3">
      <c r="A422">
        <v>7648</v>
      </c>
      <c r="B422" t="s">
        <v>9579</v>
      </c>
      <c r="C422">
        <v>2013</v>
      </c>
      <c r="D422" s="13">
        <v>41349</v>
      </c>
      <c r="E422" s="13">
        <v>41350</v>
      </c>
      <c r="F422" t="s">
        <v>188</v>
      </c>
      <c r="G422" t="s">
        <v>6751</v>
      </c>
      <c r="H422" t="s">
        <v>6752</v>
      </c>
      <c r="I422" t="s">
        <v>41</v>
      </c>
      <c r="J422" t="s">
        <v>27</v>
      </c>
      <c r="K422" t="s">
        <v>127</v>
      </c>
      <c r="L422" t="s">
        <v>43</v>
      </c>
      <c r="M422">
        <v>94110</v>
      </c>
      <c r="N422" t="s">
        <v>44</v>
      </c>
      <c r="O422" t="s">
        <v>3122</v>
      </c>
      <c r="P422" t="s">
        <v>46</v>
      </c>
      <c r="Q422" t="s">
        <v>75</v>
      </c>
      <c r="R422" t="s">
        <v>3123</v>
      </c>
      <c r="S422">
        <v>4.5439999999999996</v>
      </c>
      <c r="T422">
        <v>2</v>
      </c>
      <c r="U422">
        <v>0.2</v>
      </c>
      <c r="V422">
        <v>1.6472</v>
      </c>
    </row>
    <row r="423" spans="1:22" x14ac:dyDescent="0.3">
      <c r="A423">
        <v>7644</v>
      </c>
      <c r="B423" t="s">
        <v>9574</v>
      </c>
      <c r="C423">
        <v>2013</v>
      </c>
      <c r="D423" s="13">
        <v>41554</v>
      </c>
      <c r="E423" s="13">
        <v>41555</v>
      </c>
      <c r="F423" t="s">
        <v>188</v>
      </c>
      <c r="G423" t="s">
        <v>6479</v>
      </c>
      <c r="H423" t="s">
        <v>6480</v>
      </c>
      <c r="I423" t="s">
        <v>102</v>
      </c>
      <c r="J423" t="s">
        <v>27</v>
      </c>
      <c r="K423" t="s">
        <v>3595</v>
      </c>
      <c r="L423" t="s">
        <v>457</v>
      </c>
      <c r="M423">
        <v>81001</v>
      </c>
      <c r="N423" t="s">
        <v>44</v>
      </c>
      <c r="O423" t="s">
        <v>4940</v>
      </c>
      <c r="P423" t="s">
        <v>46</v>
      </c>
      <c r="Q423" t="s">
        <v>75</v>
      </c>
      <c r="R423" t="s">
        <v>4941</v>
      </c>
      <c r="S423">
        <v>11.976000000000003</v>
      </c>
      <c r="T423">
        <v>4</v>
      </c>
      <c r="U423">
        <v>0.7</v>
      </c>
      <c r="V423">
        <v>-9.1815999999999995</v>
      </c>
    </row>
    <row r="424" spans="1:22" x14ac:dyDescent="0.3">
      <c r="A424">
        <v>7643</v>
      </c>
      <c r="B424" t="s">
        <v>9574</v>
      </c>
      <c r="C424">
        <v>2013</v>
      </c>
      <c r="D424" s="13">
        <v>41554</v>
      </c>
      <c r="E424" s="13">
        <v>41555</v>
      </c>
      <c r="F424" t="s">
        <v>188</v>
      </c>
      <c r="G424" t="s">
        <v>6479</v>
      </c>
      <c r="H424" t="s">
        <v>6480</v>
      </c>
      <c r="I424" t="s">
        <v>102</v>
      </c>
      <c r="J424" t="s">
        <v>27</v>
      </c>
      <c r="K424" t="s">
        <v>3595</v>
      </c>
      <c r="L424" t="s">
        <v>457</v>
      </c>
      <c r="M424">
        <v>81001</v>
      </c>
      <c r="N424" t="s">
        <v>44</v>
      </c>
      <c r="O424" t="s">
        <v>2047</v>
      </c>
      <c r="P424" t="s">
        <v>46</v>
      </c>
      <c r="Q424" t="s">
        <v>75</v>
      </c>
      <c r="R424" t="s">
        <v>2048</v>
      </c>
      <c r="S424">
        <v>17.904000000000003</v>
      </c>
      <c r="T424">
        <v>4</v>
      </c>
      <c r="U424">
        <v>0.7</v>
      </c>
      <c r="V424">
        <v>-14.920000000000002</v>
      </c>
    </row>
    <row r="425" spans="1:22" x14ac:dyDescent="0.3">
      <c r="A425">
        <v>7634</v>
      </c>
      <c r="B425" t="s">
        <v>9572</v>
      </c>
      <c r="C425">
        <v>2014</v>
      </c>
      <c r="D425" s="13">
        <v>42003</v>
      </c>
      <c r="E425" s="13">
        <v>42006</v>
      </c>
      <c r="F425" t="s">
        <v>23</v>
      </c>
      <c r="G425" t="s">
        <v>2885</v>
      </c>
      <c r="H425" t="s">
        <v>2886</v>
      </c>
      <c r="I425" t="s">
        <v>26</v>
      </c>
      <c r="J425" t="s">
        <v>27</v>
      </c>
      <c r="K425" t="s">
        <v>1473</v>
      </c>
      <c r="L425" t="s">
        <v>29</v>
      </c>
      <c r="M425">
        <v>40214</v>
      </c>
      <c r="N425" t="s">
        <v>30</v>
      </c>
      <c r="O425" t="s">
        <v>4367</v>
      </c>
      <c r="P425" t="s">
        <v>46</v>
      </c>
      <c r="Q425" t="s">
        <v>75</v>
      </c>
      <c r="R425" t="s">
        <v>4368</v>
      </c>
      <c r="S425">
        <v>12.53</v>
      </c>
      <c r="T425">
        <v>1</v>
      </c>
      <c r="U425">
        <v>0</v>
      </c>
      <c r="V425">
        <v>5.8890999999999991</v>
      </c>
    </row>
    <row r="426" spans="1:22" x14ac:dyDescent="0.3">
      <c r="A426">
        <v>7618</v>
      </c>
      <c r="B426" t="s">
        <v>9565</v>
      </c>
      <c r="C426">
        <v>2013</v>
      </c>
      <c r="D426" s="13">
        <v>41619</v>
      </c>
      <c r="E426" s="13">
        <v>41625</v>
      </c>
      <c r="F426" t="s">
        <v>50</v>
      </c>
      <c r="G426" t="s">
        <v>5677</v>
      </c>
      <c r="H426" t="s">
        <v>5678</v>
      </c>
      <c r="I426" t="s">
        <v>26</v>
      </c>
      <c r="J426" t="s">
        <v>27</v>
      </c>
      <c r="K426" t="s">
        <v>4103</v>
      </c>
      <c r="L426" t="s">
        <v>267</v>
      </c>
      <c r="M426">
        <v>13601</v>
      </c>
      <c r="N426" t="s">
        <v>148</v>
      </c>
      <c r="O426" t="s">
        <v>97</v>
      </c>
      <c r="P426" t="s">
        <v>46</v>
      </c>
      <c r="Q426" t="s">
        <v>75</v>
      </c>
      <c r="R426" t="s">
        <v>98</v>
      </c>
      <c r="S426">
        <v>679.96</v>
      </c>
      <c r="T426">
        <v>5</v>
      </c>
      <c r="U426">
        <v>0.2</v>
      </c>
      <c r="V426">
        <v>220.98699999999997</v>
      </c>
    </row>
    <row r="427" spans="1:22" x14ac:dyDescent="0.3">
      <c r="A427">
        <v>7616</v>
      </c>
      <c r="B427" t="s">
        <v>9564</v>
      </c>
      <c r="C427">
        <v>2011</v>
      </c>
      <c r="D427" s="13">
        <v>40877</v>
      </c>
      <c r="E427" s="13">
        <v>40881</v>
      </c>
      <c r="F427" t="s">
        <v>50</v>
      </c>
      <c r="G427" t="s">
        <v>5044</v>
      </c>
      <c r="H427" t="s">
        <v>5045</v>
      </c>
      <c r="I427" t="s">
        <v>41</v>
      </c>
      <c r="J427" t="s">
        <v>27</v>
      </c>
      <c r="K427" t="s">
        <v>6051</v>
      </c>
      <c r="L427" t="s">
        <v>54</v>
      </c>
      <c r="M427">
        <v>32839</v>
      </c>
      <c r="N427" t="s">
        <v>30</v>
      </c>
      <c r="O427" t="s">
        <v>7771</v>
      </c>
      <c r="P427" t="s">
        <v>46</v>
      </c>
      <c r="Q427" t="s">
        <v>75</v>
      </c>
      <c r="R427" t="s">
        <v>7772</v>
      </c>
      <c r="S427">
        <v>6.6420000000000012</v>
      </c>
      <c r="T427">
        <v>9</v>
      </c>
      <c r="U427">
        <v>0.7</v>
      </c>
      <c r="V427">
        <v>-4.427999999999999</v>
      </c>
    </row>
    <row r="428" spans="1:22" x14ac:dyDescent="0.3">
      <c r="A428">
        <v>7596</v>
      </c>
      <c r="B428" t="s">
        <v>9552</v>
      </c>
      <c r="C428">
        <v>2014</v>
      </c>
      <c r="D428" s="13">
        <v>41750</v>
      </c>
      <c r="E428" s="13">
        <v>41754</v>
      </c>
      <c r="F428" t="s">
        <v>50</v>
      </c>
      <c r="G428" t="s">
        <v>5419</v>
      </c>
      <c r="H428" t="s">
        <v>5420</v>
      </c>
      <c r="I428" t="s">
        <v>26</v>
      </c>
      <c r="J428" t="s">
        <v>27</v>
      </c>
      <c r="K428" t="s">
        <v>880</v>
      </c>
      <c r="L428" t="s">
        <v>238</v>
      </c>
      <c r="M428">
        <v>48234</v>
      </c>
      <c r="N428" t="s">
        <v>105</v>
      </c>
      <c r="O428" t="s">
        <v>2441</v>
      </c>
      <c r="P428" t="s">
        <v>46</v>
      </c>
      <c r="Q428" t="s">
        <v>75</v>
      </c>
      <c r="R428" t="s">
        <v>2442</v>
      </c>
      <c r="S428">
        <v>36.56</v>
      </c>
      <c r="T428">
        <v>4</v>
      </c>
      <c r="U428">
        <v>0</v>
      </c>
      <c r="V428">
        <v>18.28</v>
      </c>
    </row>
    <row r="429" spans="1:22" x14ac:dyDescent="0.3">
      <c r="A429">
        <v>7595</v>
      </c>
      <c r="B429" t="s">
        <v>9552</v>
      </c>
      <c r="C429">
        <v>2014</v>
      </c>
      <c r="D429" s="13">
        <v>41750</v>
      </c>
      <c r="E429" s="13">
        <v>41754</v>
      </c>
      <c r="F429" t="s">
        <v>50</v>
      </c>
      <c r="G429" t="s">
        <v>5419</v>
      </c>
      <c r="H429" t="s">
        <v>5420</v>
      </c>
      <c r="I429" t="s">
        <v>26</v>
      </c>
      <c r="J429" t="s">
        <v>27</v>
      </c>
      <c r="K429" t="s">
        <v>880</v>
      </c>
      <c r="L429" t="s">
        <v>238</v>
      </c>
      <c r="M429">
        <v>48234</v>
      </c>
      <c r="N429" t="s">
        <v>105</v>
      </c>
      <c r="O429" t="s">
        <v>2100</v>
      </c>
      <c r="P429" t="s">
        <v>46</v>
      </c>
      <c r="Q429" t="s">
        <v>75</v>
      </c>
      <c r="R429" t="s">
        <v>2101</v>
      </c>
      <c r="S429">
        <v>146.86000000000001</v>
      </c>
      <c r="T429">
        <v>7</v>
      </c>
      <c r="U429">
        <v>0</v>
      </c>
      <c r="V429">
        <v>70.492799999999988</v>
      </c>
    </row>
    <row r="430" spans="1:22" x14ac:dyDescent="0.3">
      <c r="A430">
        <v>427</v>
      </c>
      <c r="B430" t="s">
        <v>1490</v>
      </c>
      <c r="C430">
        <v>2014</v>
      </c>
      <c r="D430" s="13">
        <v>41967</v>
      </c>
      <c r="E430" s="13">
        <v>41970</v>
      </c>
      <c r="F430" t="s">
        <v>23</v>
      </c>
      <c r="G430" t="s">
        <v>264</v>
      </c>
      <c r="H430" t="s">
        <v>265</v>
      </c>
      <c r="I430" t="s">
        <v>41</v>
      </c>
      <c r="J430" t="s">
        <v>27</v>
      </c>
      <c r="K430" t="s">
        <v>1491</v>
      </c>
      <c r="L430" t="s">
        <v>238</v>
      </c>
      <c r="M430">
        <v>48187</v>
      </c>
      <c r="N430" t="s">
        <v>105</v>
      </c>
      <c r="O430" t="s">
        <v>1494</v>
      </c>
      <c r="P430" t="s">
        <v>46</v>
      </c>
      <c r="Q430" t="s">
        <v>75</v>
      </c>
      <c r="R430" t="s">
        <v>1495</v>
      </c>
      <c r="S430">
        <v>287.92</v>
      </c>
      <c r="T430">
        <v>8</v>
      </c>
      <c r="U430">
        <v>0</v>
      </c>
      <c r="V430">
        <v>138.20160000000001</v>
      </c>
    </row>
    <row r="431" spans="1:22" x14ac:dyDescent="0.3">
      <c r="A431">
        <v>7588</v>
      </c>
      <c r="B431" t="s">
        <v>9548</v>
      </c>
      <c r="C431">
        <v>2011</v>
      </c>
      <c r="D431" s="13">
        <v>40623</v>
      </c>
      <c r="E431" s="13">
        <v>40627</v>
      </c>
      <c r="F431" t="s">
        <v>50</v>
      </c>
      <c r="G431" t="s">
        <v>1013</v>
      </c>
      <c r="H431" t="s">
        <v>1014</v>
      </c>
      <c r="I431" t="s">
        <v>41</v>
      </c>
      <c r="J431" t="s">
        <v>27</v>
      </c>
      <c r="K431" t="s">
        <v>318</v>
      </c>
      <c r="L431" t="s">
        <v>319</v>
      </c>
      <c r="M431">
        <v>22153</v>
      </c>
      <c r="N431" t="s">
        <v>30</v>
      </c>
      <c r="O431" t="s">
        <v>3127</v>
      </c>
      <c r="P431" t="s">
        <v>46</v>
      </c>
      <c r="Q431" t="s">
        <v>75</v>
      </c>
      <c r="R431" t="s">
        <v>3128</v>
      </c>
      <c r="S431">
        <v>122.94</v>
      </c>
      <c r="T431">
        <v>3</v>
      </c>
      <c r="U431">
        <v>0</v>
      </c>
      <c r="V431">
        <v>59.011199999999988</v>
      </c>
    </row>
    <row r="432" spans="1:22" x14ac:dyDescent="0.3">
      <c r="A432">
        <v>7558</v>
      </c>
      <c r="B432" t="s">
        <v>9533</v>
      </c>
      <c r="C432">
        <v>2014</v>
      </c>
      <c r="D432" s="13">
        <v>41971</v>
      </c>
      <c r="E432" s="13">
        <v>41976</v>
      </c>
      <c r="F432" t="s">
        <v>50</v>
      </c>
      <c r="G432" t="s">
        <v>2765</v>
      </c>
      <c r="H432" t="s">
        <v>2766</v>
      </c>
      <c r="I432" t="s">
        <v>41</v>
      </c>
      <c r="J432" t="s">
        <v>27</v>
      </c>
      <c r="K432" t="s">
        <v>497</v>
      </c>
      <c r="L432" t="s">
        <v>254</v>
      </c>
      <c r="M432">
        <v>47201</v>
      </c>
      <c r="N432" t="s">
        <v>105</v>
      </c>
      <c r="O432" t="s">
        <v>3477</v>
      </c>
      <c r="P432" t="s">
        <v>46</v>
      </c>
      <c r="Q432" t="s">
        <v>75</v>
      </c>
      <c r="R432" t="s">
        <v>3478</v>
      </c>
      <c r="S432">
        <v>497.93999999999994</v>
      </c>
      <c r="T432">
        <v>3</v>
      </c>
      <c r="U432">
        <v>0</v>
      </c>
      <c r="V432">
        <v>224.07299999999998</v>
      </c>
    </row>
    <row r="433" spans="1:22" x14ac:dyDescent="0.3">
      <c r="A433">
        <v>430</v>
      </c>
      <c r="B433" t="s">
        <v>1507</v>
      </c>
      <c r="C433">
        <v>2013</v>
      </c>
      <c r="D433" s="13">
        <v>41380</v>
      </c>
      <c r="E433" s="13">
        <v>41386</v>
      </c>
      <c r="F433" t="s">
        <v>50</v>
      </c>
      <c r="G433" t="s">
        <v>1508</v>
      </c>
      <c r="H433" t="s">
        <v>1509</v>
      </c>
      <c r="I433" t="s">
        <v>102</v>
      </c>
      <c r="J433" t="s">
        <v>27</v>
      </c>
      <c r="K433" t="s">
        <v>1510</v>
      </c>
      <c r="L433" t="s">
        <v>88</v>
      </c>
      <c r="M433">
        <v>28052</v>
      </c>
      <c r="N433" t="s">
        <v>30</v>
      </c>
      <c r="O433" t="s">
        <v>1511</v>
      </c>
      <c r="P433" t="s">
        <v>46</v>
      </c>
      <c r="Q433" t="s">
        <v>75</v>
      </c>
      <c r="R433" t="s">
        <v>1512</v>
      </c>
      <c r="S433">
        <v>189.58800000000005</v>
      </c>
      <c r="T433">
        <v>2</v>
      </c>
      <c r="U433">
        <v>0.7</v>
      </c>
      <c r="V433">
        <v>-145.35079999999999</v>
      </c>
    </row>
    <row r="434" spans="1:22" x14ac:dyDescent="0.3">
      <c r="A434">
        <v>7553</v>
      </c>
      <c r="B434" t="s">
        <v>9531</v>
      </c>
      <c r="C434">
        <v>2011</v>
      </c>
      <c r="D434" s="13">
        <v>40867</v>
      </c>
      <c r="E434" s="13">
        <v>40872</v>
      </c>
      <c r="F434" t="s">
        <v>50</v>
      </c>
      <c r="G434" t="s">
        <v>4616</v>
      </c>
      <c r="H434" t="s">
        <v>4617</v>
      </c>
      <c r="I434" t="s">
        <v>41</v>
      </c>
      <c r="J434" t="s">
        <v>27</v>
      </c>
      <c r="K434" t="s">
        <v>266</v>
      </c>
      <c r="L434" t="s">
        <v>267</v>
      </c>
      <c r="M434">
        <v>10024</v>
      </c>
      <c r="N434" t="s">
        <v>148</v>
      </c>
      <c r="O434" t="s">
        <v>3163</v>
      </c>
      <c r="P434" t="s">
        <v>46</v>
      </c>
      <c r="Q434" t="s">
        <v>75</v>
      </c>
      <c r="R434" t="s">
        <v>3164</v>
      </c>
      <c r="S434">
        <v>12.96</v>
      </c>
      <c r="T434">
        <v>3</v>
      </c>
      <c r="U434">
        <v>0.2</v>
      </c>
      <c r="V434">
        <v>4.5359999999999996</v>
      </c>
    </row>
    <row r="435" spans="1:22" x14ac:dyDescent="0.3">
      <c r="A435">
        <v>7549</v>
      </c>
      <c r="B435" t="s">
        <v>9527</v>
      </c>
      <c r="C435">
        <v>2011</v>
      </c>
      <c r="D435" s="13">
        <v>40826</v>
      </c>
      <c r="E435" s="13">
        <v>40831</v>
      </c>
      <c r="F435" t="s">
        <v>50</v>
      </c>
      <c r="G435" t="s">
        <v>9528</v>
      </c>
      <c r="H435" t="s">
        <v>9529</v>
      </c>
      <c r="I435" t="s">
        <v>41</v>
      </c>
      <c r="J435" t="s">
        <v>27</v>
      </c>
      <c r="K435" t="s">
        <v>1681</v>
      </c>
      <c r="L435" t="s">
        <v>104</v>
      </c>
      <c r="M435">
        <v>77340</v>
      </c>
      <c r="N435" t="s">
        <v>105</v>
      </c>
      <c r="O435" t="s">
        <v>1218</v>
      </c>
      <c r="P435" t="s">
        <v>46</v>
      </c>
      <c r="Q435" t="s">
        <v>75</v>
      </c>
      <c r="R435" t="s">
        <v>1219</v>
      </c>
      <c r="S435">
        <v>0.8979999999999998</v>
      </c>
      <c r="T435">
        <v>1</v>
      </c>
      <c r="U435">
        <v>0.8</v>
      </c>
      <c r="V435">
        <v>-1.5715000000000008</v>
      </c>
    </row>
    <row r="436" spans="1:22" x14ac:dyDescent="0.3">
      <c r="A436">
        <v>7548</v>
      </c>
      <c r="B436" t="s">
        <v>9527</v>
      </c>
      <c r="C436">
        <v>2011</v>
      </c>
      <c r="D436" s="13">
        <v>40826</v>
      </c>
      <c r="E436" s="13">
        <v>40831</v>
      </c>
      <c r="F436" t="s">
        <v>50</v>
      </c>
      <c r="G436" t="s">
        <v>9528</v>
      </c>
      <c r="H436" t="s">
        <v>9529</v>
      </c>
      <c r="I436" t="s">
        <v>41</v>
      </c>
      <c r="J436" t="s">
        <v>27</v>
      </c>
      <c r="K436" t="s">
        <v>1681</v>
      </c>
      <c r="L436" t="s">
        <v>104</v>
      </c>
      <c r="M436">
        <v>77340</v>
      </c>
      <c r="N436" t="s">
        <v>105</v>
      </c>
      <c r="O436" t="s">
        <v>4919</v>
      </c>
      <c r="P436" t="s">
        <v>46</v>
      </c>
      <c r="Q436" t="s">
        <v>75</v>
      </c>
      <c r="R436" t="s">
        <v>4920</v>
      </c>
      <c r="S436">
        <v>11.979999999999997</v>
      </c>
      <c r="T436">
        <v>5</v>
      </c>
      <c r="U436">
        <v>0.8</v>
      </c>
      <c r="V436">
        <v>-19.16800000000001</v>
      </c>
    </row>
    <row r="437" spans="1:22" x14ac:dyDescent="0.3">
      <c r="A437">
        <v>7540</v>
      </c>
      <c r="B437" t="s">
        <v>9526</v>
      </c>
      <c r="C437">
        <v>2014</v>
      </c>
      <c r="D437" s="13">
        <v>41976</v>
      </c>
      <c r="E437" s="13">
        <v>41980</v>
      </c>
      <c r="F437" t="s">
        <v>50</v>
      </c>
      <c r="G437" t="s">
        <v>4287</v>
      </c>
      <c r="H437" t="s">
        <v>4288</v>
      </c>
      <c r="I437" t="s">
        <v>41</v>
      </c>
      <c r="J437" t="s">
        <v>27</v>
      </c>
      <c r="K437" t="s">
        <v>807</v>
      </c>
      <c r="L437" t="s">
        <v>457</v>
      </c>
      <c r="M437">
        <v>80219</v>
      </c>
      <c r="N437" t="s">
        <v>44</v>
      </c>
      <c r="O437" t="s">
        <v>3074</v>
      </c>
      <c r="P437" t="s">
        <v>46</v>
      </c>
      <c r="Q437" t="s">
        <v>75</v>
      </c>
      <c r="R437" t="s">
        <v>3075</v>
      </c>
      <c r="S437">
        <v>36.624000000000002</v>
      </c>
      <c r="T437">
        <v>8</v>
      </c>
      <c r="U437">
        <v>0.7</v>
      </c>
      <c r="V437">
        <v>-24.41599999999999</v>
      </c>
    </row>
    <row r="438" spans="1:22" x14ac:dyDescent="0.3">
      <c r="A438">
        <v>435</v>
      </c>
      <c r="B438" t="s">
        <v>1518</v>
      </c>
      <c r="C438">
        <v>2011</v>
      </c>
      <c r="D438" s="13">
        <v>40896</v>
      </c>
      <c r="E438" s="13">
        <v>40902</v>
      </c>
      <c r="F438" t="s">
        <v>50</v>
      </c>
      <c r="G438" t="s">
        <v>1519</v>
      </c>
      <c r="H438" t="s">
        <v>1520</v>
      </c>
      <c r="I438" t="s">
        <v>26</v>
      </c>
      <c r="J438" t="s">
        <v>27</v>
      </c>
      <c r="K438" t="s">
        <v>1521</v>
      </c>
      <c r="L438" t="s">
        <v>54</v>
      </c>
      <c r="M438">
        <v>32216</v>
      </c>
      <c r="N438" t="s">
        <v>30</v>
      </c>
      <c r="O438" t="s">
        <v>1522</v>
      </c>
      <c r="P438" t="s">
        <v>46</v>
      </c>
      <c r="Q438" t="s">
        <v>75</v>
      </c>
      <c r="R438" t="s">
        <v>1523</v>
      </c>
      <c r="S438">
        <v>4.8120000000000003</v>
      </c>
      <c r="T438">
        <v>2</v>
      </c>
      <c r="U438">
        <v>0.7</v>
      </c>
      <c r="V438">
        <v>-3.6891999999999996</v>
      </c>
    </row>
    <row r="439" spans="1:22" x14ac:dyDescent="0.3">
      <c r="A439">
        <v>7531</v>
      </c>
      <c r="B439" t="s">
        <v>9519</v>
      </c>
      <c r="C439">
        <v>2014</v>
      </c>
      <c r="D439" s="13">
        <v>41909</v>
      </c>
      <c r="E439" s="13">
        <v>41909</v>
      </c>
      <c r="F439" t="s">
        <v>1290</v>
      </c>
      <c r="G439" t="s">
        <v>215</v>
      </c>
      <c r="H439" t="s">
        <v>216</v>
      </c>
      <c r="I439" t="s">
        <v>41</v>
      </c>
      <c r="J439" t="s">
        <v>27</v>
      </c>
      <c r="K439" t="s">
        <v>127</v>
      </c>
      <c r="L439" t="s">
        <v>43</v>
      </c>
      <c r="M439">
        <v>94109</v>
      </c>
      <c r="N439" t="s">
        <v>44</v>
      </c>
      <c r="O439" t="s">
        <v>2979</v>
      </c>
      <c r="P439" t="s">
        <v>46</v>
      </c>
      <c r="Q439" t="s">
        <v>75</v>
      </c>
      <c r="R439" t="s">
        <v>2980</v>
      </c>
      <c r="S439">
        <v>931.17600000000016</v>
      </c>
      <c r="T439">
        <v>3</v>
      </c>
      <c r="U439">
        <v>0.2</v>
      </c>
      <c r="V439">
        <v>314.27190000000002</v>
      </c>
    </row>
    <row r="440" spans="1:22" x14ac:dyDescent="0.3">
      <c r="A440">
        <v>7530</v>
      </c>
      <c r="B440" t="s">
        <v>9519</v>
      </c>
      <c r="C440">
        <v>2014</v>
      </c>
      <c r="D440" s="13">
        <v>41909</v>
      </c>
      <c r="E440" s="13">
        <v>41909</v>
      </c>
      <c r="F440" t="s">
        <v>1290</v>
      </c>
      <c r="G440" t="s">
        <v>215</v>
      </c>
      <c r="H440" t="s">
        <v>216</v>
      </c>
      <c r="I440" t="s">
        <v>41</v>
      </c>
      <c r="J440" t="s">
        <v>27</v>
      </c>
      <c r="K440" t="s">
        <v>127</v>
      </c>
      <c r="L440" t="s">
        <v>43</v>
      </c>
      <c r="M440">
        <v>94109</v>
      </c>
      <c r="N440" t="s">
        <v>44</v>
      </c>
      <c r="O440" t="s">
        <v>132</v>
      </c>
      <c r="P440" t="s">
        <v>46</v>
      </c>
      <c r="Q440" t="s">
        <v>75</v>
      </c>
      <c r="R440" t="s">
        <v>133</v>
      </c>
      <c r="S440">
        <v>17.04</v>
      </c>
      <c r="T440">
        <v>3</v>
      </c>
      <c r="U440">
        <v>0.2</v>
      </c>
      <c r="V440">
        <v>5.5379999999999985</v>
      </c>
    </row>
    <row r="441" spans="1:22" x14ac:dyDescent="0.3">
      <c r="A441">
        <v>7523</v>
      </c>
      <c r="B441" t="s">
        <v>9517</v>
      </c>
      <c r="C441">
        <v>2013</v>
      </c>
      <c r="D441" s="13">
        <v>41523</v>
      </c>
      <c r="E441" s="13">
        <v>41529</v>
      </c>
      <c r="F441" t="s">
        <v>50</v>
      </c>
      <c r="G441" t="s">
        <v>1704</v>
      </c>
      <c r="H441" t="s">
        <v>1705</v>
      </c>
      <c r="I441" t="s">
        <v>26</v>
      </c>
      <c r="J441" t="s">
        <v>27</v>
      </c>
      <c r="K441" t="s">
        <v>2470</v>
      </c>
      <c r="L441" t="s">
        <v>498</v>
      </c>
      <c r="M441">
        <v>43130</v>
      </c>
      <c r="N441" t="s">
        <v>148</v>
      </c>
      <c r="O441" t="s">
        <v>4737</v>
      </c>
      <c r="P441" t="s">
        <v>46</v>
      </c>
      <c r="Q441" t="s">
        <v>75</v>
      </c>
      <c r="R441" t="s">
        <v>4738</v>
      </c>
      <c r="S441">
        <v>8.8560000000000016</v>
      </c>
      <c r="T441">
        <v>6</v>
      </c>
      <c r="U441">
        <v>0.7</v>
      </c>
      <c r="V441">
        <v>-6.4944000000000024</v>
      </c>
    </row>
    <row r="442" spans="1:22" x14ac:dyDescent="0.3">
      <c r="A442">
        <v>7522</v>
      </c>
      <c r="B442" t="s">
        <v>9517</v>
      </c>
      <c r="C442">
        <v>2013</v>
      </c>
      <c r="D442" s="13">
        <v>41523</v>
      </c>
      <c r="E442" s="13">
        <v>41529</v>
      </c>
      <c r="F442" t="s">
        <v>50</v>
      </c>
      <c r="G442" t="s">
        <v>1704</v>
      </c>
      <c r="H442" t="s">
        <v>1705</v>
      </c>
      <c r="I442" t="s">
        <v>26</v>
      </c>
      <c r="J442" t="s">
        <v>27</v>
      </c>
      <c r="K442" t="s">
        <v>2470</v>
      </c>
      <c r="L442" t="s">
        <v>498</v>
      </c>
      <c r="M442">
        <v>43130</v>
      </c>
      <c r="N442" t="s">
        <v>148</v>
      </c>
      <c r="O442" t="s">
        <v>2047</v>
      </c>
      <c r="P442" t="s">
        <v>46</v>
      </c>
      <c r="Q442" t="s">
        <v>75</v>
      </c>
      <c r="R442" t="s">
        <v>2048</v>
      </c>
      <c r="S442">
        <v>8.9520000000000017</v>
      </c>
      <c r="T442">
        <v>2</v>
      </c>
      <c r="U442">
        <v>0.7</v>
      </c>
      <c r="V442">
        <v>-7.4600000000000009</v>
      </c>
    </row>
    <row r="443" spans="1:22" x14ac:dyDescent="0.3">
      <c r="A443">
        <v>7517</v>
      </c>
      <c r="B443" t="s">
        <v>9516</v>
      </c>
      <c r="C443">
        <v>2014</v>
      </c>
      <c r="D443" s="13">
        <v>41983</v>
      </c>
      <c r="E443" s="13">
        <v>41986</v>
      </c>
      <c r="F443" t="s">
        <v>23</v>
      </c>
      <c r="G443" t="s">
        <v>2114</v>
      </c>
      <c r="H443" t="s">
        <v>2115</v>
      </c>
      <c r="I443" t="s">
        <v>26</v>
      </c>
      <c r="J443" t="s">
        <v>27</v>
      </c>
      <c r="K443" t="s">
        <v>1464</v>
      </c>
      <c r="L443" t="s">
        <v>29</v>
      </c>
      <c r="M443">
        <v>40475</v>
      </c>
      <c r="N443" t="s">
        <v>30</v>
      </c>
      <c r="O443" t="s">
        <v>545</v>
      </c>
      <c r="P443" t="s">
        <v>46</v>
      </c>
      <c r="Q443" t="s">
        <v>75</v>
      </c>
      <c r="R443" t="s">
        <v>546</v>
      </c>
      <c r="S443">
        <v>15.92</v>
      </c>
      <c r="T443">
        <v>4</v>
      </c>
      <c r="U443">
        <v>0</v>
      </c>
      <c r="V443">
        <v>7.4824000000000002</v>
      </c>
    </row>
    <row r="444" spans="1:22" x14ac:dyDescent="0.3">
      <c r="A444">
        <v>7515</v>
      </c>
      <c r="B444" t="s">
        <v>9516</v>
      </c>
      <c r="C444">
        <v>2014</v>
      </c>
      <c r="D444" s="13">
        <v>41983</v>
      </c>
      <c r="E444" s="13">
        <v>41986</v>
      </c>
      <c r="F444" t="s">
        <v>23</v>
      </c>
      <c r="G444" t="s">
        <v>2114</v>
      </c>
      <c r="H444" t="s">
        <v>2115</v>
      </c>
      <c r="I444" t="s">
        <v>26</v>
      </c>
      <c r="J444" t="s">
        <v>27</v>
      </c>
      <c r="K444" t="s">
        <v>1464</v>
      </c>
      <c r="L444" t="s">
        <v>29</v>
      </c>
      <c r="M444">
        <v>40475</v>
      </c>
      <c r="N444" t="s">
        <v>30</v>
      </c>
      <c r="O444" t="s">
        <v>3521</v>
      </c>
      <c r="P444" t="s">
        <v>46</v>
      </c>
      <c r="Q444" t="s">
        <v>75</v>
      </c>
      <c r="R444" t="s">
        <v>3522</v>
      </c>
      <c r="S444">
        <v>29.36</v>
      </c>
      <c r="T444">
        <v>2</v>
      </c>
      <c r="U444">
        <v>0</v>
      </c>
      <c r="V444">
        <v>13.505599999999999</v>
      </c>
    </row>
    <row r="445" spans="1:22" x14ac:dyDescent="0.3">
      <c r="A445">
        <v>7506</v>
      </c>
      <c r="B445" t="s">
        <v>9513</v>
      </c>
      <c r="C445">
        <v>2014</v>
      </c>
      <c r="D445" s="13">
        <v>41799</v>
      </c>
      <c r="E445" s="13">
        <v>41804</v>
      </c>
      <c r="F445" t="s">
        <v>50</v>
      </c>
      <c r="G445" t="s">
        <v>5008</v>
      </c>
      <c r="H445" t="s">
        <v>5009</v>
      </c>
      <c r="I445" t="s">
        <v>26</v>
      </c>
      <c r="J445" t="s">
        <v>27</v>
      </c>
      <c r="K445" t="s">
        <v>4289</v>
      </c>
      <c r="L445" t="s">
        <v>211</v>
      </c>
      <c r="M445">
        <v>60076</v>
      </c>
      <c r="N445" t="s">
        <v>105</v>
      </c>
      <c r="O445" t="s">
        <v>1335</v>
      </c>
      <c r="P445" t="s">
        <v>46</v>
      </c>
      <c r="Q445" t="s">
        <v>75</v>
      </c>
      <c r="R445" t="s">
        <v>1336</v>
      </c>
      <c r="S445">
        <v>12.175999999999998</v>
      </c>
      <c r="T445">
        <v>4</v>
      </c>
      <c r="U445">
        <v>0.8</v>
      </c>
      <c r="V445">
        <v>-18.872800000000009</v>
      </c>
    </row>
    <row r="446" spans="1:22" x14ac:dyDescent="0.3">
      <c r="A446">
        <v>7496</v>
      </c>
      <c r="B446" t="s">
        <v>9509</v>
      </c>
      <c r="C446">
        <v>2014</v>
      </c>
      <c r="D446" s="13">
        <v>41835</v>
      </c>
      <c r="E446" s="13">
        <v>41839</v>
      </c>
      <c r="F446" t="s">
        <v>50</v>
      </c>
      <c r="G446" t="s">
        <v>5806</v>
      </c>
      <c r="H446" t="s">
        <v>5807</v>
      </c>
      <c r="I446" t="s">
        <v>26</v>
      </c>
      <c r="J446" t="s">
        <v>27</v>
      </c>
      <c r="K446" t="s">
        <v>3972</v>
      </c>
      <c r="L446" t="s">
        <v>43</v>
      </c>
      <c r="M446">
        <v>92683</v>
      </c>
      <c r="N446" t="s">
        <v>44</v>
      </c>
      <c r="O446" t="s">
        <v>2963</v>
      </c>
      <c r="P446" t="s">
        <v>46</v>
      </c>
      <c r="Q446" t="s">
        <v>75</v>
      </c>
      <c r="R446" t="s">
        <v>2964</v>
      </c>
      <c r="S446">
        <v>4.4479999999999995</v>
      </c>
      <c r="T446">
        <v>2</v>
      </c>
      <c r="U446">
        <v>0.2</v>
      </c>
      <c r="V446">
        <v>1.4455999999999996</v>
      </c>
    </row>
    <row r="447" spans="1:22" x14ac:dyDescent="0.3">
      <c r="A447">
        <v>7486</v>
      </c>
      <c r="B447" t="s">
        <v>9502</v>
      </c>
      <c r="C447">
        <v>2014</v>
      </c>
      <c r="D447" s="13">
        <v>42002</v>
      </c>
      <c r="E447" s="13">
        <v>42007</v>
      </c>
      <c r="F447" t="s">
        <v>50</v>
      </c>
      <c r="G447" t="s">
        <v>377</v>
      </c>
      <c r="H447" t="s">
        <v>378</v>
      </c>
      <c r="I447" t="s">
        <v>102</v>
      </c>
      <c r="J447" t="s">
        <v>27</v>
      </c>
      <c r="K447" t="s">
        <v>7448</v>
      </c>
      <c r="L447" t="s">
        <v>7449</v>
      </c>
      <c r="M447">
        <v>58103</v>
      </c>
      <c r="N447" t="s">
        <v>105</v>
      </c>
      <c r="O447" t="s">
        <v>6377</v>
      </c>
      <c r="P447" t="s">
        <v>46</v>
      </c>
      <c r="Q447" t="s">
        <v>75</v>
      </c>
      <c r="R447" t="s">
        <v>6378</v>
      </c>
      <c r="S447">
        <v>25.9</v>
      </c>
      <c r="T447">
        <v>5</v>
      </c>
      <c r="U447">
        <v>0</v>
      </c>
      <c r="V447">
        <v>12.690999999999999</v>
      </c>
    </row>
    <row r="448" spans="1:22" x14ac:dyDescent="0.3">
      <c r="A448">
        <v>7483</v>
      </c>
      <c r="B448" t="s">
        <v>9500</v>
      </c>
      <c r="C448">
        <v>2011</v>
      </c>
      <c r="D448" s="13">
        <v>40809</v>
      </c>
      <c r="E448" s="13">
        <v>40816</v>
      </c>
      <c r="F448" t="s">
        <v>50</v>
      </c>
      <c r="G448" t="s">
        <v>5925</v>
      </c>
      <c r="H448" t="s">
        <v>5926</v>
      </c>
      <c r="I448" t="s">
        <v>102</v>
      </c>
      <c r="J448" t="s">
        <v>27</v>
      </c>
      <c r="K448" t="s">
        <v>266</v>
      </c>
      <c r="L448" t="s">
        <v>267</v>
      </c>
      <c r="M448">
        <v>10011</v>
      </c>
      <c r="N448" t="s">
        <v>148</v>
      </c>
      <c r="O448" t="s">
        <v>325</v>
      </c>
      <c r="P448" t="s">
        <v>46</v>
      </c>
      <c r="Q448" t="s">
        <v>75</v>
      </c>
      <c r="R448" t="s">
        <v>326</v>
      </c>
      <c r="S448">
        <v>18.463999999999999</v>
      </c>
      <c r="T448">
        <v>4</v>
      </c>
      <c r="U448">
        <v>0.2</v>
      </c>
      <c r="V448">
        <v>6.9239999999999995</v>
      </c>
    </row>
    <row r="449" spans="1:22" x14ac:dyDescent="0.3">
      <c r="A449">
        <v>7476</v>
      </c>
      <c r="B449" t="s">
        <v>9498</v>
      </c>
      <c r="C449">
        <v>2011</v>
      </c>
      <c r="D449" s="13">
        <v>40550</v>
      </c>
      <c r="E449" s="13">
        <v>40554</v>
      </c>
      <c r="F449" t="s">
        <v>50</v>
      </c>
      <c r="G449" t="s">
        <v>3915</v>
      </c>
      <c r="H449" t="s">
        <v>3916</v>
      </c>
      <c r="I449" t="s">
        <v>102</v>
      </c>
      <c r="J449" t="s">
        <v>27</v>
      </c>
      <c r="K449" t="s">
        <v>28</v>
      </c>
      <c r="L449" t="s">
        <v>29</v>
      </c>
      <c r="M449">
        <v>42420</v>
      </c>
      <c r="N449" t="s">
        <v>30</v>
      </c>
      <c r="O449" t="s">
        <v>2209</v>
      </c>
      <c r="P449" t="s">
        <v>46</v>
      </c>
      <c r="Q449" t="s">
        <v>75</v>
      </c>
      <c r="R449" t="s">
        <v>2210</v>
      </c>
      <c r="S449">
        <v>609.98</v>
      </c>
      <c r="T449">
        <v>2</v>
      </c>
      <c r="U449">
        <v>0</v>
      </c>
      <c r="V449">
        <v>274.49099999999999</v>
      </c>
    </row>
    <row r="450" spans="1:22" x14ac:dyDescent="0.3">
      <c r="A450">
        <v>7471</v>
      </c>
      <c r="B450" t="s">
        <v>9495</v>
      </c>
      <c r="C450">
        <v>2012</v>
      </c>
      <c r="D450" s="13">
        <v>41167</v>
      </c>
      <c r="E450" s="13">
        <v>41172</v>
      </c>
      <c r="F450" t="s">
        <v>50</v>
      </c>
      <c r="G450" t="s">
        <v>4808</v>
      </c>
      <c r="H450" t="s">
        <v>4809</v>
      </c>
      <c r="I450" t="s">
        <v>41</v>
      </c>
      <c r="J450" t="s">
        <v>27</v>
      </c>
      <c r="K450" t="s">
        <v>146</v>
      </c>
      <c r="L450" t="s">
        <v>147</v>
      </c>
      <c r="M450">
        <v>19143</v>
      </c>
      <c r="N450" t="s">
        <v>148</v>
      </c>
      <c r="O450" t="s">
        <v>446</v>
      </c>
      <c r="P450" t="s">
        <v>46</v>
      </c>
      <c r="Q450" t="s">
        <v>75</v>
      </c>
      <c r="R450" t="s">
        <v>447</v>
      </c>
      <c r="S450">
        <v>3.5760000000000005</v>
      </c>
      <c r="T450">
        <v>4</v>
      </c>
      <c r="U450">
        <v>0.7</v>
      </c>
      <c r="V450">
        <v>-2.8608000000000002</v>
      </c>
    </row>
    <row r="451" spans="1:22" x14ac:dyDescent="0.3">
      <c r="A451">
        <v>7458</v>
      </c>
      <c r="B451" t="s">
        <v>9488</v>
      </c>
      <c r="C451">
        <v>2012</v>
      </c>
      <c r="D451" s="13">
        <v>41015</v>
      </c>
      <c r="E451" s="13">
        <v>41017</v>
      </c>
      <c r="F451" t="s">
        <v>188</v>
      </c>
      <c r="G451" t="s">
        <v>2720</v>
      </c>
      <c r="H451" t="s">
        <v>2721</v>
      </c>
      <c r="I451" t="s">
        <v>26</v>
      </c>
      <c r="J451" t="s">
        <v>27</v>
      </c>
      <c r="K451" t="s">
        <v>2237</v>
      </c>
      <c r="L451" t="s">
        <v>319</v>
      </c>
      <c r="M451">
        <v>22980</v>
      </c>
      <c r="N451" t="s">
        <v>30</v>
      </c>
      <c r="O451" t="s">
        <v>2441</v>
      </c>
      <c r="P451" t="s">
        <v>46</v>
      </c>
      <c r="Q451" t="s">
        <v>75</v>
      </c>
      <c r="R451" t="s">
        <v>2442</v>
      </c>
      <c r="S451">
        <v>9.14</v>
      </c>
      <c r="T451">
        <v>1</v>
      </c>
      <c r="U451">
        <v>0</v>
      </c>
      <c r="V451">
        <v>4.57</v>
      </c>
    </row>
    <row r="452" spans="1:22" x14ac:dyDescent="0.3">
      <c r="A452">
        <v>7452</v>
      </c>
      <c r="B452" t="s">
        <v>9485</v>
      </c>
      <c r="C452">
        <v>2014</v>
      </c>
      <c r="D452" s="13">
        <v>41900</v>
      </c>
      <c r="E452" s="13">
        <v>41905</v>
      </c>
      <c r="F452" t="s">
        <v>23</v>
      </c>
      <c r="G452" t="s">
        <v>2656</v>
      </c>
      <c r="H452" t="s">
        <v>2657</v>
      </c>
      <c r="I452" t="s">
        <v>102</v>
      </c>
      <c r="J452" t="s">
        <v>27</v>
      </c>
      <c r="K452" t="s">
        <v>184</v>
      </c>
      <c r="L452" t="s">
        <v>104</v>
      </c>
      <c r="M452">
        <v>77036</v>
      </c>
      <c r="N452" t="s">
        <v>105</v>
      </c>
      <c r="O452" t="s">
        <v>1294</v>
      </c>
      <c r="P452" t="s">
        <v>46</v>
      </c>
      <c r="Q452" t="s">
        <v>75</v>
      </c>
      <c r="R452" t="s">
        <v>1295</v>
      </c>
      <c r="S452">
        <v>5.7999999999999989</v>
      </c>
      <c r="T452">
        <v>5</v>
      </c>
      <c r="U452">
        <v>0.8</v>
      </c>
      <c r="V452">
        <v>-10.15</v>
      </c>
    </row>
    <row r="453" spans="1:22" x14ac:dyDescent="0.3">
      <c r="A453">
        <v>7440</v>
      </c>
      <c r="B453" t="s">
        <v>9480</v>
      </c>
      <c r="C453">
        <v>2014</v>
      </c>
      <c r="D453" s="13">
        <v>41885</v>
      </c>
      <c r="E453" s="13">
        <v>41889</v>
      </c>
      <c r="F453" t="s">
        <v>50</v>
      </c>
      <c r="G453" t="s">
        <v>4568</v>
      </c>
      <c r="H453" t="s">
        <v>4569</v>
      </c>
      <c r="I453" t="s">
        <v>26</v>
      </c>
      <c r="J453" t="s">
        <v>27</v>
      </c>
      <c r="K453" t="s">
        <v>42</v>
      </c>
      <c r="L453" t="s">
        <v>43</v>
      </c>
      <c r="M453">
        <v>90049</v>
      </c>
      <c r="N453" t="s">
        <v>44</v>
      </c>
      <c r="O453" t="s">
        <v>2357</v>
      </c>
      <c r="P453" t="s">
        <v>46</v>
      </c>
      <c r="Q453" t="s">
        <v>75</v>
      </c>
      <c r="R453" t="s">
        <v>2358</v>
      </c>
      <c r="S453">
        <v>18.72</v>
      </c>
      <c r="T453">
        <v>5</v>
      </c>
      <c r="U453">
        <v>0.2</v>
      </c>
      <c r="V453">
        <v>6.5519999999999996</v>
      </c>
    </row>
    <row r="454" spans="1:22" x14ac:dyDescent="0.3">
      <c r="A454">
        <v>7438</v>
      </c>
      <c r="B454" t="s">
        <v>9478</v>
      </c>
      <c r="C454">
        <v>2011</v>
      </c>
      <c r="D454" s="13">
        <v>40590</v>
      </c>
      <c r="E454" s="13">
        <v>40594</v>
      </c>
      <c r="F454" t="s">
        <v>50</v>
      </c>
      <c r="G454" t="s">
        <v>2410</v>
      </c>
      <c r="H454" t="s">
        <v>2411</v>
      </c>
      <c r="I454" t="s">
        <v>41</v>
      </c>
      <c r="J454" t="s">
        <v>27</v>
      </c>
      <c r="K454" t="s">
        <v>95</v>
      </c>
      <c r="L454" t="s">
        <v>96</v>
      </c>
      <c r="M454">
        <v>98105</v>
      </c>
      <c r="N454" t="s">
        <v>44</v>
      </c>
      <c r="O454" t="s">
        <v>3424</v>
      </c>
      <c r="P454" t="s">
        <v>46</v>
      </c>
      <c r="Q454" t="s">
        <v>75</v>
      </c>
      <c r="R454" t="s">
        <v>3425</v>
      </c>
      <c r="S454">
        <v>21.36</v>
      </c>
      <c r="T454">
        <v>5</v>
      </c>
      <c r="U454">
        <v>0.2</v>
      </c>
      <c r="V454">
        <v>7.2089999999999996</v>
      </c>
    </row>
    <row r="455" spans="1:22" x14ac:dyDescent="0.3">
      <c r="A455">
        <v>7436</v>
      </c>
      <c r="B455" t="s">
        <v>9477</v>
      </c>
      <c r="C455">
        <v>2012</v>
      </c>
      <c r="D455" s="13">
        <v>41116</v>
      </c>
      <c r="E455" s="13">
        <v>41121</v>
      </c>
      <c r="F455" t="s">
        <v>50</v>
      </c>
      <c r="G455" t="s">
        <v>1383</v>
      </c>
      <c r="H455" t="s">
        <v>1384</v>
      </c>
      <c r="I455" t="s">
        <v>41</v>
      </c>
      <c r="J455" t="s">
        <v>27</v>
      </c>
      <c r="K455" t="s">
        <v>8826</v>
      </c>
      <c r="L455" t="s">
        <v>43</v>
      </c>
      <c r="M455">
        <v>93030</v>
      </c>
      <c r="N455" t="s">
        <v>44</v>
      </c>
      <c r="O455" t="s">
        <v>1223</v>
      </c>
      <c r="P455" t="s">
        <v>46</v>
      </c>
      <c r="Q455" t="s">
        <v>75</v>
      </c>
      <c r="R455" t="s">
        <v>1224</v>
      </c>
      <c r="S455">
        <v>23.136000000000003</v>
      </c>
      <c r="T455">
        <v>6</v>
      </c>
      <c r="U455">
        <v>0.2</v>
      </c>
      <c r="V455">
        <v>8.3867999999999991</v>
      </c>
    </row>
    <row r="456" spans="1:22" x14ac:dyDescent="0.3">
      <c r="A456">
        <v>7435</v>
      </c>
      <c r="B456" t="s">
        <v>9477</v>
      </c>
      <c r="C456">
        <v>2012</v>
      </c>
      <c r="D456" s="13">
        <v>41116</v>
      </c>
      <c r="E456" s="13">
        <v>41121</v>
      </c>
      <c r="F456" t="s">
        <v>50</v>
      </c>
      <c r="G456" t="s">
        <v>1383</v>
      </c>
      <c r="H456" t="s">
        <v>1384</v>
      </c>
      <c r="I456" t="s">
        <v>41</v>
      </c>
      <c r="J456" t="s">
        <v>27</v>
      </c>
      <c r="K456" t="s">
        <v>8826</v>
      </c>
      <c r="L456" t="s">
        <v>43</v>
      </c>
      <c r="M456">
        <v>93030</v>
      </c>
      <c r="N456" t="s">
        <v>44</v>
      </c>
      <c r="O456" t="s">
        <v>2077</v>
      </c>
      <c r="P456" t="s">
        <v>46</v>
      </c>
      <c r="Q456" t="s">
        <v>75</v>
      </c>
      <c r="R456" t="s">
        <v>2078</v>
      </c>
      <c r="S456">
        <v>9.1440000000000001</v>
      </c>
      <c r="T456">
        <v>3</v>
      </c>
      <c r="U456">
        <v>0.2</v>
      </c>
      <c r="V456">
        <v>3.0860999999999996</v>
      </c>
    </row>
    <row r="457" spans="1:22" x14ac:dyDescent="0.3">
      <c r="A457">
        <v>7434</v>
      </c>
      <c r="B457" t="s">
        <v>9476</v>
      </c>
      <c r="C457">
        <v>2011</v>
      </c>
      <c r="D457" s="13">
        <v>40764</v>
      </c>
      <c r="E457" s="13">
        <v>40768</v>
      </c>
      <c r="F457" t="s">
        <v>50</v>
      </c>
      <c r="G457" t="s">
        <v>7418</v>
      </c>
      <c r="H457" t="s">
        <v>7419</v>
      </c>
      <c r="I457" t="s">
        <v>26</v>
      </c>
      <c r="J457" t="s">
        <v>27</v>
      </c>
      <c r="K457" t="s">
        <v>544</v>
      </c>
      <c r="L457" t="s">
        <v>310</v>
      </c>
      <c r="M457">
        <v>85023</v>
      </c>
      <c r="N457" t="s">
        <v>44</v>
      </c>
      <c r="O457" t="s">
        <v>3125</v>
      </c>
      <c r="P457" t="s">
        <v>46</v>
      </c>
      <c r="Q457" t="s">
        <v>75</v>
      </c>
      <c r="R457" t="s">
        <v>3126</v>
      </c>
      <c r="S457">
        <v>9.3450000000000024</v>
      </c>
      <c r="T457">
        <v>5</v>
      </c>
      <c r="U457">
        <v>0.7</v>
      </c>
      <c r="V457">
        <v>-6.5414999999999992</v>
      </c>
    </row>
    <row r="458" spans="1:22" x14ac:dyDescent="0.3">
      <c r="A458">
        <v>7429</v>
      </c>
      <c r="B458" t="s">
        <v>9475</v>
      </c>
      <c r="C458">
        <v>2011</v>
      </c>
      <c r="D458" s="13">
        <v>40619</v>
      </c>
      <c r="E458" s="13">
        <v>40623</v>
      </c>
      <c r="F458" t="s">
        <v>50</v>
      </c>
      <c r="G458" t="s">
        <v>8728</v>
      </c>
      <c r="H458" t="s">
        <v>8729</v>
      </c>
      <c r="I458" t="s">
        <v>41</v>
      </c>
      <c r="J458" t="s">
        <v>27</v>
      </c>
      <c r="K458" t="s">
        <v>328</v>
      </c>
      <c r="L458" t="s">
        <v>1487</v>
      </c>
      <c r="M458">
        <v>39212</v>
      </c>
      <c r="N458" t="s">
        <v>30</v>
      </c>
      <c r="O458" t="s">
        <v>1335</v>
      </c>
      <c r="P458" t="s">
        <v>46</v>
      </c>
      <c r="Q458" t="s">
        <v>75</v>
      </c>
      <c r="R458" t="s">
        <v>1336</v>
      </c>
      <c r="S458">
        <v>30.44</v>
      </c>
      <c r="T458">
        <v>2</v>
      </c>
      <c r="U458">
        <v>0</v>
      </c>
      <c r="V458">
        <v>14.9156</v>
      </c>
    </row>
    <row r="459" spans="1:22" x14ac:dyDescent="0.3">
      <c r="A459">
        <v>7428</v>
      </c>
      <c r="B459" t="s">
        <v>9475</v>
      </c>
      <c r="C459">
        <v>2011</v>
      </c>
      <c r="D459" s="13">
        <v>40619</v>
      </c>
      <c r="E459" s="13">
        <v>40623</v>
      </c>
      <c r="F459" t="s">
        <v>50</v>
      </c>
      <c r="G459" t="s">
        <v>8728</v>
      </c>
      <c r="H459" t="s">
        <v>8729</v>
      </c>
      <c r="I459" t="s">
        <v>41</v>
      </c>
      <c r="J459" t="s">
        <v>27</v>
      </c>
      <c r="K459" t="s">
        <v>328</v>
      </c>
      <c r="L459" t="s">
        <v>1487</v>
      </c>
      <c r="M459">
        <v>39212</v>
      </c>
      <c r="N459" t="s">
        <v>30</v>
      </c>
      <c r="O459" t="s">
        <v>2077</v>
      </c>
      <c r="P459" t="s">
        <v>46</v>
      </c>
      <c r="Q459" t="s">
        <v>75</v>
      </c>
      <c r="R459" t="s">
        <v>2078</v>
      </c>
      <c r="S459">
        <v>11.43</v>
      </c>
      <c r="T459">
        <v>3</v>
      </c>
      <c r="U459">
        <v>0</v>
      </c>
      <c r="V459">
        <v>5.3720999999999997</v>
      </c>
    </row>
    <row r="460" spans="1:22" x14ac:dyDescent="0.3">
      <c r="A460">
        <v>7421</v>
      </c>
      <c r="B460" t="s">
        <v>9470</v>
      </c>
      <c r="C460">
        <v>2013</v>
      </c>
      <c r="D460" s="13">
        <v>41347</v>
      </c>
      <c r="E460" s="13">
        <v>41349</v>
      </c>
      <c r="F460" t="s">
        <v>23</v>
      </c>
      <c r="G460" t="s">
        <v>355</v>
      </c>
      <c r="H460" t="s">
        <v>356</v>
      </c>
      <c r="I460" t="s">
        <v>41</v>
      </c>
      <c r="J460" t="s">
        <v>27</v>
      </c>
      <c r="K460" t="s">
        <v>146</v>
      </c>
      <c r="L460" t="s">
        <v>147</v>
      </c>
      <c r="M460">
        <v>19134</v>
      </c>
      <c r="N460" t="s">
        <v>148</v>
      </c>
      <c r="O460" t="s">
        <v>4327</v>
      </c>
      <c r="P460" t="s">
        <v>46</v>
      </c>
      <c r="Q460" t="s">
        <v>75</v>
      </c>
      <c r="R460" t="s">
        <v>4328</v>
      </c>
      <c r="S460">
        <v>23.160000000000004</v>
      </c>
      <c r="T460">
        <v>5</v>
      </c>
      <c r="U460">
        <v>0.7</v>
      </c>
      <c r="V460">
        <v>-15.439999999999998</v>
      </c>
    </row>
    <row r="461" spans="1:22" x14ac:dyDescent="0.3">
      <c r="A461">
        <v>7419</v>
      </c>
      <c r="B461" t="s">
        <v>9470</v>
      </c>
      <c r="C461">
        <v>2013</v>
      </c>
      <c r="D461" s="13">
        <v>41347</v>
      </c>
      <c r="E461" s="13">
        <v>41349</v>
      </c>
      <c r="F461" t="s">
        <v>23</v>
      </c>
      <c r="G461" t="s">
        <v>355</v>
      </c>
      <c r="H461" t="s">
        <v>356</v>
      </c>
      <c r="I461" t="s">
        <v>41</v>
      </c>
      <c r="J461" t="s">
        <v>27</v>
      </c>
      <c r="K461" t="s">
        <v>146</v>
      </c>
      <c r="L461" t="s">
        <v>147</v>
      </c>
      <c r="M461">
        <v>19134</v>
      </c>
      <c r="N461" t="s">
        <v>148</v>
      </c>
      <c r="O461" t="s">
        <v>6989</v>
      </c>
      <c r="P461" t="s">
        <v>46</v>
      </c>
      <c r="Q461" t="s">
        <v>75</v>
      </c>
      <c r="R461" t="s">
        <v>6990</v>
      </c>
      <c r="S461">
        <v>51.897000000000013</v>
      </c>
      <c r="T461">
        <v>1</v>
      </c>
      <c r="U461">
        <v>0.7</v>
      </c>
      <c r="V461">
        <v>-41.517600000000002</v>
      </c>
    </row>
    <row r="462" spans="1:22" x14ac:dyDescent="0.3">
      <c r="A462">
        <v>7376</v>
      </c>
      <c r="B462" t="s">
        <v>9451</v>
      </c>
      <c r="C462">
        <v>2014</v>
      </c>
      <c r="D462" s="13">
        <v>41865</v>
      </c>
      <c r="E462" s="13">
        <v>41872</v>
      </c>
      <c r="F462" t="s">
        <v>50</v>
      </c>
      <c r="G462" t="s">
        <v>1291</v>
      </c>
      <c r="H462" t="s">
        <v>1292</v>
      </c>
      <c r="I462" t="s">
        <v>41</v>
      </c>
      <c r="J462" t="s">
        <v>27</v>
      </c>
      <c r="K462" t="s">
        <v>947</v>
      </c>
      <c r="L462" t="s">
        <v>43</v>
      </c>
      <c r="M462">
        <v>92037</v>
      </c>
      <c r="N462" t="s">
        <v>44</v>
      </c>
      <c r="O462" t="s">
        <v>1903</v>
      </c>
      <c r="P462" t="s">
        <v>46</v>
      </c>
      <c r="Q462" t="s">
        <v>75</v>
      </c>
      <c r="R462" t="s">
        <v>1904</v>
      </c>
      <c r="S462">
        <v>36.024000000000001</v>
      </c>
      <c r="T462">
        <v>3</v>
      </c>
      <c r="U462">
        <v>0.2</v>
      </c>
      <c r="V462">
        <v>11.707799999999995</v>
      </c>
    </row>
    <row r="463" spans="1:22" x14ac:dyDescent="0.3">
      <c r="A463">
        <v>7369</v>
      </c>
      <c r="B463" t="s">
        <v>9446</v>
      </c>
      <c r="C463">
        <v>2014</v>
      </c>
      <c r="D463" s="13">
        <v>41745</v>
      </c>
      <c r="E463" s="13">
        <v>41747</v>
      </c>
      <c r="F463" t="s">
        <v>188</v>
      </c>
      <c r="G463" t="s">
        <v>1383</v>
      </c>
      <c r="H463" t="s">
        <v>1384</v>
      </c>
      <c r="I463" t="s">
        <v>41</v>
      </c>
      <c r="J463" t="s">
        <v>27</v>
      </c>
      <c r="K463" t="s">
        <v>1419</v>
      </c>
      <c r="L463" t="s">
        <v>54</v>
      </c>
      <c r="M463">
        <v>33180</v>
      </c>
      <c r="N463" t="s">
        <v>30</v>
      </c>
      <c r="O463" t="s">
        <v>325</v>
      </c>
      <c r="P463" t="s">
        <v>46</v>
      </c>
      <c r="Q463" t="s">
        <v>75</v>
      </c>
      <c r="R463" t="s">
        <v>6188</v>
      </c>
      <c r="S463">
        <v>15.570000000000004</v>
      </c>
      <c r="T463">
        <v>3</v>
      </c>
      <c r="U463">
        <v>0.7</v>
      </c>
      <c r="V463">
        <v>-11.936999999999998</v>
      </c>
    </row>
    <row r="464" spans="1:22" x14ac:dyDescent="0.3">
      <c r="A464">
        <v>7366</v>
      </c>
      <c r="B464" t="s">
        <v>9445</v>
      </c>
      <c r="C464">
        <v>2013</v>
      </c>
      <c r="D464" s="13">
        <v>41607</v>
      </c>
      <c r="E464" s="13">
        <v>41613</v>
      </c>
      <c r="F464" t="s">
        <v>50</v>
      </c>
      <c r="G464" t="s">
        <v>878</v>
      </c>
      <c r="H464" t="s">
        <v>879</v>
      </c>
      <c r="I464" t="s">
        <v>41</v>
      </c>
      <c r="J464" t="s">
        <v>27</v>
      </c>
      <c r="K464" t="s">
        <v>146</v>
      </c>
      <c r="L464" t="s">
        <v>147</v>
      </c>
      <c r="M464">
        <v>19140</v>
      </c>
      <c r="N464" t="s">
        <v>148</v>
      </c>
      <c r="O464" t="s">
        <v>5934</v>
      </c>
      <c r="P464" t="s">
        <v>46</v>
      </c>
      <c r="Q464" t="s">
        <v>75</v>
      </c>
      <c r="R464" t="s">
        <v>5935</v>
      </c>
      <c r="S464">
        <v>6.8880000000000017</v>
      </c>
      <c r="T464">
        <v>2</v>
      </c>
      <c r="U464">
        <v>0.7</v>
      </c>
      <c r="V464">
        <v>-5.0511999999999997</v>
      </c>
    </row>
    <row r="465" spans="1:22" x14ac:dyDescent="0.3">
      <c r="A465">
        <v>462</v>
      </c>
      <c r="B465" t="s">
        <v>1591</v>
      </c>
      <c r="C465">
        <v>2012</v>
      </c>
      <c r="D465" s="13">
        <v>41258</v>
      </c>
      <c r="E465" s="13">
        <v>41265</v>
      </c>
      <c r="F465" t="s">
        <v>50</v>
      </c>
      <c r="G465" t="s">
        <v>830</v>
      </c>
      <c r="H465" t="s">
        <v>831</v>
      </c>
      <c r="I465" t="s">
        <v>26</v>
      </c>
      <c r="J465" t="s">
        <v>27</v>
      </c>
      <c r="K465" t="s">
        <v>95</v>
      </c>
      <c r="L465" t="s">
        <v>96</v>
      </c>
      <c r="M465">
        <v>98115</v>
      </c>
      <c r="N465" t="s">
        <v>44</v>
      </c>
      <c r="O465" t="s">
        <v>1596</v>
      </c>
      <c r="P465" t="s">
        <v>46</v>
      </c>
      <c r="Q465" t="s">
        <v>75</v>
      </c>
      <c r="R465" t="s">
        <v>1597</v>
      </c>
      <c r="S465">
        <v>51.311999999999998</v>
      </c>
      <c r="T465">
        <v>3</v>
      </c>
      <c r="U465">
        <v>0.2</v>
      </c>
      <c r="V465">
        <v>18.600599999999996</v>
      </c>
    </row>
    <row r="466" spans="1:22" x14ac:dyDescent="0.3">
      <c r="A466">
        <v>7363</v>
      </c>
      <c r="B466" t="s">
        <v>9444</v>
      </c>
      <c r="C466">
        <v>2013</v>
      </c>
      <c r="D466" s="13">
        <v>41377</v>
      </c>
      <c r="E466" s="13">
        <v>41379</v>
      </c>
      <c r="F466" t="s">
        <v>188</v>
      </c>
      <c r="G466" t="s">
        <v>5748</v>
      </c>
      <c r="H466" t="s">
        <v>5749</v>
      </c>
      <c r="I466" t="s">
        <v>26</v>
      </c>
      <c r="J466" t="s">
        <v>27</v>
      </c>
      <c r="K466" t="s">
        <v>42</v>
      </c>
      <c r="L466" t="s">
        <v>43</v>
      </c>
      <c r="M466">
        <v>90036</v>
      </c>
      <c r="N466" t="s">
        <v>44</v>
      </c>
      <c r="O466" t="s">
        <v>3074</v>
      </c>
      <c r="P466" t="s">
        <v>46</v>
      </c>
      <c r="Q466" t="s">
        <v>75</v>
      </c>
      <c r="R466" t="s">
        <v>3075</v>
      </c>
      <c r="S466">
        <v>36.624000000000002</v>
      </c>
      <c r="T466">
        <v>3</v>
      </c>
      <c r="U466">
        <v>0.2</v>
      </c>
      <c r="V466">
        <v>13.734</v>
      </c>
    </row>
    <row r="467" spans="1:22" x14ac:dyDescent="0.3">
      <c r="A467">
        <v>7356</v>
      </c>
      <c r="B467" t="s">
        <v>9441</v>
      </c>
      <c r="C467">
        <v>2012</v>
      </c>
      <c r="D467" s="13">
        <v>41274</v>
      </c>
      <c r="E467" s="13">
        <v>41276</v>
      </c>
      <c r="F467" t="s">
        <v>23</v>
      </c>
      <c r="G467" t="s">
        <v>6638</v>
      </c>
      <c r="H467" t="s">
        <v>6639</v>
      </c>
      <c r="I467" t="s">
        <v>41</v>
      </c>
      <c r="J467" t="s">
        <v>27</v>
      </c>
      <c r="K467" t="s">
        <v>880</v>
      </c>
      <c r="L467" t="s">
        <v>238</v>
      </c>
      <c r="M467">
        <v>48205</v>
      </c>
      <c r="N467" t="s">
        <v>105</v>
      </c>
      <c r="O467" t="s">
        <v>3661</v>
      </c>
      <c r="P467" t="s">
        <v>46</v>
      </c>
      <c r="Q467" t="s">
        <v>75</v>
      </c>
      <c r="R467" t="s">
        <v>3662</v>
      </c>
      <c r="S467">
        <v>116.4</v>
      </c>
      <c r="T467">
        <v>8</v>
      </c>
      <c r="U467">
        <v>0</v>
      </c>
      <c r="V467">
        <v>52.379999999999995</v>
      </c>
    </row>
    <row r="468" spans="1:22" x14ac:dyDescent="0.3">
      <c r="A468">
        <v>465</v>
      </c>
      <c r="B468" t="s">
        <v>1598</v>
      </c>
      <c r="C468">
        <v>2013</v>
      </c>
      <c r="D468" s="13">
        <v>41387</v>
      </c>
      <c r="E468" s="13">
        <v>41394</v>
      </c>
      <c r="F468" t="s">
        <v>50</v>
      </c>
      <c r="G468" t="s">
        <v>1599</v>
      </c>
      <c r="H468" t="s">
        <v>1600</v>
      </c>
      <c r="I468" t="s">
        <v>102</v>
      </c>
      <c r="J468" t="s">
        <v>27</v>
      </c>
      <c r="K468" t="s">
        <v>544</v>
      </c>
      <c r="L468" t="s">
        <v>310</v>
      </c>
      <c r="M468">
        <v>85023</v>
      </c>
      <c r="N468" t="s">
        <v>44</v>
      </c>
      <c r="O468" t="s">
        <v>1603</v>
      </c>
      <c r="P468" t="s">
        <v>46</v>
      </c>
      <c r="Q468" t="s">
        <v>75</v>
      </c>
      <c r="R468" t="s">
        <v>1604</v>
      </c>
      <c r="S468">
        <v>28.484999999999999</v>
      </c>
      <c r="T468">
        <v>5</v>
      </c>
      <c r="U468">
        <v>0.7</v>
      </c>
      <c r="V468">
        <v>-20.888999999999989</v>
      </c>
    </row>
    <row r="469" spans="1:22" x14ac:dyDescent="0.3">
      <c r="A469">
        <v>7351</v>
      </c>
      <c r="B469" t="s">
        <v>9435</v>
      </c>
      <c r="C469">
        <v>2014</v>
      </c>
      <c r="D469" s="13">
        <v>41934</v>
      </c>
      <c r="E469" s="13">
        <v>41940</v>
      </c>
      <c r="F469" t="s">
        <v>50</v>
      </c>
      <c r="G469" t="s">
        <v>704</v>
      </c>
      <c r="H469" t="s">
        <v>705</v>
      </c>
      <c r="I469" t="s">
        <v>41</v>
      </c>
      <c r="J469" t="s">
        <v>27</v>
      </c>
      <c r="K469" t="s">
        <v>2548</v>
      </c>
      <c r="L469" t="s">
        <v>114</v>
      </c>
      <c r="M469">
        <v>53209</v>
      </c>
      <c r="N469" t="s">
        <v>105</v>
      </c>
      <c r="O469" t="s">
        <v>971</v>
      </c>
      <c r="P469" t="s">
        <v>46</v>
      </c>
      <c r="Q469" t="s">
        <v>75</v>
      </c>
      <c r="R469" t="s">
        <v>972</v>
      </c>
      <c r="S469">
        <v>21.9</v>
      </c>
      <c r="T469">
        <v>5</v>
      </c>
      <c r="U469">
        <v>0</v>
      </c>
      <c r="V469">
        <v>10.511999999999999</v>
      </c>
    </row>
    <row r="470" spans="1:22" x14ac:dyDescent="0.3">
      <c r="A470">
        <v>7350</v>
      </c>
      <c r="B470" t="s">
        <v>9435</v>
      </c>
      <c r="C470">
        <v>2014</v>
      </c>
      <c r="D470" s="13">
        <v>41934</v>
      </c>
      <c r="E470" s="13">
        <v>41940</v>
      </c>
      <c r="F470" t="s">
        <v>50</v>
      </c>
      <c r="G470" t="s">
        <v>704</v>
      </c>
      <c r="H470" t="s">
        <v>705</v>
      </c>
      <c r="I470" t="s">
        <v>41</v>
      </c>
      <c r="J470" t="s">
        <v>27</v>
      </c>
      <c r="K470" t="s">
        <v>2548</v>
      </c>
      <c r="L470" t="s">
        <v>114</v>
      </c>
      <c r="M470">
        <v>53209</v>
      </c>
      <c r="N470" t="s">
        <v>105</v>
      </c>
      <c r="O470" t="s">
        <v>2443</v>
      </c>
      <c r="P470" t="s">
        <v>46</v>
      </c>
      <c r="Q470" t="s">
        <v>75</v>
      </c>
      <c r="R470" t="s">
        <v>2444</v>
      </c>
      <c r="S470">
        <v>38.82</v>
      </c>
      <c r="T470">
        <v>6</v>
      </c>
      <c r="U470">
        <v>0</v>
      </c>
      <c r="V470">
        <v>19.41</v>
      </c>
    </row>
    <row r="471" spans="1:22" x14ac:dyDescent="0.3">
      <c r="A471">
        <v>7333</v>
      </c>
      <c r="B471" t="s">
        <v>9425</v>
      </c>
      <c r="C471">
        <v>2014</v>
      </c>
      <c r="D471" s="13">
        <v>41939</v>
      </c>
      <c r="E471" s="13">
        <v>41943</v>
      </c>
      <c r="F471" t="s">
        <v>50</v>
      </c>
      <c r="G471" t="s">
        <v>3887</v>
      </c>
      <c r="H471" t="s">
        <v>3888</v>
      </c>
      <c r="I471" t="s">
        <v>41</v>
      </c>
      <c r="J471" t="s">
        <v>27</v>
      </c>
      <c r="K471" t="s">
        <v>2470</v>
      </c>
      <c r="L471" t="s">
        <v>147</v>
      </c>
      <c r="M471">
        <v>17602</v>
      </c>
      <c r="N471" t="s">
        <v>148</v>
      </c>
      <c r="O471" t="s">
        <v>6809</v>
      </c>
      <c r="P471" t="s">
        <v>46</v>
      </c>
      <c r="Q471" t="s">
        <v>75</v>
      </c>
      <c r="R471" t="s">
        <v>6810</v>
      </c>
      <c r="S471">
        <v>81.438000000000017</v>
      </c>
      <c r="T471">
        <v>7</v>
      </c>
      <c r="U471">
        <v>0.7</v>
      </c>
      <c r="V471">
        <v>-65.150399999999991</v>
      </c>
    </row>
    <row r="472" spans="1:22" x14ac:dyDescent="0.3">
      <c r="A472">
        <v>7327</v>
      </c>
      <c r="B472" t="s">
        <v>9421</v>
      </c>
      <c r="C472">
        <v>2014</v>
      </c>
      <c r="D472" s="13">
        <v>41954</v>
      </c>
      <c r="E472" s="13">
        <v>41961</v>
      </c>
      <c r="F472" t="s">
        <v>50</v>
      </c>
      <c r="G472" t="s">
        <v>2225</v>
      </c>
      <c r="H472" t="s">
        <v>2226</v>
      </c>
      <c r="I472" t="s">
        <v>26</v>
      </c>
      <c r="J472" t="s">
        <v>27</v>
      </c>
      <c r="K472" t="s">
        <v>7820</v>
      </c>
      <c r="L472" t="s">
        <v>96</v>
      </c>
      <c r="M472">
        <v>99301</v>
      </c>
      <c r="N472" t="s">
        <v>44</v>
      </c>
      <c r="O472" t="s">
        <v>1494</v>
      </c>
      <c r="P472" t="s">
        <v>46</v>
      </c>
      <c r="Q472" t="s">
        <v>75</v>
      </c>
      <c r="R472" t="s">
        <v>1495</v>
      </c>
      <c r="S472">
        <v>28.792000000000002</v>
      </c>
      <c r="T472">
        <v>1</v>
      </c>
      <c r="U472">
        <v>0.2</v>
      </c>
      <c r="V472">
        <v>10.077200000000001</v>
      </c>
    </row>
    <row r="473" spans="1:22" x14ac:dyDescent="0.3">
      <c r="A473">
        <v>470</v>
      </c>
      <c r="B473" t="s">
        <v>1617</v>
      </c>
      <c r="C473">
        <v>2013</v>
      </c>
      <c r="D473" s="13">
        <v>41625</v>
      </c>
      <c r="E473" s="13">
        <v>41629</v>
      </c>
      <c r="F473" t="s">
        <v>23</v>
      </c>
      <c r="G473" t="s">
        <v>965</v>
      </c>
      <c r="H473" t="s">
        <v>966</v>
      </c>
      <c r="I473" t="s">
        <v>26</v>
      </c>
      <c r="J473" t="s">
        <v>27</v>
      </c>
      <c r="K473" t="s">
        <v>303</v>
      </c>
      <c r="L473" t="s">
        <v>211</v>
      </c>
      <c r="M473">
        <v>60610</v>
      </c>
      <c r="N473" t="s">
        <v>105</v>
      </c>
      <c r="O473" t="s">
        <v>1618</v>
      </c>
      <c r="P473" t="s">
        <v>46</v>
      </c>
      <c r="Q473" t="s">
        <v>75</v>
      </c>
      <c r="R473" t="s">
        <v>1619</v>
      </c>
      <c r="S473">
        <v>4.7879999999999985</v>
      </c>
      <c r="T473">
        <v>3</v>
      </c>
      <c r="U473">
        <v>0.8</v>
      </c>
      <c r="V473">
        <v>-7.9001999999999999</v>
      </c>
    </row>
    <row r="474" spans="1:22" x14ac:dyDescent="0.3">
      <c r="A474">
        <v>7319</v>
      </c>
      <c r="B474" t="s">
        <v>9416</v>
      </c>
      <c r="C474">
        <v>2014</v>
      </c>
      <c r="D474" s="13">
        <v>41961</v>
      </c>
      <c r="E474" s="13">
        <v>41965</v>
      </c>
      <c r="F474" t="s">
        <v>50</v>
      </c>
      <c r="G474" t="s">
        <v>4616</v>
      </c>
      <c r="H474" t="s">
        <v>4617</v>
      </c>
      <c r="I474" t="s">
        <v>41</v>
      </c>
      <c r="J474" t="s">
        <v>27</v>
      </c>
      <c r="K474" t="s">
        <v>9417</v>
      </c>
      <c r="L474" t="s">
        <v>420</v>
      </c>
      <c r="M474">
        <v>97123</v>
      </c>
      <c r="N474" t="s">
        <v>44</v>
      </c>
      <c r="O474" t="s">
        <v>3572</v>
      </c>
      <c r="P474" t="s">
        <v>46</v>
      </c>
      <c r="Q474" t="s">
        <v>75</v>
      </c>
      <c r="R474" t="s">
        <v>3573</v>
      </c>
      <c r="S474">
        <v>4.1580000000000004</v>
      </c>
      <c r="T474">
        <v>7</v>
      </c>
      <c r="U474">
        <v>0.7</v>
      </c>
      <c r="V474">
        <v>-3.4649999999999999</v>
      </c>
    </row>
    <row r="475" spans="1:22" x14ac:dyDescent="0.3">
      <c r="A475">
        <v>7313</v>
      </c>
      <c r="B475" t="s">
        <v>9412</v>
      </c>
      <c r="C475">
        <v>2012</v>
      </c>
      <c r="D475" s="13">
        <v>41191</v>
      </c>
      <c r="E475" s="13">
        <v>41195</v>
      </c>
      <c r="F475" t="s">
        <v>50</v>
      </c>
      <c r="G475" t="s">
        <v>5575</v>
      </c>
      <c r="H475" t="s">
        <v>5576</v>
      </c>
      <c r="I475" t="s">
        <v>26</v>
      </c>
      <c r="J475" t="s">
        <v>27</v>
      </c>
      <c r="K475" t="s">
        <v>1419</v>
      </c>
      <c r="L475" t="s">
        <v>54</v>
      </c>
      <c r="M475">
        <v>33178</v>
      </c>
      <c r="N475" t="s">
        <v>30</v>
      </c>
      <c r="O475" t="s">
        <v>1712</v>
      </c>
      <c r="P475" t="s">
        <v>46</v>
      </c>
      <c r="Q475" t="s">
        <v>75</v>
      </c>
      <c r="R475" t="s">
        <v>1713</v>
      </c>
      <c r="S475">
        <v>11.214000000000002</v>
      </c>
      <c r="T475">
        <v>2</v>
      </c>
      <c r="U475">
        <v>0.7</v>
      </c>
      <c r="V475">
        <v>-8.5974000000000004</v>
      </c>
    </row>
    <row r="476" spans="1:22" x14ac:dyDescent="0.3">
      <c r="A476">
        <v>7312</v>
      </c>
      <c r="B476" t="s">
        <v>9412</v>
      </c>
      <c r="C476">
        <v>2012</v>
      </c>
      <c r="D476" s="13">
        <v>41191</v>
      </c>
      <c r="E476" s="13">
        <v>41195</v>
      </c>
      <c r="F476" t="s">
        <v>50</v>
      </c>
      <c r="G476" t="s">
        <v>5575</v>
      </c>
      <c r="H476" t="s">
        <v>5576</v>
      </c>
      <c r="I476" t="s">
        <v>26</v>
      </c>
      <c r="J476" t="s">
        <v>27</v>
      </c>
      <c r="K476" t="s">
        <v>1419</v>
      </c>
      <c r="L476" t="s">
        <v>54</v>
      </c>
      <c r="M476">
        <v>33178</v>
      </c>
      <c r="N476" t="s">
        <v>30</v>
      </c>
      <c r="O476" t="s">
        <v>2913</v>
      </c>
      <c r="P476" t="s">
        <v>46</v>
      </c>
      <c r="Q476" t="s">
        <v>75</v>
      </c>
      <c r="R476" t="s">
        <v>2914</v>
      </c>
      <c r="S476">
        <v>1.8720000000000003</v>
      </c>
      <c r="T476">
        <v>2</v>
      </c>
      <c r="U476">
        <v>0.7</v>
      </c>
      <c r="V476">
        <v>-1.3103999999999996</v>
      </c>
    </row>
    <row r="477" spans="1:22" x14ac:dyDescent="0.3">
      <c r="A477">
        <v>7311</v>
      </c>
      <c r="B477" t="s">
        <v>9411</v>
      </c>
      <c r="C477">
        <v>2012</v>
      </c>
      <c r="D477" s="13">
        <v>41131</v>
      </c>
      <c r="E477" s="13">
        <v>41135</v>
      </c>
      <c r="F477" t="s">
        <v>50</v>
      </c>
      <c r="G477" t="s">
        <v>1870</v>
      </c>
      <c r="H477" t="s">
        <v>1871</v>
      </c>
      <c r="I477" t="s">
        <v>26</v>
      </c>
      <c r="J477" t="s">
        <v>27</v>
      </c>
      <c r="K477" t="s">
        <v>880</v>
      </c>
      <c r="L477" t="s">
        <v>238</v>
      </c>
      <c r="M477">
        <v>48227</v>
      </c>
      <c r="N477" t="s">
        <v>105</v>
      </c>
      <c r="O477" t="s">
        <v>2209</v>
      </c>
      <c r="P477" t="s">
        <v>46</v>
      </c>
      <c r="Q477" t="s">
        <v>75</v>
      </c>
      <c r="R477" t="s">
        <v>3599</v>
      </c>
      <c r="S477">
        <v>64.75</v>
      </c>
      <c r="T477">
        <v>5</v>
      </c>
      <c r="U477">
        <v>0</v>
      </c>
      <c r="V477">
        <v>29.137499999999996</v>
      </c>
    </row>
    <row r="478" spans="1:22" x14ac:dyDescent="0.3">
      <c r="A478">
        <v>7302</v>
      </c>
      <c r="B478" t="s">
        <v>9406</v>
      </c>
      <c r="C478">
        <v>2011</v>
      </c>
      <c r="D478" s="13">
        <v>40865</v>
      </c>
      <c r="E478" s="13">
        <v>40868</v>
      </c>
      <c r="F478" t="s">
        <v>188</v>
      </c>
      <c r="G478" t="s">
        <v>2484</v>
      </c>
      <c r="H478" t="s">
        <v>2485</v>
      </c>
      <c r="I478" t="s">
        <v>26</v>
      </c>
      <c r="J478" t="s">
        <v>27</v>
      </c>
      <c r="K478" t="s">
        <v>8738</v>
      </c>
      <c r="L478" t="s">
        <v>211</v>
      </c>
      <c r="M478">
        <v>60016</v>
      </c>
      <c r="N478" t="s">
        <v>105</v>
      </c>
      <c r="O478" t="s">
        <v>2106</v>
      </c>
      <c r="P478" t="s">
        <v>46</v>
      </c>
      <c r="Q478" t="s">
        <v>75</v>
      </c>
      <c r="R478" t="s">
        <v>2107</v>
      </c>
      <c r="S478">
        <v>2.8919999999999995</v>
      </c>
      <c r="T478">
        <v>3</v>
      </c>
      <c r="U478">
        <v>0.8</v>
      </c>
      <c r="V478">
        <v>-4.9164000000000012</v>
      </c>
    </row>
    <row r="479" spans="1:22" x14ac:dyDescent="0.3">
      <c r="A479">
        <v>7291</v>
      </c>
      <c r="B479" t="s">
        <v>9399</v>
      </c>
      <c r="C479">
        <v>2013</v>
      </c>
      <c r="D479" s="13">
        <v>41304</v>
      </c>
      <c r="E479" s="13">
        <v>41305</v>
      </c>
      <c r="F479" t="s">
        <v>188</v>
      </c>
      <c r="G479" t="s">
        <v>519</v>
      </c>
      <c r="H479" t="s">
        <v>520</v>
      </c>
      <c r="I479" t="s">
        <v>26</v>
      </c>
      <c r="J479" t="s">
        <v>27</v>
      </c>
      <c r="K479" t="s">
        <v>127</v>
      </c>
      <c r="L479" t="s">
        <v>43</v>
      </c>
      <c r="M479">
        <v>94122</v>
      </c>
      <c r="N479" t="s">
        <v>44</v>
      </c>
      <c r="O479" t="s">
        <v>575</v>
      </c>
      <c r="P479" t="s">
        <v>46</v>
      </c>
      <c r="Q479" t="s">
        <v>75</v>
      </c>
      <c r="R479" t="s">
        <v>576</v>
      </c>
      <c r="S479">
        <v>50.783999999999999</v>
      </c>
      <c r="T479">
        <v>2</v>
      </c>
      <c r="U479">
        <v>0.2</v>
      </c>
      <c r="V479">
        <v>17.7744</v>
      </c>
    </row>
    <row r="480" spans="1:22" x14ac:dyDescent="0.3">
      <c r="A480">
        <v>7283</v>
      </c>
      <c r="B480" t="s">
        <v>9394</v>
      </c>
      <c r="C480">
        <v>2014</v>
      </c>
      <c r="D480" s="13">
        <v>41813</v>
      </c>
      <c r="E480" s="13">
        <v>41820</v>
      </c>
      <c r="F480" t="s">
        <v>50</v>
      </c>
      <c r="G480" t="s">
        <v>2484</v>
      </c>
      <c r="H480" t="s">
        <v>2485</v>
      </c>
      <c r="I480" t="s">
        <v>26</v>
      </c>
      <c r="J480" t="s">
        <v>27</v>
      </c>
      <c r="K480" t="s">
        <v>303</v>
      </c>
      <c r="L480" t="s">
        <v>211</v>
      </c>
      <c r="M480">
        <v>60653</v>
      </c>
      <c r="N480" t="s">
        <v>105</v>
      </c>
      <c r="O480" t="s">
        <v>3429</v>
      </c>
      <c r="P480" t="s">
        <v>46</v>
      </c>
      <c r="Q480" t="s">
        <v>75</v>
      </c>
      <c r="R480" t="s">
        <v>3430</v>
      </c>
      <c r="S480">
        <v>3.0359999999999996</v>
      </c>
      <c r="T480">
        <v>3</v>
      </c>
      <c r="U480">
        <v>0.8</v>
      </c>
      <c r="V480">
        <v>-5.0094000000000012</v>
      </c>
    </row>
    <row r="481" spans="1:22" x14ac:dyDescent="0.3">
      <c r="A481">
        <v>7281</v>
      </c>
      <c r="B481" t="s">
        <v>9392</v>
      </c>
      <c r="C481">
        <v>2012</v>
      </c>
      <c r="D481" s="13">
        <v>40960</v>
      </c>
      <c r="E481" s="13">
        <v>40966</v>
      </c>
      <c r="F481" t="s">
        <v>50</v>
      </c>
      <c r="G481" t="s">
        <v>5502</v>
      </c>
      <c r="H481" t="s">
        <v>5503</v>
      </c>
      <c r="I481" t="s">
        <v>26</v>
      </c>
      <c r="J481" t="s">
        <v>27</v>
      </c>
      <c r="K481" t="s">
        <v>382</v>
      </c>
      <c r="L481" t="s">
        <v>2735</v>
      </c>
      <c r="M481">
        <v>21044</v>
      </c>
      <c r="N481" t="s">
        <v>148</v>
      </c>
      <c r="O481" t="s">
        <v>1742</v>
      </c>
      <c r="P481" t="s">
        <v>46</v>
      </c>
      <c r="Q481" t="s">
        <v>75</v>
      </c>
      <c r="R481" t="s">
        <v>1743</v>
      </c>
      <c r="S481">
        <v>2541.98</v>
      </c>
      <c r="T481">
        <v>2</v>
      </c>
      <c r="U481">
        <v>0</v>
      </c>
      <c r="V481">
        <v>1270.99</v>
      </c>
    </row>
    <row r="482" spans="1:22" x14ac:dyDescent="0.3">
      <c r="A482">
        <v>7274</v>
      </c>
      <c r="B482" t="s">
        <v>9387</v>
      </c>
      <c r="C482">
        <v>2013</v>
      </c>
      <c r="D482" s="13">
        <v>41558</v>
      </c>
      <c r="E482" s="13">
        <v>41562</v>
      </c>
      <c r="F482" t="s">
        <v>50</v>
      </c>
      <c r="G482" t="s">
        <v>3597</v>
      </c>
      <c r="H482" t="s">
        <v>3598</v>
      </c>
      <c r="I482" t="s">
        <v>41</v>
      </c>
      <c r="J482" t="s">
        <v>27</v>
      </c>
      <c r="K482" t="s">
        <v>4488</v>
      </c>
      <c r="L482" t="s">
        <v>88</v>
      </c>
      <c r="M482">
        <v>27405</v>
      </c>
      <c r="N482" t="s">
        <v>30</v>
      </c>
      <c r="O482" t="s">
        <v>1022</v>
      </c>
      <c r="P482" t="s">
        <v>46</v>
      </c>
      <c r="Q482" t="s">
        <v>75</v>
      </c>
      <c r="R482" t="s">
        <v>1023</v>
      </c>
      <c r="S482">
        <v>4.0950000000000006</v>
      </c>
      <c r="T482">
        <v>3</v>
      </c>
      <c r="U482">
        <v>0.7</v>
      </c>
      <c r="V482">
        <v>-2.7300000000000004</v>
      </c>
    </row>
    <row r="483" spans="1:22" x14ac:dyDescent="0.3">
      <c r="A483">
        <v>7267</v>
      </c>
      <c r="B483" t="s">
        <v>9382</v>
      </c>
      <c r="C483">
        <v>2014</v>
      </c>
      <c r="D483" s="13">
        <v>41868</v>
      </c>
      <c r="E483" s="13">
        <v>41868</v>
      </c>
      <c r="F483" t="s">
        <v>1290</v>
      </c>
      <c r="G483" t="s">
        <v>6461</v>
      </c>
      <c r="H483" t="s">
        <v>6462</v>
      </c>
      <c r="I483" t="s">
        <v>26</v>
      </c>
      <c r="J483" t="s">
        <v>27</v>
      </c>
      <c r="K483" t="s">
        <v>382</v>
      </c>
      <c r="L483" t="s">
        <v>335</v>
      </c>
      <c r="M483">
        <v>38401</v>
      </c>
      <c r="N483" t="s">
        <v>30</v>
      </c>
      <c r="O483" t="s">
        <v>2047</v>
      </c>
      <c r="P483" t="s">
        <v>46</v>
      </c>
      <c r="Q483" t="s">
        <v>75</v>
      </c>
      <c r="R483" t="s">
        <v>2048</v>
      </c>
      <c r="S483">
        <v>13.428000000000003</v>
      </c>
      <c r="T483">
        <v>3</v>
      </c>
      <c r="U483">
        <v>0.7</v>
      </c>
      <c r="V483">
        <v>-11.190000000000001</v>
      </c>
    </row>
    <row r="484" spans="1:22" x14ac:dyDescent="0.3">
      <c r="A484">
        <v>7242</v>
      </c>
      <c r="B484" t="s">
        <v>9367</v>
      </c>
      <c r="C484">
        <v>2014</v>
      </c>
      <c r="D484" s="13">
        <v>41753</v>
      </c>
      <c r="E484" s="13">
        <v>41755</v>
      </c>
      <c r="F484" t="s">
        <v>23</v>
      </c>
      <c r="G484" t="s">
        <v>2334</v>
      </c>
      <c r="H484" t="s">
        <v>2335</v>
      </c>
      <c r="I484" t="s">
        <v>26</v>
      </c>
      <c r="J484" t="s">
        <v>27</v>
      </c>
      <c r="K484" t="s">
        <v>602</v>
      </c>
      <c r="L484" t="s">
        <v>43</v>
      </c>
      <c r="M484">
        <v>91104</v>
      </c>
      <c r="N484" t="s">
        <v>44</v>
      </c>
      <c r="O484" t="s">
        <v>2387</v>
      </c>
      <c r="P484" t="s">
        <v>46</v>
      </c>
      <c r="Q484" t="s">
        <v>75</v>
      </c>
      <c r="R484" t="s">
        <v>2388</v>
      </c>
      <c r="S484">
        <v>92.88000000000001</v>
      </c>
      <c r="T484">
        <v>6</v>
      </c>
      <c r="U484">
        <v>0.2</v>
      </c>
      <c r="V484">
        <v>30.185999999999996</v>
      </c>
    </row>
    <row r="485" spans="1:22" x14ac:dyDescent="0.3">
      <c r="A485">
        <v>7236</v>
      </c>
      <c r="B485" t="s">
        <v>9361</v>
      </c>
      <c r="C485">
        <v>2013</v>
      </c>
      <c r="D485" s="13">
        <v>41342</v>
      </c>
      <c r="E485" s="13">
        <v>41346</v>
      </c>
      <c r="F485" t="s">
        <v>50</v>
      </c>
      <c r="G485" t="s">
        <v>6173</v>
      </c>
      <c r="H485" t="s">
        <v>6174</v>
      </c>
      <c r="I485" t="s">
        <v>26</v>
      </c>
      <c r="J485" t="s">
        <v>27</v>
      </c>
      <c r="K485" t="s">
        <v>266</v>
      </c>
      <c r="L485" t="s">
        <v>267</v>
      </c>
      <c r="M485">
        <v>10011</v>
      </c>
      <c r="N485" t="s">
        <v>148</v>
      </c>
      <c r="O485" t="s">
        <v>5374</v>
      </c>
      <c r="P485" t="s">
        <v>46</v>
      </c>
      <c r="Q485" t="s">
        <v>75</v>
      </c>
      <c r="R485" t="s">
        <v>5375</v>
      </c>
      <c r="S485">
        <v>69.456000000000003</v>
      </c>
      <c r="T485">
        <v>2</v>
      </c>
      <c r="U485">
        <v>0.2</v>
      </c>
      <c r="V485">
        <v>22.573199999999996</v>
      </c>
    </row>
    <row r="486" spans="1:22" x14ac:dyDescent="0.3">
      <c r="A486">
        <v>7231</v>
      </c>
      <c r="B486" t="s">
        <v>9360</v>
      </c>
      <c r="C486">
        <v>2014</v>
      </c>
      <c r="D486" s="13">
        <v>41712</v>
      </c>
      <c r="E486" s="13">
        <v>41714</v>
      </c>
      <c r="F486" t="s">
        <v>188</v>
      </c>
      <c r="G486" t="s">
        <v>5523</v>
      </c>
      <c r="H486" t="s">
        <v>5524</v>
      </c>
      <c r="I486" t="s">
        <v>26</v>
      </c>
      <c r="J486" t="s">
        <v>27</v>
      </c>
      <c r="K486" t="s">
        <v>746</v>
      </c>
      <c r="L486" t="s">
        <v>747</v>
      </c>
      <c r="M486">
        <v>6824</v>
      </c>
      <c r="N486" t="s">
        <v>148</v>
      </c>
      <c r="O486" t="s">
        <v>4327</v>
      </c>
      <c r="P486" t="s">
        <v>46</v>
      </c>
      <c r="Q486" t="s">
        <v>75</v>
      </c>
      <c r="R486" t="s">
        <v>4328</v>
      </c>
      <c r="S486">
        <v>30.88</v>
      </c>
      <c r="T486">
        <v>2</v>
      </c>
      <c r="U486">
        <v>0</v>
      </c>
      <c r="V486">
        <v>15.44</v>
      </c>
    </row>
    <row r="487" spans="1:22" x14ac:dyDescent="0.3">
      <c r="A487">
        <v>7229</v>
      </c>
      <c r="B487" t="s">
        <v>9359</v>
      </c>
      <c r="C487">
        <v>2011</v>
      </c>
      <c r="D487" s="13">
        <v>40744</v>
      </c>
      <c r="E487" s="13">
        <v>40746</v>
      </c>
      <c r="F487" t="s">
        <v>188</v>
      </c>
      <c r="G487" t="s">
        <v>7418</v>
      </c>
      <c r="H487" t="s">
        <v>7419</v>
      </c>
      <c r="I487" t="s">
        <v>26</v>
      </c>
      <c r="J487" t="s">
        <v>27</v>
      </c>
      <c r="K487" t="s">
        <v>127</v>
      </c>
      <c r="L487" t="s">
        <v>43</v>
      </c>
      <c r="M487">
        <v>94122</v>
      </c>
      <c r="N487" t="s">
        <v>44</v>
      </c>
      <c r="O487" t="s">
        <v>1712</v>
      </c>
      <c r="P487" t="s">
        <v>46</v>
      </c>
      <c r="Q487" t="s">
        <v>75</v>
      </c>
      <c r="R487" t="s">
        <v>1713</v>
      </c>
      <c r="S487">
        <v>89.712000000000018</v>
      </c>
      <c r="T487">
        <v>6</v>
      </c>
      <c r="U487">
        <v>0.2</v>
      </c>
      <c r="V487">
        <v>30.277799999999992</v>
      </c>
    </row>
    <row r="488" spans="1:22" x14ac:dyDescent="0.3">
      <c r="A488">
        <v>7221</v>
      </c>
      <c r="B488" t="s">
        <v>9354</v>
      </c>
      <c r="C488">
        <v>2014</v>
      </c>
      <c r="D488" s="13">
        <v>41649</v>
      </c>
      <c r="E488" s="13">
        <v>41653</v>
      </c>
      <c r="F488" t="s">
        <v>50</v>
      </c>
      <c r="G488" t="s">
        <v>3723</v>
      </c>
      <c r="H488" t="s">
        <v>3724</v>
      </c>
      <c r="I488" t="s">
        <v>26</v>
      </c>
      <c r="J488" t="s">
        <v>27</v>
      </c>
      <c r="K488" t="s">
        <v>146</v>
      </c>
      <c r="L488" t="s">
        <v>147</v>
      </c>
      <c r="M488">
        <v>19140</v>
      </c>
      <c r="N488" t="s">
        <v>148</v>
      </c>
      <c r="O488" t="s">
        <v>2209</v>
      </c>
      <c r="P488" t="s">
        <v>46</v>
      </c>
      <c r="Q488" t="s">
        <v>75</v>
      </c>
      <c r="R488" t="s">
        <v>2210</v>
      </c>
      <c r="S488">
        <v>274.49100000000004</v>
      </c>
      <c r="T488">
        <v>3</v>
      </c>
      <c r="U488">
        <v>0.7</v>
      </c>
      <c r="V488">
        <v>-228.74250000000006</v>
      </c>
    </row>
    <row r="489" spans="1:22" x14ac:dyDescent="0.3">
      <c r="A489">
        <v>7220</v>
      </c>
      <c r="B489" t="s">
        <v>9353</v>
      </c>
      <c r="C489">
        <v>2012</v>
      </c>
      <c r="D489" s="13">
        <v>41032</v>
      </c>
      <c r="E489" s="13">
        <v>41035</v>
      </c>
      <c r="F489" t="s">
        <v>188</v>
      </c>
      <c r="G489" t="s">
        <v>454</v>
      </c>
      <c r="H489" t="s">
        <v>455</v>
      </c>
      <c r="I489" t="s">
        <v>26</v>
      </c>
      <c r="J489" t="s">
        <v>27</v>
      </c>
      <c r="K489" t="s">
        <v>127</v>
      </c>
      <c r="L489" t="s">
        <v>43</v>
      </c>
      <c r="M489">
        <v>94109</v>
      </c>
      <c r="N489" t="s">
        <v>44</v>
      </c>
      <c r="O489" t="s">
        <v>2259</v>
      </c>
      <c r="P489" t="s">
        <v>46</v>
      </c>
      <c r="Q489" t="s">
        <v>75</v>
      </c>
      <c r="R489" t="s">
        <v>2260</v>
      </c>
      <c r="S489">
        <v>49.568000000000005</v>
      </c>
      <c r="T489">
        <v>2</v>
      </c>
      <c r="U489">
        <v>0.2</v>
      </c>
      <c r="V489">
        <v>17.348799999999997</v>
      </c>
    </row>
    <row r="490" spans="1:22" x14ac:dyDescent="0.3">
      <c r="A490">
        <v>7218</v>
      </c>
      <c r="B490" t="s">
        <v>9353</v>
      </c>
      <c r="C490">
        <v>2012</v>
      </c>
      <c r="D490" s="13">
        <v>41032</v>
      </c>
      <c r="E490" s="13">
        <v>41035</v>
      </c>
      <c r="F490" t="s">
        <v>188</v>
      </c>
      <c r="G490" t="s">
        <v>454</v>
      </c>
      <c r="H490" t="s">
        <v>455</v>
      </c>
      <c r="I490" t="s">
        <v>26</v>
      </c>
      <c r="J490" t="s">
        <v>27</v>
      </c>
      <c r="K490" t="s">
        <v>127</v>
      </c>
      <c r="L490" t="s">
        <v>43</v>
      </c>
      <c r="M490">
        <v>94109</v>
      </c>
      <c r="N490" t="s">
        <v>44</v>
      </c>
      <c r="O490" t="s">
        <v>3567</v>
      </c>
      <c r="P490" t="s">
        <v>46</v>
      </c>
      <c r="Q490" t="s">
        <v>75</v>
      </c>
      <c r="R490" t="s">
        <v>8589</v>
      </c>
      <c r="S490">
        <v>62.496000000000009</v>
      </c>
      <c r="T490">
        <v>2</v>
      </c>
      <c r="U490">
        <v>0.2</v>
      </c>
      <c r="V490">
        <v>21.873599999999996</v>
      </c>
    </row>
    <row r="491" spans="1:22" x14ac:dyDescent="0.3">
      <c r="A491">
        <v>7213</v>
      </c>
      <c r="B491" t="s">
        <v>9349</v>
      </c>
      <c r="C491">
        <v>2013</v>
      </c>
      <c r="D491" s="13">
        <v>41428</v>
      </c>
      <c r="E491" s="13">
        <v>41432</v>
      </c>
      <c r="F491" t="s">
        <v>50</v>
      </c>
      <c r="G491" t="s">
        <v>4764</v>
      </c>
      <c r="H491" t="s">
        <v>4765</v>
      </c>
      <c r="I491" t="s">
        <v>41</v>
      </c>
      <c r="J491" t="s">
        <v>27</v>
      </c>
      <c r="K491" t="s">
        <v>95</v>
      </c>
      <c r="L491" t="s">
        <v>96</v>
      </c>
      <c r="M491">
        <v>98115</v>
      </c>
      <c r="N491" t="s">
        <v>44</v>
      </c>
      <c r="O491" t="s">
        <v>2357</v>
      </c>
      <c r="P491" t="s">
        <v>46</v>
      </c>
      <c r="Q491" t="s">
        <v>75</v>
      </c>
      <c r="R491" t="s">
        <v>2358</v>
      </c>
      <c r="S491">
        <v>11.231999999999999</v>
      </c>
      <c r="T491">
        <v>3</v>
      </c>
      <c r="U491">
        <v>0.2</v>
      </c>
      <c r="V491">
        <v>3.9312000000000005</v>
      </c>
    </row>
    <row r="492" spans="1:22" x14ac:dyDescent="0.3">
      <c r="A492">
        <v>7212</v>
      </c>
      <c r="B492" t="s">
        <v>9349</v>
      </c>
      <c r="C492">
        <v>2013</v>
      </c>
      <c r="D492" s="13">
        <v>41428</v>
      </c>
      <c r="E492" s="13">
        <v>41432</v>
      </c>
      <c r="F492" t="s">
        <v>50</v>
      </c>
      <c r="G492" t="s">
        <v>4764</v>
      </c>
      <c r="H492" t="s">
        <v>4765</v>
      </c>
      <c r="I492" t="s">
        <v>41</v>
      </c>
      <c r="J492" t="s">
        <v>27</v>
      </c>
      <c r="K492" t="s">
        <v>95</v>
      </c>
      <c r="L492" t="s">
        <v>96</v>
      </c>
      <c r="M492">
        <v>98115</v>
      </c>
      <c r="N492" t="s">
        <v>44</v>
      </c>
      <c r="O492" t="s">
        <v>294</v>
      </c>
      <c r="P492" t="s">
        <v>46</v>
      </c>
      <c r="Q492" t="s">
        <v>75</v>
      </c>
      <c r="R492" t="s">
        <v>295</v>
      </c>
      <c r="S492">
        <v>51.648000000000003</v>
      </c>
      <c r="T492">
        <v>12</v>
      </c>
      <c r="U492">
        <v>0.2</v>
      </c>
      <c r="V492">
        <v>18.7224</v>
      </c>
    </row>
    <row r="493" spans="1:22" x14ac:dyDescent="0.3">
      <c r="A493">
        <v>7195</v>
      </c>
      <c r="B493" t="s">
        <v>9337</v>
      </c>
      <c r="C493">
        <v>2013</v>
      </c>
      <c r="D493" s="13">
        <v>41317</v>
      </c>
      <c r="E493" s="13">
        <v>41319</v>
      </c>
      <c r="F493" t="s">
        <v>188</v>
      </c>
      <c r="G493" t="s">
        <v>3019</v>
      </c>
      <c r="H493" t="s">
        <v>3020</v>
      </c>
      <c r="I493" t="s">
        <v>26</v>
      </c>
      <c r="J493" t="s">
        <v>27</v>
      </c>
      <c r="K493" t="s">
        <v>1736</v>
      </c>
      <c r="L493" t="s">
        <v>1272</v>
      </c>
      <c r="M493">
        <v>30318</v>
      </c>
      <c r="N493" t="s">
        <v>30</v>
      </c>
      <c r="O493" t="s">
        <v>545</v>
      </c>
      <c r="P493" t="s">
        <v>46</v>
      </c>
      <c r="Q493" t="s">
        <v>75</v>
      </c>
      <c r="R493" t="s">
        <v>546</v>
      </c>
      <c r="S493">
        <v>15.92</v>
      </c>
      <c r="T493">
        <v>4</v>
      </c>
      <c r="U493">
        <v>0</v>
      </c>
      <c r="V493">
        <v>7.4824000000000002</v>
      </c>
    </row>
    <row r="494" spans="1:22" x14ac:dyDescent="0.3">
      <c r="A494">
        <v>7192</v>
      </c>
      <c r="B494" t="s">
        <v>9336</v>
      </c>
      <c r="C494">
        <v>2013</v>
      </c>
      <c r="D494" s="13">
        <v>41549</v>
      </c>
      <c r="E494" s="13">
        <v>41554</v>
      </c>
      <c r="F494" t="s">
        <v>23</v>
      </c>
      <c r="G494" t="s">
        <v>4397</v>
      </c>
      <c r="H494" t="s">
        <v>4398</v>
      </c>
      <c r="I494" t="s">
        <v>26</v>
      </c>
      <c r="J494" t="s">
        <v>27</v>
      </c>
      <c r="K494" t="s">
        <v>2330</v>
      </c>
      <c r="L494" t="s">
        <v>54</v>
      </c>
      <c r="M494">
        <v>33012</v>
      </c>
      <c r="N494" t="s">
        <v>30</v>
      </c>
      <c r="O494" t="s">
        <v>1218</v>
      </c>
      <c r="P494" t="s">
        <v>46</v>
      </c>
      <c r="Q494" t="s">
        <v>75</v>
      </c>
      <c r="R494" t="s">
        <v>1219</v>
      </c>
      <c r="S494">
        <v>5.3880000000000008</v>
      </c>
      <c r="T494">
        <v>4</v>
      </c>
      <c r="U494">
        <v>0.7</v>
      </c>
      <c r="V494">
        <v>-4.49</v>
      </c>
    </row>
    <row r="495" spans="1:22" x14ac:dyDescent="0.3">
      <c r="A495">
        <v>7183</v>
      </c>
      <c r="B495" t="s">
        <v>9332</v>
      </c>
      <c r="C495">
        <v>2014</v>
      </c>
      <c r="D495" s="13">
        <v>41760</v>
      </c>
      <c r="E495" s="13">
        <v>41764</v>
      </c>
      <c r="F495" t="s">
        <v>50</v>
      </c>
      <c r="G495" t="s">
        <v>1068</v>
      </c>
      <c r="H495" t="s">
        <v>1069</v>
      </c>
      <c r="I495" t="s">
        <v>102</v>
      </c>
      <c r="J495" t="s">
        <v>27</v>
      </c>
      <c r="K495" t="s">
        <v>42</v>
      </c>
      <c r="L495" t="s">
        <v>43</v>
      </c>
      <c r="M495">
        <v>90032</v>
      </c>
      <c r="N495" t="s">
        <v>44</v>
      </c>
      <c r="O495" t="s">
        <v>2727</v>
      </c>
      <c r="P495" t="s">
        <v>46</v>
      </c>
      <c r="Q495" t="s">
        <v>75</v>
      </c>
      <c r="R495" t="s">
        <v>2728</v>
      </c>
      <c r="S495">
        <v>23.24</v>
      </c>
      <c r="T495">
        <v>5</v>
      </c>
      <c r="U495">
        <v>0.2</v>
      </c>
      <c r="V495">
        <v>7.5529999999999982</v>
      </c>
    </row>
    <row r="496" spans="1:22" x14ac:dyDescent="0.3">
      <c r="A496">
        <v>7179</v>
      </c>
      <c r="B496" t="s">
        <v>9328</v>
      </c>
      <c r="C496">
        <v>2014</v>
      </c>
      <c r="D496" s="13">
        <v>41764</v>
      </c>
      <c r="E496" s="13">
        <v>41770</v>
      </c>
      <c r="F496" t="s">
        <v>50</v>
      </c>
      <c r="G496" t="s">
        <v>4193</v>
      </c>
      <c r="H496" t="s">
        <v>4194</v>
      </c>
      <c r="I496" t="s">
        <v>41</v>
      </c>
      <c r="J496" t="s">
        <v>27</v>
      </c>
      <c r="K496" t="s">
        <v>146</v>
      </c>
      <c r="L496" t="s">
        <v>147</v>
      </c>
      <c r="M496">
        <v>19140</v>
      </c>
      <c r="N496" t="s">
        <v>148</v>
      </c>
      <c r="O496" t="s">
        <v>3366</v>
      </c>
      <c r="P496" t="s">
        <v>46</v>
      </c>
      <c r="Q496" t="s">
        <v>75</v>
      </c>
      <c r="R496" t="s">
        <v>3367</v>
      </c>
      <c r="S496">
        <v>9.3960000000000008</v>
      </c>
      <c r="T496">
        <v>3</v>
      </c>
      <c r="U496">
        <v>0.7</v>
      </c>
      <c r="V496">
        <v>-7.5167999999999964</v>
      </c>
    </row>
    <row r="497" spans="1:22" x14ac:dyDescent="0.3">
      <c r="A497">
        <v>7178</v>
      </c>
      <c r="B497" t="s">
        <v>9328</v>
      </c>
      <c r="C497">
        <v>2014</v>
      </c>
      <c r="D497" s="13">
        <v>41764</v>
      </c>
      <c r="E497" s="13">
        <v>41770</v>
      </c>
      <c r="F497" t="s">
        <v>50</v>
      </c>
      <c r="G497" t="s">
        <v>4193</v>
      </c>
      <c r="H497" t="s">
        <v>4194</v>
      </c>
      <c r="I497" t="s">
        <v>41</v>
      </c>
      <c r="J497" t="s">
        <v>27</v>
      </c>
      <c r="K497" t="s">
        <v>146</v>
      </c>
      <c r="L497" t="s">
        <v>147</v>
      </c>
      <c r="M497">
        <v>19140</v>
      </c>
      <c r="N497" t="s">
        <v>148</v>
      </c>
      <c r="O497" t="s">
        <v>9263</v>
      </c>
      <c r="P497" t="s">
        <v>46</v>
      </c>
      <c r="Q497" t="s">
        <v>75</v>
      </c>
      <c r="R497" t="s">
        <v>9264</v>
      </c>
      <c r="S497">
        <v>2.2020000000000004</v>
      </c>
      <c r="T497">
        <v>2</v>
      </c>
      <c r="U497">
        <v>0.7</v>
      </c>
      <c r="V497">
        <v>-1.5413999999999999</v>
      </c>
    </row>
    <row r="498" spans="1:22" x14ac:dyDescent="0.3">
      <c r="A498">
        <v>7165</v>
      </c>
      <c r="B498" t="s">
        <v>9322</v>
      </c>
      <c r="C498">
        <v>2011</v>
      </c>
      <c r="D498" s="13">
        <v>40655</v>
      </c>
      <c r="E498" s="13">
        <v>40657</v>
      </c>
      <c r="F498" t="s">
        <v>23</v>
      </c>
      <c r="G498" t="s">
        <v>6420</v>
      </c>
      <c r="H498" t="s">
        <v>6421</v>
      </c>
      <c r="I498" t="s">
        <v>41</v>
      </c>
      <c r="J498" t="s">
        <v>27</v>
      </c>
      <c r="K498" t="s">
        <v>276</v>
      </c>
      <c r="L498" t="s">
        <v>267</v>
      </c>
      <c r="M498">
        <v>12180</v>
      </c>
      <c r="N498" t="s">
        <v>148</v>
      </c>
      <c r="O498" t="s">
        <v>3587</v>
      </c>
      <c r="P498" t="s">
        <v>46</v>
      </c>
      <c r="Q498" t="s">
        <v>75</v>
      </c>
      <c r="R498" t="s">
        <v>3588</v>
      </c>
      <c r="S498">
        <v>9.9120000000000008</v>
      </c>
      <c r="T498">
        <v>3</v>
      </c>
      <c r="U498">
        <v>0.2</v>
      </c>
      <c r="V498">
        <v>3.3452999999999995</v>
      </c>
    </row>
    <row r="499" spans="1:22" x14ac:dyDescent="0.3">
      <c r="A499">
        <v>7163</v>
      </c>
      <c r="B499" t="s">
        <v>9321</v>
      </c>
      <c r="C499">
        <v>2011</v>
      </c>
      <c r="D499" s="13">
        <v>40728</v>
      </c>
      <c r="E499" s="13">
        <v>40733</v>
      </c>
      <c r="F499" t="s">
        <v>50</v>
      </c>
      <c r="G499" t="s">
        <v>3987</v>
      </c>
      <c r="H499" t="s">
        <v>3988</v>
      </c>
      <c r="I499" t="s">
        <v>26</v>
      </c>
      <c r="J499" t="s">
        <v>27</v>
      </c>
      <c r="K499" t="s">
        <v>1464</v>
      </c>
      <c r="L499" t="s">
        <v>319</v>
      </c>
      <c r="M499">
        <v>23223</v>
      </c>
      <c r="N499" t="s">
        <v>30</v>
      </c>
      <c r="O499" t="s">
        <v>2913</v>
      </c>
      <c r="P499" t="s">
        <v>46</v>
      </c>
      <c r="Q499" t="s">
        <v>75</v>
      </c>
      <c r="R499" t="s">
        <v>2914</v>
      </c>
      <c r="S499">
        <v>15.600000000000001</v>
      </c>
      <c r="T499">
        <v>5</v>
      </c>
      <c r="U499">
        <v>0</v>
      </c>
      <c r="V499">
        <v>7.6440000000000001</v>
      </c>
    </row>
    <row r="500" spans="1:22" x14ac:dyDescent="0.3">
      <c r="A500">
        <v>497</v>
      </c>
      <c r="B500" t="s">
        <v>1710</v>
      </c>
      <c r="C500">
        <v>2013</v>
      </c>
      <c r="D500" s="13">
        <v>41481</v>
      </c>
      <c r="E500" s="13">
        <v>41487</v>
      </c>
      <c r="F500" t="s">
        <v>50</v>
      </c>
      <c r="G500" t="s">
        <v>1583</v>
      </c>
      <c r="H500" t="s">
        <v>1584</v>
      </c>
      <c r="I500" t="s">
        <v>26</v>
      </c>
      <c r="J500" t="s">
        <v>27</v>
      </c>
      <c r="K500" t="s">
        <v>1711</v>
      </c>
      <c r="L500" t="s">
        <v>43</v>
      </c>
      <c r="M500">
        <v>92627</v>
      </c>
      <c r="N500" t="s">
        <v>44</v>
      </c>
      <c r="O500" t="s">
        <v>1712</v>
      </c>
      <c r="P500" t="s">
        <v>46</v>
      </c>
      <c r="Q500" t="s">
        <v>75</v>
      </c>
      <c r="R500" t="s">
        <v>1713</v>
      </c>
      <c r="S500">
        <v>119.61600000000001</v>
      </c>
      <c r="T500">
        <v>8</v>
      </c>
      <c r="U500">
        <v>0.2</v>
      </c>
      <c r="V500">
        <v>40.370399999999997</v>
      </c>
    </row>
    <row r="501" spans="1:22" x14ac:dyDescent="0.3">
      <c r="A501">
        <v>7156</v>
      </c>
      <c r="B501" t="s">
        <v>9315</v>
      </c>
      <c r="C501">
        <v>2012</v>
      </c>
      <c r="D501" s="13">
        <v>41268</v>
      </c>
      <c r="E501" s="13">
        <v>41270</v>
      </c>
      <c r="F501" t="s">
        <v>23</v>
      </c>
      <c r="G501" t="s">
        <v>242</v>
      </c>
      <c r="H501" t="s">
        <v>243</v>
      </c>
      <c r="I501" t="s">
        <v>26</v>
      </c>
      <c r="J501" t="s">
        <v>27</v>
      </c>
      <c r="K501" t="s">
        <v>497</v>
      </c>
      <c r="L501" t="s">
        <v>1272</v>
      </c>
      <c r="M501">
        <v>31907</v>
      </c>
      <c r="N501" t="s">
        <v>30</v>
      </c>
      <c r="O501" t="s">
        <v>1393</v>
      </c>
      <c r="P501" t="s">
        <v>46</v>
      </c>
      <c r="Q501" t="s">
        <v>75</v>
      </c>
      <c r="R501" t="s">
        <v>1394</v>
      </c>
      <c r="S501">
        <v>157.89999999999998</v>
      </c>
      <c r="T501">
        <v>5</v>
      </c>
      <c r="U501">
        <v>0</v>
      </c>
      <c r="V501">
        <v>74.212999999999994</v>
      </c>
    </row>
    <row r="502" spans="1:22" x14ac:dyDescent="0.3">
      <c r="A502">
        <v>7145</v>
      </c>
      <c r="B502" t="s">
        <v>9308</v>
      </c>
      <c r="C502">
        <v>2014</v>
      </c>
      <c r="D502" s="13">
        <v>41710</v>
      </c>
      <c r="E502" s="13">
        <v>41715</v>
      </c>
      <c r="F502" t="s">
        <v>50</v>
      </c>
      <c r="G502" t="s">
        <v>8228</v>
      </c>
      <c r="H502" t="s">
        <v>8229</v>
      </c>
      <c r="I502" t="s">
        <v>102</v>
      </c>
      <c r="J502" t="s">
        <v>27</v>
      </c>
      <c r="K502" t="s">
        <v>146</v>
      </c>
      <c r="L502" t="s">
        <v>147</v>
      </c>
      <c r="M502">
        <v>19140</v>
      </c>
      <c r="N502" t="s">
        <v>148</v>
      </c>
      <c r="O502" t="s">
        <v>462</v>
      </c>
      <c r="P502" t="s">
        <v>46</v>
      </c>
      <c r="Q502" t="s">
        <v>75</v>
      </c>
      <c r="R502" t="s">
        <v>463</v>
      </c>
      <c r="S502">
        <v>12.294</v>
      </c>
      <c r="T502">
        <v>1</v>
      </c>
      <c r="U502">
        <v>0.7</v>
      </c>
      <c r="V502">
        <v>-8.6057999999999986</v>
      </c>
    </row>
    <row r="503" spans="1:22" x14ac:dyDescent="0.3">
      <c r="A503">
        <v>7139</v>
      </c>
      <c r="B503" t="s">
        <v>9304</v>
      </c>
      <c r="C503">
        <v>2012</v>
      </c>
      <c r="D503" s="13">
        <v>41233</v>
      </c>
      <c r="E503" s="13">
        <v>41240</v>
      </c>
      <c r="F503" t="s">
        <v>50</v>
      </c>
      <c r="G503" t="s">
        <v>2370</v>
      </c>
      <c r="H503" t="s">
        <v>2371</v>
      </c>
      <c r="I503" t="s">
        <v>26</v>
      </c>
      <c r="J503" t="s">
        <v>27</v>
      </c>
      <c r="K503" t="s">
        <v>1419</v>
      </c>
      <c r="L503" t="s">
        <v>54</v>
      </c>
      <c r="M503">
        <v>33180</v>
      </c>
      <c r="N503" t="s">
        <v>30</v>
      </c>
      <c r="O503" t="s">
        <v>1088</v>
      </c>
      <c r="P503" t="s">
        <v>46</v>
      </c>
      <c r="Q503" t="s">
        <v>75</v>
      </c>
      <c r="R503" t="s">
        <v>1089</v>
      </c>
      <c r="S503">
        <v>62.88000000000001</v>
      </c>
      <c r="T503">
        <v>4</v>
      </c>
      <c r="U503">
        <v>0.7</v>
      </c>
      <c r="V503">
        <v>-50.304000000000002</v>
      </c>
    </row>
    <row r="504" spans="1:22" x14ac:dyDescent="0.3">
      <c r="A504">
        <v>501</v>
      </c>
      <c r="B504" t="s">
        <v>1718</v>
      </c>
      <c r="C504">
        <v>2013</v>
      </c>
      <c r="D504" s="13">
        <v>41425</v>
      </c>
      <c r="E504" s="13">
        <v>41430</v>
      </c>
      <c r="F504" t="s">
        <v>50</v>
      </c>
      <c r="G504" t="s">
        <v>1719</v>
      </c>
      <c r="H504" t="s">
        <v>1720</v>
      </c>
      <c r="I504" t="s">
        <v>41</v>
      </c>
      <c r="J504" t="s">
        <v>27</v>
      </c>
      <c r="K504" t="s">
        <v>1721</v>
      </c>
      <c r="L504" t="s">
        <v>457</v>
      </c>
      <c r="M504">
        <v>80134</v>
      </c>
      <c r="N504" t="s">
        <v>44</v>
      </c>
      <c r="O504" t="s">
        <v>1722</v>
      </c>
      <c r="P504" t="s">
        <v>46</v>
      </c>
      <c r="Q504" t="s">
        <v>75</v>
      </c>
      <c r="R504" t="s">
        <v>1723</v>
      </c>
      <c r="S504">
        <v>22.620000000000005</v>
      </c>
      <c r="T504">
        <v>2</v>
      </c>
      <c r="U504">
        <v>0.7</v>
      </c>
      <c r="V504">
        <v>-15.079999999999998</v>
      </c>
    </row>
    <row r="505" spans="1:22" x14ac:dyDescent="0.3">
      <c r="A505">
        <v>502</v>
      </c>
      <c r="B505" t="s">
        <v>1718</v>
      </c>
      <c r="C505">
        <v>2013</v>
      </c>
      <c r="D505" s="13">
        <v>41425</v>
      </c>
      <c r="E505" s="13">
        <v>41430</v>
      </c>
      <c r="F505" t="s">
        <v>50</v>
      </c>
      <c r="G505" t="s">
        <v>1719</v>
      </c>
      <c r="H505" t="s">
        <v>1720</v>
      </c>
      <c r="I505" t="s">
        <v>41</v>
      </c>
      <c r="J505" t="s">
        <v>27</v>
      </c>
      <c r="K505" t="s">
        <v>1721</v>
      </c>
      <c r="L505" t="s">
        <v>457</v>
      </c>
      <c r="M505">
        <v>80134</v>
      </c>
      <c r="N505" t="s">
        <v>44</v>
      </c>
      <c r="O505" t="s">
        <v>1724</v>
      </c>
      <c r="P505" t="s">
        <v>46</v>
      </c>
      <c r="Q505" t="s">
        <v>75</v>
      </c>
      <c r="R505" t="s">
        <v>1725</v>
      </c>
      <c r="S505">
        <v>14.952000000000004</v>
      </c>
      <c r="T505">
        <v>2</v>
      </c>
      <c r="U505">
        <v>0.7</v>
      </c>
      <c r="V505">
        <v>-11.961599999999997</v>
      </c>
    </row>
    <row r="506" spans="1:22" x14ac:dyDescent="0.3">
      <c r="A506">
        <v>7137</v>
      </c>
      <c r="B506" t="s">
        <v>9304</v>
      </c>
      <c r="C506">
        <v>2012</v>
      </c>
      <c r="D506" s="13">
        <v>41233</v>
      </c>
      <c r="E506" s="13">
        <v>41240</v>
      </c>
      <c r="F506" t="s">
        <v>50</v>
      </c>
      <c r="G506" t="s">
        <v>2370</v>
      </c>
      <c r="H506" t="s">
        <v>2371</v>
      </c>
      <c r="I506" t="s">
        <v>26</v>
      </c>
      <c r="J506" t="s">
        <v>27</v>
      </c>
      <c r="K506" t="s">
        <v>1419</v>
      </c>
      <c r="L506" t="s">
        <v>54</v>
      </c>
      <c r="M506">
        <v>33180</v>
      </c>
      <c r="N506" t="s">
        <v>30</v>
      </c>
      <c r="O506" t="s">
        <v>2106</v>
      </c>
      <c r="P506" t="s">
        <v>46</v>
      </c>
      <c r="Q506" t="s">
        <v>75</v>
      </c>
      <c r="R506" t="s">
        <v>2107</v>
      </c>
      <c r="S506">
        <v>7.2300000000000022</v>
      </c>
      <c r="T506">
        <v>5</v>
      </c>
      <c r="U506">
        <v>0.7</v>
      </c>
      <c r="V506">
        <v>-5.7840000000000007</v>
      </c>
    </row>
    <row r="507" spans="1:22" x14ac:dyDescent="0.3">
      <c r="A507">
        <v>504</v>
      </c>
      <c r="B507" t="s">
        <v>1718</v>
      </c>
      <c r="C507">
        <v>2013</v>
      </c>
      <c r="D507" s="13">
        <v>41425</v>
      </c>
      <c r="E507" s="13">
        <v>41430</v>
      </c>
      <c r="F507" t="s">
        <v>50</v>
      </c>
      <c r="G507" t="s">
        <v>1719</v>
      </c>
      <c r="H507" t="s">
        <v>1720</v>
      </c>
      <c r="I507" t="s">
        <v>41</v>
      </c>
      <c r="J507" t="s">
        <v>27</v>
      </c>
      <c r="K507" t="s">
        <v>1721</v>
      </c>
      <c r="L507" t="s">
        <v>457</v>
      </c>
      <c r="M507">
        <v>80134</v>
      </c>
      <c r="N507" t="s">
        <v>44</v>
      </c>
      <c r="O507" t="s">
        <v>1728</v>
      </c>
      <c r="P507" t="s">
        <v>46</v>
      </c>
      <c r="Q507" t="s">
        <v>75</v>
      </c>
      <c r="R507" t="s">
        <v>1729</v>
      </c>
      <c r="S507">
        <v>2.3760000000000003</v>
      </c>
      <c r="T507">
        <v>3</v>
      </c>
      <c r="U507">
        <v>0.7</v>
      </c>
      <c r="V507">
        <v>-1.9007999999999998</v>
      </c>
    </row>
    <row r="508" spans="1:22" x14ac:dyDescent="0.3">
      <c r="A508">
        <v>7121</v>
      </c>
      <c r="B508" t="s">
        <v>9297</v>
      </c>
      <c r="C508">
        <v>2011</v>
      </c>
      <c r="D508" s="13">
        <v>40564</v>
      </c>
      <c r="E508" s="13">
        <v>40570</v>
      </c>
      <c r="F508" t="s">
        <v>50</v>
      </c>
      <c r="G508" t="s">
        <v>1318</v>
      </c>
      <c r="H508" t="s">
        <v>1319</v>
      </c>
      <c r="I508" t="s">
        <v>41</v>
      </c>
      <c r="J508" t="s">
        <v>27</v>
      </c>
      <c r="K508" t="s">
        <v>3792</v>
      </c>
      <c r="L508" t="s">
        <v>335</v>
      </c>
      <c r="M508">
        <v>37167</v>
      </c>
      <c r="N508" t="s">
        <v>30</v>
      </c>
      <c r="O508" t="s">
        <v>4766</v>
      </c>
      <c r="P508" t="s">
        <v>46</v>
      </c>
      <c r="Q508" t="s">
        <v>75</v>
      </c>
      <c r="R508" t="s">
        <v>4767</v>
      </c>
      <c r="S508">
        <v>67.194000000000003</v>
      </c>
      <c r="T508">
        <v>1</v>
      </c>
      <c r="U508">
        <v>0.7</v>
      </c>
      <c r="V508">
        <v>-51.515399999999985</v>
      </c>
    </row>
    <row r="509" spans="1:22" x14ac:dyDescent="0.3">
      <c r="A509">
        <v>506</v>
      </c>
      <c r="B509" t="s">
        <v>1732</v>
      </c>
      <c r="C509">
        <v>2014</v>
      </c>
      <c r="D509" s="13">
        <v>41956</v>
      </c>
      <c r="E509" s="13">
        <v>41959</v>
      </c>
      <c r="F509" t="s">
        <v>23</v>
      </c>
      <c r="G509" t="s">
        <v>1574</v>
      </c>
      <c r="H509" t="s">
        <v>1575</v>
      </c>
      <c r="I509" t="s">
        <v>41</v>
      </c>
      <c r="J509" t="s">
        <v>27</v>
      </c>
      <c r="K509" t="s">
        <v>266</v>
      </c>
      <c r="L509" t="s">
        <v>267</v>
      </c>
      <c r="M509">
        <v>10024</v>
      </c>
      <c r="N509" t="s">
        <v>148</v>
      </c>
      <c r="O509" t="s">
        <v>545</v>
      </c>
      <c r="P509" t="s">
        <v>46</v>
      </c>
      <c r="Q509" t="s">
        <v>75</v>
      </c>
      <c r="R509" t="s">
        <v>546</v>
      </c>
      <c r="S509">
        <v>15.920000000000002</v>
      </c>
      <c r="T509">
        <v>5</v>
      </c>
      <c r="U509">
        <v>0.2</v>
      </c>
      <c r="V509">
        <v>5.3729999999999993</v>
      </c>
    </row>
    <row r="510" spans="1:22" x14ac:dyDescent="0.3">
      <c r="A510">
        <v>7120</v>
      </c>
      <c r="B510" t="s">
        <v>9296</v>
      </c>
      <c r="C510">
        <v>2014</v>
      </c>
      <c r="D510" s="13">
        <v>41961</v>
      </c>
      <c r="E510" s="13">
        <v>41968</v>
      </c>
      <c r="F510" t="s">
        <v>50</v>
      </c>
      <c r="G510" t="s">
        <v>513</v>
      </c>
      <c r="H510" t="s">
        <v>514</v>
      </c>
      <c r="I510" t="s">
        <v>41</v>
      </c>
      <c r="J510" t="s">
        <v>27</v>
      </c>
      <c r="K510" t="s">
        <v>95</v>
      </c>
      <c r="L510" t="s">
        <v>96</v>
      </c>
      <c r="M510">
        <v>98103</v>
      </c>
      <c r="N510" t="s">
        <v>44</v>
      </c>
      <c r="O510" t="s">
        <v>2054</v>
      </c>
      <c r="P510" t="s">
        <v>46</v>
      </c>
      <c r="Q510" t="s">
        <v>75</v>
      </c>
      <c r="R510" t="s">
        <v>2055</v>
      </c>
      <c r="S510">
        <v>13.904</v>
      </c>
      <c r="T510">
        <v>2</v>
      </c>
      <c r="U510">
        <v>0.2</v>
      </c>
      <c r="V510">
        <v>4.5187999999999997</v>
      </c>
    </row>
    <row r="511" spans="1:22" x14ac:dyDescent="0.3">
      <c r="A511">
        <v>7118</v>
      </c>
      <c r="B511" t="s">
        <v>9294</v>
      </c>
      <c r="C511">
        <v>2011</v>
      </c>
      <c r="D511" s="13">
        <v>40834</v>
      </c>
      <c r="E511" s="13">
        <v>40839</v>
      </c>
      <c r="F511" t="s">
        <v>23</v>
      </c>
      <c r="G511" t="s">
        <v>4112</v>
      </c>
      <c r="H511" t="s">
        <v>4113</v>
      </c>
      <c r="I511" t="s">
        <v>26</v>
      </c>
      <c r="J511" t="s">
        <v>27</v>
      </c>
      <c r="K511" t="s">
        <v>95</v>
      </c>
      <c r="L511" t="s">
        <v>96</v>
      </c>
      <c r="M511">
        <v>98103</v>
      </c>
      <c r="N511" t="s">
        <v>44</v>
      </c>
      <c r="O511" t="s">
        <v>5485</v>
      </c>
      <c r="P511" t="s">
        <v>46</v>
      </c>
      <c r="Q511" t="s">
        <v>75</v>
      </c>
      <c r="R511" t="s">
        <v>5486</v>
      </c>
      <c r="S511">
        <v>1.3440000000000001</v>
      </c>
      <c r="T511">
        <v>1</v>
      </c>
      <c r="U511">
        <v>0.2</v>
      </c>
      <c r="V511">
        <v>0.47039999999999987</v>
      </c>
    </row>
    <row r="512" spans="1:22" x14ac:dyDescent="0.3">
      <c r="A512">
        <v>7116</v>
      </c>
      <c r="B512" t="s">
        <v>9293</v>
      </c>
      <c r="C512">
        <v>2013</v>
      </c>
      <c r="D512" s="13">
        <v>41400</v>
      </c>
      <c r="E512" s="13">
        <v>41401</v>
      </c>
      <c r="F512" t="s">
        <v>188</v>
      </c>
      <c r="G512" t="s">
        <v>2908</v>
      </c>
      <c r="H512" t="s">
        <v>2909</v>
      </c>
      <c r="I512" t="s">
        <v>41</v>
      </c>
      <c r="J512" t="s">
        <v>27</v>
      </c>
      <c r="K512" t="s">
        <v>28</v>
      </c>
      <c r="L512" t="s">
        <v>1392</v>
      </c>
      <c r="M512">
        <v>89015</v>
      </c>
      <c r="N512" t="s">
        <v>44</v>
      </c>
      <c r="O512" t="s">
        <v>748</v>
      </c>
      <c r="P512" t="s">
        <v>46</v>
      </c>
      <c r="Q512" t="s">
        <v>75</v>
      </c>
      <c r="R512" t="s">
        <v>749</v>
      </c>
      <c r="S512">
        <v>5.7280000000000006</v>
      </c>
      <c r="T512">
        <v>2</v>
      </c>
      <c r="U512">
        <v>0.2</v>
      </c>
      <c r="V512">
        <v>2.0047999999999995</v>
      </c>
    </row>
    <row r="513" spans="1:22" x14ac:dyDescent="0.3">
      <c r="A513">
        <v>510</v>
      </c>
      <c r="B513" t="s">
        <v>1733</v>
      </c>
      <c r="C513">
        <v>2012</v>
      </c>
      <c r="D513" s="13">
        <v>40984</v>
      </c>
      <c r="E513" s="13">
        <v>40990</v>
      </c>
      <c r="F513" t="s">
        <v>50</v>
      </c>
      <c r="G513" t="s">
        <v>1734</v>
      </c>
      <c r="H513" t="s">
        <v>1735</v>
      </c>
      <c r="I513" t="s">
        <v>26</v>
      </c>
      <c r="J513" t="s">
        <v>27</v>
      </c>
      <c r="K513" t="s">
        <v>1736</v>
      </c>
      <c r="L513" t="s">
        <v>1272</v>
      </c>
      <c r="M513">
        <v>30318</v>
      </c>
      <c r="N513" t="s">
        <v>30</v>
      </c>
      <c r="O513" t="s">
        <v>1742</v>
      </c>
      <c r="P513" t="s">
        <v>46</v>
      </c>
      <c r="Q513" t="s">
        <v>75</v>
      </c>
      <c r="R513" t="s">
        <v>1743</v>
      </c>
      <c r="S513">
        <v>6354.95</v>
      </c>
      <c r="T513">
        <v>5</v>
      </c>
      <c r="U513">
        <v>0</v>
      </c>
      <c r="V513">
        <v>3177.4749999999999</v>
      </c>
    </row>
    <row r="514" spans="1:22" x14ac:dyDescent="0.3">
      <c r="A514">
        <v>7114</v>
      </c>
      <c r="B514" t="s">
        <v>9292</v>
      </c>
      <c r="C514">
        <v>2013</v>
      </c>
      <c r="D514" s="13">
        <v>41384</v>
      </c>
      <c r="E514" s="13">
        <v>41391</v>
      </c>
      <c r="F514" t="s">
        <v>50</v>
      </c>
      <c r="G514" t="s">
        <v>290</v>
      </c>
      <c r="H514" t="s">
        <v>291</v>
      </c>
      <c r="I514" t="s">
        <v>26</v>
      </c>
      <c r="J514" t="s">
        <v>27</v>
      </c>
      <c r="K514" t="s">
        <v>266</v>
      </c>
      <c r="L514" t="s">
        <v>267</v>
      </c>
      <c r="M514">
        <v>10035</v>
      </c>
      <c r="N514" t="s">
        <v>148</v>
      </c>
      <c r="O514" t="s">
        <v>6137</v>
      </c>
      <c r="P514" t="s">
        <v>46</v>
      </c>
      <c r="Q514" t="s">
        <v>75</v>
      </c>
      <c r="R514" t="s">
        <v>6138</v>
      </c>
      <c r="S514">
        <v>9.2799999999999994</v>
      </c>
      <c r="T514">
        <v>2</v>
      </c>
      <c r="U514">
        <v>0.2</v>
      </c>
      <c r="V514">
        <v>3.2479999999999998</v>
      </c>
    </row>
    <row r="515" spans="1:22" x14ac:dyDescent="0.3">
      <c r="A515">
        <v>7103</v>
      </c>
      <c r="B515" t="s">
        <v>9289</v>
      </c>
      <c r="C515">
        <v>2011</v>
      </c>
      <c r="D515" s="13">
        <v>40807</v>
      </c>
      <c r="E515" s="13">
        <v>40810</v>
      </c>
      <c r="F515" t="s">
        <v>188</v>
      </c>
      <c r="G515" t="s">
        <v>3417</v>
      </c>
      <c r="H515" t="s">
        <v>3418</v>
      </c>
      <c r="I515" t="s">
        <v>26</v>
      </c>
      <c r="J515" t="s">
        <v>27</v>
      </c>
      <c r="K515" t="s">
        <v>146</v>
      </c>
      <c r="L515" t="s">
        <v>147</v>
      </c>
      <c r="M515">
        <v>19140</v>
      </c>
      <c r="N515" t="s">
        <v>148</v>
      </c>
      <c r="O515" t="s">
        <v>1372</v>
      </c>
      <c r="P515" t="s">
        <v>46</v>
      </c>
      <c r="Q515" t="s">
        <v>75</v>
      </c>
      <c r="R515" t="s">
        <v>1373</v>
      </c>
      <c r="S515">
        <v>6.5700000000000012</v>
      </c>
      <c r="T515">
        <v>3</v>
      </c>
      <c r="U515">
        <v>0.7</v>
      </c>
      <c r="V515">
        <v>-5.036999999999999</v>
      </c>
    </row>
    <row r="516" spans="1:22" x14ac:dyDescent="0.3">
      <c r="A516">
        <v>7098</v>
      </c>
      <c r="B516" t="s">
        <v>9284</v>
      </c>
      <c r="C516">
        <v>2013</v>
      </c>
      <c r="D516" s="13">
        <v>41506</v>
      </c>
      <c r="E516" s="13">
        <v>41507</v>
      </c>
      <c r="F516" t="s">
        <v>188</v>
      </c>
      <c r="G516" t="s">
        <v>2178</v>
      </c>
      <c r="H516" t="s">
        <v>2179</v>
      </c>
      <c r="I516" t="s">
        <v>26</v>
      </c>
      <c r="J516" t="s">
        <v>27</v>
      </c>
      <c r="K516" t="s">
        <v>266</v>
      </c>
      <c r="L516" t="s">
        <v>267</v>
      </c>
      <c r="M516">
        <v>10009</v>
      </c>
      <c r="N516" t="s">
        <v>148</v>
      </c>
      <c r="O516" t="s">
        <v>3344</v>
      </c>
      <c r="P516" t="s">
        <v>46</v>
      </c>
      <c r="Q516" t="s">
        <v>75</v>
      </c>
      <c r="R516" t="s">
        <v>3345</v>
      </c>
      <c r="S516">
        <v>25.32</v>
      </c>
      <c r="T516">
        <v>5</v>
      </c>
      <c r="U516">
        <v>0.2</v>
      </c>
      <c r="V516">
        <v>9.1785000000000014</v>
      </c>
    </row>
    <row r="517" spans="1:22" x14ac:dyDescent="0.3">
      <c r="A517">
        <v>7097</v>
      </c>
      <c r="B517" t="s">
        <v>9284</v>
      </c>
      <c r="C517">
        <v>2013</v>
      </c>
      <c r="D517" s="13">
        <v>41506</v>
      </c>
      <c r="E517" s="13">
        <v>41507</v>
      </c>
      <c r="F517" t="s">
        <v>188</v>
      </c>
      <c r="G517" t="s">
        <v>2178</v>
      </c>
      <c r="H517" t="s">
        <v>2179</v>
      </c>
      <c r="I517" t="s">
        <v>26</v>
      </c>
      <c r="J517" t="s">
        <v>27</v>
      </c>
      <c r="K517" t="s">
        <v>266</v>
      </c>
      <c r="L517" t="s">
        <v>267</v>
      </c>
      <c r="M517">
        <v>10009</v>
      </c>
      <c r="N517" t="s">
        <v>148</v>
      </c>
      <c r="O517" t="s">
        <v>6989</v>
      </c>
      <c r="P517" t="s">
        <v>46</v>
      </c>
      <c r="Q517" t="s">
        <v>75</v>
      </c>
      <c r="R517" t="s">
        <v>6990</v>
      </c>
      <c r="S517">
        <v>276.78400000000005</v>
      </c>
      <c r="T517">
        <v>2</v>
      </c>
      <c r="U517">
        <v>0.2</v>
      </c>
      <c r="V517">
        <v>89.954799999999992</v>
      </c>
    </row>
    <row r="518" spans="1:22" x14ac:dyDescent="0.3">
      <c r="A518">
        <v>7096</v>
      </c>
      <c r="B518" t="s">
        <v>9284</v>
      </c>
      <c r="C518">
        <v>2013</v>
      </c>
      <c r="D518" s="13">
        <v>41506</v>
      </c>
      <c r="E518" s="13">
        <v>41507</v>
      </c>
      <c r="F518" t="s">
        <v>188</v>
      </c>
      <c r="G518" t="s">
        <v>2178</v>
      </c>
      <c r="H518" t="s">
        <v>2179</v>
      </c>
      <c r="I518" t="s">
        <v>26</v>
      </c>
      <c r="J518" t="s">
        <v>27</v>
      </c>
      <c r="K518" t="s">
        <v>266</v>
      </c>
      <c r="L518" t="s">
        <v>267</v>
      </c>
      <c r="M518">
        <v>10009</v>
      </c>
      <c r="N518" t="s">
        <v>148</v>
      </c>
      <c r="O518" t="s">
        <v>3910</v>
      </c>
      <c r="P518" t="s">
        <v>46</v>
      </c>
      <c r="Q518" t="s">
        <v>75</v>
      </c>
      <c r="R518" t="s">
        <v>3911</v>
      </c>
      <c r="S518">
        <v>146.68799999999999</v>
      </c>
      <c r="T518">
        <v>6</v>
      </c>
      <c r="U518">
        <v>0.2</v>
      </c>
      <c r="V518">
        <v>55.007999999999996</v>
      </c>
    </row>
    <row r="519" spans="1:22" x14ac:dyDescent="0.3">
      <c r="A519">
        <v>7086</v>
      </c>
      <c r="B519" t="s">
        <v>9278</v>
      </c>
      <c r="C519">
        <v>2014</v>
      </c>
      <c r="D519" s="13">
        <v>41908</v>
      </c>
      <c r="E519" s="13">
        <v>41911</v>
      </c>
      <c r="F519" t="s">
        <v>188</v>
      </c>
      <c r="G519" t="s">
        <v>2822</v>
      </c>
      <c r="H519" t="s">
        <v>2823</v>
      </c>
      <c r="I519" t="s">
        <v>41</v>
      </c>
      <c r="J519" t="s">
        <v>27</v>
      </c>
      <c r="K519" t="s">
        <v>2252</v>
      </c>
      <c r="L519" t="s">
        <v>147</v>
      </c>
      <c r="M519">
        <v>19013</v>
      </c>
      <c r="N519" t="s">
        <v>148</v>
      </c>
      <c r="O519" t="s">
        <v>6715</v>
      </c>
      <c r="P519" t="s">
        <v>46</v>
      </c>
      <c r="Q519" t="s">
        <v>75</v>
      </c>
      <c r="R519" t="s">
        <v>6716</v>
      </c>
      <c r="S519">
        <v>8.5950000000000024</v>
      </c>
      <c r="T519">
        <v>5</v>
      </c>
      <c r="U519">
        <v>0.7</v>
      </c>
      <c r="V519">
        <v>-6.3030000000000008</v>
      </c>
    </row>
    <row r="520" spans="1:22" x14ac:dyDescent="0.3">
      <c r="A520">
        <v>7083</v>
      </c>
      <c r="B520" t="s">
        <v>9276</v>
      </c>
      <c r="C520">
        <v>2013</v>
      </c>
      <c r="D520" s="13">
        <v>41520</v>
      </c>
      <c r="E520" s="13">
        <v>41524</v>
      </c>
      <c r="F520" t="s">
        <v>50</v>
      </c>
      <c r="G520" t="s">
        <v>4798</v>
      </c>
      <c r="H520" t="s">
        <v>4799</v>
      </c>
      <c r="I520" t="s">
        <v>26</v>
      </c>
      <c r="J520" t="s">
        <v>27</v>
      </c>
      <c r="K520" t="s">
        <v>467</v>
      </c>
      <c r="L520" t="s">
        <v>88</v>
      </c>
      <c r="M520">
        <v>28205</v>
      </c>
      <c r="N520" t="s">
        <v>30</v>
      </c>
      <c r="O520" t="s">
        <v>5934</v>
      </c>
      <c r="P520" t="s">
        <v>46</v>
      </c>
      <c r="Q520" t="s">
        <v>75</v>
      </c>
      <c r="R520" t="s">
        <v>5935</v>
      </c>
      <c r="S520">
        <v>17.220000000000006</v>
      </c>
      <c r="T520">
        <v>5</v>
      </c>
      <c r="U520">
        <v>0.7</v>
      </c>
      <c r="V520">
        <v>-12.628</v>
      </c>
    </row>
    <row r="521" spans="1:22" x14ac:dyDescent="0.3">
      <c r="A521">
        <v>7078</v>
      </c>
      <c r="B521" t="s">
        <v>9276</v>
      </c>
      <c r="C521">
        <v>2013</v>
      </c>
      <c r="D521" s="13">
        <v>41520</v>
      </c>
      <c r="E521" s="13">
        <v>41524</v>
      </c>
      <c r="F521" t="s">
        <v>50</v>
      </c>
      <c r="G521" t="s">
        <v>4798</v>
      </c>
      <c r="H521" t="s">
        <v>4799</v>
      </c>
      <c r="I521" t="s">
        <v>26</v>
      </c>
      <c r="J521" t="s">
        <v>27</v>
      </c>
      <c r="K521" t="s">
        <v>467</v>
      </c>
      <c r="L521" t="s">
        <v>88</v>
      </c>
      <c r="M521">
        <v>28205</v>
      </c>
      <c r="N521" t="s">
        <v>30</v>
      </c>
      <c r="O521" t="s">
        <v>2471</v>
      </c>
      <c r="P521" t="s">
        <v>46</v>
      </c>
      <c r="Q521" t="s">
        <v>75</v>
      </c>
      <c r="R521" t="s">
        <v>2472</v>
      </c>
      <c r="S521">
        <v>22.911000000000005</v>
      </c>
      <c r="T521">
        <v>7</v>
      </c>
      <c r="U521">
        <v>0.7</v>
      </c>
      <c r="V521">
        <v>-17.565099999999994</v>
      </c>
    </row>
    <row r="522" spans="1:22" x14ac:dyDescent="0.3">
      <c r="A522">
        <v>7075</v>
      </c>
      <c r="B522" t="s">
        <v>9274</v>
      </c>
      <c r="C522">
        <v>2013</v>
      </c>
      <c r="D522" s="13">
        <v>41479</v>
      </c>
      <c r="E522" s="13">
        <v>41484</v>
      </c>
      <c r="F522" t="s">
        <v>50</v>
      </c>
      <c r="G522" t="s">
        <v>2002</v>
      </c>
      <c r="H522" t="s">
        <v>2003</v>
      </c>
      <c r="I522" t="s">
        <v>26</v>
      </c>
      <c r="J522" t="s">
        <v>27</v>
      </c>
      <c r="K522" t="s">
        <v>7289</v>
      </c>
      <c r="L522" t="s">
        <v>104</v>
      </c>
      <c r="M522">
        <v>78501</v>
      </c>
      <c r="N522" t="s">
        <v>105</v>
      </c>
      <c r="O522" t="s">
        <v>3877</v>
      </c>
      <c r="P522" t="s">
        <v>46</v>
      </c>
      <c r="Q522" t="s">
        <v>75</v>
      </c>
      <c r="R522" t="s">
        <v>1214</v>
      </c>
      <c r="S522">
        <v>4.7519999999999989</v>
      </c>
      <c r="T522">
        <v>4</v>
      </c>
      <c r="U522">
        <v>0.8</v>
      </c>
      <c r="V522">
        <v>-8.3160000000000025</v>
      </c>
    </row>
    <row r="523" spans="1:22" x14ac:dyDescent="0.3">
      <c r="A523">
        <v>7068</v>
      </c>
      <c r="B523" t="s">
        <v>9271</v>
      </c>
      <c r="C523">
        <v>2013</v>
      </c>
      <c r="D523" s="13">
        <v>41416</v>
      </c>
      <c r="E523" s="13">
        <v>41421</v>
      </c>
      <c r="F523" t="s">
        <v>50</v>
      </c>
      <c r="G523" t="s">
        <v>1338</v>
      </c>
      <c r="H523" t="s">
        <v>1339</v>
      </c>
      <c r="I523" t="s">
        <v>41</v>
      </c>
      <c r="J523" t="s">
        <v>27</v>
      </c>
      <c r="K523" t="s">
        <v>815</v>
      </c>
      <c r="L523" t="s">
        <v>104</v>
      </c>
      <c r="M523">
        <v>75081</v>
      </c>
      <c r="N523" t="s">
        <v>105</v>
      </c>
      <c r="O523" t="s">
        <v>794</v>
      </c>
      <c r="P523" t="s">
        <v>46</v>
      </c>
      <c r="Q523" t="s">
        <v>75</v>
      </c>
      <c r="R523" t="s">
        <v>795</v>
      </c>
      <c r="S523">
        <v>1.9639999999999995</v>
      </c>
      <c r="T523">
        <v>2</v>
      </c>
      <c r="U523">
        <v>0.8</v>
      </c>
      <c r="V523">
        <v>-3.2406000000000006</v>
      </c>
    </row>
    <row r="524" spans="1:22" x14ac:dyDescent="0.3">
      <c r="A524">
        <v>7062</v>
      </c>
      <c r="B524" t="s">
        <v>9265</v>
      </c>
      <c r="C524">
        <v>2012</v>
      </c>
      <c r="D524" s="13">
        <v>40942</v>
      </c>
      <c r="E524" s="13">
        <v>40944</v>
      </c>
      <c r="F524" t="s">
        <v>23</v>
      </c>
      <c r="G524" t="s">
        <v>1503</v>
      </c>
      <c r="H524" t="s">
        <v>1504</v>
      </c>
      <c r="I524" t="s">
        <v>41</v>
      </c>
      <c r="J524" t="s">
        <v>27</v>
      </c>
      <c r="K524" t="s">
        <v>3775</v>
      </c>
      <c r="L524" t="s">
        <v>121</v>
      </c>
      <c r="M524">
        <v>84062</v>
      </c>
      <c r="N524" t="s">
        <v>44</v>
      </c>
      <c r="O524" t="s">
        <v>3429</v>
      </c>
      <c r="P524" t="s">
        <v>46</v>
      </c>
      <c r="Q524" t="s">
        <v>75</v>
      </c>
      <c r="R524" t="s">
        <v>3430</v>
      </c>
      <c r="S524">
        <v>12.144</v>
      </c>
      <c r="T524">
        <v>3</v>
      </c>
      <c r="U524">
        <v>0.2</v>
      </c>
      <c r="V524">
        <v>4.0985999999999994</v>
      </c>
    </row>
    <row r="525" spans="1:22" x14ac:dyDescent="0.3">
      <c r="A525">
        <v>522</v>
      </c>
      <c r="B525" t="s">
        <v>1771</v>
      </c>
      <c r="C525">
        <v>2012</v>
      </c>
      <c r="D525" s="13">
        <v>40990</v>
      </c>
      <c r="E525" s="13">
        <v>40994</v>
      </c>
      <c r="F525" t="s">
        <v>50</v>
      </c>
      <c r="G525" t="s">
        <v>1772</v>
      </c>
      <c r="H525" t="s">
        <v>1773</v>
      </c>
      <c r="I525" t="s">
        <v>26</v>
      </c>
      <c r="J525" t="s">
        <v>27</v>
      </c>
      <c r="K525" t="s">
        <v>184</v>
      </c>
      <c r="L525" t="s">
        <v>104</v>
      </c>
      <c r="M525">
        <v>77041</v>
      </c>
      <c r="N525" t="s">
        <v>105</v>
      </c>
      <c r="O525" t="s">
        <v>1776</v>
      </c>
      <c r="P525" t="s">
        <v>46</v>
      </c>
      <c r="Q525" t="s">
        <v>75</v>
      </c>
      <c r="R525" t="s">
        <v>1777</v>
      </c>
      <c r="S525">
        <v>14.111999999999997</v>
      </c>
      <c r="T525">
        <v>9</v>
      </c>
      <c r="U525">
        <v>0.8</v>
      </c>
      <c r="V525">
        <v>-21.167999999999999</v>
      </c>
    </row>
    <row r="526" spans="1:22" x14ac:dyDescent="0.3">
      <c r="A526">
        <v>7061</v>
      </c>
      <c r="B526" t="s">
        <v>9262</v>
      </c>
      <c r="C526">
        <v>2013</v>
      </c>
      <c r="D526" s="13">
        <v>41620</v>
      </c>
      <c r="E526" s="13">
        <v>41620</v>
      </c>
      <c r="F526" t="s">
        <v>1290</v>
      </c>
      <c r="G526" t="s">
        <v>5054</v>
      </c>
      <c r="H526" t="s">
        <v>5055</v>
      </c>
      <c r="I526" t="s">
        <v>26</v>
      </c>
      <c r="J526" t="s">
        <v>27</v>
      </c>
      <c r="K526" t="s">
        <v>1883</v>
      </c>
      <c r="L526" t="s">
        <v>43</v>
      </c>
      <c r="M526">
        <v>92804</v>
      </c>
      <c r="N526" t="s">
        <v>44</v>
      </c>
      <c r="O526" t="s">
        <v>9263</v>
      </c>
      <c r="P526" t="s">
        <v>46</v>
      </c>
      <c r="Q526" t="s">
        <v>75</v>
      </c>
      <c r="R526" t="s">
        <v>9264</v>
      </c>
      <c r="S526">
        <v>5.8719999999999999</v>
      </c>
      <c r="T526">
        <v>2</v>
      </c>
      <c r="U526">
        <v>0.2</v>
      </c>
      <c r="V526">
        <v>2.1286</v>
      </c>
    </row>
    <row r="527" spans="1:22" x14ac:dyDescent="0.3">
      <c r="A527">
        <v>7057</v>
      </c>
      <c r="B527" t="s">
        <v>9262</v>
      </c>
      <c r="C527">
        <v>2013</v>
      </c>
      <c r="D527" s="13">
        <v>41620</v>
      </c>
      <c r="E527" s="13">
        <v>41620</v>
      </c>
      <c r="F527" t="s">
        <v>1290</v>
      </c>
      <c r="G527" t="s">
        <v>5054</v>
      </c>
      <c r="H527" t="s">
        <v>5055</v>
      </c>
      <c r="I527" t="s">
        <v>26</v>
      </c>
      <c r="J527" t="s">
        <v>27</v>
      </c>
      <c r="K527" t="s">
        <v>1883</v>
      </c>
      <c r="L527" t="s">
        <v>43</v>
      </c>
      <c r="M527">
        <v>92804</v>
      </c>
      <c r="N527" t="s">
        <v>44</v>
      </c>
      <c r="O527" t="s">
        <v>3221</v>
      </c>
      <c r="P527" t="s">
        <v>46</v>
      </c>
      <c r="Q527" t="s">
        <v>75</v>
      </c>
      <c r="R527" t="s">
        <v>3222</v>
      </c>
      <c r="S527">
        <v>122.688</v>
      </c>
      <c r="T527">
        <v>9</v>
      </c>
      <c r="U527">
        <v>0.2</v>
      </c>
      <c r="V527">
        <v>39.873599999999982</v>
      </c>
    </row>
    <row r="528" spans="1:22" x14ac:dyDescent="0.3">
      <c r="A528">
        <v>7056</v>
      </c>
      <c r="B528" t="s">
        <v>9262</v>
      </c>
      <c r="C528">
        <v>2013</v>
      </c>
      <c r="D528" s="13">
        <v>41620</v>
      </c>
      <c r="E528" s="13">
        <v>41620</v>
      </c>
      <c r="F528" t="s">
        <v>1290</v>
      </c>
      <c r="G528" t="s">
        <v>5054</v>
      </c>
      <c r="H528" t="s">
        <v>5055</v>
      </c>
      <c r="I528" t="s">
        <v>26</v>
      </c>
      <c r="J528" t="s">
        <v>27</v>
      </c>
      <c r="K528" t="s">
        <v>1883</v>
      </c>
      <c r="L528" t="s">
        <v>43</v>
      </c>
      <c r="M528">
        <v>92804</v>
      </c>
      <c r="N528" t="s">
        <v>44</v>
      </c>
      <c r="O528" t="s">
        <v>2047</v>
      </c>
      <c r="P528" t="s">
        <v>46</v>
      </c>
      <c r="Q528" t="s">
        <v>75</v>
      </c>
      <c r="R528" t="s">
        <v>2048</v>
      </c>
      <c r="S528">
        <v>35.808</v>
      </c>
      <c r="T528">
        <v>3</v>
      </c>
      <c r="U528">
        <v>0.2</v>
      </c>
      <c r="V528">
        <v>11.189999999999996</v>
      </c>
    </row>
    <row r="529" spans="1:22" x14ac:dyDescent="0.3">
      <c r="A529">
        <v>7051</v>
      </c>
      <c r="B529" t="s">
        <v>9262</v>
      </c>
      <c r="C529">
        <v>2013</v>
      </c>
      <c r="D529" s="13">
        <v>41620</v>
      </c>
      <c r="E529" s="13">
        <v>41620</v>
      </c>
      <c r="F529" t="s">
        <v>1290</v>
      </c>
      <c r="G529" t="s">
        <v>5054</v>
      </c>
      <c r="H529" t="s">
        <v>5055</v>
      </c>
      <c r="I529" t="s">
        <v>26</v>
      </c>
      <c r="J529" t="s">
        <v>27</v>
      </c>
      <c r="K529" t="s">
        <v>1883</v>
      </c>
      <c r="L529" t="s">
        <v>43</v>
      </c>
      <c r="M529">
        <v>92804</v>
      </c>
      <c r="N529" t="s">
        <v>44</v>
      </c>
      <c r="O529" t="s">
        <v>1088</v>
      </c>
      <c r="P529" t="s">
        <v>46</v>
      </c>
      <c r="Q529" t="s">
        <v>75</v>
      </c>
      <c r="R529" t="s">
        <v>1089</v>
      </c>
      <c r="S529">
        <v>209.60000000000002</v>
      </c>
      <c r="T529">
        <v>5</v>
      </c>
      <c r="U529">
        <v>0.2</v>
      </c>
      <c r="V529">
        <v>68.11999999999999</v>
      </c>
    </row>
    <row r="530" spans="1:22" x14ac:dyDescent="0.3">
      <c r="A530">
        <v>7041</v>
      </c>
      <c r="B530" t="s">
        <v>9256</v>
      </c>
      <c r="C530">
        <v>2014</v>
      </c>
      <c r="D530" s="13">
        <v>41991</v>
      </c>
      <c r="E530" s="13">
        <v>41997</v>
      </c>
      <c r="F530" t="s">
        <v>50</v>
      </c>
      <c r="G530" t="s">
        <v>2072</v>
      </c>
      <c r="H530" t="s">
        <v>2073</v>
      </c>
      <c r="I530" t="s">
        <v>26</v>
      </c>
      <c r="J530" t="s">
        <v>27</v>
      </c>
      <c r="K530" t="s">
        <v>266</v>
      </c>
      <c r="L530" t="s">
        <v>267</v>
      </c>
      <c r="M530">
        <v>10009</v>
      </c>
      <c r="N530" t="s">
        <v>148</v>
      </c>
      <c r="O530" t="s">
        <v>5487</v>
      </c>
      <c r="P530" t="s">
        <v>46</v>
      </c>
      <c r="Q530" t="s">
        <v>75</v>
      </c>
      <c r="R530" t="s">
        <v>5488</v>
      </c>
      <c r="S530">
        <v>24.816000000000003</v>
      </c>
      <c r="T530">
        <v>3</v>
      </c>
      <c r="U530">
        <v>0.2</v>
      </c>
      <c r="V530">
        <v>8.3753999999999991</v>
      </c>
    </row>
    <row r="531" spans="1:22" x14ac:dyDescent="0.3">
      <c r="A531">
        <v>7035</v>
      </c>
      <c r="B531" t="s">
        <v>9250</v>
      </c>
      <c r="C531">
        <v>2013</v>
      </c>
      <c r="D531" s="13">
        <v>41590</v>
      </c>
      <c r="E531" s="13">
        <v>41595</v>
      </c>
      <c r="F531" t="s">
        <v>50</v>
      </c>
      <c r="G531" t="s">
        <v>4136</v>
      </c>
      <c r="H531" t="s">
        <v>4137</v>
      </c>
      <c r="I531" t="s">
        <v>41</v>
      </c>
      <c r="J531" t="s">
        <v>27</v>
      </c>
      <c r="K531" t="s">
        <v>266</v>
      </c>
      <c r="L531" t="s">
        <v>267</v>
      </c>
      <c r="M531">
        <v>10011</v>
      </c>
      <c r="N531" t="s">
        <v>148</v>
      </c>
      <c r="O531" t="s">
        <v>3521</v>
      </c>
      <c r="P531" t="s">
        <v>46</v>
      </c>
      <c r="Q531" t="s">
        <v>75</v>
      </c>
      <c r="R531" t="s">
        <v>3522</v>
      </c>
      <c r="S531">
        <v>35.231999999999999</v>
      </c>
      <c r="T531">
        <v>3</v>
      </c>
      <c r="U531">
        <v>0.2</v>
      </c>
      <c r="V531">
        <v>11.450399999999998</v>
      </c>
    </row>
    <row r="532" spans="1:22" x14ac:dyDescent="0.3">
      <c r="A532">
        <v>7034</v>
      </c>
      <c r="B532" t="s">
        <v>9250</v>
      </c>
      <c r="C532">
        <v>2013</v>
      </c>
      <c r="D532" s="13">
        <v>41590</v>
      </c>
      <c r="E532" s="13">
        <v>41595</v>
      </c>
      <c r="F532" t="s">
        <v>50</v>
      </c>
      <c r="G532" t="s">
        <v>4136</v>
      </c>
      <c r="H532" t="s">
        <v>4137</v>
      </c>
      <c r="I532" t="s">
        <v>41</v>
      </c>
      <c r="J532" t="s">
        <v>27</v>
      </c>
      <c r="K532" t="s">
        <v>266</v>
      </c>
      <c r="L532" t="s">
        <v>267</v>
      </c>
      <c r="M532">
        <v>10011</v>
      </c>
      <c r="N532" t="s">
        <v>148</v>
      </c>
      <c r="O532" t="s">
        <v>2773</v>
      </c>
      <c r="P532" t="s">
        <v>46</v>
      </c>
      <c r="Q532" t="s">
        <v>75</v>
      </c>
      <c r="R532" t="s">
        <v>2774</v>
      </c>
      <c r="S532">
        <v>55.00800000000001</v>
      </c>
      <c r="T532">
        <v>3</v>
      </c>
      <c r="U532">
        <v>0.2</v>
      </c>
      <c r="V532">
        <v>17.189999999999998</v>
      </c>
    </row>
    <row r="533" spans="1:22" x14ac:dyDescent="0.3">
      <c r="A533">
        <v>7027</v>
      </c>
      <c r="B533" t="s">
        <v>9247</v>
      </c>
      <c r="C533">
        <v>2014</v>
      </c>
      <c r="D533" s="13">
        <v>41677</v>
      </c>
      <c r="E533" s="13">
        <v>41683</v>
      </c>
      <c r="F533" t="s">
        <v>50</v>
      </c>
      <c r="G533" t="s">
        <v>2167</v>
      </c>
      <c r="H533" t="s">
        <v>2168</v>
      </c>
      <c r="I533" t="s">
        <v>41</v>
      </c>
      <c r="J533" t="s">
        <v>27</v>
      </c>
      <c r="K533" t="s">
        <v>266</v>
      </c>
      <c r="L533" t="s">
        <v>267</v>
      </c>
      <c r="M533">
        <v>10024</v>
      </c>
      <c r="N533" t="s">
        <v>148</v>
      </c>
      <c r="O533" t="s">
        <v>8872</v>
      </c>
      <c r="P533" t="s">
        <v>46</v>
      </c>
      <c r="Q533" t="s">
        <v>75</v>
      </c>
      <c r="R533" t="s">
        <v>8873</v>
      </c>
      <c r="S533">
        <v>46.24</v>
      </c>
      <c r="T533">
        <v>4</v>
      </c>
      <c r="U533">
        <v>0.2</v>
      </c>
      <c r="V533">
        <v>15.605999999999996</v>
      </c>
    </row>
    <row r="534" spans="1:22" x14ac:dyDescent="0.3">
      <c r="A534">
        <v>7011</v>
      </c>
      <c r="B534" t="s">
        <v>9240</v>
      </c>
      <c r="C534">
        <v>2011</v>
      </c>
      <c r="D534" s="13">
        <v>40686</v>
      </c>
      <c r="E534" s="13">
        <v>40690</v>
      </c>
      <c r="F534" t="s">
        <v>50</v>
      </c>
      <c r="G534" t="s">
        <v>1878</v>
      </c>
      <c r="H534" t="s">
        <v>1879</v>
      </c>
      <c r="I534" t="s">
        <v>26</v>
      </c>
      <c r="J534" t="s">
        <v>27</v>
      </c>
      <c r="K534" t="s">
        <v>266</v>
      </c>
      <c r="L534" t="s">
        <v>267</v>
      </c>
      <c r="M534">
        <v>10035</v>
      </c>
      <c r="N534" t="s">
        <v>148</v>
      </c>
      <c r="O534" t="s">
        <v>5621</v>
      </c>
      <c r="P534" t="s">
        <v>46</v>
      </c>
      <c r="Q534" t="s">
        <v>75</v>
      </c>
      <c r="R534" t="s">
        <v>1219</v>
      </c>
      <c r="S534">
        <v>17.96</v>
      </c>
      <c r="T534">
        <v>5</v>
      </c>
      <c r="U534">
        <v>0.2</v>
      </c>
      <c r="V534">
        <v>5.8369999999999997</v>
      </c>
    </row>
    <row r="535" spans="1:22" x14ac:dyDescent="0.3">
      <c r="A535">
        <v>7008</v>
      </c>
      <c r="B535" t="s">
        <v>9239</v>
      </c>
      <c r="C535">
        <v>2012</v>
      </c>
      <c r="D535" s="13">
        <v>41142</v>
      </c>
      <c r="E535" s="13">
        <v>41146</v>
      </c>
      <c r="F535" t="s">
        <v>50</v>
      </c>
      <c r="G535" t="s">
        <v>3953</v>
      </c>
      <c r="H535" t="s">
        <v>3954</v>
      </c>
      <c r="I535" t="s">
        <v>41</v>
      </c>
      <c r="J535" t="s">
        <v>27</v>
      </c>
      <c r="K535" t="s">
        <v>318</v>
      </c>
      <c r="L535" t="s">
        <v>498</v>
      </c>
      <c r="M535">
        <v>45503</v>
      </c>
      <c r="N535" t="s">
        <v>148</v>
      </c>
      <c r="O535" t="s">
        <v>1596</v>
      </c>
      <c r="P535" t="s">
        <v>46</v>
      </c>
      <c r="Q535" t="s">
        <v>75</v>
      </c>
      <c r="R535" t="s">
        <v>1597</v>
      </c>
      <c r="S535">
        <v>12.828000000000001</v>
      </c>
      <c r="T535">
        <v>2</v>
      </c>
      <c r="U535">
        <v>0.7</v>
      </c>
      <c r="V535">
        <v>-8.9795999999999978</v>
      </c>
    </row>
    <row r="536" spans="1:22" x14ac:dyDescent="0.3">
      <c r="A536">
        <v>7004</v>
      </c>
      <c r="B536" t="s">
        <v>9235</v>
      </c>
      <c r="C536">
        <v>2011</v>
      </c>
      <c r="D536" s="13">
        <v>40774</v>
      </c>
      <c r="E536" s="13">
        <v>40776</v>
      </c>
      <c r="F536" t="s">
        <v>23</v>
      </c>
      <c r="G536" t="s">
        <v>6454</v>
      </c>
      <c r="H536" t="s">
        <v>6455</v>
      </c>
      <c r="I536" t="s">
        <v>41</v>
      </c>
      <c r="J536" t="s">
        <v>27</v>
      </c>
      <c r="K536" t="s">
        <v>42</v>
      </c>
      <c r="L536" t="s">
        <v>43</v>
      </c>
      <c r="M536">
        <v>90045</v>
      </c>
      <c r="N536" t="s">
        <v>44</v>
      </c>
      <c r="O536" t="s">
        <v>5374</v>
      </c>
      <c r="P536" t="s">
        <v>46</v>
      </c>
      <c r="Q536" t="s">
        <v>75</v>
      </c>
      <c r="R536" t="s">
        <v>5375</v>
      </c>
      <c r="S536">
        <v>69.456000000000003</v>
      </c>
      <c r="T536">
        <v>2</v>
      </c>
      <c r="U536">
        <v>0.2</v>
      </c>
      <c r="V536">
        <v>22.573199999999996</v>
      </c>
    </row>
    <row r="537" spans="1:22" x14ac:dyDescent="0.3">
      <c r="A537">
        <v>6997</v>
      </c>
      <c r="B537" t="s">
        <v>9230</v>
      </c>
      <c r="C537">
        <v>2014</v>
      </c>
      <c r="D537" s="13">
        <v>41997</v>
      </c>
      <c r="E537" s="13">
        <v>41999</v>
      </c>
      <c r="F537" t="s">
        <v>23</v>
      </c>
      <c r="G537" t="s">
        <v>704</v>
      </c>
      <c r="H537" t="s">
        <v>705</v>
      </c>
      <c r="I537" t="s">
        <v>41</v>
      </c>
      <c r="J537" t="s">
        <v>27</v>
      </c>
      <c r="K537" t="s">
        <v>3101</v>
      </c>
      <c r="L537" t="s">
        <v>211</v>
      </c>
      <c r="M537">
        <v>61107</v>
      </c>
      <c r="N537" t="s">
        <v>105</v>
      </c>
      <c r="O537" t="s">
        <v>673</v>
      </c>
      <c r="P537" t="s">
        <v>46</v>
      </c>
      <c r="Q537" t="s">
        <v>75</v>
      </c>
      <c r="R537" t="s">
        <v>674</v>
      </c>
      <c r="S537">
        <v>13.839999999999998</v>
      </c>
      <c r="T537">
        <v>4</v>
      </c>
      <c r="U537">
        <v>0.8</v>
      </c>
      <c r="V537">
        <v>-22.144000000000005</v>
      </c>
    </row>
    <row r="538" spans="1:22" x14ac:dyDescent="0.3">
      <c r="A538">
        <v>535</v>
      </c>
      <c r="B538" t="s">
        <v>1814</v>
      </c>
      <c r="C538">
        <v>2013</v>
      </c>
      <c r="D538" s="13">
        <v>41424</v>
      </c>
      <c r="E538" s="13">
        <v>41427</v>
      </c>
      <c r="F538" t="s">
        <v>23</v>
      </c>
      <c r="G538" t="s">
        <v>1815</v>
      </c>
      <c r="H538" t="s">
        <v>1816</v>
      </c>
      <c r="I538" t="s">
        <v>26</v>
      </c>
      <c r="J538" t="s">
        <v>27</v>
      </c>
      <c r="K538" t="s">
        <v>1817</v>
      </c>
      <c r="L538" t="s">
        <v>358</v>
      </c>
      <c r="M538">
        <v>36116</v>
      </c>
      <c r="N538" t="s">
        <v>30</v>
      </c>
      <c r="O538" t="s">
        <v>1022</v>
      </c>
      <c r="P538" t="s">
        <v>46</v>
      </c>
      <c r="Q538" t="s">
        <v>75</v>
      </c>
      <c r="R538" t="s">
        <v>1023</v>
      </c>
      <c r="S538">
        <v>22.75</v>
      </c>
      <c r="T538">
        <v>5</v>
      </c>
      <c r="U538">
        <v>0</v>
      </c>
      <c r="V538">
        <v>11.375</v>
      </c>
    </row>
    <row r="539" spans="1:22" x14ac:dyDescent="0.3">
      <c r="A539">
        <v>6988</v>
      </c>
      <c r="B539" t="s">
        <v>9222</v>
      </c>
      <c r="C539">
        <v>2013</v>
      </c>
      <c r="D539" s="13">
        <v>41519</v>
      </c>
      <c r="E539" s="13">
        <v>41523</v>
      </c>
      <c r="F539" t="s">
        <v>50</v>
      </c>
      <c r="G539" t="s">
        <v>2896</v>
      </c>
      <c r="H539" t="s">
        <v>2897</v>
      </c>
      <c r="I539" t="s">
        <v>26</v>
      </c>
      <c r="J539" t="s">
        <v>27</v>
      </c>
      <c r="K539" t="s">
        <v>880</v>
      </c>
      <c r="L539" t="s">
        <v>238</v>
      </c>
      <c r="M539">
        <v>48227</v>
      </c>
      <c r="N539" t="s">
        <v>105</v>
      </c>
      <c r="O539" t="s">
        <v>4315</v>
      </c>
      <c r="P539" t="s">
        <v>46</v>
      </c>
      <c r="Q539" t="s">
        <v>75</v>
      </c>
      <c r="R539" t="s">
        <v>4316</v>
      </c>
      <c r="S539">
        <v>26.400000000000002</v>
      </c>
      <c r="T539">
        <v>5</v>
      </c>
      <c r="U539">
        <v>0</v>
      </c>
      <c r="V539">
        <v>12.672000000000001</v>
      </c>
    </row>
    <row r="540" spans="1:22" x14ac:dyDescent="0.3">
      <c r="A540">
        <v>537</v>
      </c>
      <c r="B540" t="s">
        <v>1826</v>
      </c>
      <c r="C540">
        <v>2014</v>
      </c>
      <c r="D540" s="13">
        <v>41886</v>
      </c>
      <c r="E540" s="13">
        <v>41891</v>
      </c>
      <c r="F540" t="s">
        <v>23</v>
      </c>
      <c r="G540" t="s">
        <v>1827</v>
      </c>
      <c r="H540" t="s">
        <v>1828</v>
      </c>
      <c r="I540" t="s">
        <v>26</v>
      </c>
      <c r="J540" t="s">
        <v>27</v>
      </c>
      <c r="K540" t="s">
        <v>303</v>
      </c>
      <c r="L540" t="s">
        <v>211</v>
      </c>
      <c r="M540">
        <v>60653</v>
      </c>
      <c r="N540" t="s">
        <v>105</v>
      </c>
      <c r="O540" t="s">
        <v>1829</v>
      </c>
      <c r="P540" t="s">
        <v>46</v>
      </c>
      <c r="Q540" t="s">
        <v>75</v>
      </c>
      <c r="R540" t="s">
        <v>1830</v>
      </c>
      <c r="S540">
        <v>42.615999999999993</v>
      </c>
      <c r="T540">
        <v>7</v>
      </c>
      <c r="U540">
        <v>0.8</v>
      </c>
      <c r="V540">
        <v>-68.185600000000022</v>
      </c>
    </row>
    <row r="541" spans="1:22" x14ac:dyDescent="0.3">
      <c r="A541">
        <v>538</v>
      </c>
      <c r="B541" t="s">
        <v>1831</v>
      </c>
      <c r="C541">
        <v>2012</v>
      </c>
      <c r="D541" s="13">
        <v>41246</v>
      </c>
      <c r="E541" s="13">
        <v>41251</v>
      </c>
      <c r="F541" t="s">
        <v>50</v>
      </c>
      <c r="G541" t="s">
        <v>762</v>
      </c>
      <c r="H541" t="s">
        <v>763</v>
      </c>
      <c r="I541" t="s">
        <v>102</v>
      </c>
      <c r="J541" t="s">
        <v>27</v>
      </c>
      <c r="K541" t="s">
        <v>266</v>
      </c>
      <c r="L541" t="s">
        <v>267</v>
      </c>
      <c r="M541">
        <v>10009</v>
      </c>
      <c r="N541" t="s">
        <v>148</v>
      </c>
      <c r="O541" t="s">
        <v>1832</v>
      </c>
      <c r="P541" t="s">
        <v>46</v>
      </c>
      <c r="Q541" t="s">
        <v>75</v>
      </c>
      <c r="R541" t="s">
        <v>1833</v>
      </c>
      <c r="S541">
        <v>10.752000000000001</v>
      </c>
      <c r="T541">
        <v>4</v>
      </c>
      <c r="U541">
        <v>0.2</v>
      </c>
      <c r="V541">
        <v>3.359999999999999</v>
      </c>
    </row>
    <row r="542" spans="1:22" x14ac:dyDescent="0.3">
      <c r="A542">
        <v>6986</v>
      </c>
      <c r="B542" t="s">
        <v>9222</v>
      </c>
      <c r="C542">
        <v>2013</v>
      </c>
      <c r="D542" s="13">
        <v>41519</v>
      </c>
      <c r="E542" s="13">
        <v>41523</v>
      </c>
      <c r="F542" t="s">
        <v>50</v>
      </c>
      <c r="G542" t="s">
        <v>2896</v>
      </c>
      <c r="H542" t="s">
        <v>2897</v>
      </c>
      <c r="I542" t="s">
        <v>26</v>
      </c>
      <c r="J542" t="s">
        <v>27</v>
      </c>
      <c r="K542" t="s">
        <v>880</v>
      </c>
      <c r="L542" t="s">
        <v>238</v>
      </c>
      <c r="M542">
        <v>48227</v>
      </c>
      <c r="N542" t="s">
        <v>105</v>
      </c>
      <c r="O542" t="s">
        <v>3046</v>
      </c>
      <c r="P542" t="s">
        <v>46</v>
      </c>
      <c r="Q542" t="s">
        <v>75</v>
      </c>
      <c r="R542" t="s">
        <v>3047</v>
      </c>
      <c r="S542">
        <v>29.52</v>
      </c>
      <c r="T542">
        <v>4</v>
      </c>
      <c r="U542">
        <v>0</v>
      </c>
      <c r="V542">
        <v>14.4648</v>
      </c>
    </row>
    <row r="543" spans="1:22" x14ac:dyDescent="0.3">
      <c r="A543">
        <v>6983</v>
      </c>
      <c r="B543" t="s">
        <v>9222</v>
      </c>
      <c r="C543">
        <v>2013</v>
      </c>
      <c r="D543" s="13">
        <v>41519</v>
      </c>
      <c r="E543" s="13">
        <v>41523</v>
      </c>
      <c r="F543" t="s">
        <v>50</v>
      </c>
      <c r="G543" t="s">
        <v>2896</v>
      </c>
      <c r="H543" t="s">
        <v>2897</v>
      </c>
      <c r="I543" t="s">
        <v>26</v>
      </c>
      <c r="J543" t="s">
        <v>27</v>
      </c>
      <c r="K543" t="s">
        <v>880</v>
      </c>
      <c r="L543" t="s">
        <v>238</v>
      </c>
      <c r="M543">
        <v>48227</v>
      </c>
      <c r="N543" t="s">
        <v>105</v>
      </c>
      <c r="O543" t="s">
        <v>2106</v>
      </c>
      <c r="P543" t="s">
        <v>46</v>
      </c>
      <c r="Q543" t="s">
        <v>75</v>
      </c>
      <c r="R543" t="s">
        <v>2107</v>
      </c>
      <c r="S543">
        <v>24.1</v>
      </c>
      <c r="T543">
        <v>5</v>
      </c>
      <c r="U543">
        <v>0</v>
      </c>
      <c r="V543">
        <v>11.086</v>
      </c>
    </row>
    <row r="544" spans="1:22" x14ac:dyDescent="0.3">
      <c r="A544">
        <v>6974</v>
      </c>
      <c r="B544" t="s">
        <v>9215</v>
      </c>
      <c r="C544">
        <v>2014</v>
      </c>
      <c r="D544" s="13">
        <v>41902</v>
      </c>
      <c r="E544" s="13">
        <v>41908</v>
      </c>
      <c r="F544" t="s">
        <v>50</v>
      </c>
      <c r="G544" t="s">
        <v>3827</v>
      </c>
      <c r="H544" t="s">
        <v>3828</v>
      </c>
      <c r="I544" t="s">
        <v>26</v>
      </c>
      <c r="J544" t="s">
        <v>27</v>
      </c>
      <c r="K544" t="s">
        <v>544</v>
      </c>
      <c r="L544" t="s">
        <v>310</v>
      </c>
      <c r="M544">
        <v>85023</v>
      </c>
      <c r="N544" t="s">
        <v>44</v>
      </c>
      <c r="O544" t="s">
        <v>285</v>
      </c>
      <c r="P544" t="s">
        <v>46</v>
      </c>
      <c r="Q544" t="s">
        <v>75</v>
      </c>
      <c r="R544" t="s">
        <v>286</v>
      </c>
      <c r="S544">
        <v>18.180000000000003</v>
      </c>
      <c r="T544">
        <v>4</v>
      </c>
      <c r="U544">
        <v>0.7</v>
      </c>
      <c r="V544">
        <v>-13.938000000000002</v>
      </c>
    </row>
    <row r="545" spans="1:22" x14ac:dyDescent="0.3">
      <c r="A545">
        <v>6967</v>
      </c>
      <c r="B545" t="s">
        <v>9212</v>
      </c>
      <c r="C545">
        <v>2013</v>
      </c>
      <c r="D545" s="13">
        <v>41472</v>
      </c>
      <c r="E545" s="13">
        <v>41476</v>
      </c>
      <c r="F545" t="s">
        <v>23</v>
      </c>
      <c r="G545" t="s">
        <v>581</v>
      </c>
      <c r="H545" t="s">
        <v>582</v>
      </c>
      <c r="I545" t="s">
        <v>41</v>
      </c>
      <c r="J545" t="s">
        <v>27</v>
      </c>
      <c r="K545" t="s">
        <v>382</v>
      </c>
      <c r="L545" t="s">
        <v>383</v>
      </c>
      <c r="M545">
        <v>29203</v>
      </c>
      <c r="N545" t="s">
        <v>30</v>
      </c>
      <c r="O545" t="s">
        <v>1966</v>
      </c>
      <c r="P545" t="s">
        <v>46</v>
      </c>
      <c r="Q545" t="s">
        <v>75</v>
      </c>
      <c r="R545" t="s">
        <v>1967</v>
      </c>
      <c r="S545">
        <v>6.46</v>
      </c>
      <c r="T545">
        <v>2</v>
      </c>
      <c r="U545">
        <v>0</v>
      </c>
      <c r="V545">
        <v>3.1654</v>
      </c>
    </row>
    <row r="546" spans="1:22" x14ac:dyDescent="0.3">
      <c r="A546">
        <v>6965</v>
      </c>
      <c r="B546" t="s">
        <v>9212</v>
      </c>
      <c r="C546">
        <v>2013</v>
      </c>
      <c r="D546" s="13">
        <v>41472</v>
      </c>
      <c r="E546" s="13">
        <v>41476</v>
      </c>
      <c r="F546" t="s">
        <v>23</v>
      </c>
      <c r="G546" t="s">
        <v>581</v>
      </c>
      <c r="H546" t="s">
        <v>582</v>
      </c>
      <c r="I546" t="s">
        <v>41</v>
      </c>
      <c r="J546" t="s">
        <v>27</v>
      </c>
      <c r="K546" t="s">
        <v>382</v>
      </c>
      <c r="L546" t="s">
        <v>383</v>
      </c>
      <c r="M546">
        <v>29203</v>
      </c>
      <c r="N546" t="s">
        <v>30</v>
      </c>
      <c r="O546" t="s">
        <v>2106</v>
      </c>
      <c r="P546" t="s">
        <v>46</v>
      </c>
      <c r="Q546" t="s">
        <v>75</v>
      </c>
      <c r="R546" t="s">
        <v>2107</v>
      </c>
      <c r="S546">
        <v>24.1</v>
      </c>
      <c r="T546">
        <v>5</v>
      </c>
      <c r="U546">
        <v>0</v>
      </c>
      <c r="V546">
        <v>11.086</v>
      </c>
    </row>
    <row r="547" spans="1:22" x14ac:dyDescent="0.3">
      <c r="A547">
        <v>6957</v>
      </c>
      <c r="B547" t="s">
        <v>9207</v>
      </c>
      <c r="C547">
        <v>2013</v>
      </c>
      <c r="D547" s="13">
        <v>41470</v>
      </c>
      <c r="E547" s="13">
        <v>41475</v>
      </c>
      <c r="F547" t="s">
        <v>50</v>
      </c>
      <c r="G547" t="s">
        <v>9208</v>
      </c>
      <c r="H547" t="s">
        <v>9209</v>
      </c>
      <c r="I547" t="s">
        <v>26</v>
      </c>
      <c r="J547" t="s">
        <v>27</v>
      </c>
      <c r="K547" t="s">
        <v>497</v>
      </c>
      <c r="L547" t="s">
        <v>1272</v>
      </c>
      <c r="M547">
        <v>31907</v>
      </c>
      <c r="N547" t="s">
        <v>30</v>
      </c>
      <c r="O547" t="s">
        <v>5516</v>
      </c>
      <c r="P547" t="s">
        <v>46</v>
      </c>
      <c r="Q547" t="s">
        <v>75</v>
      </c>
      <c r="R547" t="s">
        <v>5517</v>
      </c>
      <c r="S547">
        <v>36.4</v>
      </c>
      <c r="T547">
        <v>5</v>
      </c>
      <c r="U547">
        <v>0</v>
      </c>
      <c r="V547">
        <v>17.107999999999997</v>
      </c>
    </row>
    <row r="548" spans="1:22" x14ac:dyDescent="0.3">
      <c r="A548">
        <v>6954</v>
      </c>
      <c r="B548" t="s">
        <v>9205</v>
      </c>
      <c r="C548">
        <v>2012</v>
      </c>
      <c r="D548" s="13">
        <v>41184</v>
      </c>
      <c r="E548" s="13">
        <v>41185</v>
      </c>
      <c r="F548" t="s">
        <v>188</v>
      </c>
      <c r="G548" t="s">
        <v>323</v>
      </c>
      <c r="H548" t="s">
        <v>324</v>
      </c>
      <c r="I548" t="s">
        <v>26</v>
      </c>
      <c r="J548" t="s">
        <v>27</v>
      </c>
      <c r="K548" t="s">
        <v>42</v>
      </c>
      <c r="L548" t="s">
        <v>43</v>
      </c>
      <c r="M548">
        <v>90008</v>
      </c>
      <c r="N548" t="s">
        <v>44</v>
      </c>
      <c r="O548" t="s">
        <v>7008</v>
      </c>
      <c r="P548" t="s">
        <v>46</v>
      </c>
      <c r="Q548" t="s">
        <v>75</v>
      </c>
      <c r="R548" t="s">
        <v>7009</v>
      </c>
      <c r="S548">
        <v>53.567999999999998</v>
      </c>
      <c r="T548">
        <v>4</v>
      </c>
      <c r="U548">
        <v>0.2</v>
      </c>
      <c r="V548">
        <v>19.418399999999995</v>
      </c>
    </row>
    <row r="549" spans="1:22" x14ac:dyDescent="0.3">
      <c r="A549">
        <v>6953</v>
      </c>
      <c r="B549" t="s">
        <v>9205</v>
      </c>
      <c r="C549">
        <v>2012</v>
      </c>
      <c r="D549" s="13">
        <v>41184</v>
      </c>
      <c r="E549" s="13">
        <v>41185</v>
      </c>
      <c r="F549" t="s">
        <v>188</v>
      </c>
      <c r="G549" t="s">
        <v>323</v>
      </c>
      <c r="H549" t="s">
        <v>324</v>
      </c>
      <c r="I549" t="s">
        <v>26</v>
      </c>
      <c r="J549" t="s">
        <v>27</v>
      </c>
      <c r="K549" t="s">
        <v>42</v>
      </c>
      <c r="L549" t="s">
        <v>43</v>
      </c>
      <c r="M549">
        <v>90008</v>
      </c>
      <c r="N549" t="s">
        <v>44</v>
      </c>
      <c r="O549" t="s">
        <v>4737</v>
      </c>
      <c r="P549" t="s">
        <v>46</v>
      </c>
      <c r="Q549" t="s">
        <v>75</v>
      </c>
      <c r="R549" t="s">
        <v>4738</v>
      </c>
      <c r="S549">
        <v>11.808</v>
      </c>
      <c r="T549">
        <v>3</v>
      </c>
      <c r="U549">
        <v>0.2</v>
      </c>
      <c r="V549">
        <v>4.1327999999999996</v>
      </c>
    </row>
    <row r="550" spans="1:22" x14ac:dyDescent="0.3">
      <c r="A550">
        <v>547</v>
      </c>
      <c r="B550" t="s">
        <v>1860</v>
      </c>
      <c r="C550">
        <v>2014</v>
      </c>
      <c r="D550" s="13">
        <v>41963</v>
      </c>
      <c r="E550" s="13">
        <v>41966</v>
      </c>
      <c r="F550" t="s">
        <v>188</v>
      </c>
      <c r="G550" t="s">
        <v>1861</v>
      </c>
      <c r="H550" t="s">
        <v>1862</v>
      </c>
      <c r="I550" t="s">
        <v>102</v>
      </c>
      <c r="J550" t="s">
        <v>27</v>
      </c>
      <c r="K550" t="s">
        <v>266</v>
      </c>
      <c r="L550" t="s">
        <v>267</v>
      </c>
      <c r="M550">
        <v>10035</v>
      </c>
      <c r="N550" t="s">
        <v>148</v>
      </c>
      <c r="O550" t="s">
        <v>1863</v>
      </c>
      <c r="P550" t="s">
        <v>46</v>
      </c>
      <c r="Q550" t="s">
        <v>75</v>
      </c>
      <c r="R550" t="s">
        <v>1864</v>
      </c>
      <c r="S550">
        <v>41.28</v>
      </c>
      <c r="T550">
        <v>6</v>
      </c>
      <c r="U550">
        <v>0.2</v>
      </c>
      <c r="V550">
        <v>13.931999999999999</v>
      </c>
    </row>
    <row r="551" spans="1:22" x14ac:dyDescent="0.3">
      <c r="A551">
        <v>6950</v>
      </c>
      <c r="B551" t="s">
        <v>9201</v>
      </c>
      <c r="C551">
        <v>2014</v>
      </c>
      <c r="D551" s="13">
        <v>41963</v>
      </c>
      <c r="E551" s="13">
        <v>41963</v>
      </c>
      <c r="F551" t="s">
        <v>1290</v>
      </c>
      <c r="G551" t="s">
        <v>3340</v>
      </c>
      <c r="H551" t="s">
        <v>3341</v>
      </c>
      <c r="I551" t="s">
        <v>102</v>
      </c>
      <c r="J551" t="s">
        <v>27</v>
      </c>
      <c r="K551" t="s">
        <v>266</v>
      </c>
      <c r="L551" t="s">
        <v>267</v>
      </c>
      <c r="M551">
        <v>10011</v>
      </c>
      <c r="N551" t="s">
        <v>148</v>
      </c>
      <c r="O551" t="s">
        <v>4493</v>
      </c>
      <c r="P551" t="s">
        <v>46</v>
      </c>
      <c r="Q551" t="s">
        <v>75</v>
      </c>
      <c r="R551" t="s">
        <v>4494</v>
      </c>
      <c r="S551">
        <v>58.407999999999994</v>
      </c>
      <c r="T551">
        <v>7</v>
      </c>
      <c r="U551">
        <v>0.2</v>
      </c>
      <c r="V551">
        <v>18.252499999999998</v>
      </c>
    </row>
    <row r="552" spans="1:22" x14ac:dyDescent="0.3">
      <c r="A552">
        <v>6945</v>
      </c>
      <c r="B552" t="s">
        <v>9197</v>
      </c>
      <c r="C552">
        <v>2011</v>
      </c>
      <c r="D552" s="13">
        <v>40809</v>
      </c>
      <c r="E552" s="13">
        <v>40813</v>
      </c>
      <c r="F552" t="s">
        <v>50</v>
      </c>
      <c r="G552" t="s">
        <v>8288</v>
      </c>
      <c r="H552" t="s">
        <v>8289</v>
      </c>
      <c r="I552" t="s">
        <v>41</v>
      </c>
      <c r="J552" t="s">
        <v>27</v>
      </c>
      <c r="K552" t="s">
        <v>606</v>
      </c>
      <c r="L552" t="s">
        <v>245</v>
      </c>
      <c r="M552">
        <v>19711</v>
      </c>
      <c r="N552" t="s">
        <v>148</v>
      </c>
      <c r="O552" t="s">
        <v>3896</v>
      </c>
      <c r="P552" t="s">
        <v>46</v>
      </c>
      <c r="Q552" t="s">
        <v>75</v>
      </c>
      <c r="R552" t="s">
        <v>3897</v>
      </c>
      <c r="S552">
        <v>11.12</v>
      </c>
      <c r="T552">
        <v>4</v>
      </c>
      <c r="U552">
        <v>0</v>
      </c>
      <c r="V552">
        <v>5.4487999999999994</v>
      </c>
    </row>
    <row r="553" spans="1:22" x14ac:dyDescent="0.3">
      <c r="A553">
        <v>550</v>
      </c>
      <c r="B553" t="s">
        <v>1867</v>
      </c>
      <c r="C553">
        <v>2012</v>
      </c>
      <c r="D553" s="13">
        <v>41228</v>
      </c>
      <c r="E553" s="13">
        <v>41230</v>
      </c>
      <c r="F553" t="s">
        <v>23</v>
      </c>
      <c r="G553" t="s">
        <v>1358</v>
      </c>
      <c r="H553" t="s">
        <v>1359</v>
      </c>
      <c r="I553" t="s">
        <v>41</v>
      </c>
      <c r="J553" t="s">
        <v>27</v>
      </c>
      <c r="K553" t="s">
        <v>303</v>
      </c>
      <c r="L553" t="s">
        <v>211</v>
      </c>
      <c r="M553">
        <v>60653</v>
      </c>
      <c r="N553" t="s">
        <v>105</v>
      </c>
      <c r="O553" t="s">
        <v>421</v>
      </c>
      <c r="P553" t="s">
        <v>46</v>
      </c>
      <c r="Q553" t="s">
        <v>75</v>
      </c>
      <c r="R553" t="s">
        <v>422</v>
      </c>
      <c r="S553">
        <v>11.363999999999997</v>
      </c>
      <c r="T553">
        <v>3</v>
      </c>
      <c r="U553">
        <v>0.8</v>
      </c>
      <c r="V553">
        <v>-17.045999999999999</v>
      </c>
    </row>
    <row r="554" spans="1:22" x14ac:dyDescent="0.3">
      <c r="A554">
        <v>6940</v>
      </c>
      <c r="B554" t="s">
        <v>9193</v>
      </c>
      <c r="C554">
        <v>2014</v>
      </c>
      <c r="D554" s="13">
        <v>41817</v>
      </c>
      <c r="E554" s="13">
        <v>41821</v>
      </c>
      <c r="F554" t="s">
        <v>50</v>
      </c>
      <c r="G554" t="s">
        <v>5377</v>
      </c>
      <c r="H554" t="s">
        <v>5378</v>
      </c>
      <c r="I554" t="s">
        <v>41</v>
      </c>
      <c r="J554" t="s">
        <v>27</v>
      </c>
      <c r="K554" t="s">
        <v>266</v>
      </c>
      <c r="L554" t="s">
        <v>267</v>
      </c>
      <c r="M554">
        <v>10009</v>
      </c>
      <c r="N554" t="s">
        <v>148</v>
      </c>
      <c r="O554" t="s">
        <v>2596</v>
      </c>
      <c r="P554" t="s">
        <v>46</v>
      </c>
      <c r="Q554" t="s">
        <v>75</v>
      </c>
      <c r="R554" t="s">
        <v>2597</v>
      </c>
      <c r="S554">
        <v>102.36799999999999</v>
      </c>
      <c r="T554">
        <v>2</v>
      </c>
      <c r="U554">
        <v>0.2</v>
      </c>
      <c r="V554">
        <v>37.108400000000003</v>
      </c>
    </row>
    <row r="555" spans="1:22" x14ac:dyDescent="0.3">
      <c r="A555">
        <v>6920</v>
      </c>
      <c r="B555" t="s">
        <v>9175</v>
      </c>
      <c r="C555">
        <v>2012</v>
      </c>
      <c r="D555" s="13">
        <v>41050</v>
      </c>
      <c r="E555" s="13">
        <v>41057</v>
      </c>
      <c r="F555" t="s">
        <v>50</v>
      </c>
      <c r="G555" t="s">
        <v>3630</v>
      </c>
      <c r="H555" t="s">
        <v>3631</v>
      </c>
      <c r="I555" t="s">
        <v>41</v>
      </c>
      <c r="J555" t="s">
        <v>27</v>
      </c>
      <c r="K555" t="s">
        <v>146</v>
      </c>
      <c r="L555" t="s">
        <v>147</v>
      </c>
      <c r="M555">
        <v>19143</v>
      </c>
      <c r="N555" t="s">
        <v>148</v>
      </c>
      <c r="O555" t="s">
        <v>3127</v>
      </c>
      <c r="P555" t="s">
        <v>46</v>
      </c>
      <c r="Q555" t="s">
        <v>75</v>
      </c>
      <c r="R555" t="s">
        <v>3128</v>
      </c>
      <c r="S555">
        <v>24.588000000000001</v>
      </c>
      <c r="T555">
        <v>2</v>
      </c>
      <c r="U555">
        <v>0.7</v>
      </c>
      <c r="V555">
        <v>-18.031199999999998</v>
      </c>
    </row>
    <row r="556" spans="1:22" x14ac:dyDescent="0.3">
      <c r="A556">
        <v>6916</v>
      </c>
      <c r="B556" t="s">
        <v>9172</v>
      </c>
      <c r="C556">
        <v>2011</v>
      </c>
      <c r="D556" s="13">
        <v>40899</v>
      </c>
      <c r="E556" s="13">
        <v>40906</v>
      </c>
      <c r="F556" t="s">
        <v>50</v>
      </c>
      <c r="G556" t="s">
        <v>3486</v>
      </c>
      <c r="H556" t="s">
        <v>3487</v>
      </c>
      <c r="I556" t="s">
        <v>26</v>
      </c>
      <c r="J556" t="s">
        <v>27</v>
      </c>
      <c r="K556" t="s">
        <v>303</v>
      </c>
      <c r="L556" t="s">
        <v>211</v>
      </c>
      <c r="M556">
        <v>60623</v>
      </c>
      <c r="N556" t="s">
        <v>105</v>
      </c>
      <c r="O556" t="s">
        <v>2047</v>
      </c>
      <c r="P556" t="s">
        <v>46</v>
      </c>
      <c r="Q556" t="s">
        <v>75</v>
      </c>
      <c r="R556" t="s">
        <v>2048</v>
      </c>
      <c r="S556">
        <v>17.903999999999996</v>
      </c>
      <c r="T556">
        <v>6</v>
      </c>
      <c r="U556">
        <v>0.8</v>
      </c>
      <c r="V556">
        <v>-31.332000000000008</v>
      </c>
    </row>
    <row r="557" spans="1:22" x14ac:dyDescent="0.3">
      <c r="A557">
        <v>6910</v>
      </c>
      <c r="B557" t="s">
        <v>9166</v>
      </c>
      <c r="C557">
        <v>2011</v>
      </c>
      <c r="D557" s="13">
        <v>40799</v>
      </c>
      <c r="E557" s="13">
        <v>40804</v>
      </c>
      <c r="F557" t="s">
        <v>23</v>
      </c>
      <c r="G557" t="s">
        <v>242</v>
      </c>
      <c r="H557" t="s">
        <v>243</v>
      </c>
      <c r="I557" t="s">
        <v>26</v>
      </c>
      <c r="J557" t="s">
        <v>27</v>
      </c>
      <c r="K557" t="s">
        <v>497</v>
      </c>
      <c r="L557" t="s">
        <v>498</v>
      </c>
      <c r="M557">
        <v>43229</v>
      </c>
      <c r="N557" t="s">
        <v>148</v>
      </c>
      <c r="O557" t="s">
        <v>2963</v>
      </c>
      <c r="P557" t="s">
        <v>46</v>
      </c>
      <c r="Q557" t="s">
        <v>75</v>
      </c>
      <c r="R557" t="s">
        <v>2964</v>
      </c>
      <c r="S557">
        <v>2.5020000000000002</v>
      </c>
      <c r="T557">
        <v>3</v>
      </c>
      <c r="U557">
        <v>0.7</v>
      </c>
      <c r="V557">
        <v>-2.0015999999999998</v>
      </c>
    </row>
    <row r="558" spans="1:22" x14ac:dyDescent="0.3">
      <c r="A558">
        <v>6907</v>
      </c>
      <c r="B558" t="s">
        <v>9163</v>
      </c>
      <c r="C558">
        <v>2014</v>
      </c>
      <c r="D558" s="13">
        <v>41780</v>
      </c>
      <c r="E558" s="13">
        <v>41780</v>
      </c>
      <c r="F558" t="s">
        <v>1290</v>
      </c>
      <c r="G558" t="s">
        <v>1324</v>
      </c>
      <c r="H558" t="s">
        <v>1325</v>
      </c>
      <c r="I558" t="s">
        <v>41</v>
      </c>
      <c r="J558" t="s">
        <v>27</v>
      </c>
      <c r="K558" t="s">
        <v>2386</v>
      </c>
      <c r="L558" t="s">
        <v>238</v>
      </c>
      <c r="M558">
        <v>48183</v>
      </c>
      <c r="N558" t="s">
        <v>105</v>
      </c>
      <c r="O558" t="s">
        <v>1342</v>
      </c>
      <c r="P558" t="s">
        <v>46</v>
      </c>
      <c r="Q558" t="s">
        <v>75</v>
      </c>
      <c r="R558" t="s">
        <v>1343</v>
      </c>
      <c r="S558">
        <v>41.28</v>
      </c>
      <c r="T558">
        <v>2</v>
      </c>
      <c r="U558">
        <v>0</v>
      </c>
      <c r="V558">
        <v>19.814399999999999</v>
      </c>
    </row>
    <row r="559" spans="1:22" x14ac:dyDescent="0.3">
      <c r="A559">
        <v>6900</v>
      </c>
      <c r="B559" t="s">
        <v>9156</v>
      </c>
      <c r="C559">
        <v>2012</v>
      </c>
      <c r="D559" s="13">
        <v>41053</v>
      </c>
      <c r="E559" s="13">
        <v>41055</v>
      </c>
      <c r="F559" t="s">
        <v>23</v>
      </c>
      <c r="G559" t="s">
        <v>7550</v>
      </c>
      <c r="H559" t="s">
        <v>7551</v>
      </c>
      <c r="I559" t="s">
        <v>26</v>
      </c>
      <c r="J559" t="s">
        <v>27</v>
      </c>
      <c r="K559" t="s">
        <v>210</v>
      </c>
      <c r="L559" t="s">
        <v>211</v>
      </c>
      <c r="M559">
        <v>60540</v>
      </c>
      <c r="N559" t="s">
        <v>105</v>
      </c>
      <c r="O559" t="s">
        <v>4832</v>
      </c>
      <c r="P559" t="s">
        <v>46</v>
      </c>
      <c r="Q559" t="s">
        <v>75</v>
      </c>
      <c r="R559" t="s">
        <v>4833</v>
      </c>
      <c r="S559">
        <v>7.6559999999999988</v>
      </c>
      <c r="T559">
        <v>6</v>
      </c>
      <c r="U559">
        <v>0.8</v>
      </c>
      <c r="V559">
        <v>-13.015200000000004</v>
      </c>
    </row>
    <row r="560" spans="1:22" x14ac:dyDescent="0.3">
      <c r="A560">
        <v>6898</v>
      </c>
      <c r="B560" t="s">
        <v>9155</v>
      </c>
      <c r="C560">
        <v>2014</v>
      </c>
      <c r="D560" s="13">
        <v>41870</v>
      </c>
      <c r="E560" s="13">
        <v>41877</v>
      </c>
      <c r="F560" t="s">
        <v>50</v>
      </c>
      <c r="G560" t="s">
        <v>2002</v>
      </c>
      <c r="H560" t="s">
        <v>2003</v>
      </c>
      <c r="I560" t="s">
        <v>26</v>
      </c>
      <c r="J560" t="s">
        <v>27</v>
      </c>
      <c r="K560" t="s">
        <v>1119</v>
      </c>
      <c r="L560" t="s">
        <v>498</v>
      </c>
      <c r="M560">
        <v>44107</v>
      </c>
      <c r="N560" t="s">
        <v>148</v>
      </c>
      <c r="O560" t="s">
        <v>4919</v>
      </c>
      <c r="P560" t="s">
        <v>46</v>
      </c>
      <c r="Q560" t="s">
        <v>75</v>
      </c>
      <c r="R560" t="s">
        <v>4920</v>
      </c>
      <c r="S560">
        <v>10.782000000000002</v>
      </c>
      <c r="T560">
        <v>3</v>
      </c>
      <c r="U560">
        <v>0.7</v>
      </c>
      <c r="V560">
        <v>-7.9067999999999969</v>
      </c>
    </row>
    <row r="561" spans="1:22" x14ac:dyDescent="0.3">
      <c r="A561">
        <v>6889</v>
      </c>
      <c r="B561" t="s">
        <v>9153</v>
      </c>
      <c r="C561">
        <v>2014</v>
      </c>
      <c r="D561" s="13">
        <v>41755</v>
      </c>
      <c r="E561" s="13">
        <v>41762</v>
      </c>
      <c r="F561" t="s">
        <v>50</v>
      </c>
      <c r="G561" t="s">
        <v>2720</v>
      </c>
      <c r="H561" t="s">
        <v>2721</v>
      </c>
      <c r="I561" t="s">
        <v>26</v>
      </c>
      <c r="J561" t="s">
        <v>27</v>
      </c>
      <c r="K561" t="s">
        <v>42</v>
      </c>
      <c r="L561" t="s">
        <v>43</v>
      </c>
      <c r="M561">
        <v>90032</v>
      </c>
      <c r="N561" t="s">
        <v>44</v>
      </c>
      <c r="O561" t="s">
        <v>3910</v>
      </c>
      <c r="P561" t="s">
        <v>46</v>
      </c>
      <c r="Q561" t="s">
        <v>75</v>
      </c>
      <c r="R561" t="s">
        <v>3911</v>
      </c>
      <c r="S561">
        <v>73.343999999999994</v>
      </c>
      <c r="T561">
        <v>3</v>
      </c>
      <c r="U561">
        <v>0.2</v>
      </c>
      <c r="V561">
        <v>27.503999999999998</v>
      </c>
    </row>
    <row r="562" spans="1:22" x14ac:dyDescent="0.3">
      <c r="A562">
        <v>6874</v>
      </c>
      <c r="B562" t="s">
        <v>9146</v>
      </c>
      <c r="C562">
        <v>2011</v>
      </c>
      <c r="D562" s="13">
        <v>40833</v>
      </c>
      <c r="E562" s="13">
        <v>40838</v>
      </c>
      <c r="F562" t="s">
        <v>23</v>
      </c>
      <c r="G562" t="s">
        <v>164</v>
      </c>
      <c r="H562" t="s">
        <v>165</v>
      </c>
      <c r="I562" t="s">
        <v>26</v>
      </c>
      <c r="J562" t="s">
        <v>27</v>
      </c>
      <c r="K562" t="s">
        <v>9147</v>
      </c>
      <c r="L562" t="s">
        <v>104</v>
      </c>
      <c r="M562">
        <v>77705</v>
      </c>
      <c r="N562" t="s">
        <v>105</v>
      </c>
      <c r="O562" t="s">
        <v>3242</v>
      </c>
      <c r="P562" t="s">
        <v>46</v>
      </c>
      <c r="Q562" t="s">
        <v>75</v>
      </c>
      <c r="R562" t="s">
        <v>3243</v>
      </c>
      <c r="S562">
        <v>10.779999999999996</v>
      </c>
      <c r="T562">
        <v>5</v>
      </c>
      <c r="U562">
        <v>0.8</v>
      </c>
      <c r="V562">
        <v>-17.248000000000008</v>
      </c>
    </row>
    <row r="563" spans="1:22" x14ac:dyDescent="0.3">
      <c r="A563">
        <v>6865</v>
      </c>
      <c r="B563" t="s">
        <v>9143</v>
      </c>
      <c r="C563">
        <v>2013</v>
      </c>
      <c r="D563" s="13">
        <v>41508</v>
      </c>
      <c r="E563" s="13">
        <v>41515</v>
      </c>
      <c r="F563" t="s">
        <v>50</v>
      </c>
      <c r="G563" t="s">
        <v>4774</v>
      </c>
      <c r="H563" t="s">
        <v>4775</v>
      </c>
      <c r="I563" t="s">
        <v>41</v>
      </c>
      <c r="J563" t="s">
        <v>27</v>
      </c>
      <c r="K563" t="s">
        <v>42</v>
      </c>
      <c r="L563" t="s">
        <v>43</v>
      </c>
      <c r="M563">
        <v>90004</v>
      </c>
      <c r="N563" t="s">
        <v>44</v>
      </c>
      <c r="O563" t="s">
        <v>2898</v>
      </c>
      <c r="P563" t="s">
        <v>46</v>
      </c>
      <c r="Q563" t="s">
        <v>75</v>
      </c>
      <c r="R563" t="s">
        <v>2899</v>
      </c>
      <c r="S563">
        <v>12.672000000000001</v>
      </c>
      <c r="T563">
        <v>2</v>
      </c>
      <c r="U563">
        <v>0.2</v>
      </c>
      <c r="V563">
        <v>4.7519999999999998</v>
      </c>
    </row>
    <row r="564" spans="1:22" x14ac:dyDescent="0.3">
      <c r="A564">
        <v>561</v>
      </c>
      <c r="B564" t="s">
        <v>1900</v>
      </c>
      <c r="C564">
        <v>2014</v>
      </c>
      <c r="D564" s="13">
        <v>41964</v>
      </c>
      <c r="E564" s="13">
        <v>41966</v>
      </c>
      <c r="F564" t="s">
        <v>23</v>
      </c>
      <c r="G564" t="s">
        <v>1901</v>
      </c>
      <c r="H564" t="s">
        <v>1902</v>
      </c>
      <c r="I564" t="s">
        <v>26</v>
      </c>
      <c r="J564" t="s">
        <v>27</v>
      </c>
      <c r="K564" t="s">
        <v>127</v>
      </c>
      <c r="L564" t="s">
        <v>43</v>
      </c>
      <c r="M564">
        <v>94110</v>
      </c>
      <c r="N564" t="s">
        <v>44</v>
      </c>
      <c r="O564" t="s">
        <v>1903</v>
      </c>
      <c r="P564" t="s">
        <v>46</v>
      </c>
      <c r="Q564" t="s">
        <v>75</v>
      </c>
      <c r="R564" t="s">
        <v>1904</v>
      </c>
      <c r="S564">
        <v>84.056000000000012</v>
      </c>
      <c r="T564">
        <v>7</v>
      </c>
      <c r="U564">
        <v>0.2</v>
      </c>
      <c r="V564">
        <v>27.318199999999983</v>
      </c>
    </row>
    <row r="565" spans="1:22" x14ac:dyDescent="0.3">
      <c r="A565">
        <v>6852</v>
      </c>
      <c r="B565" t="s">
        <v>9139</v>
      </c>
      <c r="C565">
        <v>2013</v>
      </c>
      <c r="D565" s="13">
        <v>41282</v>
      </c>
      <c r="E565" s="13">
        <v>41286</v>
      </c>
      <c r="F565" t="s">
        <v>50</v>
      </c>
      <c r="G565" t="s">
        <v>6634</v>
      </c>
      <c r="H565" t="s">
        <v>6635</v>
      </c>
      <c r="I565" t="s">
        <v>41</v>
      </c>
      <c r="J565" t="s">
        <v>27</v>
      </c>
      <c r="K565" t="s">
        <v>612</v>
      </c>
      <c r="L565" t="s">
        <v>114</v>
      </c>
      <c r="M565">
        <v>53132</v>
      </c>
      <c r="N565" t="s">
        <v>105</v>
      </c>
      <c r="O565" t="s">
        <v>285</v>
      </c>
      <c r="P565" t="s">
        <v>46</v>
      </c>
      <c r="Q565" t="s">
        <v>75</v>
      </c>
      <c r="R565" t="s">
        <v>286</v>
      </c>
      <c r="S565">
        <v>106.05</v>
      </c>
      <c r="T565">
        <v>7</v>
      </c>
      <c r="U565">
        <v>0</v>
      </c>
      <c r="V565">
        <v>49.843499999999999</v>
      </c>
    </row>
    <row r="566" spans="1:22" x14ac:dyDescent="0.3">
      <c r="A566">
        <v>6841</v>
      </c>
      <c r="B566" t="s">
        <v>9129</v>
      </c>
      <c r="C566">
        <v>2012</v>
      </c>
      <c r="D566" s="13">
        <v>41249</v>
      </c>
      <c r="E566" s="13">
        <v>41250</v>
      </c>
      <c r="F566" t="s">
        <v>188</v>
      </c>
      <c r="G566" t="s">
        <v>4082</v>
      </c>
      <c r="H566" t="s">
        <v>4083</v>
      </c>
      <c r="I566" t="s">
        <v>102</v>
      </c>
      <c r="J566" t="s">
        <v>27</v>
      </c>
      <c r="K566" t="s">
        <v>276</v>
      </c>
      <c r="L566" t="s">
        <v>498</v>
      </c>
      <c r="M566">
        <v>45373</v>
      </c>
      <c r="N566" t="s">
        <v>148</v>
      </c>
      <c r="O566" t="s">
        <v>414</v>
      </c>
      <c r="P566" t="s">
        <v>46</v>
      </c>
      <c r="Q566" t="s">
        <v>75</v>
      </c>
      <c r="R566" t="s">
        <v>415</v>
      </c>
      <c r="S566">
        <v>14.832000000000003</v>
      </c>
      <c r="T566">
        <v>3</v>
      </c>
      <c r="U566">
        <v>0.7</v>
      </c>
      <c r="V566">
        <v>-10.382399999999997</v>
      </c>
    </row>
    <row r="567" spans="1:22" x14ac:dyDescent="0.3">
      <c r="A567">
        <v>6829</v>
      </c>
      <c r="B567" t="s">
        <v>9119</v>
      </c>
      <c r="C567">
        <v>2013</v>
      </c>
      <c r="D567" s="13">
        <v>41550</v>
      </c>
      <c r="E567" s="13">
        <v>41557</v>
      </c>
      <c r="F567" t="s">
        <v>50</v>
      </c>
      <c r="G567" t="s">
        <v>4959</v>
      </c>
      <c r="H567" t="s">
        <v>4960</v>
      </c>
      <c r="I567" t="s">
        <v>41</v>
      </c>
      <c r="J567" t="s">
        <v>27</v>
      </c>
      <c r="K567" t="s">
        <v>4268</v>
      </c>
      <c r="L567" t="s">
        <v>254</v>
      </c>
      <c r="M567">
        <v>47905</v>
      </c>
      <c r="N567" t="s">
        <v>105</v>
      </c>
      <c r="O567" t="s">
        <v>2709</v>
      </c>
      <c r="P567" t="s">
        <v>46</v>
      </c>
      <c r="Q567" t="s">
        <v>75</v>
      </c>
      <c r="R567" t="s">
        <v>2710</v>
      </c>
      <c r="S567">
        <v>34.370000000000005</v>
      </c>
      <c r="T567">
        <v>7</v>
      </c>
      <c r="U567">
        <v>0</v>
      </c>
      <c r="V567">
        <v>16.8413</v>
      </c>
    </row>
    <row r="568" spans="1:22" x14ac:dyDescent="0.3">
      <c r="A568">
        <v>6828</v>
      </c>
      <c r="B568" t="s">
        <v>9119</v>
      </c>
      <c r="C568">
        <v>2013</v>
      </c>
      <c r="D568" s="13">
        <v>41550</v>
      </c>
      <c r="E568" s="13">
        <v>41557</v>
      </c>
      <c r="F568" t="s">
        <v>50</v>
      </c>
      <c r="G568" t="s">
        <v>4959</v>
      </c>
      <c r="H568" t="s">
        <v>4960</v>
      </c>
      <c r="I568" t="s">
        <v>41</v>
      </c>
      <c r="J568" t="s">
        <v>27</v>
      </c>
      <c r="K568" t="s">
        <v>4268</v>
      </c>
      <c r="L568" t="s">
        <v>254</v>
      </c>
      <c r="M568">
        <v>47905</v>
      </c>
      <c r="N568" t="s">
        <v>105</v>
      </c>
      <c r="O568" t="s">
        <v>6367</v>
      </c>
      <c r="P568" t="s">
        <v>46</v>
      </c>
      <c r="Q568" t="s">
        <v>75</v>
      </c>
      <c r="R568" t="s">
        <v>6368</v>
      </c>
      <c r="S568">
        <v>735.98</v>
      </c>
      <c r="T568">
        <v>2</v>
      </c>
      <c r="U568">
        <v>0</v>
      </c>
      <c r="V568">
        <v>331.19099999999997</v>
      </c>
    </row>
    <row r="569" spans="1:22" x14ac:dyDescent="0.3">
      <c r="A569">
        <v>6819</v>
      </c>
      <c r="B569" t="s">
        <v>9116</v>
      </c>
      <c r="C569">
        <v>2014</v>
      </c>
      <c r="D569" s="13">
        <v>42002</v>
      </c>
      <c r="E569" s="13">
        <v>42006</v>
      </c>
      <c r="F569" t="s">
        <v>50</v>
      </c>
      <c r="G569" t="s">
        <v>5624</v>
      </c>
      <c r="H569" t="s">
        <v>5625</v>
      </c>
      <c r="I569" t="s">
        <v>41</v>
      </c>
      <c r="J569" t="s">
        <v>27</v>
      </c>
      <c r="K569" t="s">
        <v>1385</v>
      </c>
      <c r="L569" t="s">
        <v>211</v>
      </c>
      <c r="M569">
        <v>61604</v>
      </c>
      <c r="N569" t="s">
        <v>105</v>
      </c>
      <c r="O569" t="s">
        <v>5485</v>
      </c>
      <c r="P569" t="s">
        <v>46</v>
      </c>
      <c r="Q569" t="s">
        <v>75</v>
      </c>
      <c r="R569" t="s">
        <v>5486</v>
      </c>
      <c r="S569">
        <v>1.6799999999999995</v>
      </c>
      <c r="T569">
        <v>5</v>
      </c>
      <c r="U569">
        <v>0.8</v>
      </c>
      <c r="V569">
        <v>-2.6880000000000015</v>
      </c>
    </row>
    <row r="570" spans="1:22" x14ac:dyDescent="0.3">
      <c r="A570">
        <v>6818</v>
      </c>
      <c r="B570" t="s">
        <v>9115</v>
      </c>
      <c r="C570">
        <v>2011</v>
      </c>
      <c r="D570" s="13">
        <v>40711</v>
      </c>
      <c r="E570" s="13">
        <v>40715</v>
      </c>
      <c r="F570" t="s">
        <v>50</v>
      </c>
      <c r="G570" t="s">
        <v>4056</v>
      </c>
      <c r="H570" t="s">
        <v>4057</v>
      </c>
      <c r="I570" t="s">
        <v>26</v>
      </c>
      <c r="J570" t="s">
        <v>27</v>
      </c>
      <c r="K570" t="s">
        <v>95</v>
      </c>
      <c r="L570" t="s">
        <v>96</v>
      </c>
      <c r="M570">
        <v>98105</v>
      </c>
      <c r="N570" t="s">
        <v>44</v>
      </c>
      <c r="O570" t="s">
        <v>1255</v>
      </c>
      <c r="P570" t="s">
        <v>46</v>
      </c>
      <c r="Q570" t="s">
        <v>75</v>
      </c>
      <c r="R570" t="s">
        <v>1256</v>
      </c>
      <c r="S570">
        <v>3266.3760000000002</v>
      </c>
      <c r="T570">
        <v>3</v>
      </c>
      <c r="U570">
        <v>0.2</v>
      </c>
      <c r="V570">
        <v>1061.5721999999998</v>
      </c>
    </row>
    <row r="571" spans="1:22" x14ac:dyDescent="0.3">
      <c r="A571">
        <v>568</v>
      </c>
      <c r="B571" t="s">
        <v>1922</v>
      </c>
      <c r="C571">
        <v>2014</v>
      </c>
      <c r="D571" s="13">
        <v>41914</v>
      </c>
      <c r="E571" s="13">
        <v>41921</v>
      </c>
      <c r="F571" t="s">
        <v>50</v>
      </c>
      <c r="G571" t="s">
        <v>1923</v>
      </c>
      <c r="H571" t="s">
        <v>1924</v>
      </c>
      <c r="I571" t="s">
        <v>41</v>
      </c>
      <c r="J571" t="s">
        <v>27</v>
      </c>
      <c r="K571" t="s">
        <v>95</v>
      </c>
      <c r="L571" t="s">
        <v>96</v>
      </c>
      <c r="M571">
        <v>98105</v>
      </c>
      <c r="N571" t="s">
        <v>44</v>
      </c>
      <c r="O571" t="s">
        <v>1927</v>
      </c>
      <c r="P571" t="s">
        <v>46</v>
      </c>
      <c r="Q571" t="s">
        <v>75</v>
      </c>
      <c r="R571" t="s">
        <v>1928</v>
      </c>
      <c r="S571">
        <v>81.088000000000008</v>
      </c>
      <c r="T571">
        <v>7</v>
      </c>
      <c r="U571">
        <v>0.2</v>
      </c>
      <c r="V571">
        <v>27.3672</v>
      </c>
    </row>
    <row r="572" spans="1:22" x14ac:dyDescent="0.3">
      <c r="A572">
        <v>6813</v>
      </c>
      <c r="B572" t="s">
        <v>9112</v>
      </c>
      <c r="C572">
        <v>2014</v>
      </c>
      <c r="D572" s="13">
        <v>41897</v>
      </c>
      <c r="E572" s="13">
        <v>41898</v>
      </c>
      <c r="F572" t="s">
        <v>188</v>
      </c>
      <c r="G572" t="s">
        <v>4361</v>
      </c>
      <c r="H572" t="s">
        <v>4362</v>
      </c>
      <c r="I572" t="s">
        <v>26</v>
      </c>
      <c r="J572" t="s">
        <v>27</v>
      </c>
      <c r="K572" t="s">
        <v>146</v>
      </c>
      <c r="L572" t="s">
        <v>147</v>
      </c>
      <c r="M572">
        <v>19140</v>
      </c>
      <c r="N572" t="s">
        <v>148</v>
      </c>
      <c r="O572" t="s">
        <v>3074</v>
      </c>
      <c r="P572" t="s">
        <v>46</v>
      </c>
      <c r="Q572" t="s">
        <v>75</v>
      </c>
      <c r="R572" t="s">
        <v>3075</v>
      </c>
      <c r="S572">
        <v>18.312000000000001</v>
      </c>
      <c r="T572">
        <v>4</v>
      </c>
      <c r="U572">
        <v>0.7</v>
      </c>
      <c r="V572">
        <v>-12.207999999999995</v>
      </c>
    </row>
    <row r="573" spans="1:22" x14ac:dyDescent="0.3">
      <c r="A573">
        <v>6810</v>
      </c>
      <c r="B573" t="s">
        <v>9112</v>
      </c>
      <c r="C573">
        <v>2014</v>
      </c>
      <c r="D573" s="13">
        <v>41897</v>
      </c>
      <c r="E573" s="13">
        <v>41898</v>
      </c>
      <c r="F573" t="s">
        <v>188</v>
      </c>
      <c r="G573" t="s">
        <v>4361</v>
      </c>
      <c r="H573" t="s">
        <v>4362</v>
      </c>
      <c r="I573" t="s">
        <v>26</v>
      </c>
      <c r="J573" t="s">
        <v>27</v>
      </c>
      <c r="K573" t="s">
        <v>146</v>
      </c>
      <c r="L573" t="s">
        <v>147</v>
      </c>
      <c r="M573">
        <v>19140</v>
      </c>
      <c r="N573" t="s">
        <v>148</v>
      </c>
      <c r="O573" t="s">
        <v>2443</v>
      </c>
      <c r="P573" t="s">
        <v>46</v>
      </c>
      <c r="Q573" t="s">
        <v>75</v>
      </c>
      <c r="R573" t="s">
        <v>2444</v>
      </c>
      <c r="S573">
        <v>3.8820000000000006</v>
      </c>
      <c r="T573">
        <v>2</v>
      </c>
      <c r="U573">
        <v>0.7</v>
      </c>
      <c r="V573">
        <v>-2.5880000000000001</v>
      </c>
    </row>
    <row r="574" spans="1:22" x14ac:dyDescent="0.3">
      <c r="A574">
        <v>6807</v>
      </c>
      <c r="B574" t="s">
        <v>9110</v>
      </c>
      <c r="C574">
        <v>2014</v>
      </c>
      <c r="D574" s="13">
        <v>41999</v>
      </c>
      <c r="E574" s="13">
        <v>42003</v>
      </c>
      <c r="F574" t="s">
        <v>50</v>
      </c>
      <c r="G574" t="s">
        <v>2028</v>
      </c>
      <c r="H574" t="s">
        <v>2029</v>
      </c>
      <c r="I574" t="s">
        <v>41</v>
      </c>
      <c r="J574" t="s">
        <v>27</v>
      </c>
      <c r="K574" t="s">
        <v>4096</v>
      </c>
      <c r="L574" t="s">
        <v>96</v>
      </c>
      <c r="M574">
        <v>98208</v>
      </c>
      <c r="N574" t="s">
        <v>44</v>
      </c>
      <c r="O574" t="s">
        <v>1223</v>
      </c>
      <c r="P574" t="s">
        <v>46</v>
      </c>
      <c r="Q574" t="s">
        <v>75</v>
      </c>
      <c r="R574" t="s">
        <v>1224</v>
      </c>
      <c r="S574">
        <v>3.8560000000000003</v>
      </c>
      <c r="T574">
        <v>1</v>
      </c>
      <c r="U574">
        <v>0.2</v>
      </c>
      <c r="V574">
        <v>1.3978000000000002</v>
      </c>
    </row>
    <row r="575" spans="1:22" x14ac:dyDescent="0.3">
      <c r="A575">
        <v>6798</v>
      </c>
      <c r="B575" t="s">
        <v>9104</v>
      </c>
      <c r="C575">
        <v>2012</v>
      </c>
      <c r="D575" s="13">
        <v>41146</v>
      </c>
      <c r="E575" s="13">
        <v>41146</v>
      </c>
      <c r="F575" t="s">
        <v>1290</v>
      </c>
      <c r="G575" t="s">
        <v>4170</v>
      </c>
      <c r="H575" t="s">
        <v>4171</v>
      </c>
      <c r="I575" t="s">
        <v>26</v>
      </c>
      <c r="J575" t="s">
        <v>27</v>
      </c>
      <c r="K575" t="s">
        <v>184</v>
      </c>
      <c r="L575" t="s">
        <v>104</v>
      </c>
      <c r="M575">
        <v>77041</v>
      </c>
      <c r="N575" t="s">
        <v>105</v>
      </c>
      <c r="O575" t="s">
        <v>1603</v>
      </c>
      <c r="P575" t="s">
        <v>46</v>
      </c>
      <c r="Q575" t="s">
        <v>75</v>
      </c>
      <c r="R575" t="s">
        <v>1604</v>
      </c>
      <c r="S575">
        <v>3.7979999999999987</v>
      </c>
      <c r="T575">
        <v>1</v>
      </c>
      <c r="U575">
        <v>0.8</v>
      </c>
      <c r="V575">
        <v>-6.0768000000000004</v>
      </c>
    </row>
    <row r="576" spans="1:22" x14ac:dyDescent="0.3">
      <c r="A576">
        <v>573</v>
      </c>
      <c r="B576" t="s">
        <v>1933</v>
      </c>
      <c r="C576">
        <v>2014</v>
      </c>
      <c r="D576" s="13">
        <v>42002</v>
      </c>
      <c r="E576" s="13">
        <v>42009</v>
      </c>
      <c r="F576" t="s">
        <v>50</v>
      </c>
      <c r="G576" t="s">
        <v>1934</v>
      </c>
      <c r="H576" t="s">
        <v>1935</v>
      </c>
      <c r="I576" t="s">
        <v>26</v>
      </c>
      <c r="J576" t="s">
        <v>27</v>
      </c>
      <c r="K576" t="s">
        <v>266</v>
      </c>
      <c r="L576" t="s">
        <v>267</v>
      </c>
      <c r="M576">
        <v>10024</v>
      </c>
      <c r="N576" t="s">
        <v>148</v>
      </c>
      <c r="O576" t="s">
        <v>1213</v>
      </c>
      <c r="P576" t="s">
        <v>46</v>
      </c>
      <c r="Q576" t="s">
        <v>75</v>
      </c>
      <c r="R576" t="s">
        <v>1214</v>
      </c>
      <c r="S576">
        <v>33.264000000000003</v>
      </c>
      <c r="T576">
        <v>7</v>
      </c>
      <c r="U576">
        <v>0.2</v>
      </c>
      <c r="V576">
        <v>11.226599999999999</v>
      </c>
    </row>
    <row r="577" spans="1:22" x14ac:dyDescent="0.3">
      <c r="A577">
        <v>6793</v>
      </c>
      <c r="B577" t="s">
        <v>9102</v>
      </c>
      <c r="C577">
        <v>2011</v>
      </c>
      <c r="D577" s="13">
        <v>40770</v>
      </c>
      <c r="E577" s="13">
        <v>40773</v>
      </c>
      <c r="F577" t="s">
        <v>188</v>
      </c>
      <c r="G577" t="s">
        <v>3259</v>
      </c>
      <c r="H577" t="s">
        <v>3260</v>
      </c>
      <c r="I577" t="s">
        <v>26</v>
      </c>
      <c r="J577" t="s">
        <v>27</v>
      </c>
      <c r="K577" t="s">
        <v>746</v>
      </c>
      <c r="L577" t="s">
        <v>747</v>
      </c>
      <c r="M577">
        <v>6824</v>
      </c>
      <c r="N577" t="s">
        <v>148</v>
      </c>
      <c r="O577" t="s">
        <v>2100</v>
      </c>
      <c r="P577" t="s">
        <v>46</v>
      </c>
      <c r="Q577" t="s">
        <v>75</v>
      </c>
      <c r="R577" t="s">
        <v>2101</v>
      </c>
      <c r="S577">
        <v>62.94</v>
      </c>
      <c r="T577">
        <v>3</v>
      </c>
      <c r="U577">
        <v>0</v>
      </c>
      <c r="V577">
        <v>30.211199999999998</v>
      </c>
    </row>
    <row r="578" spans="1:22" x14ac:dyDescent="0.3">
      <c r="A578">
        <v>6791</v>
      </c>
      <c r="B578" t="s">
        <v>9098</v>
      </c>
      <c r="C578">
        <v>2013</v>
      </c>
      <c r="D578" s="13">
        <v>41595</v>
      </c>
      <c r="E578" s="13">
        <v>41596</v>
      </c>
      <c r="F578" t="s">
        <v>188</v>
      </c>
      <c r="G578" t="s">
        <v>9099</v>
      </c>
      <c r="H578" t="s">
        <v>9100</v>
      </c>
      <c r="I578" t="s">
        <v>26</v>
      </c>
      <c r="J578" t="s">
        <v>27</v>
      </c>
      <c r="K578" t="s">
        <v>566</v>
      </c>
      <c r="L578" t="s">
        <v>43</v>
      </c>
      <c r="M578">
        <v>95661</v>
      </c>
      <c r="N578" t="s">
        <v>44</v>
      </c>
      <c r="O578" t="s">
        <v>1044</v>
      </c>
      <c r="P578" t="s">
        <v>46</v>
      </c>
      <c r="Q578" t="s">
        <v>75</v>
      </c>
      <c r="R578" t="s">
        <v>1045</v>
      </c>
      <c r="S578">
        <v>8.32</v>
      </c>
      <c r="T578">
        <v>5</v>
      </c>
      <c r="U578">
        <v>0.2</v>
      </c>
      <c r="V578">
        <v>2.8079999999999998</v>
      </c>
    </row>
    <row r="579" spans="1:22" x14ac:dyDescent="0.3">
      <c r="A579">
        <v>6781</v>
      </c>
      <c r="B579" t="s">
        <v>9092</v>
      </c>
      <c r="C579">
        <v>2013</v>
      </c>
      <c r="D579" s="13">
        <v>41521</v>
      </c>
      <c r="E579" s="13">
        <v>41526</v>
      </c>
      <c r="F579" t="s">
        <v>23</v>
      </c>
      <c r="G579" t="s">
        <v>4372</v>
      </c>
      <c r="H579" t="s">
        <v>4373</v>
      </c>
      <c r="I579" t="s">
        <v>26</v>
      </c>
      <c r="J579" t="s">
        <v>27</v>
      </c>
      <c r="K579" t="s">
        <v>4492</v>
      </c>
      <c r="L579" t="s">
        <v>2735</v>
      </c>
      <c r="M579">
        <v>21215</v>
      </c>
      <c r="N579" t="s">
        <v>148</v>
      </c>
      <c r="O579" t="s">
        <v>3308</v>
      </c>
      <c r="P579" t="s">
        <v>46</v>
      </c>
      <c r="Q579" t="s">
        <v>75</v>
      </c>
      <c r="R579" t="s">
        <v>3309</v>
      </c>
      <c r="S579">
        <v>12.76</v>
      </c>
      <c r="T579">
        <v>2</v>
      </c>
      <c r="U579">
        <v>0</v>
      </c>
      <c r="V579">
        <v>5.8695999999999993</v>
      </c>
    </row>
    <row r="580" spans="1:22" x14ac:dyDescent="0.3">
      <c r="A580">
        <v>6774</v>
      </c>
      <c r="B580" t="s">
        <v>9086</v>
      </c>
      <c r="C580">
        <v>2013</v>
      </c>
      <c r="D580" s="13">
        <v>41583</v>
      </c>
      <c r="E580" s="13">
        <v>41587</v>
      </c>
      <c r="F580" t="s">
        <v>50</v>
      </c>
      <c r="G580" t="s">
        <v>1679</v>
      </c>
      <c r="H580" t="s">
        <v>1680</v>
      </c>
      <c r="I580" t="s">
        <v>102</v>
      </c>
      <c r="J580" t="s">
        <v>27</v>
      </c>
      <c r="K580" t="s">
        <v>42</v>
      </c>
      <c r="L580" t="s">
        <v>43</v>
      </c>
      <c r="M580">
        <v>90004</v>
      </c>
      <c r="N580" t="s">
        <v>44</v>
      </c>
      <c r="O580" t="s">
        <v>6932</v>
      </c>
      <c r="P580" t="s">
        <v>46</v>
      </c>
      <c r="Q580" t="s">
        <v>75</v>
      </c>
      <c r="R580" t="s">
        <v>6933</v>
      </c>
      <c r="S580">
        <v>4.1760000000000002</v>
      </c>
      <c r="T580">
        <v>1</v>
      </c>
      <c r="U580">
        <v>0.2</v>
      </c>
      <c r="V580">
        <v>1.3049999999999997</v>
      </c>
    </row>
    <row r="581" spans="1:22" x14ac:dyDescent="0.3">
      <c r="A581">
        <v>6773</v>
      </c>
      <c r="B581" t="s">
        <v>9086</v>
      </c>
      <c r="C581">
        <v>2013</v>
      </c>
      <c r="D581" s="13">
        <v>41583</v>
      </c>
      <c r="E581" s="13">
        <v>41587</v>
      </c>
      <c r="F581" t="s">
        <v>50</v>
      </c>
      <c r="G581" t="s">
        <v>1679</v>
      </c>
      <c r="H581" t="s">
        <v>1680</v>
      </c>
      <c r="I581" t="s">
        <v>102</v>
      </c>
      <c r="J581" t="s">
        <v>27</v>
      </c>
      <c r="K581" t="s">
        <v>42</v>
      </c>
      <c r="L581" t="s">
        <v>43</v>
      </c>
      <c r="M581">
        <v>90004</v>
      </c>
      <c r="N581" t="s">
        <v>44</v>
      </c>
      <c r="O581" t="s">
        <v>1223</v>
      </c>
      <c r="P581" t="s">
        <v>46</v>
      </c>
      <c r="Q581" t="s">
        <v>75</v>
      </c>
      <c r="R581" t="s">
        <v>1224</v>
      </c>
      <c r="S581">
        <v>7.7120000000000006</v>
      </c>
      <c r="T581">
        <v>2</v>
      </c>
      <c r="U581">
        <v>0.2</v>
      </c>
      <c r="V581">
        <v>2.7956000000000003</v>
      </c>
    </row>
    <row r="582" spans="1:22" x14ac:dyDescent="0.3">
      <c r="A582">
        <v>6772</v>
      </c>
      <c r="B582" t="s">
        <v>9085</v>
      </c>
      <c r="C582">
        <v>2014</v>
      </c>
      <c r="D582" s="13">
        <v>41983</v>
      </c>
      <c r="E582" s="13">
        <v>41987</v>
      </c>
      <c r="F582" t="s">
        <v>50</v>
      </c>
      <c r="G582" t="s">
        <v>6784</v>
      </c>
      <c r="H582" t="s">
        <v>6785</v>
      </c>
      <c r="I582" t="s">
        <v>41</v>
      </c>
      <c r="J582" t="s">
        <v>27</v>
      </c>
      <c r="K582" t="s">
        <v>544</v>
      </c>
      <c r="L582" t="s">
        <v>310</v>
      </c>
      <c r="M582">
        <v>85023</v>
      </c>
      <c r="N582" t="s">
        <v>44</v>
      </c>
      <c r="O582" t="s">
        <v>8872</v>
      </c>
      <c r="P582" t="s">
        <v>46</v>
      </c>
      <c r="Q582" t="s">
        <v>75</v>
      </c>
      <c r="R582" t="s">
        <v>8873</v>
      </c>
      <c r="S582">
        <v>13.005000000000003</v>
      </c>
      <c r="T582">
        <v>3</v>
      </c>
      <c r="U582">
        <v>0.7</v>
      </c>
      <c r="V582">
        <v>-9.9704999999999977</v>
      </c>
    </row>
    <row r="583" spans="1:22" x14ac:dyDescent="0.3">
      <c r="A583">
        <v>6769</v>
      </c>
      <c r="B583" t="s">
        <v>9083</v>
      </c>
      <c r="C583">
        <v>2011</v>
      </c>
      <c r="D583" s="13">
        <v>40767</v>
      </c>
      <c r="E583" s="13">
        <v>40771</v>
      </c>
      <c r="F583" t="s">
        <v>50</v>
      </c>
      <c r="G583" t="s">
        <v>7122</v>
      </c>
      <c r="H583" t="s">
        <v>7123</v>
      </c>
      <c r="I583" t="s">
        <v>41</v>
      </c>
      <c r="J583" t="s">
        <v>27</v>
      </c>
      <c r="K583" t="s">
        <v>1119</v>
      </c>
      <c r="L583" t="s">
        <v>788</v>
      </c>
      <c r="M583">
        <v>8701</v>
      </c>
      <c r="N583" t="s">
        <v>148</v>
      </c>
      <c r="O583" t="s">
        <v>3542</v>
      </c>
      <c r="P583" t="s">
        <v>46</v>
      </c>
      <c r="Q583" t="s">
        <v>75</v>
      </c>
      <c r="R583" t="s">
        <v>3543</v>
      </c>
      <c r="S583">
        <v>196.21</v>
      </c>
      <c r="T583">
        <v>7</v>
      </c>
      <c r="U583">
        <v>0</v>
      </c>
      <c r="V583">
        <v>98.105000000000004</v>
      </c>
    </row>
    <row r="584" spans="1:22" x14ac:dyDescent="0.3">
      <c r="A584">
        <v>6754</v>
      </c>
      <c r="B584" t="s">
        <v>9072</v>
      </c>
      <c r="C584">
        <v>2013</v>
      </c>
      <c r="D584" s="13">
        <v>41454</v>
      </c>
      <c r="E584" s="13">
        <v>41456</v>
      </c>
      <c r="F584" t="s">
        <v>23</v>
      </c>
      <c r="G584" t="s">
        <v>6119</v>
      </c>
      <c r="H584" t="s">
        <v>6120</v>
      </c>
      <c r="I584" t="s">
        <v>26</v>
      </c>
      <c r="J584" t="s">
        <v>27</v>
      </c>
      <c r="K584" t="s">
        <v>4824</v>
      </c>
      <c r="L584" t="s">
        <v>788</v>
      </c>
      <c r="M584">
        <v>7501</v>
      </c>
      <c r="N584" t="s">
        <v>148</v>
      </c>
      <c r="O584" t="s">
        <v>5822</v>
      </c>
      <c r="P584" t="s">
        <v>46</v>
      </c>
      <c r="Q584" t="s">
        <v>75</v>
      </c>
      <c r="R584" t="s">
        <v>5823</v>
      </c>
      <c r="S584">
        <v>7.96</v>
      </c>
      <c r="T584">
        <v>2</v>
      </c>
      <c r="U584">
        <v>0</v>
      </c>
      <c r="V584">
        <v>3.7412000000000001</v>
      </c>
    </row>
    <row r="585" spans="1:22" x14ac:dyDescent="0.3">
      <c r="A585">
        <v>6748</v>
      </c>
      <c r="B585" t="s">
        <v>9071</v>
      </c>
      <c r="C585">
        <v>2014</v>
      </c>
      <c r="D585" s="13">
        <v>41985</v>
      </c>
      <c r="E585" s="13">
        <v>41989</v>
      </c>
      <c r="F585" t="s">
        <v>50</v>
      </c>
      <c r="G585" t="s">
        <v>1821</v>
      </c>
      <c r="H585" t="s">
        <v>1822</v>
      </c>
      <c r="I585" t="s">
        <v>26</v>
      </c>
      <c r="J585" t="s">
        <v>27</v>
      </c>
      <c r="K585" t="s">
        <v>266</v>
      </c>
      <c r="L585" t="s">
        <v>267</v>
      </c>
      <c r="M585">
        <v>10035</v>
      </c>
      <c r="N585" t="s">
        <v>148</v>
      </c>
      <c r="O585" t="s">
        <v>1712</v>
      </c>
      <c r="P585" t="s">
        <v>46</v>
      </c>
      <c r="Q585" t="s">
        <v>75</v>
      </c>
      <c r="R585" t="s">
        <v>1713</v>
      </c>
      <c r="S585">
        <v>14.952000000000002</v>
      </c>
      <c r="T585">
        <v>1</v>
      </c>
      <c r="U585">
        <v>0.2</v>
      </c>
      <c r="V585">
        <v>5.0462999999999996</v>
      </c>
    </row>
    <row r="586" spans="1:22" x14ac:dyDescent="0.3">
      <c r="A586">
        <v>6739</v>
      </c>
      <c r="B586" t="s">
        <v>9065</v>
      </c>
      <c r="C586">
        <v>2013</v>
      </c>
      <c r="D586" s="13">
        <v>41375</v>
      </c>
      <c r="E586" s="13">
        <v>41382</v>
      </c>
      <c r="F586" t="s">
        <v>50</v>
      </c>
      <c r="G586" t="s">
        <v>4558</v>
      </c>
      <c r="H586" t="s">
        <v>4559</v>
      </c>
      <c r="I586" t="s">
        <v>26</v>
      </c>
      <c r="J586" t="s">
        <v>27</v>
      </c>
      <c r="K586" t="s">
        <v>127</v>
      </c>
      <c r="L586" t="s">
        <v>43</v>
      </c>
      <c r="M586">
        <v>94122</v>
      </c>
      <c r="N586" t="s">
        <v>44</v>
      </c>
      <c r="O586" t="s">
        <v>1903</v>
      </c>
      <c r="P586" t="s">
        <v>46</v>
      </c>
      <c r="Q586" t="s">
        <v>75</v>
      </c>
      <c r="R586" t="s">
        <v>1904</v>
      </c>
      <c r="S586">
        <v>48.032000000000004</v>
      </c>
      <c r="T586">
        <v>4</v>
      </c>
      <c r="U586">
        <v>0.2</v>
      </c>
      <c r="V586">
        <v>15.610399999999993</v>
      </c>
    </row>
    <row r="587" spans="1:22" x14ac:dyDescent="0.3">
      <c r="A587">
        <v>6730</v>
      </c>
      <c r="B587" t="s">
        <v>9062</v>
      </c>
      <c r="C587">
        <v>2012</v>
      </c>
      <c r="D587" s="13">
        <v>41078</v>
      </c>
      <c r="E587" s="13">
        <v>41080</v>
      </c>
      <c r="F587" t="s">
        <v>188</v>
      </c>
      <c r="G587" t="s">
        <v>2439</v>
      </c>
      <c r="H587" t="s">
        <v>2440</v>
      </c>
      <c r="I587" t="s">
        <v>41</v>
      </c>
      <c r="J587" t="s">
        <v>27</v>
      </c>
      <c r="K587" t="s">
        <v>3792</v>
      </c>
      <c r="L587" t="s">
        <v>335</v>
      </c>
      <c r="M587">
        <v>37167</v>
      </c>
      <c r="N587" t="s">
        <v>30</v>
      </c>
      <c r="O587" t="s">
        <v>5217</v>
      </c>
      <c r="P587" t="s">
        <v>46</v>
      </c>
      <c r="Q587" t="s">
        <v>75</v>
      </c>
      <c r="R587" t="s">
        <v>5218</v>
      </c>
      <c r="S587">
        <v>6.1290000000000004</v>
      </c>
      <c r="T587">
        <v>3</v>
      </c>
      <c r="U587">
        <v>0.7</v>
      </c>
      <c r="V587">
        <v>-4.4945999999999984</v>
      </c>
    </row>
    <row r="588" spans="1:22" x14ac:dyDescent="0.3">
      <c r="A588">
        <v>585</v>
      </c>
      <c r="B588" t="s">
        <v>1961</v>
      </c>
      <c r="C588">
        <v>2014</v>
      </c>
      <c r="D588" s="13">
        <v>41975</v>
      </c>
      <c r="E588" s="13">
        <v>41979</v>
      </c>
      <c r="F588" t="s">
        <v>50</v>
      </c>
      <c r="G588" t="s">
        <v>1962</v>
      </c>
      <c r="H588" t="s">
        <v>1963</v>
      </c>
      <c r="I588" t="s">
        <v>26</v>
      </c>
      <c r="J588" t="s">
        <v>27</v>
      </c>
      <c r="K588" t="s">
        <v>807</v>
      </c>
      <c r="L588" t="s">
        <v>457</v>
      </c>
      <c r="M588">
        <v>80219</v>
      </c>
      <c r="N588" t="s">
        <v>44</v>
      </c>
      <c r="O588" t="s">
        <v>1966</v>
      </c>
      <c r="P588" t="s">
        <v>46</v>
      </c>
      <c r="Q588" t="s">
        <v>75</v>
      </c>
      <c r="R588" t="s">
        <v>1967</v>
      </c>
      <c r="S588">
        <v>6.7830000000000004</v>
      </c>
      <c r="T588">
        <v>7</v>
      </c>
      <c r="U588">
        <v>0.7</v>
      </c>
      <c r="V588">
        <v>-4.7480999999999973</v>
      </c>
    </row>
    <row r="589" spans="1:22" x14ac:dyDescent="0.3">
      <c r="A589">
        <v>6727</v>
      </c>
      <c r="B589" t="s">
        <v>9059</v>
      </c>
      <c r="C589">
        <v>2013</v>
      </c>
      <c r="D589" s="13">
        <v>41530</v>
      </c>
      <c r="E589" s="13">
        <v>41534</v>
      </c>
      <c r="F589" t="s">
        <v>50</v>
      </c>
      <c r="G589" t="s">
        <v>1939</v>
      </c>
      <c r="H589" t="s">
        <v>1940</v>
      </c>
      <c r="I589" t="s">
        <v>26</v>
      </c>
      <c r="J589" t="s">
        <v>27</v>
      </c>
      <c r="K589" t="s">
        <v>95</v>
      </c>
      <c r="L589" t="s">
        <v>96</v>
      </c>
      <c r="M589">
        <v>98103</v>
      </c>
      <c r="N589" t="s">
        <v>44</v>
      </c>
      <c r="O589" t="s">
        <v>2443</v>
      </c>
      <c r="P589" t="s">
        <v>46</v>
      </c>
      <c r="Q589" t="s">
        <v>75</v>
      </c>
      <c r="R589" t="s">
        <v>2444</v>
      </c>
      <c r="S589">
        <v>20.704000000000001</v>
      </c>
      <c r="T589">
        <v>4</v>
      </c>
      <c r="U589">
        <v>0.2</v>
      </c>
      <c r="V589">
        <v>7.7639999999999993</v>
      </c>
    </row>
    <row r="590" spans="1:22" x14ac:dyDescent="0.3">
      <c r="A590">
        <v>6711</v>
      </c>
      <c r="B590" t="s">
        <v>9051</v>
      </c>
      <c r="C590">
        <v>2013</v>
      </c>
      <c r="D590" s="13">
        <v>41618</v>
      </c>
      <c r="E590" s="13">
        <v>41621</v>
      </c>
      <c r="F590" t="s">
        <v>188</v>
      </c>
      <c r="G590" t="s">
        <v>628</v>
      </c>
      <c r="H590" t="s">
        <v>629</v>
      </c>
      <c r="I590" t="s">
        <v>41</v>
      </c>
      <c r="J590" t="s">
        <v>27</v>
      </c>
      <c r="K590" t="s">
        <v>5025</v>
      </c>
      <c r="L590" t="s">
        <v>43</v>
      </c>
      <c r="M590">
        <v>95207</v>
      </c>
      <c r="N590" t="s">
        <v>44</v>
      </c>
      <c r="O590" t="s">
        <v>4642</v>
      </c>
      <c r="P590" t="s">
        <v>46</v>
      </c>
      <c r="Q590" t="s">
        <v>75</v>
      </c>
      <c r="R590" t="s">
        <v>4643</v>
      </c>
      <c r="S590">
        <v>273.92</v>
      </c>
      <c r="T590">
        <v>8</v>
      </c>
      <c r="U590">
        <v>0.2</v>
      </c>
      <c r="V590">
        <v>99.295999999999978</v>
      </c>
    </row>
    <row r="591" spans="1:22" x14ac:dyDescent="0.3">
      <c r="A591">
        <v>6703</v>
      </c>
      <c r="B591" t="s">
        <v>9043</v>
      </c>
      <c r="C591">
        <v>2012</v>
      </c>
      <c r="D591" s="13">
        <v>41049</v>
      </c>
      <c r="E591" s="13">
        <v>41053</v>
      </c>
      <c r="F591" t="s">
        <v>50</v>
      </c>
      <c r="G591" t="s">
        <v>4143</v>
      </c>
      <c r="H591" t="s">
        <v>4144</v>
      </c>
      <c r="I591" t="s">
        <v>26</v>
      </c>
      <c r="J591" t="s">
        <v>27</v>
      </c>
      <c r="K591" t="s">
        <v>9002</v>
      </c>
      <c r="L591" t="s">
        <v>88</v>
      </c>
      <c r="M591">
        <v>27893</v>
      </c>
      <c r="N591" t="s">
        <v>30</v>
      </c>
      <c r="O591" t="s">
        <v>3424</v>
      </c>
      <c r="P591" t="s">
        <v>46</v>
      </c>
      <c r="Q591" t="s">
        <v>75</v>
      </c>
      <c r="R591" t="s">
        <v>3425</v>
      </c>
      <c r="S591">
        <v>6.4080000000000004</v>
      </c>
      <c r="T591">
        <v>4</v>
      </c>
      <c r="U591">
        <v>0.7</v>
      </c>
      <c r="V591">
        <v>-4.9127999999999989</v>
      </c>
    </row>
    <row r="592" spans="1:22" x14ac:dyDescent="0.3">
      <c r="A592">
        <v>6701</v>
      </c>
      <c r="B592" t="s">
        <v>9040</v>
      </c>
      <c r="C592">
        <v>2014</v>
      </c>
      <c r="D592" s="13">
        <v>41842</v>
      </c>
      <c r="E592" s="13">
        <v>41846</v>
      </c>
      <c r="F592" t="s">
        <v>50</v>
      </c>
      <c r="G592" t="s">
        <v>4348</v>
      </c>
      <c r="H592" t="s">
        <v>4349</v>
      </c>
      <c r="I592" t="s">
        <v>26</v>
      </c>
      <c r="J592" t="s">
        <v>27</v>
      </c>
      <c r="K592" t="s">
        <v>947</v>
      </c>
      <c r="L592" t="s">
        <v>43</v>
      </c>
      <c r="M592">
        <v>92024</v>
      </c>
      <c r="N592" t="s">
        <v>44</v>
      </c>
      <c r="O592" t="s">
        <v>1199</v>
      </c>
      <c r="P592" t="s">
        <v>46</v>
      </c>
      <c r="Q592" t="s">
        <v>75</v>
      </c>
      <c r="R592" t="s">
        <v>1200</v>
      </c>
      <c r="S592">
        <v>50.352000000000004</v>
      </c>
      <c r="T592">
        <v>3</v>
      </c>
      <c r="U592">
        <v>0.2</v>
      </c>
      <c r="V592">
        <v>17.623199999999997</v>
      </c>
    </row>
    <row r="593" spans="1:22" x14ac:dyDescent="0.3">
      <c r="A593">
        <v>6697</v>
      </c>
      <c r="B593" t="s">
        <v>9039</v>
      </c>
      <c r="C593">
        <v>2013</v>
      </c>
      <c r="D593" s="13">
        <v>41611</v>
      </c>
      <c r="E593" s="13">
        <v>41616</v>
      </c>
      <c r="F593" t="s">
        <v>50</v>
      </c>
      <c r="G593" t="s">
        <v>3691</v>
      </c>
      <c r="H593" t="s">
        <v>3692</v>
      </c>
      <c r="I593" t="s">
        <v>26</v>
      </c>
      <c r="J593" t="s">
        <v>27</v>
      </c>
      <c r="K593" t="s">
        <v>266</v>
      </c>
      <c r="L593" t="s">
        <v>267</v>
      </c>
      <c r="M593">
        <v>10024</v>
      </c>
      <c r="N593" t="s">
        <v>148</v>
      </c>
      <c r="O593" t="s">
        <v>3521</v>
      </c>
      <c r="P593" t="s">
        <v>46</v>
      </c>
      <c r="Q593" t="s">
        <v>75</v>
      </c>
      <c r="R593" t="s">
        <v>3522</v>
      </c>
      <c r="S593">
        <v>35.231999999999999</v>
      </c>
      <c r="T593">
        <v>3</v>
      </c>
      <c r="U593">
        <v>0.2</v>
      </c>
      <c r="V593">
        <v>11.450399999999998</v>
      </c>
    </row>
    <row r="594" spans="1:22" x14ac:dyDescent="0.3">
      <c r="A594">
        <v>591</v>
      </c>
      <c r="B594" t="s">
        <v>1973</v>
      </c>
      <c r="C594">
        <v>2013</v>
      </c>
      <c r="D594" s="13">
        <v>41354</v>
      </c>
      <c r="E594" s="13">
        <v>41358</v>
      </c>
      <c r="F594" t="s">
        <v>50</v>
      </c>
      <c r="G594" t="s">
        <v>1974</v>
      </c>
      <c r="H594" t="s">
        <v>1975</v>
      </c>
      <c r="I594" t="s">
        <v>26</v>
      </c>
      <c r="J594" t="s">
        <v>27</v>
      </c>
      <c r="K594" t="s">
        <v>1976</v>
      </c>
      <c r="L594" t="s">
        <v>420</v>
      </c>
      <c r="M594">
        <v>97301</v>
      </c>
      <c r="N594" t="s">
        <v>44</v>
      </c>
      <c r="O594" t="s">
        <v>1712</v>
      </c>
      <c r="P594" t="s">
        <v>46</v>
      </c>
      <c r="Q594" t="s">
        <v>75</v>
      </c>
      <c r="R594" t="s">
        <v>1713</v>
      </c>
      <c r="S594">
        <v>16.821000000000005</v>
      </c>
      <c r="T594">
        <v>3</v>
      </c>
      <c r="U594">
        <v>0.7</v>
      </c>
      <c r="V594">
        <v>-12.896100000000004</v>
      </c>
    </row>
    <row r="595" spans="1:22" x14ac:dyDescent="0.3">
      <c r="A595">
        <v>6696</v>
      </c>
      <c r="B595" t="s">
        <v>9039</v>
      </c>
      <c r="C595">
        <v>2013</v>
      </c>
      <c r="D595" s="13">
        <v>41611</v>
      </c>
      <c r="E595" s="13">
        <v>41616</v>
      </c>
      <c r="F595" t="s">
        <v>50</v>
      </c>
      <c r="G595" t="s">
        <v>3691</v>
      </c>
      <c r="H595" t="s">
        <v>3692</v>
      </c>
      <c r="I595" t="s">
        <v>26</v>
      </c>
      <c r="J595" t="s">
        <v>27</v>
      </c>
      <c r="K595" t="s">
        <v>266</v>
      </c>
      <c r="L595" t="s">
        <v>267</v>
      </c>
      <c r="M595">
        <v>10024</v>
      </c>
      <c r="N595" t="s">
        <v>148</v>
      </c>
      <c r="O595" t="s">
        <v>6989</v>
      </c>
      <c r="P595" t="s">
        <v>46</v>
      </c>
      <c r="Q595" t="s">
        <v>75</v>
      </c>
      <c r="R595" t="s">
        <v>6990</v>
      </c>
      <c r="S595">
        <v>415.17600000000004</v>
      </c>
      <c r="T595">
        <v>3</v>
      </c>
      <c r="U595">
        <v>0.2</v>
      </c>
      <c r="V595">
        <v>134.93219999999999</v>
      </c>
    </row>
    <row r="596" spans="1:22" x14ac:dyDescent="0.3">
      <c r="A596">
        <v>6693</v>
      </c>
      <c r="B596" t="s">
        <v>9036</v>
      </c>
      <c r="C596">
        <v>2014</v>
      </c>
      <c r="D596" s="13">
        <v>41863</v>
      </c>
      <c r="E596" s="13">
        <v>41865</v>
      </c>
      <c r="F596" t="s">
        <v>23</v>
      </c>
      <c r="G596" t="s">
        <v>5993</v>
      </c>
      <c r="H596" t="s">
        <v>5994</v>
      </c>
      <c r="I596" t="s">
        <v>102</v>
      </c>
      <c r="J596" t="s">
        <v>27</v>
      </c>
      <c r="K596" t="s">
        <v>6079</v>
      </c>
      <c r="L596" t="s">
        <v>736</v>
      </c>
      <c r="M596">
        <v>70601</v>
      </c>
      <c r="N596" t="s">
        <v>30</v>
      </c>
      <c r="O596" t="s">
        <v>5374</v>
      </c>
      <c r="P596" t="s">
        <v>46</v>
      </c>
      <c r="Q596" t="s">
        <v>75</v>
      </c>
      <c r="R596" t="s">
        <v>5375</v>
      </c>
      <c r="S596">
        <v>477.51</v>
      </c>
      <c r="T596">
        <v>11</v>
      </c>
      <c r="U596">
        <v>0</v>
      </c>
      <c r="V596">
        <v>219.65459999999999</v>
      </c>
    </row>
    <row r="597" spans="1:22" x14ac:dyDescent="0.3">
      <c r="A597">
        <v>6691</v>
      </c>
      <c r="B597" t="s">
        <v>9035</v>
      </c>
      <c r="C597">
        <v>2014</v>
      </c>
      <c r="D597" s="13">
        <v>41852</v>
      </c>
      <c r="E597" s="13">
        <v>41857</v>
      </c>
      <c r="F597" t="s">
        <v>50</v>
      </c>
      <c r="G597" t="s">
        <v>5584</v>
      </c>
      <c r="H597" t="s">
        <v>5585</v>
      </c>
      <c r="I597" t="s">
        <v>41</v>
      </c>
      <c r="J597" t="s">
        <v>27</v>
      </c>
      <c r="K597" t="s">
        <v>2548</v>
      </c>
      <c r="L597" t="s">
        <v>114</v>
      </c>
      <c r="M597">
        <v>53209</v>
      </c>
      <c r="N597" t="s">
        <v>105</v>
      </c>
      <c r="O597" t="s">
        <v>971</v>
      </c>
      <c r="P597" t="s">
        <v>46</v>
      </c>
      <c r="Q597" t="s">
        <v>75</v>
      </c>
      <c r="R597" t="s">
        <v>972</v>
      </c>
      <c r="S597">
        <v>17.52</v>
      </c>
      <c r="T597">
        <v>4</v>
      </c>
      <c r="U597">
        <v>0</v>
      </c>
      <c r="V597">
        <v>8.4095999999999993</v>
      </c>
    </row>
    <row r="598" spans="1:22" x14ac:dyDescent="0.3">
      <c r="A598">
        <v>6683</v>
      </c>
      <c r="B598" t="s">
        <v>9029</v>
      </c>
      <c r="C598">
        <v>2014</v>
      </c>
      <c r="D598" s="13">
        <v>41641</v>
      </c>
      <c r="E598" s="13">
        <v>41642</v>
      </c>
      <c r="F598" t="s">
        <v>188</v>
      </c>
      <c r="G598" t="s">
        <v>4207</v>
      </c>
      <c r="H598" t="s">
        <v>4208</v>
      </c>
      <c r="I598" t="s">
        <v>102</v>
      </c>
      <c r="J598" t="s">
        <v>27</v>
      </c>
      <c r="K598" t="s">
        <v>612</v>
      </c>
      <c r="L598" t="s">
        <v>114</v>
      </c>
      <c r="M598">
        <v>53132</v>
      </c>
      <c r="N598" t="s">
        <v>105</v>
      </c>
      <c r="O598" t="s">
        <v>2936</v>
      </c>
      <c r="P598" t="s">
        <v>46</v>
      </c>
      <c r="Q598" t="s">
        <v>75</v>
      </c>
      <c r="R598" t="s">
        <v>2937</v>
      </c>
      <c r="S598">
        <v>3.6</v>
      </c>
      <c r="T598">
        <v>2</v>
      </c>
      <c r="U598">
        <v>0</v>
      </c>
      <c r="V598">
        <v>1.728</v>
      </c>
    </row>
    <row r="599" spans="1:22" x14ac:dyDescent="0.3">
      <c r="A599">
        <v>6672</v>
      </c>
      <c r="B599" t="s">
        <v>9019</v>
      </c>
      <c r="C599">
        <v>2011</v>
      </c>
      <c r="D599" s="13">
        <v>40778</v>
      </c>
      <c r="E599" s="13">
        <v>40782</v>
      </c>
      <c r="F599" t="s">
        <v>23</v>
      </c>
      <c r="G599" t="s">
        <v>4343</v>
      </c>
      <c r="H599" t="s">
        <v>4344</v>
      </c>
      <c r="I599" t="s">
        <v>41</v>
      </c>
      <c r="J599" t="s">
        <v>27</v>
      </c>
      <c r="K599" t="s">
        <v>42</v>
      </c>
      <c r="L599" t="s">
        <v>43</v>
      </c>
      <c r="M599">
        <v>90032</v>
      </c>
      <c r="N599" t="s">
        <v>44</v>
      </c>
      <c r="O599" t="s">
        <v>2259</v>
      </c>
      <c r="P599" t="s">
        <v>46</v>
      </c>
      <c r="Q599" t="s">
        <v>75</v>
      </c>
      <c r="R599" t="s">
        <v>2260</v>
      </c>
      <c r="S599">
        <v>49.568000000000005</v>
      </c>
      <c r="T599">
        <v>2</v>
      </c>
      <c r="U599">
        <v>0.2</v>
      </c>
      <c r="V599">
        <v>17.348799999999997</v>
      </c>
    </row>
    <row r="600" spans="1:22" x14ac:dyDescent="0.3">
      <c r="A600">
        <v>6671</v>
      </c>
      <c r="B600" t="s">
        <v>9018</v>
      </c>
      <c r="C600">
        <v>2014</v>
      </c>
      <c r="D600" s="13">
        <v>41785</v>
      </c>
      <c r="E600" s="13">
        <v>41789</v>
      </c>
      <c r="F600" t="s">
        <v>50</v>
      </c>
      <c r="G600" t="s">
        <v>3503</v>
      </c>
      <c r="H600" t="s">
        <v>3504</v>
      </c>
      <c r="I600" t="s">
        <v>102</v>
      </c>
      <c r="J600" t="s">
        <v>27</v>
      </c>
      <c r="K600" t="s">
        <v>497</v>
      </c>
      <c r="L600" t="s">
        <v>1272</v>
      </c>
      <c r="M600">
        <v>31907</v>
      </c>
      <c r="N600" t="s">
        <v>30</v>
      </c>
      <c r="O600" t="s">
        <v>2047</v>
      </c>
      <c r="P600" t="s">
        <v>46</v>
      </c>
      <c r="Q600" t="s">
        <v>75</v>
      </c>
      <c r="R600" t="s">
        <v>2048</v>
      </c>
      <c r="S600">
        <v>29.84</v>
      </c>
      <c r="T600">
        <v>2</v>
      </c>
      <c r="U600">
        <v>0</v>
      </c>
      <c r="V600">
        <v>13.427999999999997</v>
      </c>
    </row>
    <row r="601" spans="1:22" x14ac:dyDescent="0.3">
      <c r="A601">
        <v>6663</v>
      </c>
      <c r="B601" t="s">
        <v>9014</v>
      </c>
      <c r="C601">
        <v>2012</v>
      </c>
      <c r="D601" s="13">
        <v>41129</v>
      </c>
      <c r="E601" s="13">
        <v>41131</v>
      </c>
      <c r="F601" t="s">
        <v>23</v>
      </c>
      <c r="G601" t="s">
        <v>5194</v>
      </c>
      <c r="H601" t="s">
        <v>5195</v>
      </c>
      <c r="I601" t="s">
        <v>26</v>
      </c>
      <c r="J601" t="s">
        <v>27</v>
      </c>
      <c r="K601" t="s">
        <v>1479</v>
      </c>
      <c r="L601" t="s">
        <v>1245</v>
      </c>
      <c r="M601">
        <v>1841</v>
      </c>
      <c r="N601" t="s">
        <v>148</v>
      </c>
      <c r="O601" t="s">
        <v>4994</v>
      </c>
      <c r="P601" t="s">
        <v>46</v>
      </c>
      <c r="Q601" t="s">
        <v>75</v>
      </c>
      <c r="R601" t="s">
        <v>4995</v>
      </c>
      <c r="S601">
        <v>447.85999999999996</v>
      </c>
      <c r="T601">
        <v>7</v>
      </c>
      <c r="U601">
        <v>0</v>
      </c>
      <c r="V601">
        <v>210.49419999999998</v>
      </c>
    </row>
    <row r="602" spans="1:22" x14ac:dyDescent="0.3">
      <c r="A602">
        <v>6649</v>
      </c>
      <c r="B602" t="s">
        <v>9012</v>
      </c>
      <c r="C602">
        <v>2014</v>
      </c>
      <c r="D602" s="13">
        <v>41891</v>
      </c>
      <c r="E602" s="13">
        <v>41894</v>
      </c>
      <c r="F602" t="s">
        <v>188</v>
      </c>
      <c r="G602" t="s">
        <v>2410</v>
      </c>
      <c r="H602" t="s">
        <v>2411</v>
      </c>
      <c r="I602" t="s">
        <v>41</v>
      </c>
      <c r="J602" t="s">
        <v>27</v>
      </c>
      <c r="K602" t="s">
        <v>1127</v>
      </c>
      <c r="L602" t="s">
        <v>104</v>
      </c>
      <c r="M602">
        <v>76017</v>
      </c>
      <c r="N602" t="s">
        <v>105</v>
      </c>
      <c r="O602" t="s">
        <v>1829</v>
      </c>
      <c r="P602" t="s">
        <v>46</v>
      </c>
      <c r="Q602" t="s">
        <v>75</v>
      </c>
      <c r="R602" t="s">
        <v>1830</v>
      </c>
      <c r="S602">
        <v>42.615999999999993</v>
      </c>
      <c r="T602">
        <v>7</v>
      </c>
      <c r="U602">
        <v>0.8</v>
      </c>
      <c r="V602">
        <v>-68.185600000000022</v>
      </c>
    </row>
    <row r="603" spans="1:22" x14ac:dyDescent="0.3">
      <c r="A603">
        <v>6641</v>
      </c>
      <c r="B603" t="s">
        <v>9009</v>
      </c>
      <c r="C603">
        <v>2014</v>
      </c>
      <c r="D603" s="13">
        <v>41857</v>
      </c>
      <c r="E603" s="13">
        <v>41861</v>
      </c>
      <c r="F603" t="s">
        <v>50</v>
      </c>
      <c r="G603" t="s">
        <v>235</v>
      </c>
      <c r="H603" t="s">
        <v>236</v>
      </c>
      <c r="I603" t="s">
        <v>26</v>
      </c>
      <c r="J603" t="s">
        <v>27</v>
      </c>
      <c r="K603" t="s">
        <v>4374</v>
      </c>
      <c r="L603" t="s">
        <v>254</v>
      </c>
      <c r="M603">
        <v>46203</v>
      </c>
      <c r="N603" t="s">
        <v>105</v>
      </c>
      <c r="O603" t="s">
        <v>2100</v>
      </c>
      <c r="P603" t="s">
        <v>46</v>
      </c>
      <c r="Q603" t="s">
        <v>75</v>
      </c>
      <c r="R603" t="s">
        <v>2101</v>
      </c>
      <c r="S603">
        <v>125.88</v>
      </c>
      <c r="T603">
        <v>6</v>
      </c>
      <c r="U603">
        <v>0</v>
      </c>
      <c r="V603">
        <v>60.422399999999996</v>
      </c>
    </row>
    <row r="604" spans="1:22" x14ac:dyDescent="0.3">
      <c r="A604">
        <v>6639</v>
      </c>
      <c r="B604" t="s">
        <v>9007</v>
      </c>
      <c r="C604">
        <v>2014</v>
      </c>
      <c r="D604" s="13">
        <v>41971</v>
      </c>
      <c r="E604" s="13">
        <v>41974</v>
      </c>
      <c r="F604" t="s">
        <v>23</v>
      </c>
      <c r="G604" t="s">
        <v>2178</v>
      </c>
      <c r="H604" t="s">
        <v>2179</v>
      </c>
      <c r="I604" t="s">
        <v>26</v>
      </c>
      <c r="J604" t="s">
        <v>27</v>
      </c>
      <c r="K604" t="s">
        <v>266</v>
      </c>
      <c r="L604" t="s">
        <v>267</v>
      </c>
      <c r="M604">
        <v>10011</v>
      </c>
      <c r="N604" t="s">
        <v>148</v>
      </c>
      <c r="O604" t="s">
        <v>5813</v>
      </c>
      <c r="P604" t="s">
        <v>46</v>
      </c>
      <c r="Q604" t="s">
        <v>75</v>
      </c>
      <c r="R604" t="s">
        <v>5814</v>
      </c>
      <c r="S604">
        <v>107.42400000000001</v>
      </c>
      <c r="T604">
        <v>6</v>
      </c>
      <c r="U604">
        <v>0.2</v>
      </c>
      <c r="V604">
        <v>36.255599999999994</v>
      </c>
    </row>
    <row r="605" spans="1:22" x14ac:dyDescent="0.3">
      <c r="A605">
        <v>6635</v>
      </c>
      <c r="B605" t="s">
        <v>9006</v>
      </c>
      <c r="C605">
        <v>2014</v>
      </c>
      <c r="D605" s="13">
        <v>41766</v>
      </c>
      <c r="E605" s="13">
        <v>41766</v>
      </c>
      <c r="F605" t="s">
        <v>1290</v>
      </c>
      <c r="G605" t="s">
        <v>3934</v>
      </c>
      <c r="H605" t="s">
        <v>3935</v>
      </c>
      <c r="I605" t="s">
        <v>26</v>
      </c>
      <c r="J605" t="s">
        <v>27</v>
      </c>
      <c r="K605" t="s">
        <v>467</v>
      </c>
      <c r="L605" t="s">
        <v>88</v>
      </c>
      <c r="M605">
        <v>28205</v>
      </c>
      <c r="N605" t="s">
        <v>30</v>
      </c>
      <c r="O605" t="s">
        <v>1386</v>
      </c>
      <c r="P605" t="s">
        <v>46</v>
      </c>
      <c r="Q605" t="s">
        <v>75</v>
      </c>
      <c r="R605" t="s">
        <v>1387</v>
      </c>
      <c r="S605">
        <v>68.541000000000011</v>
      </c>
      <c r="T605">
        <v>11</v>
      </c>
      <c r="U605">
        <v>0.7</v>
      </c>
      <c r="V605">
        <v>-52.548099999999991</v>
      </c>
    </row>
    <row r="606" spans="1:22" x14ac:dyDescent="0.3">
      <c r="A606">
        <v>6630</v>
      </c>
      <c r="B606" t="s">
        <v>9001</v>
      </c>
      <c r="C606">
        <v>2012</v>
      </c>
      <c r="D606" s="13">
        <v>41184</v>
      </c>
      <c r="E606" s="13">
        <v>41188</v>
      </c>
      <c r="F606" t="s">
        <v>50</v>
      </c>
      <c r="G606" t="s">
        <v>3959</v>
      </c>
      <c r="H606" t="s">
        <v>3960</v>
      </c>
      <c r="I606" t="s">
        <v>102</v>
      </c>
      <c r="J606" t="s">
        <v>27</v>
      </c>
      <c r="K606" t="s">
        <v>9002</v>
      </c>
      <c r="L606" t="s">
        <v>88</v>
      </c>
      <c r="M606">
        <v>27893</v>
      </c>
      <c r="N606" t="s">
        <v>30</v>
      </c>
      <c r="O606" t="s">
        <v>4737</v>
      </c>
      <c r="P606" t="s">
        <v>46</v>
      </c>
      <c r="Q606" t="s">
        <v>75</v>
      </c>
      <c r="R606" t="s">
        <v>4738</v>
      </c>
      <c r="S606">
        <v>7.3800000000000008</v>
      </c>
      <c r="T606">
        <v>5</v>
      </c>
      <c r="U606">
        <v>0.7</v>
      </c>
      <c r="V606">
        <v>-5.4120000000000008</v>
      </c>
    </row>
    <row r="607" spans="1:22" x14ac:dyDescent="0.3">
      <c r="A607">
        <v>6613</v>
      </c>
      <c r="B607" t="s">
        <v>8990</v>
      </c>
      <c r="C607">
        <v>2012</v>
      </c>
      <c r="D607" s="13">
        <v>41020</v>
      </c>
      <c r="E607" s="13">
        <v>41027</v>
      </c>
      <c r="F607" t="s">
        <v>50</v>
      </c>
      <c r="G607" t="s">
        <v>8309</v>
      </c>
      <c r="H607" t="s">
        <v>8310</v>
      </c>
      <c r="I607" t="s">
        <v>26</v>
      </c>
      <c r="J607" t="s">
        <v>27</v>
      </c>
      <c r="K607" t="s">
        <v>1473</v>
      </c>
      <c r="L607" t="s">
        <v>29</v>
      </c>
      <c r="M607">
        <v>40214</v>
      </c>
      <c r="N607" t="s">
        <v>30</v>
      </c>
      <c r="O607" t="s">
        <v>132</v>
      </c>
      <c r="P607" t="s">
        <v>46</v>
      </c>
      <c r="Q607" t="s">
        <v>75</v>
      </c>
      <c r="R607" t="s">
        <v>133</v>
      </c>
      <c r="S607">
        <v>21.299999999999997</v>
      </c>
      <c r="T607">
        <v>3</v>
      </c>
      <c r="U607">
        <v>0</v>
      </c>
      <c r="V607">
        <v>9.7979999999999983</v>
      </c>
    </row>
    <row r="608" spans="1:22" x14ac:dyDescent="0.3">
      <c r="A608">
        <v>605</v>
      </c>
      <c r="B608" t="s">
        <v>2008</v>
      </c>
      <c r="C608">
        <v>2011</v>
      </c>
      <c r="D608" s="13">
        <v>40617</v>
      </c>
      <c r="E608" s="13">
        <v>40621</v>
      </c>
      <c r="F608" t="s">
        <v>50</v>
      </c>
      <c r="G608" t="s">
        <v>2009</v>
      </c>
      <c r="H608" t="s">
        <v>2010</v>
      </c>
      <c r="I608" t="s">
        <v>26</v>
      </c>
      <c r="J608" t="s">
        <v>27</v>
      </c>
      <c r="K608" t="s">
        <v>900</v>
      </c>
      <c r="L608" t="s">
        <v>54</v>
      </c>
      <c r="M608">
        <v>33614</v>
      </c>
      <c r="N608" t="s">
        <v>30</v>
      </c>
      <c r="O608" t="s">
        <v>1522</v>
      </c>
      <c r="P608" t="s">
        <v>46</v>
      </c>
      <c r="Q608" t="s">
        <v>75</v>
      </c>
      <c r="R608" t="s">
        <v>1523</v>
      </c>
      <c r="S608">
        <v>7.218</v>
      </c>
      <c r="T608">
        <v>3</v>
      </c>
      <c r="U608">
        <v>0.7</v>
      </c>
      <c r="V608">
        <v>-5.5338000000000012</v>
      </c>
    </row>
    <row r="609" spans="1:22" x14ac:dyDescent="0.3">
      <c r="A609">
        <v>606</v>
      </c>
      <c r="B609" t="s">
        <v>2008</v>
      </c>
      <c r="C609">
        <v>2011</v>
      </c>
      <c r="D609" s="13">
        <v>40617</v>
      </c>
      <c r="E609" s="13">
        <v>40621</v>
      </c>
      <c r="F609" t="s">
        <v>50</v>
      </c>
      <c r="G609" t="s">
        <v>2009</v>
      </c>
      <c r="H609" t="s">
        <v>2010</v>
      </c>
      <c r="I609" t="s">
        <v>26</v>
      </c>
      <c r="J609" t="s">
        <v>27</v>
      </c>
      <c r="K609" t="s">
        <v>900</v>
      </c>
      <c r="L609" t="s">
        <v>54</v>
      </c>
      <c r="M609">
        <v>33614</v>
      </c>
      <c r="N609" t="s">
        <v>30</v>
      </c>
      <c r="O609" t="s">
        <v>1494</v>
      </c>
      <c r="P609" t="s">
        <v>46</v>
      </c>
      <c r="Q609" t="s">
        <v>75</v>
      </c>
      <c r="R609" t="s">
        <v>1495</v>
      </c>
      <c r="S609">
        <v>43.188000000000009</v>
      </c>
      <c r="T609">
        <v>4</v>
      </c>
      <c r="U609">
        <v>0.7</v>
      </c>
      <c r="V609">
        <v>-31.671199999999999</v>
      </c>
    </row>
    <row r="610" spans="1:22" x14ac:dyDescent="0.3">
      <c r="A610">
        <v>6611</v>
      </c>
      <c r="B610" t="s">
        <v>8989</v>
      </c>
      <c r="C610">
        <v>2013</v>
      </c>
      <c r="D610" s="13">
        <v>41568</v>
      </c>
      <c r="E610" s="13">
        <v>41570</v>
      </c>
      <c r="F610" t="s">
        <v>188</v>
      </c>
      <c r="G610" t="s">
        <v>1033</v>
      </c>
      <c r="H610" t="s">
        <v>1034</v>
      </c>
      <c r="I610" t="s">
        <v>41</v>
      </c>
      <c r="J610" t="s">
        <v>27</v>
      </c>
      <c r="K610" t="s">
        <v>42</v>
      </c>
      <c r="L610" t="s">
        <v>43</v>
      </c>
      <c r="M610">
        <v>90049</v>
      </c>
      <c r="N610" t="s">
        <v>44</v>
      </c>
      <c r="O610" t="s">
        <v>4944</v>
      </c>
      <c r="P610" t="s">
        <v>46</v>
      </c>
      <c r="Q610" t="s">
        <v>75</v>
      </c>
      <c r="R610" t="s">
        <v>4945</v>
      </c>
      <c r="S610">
        <v>19.295999999999999</v>
      </c>
      <c r="T610">
        <v>3</v>
      </c>
      <c r="U610">
        <v>0.2</v>
      </c>
      <c r="V610">
        <v>6.0299999999999994</v>
      </c>
    </row>
    <row r="611" spans="1:22" x14ac:dyDescent="0.3">
      <c r="A611">
        <v>608</v>
      </c>
      <c r="B611" t="s">
        <v>2015</v>
      </c>
      <c r="C611">
        <v>2011</v>
      </c>
      <c r="D611" s="13">
        <v>40686</v>
      </c>
      <c r="E611" s="13">
        <v>40690</v>
      </c>
      <c r="F611" t="s">
        <v>50</v>
      </c>
      <c r="G611" t="s">
        <v>2016</v>
      </c>
      <c r="H611" t="s">
        <v>2017</v>
      </c>
      <c r="I611" t="s">
        <v>26</v>
      </c>
      <c r="J611" t="s">
        <v>27</v>
      </c>
      <c r="K611" t="s">
        <v>146</v>
      </c>
      <c r="L611" t="s">
        <v>147</v>
      </c>
      <c r="M611">
        <v>19134</v>
      </c>
      <c r="N611" t="s">
        <v>148</v>
      </c>
      <c r="O611" t="s">
        <v>2018</v>
      </c>
      <c r="P611" t="s">
        <v>46</v>
      </c>
      <c r="Q611" t="s">
        <v>75</v>
      </c>
      <c r="R611" t="s">
        <v>2019</v>
      </c>
      <c r="S611">
        <v>3.2820000000000005</v>
      </c>
      <c r="T611">
        <v>2</v>
      </c>
      <c r="U611">
        <v>0.7</v>
      </c>
      <c r="V611">
        <v>-2.6256000000000004</v>
      </c>
    </row>
    <row r="612" spans="1:22" x14ac:dyDescent="0.3">
      <c r="A612">
        <v>6598</v>
      </c>
      <c r="B612" t="s">
        <v>8983</v>
      </c>
      <c r="C612">
        <v>2011</v>
      </c>
      <c r="D612" s="13">
        <v>40700</v>
      </c>
      <c r="E612" s="13">
        <v>40706</v>
      </c>
      <c r="F612" t="s">
        <v>50</v>
      </c>
      <c r="G612" t="s">
        <v>5810</v>
      </c>
      <c r="H612" t="s">
        <v>5811</v>
      </c>
      <c r="I612" t="s">
        <v>26</v>
      </c>
      <c r="J612" t="s">
        <v>27</v>
      </c>
      <c r="K612" t="s">
        <v>1521</v>
      </c>
      <c r="L612" t="s">
        <v>54</v>
      </c>
      <c r="M612">
        <v>32216</v>
      </c>
      <c r="N612" t="s">
        <v>30</v>
      </c>
      <c r="O612" t="s">
        <v>1022</v>
      </c>
      <c r="P612" t="s">
        <v>46</v>
      </c>
      <c r="Q612" t="s">
        <v>75</v>
      </c>
      <c r="R612" t="s">
        <v>1023</v>
      </c>
      <c r="S612">
        <v>1.3650000000000002</v>
      </c>
      <c r="T612">
        <v>1</v>
      </c>
      <c r="U612">
        <v>0.7</v>
      </c>
      <c r="V612">
        <v>-0.9099999999999997</v>
      </c>
    </row>
    <row r="613" spans="1:22" x14ac:dyDescent="0.3">
      <c r="A613">
        <v>6596</v>
      </c>
      <c r="B613" t="s">
        <v>8982</v>
      </c>
      <c r="C613">
        <v>2014</v>
      </c>
      <c r="D613" s="13">
        <v>41753</v>
      </c>
      <c r="E613" s="13">
        <v>41756</v>
      </c>
      <c r="F613" t="s">
        <v>188</v>
      </c>
      <c r="G613" t="s">
        <v>513</v>
      </c>
      <c r="H613" t="s">
        <v>514</v>
      </c>
      <c r="I613" t="s">
        <v>41</v>
      </c>
      <c r="J613" t="s">
        <v>27</v>
      </c>
      <c r="K613" t="s">
        <v>497</v>
      </c>
      <c r="L613" t="s">
        <v>498</v>
      </c>
      <c r="M613">
        <v>43229</v>
      </c>
      <c r="N613" t="s">
        <v>148</v>
      </c>
      <c r="O613" t="s">
        <v>1776</v>
      </c>
      <c r="P613" t="s">
        <v>46</v>
      </c>
      <c r="Q613" t="s">
        <v>75</v>
      </c>
      <c r="R613" t="s">
        <v>1777</v>
      </c>
      <c r="S613">
        <v>11.760000000000002</v>
      </c>
      <c r="T613">
        <v>5</v>
      </c>
      <c r="U613">
        <v>0.7</v>
      </c>
      <c r="V613">
        <v>-7.8399999999999963</v>
      </c>
    </row>
    <row r="614" spans="1:22" x14ac:dyDescent="0.3">
      <c r="A614">
        <v>6594</v>
      </c>
      <c r="B614" t="s">
        <v>8980</v>
      </c>
      <c r="C614">
        <v>2013</v>
      </c>
      <c r="D614" s="13">
        <v>41439</v>
      </c>
      <c r="E614" s="13">
        <v>41442</v>
      </c>
      <c r="F614" t="s">
        <v>23</v>
      </c>
      <c r="G614" t="s">
        <v>1878</v>
      </c>
      <c r="H614" t="s">
        <v>1879</v>
      </c>
      <c r="I614" t="s">
        <v>26</v>
      </c>
      <c r="J614" t="s">
        <v>27</v>
      </c>
      <c r="K614" t="s">
        <v>266</v>
      </c>
      <c r="L614" t="s">
        <v>267</v>
      </c>
      <c r="M614">
        <v>10024</v>
      </c>
      <c r="N614" t="s">
        <v>148</v>
      </c>
      <c r="O614" t="s">
        <v>2100</v>
      </c>
      <c r="P614" t="s">
        <v>46</v>
      </c>
      <c r="Q614" t="s">
        <v>75</v>
      </c>
      <c r="R614" t="s">
        <v>2101</v>
      </c>
      <c r="S614">
        <v>33.568000000000005</v>
      </c>
      <c r="T614">
        <v>2</v>
      </c>
      <c r="U614">
        <v>0.2</v>
      </c>
      <c r="V614">
        <v>11.748799999999997</v>
      </c>
    </row>
    <row r="615" spans="1:22" x14ac:dyDescent="0.3">
      <c r="A615">
        <v>6589</v>
      </c>
      <c r="B615" t="s">
        <v>8976</v>
      </c>
      <c r="C615">
        <v>2014</v>
      </c>
      <c r="D615" s="13">
        <v>41842</v>
      </c>
      <c r="E615" s="13">
        <v>41848</v>
      </c>
      <c r="F615" t="s">
        <v>50</v>
      </c>
      <c r="G615" t="s">
        <v>4893</v>
      </c>
      <c r="H615" t="s">
        <v>4894</v>
      </c>
      <c r="I615" t="s">
        <v>26</v>
      </c>
      <c r="J615" t="s">
        <v>27</v>
      </c>
      <c r="K615" t="s">
        <v>1976</v>
      </c>
      <c r="L615" t="s">
        <v>319</v>
      </c>
      <c r="M615">
        <v>24153</v>
      </c>
      <c r="N615" t="s">
        <v>30</v>
      </c>
      <c r="O615" t="s">
        <v>2301</v>
      </c>
      <c r="P615" t="s">
        <v>46</v>
      </c>
      <c r="Q615" t="s">
        <v>75</v>
      </c>
      <c r="R615" t="s">
        <v>2302</v>
      </c>
      <c r="S615">
        <v>14.940000000000001</v>
      </c>
      <c r="T615">
        <v>3</v>
      </c>
      <c r="U615">
        <v>0</v>
      </c>
      <c r="V615">
        <v>7.1712000000000007</v>
      </c>
    </row>
    <row r="616" spans="1:22" x14ac:dyDescent="0.3">
      <c r="A616">
        <v>6567</v>
      </c>
      <c r="B616" t="s">
        <v>8963</v>
      </c>
      <c r="C616">
        <v>2014</v>
      </c>
      <c r="D616" s="13">
        <v>41676</v>
      </c>
      <c r="E616" s="13">
        <v>41679</v>
      </c>
      <c r="F616" t="s">
        <v>23</v>
      </c>
      <c r="G616" t="s">
        <v>777</v>
      </c>
      <c r="H616" t="s">
        <v>778</v>
      </c>
      <c r="I616" t="s">
        <v>26</v>
      </c>
      <c r="J616" t="s">
        <v>27</v>
      </c>
      <c r="K616" t="s">
        <v>8044</v>
      </c>
      <c r="L616" t="s">
        <v>104</v>
      </c>
      <c r="M616">
        <v>76706</v>
      </c>
      <c r="N616" t="s">
        <v>105</v>
      </c>
      <c r="O616" t="s">
        <v>2209</v>
      </c>
      <c r="P616" t="s">
        <v>46</v>
      </c>
      <c r="Q616" t="s">
        <v>75</v>
      </c>
      <c r="R616" t="s">
        <v>2210</v>
      </c>
      <c r="S616">
        <v>243.99199999999996</v>
      </c>
      <c r="T616">
        <v>4</v>
      </c>
      <c r="U616">
        <v>0.8</v>
      </c>
      <c r="V616">
        <v>-426.9860000000001</v>
      </c>
    </row>
    <row r="617" spans="1:22" x14ac:dyDescent="0.3">
      <c r="A617">
        <v>6563</v>
      </c>
      <c r="B617" t="s">
        <v>8962</v>
      </c>
      <c r="C617">
        <v>2011</v>
      </c>
      <c r="D617" s="13">
        <v>40670</v>
      </c>
      <c r="E617" s="13">
        <v>40675</v>
      </c>
      <c r="F617" t="s">
        <v>50</v>
      </c>
      <c r="G617" t="s">
        <v>4911</v>
      </c>
      <c r="H617" t="s">
        <v>4912</v>
      </c>
      <c r="I617" t="s">
        <v>26</v>
      </c>
      <c r="J617" t="s">
        <v>27</v>
      </c>
      <c r="K617" t="s">
        <v>1479</v>
      </c>
      <c r="L617" t="s">
        <v>1245</v>
      </c>
      <c r="M617">
        <v>1841</v>
      </c>
      <c r="N617" t="s">
        <v>148</v>
      </c>
      <c r="O617" t="s">
        <v>294</v>
      </c>
      <c r="P617" t="s">
        <v>46</v>
      </c>
      <c r="Q617" t="s">
        <v>75</v>
      </c>
      <c r="R617" t="s">
        <v>295</v>
      </c>
      <c r="S617">
        <v>16.14</v>
      </c>
      <c r="T617">
        <v>3</v>
      </c>
      <c r="U617">
        <v>0</v>
      </c>
      <c r="V617">
        <v>7.9085999999999999</v>
      </c>
    </row>
    <row r="618" spans="1:22" x14ac:dyDescent="0.3">
      <c r="A618">
        <v>6557</v>
      </c>
      <c r="B618" t="s">
        <v>8956</v>
      </c>
      <c r="C618">
        <v>2011</v>
      </c>
      <c r="D618" s="13">
        <v>40836</v>
      </c>
      <c r="E618" s="13">
        <v>40838</v>
      </c>
      <c r="F618" t="s">
        <v>23</v>
      </c>
      <c r="G618" t="s">
        <v>550</v>
      </c>
      <c r="H618" t="s">
        <v>551</v>
      </c>
      <c r="I618" t="s">
        <v>102</v>
      </c>
      <c r="J618" t="s">
        <v>27</v>
      </c>
      <c r="K618" t="s">
        <v>303</v>
      </c>
      <c r="L618" t="s">
        <v>211</v>
      </c>
      <c r="M618">
        <v>60653</v>
      </c>
      <c r="N618" t="s">
        <v>105</v>
      </c>
      <c r="O618" t="s">
        <v>5374</v>
      </c>
      <c r="P618" t="s">
        <v>46</v>
      </c>
      <c r="Q618" t="s">
        <v>75</v>
      </c>
      <c r="R618" t="s">
        <v>5375</v>
      </c>
      <c r="S618">
        <v>8.6819999999999968</v>
      </c>
      <c r="T618">
        <v>1</v>
      </c>
      <c r="U618">
        <v>0.8</v>
      </c>
      <c r="V618">
        <v>-14.759400000000003</v>
      </c>
    </row>
    <row r="619" spans="1:22" x14ac:dyDescent="0.3">
      <c r="A619">
        <v>616</v>
      </c>
      <c r="B619" t="s">
        <v>2034</v>
      </c>
      <c r="C619">
        <v>2014</v>
      </c>
      <c r="D619" s="13">
        <v>41958</v>
      </c>
      <c r="E619" s="13">
        <v>41961</v>
      </c>
      <c r="F619" t="s">
        <v>23</v>
      </c>
      <c r="G619" t="s">
        <v>2035</v>
      </c>
      <c r="H619" t="s">
        <v>2036</v>
      </c>
      <c r="I619" t="s">
        <v>26</v>
      </c>
      <c r="J619" t="s">
        <v>27</v>
      </c>
      <c r="K619" t="s">
        <v>2037</v>
      </c>
      <c r="L619" t="s">
        <v>498</v>
      </c>
      <c r="M619">
        <v>43123</v>
      </c>
      <c r="N619" t="s">
        <v>148</v>
      </c>
      <c r="O619" t="s">
        <v>2038</v>
      </c>
      <c r="P619" t="s">
        <v>46</v>
      </c>
      <c r="Q619" t="s">
        <v>75</v>
      </c>
      <c r="R619" t="s">
        <v>2039</v>
      </c>
      <c r="S619">
        <v>3.6480000000000006</v>
      </c>
      <c r="T619">
        <v>2</v>
      </c>
      <c r="U619">
        <v>0.7</v>
      </c>
      <c r="V619">
        <v>-2.7967999999999993</v>
      </c>
    </row>
    <row r="620" spans="1:22" x14ac:dyDescent="0.3">
      <c r="A620">
        <v>6545</v>
      </c>
      <c r="B620" t="s">
        <v>8951</v>
      </c>
      <c r="C620">
        <v>2014</v>
      </c>
      <c r="D620" s="13">
        <v>41774</v>
      </c>
      <c r="E620" s="13">
        <v>41778</v>
      </c>
      <c r="F620" t="s">
        <v>50</v>
      </c>
      <c r="G620" t="s">
        <v>251</v>
      </c>
      <c r="H620" t="s">
        <v>252</v>
      </c>
      <c r="I620" t="s">
        <v>26</v>
      </c>
      <c r="J620" t="s">
        <v>27</v>
      </c>
      <c r="K620" t="s">
        <v>2180</v>
      </c>
      <c r="L620" t="s">
        <v>498</v>
      </c>
      <c r="M620">
        <v>44105</v>
      </c>
      <c r="N620" t="s">
        <v>148</v>
      </c>
      <c r="O620" t="s">
        <v>6809</v>
      </c>
      <c r="P620" t="s">
        <v>46</v>
      </c>
      <c r="Q620" t="s">
        <v>75</v>
      </c>
      <c r="R620" t="s">
        <v>6810</v>
      </c>
      <c r="S620">
        <v>58.170000000000009</v>
      </c>
      <c r="T620">
        <v>5</v>
      </c>
      <c r="U620">
        <v>0.7</v>
      </c>
      <c r="V620">
        <v>-46.53600000000003</v>
      </c>
    </row>
    <row r="621" spans="1:22" x14ac:dyDescent="0.3">
      <c r="A621">
        <v>6535</v>
      </c>
      <c r="B621" t="s">
        <v>8947</v>
      </c>
      <c r="C621">
        <v>2011</v>
      </c>
      <c r="D621" s="13">
        <v>40864</v>
      </c>
      <c r="E621" s="13">
        <v>40869</v>
      </c>
      <c r="F621" t="s">
        <v>50</v>
      </c>
      <c r="G621" t="s">
        <v>1878</v>
      </c>
      <c r="H621" t="s">
        <v>1879</v>
      </c>
      <c r="I621" t="s">
        <v>26</v>
      </c>
      <c r="J621" t="s">
        <v>27</v>
      </c>
      <c r="K621" t="s">
        <v>3452</v>
      </c>
      <c r="L621" t="s">
        <v>267</v>
      </c>
      <c r="M621">
        <v>14215</v>
      </c>
      <c r="N621" t="s">
        <v>148</v>
      </c>
      <c r="O621" t="s">
        <v>4718</v>
      </c>
      <c r="P621" t="s">
        <v>46</v>
      </c>
      <c r="Q621" t="s">
        <v>75</v>
      </c>
      <c r="R621" t="s">
        <v>4719</v>
      </c>
      <c r="S621">
        <v>2152.7760000000003</v>
      </c>
      <c r="T621">
        <v>3</v>
      </c>
      <c r="U621">
        <v>0.2</v>
      </c>
      <c r="V621">
        <v>726.56189999999981</v>
      </c>
    </row>
    <row r="622" spans="1:22" x14ac:dyDescent="0.3">
      <c r="A622">
        <v>619</v>
      </c>
      <c r="B622" t="s">
        <v>2040</v>
      </c>
      <c r="C622">
        <v>2014</v>
      </c>
      <c r="D622" s="13">
        <v>41870</v>
      </c>
      <c r="E622" s="13">
        <v>41875</v>
      </c>
      <c r="F622" t="s">
        <v>23</v>
      </c>
      <c r="G622" t="s">
        <v>2041</v>
      </c>
      <c r="H622" t="s">
        <v>2042</v>
      </c>
      <c r="I622" t="s">
        <v>41</v>
      </c>
      <c r="J622" t="s">
        <v>27</v>
      </c>
      <c r="K622" t="s">
        <v>266</v>
      </c>
      <c r="L622" t="s">
        <v>267</v>
      </c>
      <c r="M622">
        <v>10011</v>
      </c>
      <c r="N622" t="s">
        <v>148</v>
      </c>
      <c r="O622" t="s">
        <v>2047</v>
      </c>
      <c r="P622" t="s">
        <v>46</v>
      </c>
      <c r="Q622" t="s">
        <v>75</v>
      </c>
      <c r="R622" t="s">
        <v>2048</v>
      </c>
      <c r="S622">
        <v>107.42400000000001</v>
      </c>
      <c r="T622">
        <v>9</v>
      </c>
      <c r="U622">
        <v>0.2</v>
      </c>
      <c r="V622">
        <v>33.569999999999986</v>
      </c>
    </row>
    <row r="623" spans="1:22" x14ac:dyDescent="0.3">
      <c r="A623">
        <v>6531</v>
      </c>
      <c r="B623" t="s">
        <v>8945</v>
      </c>
      <c r="C623">
        <v>2011</v>
      </c>
      <c r="D623" s="13">
        <v>40598</v>
      </c>
      <c r="E623" s="13">
        <v>40602</v>
      </c>
      <c r="F623" t="s">
        <v>50</v>
      </c>
      <c r="G623" t="s">
        <v>6201</v>
      </c>
      <c r="H623" t="s">
        <v>6202</v>
      </c>
      <c r="I623" t="s">
        <v>102</v>
      </c>
      <c r="J623" t="s">
        <v>27</v>
      </c>
      <c r="K623" t="s">
        <v>4172</v>
      </c>
      <c r="L623" t="s">
        <v>104</v>
      </c>
      <c r="M623">
        <v>79907</v>
      </c>
      <c r="N623" t="s">
        <v>105</v>
      </c>
      <c r="O623" t="s">
        <v>3046</v>
      </c>
      <c r="P623" t="s">
        <v>46</v>
      </c>
      <c r="Q623" t="s">
        <v>75</v>
      </c>
      <c r="R623" t="s">
        <v>3047</v>
      </c>
      <c r="S623">
        <v>4.427999999999999</v>
      </c>
      <c r="T623">
        <v>3</v>
      </c>
      <c r="U623">
        <v>0.8</v>
      </c>
      <c r="V623">
        <v>-6.8633999999999986</v>
      </c>
    </row>
    <row r="624" spans="1:22" x14ac:dyDescent="0.3">
      <c r="A624">
        <v>6527</v>
      </c>
      <c r="B624" t="s">
        <v>8940</v>
      </c>
      <c r="C624">
        <v>2013</v>
      </c>
      <c r="D624" s="13">
        <v>41463</v>
      </c>
      <c r="E624" s="13">
        <v>41469</v>
      </c>
      <c r="F624" t="s">
        <v>50</v>
      </c>
      <c r="G624" t="s">
        <v>3173</v>
      </c>
      <c r="H624" t="s">
        <v>3174</v>
      </c>
      <c r="I624" t="s">
        <v>102</v>
      </c>
      <c r="J624" t="s">
        <v>27</v>
      </c>
      <c r="K624" t="s">
        <v>146</v>
      </c>
      <c r="L624" t="s">
        <v>147</v>
      </c>
      <c r="M624">
        <v>19120</v>
      </c>
      <c r="N624" t="s">
        <v>148</v>
      </c>
      <c r="O624" t="s">
        <v>5670</v>
      </c>
      <c r="P624" t="s">
        <v>46</v>
      </c>
      <c r="Q624" t="s">
        <v>75</v>
      </c>
      <c r="R624" t="s">
        <v>5671</v>
      </c>
      <c r="S624">
        <v>9.4200000000000017</v>
      </c>
      <c r="T624">
        <v>5</v>
      </c>
      <c r="U624">
        <v>0.7</v>
      </c>
      <c r="V624">
        <v>-7.8500000000000014</v>
      </c>
    </row>
    <row r="625" spans="1:22" x14ac:dyDescent="0.3">
      <c r="A625">
        <v>622</v>
      </c>
      <c r="B625" t="s">
        <v>2051</v>
      </c>
      <c r="C625">
        <v>2011</v>
      </c>
      <c r="D625" s="13">
        <v>40903</v>
      </c>
      <c r="E625" s="13">
        <v>40908</v>
      </c>
      <c r="F625" t="s">
        <v>50</v>
      </c>
      <c r="G625" t="s">
        <v>2052</v>
      </c>
      <c r="H625" t="s">
        <v>2053</v>
      </c>
      <c r="I625" t="s">
        <v>26</v>
      </c>
      <c r="J625" t="s">
        <v>27</v>
      </c>
      <c r="K625" t="s">
        <v>303</v>
      </c>
      <c r="L625" t="s">
        <v>211</v>
      </c>
      <c r="M625">
        <v>60610</v>
      </c>
      <c r="N625" t="s">
        <v>105</v>
      </c>
      <c r="O625" t="s">
        <v>2054</v>
      </c>
      <c r="P625" t="s">
        <v>46</v>
      </c>
      <c r="Q625" t="s">
        <v>75</v>
      </c>
      <c r="R625" t="s">
        <v>2055</v>
      </c>
      <c r="S625">
        <v>8.6899999999999977</v>
      </c>
      <c r="T625">
        <v>5</v>
      </c>
      <c r="U625">
        <v>0.8</v>
      </c>
      <c r="V625">
        <v>-14.773</v>
      </c>
    </row>
    <row r="626" spans="1:22" x14ac:dyDescent="0.3">
      <c r="A626">
        <v>6526</v>
      </c>
      <c r="B626" t="s">
        <v>8940</v>
      </c>
      <c r="C626">
        <v>2013</v>
      </c>
      <c r="D626" s="13">
        <v>41463</v>
      </c>
      <c r="E626" s="13">
        <v>41469</v>
      </c>
      <c r="F626" t="s">
        <v>50</v>
      </c>
      <c r="G626" t="s">
        <v>3173</v>
      </c>
      <c r="H626" t="s">
        <v>3174</v>
      </c>
      <c r="I626" t="s">
        <v>102</v>
      </c>
      <c r="J626" t="s">
        <v>27</v>
      </c>
      <c r="K626" t="s">
        <v>146</v>
      </c>
      <c r="L626" t="s">
        <v>147</v>
      </c>
      <c r="M626">
        <v>19120</v>
      </c>
      <c r="N626" t="s">
        <v>148</v>
      </c>
      <c r="O626" t="s">
        <v>177</v>
      </c>
      <c r="P626" t="s">
        <v>46</v>
      </c>
      <c r="Q626" t="s">
        <v>75</v>
      </c>
      <c r="R626" t="s">
        <v>178</v>
      </c>
      <c r="S626">
        <v>5.7150000000000016</v>
      </c>
      <c r="T626">
        <v>5</v>
      </c>
      <c r="U626">
        <v>0.7</v>
      </c>
      <c r="V626">
        <v>-4.7625000000000011</v>
      </c>
    </row>
    <row r="627" spans="1:22" x14ac:dyDescent="0.3">
      <c r="A627">
        <v>6521</v>
      </c>
      <c r="B627" t="s">
        <v>8937</v>
      </c>
      <c r="C627">
        <v>2014</v>
      </c>
      <c r="D627" s="13">
        <v>41656</v>
      </c>
      <c r="E627" s="13">
        <v>41658</v>
      </c>
      <c r="F627" t="s">
        <v>23</v>
      </c>
      <c r="G627" t="s">
        <v>4029</v>
      </c>
      <c r="H627" t="s">
        <v>4030</v>
      </c>
      <c r="I627" t="s">
        <v>26</v>
      </c>
      <c r="J627" t="s">
        <v>27</v>
      </c>
      <c r="K627" t="s">
        <v>328</v>
      </c>
      <c r="L627" t="s">
        <v>238</v>
      </c>
      <c r="M627">
        <v>49201</v>
      </c>
      <c r="N627" t="s">
        <v>105</v>
      </c>
      <c r="O627" t="s">
        <v>1255</v>
      </c>
      <c r="P627" t="s">
        <v>46</v>
      </c>
      <c r="Q627" t="s">
        <v>75</v>
      </c>
      <c r="R627" t="s">
        <v>1256</v>
      </c>
      <c r="S627">
        <v>5443.96</v>
      </c>
      <c r="T627">
        <v>4</v>
      </c>
      <c r="U627">
        <v>0</v>
      </c>
      <c r="V627">
        <v>2504.2215999999999</v>
      </c>
    </row>
    <row r="628" spans="1:22" x14ac:dyDescent="0.3">
      <c r="A628">
        <v>6520</v>
      </c>
      <c r="B628" t="s">
        <v>8936</v>
      </c>
      <c r="C628">
        <v>2014</v>
      </c>
      <c r="D628" s="13">
        <v>41898</v>
      </c>
      <c r="E628" s="13">
        <v>41902</v>
      </c>
      <c r="F628" t="s">
        <v>50</v>
      </c>
      <c r="G628" t="s">
        <v>4199</v>
      </c>
      <c r="H628" t="s">
        <v>4200</v>
      </c>
      <c r="I628" t="s">
        <v>26</v>
      </c>
      <c r="J628" t="s">
        <v>27</v>
      </c>
      <c r="K628" t="s">
        <v>127</v>
      </c>
      <c r="L628" t="s">
        <v>43</v>
      </c>
      <c r="M628">
        <v>94122</v>
      </c>
      <c r="N628" t="s">
        <v>44</v>
      </c>
      <c r="O628" t="s">
        <v>1832</v>
      </c>
      <c r="P628" t="s">
        <v>46</v>
      </c>
      <c r="Q628" t="s">
        <v>75</v>
      </c>
      <c r="R628" t="s">
        <v>1833</v>
      </c>
      <c r="S628">
        <v>2.6880000000000002</v>
      </c>
      <c r="T628">
        <v>1</v>
      </c>
      <c r="U628">
        <v>0.2</v>
      </c>
      <c r="V628">
        <v>0.83999999999999975</v>
      </c>
    </row>
    <row r="629" spans="1:22" x14ac:dyDescent="0.3">
      <c r="A629">
        <v>6510</v>
      </c>
      <c r="B629" t="s">
        <v>8934</v>
      </c>
      <c r="C629">
        <v>2014</v>
      </c>
      <c r="D629" s="13">
        <v>41994</v>
      </c>
      <c r="E629" s="13">
        <v>42000</v>
      </c>
      <c r="F629" t="s">
        <v>50</v>
      </c>
      <c r="G629" t="s">
        <v>726</v>
      </c>
      <c r="H629" t="s">
        <v>727</v>
      </c>
      <c r="I629" t="s">
        <v>41</v>
      </c>
      <c r="J629" t="s">
        <v>27</v>
      </c>
      <c r="K629" t="s">
        <v>266</v>
      </c>
      <c r="L629" t="s">
        <v>267</v>
      </c>
      <c r="M629">
        <v>10009</v>
      </c>
      <c r="N629" t="s">
        <v>148</v>
      </c>
      <c r="O629" t="s">
        <v>1199</v>
      </c>
      <c r="P629" t="s">
        <v>46</v>
      </c>
      <c r="Q629" t="s">
        <v>75</v>
      </c>
      <c r="R629" t="s">
        <v>1200</v>
      </c>
      <c r="S629">
        <v>50.352000000000004</v>
      </c>
      <c r="T629">
        <v>3</v>
      </c>
      <c r="U629">
        <v>0.2</v>
      </c>
      <c r="V629">
        <v>17.623199999999997</v>
      </c>
    </row>
    <row r="630" spans="1:22" x14ac:dyDescent="0.3">
      <c r="A630">
        <v>6504</v>
      </c>
      <c r="B630" t="s">
        <v>8928</v>
      </c>
      <c r="C630">
        <v>2011</v>
      </c>
      <c r="D630" s="13">
        <v>40849</v>
      </c>
      <c r="E630" s="13">
        <v>40853</v>
      </c>
      <c r="F630" t="s">
        <v>50</v>
      </c>
      <c r="G630" t="s">
        <v>6573</v>
      </c>
      <c r="H630" t="s">
        <v>6574</v>
      </c>
      <c r="I630" t="s">
        <v>26</v>
      </c>
      <c r="J630" t="s">
        <v>27</v>
      </c>
      <c r="K630" t="s">
        <v>849</v>
      </c>
      <c r="L630" t="s">
        <v>498</v>
      </c>
      <c r="M630">
        <v>44256</v>
      </c>
      <c r="N630" t="s">
        <v>148</v>
      </c>
      <c r="O630" t="s">
        <v>1596</v>
      </c>
      <c r="P630" t="s">
        <v>46</v>
      </c>
      <c r="Q630" t="s">
        <v>75</v>
      </c>
      <c r="R630" t="s">
        <v>1597</v>
      </c>
      <c r="S630">
        <v>19.242000000000001</v>
      </c>
      <c r="T630">
        <v>3</v>
      </c>
      <c r="U630">
        <v>0.7</v>
      </c>
      <c r="V630">
        <v>-13.4694</v>
      </c>
    </row>
    <row r="631" spans="1:22" x14ac:dyDescent="0.3">
      <c r="A631">
        <v>6501</v>
      </c>
      <c r="B631" t="s">
        <v>8925</v>
      </c>
      <c r="C631">
        <v>2012</v>
      </c>
      <c r="D631" s="13">
        <v>41114</v>
      </c>
      <c r="E631" s="13">
        <v>41118</v>
      </c>
      <c r="F631" t="s">
        <v>50</v>
      </c>
      <c r="G631" t="s">
        <v>8926</v>
      </c>
      <c r="H631" t="s">
        <v>8927</v>
      </c>
      <c r="I631" t="s">
        <v>102</v>
      </c>
      <c r="J631" t="s">
        <v>27</v>
      </c>
      <c r="K631" t="s">
        <v>1473</v>
      </c>
      <c r="L631" t="s">
        <v>29</v>
      </c>
      <c r="M631">
        <v>40214</v>
      </c>
      <c r="N631" t="s">
        <v>30</v>
      </c>
      <c r="O631" t="s">
        <v>1903</v>
      </c>
      <c r="P631" t="s">
        <v>46</v>
      </c>
      <c r="Q631" t="s">
        <v>75</v>
      </c>
      <c r="R631" t="s">
        <v>1904</v>
      </c>
      <c r="S631">
        <v>90.06</v>
      </c>
      <c r="T631">
        <v>6</v>
      </c>
      <c r="U631">
        <v>0</v>
      </c>
      <c r="V631">
        <v>41.427599999999991</v>
      </c>
    </row>
    <row r="632" spans="1:22" x14ac:dyDescent="0.3">
      <c r="A632">
        <v>629</v>
      </c>
      <c r="B632" t="s">
        <v>2076</v>
      </c>
      <c r="C632">
        <v>2014</v>
      </c>
      <c r="D632" s="13">
        <v>41991</v>
      </c>
      <c r="E632" s="13">
        <v>41995</v>
      </c>
      <c r="F632" t="s">
        <v>50</v>
      </c>
      <c r="G632" t="s">
        <v>813</v>
      </c>
      <c r="H632" t="s">
        <v>814</v>
      </c>
      <c r="I632" t="s">
        <v>26</v>
      </c>
      <c r="J632" t="s">
        <v>27</v>
      </c>
      <c r="K632" t="s">
        <v>127</v>
      </c>
      <c r="L632" t="s">
        <v>43</v>
      </c>
      <c r="M632">
        <v>94122</v>
      </c>
      <c r="N632" t="s">
        <v>44</v>
      </c>
      <c r="O632" t="s">
        <v>2077</v>
      </c>
      <c r="P632" t="s">
        <v>46</v>
      </c>
      <c r="Q632" t="s">
        <v>75</v>
      </c>
      <c r="R632" t="s">
        <v>2078</v>
      </c>
      <c r="S632">
        <v>15.24</v>
      </c>
      <c r="T632">
        <v>5</v>
      </c>
      <c r="U632">
        <v>0.2</v>
      </c>
      <c r="V632">
        <v>5.1434999999999977</v>
      </c>
    </row>
    <row r="633" spans="1:22" x14ac:dyDescent="0.3">
      <c r="A633">
        <v>6499</v>
      </c>
      <c r="B633" t="s">
        <v>8925</v>
      </c>
      <c r="C633">
        <v>2012</v>
      </c>
      <c r="D633" s="13">
        <v>41114</v>
      </c>
      <c r="E633" s="13">
        <v>41118</v>
      </c>
      <c r="F633" t="s">
        <v>50</v>
      </c>
      <c r="G633" t="s">
        <v>8926</v>
      </c>
      <c r="H633" t="s">
        <v>8927</v>
      </c>
      <c r="I633" t="s">
        <v>102</v>
      </c>
      <c r="J633" t="s">
        <v>27</v>
      </c>
      <c r="K633" t="s">
        <v>1473</v>
      </c>
      <c r="L633" t="s">
        <v>29</v>
      </c>
      <c r="M633">
        <v>40214</v>
      </c>
      <c r="N633" t="s">
        <v>30</v>
      </c>
      <c r="O633" t="s">
        <v>1903</v>
      </c>
      <c r="P633" t="s">
        <v>46</v>
      </c>
      <c r="Q633" t="s">
        <v>75</v>
      </c>
      <c r="R633" t="s">
        <v>1904</v>
      </c>
      <c r="S633">
        <v>135.09</v>
      </c>
      <c r="T633">
        <v>9</v>
      </c>
      <c r="U633">
        <v>0</v>
      </c>
      <c r="V633">
        <v>62.14139999999999</v>
      </c>
    </row>
    <row r="634" spans="1:22" x14ac:dyDescent="0.3">
      <c r="A634">
        <v>6488</v>
      </c>
      <c r="B634" t="s">
        <v>8920</v>
      </c>
      <c r="C634">
        <v>2012</v>
      </c>
      <c r="D634" s="13">
        <v>40989</v>
      </c>
      <c r="E634" s="13">
        <v>40994</v>
      </c>
      <c r="F634" t="s">
        <v>50</v>
      </c>
      <c r="G634" t="s">
        <v>4129</v>
      </c>
      <c r="H634" t="s">
        <v>4130</v>
      </c>
      <c r="I634" t="s">
        <v>26</v>
      </c>
      <c r="J634" t="s">
        <v>27</v>
      </c>
      <c r="K634" t="s">
        <v>1521</v>
      </c>
      <c r="L634" t="s">
        <v>88</v>
      </c>
      <c r="M634">
        <v>28540</v>
      </c>
      <c r="N634" t="s">
        <v>30</v>
      </c>
      <c r="O634" t="s">
        <v>5771</v>
      </c>
      <c r="P634" t="s">
        <v>46</v>
      </c>
      <c r="Q634" t="s">
        <v>75</v>
      </c>
      <c r="R634" t="s">
        <v>5772</v>
      </c>
      <c r="S634">
        <v>12.843000000000002</v>
      </c>
      <c r="T634">
        <v>3</v>
      </c>
      <c r="U634">
        <v>0.7</v>
      </c>
      <c r="V634">
        <v>-9.8462999999999994</v>
      </c>
    </row>
    <row r="635" spans="1:22" x14ac:dyDescent="0.3">
      <c r="A635">
        <v>6476</v>
      </c>
      <c r="B635" t="s">
        <v>8918</v>
      </c>
      <c r="C635">
        <v>2014</v>
      </c>
      <c r="D635" s="13">
        <v>41794</v>
      </c>
      <c r="E635" s="13">
        <v>41801</v>
      </c>
      <c r="F635" t="s">
        <v>50</v>
      </c>
      <c r="G635" t="s">
        <v>7719</v>
      </c>
      <c r="H635" t="s">
        <v>7720</v>
      </c>
      <c r="I635" t="s">
        <v>26</v>
      </c>
      <c r="J635" t="s">
        <v>27</v>
      </c>
      <c r="K635" t="s">
        <v>1352</v>
      </c>
      <c r="L635" t="s">
        <v>54</v>
      </c>
      <c r="M635">
        <v>33024</v>
      </c>
      <c r="N635" t="s">
        <v>30</v>
      </c>
      <c r="O635" t="s">
        <v>3429</v>
      </c>
      <c r="P635" t="s">
        <v>46</v>
      </c>
      <c r="Q635" t="s">
        <v>75</v>
      </c>
      <c r="R635" t="s">
        <v>3430</v>
      </c>
      <c r="S635">
        <v>4.5540000000000003</v>
      </c>
      <c r="T635">
        <v>3</v>
      </c>
      <c r="U635">
        <v>0.7</v>
      </c>
      <c r="V635">
        <v>-3.4913999999999987</v>
      </c>
    </row>
    <row r="636" spans="1:22" x14ac:dyDescent="0.3">
      <c r="A636">
        <v>6450</v>
      </c>
      <c r="B636" t="s">
        <v>8903</v>
      </c>
      <c r="C636">
        <v>2012</v>
      </c>
      <c r="D636" s="13">
        <v>41177</v>
      </c>
      <c r="E636" s="13">
        <v>41181</v>
      </c>
      <c r="F636" t="s">
        <v>50</v>
      </c>
      <c r="G636" t="s">
        <v>4754</v>
      </c>
      <c r="H636" t="s">
        <v>4755</v>
      </c>
      <c r="I636" t="s">
        <v>26</v>
      </c>
      <c r="J636" t="s">
        <v>27</v>
      </c>
      <c r="K636" t="s">
        <v>4608</v>
      </c>
      <c r="L636" t="s">
        <v>747</v>
      </c>
      <c r="M636">
        <v>6450</v>
      </c>
      <c r="N636" t="s">
        <v>148</v>
      </c>
      <c r="O636" t="s">
        <v>3809</v>
      </c>
      <c r="P636" t="s">
        <v>46</v>
      </c>
      <c r="Q636" t="s">
        <v>75</v>
      </c>
      <c r="R636" t="s">
        <v>3810</v>
      </c>
      <c r="S636">
        <v>10.76</v>
      </c>
      <c r="T636">
        <v>2</v>
      </c>
      <c r="U636">
        <v>0</v>
      </c>
      <c r="V636">
        <v>5.1647999999999996</v>
      </c>
    </row>
    <row r="637" spans="1:22" x14ac:dyDescent="0.3">
      <c r="A637">
        <v>6432</v>
      </c>
      <c r="B637" t="s">
        <v>8895</v>
      </c>
      <c r="C637">
        <v>2011</v>
      </c>
      <c r="D637" s="13">
        <v>40850</v>
      </c>
      <c r="E637" s="13">
        <v>40854</v>
      </c>
      <c r="F637" t="s">
        <v>50</v>
      </c>
      <c r="G637" t="s">
        <v>1125</v>
      </c>
      <c r="H637" t="s">
        <v>1126</v>
      </c>
      <c r="I637" t="s">
        <v>26</v>
      </c>
      <c r="J637" t="s">
        <v>27</v>
      </c>
      <c r="K637" t="s">
        <v>1521</v>
      </c>
      <c r="L637" t="s">
        <v>88</v>
      </c>
      <c r="M637">
        <v>28540</v>
      </c>
      <c r="N637" t="s">
        <v>30</v>
      </c>
      <c r="O637" t="s">
        <v>5217</v>
      </c>
      <c r="P637" t="s">
        <v>46</v>
      </c>
      <c r="Q637" t="s">
        <v>75</v>
      </c>
      <c r="R637" t="s">
        <v>5218</v>
      </c>
      <c r="S637">
        <v>14.301000000000002</v>
      </c>
      <c r="T637">
        <v>7</v>
      </c>
      <c r="U637">
        <v>0.7</v>
      </c>
      <c r="V637">
        <v>-10.487400000000001</v>
      </c>
    </row>
    <row r="638" spans="1:22" x14ac:dyDescent="0.3">
      <c r="A638">
        <v>6427</v>
      </c>
      <c r="B638" t="s">
        <v>8890</v>
      </c>
      <c r="C638">
        <v>2013</v>
      </c>
      <c r="D638" s="13">
        <v>41418</v>
      </c>
      <c r="E638" s="13">
        <v>41422</v>
      </c>
      <c r="F638" t="s">
        <v>50</v>
      </c>
      <c r="G638" t="s">
        <v>6045</v>
      </c>
      <c r="H638" t="s">
        <v>6046</v>
      </c>
      <c r="I638" t="s">
        <v>26</v>
      </c>
      <c r="J638" t="s">
        <v>27</v>
      </c>
      <c r="K638" t="s">
        <v>146</v>
      </c>
      <c r="L638" t="s">
        <v>147</v>
      </c>
      <c r="M638">
        <v>19120</v>
      </c>
      <c r="N638" t="s">
        <v>148</v>
      </c>
      <c r="O638" t="s">
        <v>8891</v>
      </c>
      <c r="P638" t="s">
        <v>46</v>
      </c>
      <c r="Q638" t="s">
        <v>75</v>
      </c>
      <c r="R638" t="s">
        <v>8892</v>
      </c>
      <c r="S638">
        <v>6.2940000000000014</v>
      </c>
      <c r="T638">
        <v>1</v>
      </c>
      <c r="U638">
        <v>0.7</v>
      </c>
      <c r="V638">
        <v>-4.1959999999999997</v>
      </c>
    </row>
    <row r="639" spans="1:22" x14ac:dyDescent="0.3">
      <c r="A639">
        <v>6415</v>
      </c>
      <c r="B639" t="s">
        <v>8883</v>
      </c>
      <c r="C639">
        <v>2014</v>
      </c>
      <c r="D639" s="13">
        <v>41954</v>
      </c>
      <c r="E639" s="13">
        <v>41958</v>
      </c>
      <c r="F639" t="s">
        <v>23</v>
      </c>
      <c r="G639" t="s">
        <v>5993</v>
      </c>
      <c r="H639" t="s">
        <v>5994</v>
      </c>
      <c r="I639" t="s">
        <v>102</v>
      </c>
      <c r="J639" t="s">
        <v>27</v>
      </c>
      <c r="K639" t="s">
        <v>7238</v>
      </c>
      <c r="L639" t="s">
        <v>54</v>
      </c>
      <c r="M639">
        <v>33021</v>
      </c>
      <c r="N639" t="s">
        <v>30</v>
      </c>
      <c r="O639" t="s">
        <v>8215</v>
      </c>
      <c r="P639" t="s">
        <v>46</v>
      </c>
      <c r="Q639" t="s">
        <v>75</v>
      </c>
      <c r="R639" t="s">
        <v>8216</v>
      </c>
      <c r="S639">
        <v>11.520000000000001</v>
      </c>
      <c r="T639">
        <v>5</v>
      </c>
      <c r="U639">
        <v>0.7</v>
      </c>
      <c r="V639">
        <v>-7.6799999999999962</v>
      </c>
    </row>
    <row r="640" spans="1:22" x14ac:dyDescent="0.3">
      <c r="A640">
        <v>637</v>
      </c>
      <c r="B640" t="s">
        <v>2097</v>
      </c>
      <c r="C640">
        <v>2013</v>
      </c>
      <c r="D640" s="13">
        <v>41502</v>
      </c>
      <c r="E640" s="13">
        <v>41508</v>
      </c>
      <c r="F640" t="s">
        <v>50</v>
      </c>
      <c r="G640" t="s">
        <v>2098</v>
      </c>
      <c r="H640" t="s">
        <v>2099</v>
      </c>
      <c r="I640" t="s">
        <v>26</v>
      </c>
      <c r="J640" t="s">
        <v>27</v>
      </c>
      <c r="K640" t="s">
        <v>456</v>
      </c>
      <c r="L640" t="s">
        <v>457</v>
      </c>
      <c r="M640">
        <v>80013</v>
      </c>
      <c r="N640" t="s">
        <v>44</v>
      </c>
      <c r="O640" t="s">
        <v>2100</v>
      </c>
      <c r="P640" t="s">
        <v>46</v>
      </c>
      <c r="Q640" t="s">
        <v>75</v>
      </c>
      <c r="R640" t="s">
        <v>2101</v>
      </c>
      <c r="S640">
        <v>18.882000000000005</v>
      </c>
      <c r="T640">
        <v>3</v>
      </c>
      <c r="U640">
        <v>0.7</v>
      </c>
      <c r="V640">
        <v>-13.846800000000002</v>
      </c>
    </row>
    <row r="641" spans="1:22" x14ac:dyDescent="0.3">
      <c r="A641">
        <v>6413</v>
      </c>
      <c r="B641" t="s">
        <v>8882</v>
      </c>
      <c r="C641">
        <v>2014</v>
      </c>
      <c r="D641" s="13">
        <v>41869</v>
      </c>
      <c r="E641" s="13">
        <v>41875</v>
      </c>
      <c r="F641" t="s">
        <v>50</v>
      </c>
      <c r="G641" t="s">
        <v>5003</v>
      </c>
      <c r="H641" t="s">
        <v>5004</v>
      </c>
      <c r="I641" t="s">
        <v>102</v>
      </c>
      <c r="J641" t="s">
        <v>27</v>
      </c>
      <c r="K641" t="s">
        <v>1473</v>
      </c>
      <c r="L641" t="s">
        <v>29</v>
      </c>
      <c r="M641">
        <v>40214</v>
      </c>
      <c r="N641" t="s">
        <v>30</v>
      </c>
      <c r="O641" t="s">
        <v>617</v>
      </c>
      <c r="P641" t="s">
        <v>46</v>
      </c>
      <c r="Q641" t="s">
        <v>75</v>
      </c>
      <c r="R641" t="s">
        <v>618</v>
      </c>
      <c r="S641">
        <v>102.93</v>
      </c>
      <c r="T641">
        <v>3</v>
      </c>
      <c r="U641">
        <v>0</v>
      </c>
      <c r="V641">
        <v>48.377100000000006</v>
      </c>
    </row>
    <row r="642" spans="1:22" x14ac:dyDescent="0.3">
      <c r="A642">
        <v>6403</v>
      </c>
      <c r="B642" t="s">
        <v>8876</v>
      </c>
      <c r="C642">
        <v>2014</v>
      </c>
      <c r="D642" s="13">
        <v>41790</v>
      </c>
      <c r="E642" s="13">
        <v>41791</v>
      </c>
      <c r="F642" t="s">
        <v>188</v>
      </c>
      <c r="G642" t="s">
        <v>1969</v>
      </c>
      <c r="H642" t="s">
        <v>1970</v>
      </c>
      <c r="I642" t="s">
        <v>26</v>
      </c>
      <c r="J642" t="s">
        <v>27</v>
      </c>
      <c r="K642" t="s">
        <v>4268</v>
      </c>
      <c r="L642" t="s">
        <v>736</v>
      </c>
      <c r="M642">
        <v>70506</v>
      </c>
      <c r="N642" t="s">
        <v>30</v>
      </c>
      <c r="O642" t="s">
        <v>4233</v>
      </c>
      <c r="P642" t="s">
        <v>46</v>
      </c>
      <c r="Q642" t="s">
        <v>75</v>
      </c>
      <c r="R642" t="s">
        <v>4234</v>
      </c>
      <c r="S642">
        <v>3.89</v>
      </c>
      <c r="T642">
        <v>1</v>
      </c>
      <c r="U642">
        <v>0</v>
      </c>
      <c r="V642">
        <v>1.8672</v>
      </c>
    </row>
    <row r="643" spans="1:22" x14ac:dyDescent="0.3">
      <c r="A643">
        <v>640</v>
      </c>
      <c r="B643" t="s">
        <v>2104</v>
      </c>
      <c r="C643">
        <v>2013</v>
      </c>
      <c r="D643" s="13">
        <v>41415</v>
      </c>
      <c r="E643" s="13">
        <v>41420</v>
      </c>
      <c r="F643" t="s">
        <v>50</v>
      </c>
      <c r="G643" t="s">
        <v>440</v>
      </c>
      <c r="H643" t="s">
        <v>441</v>
      </c>
      <c r="I643" t="s">
        <v>102</v>
      </c>
      <c r="J643" t="s">
        <v>27</v>
      </c>
      <c r="K643" t="s">
        <v>2105</v>
      </c>
      <c r="L643" t="s">
        <v>43</v>
      </c>
      <c r="M643">
        <v>94591</v>
      </c>
      <c r="N643" t="s">
        <v>44</v>
      </c>
      <c r="O643" t="s">
        <v>2106</v>
      </c>
      <c r="P643" t="s">
        <v>46</v>
      </c>
      <c r="Q643" t="s">
        <v>75</v>
      </c>
      <c r="R643" t="s">
        <v>2107</v>
      </c>
      <c r="S643">
        <v>15.424000000000001</v>
      </c>
      <c r="T643">
        <v>4</v>
      </c>
      <c r="U643">
        <v>0.2</v>
      </c>
      <c r="V643">
        <v>5.0128000000000004</v>
      </c>
    </row>
    <row r="644" spans="1:22" x14ac:dyDescent="0.3">
      <c r="A644">
        <v>6397</v>
      </c>
      <c r="B644" t="s">
        <v>8871</v>
      </c>
      <c r="C644">
        <v>2013</v>
      </c>
      <c r="D644" s="13">
        <v>41623</v>
      </c>
      <c r="E644" s="13">
        <v>41628</v>
      </c>
      <c r="F644" t="s">
        <v>50</v>
      </c>
      <c r="G644" t="s">
        <v>111</v>
      </c>
      <c r="H644" t="s">
        <v>112</v>
      </c>
      <c r="I644" t="s">
        <v>26</v>
      </c>
      <c r="J644" t="s">
        <v>27</v>
      </c>
      <c r="K644" t="s">
        <v>266</v>
      </c>
      <c r="L644" t="s">
        <v>267</v>
      </c>
      <c r="M644">
        <v>10011</v>
      </c>
      <c r="N644" t="s">
        <v>148</v>
      </c>
      <c r="O644" t="s">
        <v>8872</v>
      </c>
      <c r="P644" t="s">
        <v>46</v>
      </c>
      <c r="Q644" t="s">
        <v>75</v>
      </c>
      <c r="R644" t="s">
        <v>8873</v>
      </c>
      <c r="S644">
        <v>23.12</v>
      </c>
      <c r="T644">
        <v>2</v>
      </c>
      <c r="U644">
        <v>0.2</v>
      </c>
      <c r="V644">
        <v>7.8029999999999982</v>
      </c>
    </row>
    <row r="645" spans="1:22" x14ac:dyDescent="0.3">
      <c r="A645">
        <v>6387</v>
      </c>
      <c r="B645" t="s">
        <v>8868</v>
      </c>
      <c r="C645">
        <v>2014</v>
      </c>
      <c r="D645" s="13">
        <v>41655</v>
      </c>
      <c r="E645" s="13">
        <v>41658</v>
      </c>
      <c r="F645" t="s">
        <v>188</v>
      </c>
      <c r="G645" t="s">
        <v>5562</v>
      </c>
      <c r="H645" t="s">
        <v>5563</v>
      </c>
      <c r="I645" t="s">
        <v>26</v>
      </c>
      <c r="J645" t="s">
        <v>27</v>
      </c>
      <c r="K645" t="s">
        <v>1237</v>
      </c>
      <c r="L645" t="s">
        <v>104</v>
      </c>
      <c r="M645">
        <v>78745</v>
      </c>
      <c r="N645" t="s">
        <v>105</v>
      </c>
      <c r="O645" t="s">
        <v>1596</v>
      </c>
      <c r="P645" t="s">
        <v>46</v>
      </c>
      <c r="Q645" t="s">
        <v>75</v>
      </c>
      <c r="R645" t="s">
        <v>1597</v>
      </c>
      <c r="S645">
        <v>4.2759999999999989</v>
      </c>
      <c r="T645">
        <v>1</v>
      </c>
      <c r="U645">
        <v>0.8</v>
      </c>
      <c r="V645">
        <v>-6.6278000000000006</v>
      </c>
    </row>
    <row r="646" spans="1:22" x14ac:dyDescent="0.3">
      <c r="A646">
        <v>6384</v>
      </c>
      <c r="B646" t="s">
        <v>8868</v>
      </c>
      <c r="C646">
        <v>2014</v>
      </c>
      <c r="D646" s="13">
        <v>41655</v>
      </c>
      <c r="E646" s="13">
        <v>41658</v>
      </c>
      <c r="F646" t="s">
        <v>188</v>
      </c>
      <c r="G646" t="s">
        <v>5562</v>
      </c>
      <c r="H646" t="s">
        <v>5563</v>
      </c>
      <c r="I646" t="s">
        <v>26</v>
      </c>
      <c r="J646" t="s">
        <v>27</v>
      </c>
      <c r="K646" t="s">
        <v>1237</v>
      </c>
      <c r="L646" t="s">
        <v>104</v>
      </c>
      <c r="M646">
        <v>78745</v>
      </c>
      <c r="N646" t="s">
        <v>105</v>
      </c>
      <c r="O646" t="s">
        <v>3127</v>
      </c>
      <c r="P646" t="s">
        <v>46</v>
      </c>
      <c r="Q646" t="s">
        <v>75</v>
      </c>
      <c r="R646" t="s">
        <v>3128</v>
      </c>
      <c r="S646">
        <v>32.783999999999992</v>
      </c>
      <c r="T646">
        <v>4</v>
      </c>
      <c r="U646">
        <v>0.8</v>
      </c>
      <c r="V646">
        <v>-52.454400000000007</v>
      </c>
    </row>
    <row r="647" spans="1:22" x14ac:dyDescent="0.3">
      <c r="A647">
        <v>6369</v>
      </c>
      <c r="B647" t="s">
        <v>8858</v>
      </c>
      <c r="C647">
        <v>2014</v>
      </c>
      <c r="D647" s="13">
        <v>41779</v>
      </c>
      <c r="E647" s="13">
        <v>41784</v>
      </c>
      <c r="F647" t="s">
        <v>50</v>
      </c>
      <c r="G647" t="s">
        <v>1674</v>
      </c>
      <c r="H647" t="s">
        <v>1675</v>
      </c>
      <c r="I647" t="s">
        <v>26</v>
      </c>
      <c r="J647" t="s">
        <v>27</v>
      </c>
      <c r="K647" t="s">
        <v>630</v>
      </c>
      <c r="L647" t="s">
        <v>43</v>
      </c>
      <c r="M647">
        <v>95123</v>
      </c>
      <c r="N647" t="s">
        <v>44</v>
      </c>
      <c r="O647" t="s">
        <v>4801</v>
      </c>
      <c r="P647" t="s">
        <v>46</v>
      </c>
      <c r="Q647" t="s">
        <v>75</v>
      </c>
      <c r="R647" t="s">
        <v>4802</v>
      </c>
      <c r="S647">
        <v>133.12</v>
      </c>
      <c r="T647">
        <v>5</v>
      </c>
      <c r="U647">
        <v>0.2</v>
      </c>
      <c r="V647">
        <v>49.92</v>
      </c>
    </row>
    <row r="648" spans="1:22" x14ac:dyDescent="0.3">
      <c r="A648">
        <v>6363</v>
      </c>
      <c r="B648" t="s">
        <v>8851</v>
      </c>
      <c r="C648">
        <v>2014</v>
      </c>
      <c r="D648" s="13">
        <v>41965</v>
      </c>
      <c r="E648" s="13">
        <v>41969</v>
      </c>
      <c r="F648" t="s">
        <v>50</v>
      </c>
      <c r="G648" t="s">
        <v>2002</v>
      </c>
      <c r="H648" t="s">
        <v>2003</v>
      </c>
      <c r="I648" t="s">
        <v>26</v>
      </c>
      <c r="J648" t="s">
        <v>27</v>
      </c>
      <c r="K648" t="s">
        <v>8852</v>
      </c>
      <c r="L648" t="s">
        <v>96</v>
      </c>
      <c r="M648">
        <v>98059</v>
      </c>
      <c r="N648" t="s">
        <v>44</v>
      </c>
      <c r="O648" t="s">
        <v>1722</v>
      </c>
      <c r="P648" t="s">
        <v>46</v>
      </c>
      <c r="Q648" t="s">
        <v>75</v>
      </c>
      <c r="R648" t="s">
        <v>1723</v>
      </c>
      <c r="S648">
        <v>150.80000000000001</v>
      </c>
      <c r="T648">
        <v>5</v>
      </c>
      <c r="U648">
        <v>0.2</v>
      </c>
      <c r="V648">
        <v>56.55</v>
      </c>
    </row>
    <row r="649" spans="1:22" x14ac:dyDescent="0.3">
      <c r="A649">
        <v>6357</v>
      </c>
      <c r="B649" t="s">
        <v>8848</v>
      </c>
      <c r="C649">
        <v>2014</v>
      </c>
      <c r="D649" s="13">
        <v>41663</v>
      </c>
      <c r="E649" s="13">
        <v>41668</v>
      </c>
      <c r="F649" t="s">
        <v>50</v>
      </c>
      <c r="G649" t="s">
        <v>2420</v>
      </c>
      <c r="H649" t="s">
        <v>2421</v>
      </c>
      <c r="I649" t="s">
        <v>41</v>
      </c>
      <c r="J649" t="s">
        <v>27</v>
      </c>
      <c r="K649" t="s">
        <v>95</v>
      </c>
      <c r="L649" t="s">
        <v>96</v>
      </c>
      <c r="M649">
        <v>98103</v>
      </c>
      <c r="N649" t="s">
        <v>44</v>
      </c>
      <c r="O649" t="s">
        <v>4737</v>
      </c>
      <c r="P649" t="s">
        <v>46</v>
      </c>
      <c r="Q649" t="s">
        <v>75</v>
      </c>
      <c r="R649" t="s">
        <v>4738</v>
      </c>
      <c r="S649">
        <v>19.68</v>
      </c>
      <c r="T649">
        <v>5</v>
      </c>
      <c r="U649">
        <v>0.2</v>
      </c>
      <c r="V649">
        <v>6.8879999999999981</v>
      </c>
    </row>
    <row r="650" spans="1:22" x14ac:dyDescent="0.3">
      <c r="A650">
        <v>6353</v>
      </c>
      <c r="B650" t="s">
        <v>8845</v>
      </c>
      <c r="C650">
        <v>2012</v>
      </c>
      <c r="D650" s="13">
        <v>41165</v>
      </c>
      <c r="E650" s="13">
        <v>41171</v>
      </c>
      <c r="F650" t="s">
        <v>50</v>
      </c>
      <c r="G650" t="s">
        <v>6077</v>
      </c>
      <c r="H650" t="s">
        <v>6078</v>
      </c>
      <c r="I650" t="s">
        <v>26</v>
      </c>
      <c r="J650" t="s">
        <v>27</v>
      </c>
      <c r="K650" t="s">
        <v>146</v>
      </c>
      <c r="L650" t="s">
        <v>147</v>
      </c>
      <c r="M650">
        <v>19120</v>
      </c>
      <c r="N650" t="s">
        <v>148</v>
      </c>
      <c r="O650" t="s">
        <v>4944</v>
      </c>
      <c r="P650" t="s">
        <v>46</v>
      </c>
      <c r="Q650" t="s">
        <v>75</v>
      </c>
      <c r="R650" t="s">
        <v>4945</v>
      </c>
      <c r="S650">
        <v>2.4119999999999999</v>
      </c>
      <c r="T650">
        <v>1</v>
      </c>
      <c r="U650">
        <v>0.7</v>
      </c>
      <c r="V650">
        <v>-2.0099999999999998</v>
      </c>
    </row>
    <row r="651" spans="1:22" x14ac:dyDescent="0.3">
      <c r="A651">
        <v>6348</v>
      </c>
      <c r="B651" t="s">
        <v>8842</v>
      </c>
      <c r="C651">
        <v>2012</v>
      </c>
      <c r="D651" s="13">
        <v>41030</v>
      </c>
      <c r="E651" s="13">
        <v>41035</v>
      </c>
      <c r="F651" t="s">
        <v>50</v>
      </c>
      <c r="G651" t="s">
        <v>1189</v>
      </c>
      <c r="H651" t="s">
        <v>1190</v>
      </c>
      <c r="I651" t="s">
        <v>26</v>
      </c>
      <c r="J651" t="s">
        <v>27</v>
      </c>
      <c r="K651" t="s">
        <v>127</v>
      </c>
      <c r="L651" t="s">
        <v>43</v>
      </c>
      <c r="M651">
        <v>94109</v>
      </c>
      <c r="N651" t="s">
        <v>44</v>
      </c>
      <c r="O651" t="s">
        <v>1335</v>
      </c>
      <c r="P651" t="s">
        <v>46</v>
      </c>
      <c r="Q651" t="s">
        <v>75</v>
      </c>
      <c r="R651" t="s">
        <v>1336</v>
      </c>
      <c r="S651">
        <v>12.176000000000002</v>
      </c>
      <c r="T651">
        <v>1</v>
      </c>
      <c r="U651">
        <v>0.2</v>
      </c>
      <c r="V651">
        <v>4.4137999999999993</v>
      </c>
    </row>
    <row r="652" spans="1:22" x14ac:dyDescent="0.3">
      <c r="A652">
        <v>6345</v>
      </c>
      <c r="B652" t="s">
        <v>8840</v>
      </c>
      <c r="C652">
        <v>2012</v>
      </c>
      <c r="D652" s="13">
        <v>40975</v>
      </c>
      <c r="E652" s="13">
        <v>40978</v>
      </c>
      <c r="F652" t="s">
        <v>188</v>
      </c>
      <c r="G652" t="s">
        <v>6140</v>
      </c>
      <c r="H652" t="s">
        <v>6141</v>
      </c>
      <c r="I652" t="s">
        <v>102</v>
      </c>
      <c r="J652" t="s">
        <v>27</v>
      </c>
      <c r="K652" t="s">
        <v>606</v>
      </c>
      <c r="L652" t="s">
        <v>245</v>
      </c>
      <c r="M652">
        <v>19711</v>
      </c>
      <c r="N652" t="s">
        <v>148</v>
      </c>
      <c r="O652" t="s">
        <v>3931</v>
      </c>
      <c r="P652" t="s">
        <v>46</v>
      </c>
      <c r="Q652" t="s">
        <v>75</v>
      </c>
      <c r="R652" t="s">
        <v>3932</v>
      </c>
      <c r="S652">
        <v>69.28</v>
      </c>
      <c r="T652">
        <v>2</v>
      </c>
      <c r="U652">
        <v>0</v>
      </c>
      <c r="V652">
        <v>33.254399999999997</v>
      </c>
    </row>
    <row r="653" spans="1:22" x14ac:dyDescent="0.3">
      <c r="A653">
        <v>6344</v>
      </c>
      <c r="B653" t="s">
        <v>8840</v>
      </c>
      <c r="C653">
        <v>2012</v>
      </c>
      <c r="D653" s="13">
        <v>40975</v>
      </c>
      <c r="E653" s="13">
        <v>40978</v>
      </c>
      <c r="F653" t="s">
        <v>188</v>
      </c>
      <c r="G653" t="s">
        <v>6140</v>
      </c>
      <c r="H653" t="s">
        <v>6141</v>
      </c>
      <c r="I653" t="s">
        <v>102</v>
      </c>
      <c r="J653" t="s">
        <v>27</v>
      </c>
      <c r="K653" t="s">
        <v>606</v>
      </c>
      <c r="L653" t="s">
        <v>245</v>
      </c>
      <c r="M653">
        <v>19711</v>
      </c>
      <c r="N653" t="s">
        <v>148</v>
      </c>
      <c r="O653" t="s">
        <v>1335</v>
      </c>
      <c r="P653" t="s">
        <v>46</v>
      </c>
      <c r="Q653" t="s">
        <v>75</v>
      </c>
      <c r="R653" t="s">
        <v>1336</v>
      </c>
      <c r="S653">
        <v>30.44</v>
      </c>
      <c r="T653">
        <v>2</v>
      </c>
      <c r="U653">
        <v>0</v>
      </c>
      <c r="V653">
        <v>14.9156</v>
      </c>
    </row>
    <row r="654" spans="1:22" x14ac:dyDescent="0.3">
      <c r="A654">
        <v>6336</v>
      </c>
      <c r="B654" t="s">
        <v>8836</v>
      </c>
      <c r="C654">
        <v>2011</v>
      </c>
      <c r="D654" s="13">
        <v>40735</v>
      </c>
      <c r="E654" s="13">
        <v>40739</v>
      </c>
      <c r="F654" t="s">
        <v>50</v>
      </c>
      <c r="G654" t="s">
        <v>6663</v>
      </c>
      <c r="H654" t="s">
        <v>6664</v>
      </c>
      <c r="I654" t="s">
        <v>26</v>
      </c>
      <c r="J654" t="s">
        <v>27</v>
      </c>
      <c r="K654" t="s">
        <v>266</v>
      </c>
      <c r="L654" t="s">
        <v>267</v>
      </c>
      <c r="M654">
        <v>10011</v>
      </c>
      <c r="N654" t="s">
        <v>148</v>
      </c>
      <c r="O654" t="s">
        <v>4819</v>
      </c>
      <c r="P654" t="s">
        <v>46</v>
      </c>
      <c r="Q654" t="s">
        <v>75</v>
      </c>
      <c r="R654" t="s">
        <v>4820</v>
      </c>
      <c r="S654">
        <v>18.28</v>
      </c>
      <c r="T654">
        <v>5</v>
      </c>
      <c r="U654">
        <v>0.2</v>
      </c>
      <c r="V654">
        <v>6.3979999999999997</v>
      </c>
    </row>
    <row r="655" spans="1:22" x14ac:dyDescent="0.3">
      <c r="A655">
        <v>6334</v>
      </c>
      <c r="B655" t="s">
        <v>8835</v>
      </c>
      <c r="C655">
        <v>2011</v>
      </c>
      <c r="D655" s="13">
        <v>40564</v>
      </c>
      <c r="E655" s="13">
        <v>40570</v>
      </c>
      <c r="F655" t="s">
        <v>50</v>
      </c>
      <c r="G655" t="s">
        <v>1655</v>
      </c>
      <c r="H655" t="s">
        <v>1656</v>
      </c>
      <c r="I655" t="s">
        <v>26</v>
      </c>
      <c r="J655" t="s">
        <v>27</v>
      </c>
      <c r="K655" t="s">
        <v>237</v>
      </c>
      <c r="L655" t="s">
        <v>238</v>
      </c>
      <c r="M655">
        <v>48185</v>
      </c>
      <c r="N655" t="s">
        <v>105</v>
      </c>
      <c r="O655" t="s">
        <v>3877</v>
      </c>
      <c r="P655" t="s">
        <v>46</v>
      </c>
      <c r="Q655" t="s">
        <v>75</v>
      </c>
      <c r="R655" t="s">
        <v>1214</v>
      </c>
      <c r="S655">
        <v>29.700000000000003</v>
      </c>
      <c r="T655">
        <v>5</v>
      </c>
      <c r="U655">
        <v>0</v>
      </c>
      <c r="V655">
        <v>13.365</v>
      </c>
    </row>
    <row r="656" spans="1:22" x14ac:dyDescent="0.3">
      <c r="A656">
        <v>6329</v>
      </c>
      <c r="B656" t="s">
        <v>8835</v>
      </c>
      <c r="C656">
        <v>2011</v>
      </c>
      <c r="D656" s="13">
        <v>40564</v>
      </c>
      <c r="E656" s="13">
        <v>40570</v>
      </c>
      <c r="F656" t="s">
        <v>50</v>
      </c>
      <c r="G656" t="s">
        <v>1655</v>
      </c>
      <c r="H656" t="s">
        <v>1656</v>
      </c>
      <c r="I656" t="s">
        <v>26</v>
      </c>
      <c r="J656" t="s">
        <v>27</v>
      </c>
      <c r="K656" t="s">
        <v>237</v>
      </c>
      <c r="L656" t="s">
        <v>238</v>
      </c>
      <c r="M656">
        <v>48185</v>
      </c>
      <c r="N656" t="s">
        <v>105</v>
      </c>
      <c r="O656" t="s">
        <v>2077</v>
      </c>
      <c r="P656" t="s">
        <v>46</v>
      </c>
      <c r="Q656" t="s">
        <v>75</v>
      </c>
      <c r="R656" t="s">
        <v>2078</v>
      </c>
      <c r="S656">
        <v>19.05</v>
      </c>
      <c r="T656">
        <v>5</v>
      </c>
      <c r="U656">
        <v>0</v>
      </c>
      <c r="V656">
        <v>8.9534999999999982</v>
      </c>
    </row>
    <row r="657" spans="1:22" x14ac:dyDescent="0.3">
      <c r="A657">
        <v>6322</v>
      </c>
      <c r="B657" t="s">
        <v>8831</v>
      </c>
      <c r="C657">
        <v>2011</v>
      </c>
      <c r="D657" s="13">
        <v>40829</v>
      </c>
      <c r="E657" s="13">
        <v>40833</v>
      </c>
      <c r="F657" t="s">
        <v>50</v>
      </c>
      <c r="G657" t="s">
        <v>2167</v>
      </c>
      <c r="H657" t="s">
        <v>2168</v>
      </c>
      <c r="I657" t="s">
        <v>41</v>
      </c>
      <c r="J657" t="s">
        <v>27</v>
      </c>
      <c r="K657" t="s">
        <v>2295</v>
      </c>
      <c r="L657" t="s">
        <v>267</v>
      </c>
      <c r="M657">
        <v>10550</v>
      </c>
      <c r="N657" t="s">
        <v>148</v>
      </c>
      <c r="O657" t="s">
        <v>1966</v>
      </c>
      <c r="P657" t="s">
        <v>46</v>
      </c>
      <c r="Q657" t="s">
        <v>75</v>
      </c>
      <c r="R657" t="s">
        <v>1967</v>
      </c>
      <c r="S657">
        <v>7.7520000000000007</v>
      </c>
      <c r="T657">
        <v>3</v>
      </c>
      <c r="U657">
        <v>0.2</v>
      </c>
      <c r="V657">
        <v>2.8100999999999998</v>
      </c>
    </row>
    <row r="658" spans="1:22" x14ac:dyDescent="0.3">
      <c r="A658">
        <v>6301</v>
      </c>
      <c r="B658" t="s">
        <v>8819</v>
      </c>
      <c r="C658">
        <v>2011</v>
      </c>
      <c r="D658" s="13">
        <v>40700</v>
      </c>
      <c r="E658" s="13">
        <v>40706</v>
      </c>
      <c r="F658" t="s">
        <v>50</v>
      </c>
      <c r="G658" t="s">
        <v>5759</v>
      </c>
      <c r="H658" t="s">
        <v>5760</v>
      </c>
      <c r="I658" t="s">
        <v>26</v>
      </c>
      <c r="J658" t="s">
        <v>27</v>
      </c>
      <c r="K658" t="s">
        <v>303</v>
      </c>
      <c r="L658" t="s">
        <v>211</v>
      </c>
      <c r="M658">
        <v>60623</v>
      </c>
      <c r="N658" t="s">
        <v>105</v>
      </c>
      <c r="O658" t="s">
        <v>462</v>
      </c>
      <c r="P658" t="s">
        <v>46</v>
      </c>
      <c r="Q658" t="s">
        <v>75</v>
      </c>
      <c r="R658" t="s">
        <v>463</v>
      </c>
      <c r="S658">
        <v>24.587999999999994</v>
      </c>
      <c r="T658">
        <v>3</v>
      </c>
      <c r="U658">
        <v>0.8</v>
      </c>
      <c r="V658">
        <v>-38.11140000000001</v>
      </c>
    </row>
    <row r="659" spans="1:22" x14ac:dyDescent="0.3">
      <c r="A659">
        <v>656</v>
      </c>
      <c r="B659" t="s">
        <v>2151</v>
      </c>
      <c r="C659">
        <v>2013</v>
      </c>
      <c r="D659" s="13">
        <v>41509</v>
      </c>
      <c r="E659" s="13">
        <v>41515</v>
      </c>
      <c r="F659" t="s">
        <v>50</v>
      </c>
      <c r="G659" t="s">
        <v>2152</v>
      </c>
      <c r="H659" t="s">
        <v>2153</v>
      </c>
      <c r="I659" t="s">
        <v>26</v>
      </c>
      <c r="J659" t="s">
        <v>27</v>
      </c>
      <c r="K659" t="s">
        <v>497</v>
      </c>
      <c r="L659" t="s">
        <v>498</v>
      </c>
      <c r="M659">
        <v>43229</v>
      </c>
      <c r="N659" t="s">
        <v>148</v>
      </c>
      <c r="O659" t="s">
        <v>2156</v>
      </c>
      <c r="P659" t="s">
        <v>46</v>
      </c>
      <c r="Q659" t="s">
        <v>75</v>
      </c>
      <c r="R659" t="s">
        <v>2157</v>
      </c>
      <c r="S659">
        <v>3.3180000000000005</v>
      </c>
      <c r="T659">
        <v>2</v>
      </c>
      <c r="U659">
        <v>0.7</v>
      </c>
      <c r="V659">
        <v>-2.6543999999999999</v>
      </c>
    </row>
    <row r="660" spans="1:22" x14ac:dyDescent="0.3">
      <c r="A660">
        <v>6299</v>
      </c>
      <c r="B660" t="s">
        <v>8815</v>
      </c>
      <c r="C660">
        <v>2011</v>
      </c>
      <c r="D660" s="13">
        <v>40837</v>
      </c>
      <c r="E660" s="13">
        <v>40842</v>
      </c>
      <c r="F660" t="s">
        <v>50</v>
      </c>
      <c r="G660" t="s">
        <v>2057</v>
      </c>
      <c r="H660" t="s">
        <v>2058</v>
      </c>
      <c r="I660" t="s">
        <v>41</v>
      </c>
      <c r="J660" t="s">
        <v>27</v>
      </c>
      <c r="K660" t="s">
        <v>947</v>
      </c>
      <c r="L660" t="s">
        <v>43</v>
      </c>
      <c r="M660">
        <v>92024</v>
      </c>
      <c r="N660" t="s">
        <v>44</v>
      </c>
      <c r="O660" t="s">
        <v>285</v>
      </c>
      <c r="P660" t="s">
        <v>46</v>
      </c>
      <c r="Q660" t="s">
        <v>75</v>
      </c>
      <c r="R660" t="s">
        <v>286</v>
      </c>
      <c r="S660">
        <v>36.36</v>
      </c>
      <c r="T660">
        <v>3</v>
      </c>
      <c r="U660">
        <v>0.2</v>
      </c>
      <c r="V660">
        <v>12.2715</v>
      </c>
    </row>
    <row r="661" spans="1:22" x14ac:dyDescent="0.3">
      <c r="A661">
        <v>6295</v>
      </c>
      <c r="B661" t="s">
        <v>8812</v>
      </c>
      <c r="C661">
        <v>2011</v>
      </c>
      <c r="D661" s="13">
        <v>40802</v>
      </c>
      <c r="E661" s="13">
        <v>40805</v>
      </c>
      <c r="F661" t="s">
        <v>188</v>
      </c>
      <c r="G661" t="s">
        <v>5044</v>
      </c>
      <c r="H661" t="s">
        <v>5045</v>
      </c>
      <c r="I661" t="s">
        <v>41</v>
      </c>
      <c r="J661" t="s">
        <v>27</v>
      </c>
      <c r="K661" t="s">
        <v>266</v>
      </c>
      <c r="L661" t="s">
        <v>267</v>
      </c>
      <c r="M661">
        <v>10024</v>
      </c>
      <c r="N661" t="s">
        <v>148</v>
      </c>
      <c r="O661" t="s">
        <v>2872</v>
      </c>
      <c r="P661" t="s">
        <v>46</v>
      </c>
      <c r="Q661" t="s">
        <v>75</v>
      </c>
      <c r="R661" t="s">
        <v>2873</v>
      </c>
      <c r="S661">
        <v>33.552</v>
      </c>
      <c r="T661">
        <v>1</v>
      </c>
      <c r="U661">
        <v>0.2</v>
      </c>
      <c r="V661">
        <v>12.581999999999999</v>
      </c>
    </row>
    <row r="662" spans="1:22" x14ac:dyDescent="0.3">
      <c r="A662">
        <v>659</v>
      </c>
      <c r="B662" t="s">
        <v>2160</v>
      </c>
      <c r="C662">
        <v>2013</v>
      </c>
      <c r="D662" s="13">
        <v>41537</v>
      </c>
      <c r="E662" s="13">
        <v>41537</v>
      </c>
      <c r="F662" t="s">
        <v>1290</v>
      </c>
      <c r="G662" t="s">
        <v>2161</v>
      </c>
      <c r="H662" t="s">
        <v>2162</v>
      </c>
      <c r="I662" t="s">
        <v>102</v>
      </c>
      <c r="J662" t="s">
        <v>27</v>
      </c>
      <c r="K662" t="s">
        <v>456</v>
      </c>
      <c r="L662" t="s">
        <v>211</v>
      </c>
      <c r="M662">
        <v>60505</v>
      </c>
      <c r="N662" t="s">
        <v>105</v>
      </c>
      <c r="O662" t="s">
        <v>325</v>
      </c>
      <c r="P662" t="s">
        <v>46</v>
      </c>
      <c r="Q662" t="s">
        <v>75</v>
      </c>
      <c r="R662" t="s">
        <v>326</v>
      </c>
      <c r="S662">
        <v>2.3079999999999994</v>
      </c>
      <c r="T662">
        <v>2</v>
      </c>
      <c r="U662">
        <v>0.8</v>
      </c>
      <c r="V662">
        <v>-3.4619999999999997</v>
      </c>
    </row>
    <row r="663" spans="1:22" x14ac:dyDescent="0.3">
      <c r="A663">
        <v>6289</v>
      </c>
      <c r="B663" t="s">
        <v>8808</v>
      </c>
      <c r="C663">
        <v>2011</v>
      </c>
      <c r="D663" s="13">
        <v>40732</v>
      </c>
      <c r="E663" s="13">
        <v>40736</v>
      </c>
      <c r="F663" t="s">
        <v>50</v>
      </c>
      <c r="G663" t="s">
        <v>1574</v>
      </c>
      <c r="H663" t="s">
        <v>1575</v>
      </c>
      <c r="I663" t="s">
        <v>41</v>
      </c>
      <c r="J663" t="s">
        <v>27</v>
      </c>
      <c r="K663" t="s">
        <v>127</v>
      </c>
      <c r="L663" t="s">
        <v>43</v>
      </c>
      <c r="M663">
        <v>94122</v>
      </c>
      <c r="N663" t="s">
        <v>44</v>
      </c>
      <c r="O663" t="s">
        <v>3127</v>
      </c>
      <c r="P663" t="s">
        <v>46</v>
      </c>
      <c r="Q663" t="s">
        <v>75</v>
      </c>
      <c r="R663" t="s">
        <v>3128</v>
      </c>
      <c r="S663">
        <v>196.70400000000001</v>
      </c>
      <c r="T663">
        <v>6</v>
      </c>
      <c r="U663">
        <v>0.2</v>
      </c>
      <c r="V663">
        <v>68.846399999999974</v>
      </c>
    </row>
    <row r="664" spans="1:22" x14ac:dyDescent="0.3">
      <c r="A664">
        <v>6280</v>
      </c>
      <c r="B664" t="s">
        <v>8798</v>
      </c>
      <c r="C664">
        <v>2013</v>
      </c>
      <c r="D664" s="13">
        <v>41473</v>
      </c>
      <c r="E664" s="13">
        <v>41478</v>
      </c>
      <c r="F664" t="s">
        <v>23</v>
      </c>
      <c r="G664" t="s">
        <v>5176</v>
      </c>
      <c r="H664" t="s">
        <v>5177</v>
      </c>
      <c r="I664" t="s">
        <v>26</v>
      </c>
      <c r="J664" t="s">
        <v>27</v>
      </c>
      <c r="K664" t="s">
        <v>95</v>
      </c>
      <c r="L664" t="s">
        <v>96</v>
      </c>
      <c r="M664">
        <v>98105</v>
      </c>
      <c r="N664" t="s">
        <v>44</v>
      </c>
      <c r="O664" t="s">
        <v>3768</v>
      </c>
      <c r="P664" t="s">
        <v>46</v>
      </c>
      <c r="Q664" t="s">
        <v>75</v>
      </c>
      <c r="R664" t="s">
        <v>3769</v>
      </c>
      <c r="S664">
        <v>12.816000000000001</v>
      </c>
      <c r="T664">
        <v>3</v>
      </c>
      <c r="U664">
        <v>0.2</v>
      </c>
      <c r="V664">
        <v>4.1651999999999987</v>
      </c>
    </row>
    <row r="665" spans="1:22" x14ac:dyDescent="0.3">
      <c r="A665">
        <v>6269</v>
      </c>
      <c r="B665" t="s">
        <v>8793</v>
      </c>
      <c r="C665">
        <v>2012</v>
      </c>
      <c r="D665" s="13">
        <v>41183</v>
      </c>
      <c r="E665" s="13">
        <v>41186</v>
      </c>
      <c r="F665" t="s">
        <v>23</v>
      </c>
      <c r="G665" t="s">
        <v>733</v>
      </c>
      <c r="H665" t="s">
        <v>734</v>
      </c>
      <c r="I665" t="s">
        <v>102</v>
      </c>
      <c r="J665" t="s">
        <v>27</v>
      </c>
      <c r="K665" t="s">
        <v>8794</v>
      </c>
      <c r="L665" t="s">
        <v>1245</v>
      </c>
      <c r="M665">
        <v>2138</v>
      </c>
      <c r="N665" t="s">
        <v>148</v>
      </c>
      <c r="O665" t="s">
        <v>5621</v>
      </c>
      <c r="P665" t="s">
        <v>46</v>
      </c>
      <c r="Q665" t="s">
        <v>75</v>
      </c>
      <c r="R665" t="s">
        <v>1219</v>
      </c>
      <c r="S665">
        <v>22.450000000000003</v>
      </c>
      <c r="T665">
        <v>5</v>
      </c>
      <c r="U665">
        <v>0</v>
      </c>
      <c r="V665">
        <v>10.327</v>
      </c>
    </row>
    <row r="666" spans="1:22" x14ac:dyDescent="0.3">
      <c r="A666">
        <v>663</v>
      </c>
      <c r="B666" t="s">
        <v>2163</v>
      </c>
      <c r="C666">
        <v>2012</v>
      </c>
      <c r="D666" s="13">
        <v>41145</v>
      </c>
      <c r="E666" s="13">
        <v>41149</v>
      </c>
      <c r="F666" t="s">
        <v>50</v>
      </c>
      <c r="G666" t="s">
        <v>777</v>
      </c>
      <c r="H666" t="s">
        <v>778</v>
      </c>
      <c r="I666" t="s">
        <v>26</v>
      </c>
      <c r="J666" t="s">
        <v>27</v>
      </c>
      <c r="K666" t="s">
        <v>1127</v>
      </c>
      <c r="L666" t="s">
        <v>104</v>
      </c>
      <c r="M666">
        <v>76017</v>
      </c>
      <c r="N666" t="s">
        <v>105</v>
      </c>
      <c r="O666" t="s">
        <v>492</v>
      </c>
      <c r="P666" t="s">
        <v>46</v>
      </c>
      <c r="Q666" t="s">
        <v>75</v>
      </c>
      <c r="R666" t="s">
        <v>493</v>
      </c>
      <c r="S666">
        <v>2.7239999999999993</v>
      </c>
      <c r="T666">
        <v>3</v>
      </c>
      <c r="U666">
        <v>0.8</v>
      </c>
      <c r="V666">
        <v>-4.2222000000000008</v>
      </c>
    </row>
    <row r="667" spans="1:22" x14ac:dyDescent="0.3">
      <c r="A667">
        <v>6265</v>
      </c>
      <c r="B667" t="s">
        <v>8791</v>
      </c>
      <c r="C667">
        <v>2013</v>
      </c>
      <c r="D667" s="13">
        <v>41554</v>
      </c>
      <c r="E667" s="13">
        <v>41554</v>
      </c>
      <c r="F667" t="s">
        <v>1290</v>
      </c>
      <c r="G667" t="s">
        <v>859</v>
      </c>
      <c r="H667" t="s">
        <v>860</v>
      </c>
      <c r="I667" t="s">
        <v>26</v>
      </c>
      <c r="J667" t="s">
        <v>27</v>
      </c>
      <c r="K667" t="s">
        <v>4548</v>
      </c>
      <c r="L667" t="s">
        <v>649</v>
      </c>
      <c r="M667">
        <v>74133</v>
      </c>
      <c r="N667" t="s">
        <v>105</v>
      </c>
      <c r="O667" t="s">
        <v>325</v>
      </c>
      <c r="P667" t="s">
        <v>46</v>
      </c>
      <c r="Q667" t="s">
        <v>75</v>
      </c>
      <c r="R667" t="s">
        <v>326</v>
      </c>
      <c r="S667">
        <v>28.849999999999998</v>
      </c>
      <c r="T667">
        <v>5</v>
      </c>
      <c r="U667">
        <v>0</v>
      </c>
      <c r="V667">
        <v>14.424999999999999</v>
      </c>
    </row>
    <row r="668" spans="1:22" x14ac:dyDescent="0.3">
      <c r="A668">
        <v>6264</v>
      </c>
      <c r="B668" t="s">
        <v>8790</v>
      </c>
      <c r="C668">
        <v>2014</v>
      </c>
      <c r="D668" s="13">
        <v>41765</v>
      </c>
      <c r="E668" s="13">
        <v>41770</v>
      </c>
      <c r="F668" t="s">
        <v>50</v>
      </c>
      <c r="G668" t="s">
        <v>3801</v>
      </c>
      <c r="H668" t="s">
        <v>3802</v>
      </c>
      <c r="I668" t="s">
        <v>41</v>
      </c>
      <c r="J668" t="s">
        <v>27</v>
      </c>
      <c r="K668" t="s">
        <v>497</v>
      </c>
      <c r="L668" t="s">
        <v>1272</v>
      </c>
      <c r="M668">
        <v>31907</v>
      </c>
      <c r="N668" t="s">
        <v>30</v>
      </c>
      <c r="O668" t="s">
        <v>4035</v>
      </c>
      <c r="P668" t="s">
        <v>46</v>
      </c>
      <c r="Q668" t="s">
        <v>75</v>
      </c>
      <c r="R668" t="s">
        <v>4036</v>
      </c>
      <c r="S668">
        <v>34.5</v>
      </c>
      <c r="T668">
        <v>3</v>
      </c>
      <c r="U668">
        <v>0</v>
      </c>
      <c r="V668">
        <v>15.524999999999999</v>
      </c>
    </row>
    <row r="669" spans="1:22" x14ac:dyDescent="0.3">
      <c r="A669">
        <v>6263</v>
      </c>
      <c r="B669" t="s">
        <v>8789</v>
      </c>
      <c r="C669">
        <v>2013</v>
      </c>
      <c r="D669" s="13">
        <v>41542</v>
      </c>
      <c r="E669" s="13">
        <v>41544</v>
      </c>
      <c r="F669" t="s">
        <v>188</v>
      </c>
      <c r="G669" t="s">
        <v>1291</v>
      </c>
      <c r="H669" t="s">
        <v>1292</v>
      </c>
      <c r="I669" t="s">
        <v>41</v>
      </c>
      <c r="J669" t="s">
        <v>27</v>
      </c>
      <c r="K669" t="s">
        <v>3101</v>
      </c>
      <c r="L669" t="s">
        <v>211</v>
      </c>
      <c r="M669">
        <v>61107</v>
      </c>
      <c r="N669" t="s">
        <v>105</v>
      </c>
      <c r="O669" t="s">
        <v>1511</v>
      </c>
      <c r="P669" t="s">
        <v>46</v>
      </c>
      <c r="Q669" t="s">
        <v>75</v>
      </c>
      <c r="R669" t="s">
        <v>1512</v>
      </c>
      <c r="S669">
        <v>442.37199999999996</v>
      </c>
      <c r="T669">
        <v>7</v>
      </c>
      <c r="U669">
        <v>0.8</v>
      </c>
      <c r="V669">
        <v>-729.91380000000004</v>
      </c>
    </row>
    <row r="670" spans="1:22" x14ac:dyDescent="0.3">
      <c r="A670">
        <v>6261</v>
      </c>
      <c r="B670" t="s">
        <v>8787</v>
      </c>
      <c r="C670">
        <v>2012</v>
      </c>
      <c r="D670" s="13">
        <v>41041</v>
      </c>
      <c r="E670" s="13">
        <v>41047</v>
      </c>
      <c r="F670" t="s">
        <v>50</v>
      </c>
      <c r="G670" t="s">
        <v>1699</v>
      </c>
      <c r="H670" t="s">
        <v>1700</v>
      </c>
      <c r="I670" t="s">
        <v>26</v>
      </c>
      <c r="J670" t="s">
        <v>27</v>
      </c>
      <c r="K670" t="s">
        <v>95</v>
      </c>
      <c r="L670" t="s">
        <v>96</v>
      </c>
      <c r="M670">
        <v>98115</v>
      </c>
      <c r="N670" t="s">
        <v>44</v>
      </c>
      <c r="O670" t="s">
        <v>2038</v>
      </c>
      <c r="P670" t="s">
        <v>46</v>
      </c>
      <c r="Q670" t="s">
        <v>75</v>
      </c>
      <c r="R670" t="s">
        <v>2039</v>
      </c>
      <c r="S670">
        <v>14.592000000000002</v>
      </c>
      <c r="T670">
        <v>3</v>
      </c>
      <c r="U670">
        <v>0.2</v>
      </c>
      <c r="V670">
        <v>4.9247999999999985</v>
      </c>
    </row>
    <row r="671" spans="1:22" x14ac:dyDescent="0.3">
      <c r="A671">
        <v>6260</v>
      </c>
      <c r="B671" t="s">
        <v>8786</v>
      </c>
      <c r="C671">
        <v>2012</v>
      </c>
      <c r="D671" s="13">
        <v>41134</v>
      </c>
      <c r="E671" s="13">
        <v>41138</v>
      </c>
      <c r="F671" t="s">
        <v>23</v>
      </c>
      <c r="G671" t="s">
        <v>2230</v>
      </c>
      <c r="H671" t="s">
        <v>2231</v>
      </c>
      <c r="I671" t="s">
        <v>26</v>
      </c>
      <c r="J671" t="s">
        <v>27</v>
      </c>
      <c r="K671" t="s">
        <v>1464</v>
      </c>
      <c r="L671" t="s">
        <v>254</v>
      </c>
      <c r="M671">
        <v>47374</v>
      </c>
      <c r="N671" t="s">
        <v>105</v>
      </c>
      <c r="O671" t="s">
        <v>3122</v>
      </c>
      <c r="P671" t="s">
        <v>46</v>
      </c>
      <c r="Q671" t="s">
        <v>75</v>
      </c>
      <c r="R671" t="s">
        <v>3123</v>
      </c>
      <c r="S671">
        <v>11.36</v>
      </c>
      <c r="T671">
        <v>4</v>
      </c>
      <c r="U671">
        <v>0</v>
      </c>
      <c r="V671">
        <v>5.5663999999999998</v>
      </c>
    </row>
    <row r="672" spans="1:22" x14ac:dyDescent="0.3">
      <c r="A672">
        <v>6257</v>
      </c>
      <c r="B672" t="s">
        <v>8783</v>
      </c>
      <c r="C672">
        <v>2012</v>
      </c>
      <c r="D672" s="13">
        <v>41158</v>
      </c>
      <c r="E672" s="13">
        <v>41160</v>
      </c>
      <c r="F672" t="s">
        <v>23</v>
      </c>
      <c r="G672" t="s">
        <v>3370</v>
      </c>
      <c r="H672" t="s">
        <v>3371</v>
      </c>
      <c r="I672" t="s">
        <v>102</v>
      </c>
      <c r="J672" t="s">
        <v>27</v>
      </c>
      <c r="K672" t="s">
        <v>1062</v>
      </c>
      <c r="L672" t="s">
        <v>54</v>
      </c>
      <c r="M672">
        <v>33319</v>
      </c>
      <c r="N672" t="s">
        <v>30</v>
      </c>
      <c r="O672" t="s">
        <v>5934</v>
      </c>
      <c r="P672" t="s">
        <v>46</v>
      </c>
      <c r="Q672" t="s">
        <v>75</v>
      </c>
      <c r="R672" t="s">
        <v>5935</v>
      </c>
      <c r="S672">
        <v>3.4440000000000008</v>
      </c>
      <c r="T672">
        <v>1</v>
      </c>
      <c r="U672">
        <v>0.7</v>
      </c>
      <c r="V672">
        <v>-2.5255999999999998</v>
      </c>
    </row>
    <row r="673" spans="1:22" x14ac:dyDescent="0.3">
      <c r="A673">
        <v>6248</v>
      </c>
      <c r="B673" t="s">
        <v>8776</v>
      </c>
      <c r="C673">
        <v>2014</v>
      </c>
      <c r="D673" s="13">
        <v>41789</v>
      </c>
      <c r="E673" s="13">
        <v>41795</v>
      </c>
      <c r="F673" t="s">
        <v>50</v>
      </c>
      <c r="G673" t="s">
        <v>5155</v>
      </c>
      <c r="H673" t="s">
        <v>5156</v>
      </c>
      <c r="I673" t="s">
        <v>26</v>
      </c>
      <c r="J673" t="s">
        <v>27</v>
      </c>
      <c r="K673" t="s">
        <v>497</v>
      </c>
      <c r="L673" t="s">
        <v>254</v>
      </c>
      <c r="M673">
        <v>47201</v>
      </c>
      <c r="N673" t="s">
        <v>105</v>
      </c>
      <c r="O673" t="s">
        <v>5374</v>
      </c>
      <c r="P673" t="s">
        <v>46</v>
      </c>
      <c r="Q673" t="s">
        <v>75</v>
      </c>
      <c r="R673" t="s">
        <v>5375</v>
      </c>
      <c r="S673">
        <v>43.41</v>
      </c>
      <c r="T673">
        <v>1</v>
      </c>
      <c r="U673">
        <v>0</v>
      </c>
      <c r="V673">
        <v>19.968599999999999</v>
      </c>
    </row>
    <row r="674" spans="1:22" x14ac:dyDescent="0.3">
      <c r="A674">
        <v>6243</v>
      </c>
      <c r="B674" t="s">
        <v>8773</v>
      </c>
      <c r="C674">
        <v>2011</v>
      </c>
      <c r="D674" s="13">
        <v>40898</v>
      </c>
      <c r="E674" s="13">
        <v>40905</v>
      </c>
      <c r="F674" t="s">
        <v>50</v>
      </c>
      <c r="G674" t="s">
        <v>4207</v>
      </c>
      <c r="H674" t="s">
        <v>4208</v>
      </c>
      <c r="I674" t="s">
        <v>102</v>
      </c>
      <c r="J674" t="s">
        <v>27</v>
      </c>
      <c r="K674" t="s">
        <v>382</v>
      </c>
      <c r="L674" t="s">
        <v>335</v>
      </c>
      <c r="M674">
        <v>38401</v>
      </c>
      <c r="N674" t="s">
        <v>30</v>
      </c>
      <c r="O674" t="s">
        <v>3917</v>
      </c>
      <c r="P674" t="s">
        <v>46</v>
      </c>
      <c r="Q674" t="s">
        <v>75</v>
      </c>
      <c r="R674" t="s">
        <v>3918</v>
      </c>
      <c r="S674">
        <v>18.240000000000002</v>
      </c>
      <c r="T674">
        <v>2</v>
      </c>
      <c r="U674">
        <v>0.7</v>
      </c>
      <c r="V674">
        <v>-14.591999999999999</v>
      </c>
    </row>
    <row r="675" spans="1:22" x14ac:dyDescent="0.3">
      <c r="A675">
        <v>6241</v>
      </c>
      <c r="B675" t="s">
        <v>8771</v>
      </c>
      <c r="C675">
        <v>2013</v>
      </c>
      <c r="D675" s="13">
        <v>41577</v>
      </c>
      <c r="E675" s="13">
        <v>41580</v>
      </c>
      <c r="F675" t="s">
        <v>23</v>
      </c>
      <c r="G675" t="s">
        <v>940</v>
      </c>
      <c r="H675" t="s">
        <v>941</v>
      </c>
      <c r="I675" t="s">
        <v>26</v>
      </c>
      <c r="J675" t="s">
        <v>27</v>
      </c>
      <c r="K675" t="s">
        <v>42</v>
      </c>
      <c r="L675" t="s">
        <v>43</v>
      </c>
      <c r="M675">
        <v>90008</v>
      </c>
      <c r="N675" t="s">
        <v>44</v>
      </c>
      <c r="O675" t="s">
        <v>3521</v>
      </c>
      <c r="P675" t="s">
        <v>46</v>
      </c>
      <c r="Q675" t="s">
        <v>75</v>
      </c>
      <c r="R675" t="s">
        <v>3522</v>
      </c>
      <c r="S675">
        <v>11.744</v>
      </c>
      <c r="T675">
        <v>1</v>
      </c>
      <c r="U675">
        <v>0.2</v>
      </c>
      <c r="V675">
        <v>3.8167999999999997</v>
      </c>
    </row>
    <row r="676" spans="1:22" x14ac:dyDescent="0.3">
      <c r="A676">
        <v>6238</v>
      </c>
      <c r="B676" t="s">
        <v>8769</v>
      </c>
      <c r="C676">
        <v>2013</v>
      </c>
      <c r="D676" s="13">
        <v>41296</v>
      </c>
      <c r="E676" s="13">
        <v>41303</v>
      </c>
      <c r="F676" t="s">
        <v>50</v>
      </c>
      <c r="G676" t="s">
        <v>4282</v>
      </c>
      <c r="H676" t="s">
        <v>4283</v>
      </c>
      <c r="I676" t="s">
        <v>26</v>
      </c>
      <c r="J676" t="s">
        <v>27</v>
      </c>
      <c r="K676" t="s">
        <v>266</v>
      </c>
      <c r="L676" t="s">
        <v>267</v>
      </c>
      <c r="M676">
        <v>10009</v>
      </c>
      <c r="N676" t="s">
        <v>148</v>
      </c>
      <c r="O676" t="s">
        <v>5112</v>
      </c>
      <c r="P676" t="s">
        <v>46</v>
      </c>
      <c r="Q676" t="s">
        <v>75</v>
      </c>
      <c r="R676" t="s">
        <v>5113</v>
      </c>
      <c r="S676">
        <v>26.336000000000002</v>
      </c>
      <c r="T676">
        <v>4</v>
      </c>
      <c r="U676">
        <v>0.2</v>
      </c>
      <c r="V676">
        <v>9.2176000000000009</v>
      </c>
    </row>
    <row r="677" spans="1:22" x14ac:dyDescent="0.3">
      <c r="A677">
        <v>6235</v>
      </c>
      <c r="B677" t="s">
        <v>8765</v>
      </c>
      <c r="C677">
        <v>2014</v>
      </c>
      <c r="D677" s="13">
        <v>41894</v>
      </c>
      <c r="E677" s="13">
        <v>41894</v>
      </c>
      <c r="F677" t="s">
        <v>1290</v>
      </c>
      <c r="G677" t="s">
        <v>1934</v>
      </c>
      <c r="H677" t="s">
        <v>1935</v>
      </c>
      <c r="I677" t="s">
        <v>26</v>
      </c>
      <c r="J677" t="s">
        <v>27</v>
      </c>
      <c r="K677" t="s">
        <v>95</v>
      </c>
      <c r="L677" t="s">
        <v>96</v>
      </c>
      <c r="M677">
        <v>98105</v>
      </c>
      <c r="N677" t="s">
        <v>44</v>
      </c>
      <c r="O677" t="s">
        <v>6367</v>
      </c>
      <c r="P677" t="s">
        <v>46</v>
      </c>
      <c r="Q677" t="s">
        <v>75</v>
      </c>
      <c r="R677" t="s">
        <v>6368</v>
      </c>
      <c r="S677">
        <v>1471.96</v>
      </c>
      <c r="T677">
        <v>5</v>
      </c>
      <c r="U677">
        <v>0.2</v>
      </c>
      <c r="V677">
        <v>459.98749999999995</v>
      </c>
    </row>
    <row r="678" spans="1:22" x14ac:dyDescent="0.3">
      <c r="A678">
        <v>6210</v>
      </c>
      <c r="B678" t="s">
        <v>8750</v>
      </c>
      <c r="C678">
        <v>2014</v>
      </c>
      <c r="D678" s="13">
        <v>41870</v>
      </c>
      <c r="E678" s="13">
        <v>41877</v>
      </c>
      <c r="F678" t="s">
        <v>50</v>
      </c>
      <c r="G678" t="s">
        <v>3801</v>
      </c>
      <c r="H678" t="s">
        <v>3802</v>
      </c>
      <c r="I678" t="s">
        <v>41</v>
      </c>
      <c r="J678" t="s">
        <v>27</v>
      </c>
      <c r="K678" t="s">
        <v>95</v>
      </c>
      <c r="L678" t="s">
        <v>96</v>
      </c>
      <c r="M678">
        <v>98103</v>
      </c>
      <c r="N678" t="s">
        <v>44</v>
      </c>
      <c r="O678" t="s">
        <v>2979</v>
      </c>
      <c r="P678" t="s">
        <v>46</v>
      </c>
      <c r="Q678" t="s">
        <v>75</v>
      </c>
      <c r="R678" t="s">
        <v>2980</v>
      </c>
      <c r="S678">
        <v>2793.5280000000002</v>
      </c>
      <c r="T678">
        <v>9</v>
      </c>
      <c r="U678">
        <v>0.2</v>
      </c>
      <c r="V678">
        <v>942.81569999999988</v>
      </c>
    </row>
    <row r="679" spans="1:22" x14ac:dyDescent="0.3">
      <c r="A679">
        <v>6194</v>
      </c>
      <c r="B679" t="s">
        <v>8741</v>
      </c>
      <c r="C679">
        <v>2014</v>
      </c>
      <c r="D679" s="13">
        <v>41996</v>
      </c>
      <c r="E679" s="13">
        <v>42000</v>
      </c>
      <c r="F679" t="s">
        <v>50</v>
      </c>
      <c r="G679" t="s">
        <v>7439</v>
      </c>
      <c r="H679" t="s">
        <v>7440</v>
      </c>
      <c r="I679" t="s">
        <v>26</v>
      </c>
      <c r="J679" t="s">
        <v>27</v>
      </c>
      <c r="K679" t="s">
        <v>184</v>
      </c>
      <c r="L679" t="s">
        <v>104</v>
      </c>
      <c r="M679">
        <v>77095</v>
      </c>
      <c r="N679" t="s">
        <v>105</v>
      </c>
      <c r="O679" t="s">
        <v>3344</v>
      </c>
      <c r="P679" t="s">
        <v>46</v>
      </c>
      <c r="Q679" t="s">
        <v>75</v>
      </c>
      <c r="R679" t="s">
        <v>3345</v>
      </c>
      <c r="S679">
        <v>6.3299999999999992</v>
      </c>
      <c r="T679">
        <v>5</v>
      </c>
      <c r="U679">
        <v>0.8</v>
      </c>
      <c r="V679">
        <v>-9.8114999999999988</v>
      </c>
    </row>
    <row r="680" spans="1:22" x14ac:dyDescent="0.3">
      <c r="A680">
        <v>6188</v>
      </c>
      <c r="B680" t="s">
        <v>8736</v>
      </c>
      <c r="C680">
        <v>2012</v>
      </c>
      <c r="D680" s="13">
        <v>41228</v>
      </c>
      <c r="E680" s="13">
        <v>41230</v>
      </c>
      <c r="F680" t="s">
        <v>188</v>
      </c>
      <c r="G680" t="s">
        <v>1621</v>
      </c>
      <c r="H680" t="s">
        <v>1622</v>
      </c>
      <c r="I680" t="s">
        <v>41</v>
      </c>
      <c r="J680" t="s">
        <v>27</v>
      </c>
      <c r="K680" t="s">
        <v>266</v>
      </c>
      <c r="L680" t="s">
        <v>267</v>
      </c>
      <c r="M680">
        <v>10035</v>
      </c>
      <c r="N680" t="s">
        <v>148</v>
      </c>
      <c r="O680" t="s">
        <v>5516</v>
      </c>
      <c r="P680" t="s">
        <v>46</v>
      </c>
      <c r="Q680" t="s">
        <v>75</v>
      </c>
      <c r="R680" t="s">
        <v>5517</v>
      </c>
      <c r="S680">
        <v>34.944000000000003</v>
      </c>
      <c r="T680">
        <v>6</v>
      </c>
      <c r="U680">
        <v>0.2</v>
      </c>
      <c r="V680">
        <v>11.793599999999998</v>
      </c>
    </row>
    <row r="681" spans="1:22" x14ac:dyDescent="0.3">
      <c r="A681">
        <v>6183</v>
      </c>
      <c r="B681" t="s">
        <v>8731</v>
      </c>
      <c r="C681">
        <v>2012</v>
      </c>
      <c r="D681" s="13">
        <v>41173</v>
      </c>
      <c r="E681" s="13">
        <v>41178</v>
      </c>
      <c r="F681" t="s">
        <v>50</v>
      </c>
      <c r="G681" t="s">
        <v>6173</v>
      </c>
      <c r="H681" t="s">
        <v>6174</v>
      </c>
      <c r="I681" t="s">
        <v>26</v>
      </c>
      <c r="J681" t="s">
        <v>27</v>
      </c>
      <c r="K681" t="s">
        <v>382</v>
      </c>
      <c r="L681" t="s">
        <v>383</v>
      </c>
      <c r="M681">
        <v>29203</v>
      </c>
      <c r="N681" t="s">
        <v>30</v>
      </c>
      <c r="O681" t="s">
        <v>1372</v>
      </c>
      <c r="P681" t="s">
        <v>46</v>
      </c>
      <c r="Q681" t="s">
        <v>75</v>
      </c>
      <c r="R681" t="s">
        <v>1373</v>
      </c>
      <c r="S681">
        <v>14.6</v>
      </c>
      <c r="T681">
        <v>2</v>
      </c>
      <c r="U681">
        <v>0</v>
      </c>
      <c r="V681">
        <v>6.8619999999999992</v>
      </c>
    </row>
    <row r="682" spans="1:22" x14ac:dyDescent="0.3">
      <c r="A682">
        <v>6173</v>
      </c>
      <c r="B682" t="s">
        <v>8730</v>
      </c>
      <c r="C682">
        <v>2011</v>
      </c>
      <c r="D682" s="13">
        <v>40757</v>
      </c>
      <c r="E682" s="13">
        <v>40763</v>
      </c>
      <c r="F682" t="s">
        <v>50</v>
      </c>
      <c r="G682" t="s">
        <v>1068</v>
      </c>
      <c r="H682" t="s">
        <v>1069</v>
      </c>
      <c r="I682" t="s">
        <v>102</v>
      </c>
      <c r="J682" t="s">
        <v>27</v>
      </c>
      <c r="K682" t="s">
        <v>318</v>
      </c>
      <c r="L682" t="s">
        <v>596</v>
      </c>
      <c r="M682">
        <v>65807</v>
      </c>
      <c r="N682" t="s">
        <v>105</v>
      </c>
      <c r="O682" t="s">
        <v>3718</v>
      </c>
      <c r="P682" t="s">
        <v>46</v>
      </c>
      <c r="Q682" t="s">
        <v>75</v>
      </c>
      <c r="R682" t="s">
        <v>3719</v>
      </c>
      <c r="S682">
        <v>26.7</v>
      </c>
      <c r="T682">
        <v>5</v>
      </c>
      <c r="U682">
        <v>0</v>
      </c>
      <c r="V682">
        <v>12.548999999999999</v>
      </c>
    </row>
    <row r="683" spans="1:22" x14ac:dyDescent="0.3">
      <c r="A683">
        <v>680</v>
      </c>
      <c r="B683" t="s">
        <v>2199</v>
      </c>
      <c r="C683">
        <v>2014</v>
      </c>
      <c r="D683" s="13">
        <v>41717</v>
      </c>
      <c r="E683" s="13">
        <v>41722</v>
      </c>
      <c r="F683" t="s">
        <v>50</v>
      </c>
      <c r="G683" t="s">
        <v>2200</v>
      </c>
      <c r="H683" t="s">
        <v>2201</v>
      </c>
      <c r="I683" t="s">
        <v>26</v>
      </c>
      <c r="J683" t="s">
        <v>27</v>
      </c>
      <c r="K683" t="s">
        <v>2202</v>
      </c>
      <c r="L683" t="s">
        <v>104</v>
      </c>
      <c r="M683">
        <v>75701</v>
      </c>
      <c r="N683" t="s">
        <v>105</v>
      </c>
      <c r="O683" t="s">
        <v>2209</v>
      </c>
      <c r="P683" t="s">
        <v>46</v>
      </c>
      <c r="Q683" t="s">
        <v>75</v>
      </c>
      <c r="R683" t="s">
        <v>2210</v>
      </c>
      <c r="S683">
        <v>182.99399999999997</v>
      </c>
      <c r="T683">
        <v>3</v>
      </c>
      <c r="U683">
        <v>0.8</v>
      </c>
      <c r="V683">
        <v>-320.23950000000013</v>
      </c>
    </row>
    <row r="684" spans="1:22" x14ac:dyDescent="0.3">
      <c r="A684">
        <v>681</v>
      </c>
      <c r="B684" t="s">
        <v>2211</v>
      </c>
      <c r="C684">
        <v>2013</v>
      </c>
      <c r="D684" s="13">
        <v>41598</v>
      </c>
      <c r="E684" s="13">
        <v>41603</v>
      </c>
      <c r="F684" t="s">
        <v>50</v>
      </c>
      <c r="G684" t="s">
        <v>2212</v>
      </c>
      <c r="H684" t="s">
        <v>2213</v>
      </c>
      <c r="I684" t="s">
        <v>26</v>
      </c>
      <c r="J684" t="s">
        <v>27</v>
      </c>
      <c r="K684" t="s">
        <v>266</v>
      </c>
      <c r="L684" t="s">
        <v>267</v>
      </c>
      <c r="M684">
        <v>10024</v>
      </c>
      <c r="N684" t="s">
        <v>148</v>
      </c>
      <c r="O684" t="s">
        <v>2214</v>
      </c>
      <c r="P684" t="s">
        <v>46</v>
      </c>
      <c r="Q684" t="s">
        <v>75</v>
      </c>
      <c r="R684" t="s">
        <v>2215</v>
      </c>
      <c r="S684">
        <v>14.352000000000002</v>
      </c>
      <c r="T684">
        <v>3</v>
      </c>
      <c r="U684">
        <v>0.2</v>
      </c>
      <c r="V684">
        <v>4.6643999999999988</v>
      </c>
    </row>
    <row r="685" spans="1:22" x14ac:dyDescent="0.3">
      <c r="A685">
        <v>6171</v>
      </c>
      <c r="B685" t="s">
        <v>8727</v>
      </c>
      <c r="C685">
        <v>2013</v>
      </c>
      <c r="D685" s="13">
        <v>41628</v>
      </c>
      <c r="E685" s="13">
        <v>41633</v>
      </c>
      <c r="F685" t="s">
        <v>23</v>
      </c>
      <c r="G685" t="s">
        <v>8728</v>
      </c>
      <c r="H685" t="s">
        <v>8729</v>
      </c>
      <c r="I685" t="s">
        <v>41</v>
      </c>
      <c r="J685" t="s">
        <v>27</v>
      </c>
      <c r="K685" t="s">
        <v>266</v>
      </c>
      <c r="L685" t="s">
        <v>267</v>
      </c>
      <c r="M685">
        <v>10035</v>
      </c>
      <c r="N685" t="s">
        <v>148</v>
      </c>
      <c r="O685" t="s">
        <v>5771</v>
      </c>
      <c r="P685" t="s">
        <v>46</v>
      </c>
      <c r="Q685" t="s">
        <v>75</v>
      </c>
      <c r="R685" t="s">
        <v>5772</v>
      </c>
      <c r="S685">
        <v>34.248000000000005</v>
      </c>
      <c r="T685">
        <v>3</v>
      </c>
      <c r="U685">
        <v>0.2</v>
      </c>
      <c r="V685">
        <v>11.558699999999998</v>
      </c>
    </row>
    <row r="686" spans="1:22" x14ac:dyDescent="0.3">
      <c r="A686">
        <v>6164</v>
      </c>
      <c r="B686" t="s">
        <v>8723</v>
      </c>
      <c r="C686">
        <v>2011</v>
      </c>
      <c r="D686" s="13">
        <v>40621</v>
      </c>
      <c r="E686" s="13">
        <v>40623</v>
      </c>
      <c r="F686" t="s">
        <v>188</v>
      </c>
      <c r="G686" t="s">
        <v>1779</v>
      </c>
      <c r="H686" t="s">
        <v>1780</v>
      </c>
      <c r="I686" t="s">
        <v>41</v>
      </c>
      <c r="J686" t="s">
        <v>27</v>
      </c>
      <c r="K686" t="s">
        <v>1792</v>
      </c>
      <c r="L686" t="s">
        <v>54</v>
      </c>
      <c r="M686">
        <v>33801</v>
      </c>
      <c r="N686" t="s">
        <v>30</v>
      </c>
      <c r="O686" t="s">
        <v>5813</v>
      </c>
      <c r="P686" t="s">
        <v>46</v>
      </c>
      <c r="Q686" t="s">
        <v>75</v>
      </c>
      <c r="R686" t="s">
        <v>5814</v>
      </c>
      <c r="S686">
        <v>33.57</v>
      </c>
      <c r="T686">
        <v>5</v>
      </c>
      <c r="U686">
        <v>0.7</v>
      </c>
      <c r="V686">
        <v>-25.737000000000002</v>
      </c>
    </row>
    <row r="687" spans="1:22" x14ac:dyDescent="0.3">
      <c r="A687">
        <v>6148</v>
      </c>
      <c r="B687" t="s">
        <v>8712</v>
      </c>
      <c r="C687">
        <v>2014</v>
      </c>
      <c r="D687" s="13">
        <v>41965</v>
      </c>
      <c r="E687" s="13">
        <v>41969</v>
      </c>
      <c r="F687" t="s">
        <v>50</v>
      </c>
      <c r="G687" t="s">
        <v>5288</v>
      </c>
      <c r="H687" t="s">
        <v>5289</v>
      </c>
      <c r="I687" t="s">
        <v>41</v>
      </c>
      <c r="J687" t="s">
        <v>27</v>
      </c>
      <c r="K687" t="s">
        <v>127</v>
      </c>
      <c r="L687" t="s">
        <v>43</v>
      </c>
      <c r="M687">
        <v>94122</v>
      </c>
      <c r="N687" t="s">
        <v>44</v>
      </c>
      <c r="O687" t="s">
        <v>3862</v>
      </c>
      <c r="P687" t="s">
        <v>46</v>
      </c>
      <c r="Q687" t="s">
        <v>75</v>
      </c>
      <c r="R687" t="s">
        <v>3863</v>
      </c>
      <c r="S687">
        <v>40.736000000000004</v>
      </c>
      <c r="T687">
        <v>2</v>
      </c>
      <c r="U687">
        <v>0.2</v>
      </c>
      <c r="V687">
        <v>14.7668</v>
      </c>
    </row>
    <row r="688" spans="1:22" x14ac:dyDescent="0.3">
      <c r="A688">
        <v>6129</v>
      </c>
      <c r="B688" t="s">
        <v>8693</v>
      </c>
      <c r="C688">
        <v>2011</v>
      </c>
      <c r="D688" s="13">
        <v>40841</v>
      </c>
      <c r="E688" s="13">
        <v>40844</v>
      </c>
      <c r="F688" t="s">
        <v>188</v>
      </c>
      <c r="G688" t="s">
        <v>6420</v>
      </c>
      <c r="H688" t="s">
        <v>6421</v>
      </c>
      <c r="I688" t="s">
        <v>41</v>
      </c>
      <c r="J688" t="s">
        <v>27</v>
      </c>
      <c r="K688" t="s">
        <v>127</v>
      </c>
      <c r="L688" t="s">
        <v>43</v>
      </c>
      <c r="M688">
        <v>94109</v>
      </c>
      <c r="N688" t="s">
        <v>44</v>
      </c>
      <c r="O688" t="s">
        <v>4327</v>
      </c>
      <c r="P688" t="s">
        <v>46</v>
      </c>
      <c r="Q688" t="s">
        <v>75</v>
      </c>
      <c r="R688" t="s">
        <v>4328</v>
      </c>
      <c r="S688">
        <v>49.408000000000001</v>
      </c>
      <c r="T688">
        <v>4</v>
      </c>
      <c r="U688">
        <v>0.2</v>
      </c>
      <c r="V688">
        <v>18.527999999999999</v>
      </c>
    </row>
    <row r="689" spans="1:22" x14ac:dyDescent="0.3">
      <c r="A689">
        <v>6127</v>
      </c>
      <c r="B689" t="s">
        <v>8689</v>
      </c>
      <c r="C689">
        <v>2014</v>
      </c>
      <c r="D689" s="13">
        <v>41794</v>
      </c>
      <c r="E689" s="13">
        <v>41798</v>
      </c>
      <c r="F689" t="s">
        <v>50</v>
      </c>
      <c r="G689" t="s">
        <v>1396</v>
      </c>
      <c r="H689" t="s">
        <v>1397</v>
      </c>
      <c r="I689" t="s">
        <v>41</v>
      </c>
      <c r="J689" t="s">
        <v>27</v>
      </c>
      <c r="K689" t="s">
        <v>42</v>
      </c>
      <c r="L689" t="s">
        <v>43</v>
      </c>
      <c r="M689">
        <v>90036</v>
      </c>
      <c r="N689" t="s">
        <v>44</v>
      </c>
      <c r="O689" t="s">
        <v>3005</v>
      </c>
      <c r="P689" t="s">
        <v>46</v>
      </c>
      <c r="Q689" t="s">
        <v>75</v>
      </c>
      <c r="R689" t="s">
        <v>3006</v>
      </c>
      <c r="S689">
        <v>3.9119999999999999</v>
      </c>
      <c r="T689">
        <v>1</v>
      </c>
      <c r="U689">
        <v>0.2</v>
      </c>
      <c r="V689">
        <v>1.2713999999999996</v>
      </c>
    </row>
    <row r="690" spans="1:22" x14ac:dyDescent="0.3">
      <c r="A690">
        <v>6116</v>
      </c>
      <c r="B690" t="s">
        <v>8681</v>
      </c>
      <c r="C690">
        <v>2013</v>
      </c>
      <c r="D690" s="13">
        <v>41348</v>
      </c>
      <c r="E690" s="13">
        <v>41354</v>
      </c>
      <c r="F690" t="s">
        <v>50</v>
      </c>
      <c r="G690" t="s">
        <v>628</v>
      </c>
      <c r="H690" t="s">
        <v>629</v>
      </c>
      <c r="I690" t="s">
        <v>41</v>
      </c>
      <c r="J690" t="s">
        <v>27</v>
      </c>
      <c r="K690" t="s">
        <v>8682</v>
      </c>
      <c r="L690" t="s">
        <v>43</v>
      </c>
      <c r="M690">
        <v>94061</v>
      </c>
      <c r="N690" t="s">
        <v>44</v>
      </c>
      <c r="O690" t="s">
        <v>232</v>
      </c>
      <c r="P690" t="s">
        <v>46</v>
      </c>
      <c r="Q690" t="s">
        <v>75</v>
      </c>
      <c r="R690" t="s">
        <v>233</v>
      </c>
      <c r="S690">
        <v>41.904000000000003</v>
      </c>
      <c r="T690">
        <v>6</v>
      </c>
      <c r="U690">
        <v>0.2</v>
      </c>
      <c r="V690">
        <v>14.142599999999996</v>
      </c>
    </row>
    <row r="691" spans="1:22" x14ac:dyDescent="0.3">
      <c r="A691">
        <v>6110</v>
      </c>
      <c r="B691" t="s">
        <v>8679</v>
      </c>
      <c r="C691">
        <v>2013</v>
      </c>
      <c r="D691" s="13">
        <v>41529</v>
      </c>
      <c r="E691" s="13">
        <v>41534</v>
      </c>
      <c r="F691" t="s">
        <v>50</v>
      </c>
      <c r="G691" t="s">
        <v>4708</v>
      </c>
      <c r="H691" t="s">
        <v>4709</v>
      </c>
      <c r="I691" t="s">
        <v>26</v>
      </c>
      <c r="J691" t="s">
        <v>27</v>
      </c>
      <c r="K691" t="s">
        <v>303</v>
      </c>
      <c r="L691" t="s">
        <v>211</v>
      </c>
      <c r="M691">
        <v>60653</v>
      </c>
      <c r="N691" t="s">
        <v>105</v>
      </c>
      <c r="O691" t="s">
        <v>5371</v>
      </c>
      <c r="P691" t="s">
        <v>46</v>
      </c>
      <c r="Q691" t="s">
        <v>75</v>
      </c>
      <c r="R691" t="s">
        <v>5372</v>
      </c>
      <c r="S691">
        <v>1.9079999999999997</v>
      </c>
      <c r="T691">
        <v>3</v>
      </c>
      <c r="U691">
        <v>0.8</v>
      </c>
      <c r="V691">
        <v>-3.2436000000000016</v>
      </c>
    </row>
    <row r="692" spans="1:22" x14ac:dyDescent="0.3">
      <c r="A692">
        <v>6098</v>
      </c>
      <c r="B692" t="s">
        <v>8673</v>
      </c>
      <c r="C692">
        <v>2014</v>
      </c>
      <c r="D692" s="13">
        <v>41903</v>
      </c>
      <c r="E692" s="13">
        <v>41909</v>
      </c>
      <c r="F692" t="s">
        <v>50</v>
      </c>
      <c r="G692" t="s">
        <v>2304</v>
      </c>
      <c r="H692" t="s">
        <v>2305</v>
      </c>
      <c r="I692" t="s">
        <v>26</v>
      </c>
      <c r="J692" t="s">
        <v>27</v>
      </c>
      <c r="K692" t="s">
        <v>266</v>
      </c>
      <c r="L692" t="s">
        <v>267</v>
      </c>
      <c r="M692">
        <v>10035</v>
      </c>
      <c r="N692" t="s">
        <v>148</v>
      </c>
      <c r="O692" t="s">
        <v>794</v>
      </c>
      <c r="P692" t="s">
        <v>46</v>
      </c>
      <c r="Q692" t="s">
        <v>75</v>
      </c>
      <c r="R692" t="s">
        <v>795</v>
      </c>
      <c r="S692">
        <v>11.784000000000001</v>
      </c>
      <c r="T692">
        <v>3</v>
      </c>
      <c r="U692">
        <v>0.2</v>
      </c>
      <c r="V692">
        <v>3.9770999999999996</v>
      </c>
    </row>
    <row r="693" spans="1:22" x14ac:dyDescent="0.3">
      <c r="A693">
        <v>6090</v>
      </c>
      <c r="B693" t="s">
        <v>8672</v>
      </c>
      <c r="C693">
        <v>2014</v>
      </c>
      <c r="D693" s="13">
        <v>42002</v>
      </c>
      <c r="E693" s="13">
        <v>42005</v>
      </c>
      <c r="F693" t="s">
        <v>23</v>
      </c>
      <c r="G693" t="s">
        <v>2748</v>
      </c>
      <c r="H693" t="s">
        <v>2749</v>
      </c>
      <c r="I693" t="s">
        <v>41</v>
      </c>
      <c r="J693" t="s">
        <v>27</v>
      </c>
      <c r="K693" t="s">
        <v>7991</v>
      </c>
      <c r="L693" t="s">
        <v>457</v>
      </c>
      <c r="M693">
        <v>80538</v>
      </c>
      <c r="N693" t="s">
        <v>44</v>
      </c>
      <c r="O693" t="s">
        <v>3572</v>
      </c>
      <c r="P693" t="s">
        <v>46</v>
      </c>
      <c r="Q693" t="s">
        <v>75</v>
      </c>
      <c r="R693" t="s">
        <v>3573</v>
      </c>
      <c r="S693">
        <v>1.1880000000000002</v>
      </c>
      <c r="T693">
        <v>2</v>
      </c>
      <c r="U693">
        <v>0.7</v>
      </c>
      <c r="V693">
        <v>-0.98999999999999977</v>
      </c>
    </row>
    <row r="694" spans="1:22" x14ac:dyDescent="0.3">
      <c r="A694">
        <v>6087</v>
      </c>
      <c r="B694" t="s">
        <v>8669</v>
      </c>
      <c r="C694">
        <v>2013</v>
      </c>
      <c r="D694" s="13">
        <v>41601</v>
      </c>
      <c r="E694" s="13">
        <v>41606</v>
      </c>
      <c r="F694" t="s">
        <v>50</v>
      </c>
      <c r="G694" t="s">
        <v>1645</v>
      </c>
      <c r="H694" t="s">
        <v>1646</v>
      </c>
      <c r="I694" t="s">
        <v>26</v>
      </c>
      <c r="J694" t="s">
        <v>27</v>
      </c>
      <c r="K694" t="s">
        <v>184</v>
      </c>
      <c r="L694" t="s">
        <v>104</v>
      </c>
      <c r="M694">
        <v>77095</v>
      </c>
      <c r="N694" t="s">
        <v>105</v>
      </c>
      <c r="O694" t="s">
        <v>5744</v>
      </c>
      <c r="P694" t="s">
        <v>46</v>
      </c>
      <c r="Q694" t="s">
        <v>75</v>
      </c>
      <c r="R694" t="s">
        <v>5745</v>
      </c>
      <c r="S694">
        <v>4.4879999999999995</v>
      </c>
      <c r="T694">
        <v>6</v>
      </c>
      <c r="U694">
        <v>0.8</v>
      </c>
      <c r="V694">
        <v>-6.7320000000000011</v>
      </c>
    </row>
    <row r="695" spans="1:22" x14ac:dyDescent="0.3">
      <c r="A695">
        <v>6083</v>
      </c>
      <c r="B695" t="s">
        <v>8669</v>
      </c>
      <c r="C695">
        <v>2013</v>
      </c>
      <c r="D695" s="13">
        <v>41601</v>
      </c>
      <c r="E695" s="13">
        <v>41606</v>
      </c>
      <c r="F695" t="s">
        <v>50</v>
      </c>
      <c r="G695" t="s">
        <v>1645</v>
      </c>
      <c r="H695" t="s">
        <v>1646</v>
      </c>
      <c r="I695" t="s">
        <v>26</v>
      </c>
      <c r="J695" t="s">
        <v>27</v>
      </c>
      <c r="K695" t="s">
        <v>184</v>
      </c>
      <c r="L695" t="s">
        <v>104</v>
      </c>
      <c r="M695">
        <v>77095</v>
      </c>
      <c r="N695" t="s">
        <v>105</v>
      </c>
      <c r="O695" t="s">
        <v>6377</v>
      </c>
      <c r="P695" t="s">
        <v>46</v>
      </c>
      <c r="Q695" t="s">
        <v>75</v>
      </c>
      <c r="R695" t="s">
        <v>6378</v>
      </c>
      <c r="S695">
        <v>6.2159999999999993</v>
      </c>
      <c r="T695">
        <v>6</v>
      </c>
      <c r="U695">
        <v>0.8</v>
      </c>
      <c r="V695">
        <v>-9.634800000000002</v>
      </c>
    </row>
    <row r="696" spans="1:22" x14ac:dyDescent="0.3">
      <c r="A696">
        <v>6075</v>
      </c>
      <c r="B696" t="s">
        <v>8665</v>
      </c>
      <c r="C696">
        <v>2014</v>
      </c>
      <c r="D696" s="13">
        <v>41999</v>
      </c>
      <c r="E696" s="13">
        <v>42003</v>
      </c>
      <c r="F696" t="s">
        <v>50</v>
      </c>
      <c r="G696" t="s">
        <v>792</v>
      </c>
      <c r="H696" t="s">
        <v>793</v>
      </c>
      <c r="I696" t="s">
        <v>41</v>
      </c>
      <c r="J696" t="s">
        <v>27</v>
      </c>
      <c r="K696" t="s">
        <v>42</v>
      </c>
      <c r="L696" t="s">
        <v>43</v>
      </c>
      <c r="M696">
        <v>90008</v>
      </c>
      <c r="N696" t="s">
        <v>44</v>
      </c>
      <c r="O696" t="s">
        <v>4994</v>
      </c>
      <c r="P696" t="s">
        <v>46</v>
      </c>
      <c r="Q696" t="s">
        <v>75</v>
      </c>
      <c r="R696" t="s">
        <v>4995</v>
      </c>
      <c r="S696">
        <v>153.55199999999999</v>
      </c>
      <c r="T696">
        <v>3</v>
      </c>
      <c r="U696">
        <v>0.2</v>
      </c>
      <c r="V696">
        <v>51.823799999999999</v>
      </c>
    </row>
    <row r="697" spans="1:22" x14ac:dyDescent="0.3">
      <c r="A697">
        <v>6056</v>
      </c>
      <c r="B697" t="s">
        <v>8652</v>
      </c>
      <c r="C697">
        <v>2013</v>
      </c>
      <c r="D697" s="13">
        <v>41505</v>
      </c>
      <c r="E697" s="13">
        <v>41507</v>
      </c>
      <c r="F697" t="s">
        <v>188</v>
      </c>
      <c r="G697" t="s">
        <v>1485</v>
      </c>
      <c r="H697" t="s">
        <v>1486</v>
      </c>
      <c r="I697" t="s">
        <v>26</v>
      </c>
      <c r="J697" t="s">
        <v>27</v>
      </c>
      <c r="K697" t="s">
        <v>7041</v>
      </c>
      <c r="L697" t="s">
        <v>104</v>
      </c>
      <c r="M697">
        <v>78539</v>
      </c>
      <c r="N697" t="s">
        <v>105</v>
      </c>
      <c r="O697" t="s">
        <v>5487</v>
      </c>
      <c r="P697" t="s">
        <v>46</v>
      </c>
      <c r="Q697" t="s">
        <v>75</v>
      </c>
      <c r="R697" t="s">
        <v>5488</v>
      </c>
      <c r="S697">
        <v>2.0679999999999996</v>
      </c>
      <c r="T697">
        <v>1</v>
      </c>
      <c r="U697">
        <v>0.8</v>
      </c>
      <c r="V697">
        <v>-3.4122000000000003</v>
      </c>
    </row>
    <row r="698" spans="1:22" x14ac:dyDescent="0.3">
      <c r="A698">
        <v>6055</v>
      </c>
      <c r="B698" t="s">
        <v>8651</v>
      </c>
      <c r="C698">
        <v>2013</v>
      </c>
      <c r="D698" s="13">
        <v>41541</v>
      </c>
      <c r="E698" s="13">
        <v>41544</v>
      </c>
      <c r="F698" t="s">
        <v>23</v>
      </c>
      <c r="G698" t="s">
        <v>1610</v>
      </c>
      <c r="H698" t="s">
        <v>1611</v>
      </c>
      <c r="I698" t="s">
        <v>102</v>
      </c>
      <c r="J698" t="s">
        <v>27</v>
      </c>
      <c r="K698" t="s">
        <v>2470</v>
      </c>
      <c r="L698" t="s">
        <v>498</v>
      </c>
      <c r="M698">
        <v>43130</v>
      </c>
      <c r="N698" t="s">
        <v>148</v>
      </c>
      <c r="O698" t="s">
        <v>2727</v>
      </c>
      <c r="P698" t="s">
        <v>46</v>
      </c>
      <c r="Q698" t="s">
        <v>75</v>
      </c>
      <c r="R698" t="s">
        <v>2728</v>
      </c>
      <c r="S698">
        <v>12.201000000000001</v>
      </c>
      <c r="T698">
        <v>7</v>
      </c>
      <c r="U698">
        <v>0.7</v>
      </c>
      <c r="V698">
        <v>-9.7607999999999961</v>
      </c>
    </row>
    <row r="699" spans="1:22" x14ac:dyDescent="0.3">
      <c r="A699">
        <v>6049</v>
      </c>
      <c r="B699" t="s">
        <v>8646</v>
      </c>
      <c r="C699">
        <v>2012</v>
      </c>
      <c r="D699" s="13">
        <v>41220</v>
      </c>
      <c r="E699" s="13">
        <v>41224</v>
      </c>
      <c r="F699" t="s">
        <v>50</v>
      </c>
      <c r="G699" t="s">
        <v>2407</v>
      </c>
      <c r="H699" t="s">
        <v>2408</v>
      </c>
      <c r="I699" t="s">
        <v>41</v>
      </c>
      <c r="J699" t="s">
        <v>27</v>
      </c>
      <c r="K699" t="s">
        <v>1419</v>
      </c>
      <c r="L699" t="s">
        <v>54</v>
      </c>
      <c r="M699">
        <v>33142</v>
      </c>
      <c r="N699" t="s">
        <v>30</v>
      </c>
      <c r="O699" t="s">
        <v>4718</v>
      </c>
      <c r="P699" t="s">
        <v>46</v>
      </c>
      <c r="Q699" t="s">
        <v>75</v>
      </c>
      <c r="R699" t="s">
        <v>4719</v>
      </c>
      <c r="S699">
        <v>1345.4850000000001</v>
      </c>
      <c r="T699">
        <v>5</v>
      </c>
      <c r="U699">
        <v>0.7</v>
      </c>
      <c r="V699">
        <v>-1031.5385000000001</v>
      </c>
    </row>
    <row r="700" spans="1:22" x14ac:dyDescent="0.3">
      <c r="A700">
        <v>6048</v>
      </c>
      <c r="B700" t="s">
        <v>8646</v>
      </c>
      <c r="C700">
        <v>2012</v>
      </c>
      <c r="D700" s="13">
        <v>41220</v>
      </c>
      <c r="E700" s="13">
        <v>41224</v>
      </c>
      <c r="F700" t="s">
        <v>50</v>
      </c>
      <c r="G700" t="s">
        <v>2407</v>
      </c>
      <c r="H700" t="s">
        <v>2408</v>
      </c>
      <c r="I700" t="s">
        <v>41</v>
      </c>
      <c r="J700" t="s">
        <v>27</v>
      </c>
      <c r="K700" t="s">
        <v>1419</v>
      </c>
      <c r="L700" t="s">
        <v>54</v>
      </c>
      <c r="M700">
        <v>33142</v>
      </c>
      <c r="N700" t="s">
        <v>30</v>
      </c>
      <c r="O700" t="s">
        <v>2214</v>
      </c>
      <c r="P700" t="s">
        <v>46</v>
      </c>
      <c r="Q700" t="s">
        <v>75</v>
      </c>
      <c r="R700" t="s">
        <v>2215</v>
      </c>
      <c r="S700">
        <v>16.146000000000004</v>
      </c>
      <c r="T700">
        <v>9</v>
      </c>
      <c r="U700">
        <v>0.7</v>
      </c>
      <c r="V700">
        <v>-12.916800000000002</v>
      </c>
    </row>
    <row r="701" spans="1:22" x14ac:dyDescent="0.3">
      <c r="A701">
        <v>6038</v>
      </c>
      <c r="B701" t="s">
        <v>8638</v>
      </c>
      <c r="C701">
        <v>2013</v>
      </c>
      <c r="D701" s="13">
        <v>41522</v>
      </c>
      <c r="E701" s="13">
        <v>41526</v>
      </c>
      <c r="F701" t="s">
        <v>50</v>
      </c>
      <c r="G701" t="s">
        <v>7158</v>
      </c>
      <c r="H701" t="s">
        <v>7159</v>
      </c>
      <c r="I701" t="s">
        <v>26</v>
      </c>
      <c r="J701" t="s">
        <v>27</v>
      </c>
      <c r="K701" t="s">
        <v>7970</v>
      </c>
      <c r="L701" t="s">
        <v>29</v>
      </c>
      <c r="M701">
        <v>40324</v>
      </c>
      <c r="N701" t="s">
        <v>30</v>
      </c>
      <c r="O701" t="s">
        <v>1603</v>
      </c>
      <c r="P701" t="s">
        <v>46</v>
      </c>
      <c r="Q701" t="s">
        <v>75</v>
      </c>
      <c r="R701" t="s">
        <v>1604</v>
      </c>
      <c r="S701">
        <v>113.94</v>
      </c>
      <c r="T701">
        <v>6</v>
      </c>
      <c r="U701">
        <v>0</v>
      </c>
      <c r="V701">
        <v>54.691199999999995</v>
      </c>
    </row>
    <row r="702" spans="1:22" x14ac:dyDescent="0.3">
      <c r="A702">
        <v>6036</v>
      </c>
      <c r="B702" t="s">
        <v>8637</v>
      </c>
      <c r="C702">
        <v>2012</v>
      </c>
      <c r="D702" s="13">
        <v>41018</v>
      </c>
      <c r="E702" s="13">
        <v>41024</v>
      </c>
      <c r="F702" t="s">
        <v>50</v>
      </c>
      <c r="G702" t="s">
        <v>2567</v>
      </c>
      <c r="H702" t="s">
        <v>2568</v>
      </c>
      <c r="I702" t="s">
        <v>26</v>
      </c>
      <c r="J702" t="s">
        <v>27</v>
      </c>
      <c r="K702" t="s">
        <v>4214</v>
      </c>
      <c r="L702" t="s">
        <v>104</v>
      </c>
      <c r="M702">
        <v>75007</v>
      </c>
      <c r="N702" t="s">
        <v>105</v>
      </c>
      <c r="O702" t="s">
        <v>2979</v>
      </c>
      <c r="P702" t="s">
        <v>46</v>
      </c>
      <c r="Q702" t="s">
        <v>75</v>
      </c>
      <c r="R702" t="s">
        <v>2980</v>
      </c>
      <c r="S702">
        <v>310.39199999999994</v>
      </c>
      <c r="T702">
        <v>4</v>
      </c>
      <c r="U702">
        <v>0.8</v>
      </c>
      <c r="V702">
        <v>-512.14680000000021</v>
      </c>
    </row>
    <row r="703" spans="1:22" x14ac:dyDescent="0.3">
      <c r="A703">
        <v>700</v>
      </c>
      <c r="B703" t="s">
        <v>2249</v>
      </c>
      <c r="C703">
        <v>2012</v>
      </c>
      <c r="D703" s="13">
        <v>41043</v>
      </c>
      <c r="E703" s="13">
        <v>41046</v>
      </c>
      <c r="F703" t="s">
        <v>188</v>
      </c>
      <c r="G703" t="s">
        <v>2250</v>
      </c>
      <c r="H703" t="s">
        <v>2251</v>
      </c>
      <c r="I703" t="s">
        <v>102</v>
      </c>
      <c r="J703" t="s">
        <v>27</v>
      </c>
      <c r="K703" t="s">
        <v>2252</v>
      </c>
      <c r="L703" t="s">
        <v>147</v>
      </c>
      <c r="M703">
        <v>19013</v>
      </c>
      <c r="N703" t="s">
        <v>148</v>
      </c>
      <c r="O703" t="s">
        <v>2259</v>
      </c>
      <c r="P703" t="s">
        <v>46</v>
      </c>
      <c r="Q703" t="s">
        <v>75</v>
      </c>
      <c r="R703" t="s">
        <v>2260</v>
      </c>
      <c r="S703">
        <v>18.588000000000005</v>
      </c>
      <c r="T703">
        <v>2</v>
      </c>
      <c r="U703">
        <v>0.7</v>
      </c>
      <c r="V703">
        <v>-13.6312</v>
      </c>
    </row>
    <row r="704" spans="1:22" x14ac:dyDescent="0.3">
      <c r="A704">
        <v>701</v>
      </c>
      <c r="B704" t="s">
        <v>2249</v>
      </c>
      <c r="C704">
        <v>2012</v>
      </c>
      <c r="D704" s="13">
        <v>41043</v>
      </c>
      <c r="E704" s="13">
        <v>41046</v>
      </c>
      <c r="F704" t="s">
        <v>188</v>
      </c>
      <c r="G704" t="s">
        <v>2250</v>
      </c>
      <c r="H704" t="s">
        <v>2251</v>
      </c>
      <c r="I704" t="s">
        <v>102</v>
      </c>
      <c r="J704" t="s">
        <v>27</v>
      </c>
      <c r="K704" t="s">
        <v>2252</v>
      </c>
      <c r="L704" t="s">
        <v>147</v>
      </c>
      <c r="M704">
        <v>19013</v>
      </c>
      <c r="N704" t="s">
        <v>148</v>
      </c>
      <c r="O704" t="s">
        <v>1208</v>
      </c>
      <c r="P704" t="s">
        <v>46</v>
      </c>
      <c r="Q704" t="s">
        <v>75</v>
      </c>
      <c r="R704" t="s">
        <v>1209</v>
      </c>
      <c r="S704">
        <v>4.8960000000000008</v>
      </c>
      <c r="T704">
        <v>3</v>
      </c>
      <c r="U704">
        <v>0.7</v>
      </c>
      <c r="V704">
        <v>-3.4271999999999991</v>
      </c>
    </row>
    <row r="705" spans="1:22" x14ac:dyDescent="0.3">
      <c r="A705">
        <v>6004</v>
      </c>
      <c r="B705" t="s">
        <v>8615</v>
      </c>
      <c r="C705">
        <v>2014</v>
      </c>
      <c r="D705" s="13">
        <v>41904</v>
      </c>
      <c r="E705" s="13">
        <v>41910</v>
      </c>
      <c r="F705" t="s">
        <v>50</v>
      </c>
      <c r="G705" t="s">
        <v>2450</v>
      </c>
      <c r="H705" t="s">
        <v>2451</v>
      </c>
      <c r="I705" t="s">
        <v>26</v>
      </c>
      <c r="J705" t="s">
        <v>27</v>
      </c>
      <c r="K705" t="s">
        <v>1419</v>
      </c>
      <c r="L705" t="s">
        <v>54</v>
      </c>
      <c r="M705">
        <v>33142</v>
      </c>
      <c r="N705" t="s">
        <v>30</v>
      </c>
      <c r="O705" t="s">
        <v>462</v>
      </c>
      <c r="P705" t="s">
        <v>46</v>
      </c>
      <c r="Q705" t="s">
        <v>75</v>
      </c>
      <c r="R705" t="s">
        <v>463</v>
      </c>
      <c r="S705">
        <v>12.294</v>
      </c>
      <c r="T705">
        <v>1</v>
      </c>
      <c r="U705">
        <v>0.7</v>
      </c>
      <c r="V705">
        <v>-8.6057999999999986</v>
      </c>
    </row>
    <row r="706" spans="1:22" x14ac:dyDescent="0.3">
      <c r="A706">
        <v>6003</v>
      </c>
      <c r="B706" t="s">
        <v>8614</v>
      </c>
      <c r="C706">
        <v>2011</v>
      </c>
      <c r="D706" s="13">
        <v>40890</v>
      </c>
      <c r="E706" s="13">
        <v>40894</v>
      </c>
      <c r="F706" t="s">
        <v>50</v>
      </c>
      <c r="G706" t="s">
        <v>5044</v>
      </c>
      <c r="H706" t="s">
        <v>5045</v>
      </c>
      <c r="I706" t="s">
        <v>41</v>
      </c>
      <c r="J706" t="s">
        <v>27</v>
      </c>
      <c r="K706" t="s">
        <v>544</v>
      </c>
      <c r="L706" t="s">
        <v>310</v>
      </c>
      <c r="M706">
        <v>85023</v>
      </c>
      <c r="N706" t="s">
        <v>44</v>
      </c>
      <c r="O706" t="s">
        <v>2054</v>
      </c>
      <c r="P706" t="s">
        <v>46</v>
      </c>
      <c r="Q706" t="s">
        <v>75</v>
      </c>
      <c r="R706" t="s">
        <v>2055</v>
      </c>
      <c r="S706">
        <v>5.2140000000000004</v>
      </c>
      <c r="T706">
        <v>2</v>
      </c>
      <c r="U706">
        <v>0.7</v>
      </c>
      <c r="V706">
        <v>-4.1711999999999989</v>
      </c>
    </row>
    <row r="707" spans="1:22" x14ac:dyDescent="0.3">
      <c r="A707">
        <v>5991</v>
      </c>
      <c r="B707" t="s">
        <v>8610</v>
      </c>
      <c r="C707">
        <v>2014</v>
      </c>
      <c r="D707" s="13">
        <v>41898</v>
      </c>
      <c r="E707" s="13">
        <v>41904</v>
      </c>
      <c r="F707" t="s">
        <v>50</v>
      </c>
      <c r="G707" t="s">
        <v>2490</v>
      </c>
      <c r="H707" t="s">
        <v>2491</v>
      </c>
      <c r="I707" t="s">
        <v>26</v>
      </c>
      <c r="J707" t="s">
        <v>27</v>
      </c>
      <c r="K707" t="s">
        <v>42</v>
      </c>
      <c r="L707" t="s">
        <v>43</v>
      </c>
      <c r="M707">
        <v>90049</v>
      </c>
      <c r="N707" t="s">
        <v>44</v>
      </c>
      <c r="O707" t="s">
        <v>4723</v>
      </c>
      <c r="P707" t="s">
        <v>46</v>
      </c>
      <c r="Q707" t="s">
        <v>75</v>
      </c>
      <c r="R707" t="s">
        <v>4724</v>
      </c>
      <c r="S707">
        <v>2357.4880000000003</v>
      </c>
      <c r="T707">
        <v>7</v>
      </c>
      <c r="U707">
        <v>0.2</v>
      </c>
      <c r="V707">
        <v>884.05799999999999</v>
      </c>
    </row>
    <row r="708" spans="1:22" x14ac:dyDescent="0.3">
      <c r="A708">
        <v>5989</v>
      </c>
      <c r="B708" t="s">
        <v>8609</v>
      </c>
      <c r="C708">
        <v>2013</v>
      </c>
      <c r="D708" s="13">
        <v>41475</v>
      </c>
      <c r="E708" s="13">
        <v>41481</v>
      </c>
      <c r="F708" t="s">
        <v>50</v>
      </c>
      <c r="G708" t="s">
        <v>4869</v>
      </c>
      <c r="H708" t="s">
        <v>4870</v>
      </c>
      <c r="I708" t="s">
        <v>26</v>
      </c>
      <c r="J708" t="s">
        <v>27</v>
      </c>
      <c r="K708" t="s">
        <v>7619</v>
      </c>
      <c r="L708" t="s">
        <v>1487</v>
      </c>
      <c r="M708">
        <v>39401</v>
      </c>
      <c r="N708" t="s">
        <v>30</v>
      </c>
      <c r="O708" t="s">
        <v>1863</v>
      </c>
      <c r="P708" t="s">
        <v>46</v>
      </c>
      <c r="Q708" t="s">
        <v>75</v>
      </c>
      <c r="R708" t="s">
        <v>1864</v>
      </c>
      <c r="S708">
        <v>8.6</v>
      </c>
      <c r="T708">
        <v>1</v>
      </c>
      <c r="U708">
        <v>0</v>
      </c>
      <c r="V708">
        <v>4.0419999999999998</v>
      </c>
    </row>
    <row r="709" spans="1:22" x14ac:dyDescent="0.3">
      <c r="A709">
        <v>5986</v>
      </c>
      <c r="B709" t="s">
        <v>8609</v>
      </c>
      <c r="C709">
        <v>2013</v>
      </c>
      <c r="D709" s="13">
        <v>41475</v>
      </c>
      <c r="E709" s="13">
        <v>41481</v>
      </c>
      <c r="F709" t="s">
        <v>50</v>
      </c>
      <c r="G709" t="s">
        <v>4869</v>
      </c>
      <c r="H709" t="s">
        <v>4870</v>
      </c>
      <c r="I709" t="s">
        <v>26</v>
      </c>
      <c r="J709" t="s">
        <v>27</v>
      </c>
      <c r="K709" t="s">
        <v>7619</v>
      </c>
      <c r="L709" t="s">
        <v>1487</v>
      </c>
      <c r="M709">
        <v>39401</v>
      </c>
      <c r="N709" t="s">
        <v>30</v>
      </c>
      <c r="O709" t="s">
        <v>6809</v>
      </c>
      <c r="P709" t="s">
        <v>46</v>
      </c>
      <c r="Q709" t="s">
        <v>75</v>
      </c>
      <c r="R709" t="s">
        <v>6810</v>
      </c>
      <c r="S709">
        <v>77.56</v>
      </c>
      <c r="T709">
        <v>2</v>
      </c>
      <c r="U709">
        <v>0</v>
      </c>
      <c r="V709">
        <v>35.677599999999998</v>
      </c>
    </row>
    <row r="710" spans="1:22" x14ac:dyDescent="0.3">
      <c r="A710">
        <v>5980</v>
      </c>
      <c r="B710" t="s">
        <v>8606</v>
      </c>
      <c r="C710">
        <v>2011</v>
      </c>
      <c r="D710" s="13">
        <v>40793</v>
      </c>
      <c r="E710" s="13">
        <v>40799</v>
      </c>
      <c r="F710" t="s">
        <v>50</v>
      </c>
      <c r="G710" t="s">
        <v>440</v>
      </c>
      <c r="H710" t="s">
        <v>441</v>
      </c>
      <c r="I710" t="s">
        <v>102</v>
      </c>
      <c r="J710" t="s">
        <v>27</v>
      </c>
      <c r="K710" t="s">
        <v>4548</v>
      </c>
      <c r="L710" t="s">
        <v>649</v>
      </c>
      <c r="M710">
        <v>74133</v>
      </c>
      <c r="N710" t="s">
        <v>105</v>
      </c>
      <c r="O710" t="s">
        <v>168</v>
      </c>
      <c r="P710" t="s">
        <v>46</v>
      </c>
      <c r="Q710" t="s">
        <v>75</v>
      </c>
      <c r="R710" t="s">
        <v>169</v>
      </c>
      <c r="S710">
        <v>32.06</v>
      </c>
      <c r="T710">
        <v>2</v>
      </c>
      <c r="U710">
        <v>0</v>
      </c>
      <c r="V710">
        <v>15.3888</v>
      </c>
    </row>
    <row r="711" spans="1:22" x14ac:dyDescent="0.3">
      <c r="A711">
        <v>5970</v>
      </c>
      <c r="B711" t="s">
        <v>8600</v>
      </c>
      <c r="C711">
        <v>2011</v>
      </c>
      <c r="D711" s="13">
        <v>40744</v>
      </c>
      <c r="E711" s="13">
        <v>40746</v>
      </c>
      <c r="F711" t="s">
        <v>188</v>
      </c>
      <c r="G711" t="s">
        <v>1957</v>
      </c>
      <c r="H711" t="s">
        <v>1958</v>
      </c>
      <c r="I711" t="s">
        <v>26</v>
      </c>
      <c r="J711" t="s">
        <v>27</v>
      </c>
      <c r="K711" t="s">
        <v>947</v>
      </c>
      <c r="L711" t="s">
        <v>43</v>
      </c>
      <c r="M711">
        <v>92105</v>
      </c>
      <c r="N711" t="s">
        <v>44</v>
      </c>
      <c r="O711" t="s">
        <v>1208</v>
      </c>
      <c r="P711" t="s">
        <v>46</v>
      </c>
      <c r="Q711" t="s">
        <v>75</v>
      </c>
      <c r="R711" t="s">
        <v>1209</v>
      </c>
      <c r="S711">
        <v>8.7040000000000006</v>
      </c>
      <c r="T711">
        <v>2</v>
      </c>
      <c r="U711">
        <v>0.2</v>
      </c>
      <c r="V711">
        <v>3.1551999999999998</v>
      </c>
    </row>
    <row r="712" spans="1:22" x14ac:dyDescent="0.3">
      <c r="A712">
        <v>5952</v>
      </c>
      <c r="B712" t="s">
        <v>8588</v>
      </c>
      <c r="C712">
        <v>2014</v>
      </c>
      <c r="D712" s="13">
        <v>41704</v>
      </c>
      <c r="E712" s="13">
        <v>41704</v>
      </c>
      <c r="F712" t="s">
        <v>1290</v>
      </c>
      <c r="G712" t="s">
        <v>995</v>
      </c>
      <c r="H712" t="s">
        <v>996</v>
      </c>
      <c r="I712" t="s">
        <v>41</v>
      </c>
      <c r="J712" t="s">
        <v>27</v>
      </c>
      <c r="K712" t="s">
        <v>5279</v>
      </c>
      <c r="L712" t="s">
        <v>1487</v>
      </c>
      <c r="M712">
        <v>38671</v>
      </c>
      <c r="N712" t="s">
        <v>30</v>
      </c>
      <c r="O712" t="s">
        <v>3567</v>
      </c>
      <c r="P712" t="s">
        <v>46</v>
      </c>
      <c r="Q712" t="s">
        <v>75</v>
      </c>
      <c r="R712" t="s">
        <v>8589</v>
      </c>
      <c r="S712">
        <v>234.36</v>
      </c>
      <c r="T712">
        <v>6</v>
      </c>
      <c r="U712">
        <v>0</v>
      </c>
      <c r="V712">
        <v>112.49279999999999</v>
      </c>
    </row>
    <row r="713" spans="1:22" x14ac:dyDescent="0.3">
      <c r="A713">
        <v>710</v>
      </c>
      <c r="B713" t="s">
        <v>2278</v>
      </c>
      <c r="C713">
        <v>2011</v>
      </c>
      <c r="D713" s="13">
        <v>40879</v>
      </c>
      <c r="E713" s="13">
        <v>40881</v>
      </c>
      <c r="F713" t="s">
        <v>188</v>
      </c>
      <c r="G713" t="s">
        <v>2279</v>
      </c>
      <c r="H713" t="s">
        <v>2280</v>
      </c>
      <c r="I713" t="s">
        <v>26</v>
      </c>
      <c r="J713" t="s">
        <v>27</v>
      </c>
      <c r="K713" t="s">
        <v>266</v>
      </c>
      <c r="L713" t="s">
        <v>267</v>
      </c>
      <c r="M713">
        <v>10035</v>
      </c>
      <c r="N713" t="s">
        <v>148</v>
      </c>
      <c r="O713" t="s">
        <v>1372</v>
      </c>
      <c r="P713" t="s">
        <v>46</v>
      </c>
      <c r="Q713" t="s">
        <v>75</v>
      </c>
      <c r="R713" t="s">
        <v>1373</v>
      </c>
      <c r="S713">
        <v>46.72</v>
      </c>
      <c r="T713">
        <v>8</v>
      </c>
      <c r="U713">
        <v>0.2</v>
      </c>
      <c r="V713">
        <v>15.767999999999997</v>
      </c>
    </row>
    <row r="714" spans="1:22" x14ac:dyDescent="0.3">
      <c r="A714">
        <v>5948</v>
      </c>
      <c r="B714" t="s">
        <v>8587</v>
      </c>
      <c r="C714">
        <v>2012</v>
      </c>
      <c r="D714" s="13">
        <v>41166</v>
      </c>
      <c r="E714" s="13">
        <v>41170</v>
      </c>
      <c r="F714" t="s">
        <v>23</v>
      </c>
      <c r="G714" t="s">
        <v>4527</v>
      </c>
      <c r="H714" t="s">
        <v>4528</v>
      </c>
      <c r="I714" t="s">
        <v>102</v>
      </c>
      <c r="J714" t="s">
        <v>27</v>
      </c>
      <c r="K714" t="s">
        <v>1377</v>
      </c>
      <c r="L714" t="s">
        <v>489</v>
      </c>
      <c r="M714">
        <v>50315</v>
      </c>
      <c r="N714" t="s">
        <v>105</v>
      </c>
      <c r="O714" t="s">
        <v>6377</v>
      </c>
      <c r="P714" t="s">
        <v>46</v>
      </c>
      <c r="Q714" t="s">
        <v>75</v>
      </c>
      <c r="R714" t="s">
        <v>6378</v>
      </c>
      <c r="S714">
        <v>25.9</v>
      </c>
      <c r="T714">
        <v>5</v>
      </c>
      <c r="U714">
        <v>0</v>
      </c>
      <c r="V714">
        <v>12.690999999999999</v>
      </c>
    </row>
    <row r="715" spans="1:22" x14ac:dyDescent="0.3">
      <c r="A715">
        <v>5911</v>
      </c>
      <c r="B715" t="s">
        <v>8570</v>
      </c>
      <c r="C715">
        <v>2013</v>
      </c>
      <c r="D715" s="13">
        <v>41611</v>
      </c>
      <c r="E715" s="13">
        <v>41616</v>
      </c>
      <c r="F715" t="s">
        <v>50</v>
      </c>
      <c r="G715" t="s">
        <v>3939</v>
      </c>
      <c r="H715" t="s">
        <v>3940</v>
      </c>
      <c r="I715" t="s">
        <v>41</v>
      </c>
      <c r="J715" t="s">
        <v>27</v>
      </c>
      <c r="K715" t="s">
        <v>630</v>
      </c>
      <c r="L715" t="s">
        <v>43</v>
      </c>
      <c r="M715">
        <v>95123</v>
      </c>
      <c r="N715" t="s">
        <v>44</v>
      </c>
      <c r="O715" t="s">
        <v>5374</v>
      </c>
      <c r="P715" t="s">
        <v>46</v>
      </c>
      <c r="Q715" t="s">
        <v>75</v>
      </c>
      <c r="R715" t="s">
        <v>5375</v>
      </c>
      <c r="S715">
        <v>104.184</v>
      </c>
      <c r="T715">
        <v>3</v>
      </c>
      <c r="U715">
        <v>0.2</v>
      </c>
      <c r="V715">
        <v>33.8598</v>
      </c>
    </row>
    <row r="716" spans="1:22" x14ac:dyDescent="0.3">
      <c r="A716">
        <v>5908</v>
      </c>
      <c r="B716" t="s">
        <v>8570</v>
      </c>
      <c r="C716">
        <v>2013</v>
      </c>
      <c r="D716" s="13">
        <v>41611</v>
      </c>
      <c r="E716" s="13">
        <v>41616</v>
      </c>
      <c r="F716" t="s">
        <v>50</v>
      </c>
      <c r="G716" t="s">
        <v>3939</v>
      </c>
      <c r="H716" t="s">
        <v>3940</v>
      </c>
      <c r="I716" t="s">
        <v>41</v>
      </c>
      <c r="J716" t="s">
        <v>27</v>
      </c>
      <c r="K716" t="s">
        <v>630</v>
      </c>
      <c r="L716" t="s">
        <v>43</v>
      </c>
      <c r="M716">
        <v>95123</v>
      </c>
      <c r="N716" t="s">
        <v>44</v>
      </c>
      <c r="O716" t="s">
        <v>4327</v>
      </c>
      <c r="P716" t="s">
        <v>46</v>
      </c>
      <c r="Q716" t="s">
        <v>75</v>
      </c>
      <c r="R716" t="s">
        <v>4328</v>
      </c>
      <c r="S716">
        <v>24.704000000000001</v>
      </c>
      <c r="T716">
        <v>2</v>
      </c>
      <c r="U716">
        <v>0.2</v>
      </c>
      <c r="V716">
        <v>9.2639999999999993</v>
      </c>
    </row>
    <row r="717" spans="1:22" x14ac:dyDescent="0.3">
      <c r="A717">
        <v>5901</v>
      </c>
      <c r="B717" t="s">
        <v>8567</v>
      </c>
      <c r="C717">
        <v>2012</v>
      </c>
      <c r="D717" s="13">
        <v>41233</v>
      </c>
      <c r="E717" s="13">
        <v>41237</v>
      </c>
      <c r="F717" t="s">
        <v>50</v>
      </c>
      <c r="G717" t="s">
        <v>5117</v>
      </c>
      <c r="H717" t="s">
        <v>5118</v>
      </c>
      <c r="I717" t="s">
        <v>102</v>
      </c>
      <c r="J717" t="s">
        <v>27</v>
      </c>
      <c r="K717" t="s">
        <v>127</v>
      </c>
      <c r="L717" t="s">
        <v>43</v>
      </c>
      <c r="M717">
        <v>94122</v>
      </c>
      <c r="N717" t="s">
        <v>44</v>
      </c>
      <c r="O717" t="s">
        <v>1832</v>
      </c>
      <c r="P717" t="s">
        <v>46</v>
      </c>
      <c r="Q717" t="s">
        <v>75</v>
      </c>
      <c r="R717" t="s">
        <v>1833</v>
      </c>
      <c r="S717">
        <v>24.192</v>
      </c>
      <c r="T717">
        <v>9</v>
      </c>
      <c r="U717">
        <v>0.2</v>
      </c>
      <c r="V717">
        <v>7.5599999999999987</v>
      </c>
    </row>
    <row r="718" spans="1:22" x14ac:dyDescent="0.3">
      <c r="A718">
        <v>5894</v>
      </c>
      <c r="B718" t="s">
        <v>8562</v>
      </c>
      <c r="C718">
        <v>2014</v>
      </c>
      <c r="D718" s="13">
        <v>41893</v>
      </c>
      <c r="E718" s="13">
        <v>41897</v>
      </c>
      <c r="F718" t="s">
        <v>50</v>
      </c>
      <c r="G718" t="s">
        <v>7946</v>
      </c>
      <c r="H718" t="s">
        <v>7947</v>
      </c>
      <c r="I718" t="s">
        <v>26</v>
      </c>
      <c r="J718" t="s">
        <v>27</v>
      </c>
      <c r="K718" t="s">
        <v>1736</v>
      </c>
      <c r="L718" t="s">
        <v>1272</v>
      </c>
      <c r="M718">
        <v>30318</v>
      </c>
      <c r="N718" t="s">
        <v>30</v>
      </c>
      <c r="O718" t="s">
        <v>3896</v>
      </c>
      <c r="P718" t="s">
        <v>46</v>
      </c>
      <c r="Q718" t="s">
        <v>75</v>
      </c>
      <c r="R718" t="s">
        <v>3897</v>
      </c>
      <c r="S718">
        <v>2.78</v>
      </c>
      <c r="T718">
        <v>1</v>
      </c>
      <c r="U718">
        <v>0</v>
      </c>
      <c r="V718">
        <v>1.3621999999999999</v>
      </c>
    </row>
    <row r="719" spans="1:22" x14ac:dyDescent="0.3">
      <c r="A719">
        <v>716</v>
      </c>
      <c r="B719" t="s">
        <v>2300</v>
      </c>
      <c r="C719">
        <v>2011</v>
      </c>
      <c r="D719" s="13">
        <v>40725</v>
      </c>
      <c r="E719" s="13">
        <v>40730</v>
      </c>
      <c r="F719" t="s">
        <v>23</v>
      </c>
      <c r="G719" t="s">
        <v>974</v>
      </c>
      <c r="H719" t="s">
        <v>975</v>
      </c>
      <c r="I719" t="s">
        <v>41</v>
      </c>
      <c r="J719" t="s">
        <v>27</v>
      </c>
      <c r="K719" t="s">
        <v>95</v>
      </c>
      <c r="L719" t="s">
        <v>96</v>
      </c>
      <c r="M719">
        <v>98105</v>
      </c>
      <c r="N719" t="s">
        <v>44</v>
      </c>
      <c r="O719" t="s">
        <v>2301</v>
      </c>
      <c r="P719" t="s">
        <v>46</v>
      </c>
      <c r="Q719" t="s">
        <v>75</v>
      </c>
      <c r="R719" t="s">
        <v>2302</v>
      </c>
      <c r="S719">
        <v>19.920000000000002</v>
      </c>
      <c r="T719">
        <v>5</v>
      </c>
      <c r="U719">
        <v>0.2</v>
      </c>
      <c r="V719">
        <v>6.9719999999999995</v>
      </c>
    </row>
    <row r="720" spans="1:22" x14ac:dyDescent="0.3">
      <c r="A720">
        <v>5890</v>
      </c>
      <c r="B720" t="s">
        <v>8560</v>
      </c>
      <c r="C720">
        <v>2013</v>
      </c>
      <c r="D720" s="13">
        <v>41379</v>
      </c>
      <c r="E720" s="13">
        <v>41382</v>
      </c>
      <c r="F720" t="s">
        <v>188</v>
      </c>
      <c r="G720" t="s">
        <v>7983</v>
      </c>
      <c r="H720" t="s">
        <v>7984</v>
      </c>
      <c r="I720" t="s">
        <v>26</v>
      </c>
      <c r="J720" t="s">
        <v>27</v>
      </c>
      <c r="K720" t="s">
        <v>4492</v>
      </c>
      <c r="L720" t="s">
        <v>2735</v>
      </c>
      <c r="M720">
        <v>21215</v>
      </c>
      <c r="N720" t="s">
        <v>148</v>
      </c>
      <c r="O720" t="s">
        <v>4367</v>
      </c>
      <c r="P720" t="s">
        <v>46</v>
      </c>
      <c r="Q720" t="s">
        <v>75</v>
      </c>
      <c r="R720" t="s">
        <v>4368</v>
      </c>
      <c r="S720">
        <v>25.06</v>
      </c>
      <c r="T720">
        <v>2</v>
      </c>
      <c r="U720">
        <v>0</v>
      </c>
      <c r="V720">
        <v>11.778199999999998</v>
      </c>
    </row>
    <row r="721" spans="1:22" x14ac:dyDescent="0.3">
      <c r="A721">
        <v>5886</v>
      </c>
      <c r="B721" t="s">
        <v>8552</v>
      </c>
      <c r="C721">
        <v>2011</v>
      </c>
      <c r="D721" s="13">
        <v>40832</v>
      </c>
      <c r="E721" s="13">
        <v>40833</v>
      </c>
      <c r="F721" t="s">
        <v>1290</v>
      </c>
      <c r="G721" t="s">
        <v>1745</v>
      </c>
      <c r="H721" t="s">
        <v>1746</v>
      </c>
      <c r="I721" t="s">
        <v>26</v>
      </c>
      <c r="J721" t="s">
        <v>27</v>
      </c>
      <c r="K721" t="s">
        <v>127</v>
      </c>
      <c r="L721" t="s">
        <v>43</v>
      </c>
      <c r="M721">
        <v>94110</v>
      </c>
      <c r="N721" t="s">
        <v>44</v>
      </c>
      <c r="O721" t="s">
        <v>3720</v>
      </c>
      <c r="P721" t="s">
        <v>46</v>
      </c>
      <c r="Q721" t="s">
        <v>75</v>
      </c>
      <c r="R721" t="s">
        <v>3721</v>
      </c>
      <c r="S721">
        <v>14.352000000000002</v>
      </c>
      <c r="T721">
        <v>3</v>
      </c>
      <c r="U721">
        <v>0.2</v>
      </c>
      <c r="V721">
        <v>5.0231999999999992</v>
      </c>
    </row>
    <row r="722" spans="1:22" x14ac:dyDescent="0.3">
      <c r="A722">
        <v>719</v>
      </c>
      <c r="B722" t="s">
        <v>2309</v>
      </c>
      <c r="C722">
        <v>2011</v>
      </c>
      <c r="D722" s="13">
        <v>40696</v>
      </c>
      <c r="E722" s="13">
        <v>40701</v>
      </c>
      <c r="F722" t="s">
        <v>50</v>
      </c>
      <c r="G722" t="s">
        <v>2310</v>
      </c>
      <c r="H722" t="s">
        <v>2311</v>
      </c>
      <c r="I722" t="s">
        <v>102</v>
      </c>
      <c r="J722" t="s">
        <v>27</v>
      </c>
      <c r="K722" t="s">
        <v>154</v>
      </c>
      <c r="L722" t="s">
        <v>121</v>
      </c>
      <c r="M722">
        <v>84057</v>
      </c>
      <c r="N722" t="s">
        <v>44</v>
      </c>
      <c r="O722" t="s">
        <v>1724</v>
      </c>
      <c r="P722" t="s">
        <v>46</v>
      </c>
      <c r="Q722" t="s">
        <v>75</v>
      </c>
      <c r="R722" t="s">
        <v>1725</v>
      </c>
      <c r="S722">
        <v>59.808000000000007</v>
      </c>
      <c r="T722">
        <v>3</v>
      </c>
      <c r="U722">
        <v>0.2</v>
      </c>
      <c r="V722">
        <v>19.4376</v>
      </c>
    </row>
    <row r="723" spans="1:22" x14ac:dyDescent="0.3">
      <c r="A723">
        <v>5877</v>
      </c>
      <c r="B723" t="s">
        <v>8548</v>
      </c>
      <c r="C723">
        <v>2011</v>
      </c>
      <c r="D723" s="13">
        <v>40684</v>
      </c>
      <c r="E723" s="13">
        <v>40689</v>
      </c>
      <c r="F723" t="s">
        <v>50</v>
      </c>
      <c r="G723" t="s">
        <v>3668</v>
      </c>
      <c r="H723" t="s">
        <v>3669</v>
      </c>
      <c r="I723" t="s">
        <v>102</v>
      </c>
      <c r="J723" t="s">
        <v>27</v>
      </c>
      <c r="K723" t="s">
        <v>1479</v>
      </c>
      <c r="L723" t="s">
        <v>1245</v>
      </c>
      <c r="M723">
        <v>1841</v>
      </c>
      <c r="N723" t="s">
        <v>148</v>
      </c>
      <c r="O723" t="s">
        <v>2596</v>
      </c>
      <c r="P723" t="s">
        <v>46</v>
      </c>
      <c r="Q723" t="s">
        <v>75</v>
      </c>
      <c r="R723" t="s">
        <v>2597</v>
      </c>
      <c r="S723">
        <v>447.85999999999996</v>
      </c>
      <c r="T723">
        <v>7</v>
      </c>
      <c r="U723">
        <v>0</v>
      </c>
      <c r="V723">
        <v>219.45140000000001</v>
      </c>
    </row>
    <row r="724" spans="1:22" x14ac:dyDescent="0.3">
      <c r="A724">
        <v>5875</v>
      </c>
      <c r="B724" t="s">
        <v>8546</v>
      </c>
      <c r="C724">
        <v>2014</v>
      </c>
      <c r="D724" s="13">
        <v>41795</v>
      </c>
      <c r="E724" s="13">
        <v>41795</v>
      </c>
      <c r="F724" t="s">
        <v>1290</v>
      </c>
      <c r="G724" t="s">
        <v>3158</v>
      </c>
      <c r="H724" t="s">
        <v>3159</v>
      </c>
      <c r="I724" t="s">
        <v>102</v>
      </c>
      <c r="J724" t="s">
        <v>27</v>
      </c>
      <c r="K724" t="s">
        <v>3265</v>
      </c>
      <c r="L724" t="s">
        <v>1707</v>
      </c>
      <c r="M724">
        <v>72401</v>
      </c>
      <c r="N724" t="s">
        <v>30</v>
      </c>
      <c r="O724" t="s">
        <v>5371</v>
      </c>
      <c r="P724" t="s">
        <v>46</v>
      </c>
      <c r="Q724" t="s">
        <v>75</v>
      </c>
      <c r="R724" t="s">
        <v>5372</v>
      </c>
      <c r="S724">
        <v>9.5400000000000009</v>
      </c>
      <c r="T724">
        <v>3</v>
      </c>
      <c r="U724">
        <v>0</v>
      </c>
      <c r="V724">
        <v>4.3883999999999999</v>
      </c>
    </row>
    <row r="725" spans="1:22" x14ac:dyDescent="0.3">
      <c r="A725">
        <v>5874</v>
      </c>
      <c r="B725" t="s">
        <v>8546</v>
      </c>
      <c r="C725">
        <v>2014</v>
      </c>
      <c r="D725" s="13">
        <v>41795</v>
      </c>
      <c r="E725" s="13">
        <v>41795</v>
      </c>
      <c r="F725" t="s">
        <v>1290</v>
      </c>
      <c r="G725" t="s">
        <v>3158</v>
      </c>
      <c r="H725" t="s">
        <v>3159</v>
      </c>
      <c r="I725" t="s">
        <v>102</v>
      </c>
      <c r="J725" t="s">
        <v>27</v>
      </c>
      <c r="K725" t="s">
        <v>3265</v>
      </c>
      <c r="L725" t="s">
        <v>1707</v>
      </c>
      <c r="M725">
        <v>72401</v>
      </c>
      <c r="N725" t="s">
        <v>30</v>
      </c>
      <c r="O725" t="s">
        <v>4327</v>
      </c>
      <c r="P725" t="s">
        <v>46</v>
      </c>
      <c r="Q725" t="s">
        <v>75</v>
      </c>
      <c r="R725" t="s">
        <v>4328</v>
      </c>
      <c r="S725">
        <v>108.08</v>
      </c>
      <c r="T725">
        <v>7</v>
      </c>
      <c r="U725">
        <v>0</v>
      </c>
      <c r="V725">
        <v>54.04</v>
      </c>
    </row>
    <row r="726" spans="1:22" x14ac:dyDescent="0.3">
      <c r="A726">
        <v>5869</v>
      </c>
      <c r="B726" t="s">
        <v>8539</v>
      </c>
      <c r="C726">
        <v>2013</v>
      </c>
      <c r="D726" s="13">
        <v>41278</v>
      </c>
      <c r="E726" s="13">
        <v>41282</v>
      </c>
      <c r="F726" t="s">
        <v>50</v>
      </c>
      <c r="G726" t="s">
        <v>1131</v>
      </c>
      <c r="H726" t="s">
        <v>1132</v>
      </c>
      <c r="I726" t="s">
        <v>41</v>
      </c>
      <c r="J726" t="s">
        <v>27</v>
      </c>
      <c r="K726" t="s">
        <v>146</v>
      </c>
      <c r="L726" t="s">
        <v>147</v>
      </c>
      <c r="M726">
        <v>19143</v>
      </c>
      <c r="N726" t="s">
        <v>148</v>
      </c>
      <c r="O726" t="s">
        <v>3567</v>
      </c>
      <c r="P726" t="s">
        <v>46</v>
      </c>
      <c r="Q726" t="s">
        <v>75</v>
      </c>
      <c r="R726" t="s">
        <v>3568</v>
      </c>
      <c r="S726">
        <v>104.58000000000001</v>
      </c>
      <c r="T726">
        <v>6</v>
      </c>
      <c r="U726">
        <v>0.7</v>
      </c>
      <c r="V726">
        <v>-80.178000000000026</v>
      </c>
    </row>
    <row r="727" spans="1:22" x14ac:dyDescent="0.3">
      <c r="A727">
        <v>5857</v>
      </c>
      <c r="B727" t="s">
        <v>8530</v>
      </c>
      <c r="C727">
        <v>2012</v>
      </c>
      <c r="D727" s="13">
        <v>41126</v>
      </c>
      <c r="E727" s="13">
        <v>41132</v>
      </c>
      <c r="F727" t="s">
        <v>50</v>
      </c>
      <c r="G727" t="s">
        <v>6638</v>
      </c>
      <c r="H727" t="s">
        <v>6639</v>
      </c>
      <c r="I727" t="s">
        <v>41</v>
      </c>
      <c r="J727" t="s">
        <v>27</v>
      </c>
      <c r="K727" t="s">
        <v>815</v>
      </c>
      <c r="L727" t="s">
        <v>104</v>
      </c>
      <c r="M727">
        <v>75220</v>
      </c>
      <c r="N727" t="s">
        <v>105</v>
      </c>
      <c r="O727" t="s">
        <v>5217</v>
      </c>
      <c r="P727" t="s">
        <v>46</v>
      </c>
      <c r="Q727" t="s">
        <v>75</v>
      </c>
      <c r="R727" t="s">
        <v>5218</v>
      </c>
      <c r="S727">
        <v>1.3619999999999997</v>
      </c>
      <c r="T727">
        <v>1</v>
      </c>
      <c r="U727">
        <v>0.8</v>
      </c>
      <c r="V727">
        <v>-2.1792000000000007</v>
      </c>
    </row>
    <row r="728" spans="1:22" x14ac:dyDescent="0.3">
      <c r="A728">
        <v>5854</v>
      </c>
      <c r="B728" t="s">
        <v>8529</v>
      </c>
      <c r="C728">
        <v>2011</v>
      </c>
      <c r="D728" s="13">
        <v>40796</v>
      </c>
      <c r="E728" s="13">
        <v>40800</v>
      </c>
      <c r="F728" t="s">
        <v>50</v>
      </c>
      <c r="G728" t="s">
        <v>4452</v>
      </c>
      <c r="H728" t="s">
        <v>4453</v>
      </c>
      <c r="I728" t="s">
        <v>102</v>
      </c>
      <c r="J728" t="s">
        <v>27</v>
      </c>
      <c r="K728" t="s">
        <v>2978</v>
      </c>
      <c r="L728" t="s">
        <v>319</v>
      </c>
      <c r="M728">
        <v>23464</v>
      </c>
      <c r="N728" t="s">
        <v>30</v>
      </c>
      <c r="O728" t="s">
        <v>1223</v>
      </c>
      <c r="P728" t="s">
        <v>46</v>
      </c>
      <c r="Q728" t="s">
        <v>75</v>
      </c>
      <c r="R728" t="s">
        <v>1224</v>
      </c>
      <c r="S728">
        <v>9.64</v>
      </c>
      <c r="T728">
        <v>2</v>
      </c>
      <c r="U728">
        <v>0</v>
      </c>
      <c r="V728">
        <v>4.7236000000000002</v>
      </c>
    </row>
    <row r="729" spans="1:22" x14ac:dyDescent="0.3">
      <c r="A729">
        <v>5852</v>
      </c>
      <c r="B729" t="s">
        <v>8528</v>
      </c>
      <c r="C729">
        <v>2012</v>
      </c>
      <c r="D729" s="13">
        <v>41223</v>
      </c>
      <c r="E729" s="13">
        <v>41227</v>
      </c>
      <c r="F729" t="s">
        <v>50</v>
      </c>
      <c r="G729" t="s">
        <v>1527</v>
      </c>
      <c r="H729" t="s">
        <v>1528</v>
      </c>
      <c r="I729" t="s">
        <v>102</v>
      </c>
      <c r="J729" t="s">
        <v>27</v>
      </c>
      <c r="K729" t="s">
        <v>566</v>
      </c>
      <c r="L729" t="s">
        <v>229</v>
      </c>
      <c r="M729">
        <v>55113</v>
      </c>
      <c r="N729" t="s">
        <v>105</v>
      </c>
      <c r="O729" t="s">
        <v>1724</v>
      </c>
      <c r="P729" t="s">
        <v>46</v>
      </c>
      <c r="Q729" t="s">
        <v>75</v>
      </c>
      <c r="R729" t="s">
        <v>1725</v>
      </c>
      <c r="S729">
        <v>74.760000000000005</v>
      </c>
      <c r="T729">
        <v>3</v>
      </c>
      <c r="U729">
        <v>0</v>
      </c>
      <c r="V729">
        <v>34.389600000000002</v>
      </c>
    </row>
    <row r="730" spans="1:22" x14ac:dyDescent="0.3">
      <c r="A730">
        <v>5836</v>
      </c>
      <c r="B730" t="s">
        <v>8515</v>
      </c>
      <c r="C730">
        <v>2012</v>
      </c>
      <c r="D730" s="13">
        <v>41069</v>
      </c>
      <c r="E730" s="13">
        <v>41076</v>
      </c>
      <c r="F730" t="s">
        <v>50</v>
      </c>
      <c r="G730" t="s">
        <v>671</v>
      </c>
      <c r="H730" t="s">
        <v>672</v>
      </c>
      <c r="I730" t="s">
        <v>26</v>
      </c>
      <c r="J730" t="s">
        <v>27</v>
      </c>
      <c r="K730" t="s">
        <v>1419</v>
      </c>
      <c r="L730" t="s">
        <v>54</v>
      </c>
      <c r="M730">
        <v>33178</v>
      </c>
      <c r="N730" t="s">
        <v>30</v>
      </c>
      <c r="O730" t="s">
        <v>4642</v>
      </c>
      <c r="P730" t="s">
        <v>46</v>
      </c>
      <c r="Q730" t="s">
        <v>75</v>
      </c>
      <c r="R730" t="s">
        <v>4643</v>
      </c>
      <c r="S730">
        <v>38.520000000000003</v>
      </c>
      <c r="T730">
        <v>3</v>
      </c>
      <c r="U730">
        <v>0.7</v>
      </c>
      <c r="V730">
        <v>-26.963999999999999</v>
      </c>
    </row>
    <row r="731" spans="1:22" x14ac:dyDescent="0.3">
      <c r="A731">
        <v>5835</v>
      </c>
      <c r="B731" t="s">
        <v>8515</v>
      </c>
      <c r="C731">
        <v>2012</v>
      </c>
      <c r="D731" s="13">
        <v>41069</v>
      </c>
      <c r="E731" s="13">
        <v>41076</v>
      </c>
      <c r="F731" t="s">
        <v>50</v>
      </c>
      <c r="G731" t="s">
        <v>671</v>
      </c>
      <c r="H731" t="s">
        <v>672</v>
      </c>
      <c r="I731" t="s">
        <v>26</v>
      </c>
      <c r="J731" t="s">
        <v>27</v>
      </c>
      <c r="K731" t="s">
        <v>1419</v>
      </c>
      <c r="L731" t="s">
        <v>54</v>
      </c>
      <c r="M731">
        <v>33178</v>
      </c>
      <c r="N731" t="s">
        <v>30</v>
      </c>
      <c r="O731" t="s">
        <v>7314</v>
      </c>
      <c r="P731" t="s">
        <v>46</v>
      </c>
      <c r="Q731" t="s">
        <v>75</v>
      </c>
      <c r="R731" t="s">
        <v>7315</v>
      </c>
      <c r="S731">
        <v>64.2</v>
      </c>
      <c r="T731">
        <v>5</v>
      </c>
      <c r="U731">
        <v>0.7</v>
      </c>
      <c r="V731">
        <v>-42.799999999999983</v>
      </c>
    </row>
    <row r="732" spans="1:22" x14ac:dyDescent="0.3">
      <c r="A732">
        <v>5824</v>
      </c>
      <c r="B732" t="s">
        <v>8509</v>
      </c>
      <c r="C732">
        <v>2014</v>
      </c>
      <c r="D732" s="13">
        <v>41772</v>
      </c>
      <c r="E732" s="13">
        <v>41778</v>
      </c>
      <c r="F732" t="s">
        <v>50</v>
      </c>
      <c r="G732" t="s">
        <v>7122</v>
      </c>
      <c r="H732" t="s">
        <v>7123</v>
      </c>
      <c r="I732" t="s">
        <v>41</v>
      </c>
      <c r="J732" t="s">
        <v>27</v>
      </c>
      <c r="K732" t="s">
        <v>127</v>
      </c>
      <c r="L732" t="s">
        <v>43</v>
      </c>
      <c r="M732">
        <v>94122</v>
      </c>
      <c r="N732" t="s">
        <v>44</v>
      </c>
      <c r="O732" t="s">
        <v>4474</v>
      </c>
      <c r="P732" t="s">
        <v>46</v>
      </c>
      <c r="Q732" t="s">
        <v>75</v>
      </c>
      <c r="R732" t="s">
        <v>4475</v>
      </c>
      <c r="S732">
        <v>19.168000000000003</v>
      </c>
      <c r="T732">
        <v>4</v>
      </c>
      <c r="U732">
        <v>0.2</v>
      </c>
      <c r="V732">
        <v>6.4691999999999998</v>
      </c>
    </row>
    <row r="733" spans="1:22" x14ac:dyDescent="0.3">
      <c r="A733">
        <v>5818</v>
      </c>
      <c r="B733" t="s">
        <v>8507</v>
      </c>
      <c r="C733">
        <v>2011</v>
      </c>
      <c r="D733" s="13">
        <v>40873</v>
      </c>
      <c r="E733" s="13">
        <v>40873</v>
      </c>
      <c r="F733" t="s">
        <v>1290</v>
      </c>
      <c r="G733" t="s">
        <v>1745</v>
      </c>
      <c r="H733" t="s">
        <v>1746</v>
      </c>
      <c r="I733" t="s">
        <v>26</v>
      </c>
      <c r="J733" t="s">
        <v>27</v>
      </c>
      <c r="K733" t="s">
        <v>8508</v>
      </c>
      <c r="L733" t="s">
        <v>267</v>
      </c>
      <c r="M733">
        <v>13501</v>
      </c>
      <c r="N733" t="s">
        <v>148</v>
      </c>
      <c r="O733" t="s">
        <v>3424</v>
      </c>
      <c r="P733" t="s">
        <v>46</v>
      </c>
      <c r="Q733" t="s">
        <v>75</v>
      </c>
      <c r="R733" t="s">
        <v>3425</v>
      </c>
      <c r="S733">
        <v>17.088000000000001</v>
      </c>
      <c r="T733">
        <v>4</v>
      </c>
      <c r="U733">
        <v>0.2</v>
      </c>
      <c r="V733">
        <v>5.767199999999999</v>
      </c>
    </row>
    <row r="734" spans="1:22" x14ac:dyDescent="0.3">
      <c r="A734">
        <v>5817</v>
      </c>
      <c r="B734" t="s">
        <v>8507</v>
      </c>
      <c r="C734">
        <v>2011</v>
      </c>
      <c r="D734" s="13">
        <v>40873</v>
      </c>
      <c r="E734" s="13">
        <v>40873</v>
      </c>
      <c r="F734" t="s">
        <v>1290</v>
      </c>
      <c r="G734" t="s">
        <v>1745</v>
      </c>
      <c r="H734" t="s">
        <v>1746</v>
      </c>
      <c r="I734" t="s">
        <v>26</v>
      </c>
      <c r="J734" t="s">
        <v>27</v>
      </c>
      <c r="K734" t="s">
        <v>8508</v>
      </c>
      <c r="L734" t="s">
        <v>267</v>
      </c>
      <c r="M734">
        <v>13501</v>
      </c>
      <c r="N734" t="s">
        <v>148</v>
      </c>
      <c r="O734" t="s">
        <v>294</v>
      </c>
      <c r="P734" t="s">
        <v>46</v>
      </c>
      <c r="Q734" t="s">
        <v>75</v>
      </c>
      <c r="R734" t="s">
        <v>295</v>
      </c>
      <c r="S734">
        <v>12.912000000000001</v>
      </c>
      <c r="T734">
        <v>3</v>
      </c>
      <c r="U734">
        <v>0.2</v>
      </c>
      <c r="V734">
        <v>4.6806000000000001</v>
      </c>
    </row>
    <row r="735" spans="1:22" x14ac:dyDescent="0.3">
      <c r="A735">
        <v>5795</v>
      </c>
      <c r="B735" t="s">
        <v>8493</v>
      </c>
      <c r="C735">
        <v>2014</v>
      </c>
      <c r="D735" s="13">
        <v>41912</v>
      </c>
      <c r="E735" s="13">
        <v>41915</v>
      </c>
      <c r="F735" t="s">
        <v>188</v>
      </c>
      <c r="G735" t="s">
        <v>2567</v>
      </c>
      <c r="H735" t="s">
        <v>2568</v>
      </c>
      <c r="I735" t="s">
        <v>26</v>
      </c>
      <c r="J735" t="s">
        <v>27</v>
      </c>
      <c r="K735" t="s">
        <v>5954</v>
      </c>
      <c r="L735" t="s">
        <v>43</v>
      </c>
      <c r="M735">
        <v>93309</v>
      </c>
      <c r="N735" t="s">
        <v>44</v>
      </c>
      <c r="O735" t="s">
        <v>2750</v>
      </c>
      <c r="P735" t="s">
        <v>46</v>
      </c>
      <c r="Q735" t="s">
        <v>75</v>
      </c>
      <c r="R735" t="s">
        <v>2751</v>
      </c>
      <c r="S735">
        <v>46.672000000000004</v>
      </c>
      <c r="T735">
        <v>2</v>
      </c>
      <c r="U735">
        <v>0.2</v>
      </c>
      <c r="V735">
        <v>16.3352</v>
      </c>
    </row>
    <row r="736" spans="1:22" x14ac:dyDescent="0.3">
      <c r="A736">
        <v>5790</v>
      </c>
      <c r="B736" t="s">
        <v>8490</v>
      </c>
      <c r="C736">
        <v>2014</v>
      </c>
      <c r="D736" s="13">
        <v>41740</v>
      </c>
      <c r="E736" s="13">
        <v>41744</v>
      </c>
      <c r="F736" t="s">
        <v>23</v>
      </c>
      <c r="G736" t="s">
        <v>8491</v>
      </c>
      <c r="H736" t="s">
        <v>8492</v>
      </c>
      <c r="I736" t="s">
        <v>41</v>
      </c>
      <c r="J736" t="s">
        <v>27</v>
      </c>
      <c r="K736" t="s">
        <v>1521</v>
      </c>
      <c r="L736" t="s">
        <v>54</v>
      </c>
      <c r="M736">
        <v>32216</v>
      </c>
      <c r="N736" t="s">
        <v>30</v>
      </c>
      <c r="O736" t="s">
        <v>2709</v>
      </c>
      <c r="P736" t="s">
        <v>46</v>
      </c>
      <c r="Q736" t="s">
        <v>75</v>
      </c>
      <c r="R736" t="s">
        <v>2710</v>
      </c>
      <c r="S736">
        <v>4.4190000000000005</v>
      </c>
      <c r="T736">
        <v>3</v>
      </c>
      <c r="U736">
        <v>0.7</v>
      </c>
      <c r="V736">
        <v>-3.0933000000000002</v>
      </c>
    </row>
    <row r="737" spans="1:22" x14ac:dyDescent="0.3">
      <c r="A737">
        <v>5787</v>
      </c>
      <c r="B737" t="s">
        <v>8489</v>
      </c>
      <c r="C737">
        <v>2014</v>
      </c>
      <c r="D737" s="13">
        <v>41915</v>
      </c>
      <c r="E737" s="13">
        <v>41921</v>
      </c>
      <c r="F737" t="s">
        <v>50</v>
      </c>
      <c r="G737" t="s">
        <v>8309</v>
      </c>
      <c r="H737" t="s">
        <v>8310</v>
      </c>
      <c r="I737" t="s">
        <v>26</v>
      </c>
      <c r="J737" t="s">
        <v>27</v>
      </c>
      <c r="K737" t="s">
        <v>318</v>
      </c>
      <c r="L737" t="s">
        <v>420</v>
      </c>
      <c r="M737">
        <v>97477</v>
      </c>
      <c r="N737" t="s">
        <v>44</v>
      </c>
      <c r="O737" t="s">
        <v>3242</v>
      </c>
      <c r="P737" t="s">
        <v>46</v>
      </c>
      <c r="Q737" t="s">
        <v>75</v>
      </c>
      <c r="R737" t="s">
        <v>3243</v>
      </c>
      <c r="S737">
        <v>22.638000000000002</v>
      </c>
      <c r="T737">
        <v>7</v>
      </c>
      <c r="U737">
        <v>0.7</v>
      </c>
      <c r="V737">
        <v>-16.601199999999999</v>
      </c>
    </row>
    <row r="738" spans="1:22" x14ac:dyDescent="0.3">
      <c r="A738">
        <v>735</v>
      </c>
      <c r="B738" t="s">
        <v>2350</v>
      </c>
      <c r="C738">
        <v>2014</v>
      </c>
      <c r="D738" s="13">
        <v>41661</v>
      </c>
      <c r="E738" s="13">
        <v>41665</v>
      </c>
      <c r="F738" t="s">
        <v>50</v>
      </c>
      <c r="G738" t="s">
        <v>2351</v>
      </c>
      <c r="H738" t="s">
        <v>2352</v>
      </c>
      <c r="I738" t="s">
        <v>102</v>
      </c>
      <c r="J738" t="s">
        <v>27</v>
      </c>
      <c r="K738" t="s">
        <v>95</v>
      </c>
      <c r="L738" t="s">
        <v>96</v>
      </c>
      <c r="M738">
        <v>98115</v>
      </c>
      <c r="N738" t="s">
        <v>44</v>
      </c>
      <c r="O738" t="s">
        <v>1386</v>
      </c>
      <c r="P738" t="s">
        <v>46</v>
      </c>
      <c r="Q738" t="s">
        <v>75</v>
      </c>
      <c r="R738" t="s">
        <v>1387</v>
      </c>
      <c r="S738">
        <v>99.695999999999998</v>
      </c>
      <c r="T738">
        <v>6</v>
      </c>
      <c r="U738">
        <v>0.2</v>
      </c>
      <c r="V738">
        <v>33.647399999999998</v>
      </c>
    </row>
    <row r="739" spans="1:22" x14ac:dyDescent="0.3">
      <c r="A739">
        <v>736</v>
      </c>
      <c r="B739" t="s">
        <v>2350</v>
      </c>
      <c r="C739">
        <v>2014</v>
      </c>
      <c r="D739" s="13">
        <v>41661</v>
      </c>
      <c r="E739" s="13">
        <v>41665</v>
      </c>
      <c r="F739" t="s">
        <v>50</v>
      </c>
      <c r="G739" t="s">
        <v>2351</v>
      </c>
      <c r="H739" t="s">
        <v>2352</v>
      </c>
      <c r="I739" t="s">
        <v>102</v>
      </c>
      <c r="J739" t="s">
        <v>27</v>
      </c>
      <c r="K739" t="s">
        <v>95</v>
      </c>
      <c r="L739" t="s">
        <v>96</v>
      </c>
      <c r="M739">
        <v>98115</v>
      </c>
      <c r="N739" t="s">
        <v>44</v>
      </c>
      <c r="O739" t="s">
        <v>232</v>
      </c>
      <c r="P739" t="s">
        <v>46</v>
      </c>
      <c r="Q739" t="s">
        <v>75</v>
      </c>
      <c r="R739" t="s">
        <v>233</v>
      </c>
      <c r="S739">
        <v>27.936000000000003</v>
      </c>
      <c r="T739">
        <v>4</v>
      </c>
      <c r="U739">
        <v>0.2</v>
      </c>
      <c r="V739">
        <v>9.4283999999999963</v>
      </c>
    </row>
    <row r="740" spans="1:22" x14ac:dyDescent="0.3">
      <c r="A740">
        <v>5777</v>
      </c>
      <c r="B740" t="s">
        <v>8481</v>
      </c>
      <c r="C740">
        <v>2013</v>
      </c>
      <c r="D740" s="13">
        <v>41613</v>
      </c>
      <c r="E740" s="13">
        <v>41617</v>
      </c>
      <c r="F740" t="s">
        <v>50</v>
      </c>
      <c r="G740" t="s">
        <v>1851</v>
      </c>
      <c r="H740" t="s">
        <v>1852</v>
      </c>
      <c r="I740" t="s">
        <v>26</v>
      </c>
      <c r="J740" t="s">
        <v>27</v>
      </c>
      <c r="K740" t="s">
        <v>1560</v>
      </c>
      <c r="L740" t="s">
        <v>267</v>
      </c>
      <c r="M740">
        <v>13021</v>
      </c>
      <c r="N740" t="s">
        <v>148</v>
      </c>
      <c r="O740" t="s">
        <v>2443</v>
      </c>
      <c r="P740" t="s">
        <v>46</v>
      </c>
      <c r="Q740" t="s">
        <v>75</v>
      </c>
      <c r="R740" t="s">
        <v>2444</v>
      </c>
      <c r="S740">
        <v>15.528</v>
      </c>
      <c r="T740">
        <v>3</v>
      </c>
      <c r="U740">
        <v>0.2</v>
      </c>
      <c r="V740">
        <v>5.8230000000000004</v>
      </c>
    </row>
    <row r="741" spans="1:22" x14ac:dyDescent="0.3">
      <c r="A741">
        <v>738</v>
      </c>
      <c r="B741" t="s">
        <v>2350</v>
      </c>
      <c r="C741">
        <v>2014</v>
      </c>
      <c r="D741" s="13">
        <v>41661</v>
      </c>
      <c r="E741" s="13">
        <v>41665</v>
      </c>
      <c r="F741" t="s">
        <v>50</v>
      </c>
      <c r="G741" t="s">
        <v>2351</v>
      </c>
      <c r="H741" t="s">
        <v>2352</v>
      </c>
      <c r="I741" t="s">
        <v>102</v>
      </c>
      <c r="J741" t="s">
        <v>27</v>
      </c>
      <c r="K741" t="s">
        <v>95</v>
      </c>
      <c r="L741" t="s">
        <v>96</v>
      </c>
      <c r="M741">
        <v>98115</v>
      </c>
      <c r="N741" t="s">
        <v>44</v>
      </c>
      <c r="O741" t="s">
        <v>2357</v>
      </c>
      <c r="P741" t="s">
        <v>46</v>
      </c>
      <c r="Q741" t="s">
        <v>75</v>
      </c>
      <c r="R741" t="s">
        <v>2358</v>
      </c>
      <c r="S741">
        <v>18.72</v>
      </c>
      <c r="T741">
        <v>5</v>
      </c>
      <c r="U741">
        <v>0.2</v>
      </c>
      <c r="V741">
        <v>6.5519999999999996</v>
      </c>
    </row>
    <row r="742" spans="1:22" x14ac:dyDescent="0.3">
      <c r="A742">
        <v>5776</v>
      </c>
      <c r="B742" t="s">
        <v>8480</v>
      </c>
      <c r="C742">
        <v>2013</v>
      </c>
      <c r="D742" s="13">
        <v>41377</v>
      </c>
      <c r="E742" s="13">
        <v>41381</v>
      </c>
      <c r="F742" t="s">
        <v>50</v>
      </c>
      <c r="G742" t="s">
        <v>3723</v>
      </c>
      <c r="H742" t="s">
        <v>3724</v>
      </c>
      <c r="I742" t="s">
        <v>26</v>
      </c>
      <c r="J742" t="s">
        <v>27</v>
      </c>
      <c r="K742" t="s">
        <v>42</v>
      </c>
      <c r="L742" t="s">
        <v>43</v>
      </c>
      <c r="M742">
        <v>90036</v>
      </c>
      <c r="N742" t="s">
        <v>44</v>
      </c>
      <c r="O742" t="s">
        <v>2848</v>
      </c>
      <c r="P742" t="s">
        <v>46</v>
      </c>
      <c r="Q742" t="s">
        <v>75</v>
      </c>
      <c r="R742" t="s">
        <v>2849</v>
      </c>
      <c r="S742">
        <v>13.208000000000002</v>
      </c>
      <c r="T742">
        <v>1</v>
      </c>
      <c r="U742">
        <v>0.2</v>
      </c>
      <c r="V742">
        <v>4.6228000000000007</v>
      </c>
    </row>
    <row r="743" spans="1:22" x14ac:dyDescent="0.3">
      <c r="A743">
        <v>5761</v>
      </c>
      <c r="B743" t="s">
        <v>8467</v>
      </c>
      <c r="C743">
        <v>2013</v>
      </c>
      <c r="D743" s="13">
        <v>41639</v>
      </c>
      <c r="E743" s="13">
        <v>41639</v>
      </c>
      <c r="F743" t="s">
        <v>1290</v>
      </c>
      <c r="G743" t="s">
        <v>5925</v>
      </c>
      <c r="H743" t="s">
        <v>5926</v>
      </c>
      <c r="I743" t="s">
        <v>102</v>
      </c>
      <c r="J743" t="s">
        <v>27</v>
      </c>
      <c r="K743" t="s">
        <v>42</v>
      </c>
      <c r="L743" t="s">
        <v>43</v>
      </c>
      <c r="M743">
        <v>90032</v>
      </c>
      <c r="N743" t="s">
        <v>44</v>
      </c>
      <c r="O743" t="s">
        <v>1618</v>
      </c>
      <c r="P743" t="s">
        <v>46</v>
      </c>
      <c r="Q743" t="s">
        <v>75</v>
      </c>
      <c r="R743" t="s">
        <v>1619</v>
      </c>
      <c r="S743">
        <v>6.3840000000000003</v>
      </c>
      <c r="T743">
        <v>1</v>
      </c>
      <c r="U743">
        <v>0.2</v>
      </c>
      <c r="V743">
        <v>2.1546000000000003</v>
      </c>
    </row>
    <row r="744" spans="1:22" x14ac:dyDescent="0.3">
      <c r="A744">
        <v>5739</v>
      </c>
      <c r="B744" t="s">
        <v>8451</v>
      </c>
      <c r="C744">
        <v>2014</v>
      </c>
      <c r="D744" s="13">
        <v>41640</v>
      </c>
      <c r="E744" s="13">
        <v>41646</v>
      </c>
      <c r="F744" t="s">
        <v>50</v>
      </c>
      <c r="G744" t="s">
        <v>6119</v>
      </c>
      <c r="H744" t="s">
        <v>6120</v>
      </c>
      <c r="I744" t="s">
        <v>26</v>
      </c>
      <c r="J744" t="s">
        <v>27</v>
      </c>
      <c r="K744" t="s">
        <v>127</v>
      </c>
      <c r="L744" t="s">
        <v>43</v>
      </c>
      <c r="M744">
        <v>94109</v>
      </c>
      <c r="N744" t="s">
        <v>44</v>
      </c>
      <c r="O744" t="s">
        <v>5781</v>
      </c>
      <c r="P744" t="s">
        <v>46</v>
      </c>
      <c r="Q744" t="s">
        <v>75</v>
      </c>
      <c r="R744" t="s">
        <v>5782</v>
      </c>
      <c r="S744">
        <v>38.376000000000005</v>
      </c>
      <c r="T744">
        <v>3</v>
      </c>
      <c r="U744">
        <v>0.2</v>
      </c>
      <c r="V744">
        <v>13.4316</v>
      </c>
    </row>
    <row r="745" spans="1:22" x14ac:dyDescent="0.3">
      <c r="A745">
        <v>742</v>
      </c>
      <c r="B745" t="s">
        <v>2362</v>
      </c>
      <c r="C745">
        <v>2011</v>
      </c>
      <c r="D745" s="13">
        <v>40548</v>
      </c>
      <c r="E745" s="13">
        <v>40552</v>
      </c>
      <c r="F745" t="s">
        <v>50</v>
      </c>
      <c r="G745" t="s">
        <v>2363</v>
      </c>
      <c r="H745" t="s">
        <v>2364</v>
      </c>
      <c r="I745" t="s">
        <v>102</v>
      </c>
      <c r="J745" t="s">
        <v>27</v>
      </c>
      <c r="K745" t="s">
        <v>210</v>
      </c>
      <c r="L745" t="s">
        <v>211</v>
      </c>
      <c r="M745">
        <v>60540</v>
      </c>
      <c r="N745" t="s">
        <v>105</v>
      </c>
      <c r="O745" t="s">
        <v>2367</v>
      </c>
      <c r="P745" t="s">
        <v>46</v>
      </c>
      <c r="Q745" t="s">
        <v>75</v>
      </c>
      <c r="R745" t="s">
        <v>2368</v>
      </c>
      <c r="S745">
        <v>3.5399999999999991</v>
      </c>
      <c r="T745">
        <v>2</v>
      </c>
      <c r="U745">
        <v>0.8</v>
      </c>
      <c r="V745">
        <v>-5.4870000000000001</v>
      </c>
    </row>
    <row r="746" spans="1:22" x14ac:dyDescent="0.3">
      <c r="A746">
        <v>5736</v>
      </c>
      <c r="B746" t="s">
        <v>8449</v>
      </c>
      <c r="C746">
        <v>2011</v>
      </c>
      <c r="D746" s="13">
        <v>40723</v>
      </c>
      <c r="E746" s="13">
        <v>40727</v>
      </c>
      <c r="F746" t="s">
        <v>50</v>
      </c>
      <c r="G746" t="s">
        <v>5281</v>
      </c>
      <c r="H746" t="s">
        <v>5282</v>
      </c>
      <c r="I746" t="s">
        <v>26</v>
      </c>
      <c r="J746" t="s">
        <v>27</v>
      </c>
      <c r="K746" t="s">
        <v>266</v>
      </c>
      <c r="L746" t="s">
        <v>267</v>
      </c>
      <c r="M746">
        <v>10024</v>
      </c>
      <c r="N746" t="s">
        <v>148</v>
      </c>
      <c r="O746" t="s">
        <v>6137</v>
      </c>
      <c r="P746" t="s">
        <v>46</v>
      </c>
      <c r="Q746" t="s">
        <v>75</v>
      </c>
      <c r="R746" t="s">
        <v>6138</v>
      </c>
      <c r="S746">
        <v>13.919999999999998</v>
      </c>
      <c r="T746">
        <v>3</v>
      </c>
      <c r="U746">
        <v>0.2</v>
      </c>
      <c r="V746">
        <v>4.8720000000000008</v>
      </c>
    </row>
    <row r="747" spans="1:22" x14ac:dyDescent="0.3">
      <c r="A747">
        <v>5707</v>
      </c>
      <c r="B747" t="s">
        <v>8434</v>
      </c>
      <c r="C747">
        <v>2014</v>
      </c>
      <c r="D747" s="13">
        <v>41905</v>
      </c>
      <c r="E747" s="13">
        <v>41908</v>
      </c>
      <c r="F747" t="s">
        <v>23</v>
      </c>
      <c r="G747" t="s">
        <v>3887</v>
      </c>
      <c r="H747" t="s">
        <v>3888</v>
      </c>
      <c r="I747" t="s">
        <v>41</v>
      </c>
      <c r="J747" t="s">
        <v>27</v>
      </c>
      <c r="K747" t="s">
        <v>266</v>
      </c>
      <c r="L747" t="s">
        <v>267</v>
      </c>
      <c r="M747">
        <v>10009</v>
      </c>
      <c r="N747" t="s">
        <v>148</v>
      </c>
      <c r="O747" t="s">
        <v>7008</v>
      </c>
      <c r="P747" t="s">
        <v>46</v>
      </c>
      <c r="Q747" t="s">
        <v>75</v>
      </c>
      <c r="R747" t="s">
        <v>7009</v>
      </c>
      <c r="S747">
        <v>40.176000000000002</v>
      </c>
      <c r="T747">
        <v>3</v>
      </c>
      <c r="U747">
        <v>0.2</v>
      </c>
      <c r="V747">
        <v>14.563799999999997</v>
      </c>
    </row>
    <row r="748" spans="1:22" x14ac:dyDescent="0.3">
      <c r="A748">
        <v>5698</v>
      </c>
      <c r="B748" t="s">
        <v>8428</v>
      </c>
      <c r="C748">
        <v>2014</v>
      </c>
      <c r="D748" s="13">
        <v>41927</v>
      </c>
      <c r="E748" s="13">
        <v>41931</v>
      </c>
      <c r="F748" t="s">
        <v>50</v>
      </c>
      <c r="G748" t="s">
        <v>2707</v>
      </c>
      <c r="H748" t="s">
        <v>2708</v>
      </c>
      <c r="I748" t="s">
        <v>102</v>
      </c>
      <c r="J748" t="s">
        <v>27</v>
      </c>
      <c r="K748" t="s">
        <v>303</v>
      </c>
      <c r="L748" t="s">
        <v>211</v>
      </c>
      <c r="M748">
        <v>60623</v>
      </c>
      <c r="N748" t="s">
        <v>105</v>
      </c>
      <c r="O748" t="s">
        <v>4299</v>
      </c>
      <c r="P748" t="s">
        <v>46</v>
      </c>
      <c r="Q748" t="s">
        <v>75</v>
      </c>
      <c r="R748" t="s">
        <v>4300</v>
      </c>
      <c r="S748">
        <v>13.455999999999998</v>
      </c>
      <c r="T748">
        <v>1</v>
      </c>
      <c r="U748">
        <v>0.8</v>
      </c>
      <c r="V748">
        <v>-23.548000000000009</v>
      </c>
    </row>
    <row r="749" spans="1:22" x14ac:dyDescent="0.3">
      <c r="A749">
        <v>5697</v>
      </c>
      <c r="B749" t="s">
        <v>8428</v>
      </c>
      <c r="C749">
        <v>2014</v>
      </c>
      <c r="D749" s="13">
        <v>41927</v>
      </c>
      <c r="E749" s="13">
        <v>41931</v>
      </c>
      <c r="F749" t="s">
        <v>50</v>
      </c>
      <c r="G749" t="s">
        <v>2707</v>
      </c>
      <c r="H749" t="s">
        <v>2708</v>
      </c>
      <c r="I749" t="s">
        <v>102</v>
      </c>
      <c r="J749" t="s">
        <v>27</v>
      </c>
      <c r="K749" t="s">
        <v>303</v>
      </c>
      <c r="L749" t="s">
        <v>211</v>
      </c>
      <c r="M749">
        <v>60623</v>
      </c>
      <c r="N749" t="s">
        <v>105</v>
      </c>
      <c r="O749" t="s">
        <v>1335</v>
      </c>
      <c r="P749" t="s">
        <v>46</v>
      </c>
      <c r="Q749" t="s">
        <v>75</v>
      </c>
      <c r="R749" t="s">
        <v>1336</v>
      </c>
      <c r="S749">
        <v>27.395999999999997</v>
      </c>
      <c r="T749">
        <v>9</v>
      </c>
      <c r="U749">
        <v>0.8</v>
      </c>
      <c r="V749">
        <v>-42.46380000000002</v>
      </c>
    </row>
    <row r="750" spans="1:22" x14ac:dyDescent="0.3">
      <c r="A750">
        <v>5686</v>
      </c>
      <c r="B750" t="s">
        <v>8423</v>
      </c>
      <c r="C750">
        <v>2012</v>
      </c>
      <c r="D750" s="13">
        <v>41218</v>
      </c>
      <c r="E750" s="13">
        <v>41218</v>
      </c>
      <c r="F750" t="s">
        <v>1290</v>
      </c>
      <c r="G750" t="s">
        <v>916</v>
      </c>
      <c r="H750" t="s">
        <v>917</v>
      </c>
      <c r="I750" t="s">
        <v>26</v>
      </c>
      <c r="J750" t="s">
        <v>27</v>
      </c>
      <c r="K750" t="s">
        <v>95</v>
      </c>
      <c r="L750" t="s">
        <v>96</v>
      </c>
      <c r="M750">
        <v>98105</v>
      </c>
      <c r="N750" t="s">
        <v>44</v>
      </c>
      <c r="O750" t="s">
        <v>462</v>
      </c>
      <c r="P750" t="s">
        <v>46</v>
      </c>
      <c r="Q750" t="s">
        <v>75</v>
      </c>
      <c r="R750" t="s">
        <v>463</v>
      </c>
      <c r="S750">
        <v>98.352000000000004</v>
      </c>
      <c r="T750">
        <v>3</v>
      </c>
      <c r="U750">
        <v>0.2</v>
      </c>
      <c r="V750">
        <v>35.652599999999993</v>
      </c>
    </row>
    <row r="751" spans="1:22" x14ac:dyDescent="0.3">
      <c r="A751">
        <v>5681</v>
      </c>
      <c r="B751" t="s">
        <v>8421</v>
      </c>
      <c r="C751">
        <v>2013</v>
      </c>
      <c r="D751" s="13">
        <v>41542</v>
      </c>
      <c r="E751" s="13">
        <v>41548</v>
      </c>
      <c r="F751" t="s">
        <v>50</v>
      </c>
      <c r="G751" t="s">
        <v>4674</v>
      </c>
      <c r="H751" t="s">
        <v>4675</v>
      </c>
      <c r="I751" t="s">
        <v>26</v>
      </c>
      <c r="J751" t="s">
        <v>27</v>
      </c>
      <c r="K751" t="s">
        <v>7192</v>
      </c>
      <c r="L751" t="s">
        <v>649</v>
      </c>
      <c r="M751">
        <v>74012</v>
      </c>
      <c r="N751" t="s">
        <v>105</v>
      </c>
      <c r="O751" t="s">
        <v>4832</v>
      </c>
      <c r="P751" t="s">
        <v>46</v>
      </c>
      <c r="Q751" t="s">
        <v>75</v>
      </c>
      <c r="R751" t="s">
        <v>4833</v>
      </c>
      <c r="S751">
        <v>6.38</v>
      </c>
      <c r="T751">
        <v>1</v>
      </c>
      <c r="U751">
        <v>0</v>
      </c>
      <c r="V751">
        <v>2.9347999999999996</v>
      </c>
    </row>
    <row r="752" spans="1:22" x14ac:dyDescent="0.3">
      <c r="A752">
        <v>5669</v>
      </c>
      <c r="B752" t="s">
        <v>8412</v>
      </c>
      <c r="C752">
        <v>2013</v>
      </c>
      <c r="D752" s="13">
        <v>41437</v>
      </c>
      <c r="E752" s="13">
        <v>41441</v>
      </c>
      <c r="F752" t="s">
        <v>50</v>
      </c>
      <c r="G752" t="s">
        <v>2813</v>
      </c>
      <c r="H752" t="s">
        <v>2814</v>
      </c>
      <c r="I752" t="s">
        <v>26</v>
      </c>
      <c r="J752" t="s">
        <v>27</v>
      </c>
      <c r="K752" t="s">
        <v>95</v>
      </c>
      <c r="L752" t="s">
        <v>96</v>
      </c>
      <c r="M752">
        <v>98103</v>
      </c>
      <c r="N752" t="s">
        <v>44</v>
      </c>
      <c r="O752" t="s">
        <v>2106</v>
      </c>
      <c r="P752" t="s">
        <v>46</v>
      </c>
      <c r="Q752" t="s">
        <v>75</v>
      </c>
      <c r="R752" t="s">
        <v>2107</v>
      </c>
      <c r="S752">
        <v>53.984000000000002</v>
      </c>
      <c r="T752">
        <v>14</v>
      </c>
      <c r="U752">
        <v>0.2</v>
      </c>
      <c r="V752">
        <v>17.544800000000002</v>
      </c>
    </row>
    <row r="753" spans="1:22" x14ac:dyDescent="0.3">
      <c r="A753">
        <v>750</v>
      </c>
      <c r="B753" t="s">
        <v>2383</v>
      </c>
      <c r="C753">
        <v>2014</v>
      </c>
      <c r="D753" s="13">
        <v>41915</v>
      </c>
      <c r="E753" s="13">
        <v>41919</v>
      </c>
      <c r="F753" t="s">
        <v>50</v>
      </c>
      <c r="G753" t="s">
        <v>2384</v>
      </c>
      <c r="H753" t="s">
        <v>2385</v>
      </c>
      <c r="I753" t="s">
        <v>26</v>
      </c>
      <c r="J753" t="s">
        <v>27</v>
      </c>
      <c r="K753" t="s">
        <v>2386</v>
      </c>
      <c r="L753" t="s">
        <v>238</v>
      </c>
      <c r="M753">
        <v>48183</v>
      </c>
      <c r="N753" t="s">
        <v>105</v>
      </c>
      <c r="O753" t="s">
        <v>2387</v>
      </c>
      <c r="P753" t="s">
        <v>46</v>
      </c>
      <c r="Q753" t="s">
        <v>75</v>
      </c>
      <c r="R753" t="s">
        <v>2388</v>
      </c>
      <c r="S753">
        <v>58.050000000000004</v>
      </c>
      <c r="T753">
        <v>3</v>
      </c>
      <c r="U753">
        <v>0</v>
      </c>
      <c r="V753">
        <v>26.702999999999999</v>
      </c>
    </row>
    <row r="754" spans="1:22" x14ac:dyDescent="0.3">
      <c r="A754">
        <v>5665</v>
      </c>
      <c r="B754" t="s">
        <v>8409</v>
      </c>
      <c r="C754">
        <v>2013</v>
      </c>
      <c r="D754" s="13">
        <v>41477</v>
      </c>
      <c r="E754" s="13">
        <v>41477</v>
      </c>
      <c r="F754" t="s">
        <v>1290</v>
      </c>
      <c r="G754" t="s">
        <v>6311</v>
      </c>
      <c r="H754" t="s">
        <v>6312</v>
      </c>
      <c r="I754" t="s">
        <v>41</v>
      </c>
      <c r="J754" t="s">
        <v>27</v>
      </c>
      <c r="K754" t="s">
        <v>606</v>
      </c>
      <c r="L754" t="s">
        <v>498</v>
      </c>
      <c r="M754">
        <v>43055</v>
      </c>
      <c r="N754" t="s">
        <v>148</v>
      </c>
      <c r="O754" t="s">
        <v>4315</v>
      </c>
      <c r="P754" t="s">
        <v>46</v>
      </c>
      <c r="Q754" t="s">
        <v>75</v>
      </c>
      <c r="R754" t="s">
        <v>4316</v>
      </c>
      <c r="S754">
        <v>11.088000000000003</v>
      </c>
      <c r="T754">
        <v>7</v>
      </c>
      <c r="U754">
        <v>0.7</v>
      </c>
      <c r="V754">
        <v>-8.1311999999999998</v>
      </c>
    </row>
    <row r="755" spans="1:22" x14ac:dyDescent="0.3">
      <c r="A755">
        <v>5655</v>
      </c>
      <c r="B755" t="s">
        <v>8407</v>
      </c>
      <c r="C755">
        <v>2013</v>
      </c>
      <c r="D755" s="13">
        <v>41627</v>
      </c>
      <c r="E755" s="13">
        <v>41630</v>
      </c>
      <c r="F755" t="s">
        <v>188</v>
      </c>
      <c r="G755" t="s">
        <v>5003</v>
      </c>
      <c r="H755" t="s">
        <v>5004</v>
      </c>
      <c r="I755" t="s">
        <v>102</v>
      </c>
      <c r="J755" t="s">
        <v>27</v>
      </c>
      <c r="K755" t="s">
        <v>1976</v>
      </c>
      <c r="L755" t="s">
        <v>420</v>
      </c>
      <c r="M755">
        <v>97301</v>
      </c>
      <c r="N755" t="s">
        <v>44</v>
      </c>
      <c r="O755" t="s">
        <v>1722</v>
      </c>
      <c r="P755" t="s">
        <v>46</v>
      </c>
      <c r="Q755" t="s">
        <v>75</v>
      </c>
      <c r="R755" t="s">
        <v>1723</v>
      </c>
      <c r="S755">
        <v>45.240000000000009</v>
      </c>
      <c r="T755">
        <v>4</v>
      </c>
      <c r="U755">
        <v>0.7</v>
      </c>
      <c r="V755">
        <v>-30.159999999999997</v>
      </c>
    </row>
    <row r="756" spans="1:22" x14ac:dyDescent="0.3">
      <c r="A756">
        <v>753</v>
      </c>
      <c r="B756" t="s">
        <v>2383</v>
      </c>
      <c r="C756">
        <v>2014</v>
      </c>
      <c r="D756" s="13">
        <v>41915</v>
      </c>
      <c r="E756" s="13">
        <v>41919</v>
      </c>
      <c r="F756" t="s">
        <v>50</v>
      </c>
      <c r="G756" t="s">
        <v>2384</v>
      </c>
      <c r="H756" t="s">
        <v>2385</v>
      </c>
      <c r="I756" t="s">
        <v>26</v>
      </c>
      <c r="J756" t="s">
        <v>27</v>
      </c>
      <c r="K756" t="s">
        <v>2386</v>
      </c>
      <c r="L756" t="s">
        <v>238</v>
      </c>
      <c r="M756">
        <v>48183</v>
      </c>
      <c r="N756" t="s">
        <v>105</v>
      </c>
      <c r="O756" t="s">
        <v>2391</v>
      </c>
      <c r="P756" t="s">
        <v>46</v>
      </c>
      <c r="Q756" t="s">
        <v>75</v>
      </c>
      <c r="R756" t="s">
        <v>2392</v>
      </c>
      <c r="S756">
        <v>2.88</v>
      </c>
      <c r="T756">
        <v>1</v>
      </c>
      <c r="U756">
        <v>0</v>
      </c>
      <c r="V756">
        <v>1.4112</v>
      </c>
    </row>
    <row r="757" spans="1:22" x14ac:dyDescent="0.3">
      <c r="A757">
        <v>5645</v>
      </c>
      <c r="B757" t="s">
        <v>8399</v>
      </c>
      <c r="C757">
        <v>2014</v>
      </c>
      <c r="D757" s="13">
        <v>41722</v>
      </c>
      <c r="E757" s="13">
        <v>41725</v>
      </c>
      <c r="F757" t="s">
        <v>188</v>
      </c>
      <c r="G757" t="s">
        <v>2656</v>
      </c>
      <c r="H757" t="s">
        <v>2657</v>
      </c>
      <c r="I757" t="s">
        <v>102</v>
      </c>
      <c r="J757" t="s">
        <v>27</v>
      </c>
      <c r="K757" t="s">
        <v>95</v>
      </c>
      <c r="L757" t="s">
        <v>96</v>
      </c>
      <c r="M757">
        <v>98105</v>
      </c>
      <c r="N757" t="s">
        <v>44</v>
      </c>
      <c r="O757" t="s">
        <v>2054</v>
      </c>
      <c r="P757" t="s">
        <v>46</v>
      </c>
      <c r="Q757" t="s">
        <v>75</v>
      </c>
      <c r="R757" t="s">
        <v>2055</v>
      </c>
      <c r="S757">
        <v>34.76</v>
      </c>
      <c r="T757">
        <v>5</v>
      </c>
      <c r="U757">
        <v>0.2</v>
      </c>
      <c r="V757">
        <v>11.296999999999999</v>
      </c>
    </row>
    <row r="758" spans="1:22" x14ac:dyDescent="0.3">
      <c r="A758">
        <v>5636</v>
      </c>
      <c r="B758" t="s">
        <v>8389</v>
      </c>
      <c r="C758">
        <v>2014</v>
      </c>
      <c r="D758" s="13">
        <v>41886</v>
      </c>
      <c r="E758" s="13">
        <v>41891</v>
      </c>
      <c r="F758" t="s">
        <v>50</v>
      </c>
      <c r="G758" t="s">
        <v>2798</v>
      </c>
      <c r="H758" t="s">
        <v>2799</v>
      </c>
      <c r="I758" t="s">
        <v>102</v>
      </c>
      <c r="J758" t="s">
        <v>27</v>
      </c>
      <c r="K758" t="s">
        <v>8390</v>
      </c>
      <c r="L758" t="s">
        <v>43</v>
      </c>
      <c r="M758">
        <v>91941</v>
      </c>
      <c r="N758" t="s">
        <v>44</v>
      </c>
      <c r="O758" t="s">
        <v>1342</v>
      </c>
      <c r="P758" t="s">
        <v>46</v>
      </c>
      <c r="Q758" t="s">
        <v>75</v>
      </c>
      <c r="R758" t="s">
        <v>1343</v>
      </c>
      <c r="S758">
        <v>82.56</v>
      </c>
      <c r="T758">
        <v>5</v>
      </c>
      <c r="U758">
        <v>0.2</v>
      </c>
      <c r="V758">
        <v>28.896000000000001</v>
      </c>
    </row>
    <row r="759" spans="1:22" x14ac:dyDescent="0.3">
      <c r="A759">
        <v>5635</v>
      </c>
      <c r="B759" t="s">
        <v>8387</v>
      </c>
      <c r="C759">
        <v>2012</v>
      </c>
      <c r="D759" s="13">
        <v>41248</v>
      </c>
      <c r="E759" s="13">
        <v>41249</v>
      </c>
      <c r="F759" t="s">
        <v>188</v>
      </c>
      <c r="G759" t="s">
        <v>6713</v>
      </c>
      <c r="H759" t="s">
        <v>6714</v>
      </c>
      <c r="I759" t="s">
        <v>102</v>
      </c>
      <c r="J759" t="s">
        <v>27</v>
      </c>
      <c r="K759" t="s">
        <v>8388</v>
      </c>
      <c r="L759" t="s">
        <v>238</v>
      </c>
      <c r="M759">
        <v>48104</v>
      </c>
      <c r="N759" t="s">
        <v>105</v>
      </c>
      <c r="O759" t="s">
        <v>3910</v>
      </c>
      <c r="P759" t="s">
        <v>46</v>
      </c>
      <c r="Q759" t="s">
        <v>75</v>
      </c>
      <c r="R759" t="s">
        <v>3911</v>
      </c>
      <c r="S759">
        <v>152.79999999999998</v>
      </c>
      <c r="T759">
        <v>5</v>
      </c>
      <c r="U759">
        <v>0</v>
      </c>
      <c r="V759">
        <v>76.399999999999991</v>
      </c>
    </row>
    <row r="760" spans="1:22" x14ac:dyDescent="0.3">
      <c r="A760">
        <v>5634</v>
      </c>
      <c r="B760" t="s">
        <v>8386</v>
      </c>
      <c r="C760">
        <v>2013</v>
      </c>
      <c r="D760" s="13">
        <v>41541</v>
      </c>
      <c r="E760" s="13">
        <v>41546</v>
      </c>
      <c r="F760" t="s">
        <v>23</v>
      </c>
      <c r="G760" t="s">
        <v>5478</v>
      </c>
      <c r="H760" t="s">
        <v>5479</v>
      </c>
      <c r="I760" t="s">
        <v>102</v>
      </c>
      <c r="J760" t="s">
        <v>27</v>
      </c>
      <c r="K760" t="s">
        <v>266</v>
      </c>
      <c r="L760" t="s">
        <v>267</v>
      </c>
      <c r="M760">
        <v>10009</v>
      </c>
      <c r="N760" t="s">
        <v>148</v>
      </c>
      <c r="O760" t="s">
        <v>2427</v>
      </c>
      <c r="P760" t="s">
        <v>46</v>
      </c>
      <c r="Q760" t="s">
        <v>75</v>
      </c>
      <c r="R760" t="s">
        <v>186</v>
      </c>
      <c r="S760">
        <v>10.528</v>
      </c>
      <c r="T760">
        <v>7</v>
      </c>
      <c r="U760">
        <v>0.2</v>
      </c>
      <c r="V760">
        <v>3.6847999999999987</v>
      </c>
    </row>
    <row r="761" spans="1:22" x14ac:dyDescent="0.3">
      <c r="A761">
        <v>5633</v>
      </c>
      <c r="B761" t="s">
        <v>8385</v>
      </c>
      <c r="C761">
        <v>2011</v>
      </c>
      <c r="D761" s="13">
        <v>40586</v>
      </c>
      <c r="E761" s="13">
        <v>40590</v>
      </c>
      <c r="F761" t="s">
        <v>50</v>
      </c>
      <c r="G761" t="s">
        <v>1485</v>
      </c>
      <c r="H761" t="s">
        <v>1486</v>
      </c>
      <c r="I761" t="s">
        <v>26</v>
      </c>
      <c r="J761" t="s">
        <v>27</v>
      </c>
      <c r="K761" t="s">
        <v>4874</v>
      </c>
      <c r="L761" t="s">
        <v>319</v>
      </c>
      <c r="M761">
        <v>23320</v>
      </c>
      <c r="N761" t="s">
        <v>30</v>
      </c>
      <c r="O761" t="s">
        <v>232</v>
      </c>
      <c r="P761" t="s">
        <v>46</v>
      </c>
      <c r="Q761" t="s">
        <v>75</v>
      </c>
      <c r="R761" t="s">
        <v>233</v>
      </c>
      <c r="S761">
        <v>17.46</v>
      </c>
      <c r="T761">
        <v>2</v>
      </c>
      <c r="U761">
        <v>0</v>
      </c>
      <c r="V761">
        <v>8.2061999999999991</v>
      </c>
    </row>
    <row r="762" spans="1:22" x14ac:dyDescent="0.3">
      <c r="A762">
        <v>759</v>
      </c>
      <c r="B762" t="s">
        <v>2406</v>
      </c>
      <c r="C762">
        <v>2014</v>
      </c>
      <c r="D762" s="13">
        <v>41844</v>
      </c>
      <c r="E762" s="13">
        <v>41849</v>
      </c>
      <c r="F762" t="s">
        <v>50</v>
      </c>
      <c r="G762" t="s">
        <v>2407</v>
      </c>
      <c r="H762" t="s">
        <v>2408</v>
      </c>
      <c r="I762" t="s">
        <v>41</v>
      </c>
      <c r="J762" t="s">
        <v>27</v>
      </c>
      <c r="K762" t="s">
        <v>266</v>
      </c>
      <c r="L762" t="s">
        <v>267</v>
      </c>
      <c r="M762">
        <v>10009</v>
      </c>
      <c r="N762" t="s">
        <v>148</v>
      </c>
      <c r="O762" t="s">
        <v>2018</v>
      </c>
      <c r="P762" t="s">
        <v>46</v>
      </c>
      <c r="Q762" t="s">
        <v>75</v>
      </c>
      <c r="R762" t="s">
        <v>2019</v>
      </c>
      <c r="S762">
        <v>13.128</v>
      </c>
      <c r="T762">
        <v>3</v>
      </c>
      <c r="U762">
        <v>0.2</v>
      </c>
      <c r="V762">
        <v>4.2665999999999986</v>
      </c>
    </row>
    <row r="763" spans="1:22" x14ac:dyDescent="0.3">
      <c r="A763">
        <v>5605</v>
      </c>
      <c r="B763" t="s">
        <v>8363</v>
      </c>
      <c r="C763">
        <v>2012</v>
      </c>
      <c r="D763" s="13">
        <v>41246</v>
      </c>
      <c r="E763" s="13">
        <v>41250</v>
      </c>
      <c r="F763" t="s">
        <v>50</v>
      </c>
      <c r="G763" t="s">
        <v>4287</v>
      </c>
      <c r="H763" t="s">
        <v>4288</v>
      </c>
      <c r="I763" t="s">
        <v>41</v>
      </c>
      <c r="J763" t="s">
        <v>27</v>
      </c>
      <c r="K763" t="s">
        <v>266</v>
      </c>
      <c r="L763" t="s">
        <v>267</v>
      </c>
      <c r="M763">
        <v>10011</v>
      </c>
      <c r="N763" t="s">
        <v>148</v>
      </c>
      <c r="O763" t="s">
        <v>7629</v>
      </c>
      <c r="P763" t="s">
        <v>46</v>
      </c>
      <c r="Q763" t="s">
        <v>75</v>
      </c>
      <c r="R763" t="s">
        <v>7630</v>
      </c>
      <c r="S763">
        <v>590.35199999999998</v>
      </c>
      <c r="T763">
        <v>6</v>
      </c>
      <c r="U763">
        <v>0.2</v>
      </c>
      <c r="V763">
        <v>206.62319999999997</v>
      </c>
    </row>
    <row r="764" spans="1:22" x14ac:dyDescent="0.3">
      <c r="A764">
        <v>5597</v>
      </c>
      <c r="B764" t="s">
        <v>8353</v>
      </c>
      <c r="C764">
        <v>2012</v>
      </c>
      <c r="D764" s="13">
        <v>41177</v>
      </c>
      <c r="E764" s="13">
        <v>41181</v>
      </c>
      <c r="F764" t="s">
        <v>50</v>
      </c>
      <c r="G764" t="s">
        <v>8354</v>
      </c>
      <c r="H764" t="s">
        <v>8355</v>
      </c>
      <c r="I764" t="s">
        <v>26</v>
      </c>
      <c r="J764" t="s">
        <v>27</v>
      </c>
      <c r="K764" t="s">
        <v>87</v>
      </c>
      <c r="L764" t="s">
        <v>2694</v>
      </c>
      <c r="M764">
        <v>3301</v>
      </c>
      <c r="N764" t="s">
        <v>148</v>
      </c>
      <c r="O764" t="s">
        <v>617</v>
      </c>
      <c r="P764" t="s">
        <v>46</v>
      </c>
      <c r="Q764" t="s">
        <v>75</v>
      </c>
      <c r="R764" t="s">
        <v>618</v>
      </c>
      <c r="S764">
        <v>68.62</v>
      </c>
      <c r="T764">
        <v>2</v>
      </c>
      <c r="U764">
        <v>0</v>
      </c>
      <c r="V764">
        <v>32.251400000000004</v>
      </c>
    </row>
    <row r="765" spans="1:22" x14ac:dyDescent="0.3">
      <c r="A765">
        <v>5594</v>
      </c>
      <c r="B765" t="s">
        <v>8351</v>
      </c>
      <c r="C765">
        <v>2014</v>
      </c>
      <c r="D765" s="13">
        <v>41963</v>
      </c>
      <c r="E765" s="13">
        <v>41969</v>
      </c>
      <c r="F765" t="s">
        <v>50</v>
      </c>
      <c r="G765" t="s">
        <v>3077</v>
      </c>
      <c r="H765" t="s">
        <v>3078</v>
      </c>
      <c r="I765" t="s">
        <v>26</v>
      </c>
      <c r="J765" t="s">
        <v>27</v>
      </c>
      <c r="K765" t="s">
        <v>2180</v>
      </c>
      <c r="L765" t="s">
        <v>498</v>
      </c>
      <c r="M765">
        <v>44105</v>
      </c>
      <c r="N765" t="s">
        <v>148</v>
      </c>
      <c r="O765" t="s">
        <v>2712</v>
      </c>
      <c r="P765" t="s">
        <v>46</v>
      </c>
      <c r="Q765" t="s">
        <v>75</v>
      </c>
      <c r="R765" t="s">
        <v>2713</v>
      </c>
      <c r="S765">
        <v>59.913000000000011</v>
      </c>
      <c r="T765">
        <v>7</v>
      </c>
      <c r="U765">
        <v>0.7</v>
      </c>
      <c r="V765">
        <v>-45.933299999999988</v>
      </c>
    </row>
    <row r="766" spans="1:22" x14ac:dyDescent="0.3">
      <c r="A766">
        <v>5593</v>
      </c>
      <c r="B766" t="s">
        <v>8350</v>
      </c>
      <c r="C766">
        <v>2011</v>
      </c>
      <c r="D766" s="13">
        <v>40829</v>
      </c>
      <c r="E766" s="13">
        <v>40834</v>
      </c>
      <c r="F766" t="s">
        <v>23</v>
      </c>
      <c r="G766" t="s">
        <v>4236</v>
      </c>
      <c r="H766" t="s">
        <v>4237</v>
      </c>
      <c r="I766" t="s">
        <v>41</v>
      </c>
      <c r="J766" t="s">
        <v>27</v>
      </c>
      <c r="K766" t="s">
        <v>1119</v>
      </c>
      <c r="L766" t="s">
        <v>788</v>
      </c>
      <c r="M766">
        <v>8701</v>
      </c>
      <c r="N766" t="s">
        <v>148</v>
      </c>
      <c r="O766" t="s">
        <v>421</v>
      </c>
      <c r="P766" t="s">
        <v>46</v>
      </c>
      <c r="Q766" t="s">
        <v>75</v>
      </c>
      <c r="R766" t="s">
        <v>422</v>
      </c>
      <c r="S766">
        <v>18.940000000000001</v>
      </c>
      <c r="T766">
        <v>1</v>
      </c>
      <c r="U766">
        <v>0</v>
      </c>
      <c r="V766">
        <v>9.4700000000000006</v>
      </c>
    </row>
    <row r="767" spans="1:22" x14ac:dyDescent="0.3">
      <c r="A767">
        <v>5589</v>
      </c>
      <c r="B767" t="s">
        <v>8348</v>
      </c>
      <c r="C767">
        <v>2011</v>
      </c>
      <c r="D767" s="13">
        <v>40743</v>
      </c>
      <c r="E767" s="13">
        <v>40748</v>
      </c>
      <c r="F767" t="s">
        <v>50</v>
      </c>
      <c r="G767" t="s">
        <v>6140</v>
      </c>
      <c r="H767" t="s">
        <v>6141</v>
      </c>
      <c r="I767" t="s">
        <v>102</v>
      </c>
      <c r="J767" t="s">
        <v>27</v>
      </c>
      <c r="K767" t="s">
        <v>1761</v>
      </c>
      <c r="L767" t="s">
        <v>1762</v>
      </c>
      <c r="M767">
        <v>59405</v>
      </c>
      <c r="N767" t="s">
        <v>44</v>
      </c>
      <c r="O767" t="s">
        <v>2867</v>
      </c>
      <c r="P767" t="s">
        <v>46</v>
      </c>
      <c r="Q767" t="s">
        <v>75</v>
      </c>
      <c r="R767" t="s">
        <v>2868</v>
      </c>
      <c r="S767">
        <v>6.0960000000000001</v>
      </c>
      <c r="T767">
        <v>2</v>
      </c>
      <c r="U767">
        <v>0.2</v>
      </c>
      <c r="V767">
        <v>2.2098</v>
      </c>
    </row>
    <row r="768" spans="1:22" x14ac:dyDescent="0.3">
      <c r="A768">
        <v>5573</v>
      </c>
      <c r="B768" t="s">
        <v>8332</v>
      </c>
      <c r="C768">
        <v>2011</v>
      </c>
      <c r="D768" s="13">
        <v>40882</v>
      </c>
      <c r="E768" s="13">
        <v>40886</v>
      </c>
      <c r="F768" t="s">
        <v>50</v>
      </c>
      <c r="G768" t="s">
        <v>895</v>
      </c>
      <c r="H768" t="s">
        <v>896</v>
      </c>
      <c r="I768" t="s">
        <v>41</v>
      </c>
      <c r="J768" t="s">
        <v>27</v>
      </c>
      <c r="K768" t="s">
        <v>497</v>
      </c>
      <c r="L768" t="s">
        <v>498</v>
      </c>
      <c r="M768">
        <v>43229</v>
      </c>
      <c r="N768" t="s">
        <v>148</v>
      </c>
      <c r="O768" t="s">
        <v>2686</v>
      </c>
      <c r="P768" t="s">
        <v>46</v>
      </c>
      <c r="Q768" t="s">
        <v>75</v>
      </c>
      <c r="R768" t="s">
        <v>2687</v>
      </c>
      <c r="S768">
        <v>29.940000000000005</v>
      </c>
      <c r="T768">
        <v>4</v>
      </c>
      <c r="U768">
        <v>0.7</v>
      </c>
      <c r="V768">
        <v>-23.952000000000005</v>
      </c>
    </row>
    <row r="769" spans="1:22" x14ac:dyDescent="0.3">
      <c r="A769">
        <v>5564</v>
      </c>
      <c r="B769" t="s">
        <v>8328</v>
      </c>
      <c r="C769">
        <v>2014</v>
      </c>
      <c r="D769" s="13">
        <v>41730</v>
      </c>
      <c r="E769" s="13">
        <v>41732</v>
      </c>
      <c r="F769" t="s">
        <v>23</v>
      </c>
      <c r="G769" t="s">
        <v>4507</v>
      </c>
      <c r="H769" t="s">
        <v>4508</v>
      </c>
      <c r="I769" t="s">
        <v>41</v>
      </c>
      <c r="J769" t="s">
        <v>27</v>
      </c>
      <c r="K769" t="s">
        <v>1736</v>
      </c>
      <c r="L769" t="s">
        <v>1272</v>
      </c>
      <c r="M769">
        <v>30318</v>
      </c>
      <c r="N769" t="s">
        <v>30</v>
      </c>
      <c r="O769" t="s">
        <v>168</v>
      </c>
      <c r="P769" t="s">
        <v>46</v>
      </c>
      <c r="Q769" t="s">
        <v>75</v>
      </c>
      <c r="R769" t="s">
        <v>169</v>
      </c>
      <c r="S769">
        <v>64.12</v>
      </c>
      <c r="T769">
        <v>4</v>
      </c>
      <c r="U769">
        <v>0</v>
      </c>
      <c r="V769">
        <v>30.7776</v>
      </c>
    </row>
    <row r="770" spans="1:22" x14ac:dyDescent="0.3">
      <c r="A770">
        <v>767</v>
      </c>
      <c r="B770" t="s">
        <v>2419</v>
      </c>
      <c r="C770">
        <v>2011</v>
      </c>
      <c r="D770" s="13">
        <v>40557</v>
      </c>
      <c r="E770" s="13">
        <v>40559</v>
      </c>
      <c r="F770" t="s">
        <v>23</v>
      </c>
      <c r="G770" t="s">
        <v>2420</v>
      </c>
      <c r="H770" t="s">
        <v>2421</v>
      </c>
      <c r="I770" t="s">
        <v>41</v>
      </c>
      <c r="J770" t="s">
        <v>27</v>
      </c>
      <c r="K770" t="s">
        <v>2422</v>
      </c>
      <c r="L770" t="s">
        <v>736</v>
      </c>
      <c r="M770">
        <v>71111</v>
      </c>
      <c r="N770" t="s">
        <v>30</v>
      </c>
      <c r="O770" t="s">
        <v>2427</v>
      </c>
      <c r="P770" t="s">
        <v>46</v>
      </c>
      <c r="Q770" t="s">
        <v>75</v>
      </c>
      <c r="R770" t="s">
        <v>186</v>
      </c>
      <c r="S770">
        <v>5.64</v>
      </c>
      <c r="T770">
        <v>3</v>
      </c>
      <c r="U770">
        <v>0</v>
      </c>
      <c r="V770">
        <v>2.7071999999999994</v>
      </c>
    </row>
    <row r="771" spans="1:22" x14ac:dyDescent="0.3">
      <c r="A771">
        <v>5562</v>
      </c>
      <c r="B771" t="s">
        <v>8328</v>
      </c>
      <c r="C771">
        <v>2014</v>
      </c>
      <c r="D771" s="13">
        <v>41730</v>
      </c>
      <c r="E771" s="13">
        <v>41732</v>
      </c>
      <c r="F771" t="s">
        <v>23</v>
      </c>
      <c r="G771" t="s">
        <v>4507</v>
      </c>
      <c r="H771" t="s">
        <v>4508</v>
      </c>
      <c r="I771" t="s">
        <v>41</v>
      </c>
      <c r="J771" t="s">
        <v>27</v>
      </c>
      <c r="K771" t="s">
        <v>1736</v>
      </c>
      <c r="L771" t="s">
        <v>1272</v>
      </c>
      <c r="M771">
        <v>30318</v>
      </c>
      <c r="N771" t="s">
        <v>30</v>
      </c>
      <c r="O771" t="s">
        <v>1206</v>
      </c>
      <c r="P771" t="s">
        <v>46</v>
      </c>
      <c r="Q771" t="s">
        <v>75</v>
      </c>
      <c r="R771" t="s">
        <v>1207</v>
      </c>
      <c r="S771">
        <v>34.54</v>
      </c>
      <c r="T771">
        <v>1</v>
      </c>
      <c r="U771">
        <v>0</v>
      </c>
      <c r="V771">
        <v>17.27</v>
      </c>
    </row>
    <row r="772" spans="1:22" x14ac:dyDescent="0.3">
      <c r="A772">
        <v>5545</v>
      </c>
      <c r="B772" t="s">
        <v>8315</v>
      </c>
      <c r="C772">
        <v>2013</v>
      </c>
      <c r="D772" s="13">
        <v>41628</v>
      </c>
      <c r="E772" s="13">
        <v>41634</v>
      </c>
      <c r="F772" t="s">
        <v>50</v>
      </c>
      <c r="G772" t="s">
        <v>220</v>
      </c>
      <c r="H772" t="s">
        <v>221</v>
      </c>
      <c r="I772" t="s">
        <v>41</v>
      </c>
      <c r="J772" t="s">
        <v>27</v>
      </c>
      <c r="K772" t="s">
        <v>1310</v>
      </c>
      <c r="L772" t="s">
        <v>310</v>
      </c>
      <c r="M772">
        <v>85705</v>
      </c>
      <c r="N772" t="s">
        <v>44</v>
      </c>
      <c r="O772" t="s">
        <v>2054</v>
      </c>
      <c r="P772" t="s">
        <v>46</v>
      </c>
      <c r="Q772" t="s">
        <v>75</v>
      </c>
      <c r="R772" t="s">
        <v>2055</v>
      </c>
      <c r="S772">
        <v>5.2140000000000004</v>
      </c>
      <c r="T772">
        <v>2</v>
      </c>
      <c r="U772">
        <v>0.7</v>
      </c>
      <c r="V772">
        <v>-4.1711999999999989</v>
      </c>
    </row>
    <row r="773" spans="1:22" x14ac:dyDescent="0.3">
      <c r="A773">
        <v>5544</v>
      </c>
      <c r="B773" t="s">
        <v>8315</v>
      </c>
      <c r="C773">
        <v>2013</v>
      </c>
      <c r="D773" s="13">
        <v>41628</v>
      </c>
      <c r="E773" s="13">
        <v>41634</v>
      </c>
      <c r="F773" t="s">
        <v>50</v>
      </c>
      <c r="G773" t="s">
        <v>220</v>
      </c>
      <c r="H773" t="s">
        <v>221</v>
      </c>
      <c r="I773" t="s">
        <v>41</v>
      </c>
      <c r="J773" t="s">
        <v>27</v>
      </c>
      <c r="K773" t="s">
        <v>1310</v>
      </c>
      <c r="L773" t="s">
        <v>310</v>
      </c>
      <c r="M773">
        <v>85705</v>
      </c>
      <c r="N773" t="s">
        <v>44</v>
      </c>
      <c r="O773" t="s">
        <v>6137</v>
      </c>
      <c r="P773" t="s">
        <v>46</v>
      </c>
      <c r="Q773" t="s">
        <v>75</v>
      </c>
      <c r="R773" t="s">
        <v>6138</v>
      </c>
      <c r="S773">
        <v>10.440000000000001</v>
      </c>
      <c r="T773">
        <v>6</v>
      </c>
      <c r="U773">
        <v>0.7</v>
      </c>
      <c r="V773">
        <v>-7.6559999999999988</v>
      </c>
    </row>
    <row r="774" spans="1:22" x14ac:dyDescent="0.3">
      <c r="A774">
        <v>771</v>
      </c>
      <c r="B774" t="s">
        <v>2438</v>
      </c>
      <c r="C774">
        <v>2014</v>
      </c>
      <c r="D774" s="13">
        <v>41670</v>
      </c>
      <c r="E774" s="13">
        <v>41676</v>
      </c>
      <c r="F774" t="s">
        <v>50</v>
      </c>
      <c r="G774" t="s">
        <v>2439</v>
      </c>
      <c r="H774" t="s">
        <v>2440</v>
      </c>
      <c r="I774" t="s">
        <v>41</v>
      </c>
      <c r="J774" t="s">
        <v>27</v>
      </c>
      <c r="K774" t="s">
        <v>1377</v>
      </c>
      <c r="L774" t="s">
        <v>489</v>
      </c>
      <c r="M774">
        <v>50315</v>
      </c>
      <c r="N774" t="s">
        <v>105</v>
      </c>
      <c r="O774" t="s">
        <v>2441</v>
      </c>
      <c r="P774" t="s">
        <v>46</v>
      </c>
      <c r="Q774" t="s">
        <v>75</v>
      </c>
      <c r="R774" t="s">
        <v>2442</v>
      </c>
      <c r="S774">
        <v>18.28</v>
      </c>
      <c r="T774">
        <v>2</v>
      </c>
      <c r="U774">
        <v>0</v>
      </c>
      <c r="V774">
        <v>9.14</v>
      </c>
    </row>
    <row r="775" spans="1:22" x14ac:dyDescent="0.3">
      <c r="A775">
        <v>5541</v>
      </c>
      <c r="B775" t="s">
        <v>8314</v>
      </c>
      <c r="C775">
        <v>2014</v>
      </c>
      <c r="D775" s="13">
        <v>41782</v>
      </c>
      <c r="E775" s="13">
        <v>41786</v>
      </c>
      <c r="F775" t="s">
        <v>50</v>
      </c>
      <c r="G775" t="s">
        <v>824</v>
      </c>
      <c r="H775" t="s">
        <v>825</v>
      </c>
      <c r="I775" t="s">
        <v>26</v>
      </c>
      <c r="J775" t="s">
        <v>27</v>
      </c>
      <c r="K775" t="s">
        <v>303</v>
      </c>
      <c r="L775" t="s">
        <v>211</v>
      </c>
      <c r="M775">
        <v>60653</v>
      </c>
      <c r="N775" t="s">
        <v>105</v>
      </c>
      <c r="O775" t="s">
        <v>545</v>
      </c>
      <c r="P775" t="s">
        <v>46</v>
      </c>
      <c r="Q775" t="s">
        <v>75</v>
      </c>
      <c r="R775" t="s">
        <v>546</v>
      </c>
      <c r="S775">
        <v>1.5919999999999996</v>
      </c>
      <c r="T775">
        <v>2</v>
      </c>
      <c r="U775">
        <v>0.8</v>
      </c>
      <c r="V775">
        <v>-2.6268000000000002</v>
      </c>
    </row>
    <row r="776" spans="1:22" x14ac:dyDescent="0.3">
      <c r="A776">
        <v>773</v>
      </c>
      <c r="B776" t="s">
        <v>2438</v>
      </c>
      <c r="C776">
        <v>2014</v>
      </c>
      <c r="D776" s="13">
        <v>41670</v>
      </c>
      <c r="E776" s="13">
        <v>41676</v>
      </c>
      <c r="F776" t="s">
        <v>50</v>
      </c>
      <c r="G776" t="s">
        <v>2439</v>
      </c>
      <c r="H776" t="s">
        <v>2440</v>
      </c>
      <c r="I776" t="s">
        <v>41</v>
      </c>
      <c r="J776" t="s">
        <v>27</v>
      </c>
      <c r="K776" t="s">
        <v>1377</v>
      </c>
      <c r="L776" t="s">
        <v>489</v>
      </c>
      <c r="M776">
        <v>50315</v>
      </c>
      <c r="N776" t="s">
        <v>105</v>
      </c>
      <c r="O776" t="s">
        <v>2443</v>
      </c>
      <c r="P776" t="s">
        <v>46</v>
      </c>
      <c r="Q776" t="s">
        <v>75</v>
      </c>
      <c r="R776" t="s">
        <v>2444</v>
      </c>
      <c r="S776">
        <v>32.35</v>
      </c>
      <c r="T776">
        <v>5</v>
      </c>
      <c r="U776">
        <v>0</v>
      </c>
      <c r="V776">
        <v>16.175000000000001</v>
      </c>
    </row>
    <row r="777" spans="1:22" x14ac:dyDescent="0.3">
      <c r="A777">
        <v>774</v>
      </c>
      <c r="B777" t="s">
        <v>2438</v>
      </c>
      <c r="C777">
        <v>2014</v>
      </c>
      <c r="D777" s="13">
        <v>41670</v>
      </c>
      <c r="E777" s="13">
        <v>41676</v>
      </c>
      <c r="F777" t="s">
        <v>50</v>
      </c>
      <c r="G777" t="s">
        <v>2439</v>
      </c>
      <c r="H777" t="s">
        <v>2440</v>
      </c>
      <c r="I777" t="s">
        <v>41</v>
      </c>
      <c r="J777" t="s">
        <v>27</v>
      </c>
      <c r="K777" t="s">
        <v>1377</v>
      </c>
      <c r="L777" t="s">
        <v>489</v>
      </c>
      <c r="M777">
        <v>50315</v>
      </c>
      <c r="N777" t="s">
        <v>105</v>
      </c>
      <c r="O777" t="s">
        <v>74</v>
      </c>
      <c r="P777" t="s">
        <v>46</v>
      </c>
      <c r="Q777" t="s">
        <v>75</v>
      </c>
      <c r="R777" t="s">
        <v>76</v>
      </c>
      <c r="S777">
        <v>7.71</v>
      </c>
      <c r="T777">
        <v>1</v>
      </c>
      <c r="U777">
        <v>0</v>
      </c>
      <c r="V777">
        <v>3.4695</v>
      </c>
    </row>
    <row r="778" spans="1:22" x14ac:dyDescent="0.3">
      <c r="A778">
        <v>5539</v>
      </c>
      <c r="B778" t="s">
        <v>8312</v>
      </c>
      <c r="C778">
        <v>2012</v>
      </c>
      <c r="D778" s="13">
        <v>41012</v>
      </c>
      <c r="E778" s="13">
        <v>41019</v>
      </c>
      <c r="F778" t="s">
        <v>50</v>
      </c>
      <c r="G778" t="s">
        <v>1694</v>
      </c>
      <c r="H778" t="s">
        <v>1695</v>
      </c>
      <c r="I778" t="s">
        <v>26</v>
      </c>
      <c r="J778" t="s">
        <v>27</v>
      </c>
      <c r="K778" t="s">
        <v>8313</v>
      </c>
      <c r="L778" t="s">
        <v>138</v>
      </c>
      <c r="M778">
        <v>68701</v>
      </c>
      <c r="N778" t="s">
        <v>105</v>
      </c>
      <c r="O778" t="s">
        <v>2727</v>
      </c>
      <c r="P778" t="s">
        <v>46</v>
      </c>
      <c r="Q778" t="s">
        <v>75</v>
      </c>
      <c r="R778" t="s">
        <v>2728</v>
      </c>
      <c r="S778">
        <v>17.43</v>
      </c>
      <c r="T778">
        <v>3</v>
      </c>
      <c r="U778">
        <v>0</v>
      </c>
      <c r="V778">
        <v>8.0177999999999994</v>
      </c>
    </row>
    <row r="779" spans="1:22" x14ac:dyDescent="0.3">
      <c r="A779">
        <v>5537</v>
      </c>
      <c r="B779" t="s">
        <v>8311</v>
      </c>
      <c r="C779">
        <v>2013</v>
      </c>
      <c r="D779" s="13">
        <v>41432</v>
      </c>
      <c r="E779" s="13">
        <v>41433</v>
      </c>
      <c r="F779" t="s">
        <v>188</v>
      </c>
      <c r="G779" t="s">
        <v>2035</v>
      </c>
      <c r="H779" t="s">
        <v>2036</v>
      </c>
      <c r="I779" t="s">
        <v>26</v>
      </c>
      <c r="J779" t="s">
        <v>27</v>
      </c>
      <c r="K779" t="s">
        <v>5141</v>
      </c>
      <c r="L779" t="s">
        <v>1707</v>
      </c>
      <c r="M779">
        <v>72209</v>
      </c>
      <c r="N779" t="s">
        <v>30</v>
      </c>
      <c r="O779" t="s">
        <v>4233</v>
      </c>
      <c r="P779" t="s">
        <v>46</v>
      </c>
      <c r="Q779" t="s">
        <v>75</v>
      </c>
      <c r="R779" t="s">
        <v>4234</v>
      </c>
      <c r="S779">
        <v>11.67</v>
      </c>
      <c r="T779">
        <v>3</v>
      </c>
      <c r="U779">
        <v>0</v>
      </c>
      <c r="V779">
        <v>5.6015999999999995</v>
      </c>
    </row>
    <row r="780" spans="1:22" x14ac:dyDescent="0.3">
      <c r="A780">
        <v>5536</v>
      </c>
      <c r="B780" t="s">
        <v>8311</v>
      </c>
      <c r="C780">
        <v>2013</v>
      </c>
      <c r="D780" s="13">
        <v>41432</v>
      </c>
      <c r="E780" s="13">
        <v>41433</v>
      </c>
      <c r="F780" t="s">
        <v>188</v>
      </c>
      <c r="G780" t="s">
        <v>2035</v>
      </c>
      <c r="H780" t="s">
        <v>2036</v>
      </c>
      <c r="I780" t="s">
        <v>26</v>
      </c>
      <c r="J780" t="s">
        <v>27</v>
      </c>
      <c r="K780" t="s">
        <v>5141</v>
      </c>
      <c r="L780" t="s">
        <v>1707</v>
      </c>
      <c r="M780">
        <v>72209</v>
      </c>
      <c r="N780" t="s">
        <v>30</v>
      </c>
      <c r="O780" t="s">
        <v>431</v>
      </c>
      <c r="P780" t="s">
        <v>46</v>
      </c>
      <c r="Q780" t="s">
        <v>75</v>
      </c>
      <c r="R780" t="s">
        <v>432</v>
      </c>
      <c r="S780">
        <v>64.14</v>
      </c>
      <c r="T780">
        <v>3</v>
      </c>
      <c r="U780">
        <v>0</v>
      </c>
      <c r="V780">
        <v>30.787199999999999</v>
      </c>
    </row>
    <row r="781" spans="1:22" x14ac:dyDescent="0.3">
      <c r="A781">
        <v>5523</v>
      </c>
      <c r="B781" t="s">
        <v>8299</v>
      </c>
      <c r="C781">
        <v>2013</v>
      </c>
      <c r="D781" s="13">
        <v>41431</v>
      </c>
      <c r="E781" s="13">
        <v>41433</v>
      </c>
      <c r="F781" t="s">
        <v>188</v>
      </c>
      <c r="G781" t="s">
        <v>2002</v>
      </c>
      <c r="H781" t="s">
        <v>2003</v>
      </c>
      <c r="I781" t="s">
        <v>26</v>
      </c>
      <c r="J781" t="s">
        <v>27</v>
      </c>
      <c r="K781" t="s">
        <v>912</v>
      </c>
      <c r="L781" t="s">
        <v>43</v>
      </c>
      <c r="M781">
        <v>95051</v>
      </c>
      <c r="N781" t="s">
        <v>44</v>
      </c>
      <c r="O781" t="s">
        <v>5621</v>
      </c>
      <c r="P781" t="s">
        <v>46</v>
      </c>
      <c r="Q781" t="s">
        <v>75</v>
      </c>
      <c r="R781" t="s">
        <v>1219</v>
      </c>
      <c r="S781">
        <v>21.552000000000003</v>
      </c>
      <c r="T781">
        <v>6</v>
      </c>
      <c r="U781">
        <v>0.2</v>
      </c>
      <c r="V781">
        <v>7.0043999999999977</v>
      </c>
    </row>
    <row r="782" spans="1:22" x14ac:dyDescent="0.3">
      <c r="A782">
        <v>5496</v>
      </c>
      <c r="B782" t="s">
        <v>8284</v>
      </c>
      <c r="C782">
        <v>2012</v>
      </c>
      <c r="D782" s="13">
        <v>41156</v>
      </c>
      <c r="E782" s="13">
        <v>41160</v>
      </c>
      <c r="F782" t="s">
        <v>50</v>
      </c>
      <c r="G782" t="s">
        <v>3887</v>
      </c>
      <c r="H782" t="s">
        <v>3888</v>
      </c>
      <c r="I782" t="s">
        <v>41</v>
      </c>
      <c r="J782" t="s">
        <v>27</v>
      </c>
      <c r="K782" t="s">
        <v>146</v>
      </c>
      <c r="L782" t="s">
        <v>147</v>
      </c>
      <c r="M782">
        <v>19140</v>
      </c>
      <c r="N782" t="s">
        <v>148</v>
      </c>
      <c r="O782" t="s">
        <v>4832</v>
      </c>
      <c r="P782" t="s">
        <v>46</v>
      </c>
      <c r="Q782" t="s">
        <v>75</v>
      </c>
      <c r="R782" t="s">
        <v>4833</v>
      </c>
      <c r="S782">
        <v>7.6560000000000006</v>
      </c>
      <c r="T782">
        <v>4</v>
      </c>
      <c r="U782">
        <v>0.7</v>
      </c>
      <c r="V782">
        <v>-6.1247999999999987</v>
      </c>
    </row>
    <row r="783" spans="1:22" x14ac:dyDescent="0.3">
      <c r="A783">
        <v>5487</v>
      </c>
      <c r="B783" t="s">
        <v>8280</v>
      </c>
      <c r="C783">
        <v>2012</v>
      </c>
      <c r="D783" s="13">
        <v>41206</v>
      </c>
      <c r="E783" s="13">
        <v>41211</v>
      </c>
      <c r="F783" t="s">
        <v>50</v>
      </c>
      <c r="G783" t="s">
        <v>1665</v>
      </c>
      <c r="H783" t="s">
        <v>1666</v>
      </c>
      <c r="I783" t="s">
        <v>102</v>
      </c>
      <c r="J783" t="s">
        <v>27</v>
      </c>
      <c r="K783" t="s">
        <v>678</v>
      </c>
      <c r="L783" t="s">
        <v>104</v>
      </c>
      <c r="M783">
        <v>78207</v>
      </c>
      <c r="N783" t="s">
        <v>105</v>
      </c>
      <c r="O783" t="s">
        <v>1218</v>
      </c>
      <c r="P783" t="s">
        <v>46</v>
      </c>
      <c r="Q783" t="s">
        <v>75</v>
      </c>
      <c r="R783" t="s">
        <v>1219</v>
      </c>
      <c r="S783">
        <v>3.5919999999999992</v>
      </c>
      <c r="T783">
        <v>4</v>
      </c>
      <c r="U783">
        <v>0.8</v>
      </c>
      <c r="V783">
        <v>-6.2860000000000031</v>
      </c>
    </row>
    <row r="784" spans="1:22" x14ac:dyDescent="0.3">
      <c r="A784">
        <v>5480</v>
      </c>
      <c r="B784" t="s">
        <v>8274</v>
      </c>
      <c r="C784">
        <v>2011</v>
      </c>
      <c r="D784" s="13">
        <v>40633</v>
      </c>
      <c r="E784" s="13">
        <v>40637</v>
      </c>
      <c r="F784" t="s">
        <v>50</v>
      </c>
      <c r="G784" t="s">
        <v>1805</v>
      </c>
      <c r="H784" t="s">
        <v>1806</v>
      </c>
      <c r="I784" t="s">
        <v>41</v>
      </c>
      <c r="J784" t="s">
        <v>27</v>
      </c>
      <c r="K784" t="s">
        <v>1419</v>
      </c>
      <c r="L784" t="s">
        <v>54</v>
      </c>
      <c r="M784">
        <v>33180</v>
      </c>
      <c r="N784" t="s">
        <v>30</v>
      </c>
      <c r="O784" t="s">
        <v>3125</v>
      </c>
      <c r="P784" t="s">
        <v>46</v>
      </c>
      <c r="Q784" t="s">
        <v>75</v>
      </c>
      <c r="R784" t="s">
        <v>3126</v>
      </c>
      <c r="S784">
        <v>1.8690000000000004</v>
      </c>
      <c r="T784">
        <v>1</v>
      </c>
      <c r="U784">
        <v>0.7</v>
      </c>
      <c r="V784">
        <v>-1.3082999999999996</v>
      </c>
    </row>
    <row r="785" spans="1:22" x14ac:dyDescent="0.3">
      <c r="A785">
        <v>782</v>
      </c>
      <c r="B785" t="s">
        <v>2459</v>
      </c>
      <c r="C785">
        <v>2012</v>
      </c>
      <c r="D785" s="13">
        <v>41185</v>
      </c>
      <c r="E785" s="13">
        <v>41188</v>
      </c>
      <c r="F785" t="s">
        <v>23</v>
      </c>
      <c r="G785" t="s">
        <v>2460</v>
      </c>
      <c r="H785" t="s">
        <v>2461</v>
      </c>
      <c r="I785" t="s">
        <v>26</v>
      </c>
      <c r="J785" t="s">
        <v>27</v>
      </c>
      <c r="K785" t="s">
        <v>497</v>
      </c>
      <c r="L785" t="s">
        <v>498</v>
      </c>
      <c r="M785">
        <v>43229</v>
      </c>
      <c r="N785" t="s">
        <v>148</v>
      </c>
      <c r="O785" t="s">
        <v>1596</v>
      </c>
      <c r="P785" t="s">
        <v>46</v>
      </c>
      <c r="Q785" t="s">
        <v>75</v>
      </c>
      <c r="R785" t="s">
        <v>1597</v>
      </c>
      <c r="S785">
        <v>32.07</v>
      </c>
      <c r="T785">
        <v>5</v>
      </c>
      <c r="U785">
        <v>0.7</v>
      </c>
      <c r="V785">
        <v>-22.448999999999991</v>
      </c>
    </row>
    <row r="786" spans="1:22" x14ac:dyDescent="0.3">
      <c r="A786">
        <v>5479</v>
      </c>
      <c r="B786" t="s">
        <v>8273</v>
      </c>
      <c r="C786">
        <v>2013</v>
      </c>
      <c r="D786" s="13">
        <v>41599</v>
      </c>
      <c r="E786" s="13">
        <v>41603</v>
      </c>
      <c r="F786" t="s">
        <v>50</v>
      </c>
      <c r="G786" t="s">
        <v>711</v>
      </c>
      <c r="H786" t="s">
        <v>712</v>
      </c>
      <c r="I786" t="s">
        <v>26</v>
      </c>
      <c r="J786" t="s">
        <v>27</v>
      </c>
      <c r="K786" t="s">
        <v>606</v>
      </c>
      <c r="L786" t="s">
        <v>245</v>
      </c>
      <c r="M786">
        <v>19711</v>
      </c>
      <c r="N786" t="s">
        <v>148</v>
      </c>
      <c r="O786" t="s">
        <v>4642</v>
      </c>
      <c r="P786" t="s">
        <v>46</v>
      </c>
      <c r="Q786" t="s">
        <v>75</v>
      </c>
      <c r="R786" t="s">
        <v>4643</v>
      </c>
      <c r="S786">
        <v>128.39999999999998</v>
      </c>
      <c r="T786">
        <v>3</v>
      </c>
      <c r="U786">
        <v>0</v>
      </c>
      <c r="V786">
        <v>62.915999999999997</v>
      </c>
    </row>
    <row r="787" spans="1:22" x14ac:dyDescent="0.3">
      <c r="A787">
        <v>5463</v>
      </c>
      <c r="B787" t="s">
        <v>8265</v>
      </c>
      <c r="C787">
        <v>2011</v>
      </c>
      <c r="D787" s="13">
        <v>40563</v>
      </c>
      <c r="E787" s="13">
        <v>40564</v>
      </c>
      <c r="F787" t="s">
        <v>188</v>
      </c>
      <c r="G787" t="s">
        <v>2961</v>
      </c>
      <c r="H787" t="s">
        <v>2962</v>
      </c>
      <c r="I787" t="s">
        <v>26</v>
      </c>
      <c r="J787" t="s">
        <v>27</v>
      </c>
      <c r="K787" t="s">
        <v>622</v>
      </c>
      <c r="L787" t="s">
        <v>310</v>
      </c>
      <c r="M787">
        <v>85254</v>
      </c>
      <c r="N787" t="s">
        <v>44</v>
      </c>
      <c r="O787" t="s">
        <v>3242</v>
      </c>
      <c r="P787" t="s">
        <v>46</v>
      </c>
      <c r="Q787" t="s">
        <v>75</v>
      </c>
      <c r="R787" t="s">
        <v>3243</v>
      </c>
      <c r="S787">
        <v>32.340000000000003</v>
      </c>
      <c r="T787">
        <v>10</v>
      </c>
      <c r="U787">
        <v>0.7</v>
      </c>
      <c r="V787">
        <v>-23.716000000000001</v>
      </c>
    </row>
    <row r="788" spans="1:22" x14ac:dyDescent="0.3">
      <c r="A788">
        <v>5459</v>
      </c>
      <c r="B788" t="s">
        <v>8260</v>
      </c>
      <c r="C788">
        <v>2014</v>
      </c>
      <c r="D788" s="13">
        <v>41887</v>
      </c>
      <c r="E788" s="13">
        <v>41889</v>
      </c>
      <c r="F788" t="s">
        <v>23</v>
      </c>
      <c r="G788" t="s">
        <v>111</v>
      </c>
      <c r="H788" t="s">
        <v>112</v>
      </c>
      <c r="I788" t="s">
        <v>26</v>
      </c>
      <c r="J788" t="s">
        <v>27</v>
      </c>
      <c r="K788" t="s">
        <v>127</v>
      </c>
      <c r="L788" t="s">
        <v>43</v>
      </c>
      <c r="M788">
        <v>94122</v>
      </c>
      <c r="N788" t="s">
        <v>44</v>
      </c>
      <c r="O788" t="s">
        <v>2963</v>
      </c>
      <c r="P788" t="s">
        <v>46</v>
      </c>
      <c r="Q788" t="s">
        <v>75</v>
      </c>
      <c r="R788" t="s">
        <v>2964</v>
      </c>
      <c r="S788">
        <v>13.343999999999998</v>
      </c>
      <c r="T788">
        <v>6</v>
      </c>
      <c r="U788">
        <v>0.2</v>
      </c>
      <c r="V788">
        <v>4.3367999999999993</v>
      </c>
    </row>
    <row r="789" spans="1:22" x14ac:dyDescent="0.3">
      <c r="A789">
        <v>5451</v>
      </c>
      <c r="B789" t="s">
        <v>8253</v>
      </c>
      <c r="C789">
        <v>2011</v>
      </c>
      <c r="D789" s="13">
        <v>40798</v>
      </c>
      <c r="E789" s="13">
        <v>40805</v>
      </c>
      <c r="F789" t="s">
        <v>50</v>
      </c>
      <c r="G789" t="s">
        <v>5737</v>
      </c>
      <c r="H789" t="s">
        <v>5738</v>
      </c>
      <c r="I789" t="s">
        <v>102</v>
      </c>
      <c r="J789" t="s">
        <v>27</v>
      </c>
      <c r="K789" t="s">
        <v>4529</v>
      </c>
      <c r="L789" t="s">
        <v>4530</v>
      </c>
      <c r="M789">
        <v>66062</v>
      </c>
      <c r="N789" t="s">
        <v>105</v>
      </c>
      <c r="O789" t="s">
        <v>3477</v>
      </c>
      <c r="P789" t="s">
        <v>46</v>
      </c>
      <c r="Q789" t="s">
        <v>75</v>
      </c>
      <c r="R789" t="s">
        <v>3478</v>
      </c>
      <c r="S789">
        <v>331.96</v>
      </c>
      <c r="T789">
        <v>2</v>
      </c>
      <c r="U789">
        <v>0</v>
      </c>
      <c r="V789">
        <v>149.38199999999998</v>
      </c>
    </row>
    <row r="790" spans="1:22" x14ac:dyDescent="0.3">
      <c r="A790">
        <v>787</v>
      </c>
      <c r="B790" t="s">
        <v>2469</v>
      </c>
      <c r="C790">
        <v>2014</v>
      </c>
      <c r="D790" s="13">
        <v>41716</v>
      </c>
      <c r="E790" s="13">
        <v>41720</v>
      </c>
      <c r="F790" t="s">
        <v>23</v>
      </c>
      <c r="G790" t="s">
        <v>486</v>
      </c>
      <c r="H790" t="s">
        <v>487</v>
      </c>
      <c r="I790" t="s">
        <v>26</v>
      </c>
      <c r="J790" t="s">
        <v>27</v>
      </c>
      <c r="K790" t="s">
        <v>2470</v>
      </c>
      <c r="L790" t="s">
        <v>43</v>
      </c>
      <c r="M790">
        <v>93534</v>
      </c>
      <c r="N790" t="s">
        <v>44</v>
      </c>
      <c r="O790" t="s">
        <v>2471</v>
      </c>
      <c r="P790" t="s">
        <v>46</v>
      </c>
      <c r="Q790" t="s">
        <v>75</v>
      </c>
      <c r="R790" t="s">
        <v>2472</v>
      </c>
      <c r="S790">
        <v>17.456</v>
      </c>
      <c r="T790">
        <v>2</v>
      </c>
      <c r="U790">
        <v>0.2</v>
      </c>
      <c r="V790">
        <v>5.8914</v>
      </c>
    </row>
    <row r="791" spans="1:22" x14ac:dyDescent="0.3">
      <c r="A791">
        <v>5444</v>
      </c>
      <c r="B791" t="s">
        <v>8248</v>
      </c>
      <c r="C791">
        <v>2012</v>
      </c>
      <c r="D791" s="13">
        <v>41016</v>
      </c>
      <c r="E791" s="13">
        <v>41022</v>
      </c>
      <c r="F791" t="s">
        <v>50</v>
      </c>
      <c r="G791" t="s">
        <v>2825</v>
      </c>
      <c r="H791" t="s">
        <v>2826</v>
      </c>
      <c r="I791" t="s">
        <v>26</v>
      </c>
      <c r="J791" t="s">
        <v>27</v>
      </c>
      <c r="K791" t="s">
        <v>266</v>
      </c>
      <c r="L791" t="s">
        <v>267</v>
      </c>
      <c r="M791">
        <v>10035</v>
      </c>
      <c r="N791" t="s">
        <v>148</v>
      </c>
      <c r="O791" t="s">
        <v>4474</v>
      </c>
      <c r="P791" t="s">
        <v>46</v>
      </c>
      <c r="Q791" t="s">
        <v>75</v>
      </c>
      <c r="R791" t="s">
        <v>4475</v>
      </c>
      <c r="S791">
        <v>62.296000000000006</v>
      </c>
      <c r="T791">
        <v>13</v>
      </c>
      <c r="U791">
        <v>0.2</v>
      </c>
      <c r="V791">
        <v>21.024899999999999</v>
      </c>
    </row>
    <row r="792" spans="1:22" x14ac:dyDescent="0.3">
      <c r="A792">
        <v>789</v>
      </c>
      <c r="B792" t="s">
        <v>2478</v>
      </c>
      <c r="C792">
        <v>2012</v>
      </c>
      <c r="D792" s="13">
        <v>41086</v>
      </c>
      <c r="E792" s="13">
        <v>41090</v>
      </c>
      <c r="F792" t="s">
        <v>50</v>
      </c>
      <c r="G792" t="s">
        <v>1674</v>
      </c>
      <c r="H792" t="s">
        <v>1675</v>
      </c>
      <c r="I792" t="s">
        <v>26</v>
      </c>
      <c r="J792" t="s">
        <v>27</v>
      </c>
      <c r="K792" t="s">
        <v>1464</v>
      </c>
      <c r="L792" t="s">
        <v>319</v>
      </c>
      <c r="M792">
        <v>23223</v>
      </c>
      <c r="N792" t="s">
        <v>30</v>
      </c>
      <c r="O792" t="s">
        <v>1494</v>
      </c>
      <c r="P792" t="s">
        <v>46</v>
      </c>
      <c r="Q792" t="s">
        <v>75</v>
      </c>
      <c r="R792" t="s">
        <v>1495</v>
      </c>
      <c r="S792">
        <v>143.96</v>
      </c>
      <c r="T792">
        <v>4</v>
      </c>
      <c r="U792">
        <v>0</v>
      </c>
      <c r="V792">
        <v>69.100800000000007</v>
      </c>
    </row>
    <row r="793" spans="1:22" x14ac:dyDescent="0.3">
      <c r="A793">
        <v>5440</v>
      </c>
      <c r="B793" t="s">
        <v>8242</v>
      </c>
      <c r="C793">
        <v>2013</v>
      </c>
      <c r="D793" s="13">
        <v>41369</v>
      </c>
      <c r="E793" s="13">
        <v>41374</v>
      </c>
      <c r="F793" t="s">
        <v>50</v>
      </c>
      <c r="G793" t="s">
        <v>6490</v>
      </c>
      <c r="H793" t="s">
        <v>6491</v>
      </c>
      <c r="I793" t="s">
        <v>26</v>
      </c>
      <c r="J793" t="s">
        <v>27</v>
      </c>
      <c r="K793" t="s">
        <v>266</v>
      </c>
      <c r="L793" t="s">
        <v>267</v>
      </c>
      <c r="M793">
        <v>10035</v>
      </c>
      <c r="N793" t="s">
        <v>148</v>
      </c>
      <c r="O793" t="s">
        <v>6367</v>
      </c>
      <c r="P793" t="s">
        <v>46</v>
      </c>
      <c r="Q793" t="s">
        <v>75</v>
      </c>
      <c r="R793" t="s">
        <v>6368</v>
      </c>
      <c r="S793">
        <v>588.78399999999999</v>
      </c>
      <c r="T793">
        <v>2</v>
      </c>
      <c r="U793">
        <v>0.2</v>
      </c>
      <c r="V793">
        <v>183.99499999999998</v>
      </c>
    </row>
    <row r="794" spans="1:22" x14ac:dyDescent="0.3">
      <c r="A794">
        <v>791</v>
      </c>
      <c r="B794" t="s">
        <v>2478</v>
      </c>
      <c r="C794">
        <v>2012</v>
      </c>
      <c r="D794" s="13">
        <v>41086</v>
      </c>
      <c r="E794" s="13">
        <v>41090</v>
      </c>
      <c r="F794" t="s">
        <v>50</v>
      </c>
      <c r="G794" t="s">
        <v>1674</v>
      </c>
      <c r="H794" t="s">
        <v>1675</v>
      </c>
      <c r="I794" t="s">
        <v>26</v>
      </c>
      <c r="J794" t="s">
        <v>27</v>
      </c>
      <c r="K794" t="s">
        <v>1464</v>
      </c>
      <c r="L794" t="s">
        <v>319</v>
      </c>
      <c r="M794">
        <v>23223</v>
      </c>
      <c r="N794" t="s">
        <v>30</v>
      </c>
      <c r="O794" t="s">
        <v>2479</v>
      </c>
      <c r="P794" t="s">
        <v>46</v>
      </c>
      <c r="Q794" t="s">
        <v>75</v>
      </c>
      <c r="R794" t="s">
        <v>2480</v>
      </c>
      <c r="S794">
        <v>43.04</v>
      </c>
      <c r="T794">
        <v>8</v>
      </c>
      <c r="U794">
        <v>0</v>
      </c>
      <c r="V794">
        <v>21.089600000000001</v>
      </c>
    </row>
    <row r="795" spans="1:22" x14ac:dyDescent="0.3">
      <c r="A795">
        <v>5438</v>
      </c>
      <c r="B795" t="s">
        <v>8239</v>
      </c>
      <c r="C795">
        <v>2011</v>
      </c>
      <c r="D795" s="13">
        <v>40729</v>
      </c>
      <c r="E795" s="13">
        <v>40732</v>
      </c>
      <c r="F795" t="s">
        <v>188</v>
      </c>
      <c r="G795" t="s">
        <v>8188</v>
      </c>
      <c r="H795" t="s">
        <v>8189</v>
      </c>
      <c r="I795" t="s">
        <v>41</v>
      </c>
      <c r="J795" t="s">
        <v>27</v>
      </c>
      <c r="K795" t="s">
        <v>2289</v>
      </c>
      <c r="L795" t="s">
        <v>54</v>
      </c>
      <c r="M795">
        <v>32137</v>
      </c>
      <c r="N795" t="s">
        <v>30</v>
      </c>
      <c r="O795" t="s">
        <v>6400</v>
      </c>
      <c r="P795" t="s">
        <v>46</v>
      </c>
      <c r="Q795" t="s">
        <v>75</v>
      </c>
      <c r="R795" t="s">
        <v>6401</v>
      </c>
      <c r="S795">
        <v>9.8100000000000023</v>
      </c>
      <c r="T795">
        <v>5</v>
      </c>
      <c r="U795">
        <v>0.7</v>
      </c>
      <c r="V795">
        <v>-6.8669999999999973</v>
      </c>
    </row>
    <row r="796" spans="1:22" x14ac:dyDescent="0.3">
      <c r="A796">
        <v>5433</v>
      </c>
      <c r="B796" t="s">
        <v>8232</v>
      </c>
      <c r="C796">
        <v>2014</v>
      </c>
      <c r="D796" s="13">
        <v>41934</v>
      </c>
      <c r="E796" s="13">
        <v>41938</v>
      </c>
      <c r="F796" t="s">
        <v>50</v>
      </c>
      <c r="G796" t="s">
        <v>8233</v>
      </c>
      <c r="H796" t="s">
        <v>8234</v>
      </c>
      <c r="I796" t="s">
        <v>102</v>
      </c>
      <c r="J796" t="s">
        <v>27</v>
      </c>
      <c r="K796" t="s">
        <v>1119</v>
      </c>
      <c r="L796" t="s">
        <v>498</v>
      </c>
      <c r="M796">
        <v>44107</v>
      </c>
      <c r="N796" t="s">
        <v>148</v>
      </c>
      <c r="O796" t="s">
        <v>6227</v>
      </c>
      <c r="P796" t="s">
        <v>46</v>
      </c>
      <c r="Q796" t="s">
        <v>75</v>
      </c>
      <c r="R796" t="s">
        <v>6228</v>
      </c>
      <c r="S796">
        <v>6.2160000000000002</v>
      </c>
      <c r="T796">
        <v>4</v>
      </c>
      <c r="U796">
        <v>0.7</v>
      </c>
      <c r="V796">
        <v>-4.9727999999999994</v>
      </c>
    </row>
    <row r="797" spans="1:22" x14ac:dyDescent="0.3">
      <c r="A797">
        <v>5423</v>
      </c>
      <c r="B797" t="s">
        <v>8219</v>
      </c>
      <c r="C797">
        <v>2013</v>
      </c>
      <c r="D797" s="13">
        <v>41638</v>
      </c>
      <c r="E797" s="13">
        <v>41642</v>
      </c>
      <c r="F797" t="s">
        <v>50</v>
      </c>
      <c r="G797" t="s">
        <v>3528</v>
      </c>
      <c r="H797" t="s">
        <v>3529</v>
      </c>
      <c r="I797" t="s">
        <v>26</v>
      </c>
      <c r="J797" t="s">
        <v>27</v>
      </c>
      <c r="K797" t="s">
        <v>42</v>
      </c>
      <c r="L797" t="s">
        <v>43</v>
      </c>
      <c r="M797">
        <v>90045</v>
      </c>
      <c r="N797" t="s">
        <v>44</v>
      </c>
      <c r="O797" t="s">
        <v>2357</v>
      </c>
      <c r="P797" t="s">
        <v>46</v>
      </c>
      <c r="Q797" t="s">
        <v>75</v>
      </c>
      <c r="R797" t="s">
        <v>2358</v>
      </c>
      <c r="S797">
        <v>11.231999999999999</v>
      </c>
      <c r="T797">
        <v>3</v>
      </c>
      <c r="U797">
        <v>0.2</v>
      </c>
      <c r="V797">
        <v>3.9312000000000005</v>
      </c>
    </row>
    <row r="798" spans="1:22" x14ac:dyDescent="0.3">
      <c r="A798">
        <v>5418</v>
      </c>
      <c r="B798" t="s">
        <v>8214</v>
      </c>
      <c r="C798">
        <v>2011</v>
      </c>
      <c r="D798" s="13">
        <v>40822</v>
      </c>
      <c r="E798" s="13">
        <v>40824</v>
      </c>
      <c r="F798" t="s">
        <v>23</v>
      </c>
      <c r="G798" t="s">
        <v>756</v>
      </c>
      <c r="H798" t="s">
        <v>757</v>
      </c>
      <c r="I798" t="s">
        <v>41</v>
      </c>
      <c r="J798" t="s">
        <v>27</v>
      </c>
      <c r="K798" t="s">
        <v>2530</v>
      </c>
      <c r="L798" t="s">
        <v>138</v>
      </c>
      <c r="M798">
        <v>68104</v>
      </c>
      <c r="N798" t="s">
        <v>105</v>
      </c>
      <c r="O798" t="s">
        <v>8215</v>
      </c>
      <c r="P798" t="s">
        <v>46</v>
      </c>
      <c r="Q798" t="s">
        <v>75</v>
      </c>
      <c r="R798" t="s">
        <v>8216</v>
      </c>
      <c r="S798">
        <v>15.36</v>
      </c>
      <c r="T798">
        <v>2</v>
      </c>
      <c r="U798">
        <v>0</v>
      </c>
      <c r="V798">
        <v>7.68</v>
      </c>
    </row>
    <row r="799" spans="1:22" x14ac:dyDescent="0.3">
      <c r="A799">
        <v>796</v>
      </c>
      <c r="B799" t="s">
        <v>2494</v>
      </c>
      <c r="C799">
        <v>2014</v>
      </c>
      <c r="D799" s="13">
        <v>41904</v>
      </c>
      <c r="E799" s="13">
        <v>41909</v>
      </c>
      <c r="F799" t="s">
        <v>50</v>
      </c>
      <c r="G799" t="s">
        <v>2495</v>
      </c>
      <c r="H799" t="s">
        <v>2496</v>
      </c>
      <c r="I799" t="s">
        <v>26</v>
      </c>
      <c r="J799" t="s">
        <v>27</v>
      </c>
      <c r="K799" t="s">
        <v>389</v>
      </c>
      <c r="L799" t="s">
        <v>229</v>
      </c>
      <c r="M799">
        <v>55901</v>
      </c>
      <c r="N799" t="s">
        <v>105</v>
      </c>
      <c r="O799" t="s">
        <v>2391</v>
      </c>
      <c r="P799" t="s">
        <v>46</v>
      </c>
      <c r="Q799" t="s">
        <v>75</v>
      </c>
      <c r="R799" t="s">
        <v>2392</v>
      </c>
      <c r="S799">
        <v>20.16</v>
      </c>
      <c r="T799">
        <v>7</v>
      </c>
      <c r="U799">
        <v>0</v>
      </c>
      <c r="V799">
        <v>9.8783999999999992</v>
      </c>
    </row>
    <row r="800" spans="1:22" x14ac:dyDescent="0.3">
      <c r="A800">
        <v>5412</v>
      </c>
      <c r="B800" t="s">
        <v>8208</v>
      </c>
      <c r="C800">
        <v>2014</v>
      </c>
      <c r="D800" s="13">
        <v>41901</v>
      </c>
      <c r="E800" s="13">
        <v>41905</v>
      </c>
      <c r="F800" t="s">
        <v>50</v>
      </c>
      <c r="G800" t="s">
        <v>6532</v>
      </c>
      <c r="H800" t="s">
        <v>6533</v>
      </c>
      <c r="I800" t="s">
        <v>26</v>
      </c>
      <c r="J800" t="s">
        <v>27</v>
      </c>
      <c r="K800" t="s">
        <v>8209</v>
      </c>
      <c r="L800" t="s">
        <v>668</v>
      </c>
      <c r="M800">
        <v>88101</v>
      </c>
      <c r="N800" t="s">
        <v>44</v>
      </c>
      <c r="O800" t="s">
        <v>2936</v>
      </c>
      <c r="P800" t="s">
        <v>46</v>
      </c>
      <c r="Q800" t="s">
        <v>75</v>
      </c>
      <c r="R800" t="s">
        <v>2937</v>
      </c>
      <c r="S800">
        <v>10.080000000000002</v>
      </c>
      <c r="T800">
        <v>7</v>
      </c>
      <c r="U800">
        <v>0.2</v>
      </c>
      <c r="V800">
        <v>3.5279999999999996</v>
      </c>
    </row>
    <row r="801" spans="1:22" x14ac:dyDescent="0.3">
      <c r="A801">
        <v>5410</v>
      </c>
      <c r="B801" t="s">
        <v>8206</v>
      </c>
      <c r="C801">
        <v>2014</v>
      </c>
      <c r="D801" s="13">
        <v>41982</v>
      </c>
      <c r="E801" s="13">
        <v>41988</v>
      </c>
      <c r="F801" t="s">
        <v>50</v>
      </c>
      <c r="G801" t="s">
        <v>6029</v>
      </c>
      <c r="H801" t="s">
        <v>6030</v>
      </c>
      <c r="I801" t="s">
        <v>41</v>
      </c>
      <c r="J801" t="s">
        <v>27</v>
      </c>
      <c r="K801" t="s">
        <v>127</v>
      </c>
      <c r="L801" t="s">
        <v>43</v>
      </c>
      <c r="M801">
        <v>94109</v>
      </c>
      <c r="N801" t="s">
        <v>44</v>
      </c>
      <c r="O801" t="s">
        <v>1722</v>
      </c>
      <c r="P801" t="s">
        <v>46</v>
      </c>
      <c r="Q801" t="s">
        <v>75</v>
      </c>
      <c r="R801" t="s">
        <v>1723</v>
      </c>
      <c r="S801">
        <v>90.480000000000018</v>
      </c>
      <c r="T801">
        <v>3</v>
      </c>
      <c r="U801">
        <v>0.2</v>
      </c>
      <c r="V801">
        <v>33.93</v>
      </c>
    </row>
    <row r="802" spans="1:22" x14ac:dyDescent="0.3">
      <c r="A802">
        <v>5409</v>
      </c>
      <c r="B802" t="s">
        <v>8206</v>
      </c>
      <c r="C802">
        <v>2014</v>
      </c>
      <c r="D802" s="13">
        <v>41982</v>
      </c>
      <c r="E802" s="13">
        <v>41988</v>
      </c>
      <c r="F802" t="s">
        <v>50</v>
      </c>
      <c r="G802" t="s">
        <v>6029</v>
      </c>
      <c r="H802" t="s">
        <v>6030</v>
      </c>
      <c r="I802" t="s">
        <v>41</v>
      </c>
      <c r="J802" t="s">
        <v>27</v>
      </c>
      <c r="K802" t="s">
        <v>127</v>
      </c>
      <c r="L802" t="s">
        <v>43</v>
      </c>
      <c r="M802">
        <v>94109</v>
      </c>
      <c r="N802" t="s">
        <v>44</v>
      </c>
      <c r="O802" t="s">
        <v>3542</v>
      </c>
      <c r="P802" t="s">
        <v>46</v>
      </c>
      <c r="Q802" t="s">
        <v>75</v>
      </c>
      <c r="R802" t="s">
        <v>3543</v>
      </c>
      <c r="S802">
        <v>22.424000000000003</v>
      </c>
      <c r="T802">
        <v>1</v>
      </c>
      <c r="U802">
        <v>0.2</v>
      </c>
      <c r="V802">
        <v>8.4089999999999989</v>
      </c>
    </row>
    <row r="803" spans="1:22" x14ac:dyDescent="0.3">
      <c r="A803">
        <v>5404</v>
      </c>
      <c r="B803" t="s">
        <v>8204</v>
      </c>
      <c r="C803">
        <v>2014</v>
      </c>
      <c r="D803" s="13">
        <v>41876</v>
      </c>
      <c r="E803" s="13">
        <v>41881</v>
      </c>
      <c r="F803" t="s">
        <v>50</v>
      </c>
      <c r="G803" t="s">
        <v>1060</v>
      </c>
      <c r="H803" t="s">
        <v>1061</v>
      </c>
      <c r="I803" t="s">
        <v>41</v>
      </c>
      <c r="J803" t="s">
        <v>27</v>
      </c>
      <c r="K803" t="s">
        <v>266</v>
      </c>
      <c r="L803" t="s">
        <v>267</v>
      </c>
      <c r="M803">
        <v>10024</v>
      </c>
      <c r="N803" t="s">
        <v>148</v>
      </c>
      <c r="O803" t="s">
        <v>2357</v>
      </c>
      <c r="P803" t="s">
        <v>46</v>
      </c>
      <c r="Q803" t="s">
        <v>75</v>
      </c>
      <c r="R803" t="s">
        <v>2358</v>
      </c>
      <c r="S803">
        <v>3.7439999999999998</v>
      </c>
      <c r="T803">
        <v>1</v>
      </c>
      <c r="U803">
        <v>0.2</v>
      </c>
      <c r="V803">
        <v>1.3104</v>
      </c>
    </row>
    <row r="804" spans="1:22" x14ac:dyDescent="0.3">
      <c r="A804">
        <v>5403</v>
      </c>
      <c r="B804" t="s">
        <v>8204</v>
      </c>
      <c r="C804">
        <v>2014</v>
      </c>
      <c r="D804" s="13">
        <v>41876</v>
      </c>
      <c r="E804" s="13">
        <v>41881</v>
      </c>
      <c r="F804" t="s">
        <v>50</v>
      </c>
      <c r="G804" t="s">
        <v>1060</v>
      </c>
      <c r="H804" t="s">
        <v>1061</v>
      </c>
      <c r="I804" t="s">
        <v>41</v>
      </c>
      <c r="J804" t="s">
        <v>27</v>
      </c>
      <c r="K804" t="s">
        <v>266</v>
      </c>
      <c r="L804" t="s">
        <v>267</v>
      </c>
      <c r="M804">
        <v>10024</v>
      </c>
      <c r="N804" t="s">
        <v>148</v>
      </c>
      <c r="O804" t="s">
        <v>74</v>
      </c>
      <c r="P804" t="s">
        <v>46</v>
      </c>
      <c r="Q804" t="s">
        <v>75</v>
      </c>
      <c r="R804" t="s">
        <v>76</v>
      </c>
      <c r="S804">
        <v>24.672000000000001</v>
      </c>
      <c r="T804">
        <v>4</v>
      </c>
      <c r="U804">
        <v>0.2</v>
      </c>
      <c r="V804">
        <v>7.71</v>
      </c>
    </row>
    <row r="805" spans="1:22" x14ac:dyDescent="0.3">
      <c r="A805">
        <v>5399</v>
      </c>
      <c r="B805" t="s">
        <v>8199</v>
      </c>
      <c r="C805">
        <v>2013</v>
      </c>
      <c r="D805" s="13">
        <v>41545</v>
      </c>
      <c r="E805" s="13">
        <v>41550</v>
      </c>
      <c r="F805" t="s">
        <v>50</v>
      </c>
      <c r="G805" t="s">
        <v>2605</v>
      </c>
      <c r="H805" t="s">
        <v>2606</v>
      </c>
      <c r="I805" t="s">
        <v>41</v>
      </c>
      <c r="J805" t="s">
        <v>27</v>
      </c>
      <c r="K805" t="s">
        <v>2470</v>
      </c>
      <c r="L805" t="s">
        <v>498</v>
      </c>
      <c r="M805">
        <v>43130</v>
      </c>
      <c r="N805" t="s">
        <v>148</v>
      </c>
      <c r="O805" t="s">
        <v>1966</v>
      </c>
      <c r="P805" t="s">
        <v>46</v>
      </c>
      <c r="Q805" t="s">
        <v>75</v>
      </c>
      <c r="R805" t="s">
        <v>1967</v>
      </c>
      <c r="S805">
        <v>2.907</v>
      </c>
      <c r="T805">
        <v>3</v>
      </c>
      <c r="U805">
        <v>0.7</v>
      </c>
      <c r="V805">
        <v>-2.0348999999999995</v>
      </c>
    </row>
    <row r="806" spans="1:22" x14ac:dyDescent="0.3">
      <c r="A806">
        <v>5394</v>
      </c>
      <c r="B806" t="s">
        <v>8195</v>
      </c>
      <c r="C806">
        <v>2011</v>
      </c>
      <c r="D806" s="13">
        <v>40866</v>
      </c>
      <c r="E806" s="13">
        <v>40872</v>
      </c>
      <c r="F806" t="s">
        <v>50</v>
      </c>
      <c r="G806" t="s">
        <v>7542</v>
      </c>
      <c r="H806" t="s">
        <v>7543</v>
      </c>
      <c r="I806" t="s">
        <v>41</v>
      </c>
      <c r="J806" t="s">
        <v>27</v>
      </c>
      <c r="K806" t="s">
        <v>521</v>
      </c>
      <c r="L806" t="s">
        <v>245</v>
      </c>
      <c r="M806">
        <v>19805</v>
      </c>
      <c r="N806" t="s">
        <v>148</v>
      </c>
      <c r="O806" t="s">
        <v>1829</v>
      </c>
      <c r="P806" t="s">
        <v>46</v>
      </c>
      <c r="Q806" t="s">
        <v>75</v>
      </c>
      <c r="R806" t="s">
        <v>1830</v>
      </c>
      <c r="S806">
        <v>213.08</v>
      </c>
      <c r="T806">
        <v>7</v>
      </c>
      <c r="U806">
        <v>0</v>
      </c>
      <c r="V806">
        <v>102.2784</v>
      </c>
    </row>
    <row r="807" spans="1:22" x14ac:dyDescent="0.3">
      <c r="A807">
        <v>5391</v>
      </c>
      <c r="B807" t="s">
        <v>8194</v>
      </c>
      <c r="C807">
        <v>2014</v>
      </c>
      <c r="D807" s="13">
        <v>41954</v>
      </c>
      <c r="E807" s="13">
        <v>41956</v>
      </c>
      <c r="F807" t="s">
        <v>23</v>
      </c>
      <c r="G807" t="s">
        <v>6784</v>
      </c>
      <c r="H807" t="s">
        <v>6785</v>
      </c>
      <c r="I807" t="s">
        <v>41</v>
      </c>
      <c r="J807" t="s">
        <v>27</v>
      </c>
      <c r="K807" t="s">
        <v>95</v>
      </c>
      <c r="L807" t="s">
        <v>96</v>
      </c>
      <c r="M807">
        <v>98105</v>
      </c>
      <c r="N807" t="s">
        <v>44</v>
      </c>
      <c r="O807" t="s">
        <v>4158</v>
      </c>
      <c r="P807" t="s">
        <v>46</v>
      </c>
      <c r="Q807" t="s">
        <v>75</v>
      </c>
      <c r="R807" t="s">
        <v>4159</v>
      </c>
      <c r="S807">
        <v>26.352000000000004</v>
      </c>
      <c r="T807">
        <v>3</v>
      </c>
      <c r="U807">
        <v>0.2</v>
      </c>
      <c r="V807">
        <v>9.5525999999999982</v>
      </c>
    </row>
    <row r="808" spans="1:22" x14ac:dyDescent="0.3">
      <c r="A808">
        <v>5387</v>
      </c>
      <c r="B808" t="s">
        <v>8191</v>
      </c>
      <c r="C808">
        <v>2014</v>
      </c>
      <c r="D808" s="13">
        <v>41711</v>
      </c>
      <c r="E808" s="13">
        <v>41716</v>
      </c>
      <c r="F808" t="s">
        <v>50</v>
      </c>
      <c r="G808" t="s">
        <v>2626</v>
      </c>
      <c r="H808" t="s">
        <v>2627</v>
      </c>
      <c r="I808" t="s">
        <v>26</v>
      </c>
      <c r="J808" t="s">
        <v>27</v>
      </c>
      <c r="K808" t="s">
        <v>8192</v>
      </c>
      <c r="L808" t="s">
        <v>1707</v>
      </c>
      <c r="M808">
        <v>72756</v>
      </c>
      <c r="N808" t="s">
        <v>30</v>
      </c>
      <c r="O808" t="s">
        <v>5621</v>
      </c>
      <c r="P808" t="s">
        <v>46</v>
      </c>
      <c r="Q808" t="s">
        <v>75</v>
      </c>
      <c r="R808" t="s">
        <v>1219</v>
      </c>
      <c r="S808">
        <v>40.410000000000004</v>
      </c>
      <c r="T808">
        <v>9</v>
      </c>
      <c r="U808">
        <v>0</v>
      </c>
      <c r="V808">
        <v>18.5886</v>
      </c>
    </row>
    <row r="809" spans="1:22" x14ac:dyDescent="0.3">
      <c r="A809">
        <v>5357</v>
      </c>
      <c r="B809" t="s">
        <v>8169</v>
      </c>
      <c r="C809">
        <v>2013</v>
      </c>
      <c r="D809" s="13">
        <v>41547</v>
      </c>
      <c r="E809" s="13">
        <v>41551</v>
      </c>
      <c r="F809" t="s">
        <v>50</v>
      </c>
      <c r="G809" t="s">
        <v>4029</v>
      </c>
      <c r="H809" t="s">
        <v>4030</v>
      </c>
      <c r="I809" t="s">
        <v>26</v>
      </c>
      <c r="J809" t="s">
        <v>27</v>
      </c>
      <c r="K809" t="s">
        <v>127</v>
      </c>
      <c r="L809" t="s">
        <v>43</v>
      </c>
      <c r="M809">
        <v>94109</v>
      </c>
      <c r="N809" t="s">
        <v>44</v>
      </c>
      <c r="O809" t="s">
        <v>5217</v>
      </c>
      <c r="P809" t="s">
        <v>46</v>
      </c>
      <c r="Q809" t="s">
        <v>75</v>
      </c>
      <c r="R809" t="s">
        <v>5218</v>
      </c>
      <c r="S809">
        <v>27.240000000000002</v>
      </c>
      <c r="T809">
        <v>5</v>
      </c>
      <c r="U809">
        <v>0.2</v>
      </c>
      <c r="V809">
        <v>9.5339999999999971</v>
      </c>
    </row>
    <row r="810" spans="1:22" x14ac:dyDescent="0.3">
      <c r="A810">
        <v>5354</v>
      </c>
      <c r="B810" t="s">
        <v>8165</v>
      </c>
      <c r="C810">
        <v>2013</v>
      </c>
      <c r="D810" s="13">
        <v>41521</v>
      </c>
      <c r="E810" s="13">
        <v>41524</v>
      </c>
      <c r="F810" t="s">
        <v>188</v>
      </c>
      <c r="G810" t="s">
        <v>3197</v>
      </c>
      <c r="H810" t="s">
        <v>3198</v>
      </c>
      <c r="I810" t="s">
        <v>41</v>
      </c>
      <c r="J810" t="s">
        <v>27</v>
      </c>
      <c r="K810" t="s">
        <v>735</v>
      </c>
      <c r="L810" t="s">
        <v>736</v>
      </c>
      <c r="M810">
        <v>71203</v>
      </c>
      <c r="N810" t="s">
        <v>30</v>
      </c>
      <c r="O810" t="s">
        <v>2471</v>
      </c>
      <c r="P810" t="s">
        <v>46</v>
      </c>
      <c r="Q810" t="s">
        <v>75</v>
      </c>
      <c r="R810" t="s">
        <v>2472</v>
      </c>
      <c r="S810">
        <v>87.28</v>
      </c>
      <c r="T810">
        <v>8</v>
      </c>
      <c r="U810">
        <v>0</v>
      </c>
      <c r="V810">
        <v>41.021599999999999</v>
      </c>
    </row>
    <row r="811" spans="1:22" x14ac:dyDescent="0.3">
      <c r="A811">
        <v>5349</v>
      </c>
      <c r="B811" t="s">
        <v>8161</v>
      </c>
      <c r="C811">
        <v>2012</v>
      </c>
      <c r="D811" s="13">
        <v>40912</v>
      </c>
      <c r="E811" s="13">
        <v>40918</v>
      </c>
      <c r="F811" t="s">
        <v>50</v>
      </c>
      <c r="G811" t="s">
        <v>2420</v>
      </c>
      <c r="H811" t="s">
        <v>2421</v>
      </c>
      <c r="I811" t="s">
        <v>41</v>
      </c>
      <c r="J811" t="s">
        <v>27</v>
      </c>
      <c r="K811" t="s">
        <v>8162</v>
      </c>
      <c r="L811" t="s">
        <v>229</v>
      </c>
      <c r="M811">
        <v>55125</v>
      </c>
      <c r="N811" t="s">
        <v>105</v>
      </c>
      <c r="O811" t="s">
        <v>3242</v>
      </c>
      <c r="P811" t="s">
        <v>46</v>
      </c>
      <c r="Q811" t="s">
        <v>75</v>
      </c>
      <c r="R811" t="s">
        <v>3243</v>
      </c>
      <c r="S811">
        <v>32.339999999999996</v>
      </c>
      <c r="T811">
        <v>3</v>
      </c>
      <c r="U811">
        <v>0</v>
      </c>
      <c r="V811">
        <v>15.523199999999999</v>
      </c>
    </row>
    <row r="812" spans="1:22" x14ac:dyDescent="0.3">
      <c r="A812">
        <v>5348</v>
      </c>
      <c r="B812" t="s">
        <v>8160</v>
      </c>
      <c r="C812">
        <v>2014</v>
      </c>
      <c r="D812" s="13">
        <v>41720</v>
      </c>
      <c r="E812" s="13">
        <v>41722</v>
      </c>
      <c r="F812" t="s">
        <v>23</v>
      </c>
      <c r="G812" t="s">
        <v>519</v>
      </c>
      <c r="H812" t="s">
        <v>520</v>
      </c>
      <c r="I812" t="s">
        <v>26</v>
      </c>
      <c r="J812" t="s">
        <v>27</v>
      </c>
      <c r="K812" t="s">
        <v>42</v>
      </c>
      <c r="L812" t="s">
        <v>43</v>
      </c>
      <c r="M812">
        <v>90045</v>
      </c>
      <c r="N812" t="s">
        <v>44</v>
      </c>
      <c r="O812" t="s">
        <v>3424</v>
      </c>
      <c r="P812" t="s">
        <v>46</v>
      </c>
      <c r="Q812" t="s">
        <v>75</v>
      </c>
      <c r="R812" t="s">
        <v>3425</v>
      </c>
      <c r="S812">
        <v>8.5440000000000005</v>
      </c>
      <c r="T812">
        <v>2</v>
      </c>
      <c r="U812">
        <v>0.2</v>
      </c>
      <c r="V812">
        <v>2.8835999999999995</v>
      </c>
    </row>
    <row r="813" spans="1:22" x14ac:dyDescent="0.3">
      <c r="A813">
        <v>5347</v>
      </c>
      <c r="B813" t="s">
        <v>8160</v>
      </c>
      <c r="C813">
        <v>2014</v>
      </c>
      <c r="D813" s="13">
        <v>41720</v>
      </c>
      <c r="E813" s="13">
        <v>41722</v>
      </c>
      <c r="F813" t="s">
        <v>23</v>
      </c>
      <c r="G813" t="s">
        <v>519</v>
      </c>
      <c r="H813" t="s">
        <v>520</v>
      </c>
      <c r="I813" t="s">
        <v>26</v>
      </c>
      <c r="J813" t="s">
        <v>27</v>
      </c>
      <c r="K813" t="s">
        <v>42</v>
      </c>
      <c r="L813" t="s">
        <v>43</v>
      </c>
      <c r="M813">
        <v>90045</v>
      </c>
      <c r="N813" t="s">
        <v>44</v>
      </c>
      <c r="O813" t="s">
        <v>492</v>
      </c>
      <c r="P813" t="s">
        <v>46</v>
      </c>
      <c r="Q813" t="s">
        <v>75</v>
      </c>
      <c r="R813" t="s">
        <v>493</v>
      </c>
      <c r="S813">
        <v>10.896000000000001</v>
      </c>
      <c r="T813">
        <v>3</v>
      </c>
      <c r="U813">
        <v>0.2</v>
      </c>
      <c r="V813">
        <v>3.9497999999999998</v>
      </c>
    </row>
    <row r="814" spans="1:22" x14ac:dyDescent="0.3">
      <c r="A814">
        <v>5337</v>
      </c>
      <c r="B814" t="s">
        <v>8153</v>
      </c>
      <c r="C814">
        <v>2012</v>
      </c>
      <c r="D814" s="13">
        <v>41050</v>
      </c>
      <c r="E814" s="13">
        <v>41054</v>
      </c>
      <c r="F814" t="s">
        <v>50</v>
      </c>
      <c r="G814" t="s">
        <v>4667</v>
      </c>
      <c r="H814" t="s">
        <v>4668</v>
      </c>
      <c r="I814" t="s">
        <v>41</v>
      </c>
      <c r="J814" t="s">
        <v>27</v>
      </c>
      <c r="K814" t="s">
        <v>95</v>
      </c>
      <c r="L814" t="s">
        <v>96</v>
      </c>
      <c r="M814">
        <v>98105</v>
      </c>
      <c r="N814" t="s">
        <v>44</v>
      </c>
      <c r="O814" t="s">
        <v>2616</v>
      </c>
      <c r="P814" t="s">
        <v>46</v>
      </c>
      <c r="Q814" t="s">
        <v>75</v>
      </c>
      <c r="R814" t="s">
        <v>2617</v>
      </c>
      <c r="S814">
        <v>26.975999999999999</v>
      </c>
      <c r="T814">
        <v>4</v>
      </c>
      <c r="U814">
        <v>0.2</v>
      </c>
      <c r="V814">
        <v>8.767199999999999</v>
      </c>
    </row>
    <row r="815" spans="1:22" x14ac:dyDescent="0.3">
      <c r="A815">
        <v>5332</v>
      </c>
      <c r="B815" t="s">
        <v>8151</v>
      </c>
      <c r="C815">
        <v>2013</v>
      </c>
      <c r="D815" s="13">
        <v>41522</v>
      </c>
      <c r="E815" s="13">
        <v>41526</v>
      </c>
      <c r="F815" t="s">
        <v>50</v>
      </c>
      <c r="G815" t="s">
        <v>5419</v>
      </c>
      <c r="H815" t="s">
        <v>5420</v>
      </c>
      <c r="I815" t="s">
        <v>26</v>
      </c>
      <c r="J815" t="s">
        <v>27</v>
      </c>
      <c r="K815" t="s">
        <v>266</v>
      </c>
      <c r="L815" t="s">
        <v>267</v>
      </c>
      <c r="M815">
        <v>10011</v>
      </c>
      <c r="N815" t="s">
        <v>148</v>
      </c>
      <c r="O815" t="s">
        <v>285</v>
      </c>
      <c r="P815" t="s">
        <v>46</v>
      </c>
      <c r="Q815" t="s">
        <v>75</v>
      </c>
      <c r="R815" t="s">
        <v>286</v>
      </c>
      <c r="S815">
        <v>60.600000000000009</v>
      </c>
      <c r="T815">
        <v>5</v>
      </c>
      <c r="U815">
        <v>0.2</v>
      </c>
      <c r="V815">
        <v>20.452499999999997</v>
      </c>
    </row>
    <row r="816" spans="1:22" x14ac:dyDescent="0.3">
      <c r="A816">
        <v>5330</v>
      </c>
      <c r="B816" t="s">
        <v>8150</v>
      </c>
      <c r="C816">
        <v>2013</v>
      </c>
      <c r="D816" s="13">
        <v>41634</v>
      </c>
      <c r="E816" s="13">
        <v>41637</v>
      </c>
      <c r="F816" t="s">
        <v>23</v>
      </c>
      <c r="G816" t="s">
        <v>3147</v>
      </c>
      <c r="H816" t="s">
        <v>3148</v>
      </c>
      <c r="I816" t="s">
        <v>26</v>
      </c>
      <c r="J816" t="s">
        <v>27</v>
      </c>
      <c r="K816" t="s">
        <v>266</v>
      </c>
      <c r="L816" t="s">
        <v>267</v>
      </c>
      <c r="M816">
        <v>10035</v>
      </c>
      <c r="N816" t="s">
        <v>148</v>
      </c>
      <c r="O816" t="s">
        <v>1199</v>
      </c>
      <c r="P816" t="s">
        <v>46</v>
      </c>
      <c r="Q816" t="s">
        <v>75</v>
      </c>
      <c r="R816" t="s">
        <v>1200</v>
      </c>
      <c r="S816">
        <v>33.568000000000005</v>
      </c>
      <c r="T816">
        <v>2</v>
      </c>
      <c r="U816">
        <v>0.2</v>
      </c>
      <c r="V816">
        <v>11.748799999999997</v>
      </c>
    </row>
    <row r="817" spans="1:22" x14ac:dyDescent="0.3">
      <c r="A817">
        <v>5322</v>
      </c>
      <c r="B817" t="s">
        <v>8142</v>
      </c>
      <c r="C817">
        <v>2014</v>
      </c>
      <c r="D817" s="13">
        <v>41915</v>
      </c>
      <c r="E817" s="13">
        <v>41918</v>
      </c>
      <c r="F817" t="s">
        <v>188</v>
      </c>
      <c r="G817" t="s">
        <v>5928</v>
      </c>
      <c r="H817" t="s">
        <v>5929</v>
      </c>
      <c r="I817" t="s">
        <v>102</v>
      </c>
      <c r="J817" t="s">
        <v>27</v>
      </c>
      <c r="K817" t="s">
        <v>5137</v>
      </c>
      <c r="L817" t="s">
        <v>335</v>
      </c>
      <c r="M817">
        <v>37918</v>
      </c>
      <c r="N817" t="s">
        <v>30</v>
      </c>
      <c r="O817" t="s">
        <v>2712</v>
      </c>
      <c r="P817" t="s">
        <v>46</v>
      </c>
      <c r="Q817" t="s">
        <v>75</v>
      </c>
      <c r="R817" t="s">
        <v>2713</v>
      </c>
      <c r="S817">
        <v>34.236000000000004</v>
      </c>
      <c r="T817">
        <v>4</v>
      </c>
      <c r="U817">
        <v>0.7</v>
      </c>
      <c r="V817">
        <v>-26.247599999999998</v>
      </c>
    </row>
    <row r="818" spans="1:22" x14ac:dyDescent="0.3">
      <c r="A818">
        <v>5320</v>
      </c>
      <c r="B818" t="s">
        <v>8142</v>
      </c>
      <c r="C818">
        <v>2014</v>
      </c>
      <c r="D818" s="13">
        <v>41915</v>
      </c>
      <c r="E818" s="13">
        <v>41918</v>
      </c>
      <c r="F818" t="s">
        <v>188</v>
      </c>
      <c r="G818" t="s">
        <v>5928</v>
      </c>
      <c r="H818" t="s">
        <v>5929</v>
      </c>
      <c r="I818" t="s">
        <v>102</v>
      </c>
      <c r="J818" t="s">
        <v>27</v>
      </c>
      <c r="K818" t="s">
        <v>5137</v>
      </c>
      <c r="L818" t="s">
        <v>335</v>
      </c>
      <c r="M818">
        <v>37918</v>
      </c>
      <c r="N818" t="s">
        <v>30</v>
      </c>
      <c r="O818" t="s">
        <v>3917</v>
      </c>
      <c r="P818" t="s">
        <v>46</v>
      </c>
      <c r="Q818" t="s">
        <v>75</v>
      </c>
      <c r="R818" t="s">
        <v>3918</v>
      </c>
      <c r="S818">
        <v>27.360000000000003</v>
      </c>
      <c r="T818">
        <v>3</v>
      </c>
      <c r="U818">
        <v>0.7</v>
      </c>
      <c r="V818">
        <v>-21.887999999999991</v>
      </c>
    </row>
    <row r="819" spans="1:22" x14ac:dyDescent="0.3">
      <c r="A819">
        <v>5311</v>
      </c>
      <c r="B819" t="s">
        <v>8136</v>
      </c>
      <c r="C819">
        <v>2014</v>
      </c>
      <c r="D819" s="13">
        <v>41963</v>
      </c>
      <c r="E819" s="13">
        <v>41965</v>
      </c>
      <c r="F819" t="s">
        <v>188</v>
      </c>
      <c r="G819" t="s">
        <v>6951</v>
      </c>
      <c r="H819" t="s">
        <v>6952</v>
      </c>
      <c r="I819" t="s">
        <v>26</v>
      </c>
      <c r="J819" t="s">
        <v>27</v>
      </c>
      <c r="K819" t="s">
        <v>184</v>
      </c>
      <c r="L819" t="s">
        <v>104</v>
      </c>
      <c r="M819">
        <v>77095</v>
      </c>
      <c r="N819" t="s">
        <v>105</v>
      </c>
      <c r="O819" t="s">
        <v>1742</v>
      </c>
      <c r="P819" t="s">
        <v>46</v>
      </c>
      <c r="Q819" t="s">
        <v>75</v>
      </c>
      <c r="R819" t="s">
        <v>1743</v>
      </c>
      <c r="S819">
        <v>1525.1879999999996</v>
      </c>
      <c r="T819">
        <v>6</v>
      </c>
      <c r="U819">
        <v>0.8</v>
      </c>
      <c r="V819">
        <v>-2287.7820000000002</v>
      </c>
    </row>
    <row r="820" spans="1:22" x14ac:dyDescent="0.3">
      <c r="A820">
        <v>5287</v>
      </c>
      <c r="B820" t="s">
        <v>8119</v>
      </c>
      <c r="C820">
        <v>2014</v>
      </c>
      <c r="D820" s="13">
        <v>41765</v>
      </c>
      <c r="E820" s="13">
        <v>41766</v>
      </c>
      <c r="F820" t="s">
        <v>188</v>
      </c>
      <c r="G820" t="s">
        <v>2417</v>
      </c>
      <c r="H820" t="s">
        <v>2418</v>
      </c>
      <c r="I820" t="s">
        <v>26</v>
      </c>
      <c r="J820" t="s">
        <v>27</v>
      </c>
      <c r="K820" t="s">
        <v>1473</v>
      </c>
      <c r="L820" t="s">
        <v>457</v>
      </c>
      <c r="M820">
        <v>80027</v>
      </c>
      <c r="N820" t="s">
        <v>44</v>
      </c>
      <c r="O820" t="s">
        <v>545</v>
      </c>
      <c r="P820" t="s">
        <v>46</v>
      </c>
      <c r="Q820" t="s">
        <v>75</v>
      </c>
      <c r="R820" t="s">
        <v>546</v>
      </c>
      <c r="S820">
        <v>9.5520000000000014</v>
      </c>
      <c r="T820">
        <v>8</v>
      </c>
      <c r="U820">
        <v>0.7</v>
      </c>
      <c r="V820">
        <v>-7.3231999999999999</v>
      </c>
    </row>
    <row r="821" spans="1:22" x14ac:dyDescent="0.3">
      <c r="A821">
        <v>5274</v>
      </c>
      <c r="B821" t="s">
        <v>8110</v>
      </c>
      <c r="C821">
        <v>2013</v>
      </c>
      <c r="D821" s="13">
        <v>41605</v>
      </c>
      <c r="E821" s="13">
        <v>41608</v>
      </c>
      <c r="F821" t="s">
        <v>188</v>
      </c>
      <c r="G821" t="s">
        <v>475</v>
      </c>
      <c r="H821" t="s">
        <v>476</v>
      </c>
      <c r="I821" t="s">
        <v>102</v>
      </c>
      <c r="J821" t="s">
        <v>27</v>
      </c>
      <c r="K821" t="s">
        <v>1419</v>
      </c>
      <c r="L821" t="s">
        <v>54</v>
      </c>
      <c r="M821">
        <v>33142</v>
      </c>
      <c r="N821" t="s">
        <v>30</v>
      </c>
      <c r="O821" t="s">
        <v>2913</v>
      </c>
      <c r="P821" t="s">
        <v>46</v>
      </c>
      <c r="Q821" t="s">
        <v>75</v>
      </c>
      <c r="R821" t="s">
        <v>2914</v>
      </c>
      <c r="S821">
        <v>3.7440000000000007</v>
      </c>
      <c r="T821">
        <v>4</v>
      </c>
      <c r="U821">
        <v>0.7</v>
      </c>
      <c r="V821">
        <v>-2.6207999999999991</v>
      </c>
    </row>
    <row r="822" spans="1:22" x14ac:dyDescent="0.3">
      <c r="A822">
        <v>819</v>
      </c>
      <c r="B822" t="s">
        <v>2552</v>
      </c>
      <c r="C822">
        <v>2011</v>
      </c>
      <c r="D822" s="13">
        <v>40722</v>
      </c>
      <c r="E822" s="13">
        <v>40726</v>
      </c>
      <c r="F822" t="s">
        <v>50</v>
      </c>
      <c r="G822" t="s">
        <v>1906</v>
      </c>
      <c r="H822" t="s">
        <v>1907</v>
      </c>
      <c r="I822" t="s">
        <v>26</v>
      </c>
      <c r="J822" t="s">
        <v>27</v>
      </c>
      <c r="K822" t="s">
        <v>146</v>
      </c>
      <c r="L822" t="s">
        <v>147</v>
      </c>
      <c r="M822">
        <v>19140</v>
      </c>
      <c r="N822" t="s">
        <v>148</v>
      </c>
      <c r="O822" t="s">
        <v>2553</v>
      </c>
      <c r="P822" t="s">
        <v>46</v>
      </c>
      <c r="Q822" t="s">
        <v>75</v>
      </c>
      <c r="R822" t="s">
        <v>2554</v>
      </c>
      <c r="S822">
        <v>3.168000000000001</v>
      </c>
      <c r="T822">
        <v>3</v>
      </c>
      <c r="U822">
        <v>0.7</v>
      </c>
      <c r="V822">
        <v>-2.4287999999999998</v>
      </c>
    </row>
    <row r="823" spans="1:22" x14ac:dyDescent="0.3">
      <c r="A823">
        <v>5262</v>
      </c>
      <c r="B823" t="s">
        <v>8103</v>
      </c>
      <c r="C823">
        <v>2011</v>
      </c>
      <c r="D823" s="13">
        <v>40793</v>
      </c>
      <c r="E823" s="13">
        <v>40796</v>
      </c>
      <c r="F823" t="s">
        <v>188</v>
      </c>
      <c r="G823" t="s">
        <v>3758</v>
      </c>
      <c r="H823" t="s">
        <v>3759</v>
      </c>
      <c r="I823" t="s">
        <v>102</v>
      </c>
      <c r="J823" t="s">
        <v>27</v>
      </c>
      <c r="K823" t="s">
        <v>184</v>
      </c>
      <c r="L823" t="s">
        <v>104</v>
      </c>
      <c r="M823">
        <v>77036</v>
      </c>
      <c r="N823" t="s">
        <v>105</v>
      </c>
      <c r="O823" t="s">
        <v>1372</v>
      </c>
      <c r="P823" t="s">
        <v>46</v>
      </c>
      <c r="Q823" t="s">
        <v>75</v>
      </c>
      <c r="R823" t="s">
        <v>1373</v>
      </c>
      <c r="S823">
        <v>2.9199999999999995</v>
      </c>
      <c r="T823">
        <v>2</v>
      </c>
      <c r="U823">
        <v>0.8</v>
      </c>
      <c r="V823">
        <v>-4.8180000000000005</v>
      </c>
    </row>
    <row r="824" spans="1:22" x14ac:dyDescent="0.3">
      <c r="A824">
        <v>821</v>
      </c>
      <c r="B824" t="s">
        <v>2552</v>
      </c>
      <c r="C824">
        <v>2011</v>
      </c>
      <c r="D824" s="13">
        <v>40722</v>
      </c>
      <c r="E824" s="13">
        <v>40726</v>
      </c>
      <c r="F824" t="s">
        <v>50</v>
      </c>
      <c r="G824" t="s">
        <v>1906</v>
      </c>
      <c r="H824" t="s">
        <v>1907</v>
      </c>
      <c r="I824" t="s">
        <v>26</v>
      </c>
      <c r="J824" t="s">
        <v>27</v>
      </c>
      <c r="K824" t="s">
        <v>146</v>
      </c>
      <c r="L824" t="s">
        <v>147</v>
      </c>
      <c r="M824">
        <v>19140</v>
      </c>
      <c r="N824" t="s">
        <v>148</v>
      </c>
      <c r="O824" t="s">
        <v>2557</v>
      </c>
      <c r="P824" t="s">
        <v>46</v>
      </c>
      <c r="Q824" t="s">
        <v>75</v>
      </c>
      <c r="R824" t="s">
        <v>2558</v>
      </c>
      <c r="S824">
        <v>31.086000000000006</v>
      </c>
      <c r="T824">
        <v>3</v>
      </c>
      <c r="U824">
        <v>0.7</v>
      </c>
      <c r="V824">
        <v>-22.796399999999991</v>
      </c>
    </row>
    <row r="825" spans="1:22" x14ac:dyDescent="0.3">
      <c r="A825">
        <v>5254</v>
      </c>
      <c r="B825" t="s">
        <v>8096</v>
      </c>
      <c r="C825">
        <v>2011</v>
      </c>
      <c r="D825" s="13">
        <v>40609</v>
      </c>
      <c r="E825" s="13">
        <v>40613</v>
      </c>
      <c r="F825" t="s">
        <v>23</v>
      </c>
      <c r="G825" t="s">
        <v>3959</v>
      </c>
      <c r="H825" t="s">
        <v>3960</v>
      </c>
      <c r="I825" t="s">
        <v>102</v>
      </c>
      <c r="J825" t="s">
        <v>27</v>
      </c>
      <c r="K825" t="s">
        <v>1377</v>
      </c>
      <c r="L825" t="s">
        <v>96</v>
      </c>
      <c r="M825">
        <v>98198</v>
      </c>
      <c r="N825" t="s">
        <v>44</v>
      </c>
      <c r="O825" t="s">
        <v>4299</v>
      </c>
      <c r="P825" t="s">
        <v>46</v>
      </c>
      <c r="Q825" t="s">
        <v>75</v>
      </c>
      <c r="R825" t="s">
        <v>4300</v>
      </c>
      <c r="S825">
        <v>107.64800000000001</v>
      </c>
      <c r="T825">
        <v>2</v>
      </c>
      <c r="U825">
        <v>0.2</v>
      </c>
      <c r="V825">
        <v>33.639999999999986</v>
      </c>
    </row>
    <row r="826" spans="1:22" x14ac:dyDescent="0.3">
      <c r="A826">
        <v>5247</v>
      </c>
      <c r="B826" t="s">
        <v>8087</v>
      </c>
      <c r="C826">
        <v>2013</v>
      </c>
      <c r="D826" s="13">
        <v>41489</v>
      </c>
      <c r="E826" s="13">
        <v>41491</v>
      </c>
      <c r="F826" t="s">
        <v>23</v>
      </c>
      <c r="G826" t="s">
        <v>2410</v>
      </c>
      <c r="H826" t="s">
        <v>2411</v>
      </c>
      <c r="I826" t="s">
        <v>41</v>
      </c>
      <c r="J826" t="s">
        <v>27</v>
      </c>
      <c r="K826" t="s">
        <v>42</v>
      </c>
      <c r="L826" t="s">
        <v>43</v>
      </c>
      <c r="M826">
        <v>90032</v>
      </c>
      <c r="N826" t="s">
        <v>44</v>
      </c>
      <c r="O826" t="s">
        <v>1776</v>
      </c>
      <c r="P826" t="s">
        <v>46</v>
      </c>
      <c r="Q826" t="s">
        <v>75</v>
      </c>
      <c r="R826" t="s">
        <v>1777</v>
      </c>
      <c r="S826">
        <v>12.544</v>
      </c>
      <c r="T826">
        <v>2</v>
      </c>
      <c r="U826">
        <v>0.2</v>
      </c>
      <c r="V826">
        <v>4.7039999999999997</v>
      </c>
    </row>
    <row r="827" spans="1:22" x14ac:dyDescent="0.3">
      <c r="A827">
        <v>5244</v>
      </c>
      <c r="B827" t="s">
        <v>8086</v>
      </c>
      <c r="C827">
        <v>2013</v>
      </c>
      <c r="D827" s="13">
        <v>41481</v>
      </c>
      <c r="E827" s="13">
        <v>41482</v>
      </c>
      <c r="F827" t="s">
        <v>188</v>
      </c>
      <c r="G827" t="s">
        <v>3814</v>
      </c>
      <c r="H827" t="s">
        <v>3815</v>
      </c>
      <c r="I827" t="s">
        <v>102</v>
      </c>
      <c r="J827" t="s">
        <v>27</v>
      </c>
      <c r="K827" t="s">
        <v>1127</v>
      </c>
      <c r="L827" t="s">
        <v>319</v>
      </c>
      <c r="M827">
        <v>22204</v>
      </c>
      <c r="N827" t="s">
        <v>30</v>
      </c>
      <c r="O827" t="s">
        <v>3366</v>
      </c>
      <c r="P827" t="s">
        <v>46</v>
      </c>
      <c r="Q827" t="s">
        <v>75</v>
      </c>
      <c r="R827" t="s">
        <v>3367</v>
      </c>
      <c r="S827">
        <v>10.44</v>
      </c>
      <c r="T827">
        <v>1</v>
      </c>
      <c r="U827">
        <v>0</v>
      </c>
      <c r="V827">
        <v>4.8023999999999996</v>
      </c>
    </row>
    <row r="828" spans="1:22" x14ac:dyDescent="0.3">
      <c r="A828">
        <v>5243</v>
      </c>
      <c r="B828" t="s">
        <v>8085</v>
      </c>
      <c r="C828">
        <v>2014</v>
      </c>
      <c r="D828" s="13">
        <v>41856</v>
      </c>
      <c r="E828" s="13">
        <v>41860</v>
      </c>
      <c r="F828" t="s">
        <v>50</v>
      </c>
      <c r="G828" t="s">
        <v>3744</v>
      </c>
      <c r="H828" t="s">
        <v>3745</v>
      </c>
      <c r="I828" t="s">
        <v>41</v>
      </c>
      <c r="J828" t="s">
        <v>27</v>
      </c>
      <c r="K828" t="s">
        <v>4214</v>
      </c>
      <c r="L828" t="s">
        <v>104</v>
      </c>
      <c r="M828">
        <v>75007</v>
      </c>
      <c r="N828" t="s">
        <v>105</v>
      </c>
      <c r="O828" t="s">
        <v>2156</v>
      </c>
      <c r="P828" t="s">
        <v>46</v>
      </c>
      <c r="Q828" t="s">
        <v>75</v>
      </c>
      <c r="R828" t="s">
        <v>2157</v>
      </c>
      <c r="S828">
        <v>3.3179999999999996</v>
      </c>
      <c r="T828">
        <v>3</v>
      </c>
      <c r="U828">
        <v>0.8</v>
      </c>
      <c r="V828">
        <v>-5.6406000000000018</v>
      </c>
    </row>
    <row r="829" spans="1:22" x14ac:dyDescent="0.3">
      <c r="A829">
        <v>5241</v>
      </c>
      <c r="B829" t="s">
        <v>8081</v>
      </c>
      <c r="C829">
        <v>2013</v>
      </c>
      <c r="D829" s="13">
        <v>41529</v>
      </c>
      <c r="E829" s="13">
        <v>41535</v>
      </c>
      <c r="F829" t="s">
        <v>50</v>
      </c>
      <c r="G829" t="s">
        <v>6335</v>
      </c>
      <c r="H829" t="s">
        <v>6336</v>
      </c>
      <c r="I829" t="s">
        <v>26</v>
      </c>
      <c r="J829" t="s">
        <v>27</v>
      </c>
      <c r="K829" t="s">
        <v>630</v>
      </c>
      <c r="L829" t="s">
        <v>43</v>
      </c>
      <c r="M829">
        <v>95123</v>
      </c>
      <c r="N829" t="s">
        <v>44</v>
      </c>
      <c r="O829" t="s">
        <v>1724</v>
      </c>
      <c r="P829" t="s">
        <v>46</v>
      </c>
      <c r="Q829" t="s">
        <v>75</v>
      </c>
      <c r="R829" t="s">
        <v>1725</v>
      </c>
      <c r="S829">
        <v>39.872000000000007</v>
      </c>
      <c r="T829">
        <v>2</v>
      </c>
      <c r="U829">
        <v>0.2</v>
      </c>
      <c r="V829">
        <v>12.958399999999999</v>
      </c>
    </row>
    <row r="830" spans="1:22" x14ac:dyDescent="0.3">
      <c r="A830">
        <v>5233</v>
      </c>
      <c r="B830" t="s">
        <v>8076</v>
      </c>
      <c r="C830">
        <v>2014</v>
      </c>
      <c r="D830" s="13">
        <v>41718</v>
      </c>
      <c r="E830" s="13">
        <v>41721</v>
      </c>
      <c r="F830" t="s">
        <v>23</v>
      </c>
      <c r="G830" t="s">
        <v>1674</v>
      </c>
      <c r="H830" t="s">
        <v>1675</v>
      </c>
      <c r="I830" t="s">
        <v>26</v>
      </c>
      <c r="J830" t="s">
        <v>27</v>
      </c>
      <c r="K830" t="s">
        <v>3488</v>
      </c>
      <c r="L830" t="s">
        <v>43</v>
      </c>
      <c r="M830">
        <v>93727</v>
      </c>
      <c r="N830" t="s">
        <v>44</v>
      </c>
      <c r="O830" t="s">
        <v>794</v>
      </c>
      <c r="P830" t="s">
        <v>46</v>
      </c>
      <c r="Q830" t="s">
        <v>75</v>
      </c>
      <c r="R830" t="s">
        <v>795</v>
      </c>
      <c r="S830">
        <v>27.496000000000002</v>
      </c>
      <c r="T830">
        <v>7</v>
      </c>
      <c r="U830">
        <v>0.2</v>
      </c>
      <c r="V830">
        <v>9.2798999999999996</v>
      </c>
    </row>
    <row r="831" spans="1:22" x14ac:dyDescent="0.3">
      <c r="A831">
        <v>5230</v>
      </c>
      <c r="B831" t="s">
        <v>8076</v>
      </c>
      <c r="C831">
        <v>2014</v>
      </c>
      <c r="D831" s="13">
        <v>41718</v>
      </c>
      <c r="E831" s="13">
        <v>41721</v>
      </c>
      <c r="F831" t="s">
        <v>23</v>
      </c>
      <c r="G831" t="s">
        <v>1674</v>
      </c>
      <c r="H831" t="s">
        <v>1675</v>
      </c>
      <c r="I831" t="s">
        <v>26</v>
      </c>
      <c r="J831" t="s">
        <v>27</v>
      </c>
      <c r="K831" t="s">
        <v>3488</v>
      </c>
      <c r="L831" t="s">
        <v>43</v>
      </c>
      <c r="M831">
        <v>93727</v>
      </c>
      <c r="N831" t="s">
        <v>44</v>
      </c>
      <c r="O831" t="s">
        <v>5389</v>
      </c>
      <c r="P831" t="s">
        <v>46</v>
      </c>
      <c r="Q831" t="s">
        <v>75</v>
      </c>
      <c r="R831" t="s">
        <v>5390</v>
      </c>
      <c r="S831">
        <v>14.624000000000002</v>
      </c>
      <c r="T831">
        <v>2</v>
      </c>
      <c r="U831">
        <v>0.2</v>
      </c>
      <c r="V831">
        <v>5.1183999999999994</v>
      </c>
    </row>
    <row r="832" spans="1:22" x14ac:dyDescent="0.3">
      <c r="A832">
        <v>5227</v>
      </c>
      <c r="B832" t="s">
        <v>8074</v>
      </c>
      <c r="C832">
        <v>2013</v>
      </c>
      <c r="D832" s="13">
        <v>41447</v>
      </c>
      <c r="E832" s="13">
        <v>41452</v>
      </c>
      <c r="F832" t="s">
        <v>50</v>
      </c>
      <c r="G832" t="s">
        <v>4708</v>
      </c>
      <c r="H832" t="s">
        <v>4709</v>
      </c>
      <c r="I832" t="s">
        <v>26</v>
      </c>
      <c r="J832" t="s">
        <v>27</v>
      </c>
      <c r="K832" t="s">
        <v>266</v>
      </c>
      <c r="L832" t="s">
        <v>267</v>
      </c>
      <c r="M832">
        <v>10011</v>
      </c>
      <c r="N832" t="s">
        <v>148</v>
      </c>
      <c r="O832" t="s">
        <v>6809</v>
      </c>
      <c r="P832" t="s">
        <v>46</v>
      </c>
      <c r="Q832" t="s">
        <v>75</v>
      </c>
      <c r="R832" t="s">
        <v>6810</v>
      </c>
      <c r="S832">
        <v>186.14400000000001</v>
      </c>
      <c r="T832">
        <v>6</v>
      </c>
      <c r="U832">
        <v>0.2</v>
      </c>
      <c r="V832">
        <v>60.496799999999993</v>
      </c>
    </row>
    <row r="833" spans="1:22" x14ac:dyDescent="0.3">
      <c r="A833">
        <v>5226</v>
      </c>
      <c r="B833" t="s">
        <v>8074</v>
      </c>
      <c r="C833">
        <v>2013</v>
      </c>
      <c r="D833" s="13">
        <v>41447</v>
      </c>
      <c r="E833" s="13">
        <v>41452</v>
      </c>
      <c r="F833" t="s">
        <v>50</v>
      </c>
      <c r="G833" t="s">
        <v>4708</v>
      </c>
      <c r="H833" t="s">
        <v>4709</v>
      </c>
      <c r="I833" t="s">
        <v>26</v>
      </c>
      <c r="J833" t="s">
        <v>27</v>
      </c>
      <c r="K833" t="s">
        <v>266</v>
      </c>
      <c r="L833" t="s">
        <v>267</v>
      </c>
      <c r="M833">
        <v>10011</v>
      </c>
      <c r="N833" t="s">
        <v>148</v>
      </c>
      <c r="O833" t="s">
        <v>5389</v>
      </c>
      <c r="P833" t="s">
        <v>46</v>
      </c>
      <c r="Q833" t="s">
        <v>75</v>
      </c>
      <c r="R833" t="s">
        <v>5390</v>
      </c>
      <c r="S833">
        <v>36.56</v>
      </c>
      <c r="T833">
        <v>5</v>
      </c>
      <c r="U833">
        <v>0.2</v>
      </c>
      <c r="V833">
        <v>12.795999999999999</v>
      </c>
    </row>
    <row r="834" spans="1:22" x14ac:dyDescent="0.3">
      <c r="A834">
        <v>5224</v>
      </c>
      <c r="B834" t="s">
        <v>8070</v>
      </c>
      <c r="C834">
        <v>2014</v>
      </c>
      <c r="D834" s="13">
        <v>41778</v>
      </c>
      <c r="E834" s="13">
        <v>41782</v>
      </c>
      <c r="F834" t="s">
        <v>23</v>
      </c>
      <c r="G834" t="s">
        <v>3790</v>
      </c>
      <c r="H834" t="s">
        <v>3791</v>
      </c>
      <c r="I834" t="s">
        <v>102</v>
      </c>
      <c r="J834" t="s">
        <v>27</v>
      </c>
      <c r="K834" t="s">
        <v>318</v>
      </c>
      <c r="L834" t="s">
        <v>596</v>
      </c>
      <c r="M834">
        <v>65807</v>
      </c>
      <c r="N834" t="s">
        <v>105</v>
      </c>
      <c r="O834" t="s">
        <v>6316</v>
      </c>
      <c r="P834" t="s">
        <v>46</v>
      </c>
      <c r="Q834" t="s">
        <v>75</v>
      </c>
      <c r="R834" t="s">
        <v>6317</v>
      </c>
      <c r="S834">
        <v>43.19</v>
      </c>
      <c r="T834">
        <v>7</v>
      </c>
      <c r="U834">
        <v>0</v>
      </c>
      <c r="V834">
        <v>20.731199999999998</v>
      </c>
    </row>
    <row r="835" spans="1:22" x14ac:dyDescent="0.3">
      <c r="A835">
        <v>5196</v>
      </c>
      <c r="B835" t="s">
        <v>8057</v>
      </c>
      <c r="C835">
        <v>2011</v>
      </c>
      <c r="D835" s="13">
        <v>40875</v>
      </c>
      <c r="E835" s="13">
        <v>40878</v>
      </c>
      <c r="F835" t="s">
        <v>23</v>
      </c>
      <c r="G835" t="s">
        <v>2420</v>
      </c>
      <c r="H835" t="s">
        <v>2421</v>
      </c>
      <c r="I835" t="s">
        <v>41</v>
      </c>
      <c r="J835" t="s">
        <v>27</v>
      </c>
      <c r="K835" t="s">
        <v>382</v>
      </c>
      <c r="L835" t="s">
        <v>383</v>
      </c>
      <c r="M835">
        <v>29203</v>
      </c>
      <c r="N835" t="s">
        <v>30</v>
      </c>
      <c r="O835" t="s">
        <v>1335</v>
      </c>
      <c r="P835" t="s">
        <v>46</v>
      </c>
      <c r="Q835" t="s">
        <v>75</v>
      </c>
      <c r="R835" t="s">
        <v>1336</v>
      </c>
      <c r="S835">
        <v>45.660000000000004</v>
      </c>
      <c r="T835">
        <v>3</v>
      </c>
      <c r="U835">
        <v>0</v>
      </c>
      <c r="V835">
        <v>22.3734</v>
      </c>
    </row>
    <row r="836" spans="1:22" x14ac:dyDescent="0.3">
      <c r="A836">
        <v>5185</v>
      </c>
      <c r="B836" t="s">
        <v>8049</v>
      </c>
      <c r="C836">
        <v>2014</v>
      </c>
      <c r="D836" s="13">
        <v>41907</v>
      </c>
      <c r="E836" s="13">
        <v>41910</v>
      </c>
      <c r="F836" t="s">
        <v>188</v>
      </c>
      <c r="G836" t="s">
        <v>1408</v>
      </c>
      <c r="H836" t="s">
        <v>1409</v>
      </c>
      <c r="I836" t="s">
        <v>26</v>
      </c>
      <c r="J836" t="s">
        <v>27</v>
      </c>
      <c r="K836" t="s">
        <v>497</v>
      </c>
      <c r="L836" t="s">
        <v>1272</v>
      </c>
      <c r="M836">
        <v>31907</v>
      </c>
      <c r="N836" t="s">
        <v>30</v>
      </c>
      <c r="O836" t="s">
        <v>2156</v>
      </c>
      <c r="P836" t="s">
        <v>46</v>
      </c>
      <c r="Q836" t="s">
        <v>75</v>
      </c>
      <c r="R836" t="s">
        <v>2157</v>
      </c>
      <c r="S836">
        <v>38.71</v>
      </c>
      <c r="T836">
        <v>7</v>
      </c>
      <c r="U836">
        <v>0</v>
      </c>
      <c r="V836">
        <v>17.8066</v>
      </c>
    </row>
    <row r="837" spans="1:22" x14ac:dyDescent="0.3">
      <c r="A837">
        <v>5183</v>
      </c>
      <c r="B837" t="s">
        <v>8048</v>
      </c>
      <c r="C837">
        <v>2014</v>
      </c>
      <c r="D837" s="13">
        <v>41895</v>
      </c>
      <c r="E837" s="13">
        <v>41898</v>
      </c>
      <c r="F837" t="s">
        <v>188</v>
      </c>
      <c r="G837" t="s">
        <v>1183</v>
      </c>
      <c r="H837" t="s">
        <v>1184</v>
      </c>
      <c r="I837" t="s">
        <v>41</v>
      </c>
      <c r="J837" t="s">
        <v>27</v>
      </c>
      <c r="K837" t="s">
        <v>7127</v>
      </c>
      <c r="L837" t="s">
        <v>1399</v>
      </c>
      <c r="M837">
        <v>2895</v>
      </c>
      <c r="N837" t="s">
        <v>148</v>
      </c>
      <c r="O837" t="s">
        <v>3074</v>
      </c>
      <c r="P837" t="s">
        <v>46</v>
      </c>
      <c r="Q837" t="s">
        <v>75</v>
      </c>
      <c r="R837" t="s">
        <v>3075</v>
      </c>
      <c r="S837">
        <v>45.78</v>
      </c>
      <c r="T837">
        <v>3</v>
      </c>
      <c r="U837">
        <v>0</v>
      </c>
      <c r="V837">
        <v>22.89</v>
      </c>
    </row>
    <row r="838" spans="1:22" x14ac:dyDescent="0.3">
      <c r="A838">
        <v>5178</v>
      </c>
      <c r="B838" t="s">
        <v>8046</v>
      </c>
      <c r="C838">
        <v>2013</v>
      </c>
      <c r="D838" s="13">
        <v>41635</v>
      </c>
      <c r="E838" s="13">
        <v>41639</v>
      </c>
      <c r="F838" t="s">
        <v>50</v>
      </c>
      <c r="G838" t="s">
        <v>2431</v>
      </c>
      <c r="H838" t="s">
        <v>2432</v>
      </c>
      <c r="I838" t="s">
        <v>41</v>
      </c>
      <c r="J838" t="s">
        <v>27</v>
      </c>
      <c r="K838" t="s">
        <v>266</v>
      </c>
      <c r="L838" t="s">
        <v>267</v>
      </c>
      <c r="M838">
        <v>10024</v>
      </c>
      <c r="N838" t="s">
        <v>148</v>
      </c>
      <c r="O838" t="s">
        <v>1044</v>
      </c>
      <c r="P838" t="s">
        <v>46</v>
      </c>
      <c r="Q838" t="s">
        <v>75</v>
      </c>
      <c r="R838" t="s">
        <v>1045</v>
      </c>
      <c r="S838">
        <v>4.9920000000000009</v>
      </c>
      <c r="T838">
        <v>3</v>
      </c>
      <c r="U838">
        <v>0.2</v>
      </c>
      <c r="V838">
        <v>1.6848000000000001</v>
      </c>
    </row>
    <row r="839" spans="1:22" x14ac:dyDescent="0.3">
      <c r="A839">
        <v>5177</v>
      </c>
      <c r="B839" t="s">
        <v>8045</v>
      </c>
      <c r="C839">
        <v>2013</v>
      </c>
      <c r="D839" s="13">
        <v>41584</v>
      </c>
      <c r="E839" s="13">
        <v>41587</v>
      </c>
      <c r="F839" t="s">
        <v>188</v>
      </c>
      <c r="G839" t="s">
        <v>830</v>
      </c>
      <c r="H839" t="s">
        <v>831</v>
      </c>
      <c r="I839" t="s">
        <v>26</v>
      </c>
      <c r="J839" t="s">
        <v>27</v>
      </c>
      <c r="K839" t="s">
        <v>127</v>
      </c>
      <c r="L839" t="s">
        <v>43</v>
      </c>
      <c r="M839">
        <v>94109</v>
      </c>
      <c r="N839" t="s">
        <v>44</v>
      </c>
      <c r="O839" t="s">
        <v>4801</v>
      </c>
      <c r="P839" t="s">
        <v>46</v>
      </c>
      <c r="Q839" t="s">
        <v>75</v>
      </c>
      <c r="R839" t="s">
        <v>4802</v>
      </c>
      <c r="S839">
        <v>53.248000000000005</v>
      </c>
      <c r="T839">
        <v>2</v>
      </c>
      <c r="U839">
        <v>0.2</v>
      </c>
      <c r="V839">
        <v>19.968</v>
      </c>
    </row>
    <row r="840" spans="1:22" x14ac:dyDescent="0.3">
      <c r="A840">
        <v>837</v>
      </c>
      <c r="B840" t="s">
        <v>2595</v>
      </c>
      <c r="C840">
        <v>2011</v>
      </c>
      <c r="D840" s="13">
        <v>40794</v>
      </c>
      <c r="E840" s="13">
        <v>40799</v>
      </c>
      <c r="F840" t="s">
        <v>23</v>
      </c>
      <c r="G840" t="s">
        <v>2417</v>
      </c>
      <c r="H840" t="s">
        <v>2418</v>
      </c>
      <c r="I840" t="s">
        <v>26</v>
      </c>
      <c r="J840" t="s">
        <v>27</v>
      </c>
      <c r="K840" t="s">
        <v>2202</v>
      </c>
      <c r="L840" t="s">
        <v>104</v>
      </c>
      <c r="M840">
        <v>75701</v>
      </c>
      <c r="N840" t="s">
        <v>105</v>
      </c>
      <c r="O840" t="s">
        <v>2596</v>
      </c>
      <c r="P840" t="s">
        <v>46</v>
      </c>
      <c r="Q840" t="s">
        <v>75</v>
      </c>
      <c r="R840" t="s">
        <v>2597</v>
      </c>
      <c r="S840">
        <v>51.183999999999983</v>
      </c>
      <c r="T840">
        <v>4</v>
      </c>
      <c r="U840">
        <v>0.8</v>
      </c>
      <c r="V840">
        <v>-79.335199999999986</v>
      </c>
    </row>
    <row r="841" spans="1:22" x14ac:dyDescent="0.3">
      <c r="A841">
        <v>5175</v>
      </c>
      <c r="B841" t="s">
        <v>8043</v>
      </c>
      <c r="C841">
        <v>2014</v>
      </c>
      <c r="D841" s="13">
        <v>41932</v>
      </c>
      <c r="E841" s="13">
        <v>41937</v>
      </c>
      <c r="F841" t="s">
        <v>50</v>
      </c>
      <c r="G841" t="s">
        <v>2052</v>
      </c>
      <c r="H841" t="s">
        <v>2053</v>
      </c>
      <c r="I841" t="s">
        <v>26</v>
      </c>
      <c r="J841" t="s">
        <v>27</v>
      </c>
      <c r="K841" t="s">
        <v>8044</v>
      </c>
      <c r="L841" t="s">
        <v>104</v>
      </c>
      <c r="M841">
        <v>76706</v>
      </c>
      <c r="N841" t="s">
        <v>105</v>
      </c>
      <c r="O841" t="s">
        <v>6227</v>
      </c>
      <c r="P841" t="s">
        <v>46</v>
      </c>
      <c r="Q841" t="s">
        <v>75</v>
      </c>
      <c r="R841" t="s">
        <v>6228</v>
      </c>
      <c r="S841">
        <v>2.0719999999999996</v>
      </c>
      <c r="T841">
        <v>2</v>
      </c>
      <c r="U841">
        <v>0.8</v>
      </c>
      <c r="V841">
        <v>-3.5224000000000011</v>
      </c>
    </row>
    <row r="842" spans="1:22" x14ac:dyDescent="0.3">
      <c r="A842">
        <v>5155</v>
      </c>
      <c r="B842" t="s">
        <v>8033</v>
      </c>
      <c r="C842">
        <v>2012</v>
      </c>
      <c r="D842" s="13">
        <v>41128</v>
      </c>
      <c r="E842" s="13">
        <v>41129</v>
      </c>
      <c r="F842" t="s">
        <v>188</v>
      </c>
      <c r="G842" t="s">
        <v>5351</v>
      </c>
      <c r="H842" t="s">
        <v>5352</v>
      </c>
      <c r="I842" t="s">
        <v>26</v>
      </c>
      <c r="J842" t="s">
        <v>27</v>
      </c>
      <c r="K842" t="s">
        <v>8034</v>
      </c>
      <c r="L842" t="s">
        <v>596</v>
      </c>
      <c r="M842">
        <v>63122</v>
      </c>
      <c r="N842" t="s">
        <v>105</v>
      </c>
      <c r="O842" t="s">
        <v>132</v>
      </c>
      <c r="P842" t="s">
        <v>46</v>
      </c>
      <c r="Q842" t="s">
        <v>75</v>
      </c>
      <c r="R842" t="s">
        <v>133</v>
      </c>
      <c r="S842">
        <v>28.4</v>
      </c>
      <c r="T842">
        <v>4</v>
      </c>
      <c r="U842">
        <v>0</v>
      </c>
      <c r="V842">
        <v>13.063999999999998</v>
      </c>
    </row>
    <row r="843" spans="1:22" x14ac:dyDescent="0.3">
      <c r="A843">
        <v>5153</v>
      </c>
      <c r="B843" t="s">
        <v>8032</v>
      </c>
      <c r="C843">
        <v>2011</v>
      </c>
      <c r="D843" s="13">
        <v>40724</v>
      </c>
      <c r="E843" s="13">
        <v>40730</v>
      </c>
      <c r="F843" t="s">
        <v>50</v>
      </c>
      <c r="G843" t="s">
        <v>7758</v>
      </c>
      <c r="H843" t="s">
        <v>7759</v>
      </c>
      <c r="I843" t="s">
        <v>26</v>
      </c>
      <c r="J843" t="s">
        <v>27</v>
      </c>
      <c r="K843" t="s">
        <v>266</v>
      </c>
      <c r="L843" t="s">
        <v>267</v>
      </c>
      <c r="M843">
        <v>10011</v>
      </c>
      <c r="N843" t="s">
        <v>148</v>
      </c>
      <c r="O843" t="s">
        <v>1832</v>
      </c>
      <c r="P843" t="s">
        <v>46</v>
      </c>
      <c r="Q843" t="s">
        <v>75</v>
      </c>
      <c r="R843" t="s">
        <v>1833</v>
      </c>
      <c r="S843">
        <v>2.6880000000000002</v>
      </c>
      <c r="T843">
        <v>1</v>
      </c>
      <c r="U843">
        <v>0.2</v>
      </c>
      <c r="V843">
        <v>0.83999999999999975</v>
      </c>
    </row>
    <row r="844" spans="1:22" x14ac:dyDescent="0.3">
      <c r="A844">
        <v>5144</v>
      </c>
      <c r="B844" t="s">
        <v>8024</v>
      </c>
      <c r="C844">
        <v>2013</v>
      </c>
      <c r="D844" s="13">
        <v>41366</v>
      </c>
      <c r="E844" s="13">
        <v>41370</v>
      </c>
      <c r="F844" t="s">
        <v>50</v>
      </c>
      <c r="G844" t="s">
        <v>1918</v>
      </c>
      <c r="H844" t="s">
        <v>1919</v>
      </c>
      <c r="I844" t="s">
        <v>26</v>
      </c>
      <c r="J844" t="s">
        <v>27</v>
      </c>
      <c r="K844" t="s">
        <v>266</v>
      </c>
      <c r="L844" t="s">
        <v>267</v>
      </c>
      <c r="M844">
        <v>10009</v>
      </c>
      <c r="N844" t="s">
        <v>148</v>
      </c>
      <c r="O844" t="s">
        <v>1218</v>
      </c>
      <c r="P844" t="s">
        <v>46</v>
      </c>
      <c r="Q844" t="s">
        <v>75</v>
      </c>
      <c r="R844" t="s">
        <v>1219</v>
      </c>
      <c r="S844">
        <v>3.5920000000000005</v>
      </c>
      <c r="T844">
        <v>1</v>
      </c>
      <c r="U844">
        <v>0.2</v>
      </c>
      <c r="V844">
        <v>1.1224999999999996</v>
      </c>
    </row>
    <row r="845" spans="1:22" x14ac:dyDescent="0.3">
      <c r="A845">
        <v>5137</v>
      </c>
      <c r="B845" t="s">
        <v>8020</v>
      </c>
      <c r="C845">
        <v>2012</v>
      </c>
      <c r="D845" s="13">
        <v>41257</v>
      </c>
      <c r="E845" s="13">
        <v>41262</v>
      </c>
      <c r="F845" t="s">
        <v>50</v>
      </c>
      <c r="G845" t="s">
        <v>4199</v>
      </c>
      <c r="H845" t="s">
        <v>4200</v>
      </c>
      <c r="I845" t="s">
        <v>26</v>
      </c>
      <c r="J845" t="s">
        <v>27</v>
      </c>
      <c r="K845" t="s">
        <v>947</v>
      </c>
      <c r="L845" t="s">
        <v>43</v>
      </c>
      <c r="M845">
        <v>92105</v>
      </c>
      <c r="N845" t="s">
        <v>44</v>
      </c>
      <c r="O845" t="s">
        <v>3429</v>
      </c>
      <c r="P845" t="s">
        <v>46</v>
      </c>
      <c r="Q845" t="s">
        <v>75</v>
      </c>
      <c r="R845" t="s">
        <v>3430</v>
      </c>
      <c r="S845">
        <v>8.0960000000000001</v>
      </c>
      <c r="T845">
        <v>2</v>
      </c>
      <c r="U845">
        <v>0.2</v>
      </c>
      <c r="V845">
        <v>2.7323999999999993</v>
      </c>
    </row>
    <row r="846" spans="1:22" x14ac:dyDescent="0.3">
      <c r="A846">
        <v>843</v>
      </c>
      <c r="B846" t="s">
        <v>2611</v>
      </c>
      <c r="C846">
        <v>2013</v>
      </c>
      <c r="D846" s="13">
        <v>41586</v>
      </c>
      <c r="E846" s="13">
        <v>41588</v>
      </c>
      <c r="F846" t="s">
        <v>188</v>
      </c>
      <c r="G846" t="s">
        <v>2612</v>
      </c>
      <c r="H846" t="s">
        <v>2613</v>
      </c>
      <c r="I846" t="s">
        <v>41</v>
      </c>
      <c r="J846" t="s">
        <v>27</v>
      </c>
      <c r="K846" t="s">
        <v>42</v>
      </c>
      <c r="L846" t="s">
        <v>43</v>
      </c>
      <c r="M846">
        <v>90036</v>
      </c>
      <c r="N846" t="s">
        <v>44</v>
      </c>
      <c r="O846" t="s">
        <v>2614</v>
      </c>
      <c r="P846" t="s">
        <v>46</v>
      </c>
      <c r="Q846" t="s">
        <v>75</v>
      </c>
      <c r="R846" t="s">
        <v>2615</v>
      </c>
      <c r="S846">
        <v>37.44</v>
      </c>
      <c r="T846">
        <v>4</v>
      </c>
      <c r="U846">
        <v>0.2</v>
      </c>
      <c r="V846">
        <v>11.699999999999996</v>
      </c>
    </row>
    <row r="847" spans="1:22" x14ac:dyDescent="0.3">
      <c r="A847">
        <v>844</v>
      </c>
      <c r="B847" t="s">
        <v>2611</v>
      </c>
      <c r="C847">
        <v>2013</v>
      </c>
      <c r="D847" s="13">
        <v>41586</v>
      </c>
      <c r="E847" s="13">
        <v>41588</v>
      </c>
      <c r="F847" t="s">
        <v>188</v>
      </c>
      <c r="G847" t="s">
        <v>2612</v>
      </c>
      <c r="H847" t="s">
        <v>2613</v>
      </c>
      <c r="I847" t="s">
        <v>41</v>
      </c>
      <c r="J847" t="s">
        <v>27</v>
      </c>
      <c r="K847" t="s">
        <v>42</v>
      </c>
      <c r="L847" t="s">
        <v>43</v>
      </c>
      <c r="M847">
        <v>90036</v>
      </c>
      <c r="N847" t="s">
        <v>44</v>
      </c>
      <c r="O847" t="s">
        <v>2616</v>
      </c>
      <c r="P847" t="s">
        <v>46</v>
      </c>
      <c r="Q847" t="s">
        <v>75</v>
      </c>
      <c r="R847" t="s">
        <v>2617</v>
      </c>
      <c r="S847">
        <v>26.975999999999999</v>
      </c>
      <c r="T847">
        <v>4</v>
      </c>
      <c r="U847">
        <v>0.2</v>
      </c>
      <c r="V847">
        <v>8.767199999999999</v>
      </c>
    </row>
    <row r="848" spans="1:22" x14ac:dyDescent="0.3">
      <c r="A848">
        <v>5135</v>
      </c>
      <c r="B848" t="s">
        <v>8018</v>
      </c>
      <c r="C848">
        <v>2014</v>
      </c>
      <c r="D848" s="13">
        <v>41970</v>
      </c>
      <c r="E848" s="13">
        <v>41974</v>
      </c>
      <c r="F848" t="s">
        <v>50</v>
      </c>
      <c r="G848" t="s">
        <v>3668</v>
      </c>
      <c r="H848" t="s">
        <v>3669</v>
      </c>
      <c r="I848" t="s">
        <v>102</v>
      </c>
      <c r="J848" t="s">
        <v>27</v>
      </c>
      <c r="K848" t="s">
        <v>266</v>
      </c>
      <c r="L848" t="s">
        <v>267</v>
      </c>
      <c r="M848">
        <v>10009</v>
      </c>
      <c r="N848" t="s">
        <v>148</v>
      </c>
      <c r="O848" t="s">
        <v>2750</v>
      </c>
      <c r="P848" t="s">
        <v>46</v>
      </c>
      <c r="Q848" t="s">
        <v>75</v>
      </c>
      <c r="R848" t="s">
        <v>2751</v>
      </c>
      <c r="S848">
        <v>93.344000000000008</v>
      </c>
      <c r="T848">
        <v>4</v>
      </c>
      <c r="U848">
        <v>0.2</v>
      </c>
      <c r="V848">
        <v>32.670400000000001</v>
      </c>
    </row>
    <row r="849" spans="1:22" x14ac:dyDescent="0.3">
      <c r="A849">
        <v>5120</v>
      </c>
      <c r="B849" t="s">
        <v>8011</v>
      </c>
      <c r="C849">
        <v>2012</v>
      </c>
      <c r="D849" s="13">
        <v>41178</v>
      </c>
      <c r="E849" s="13">
        <v>41185</v>
      </c>
      <c r="F849" t="s">
        <v>50</v>
      </c>
      <c r="G849" t="s">
        <v>3575</v>
      </c>
      <c r="H849" t="s">
        <v>3576</v>
      </c>
      <c r="I849" t="s">
        <v>26</v>
      </c>
      <c r="J849" t="s">
        <v>27</v>
      </c>
      <c r="K849" t="s">
        <v>2343</v>
      </c>
      <c r="L849" t="s">
        <v>267</v>
      </c>
      <c r="M849">
        <v>11572</v>
      </c>
      <c r="N849" t="s">
        <v>148</v>
      </c>
      <c r="O849" t="s">
        <v>4158</v>
      </c>
      <c r="P849" t="s">
        <v>46</v>
      </c>
      <c r="Q849" t="s">
        <v>75</v>
      </c>
      <c r="R849" t="s">
        <v>4159</v>
      </c>
      <c r="S849">
        <v>79.056000000000012</v>
      </c>
      <c r="T849">
        <v>9</v>
      </c>
      <c r="U849">
        <v>0.2</v>
      </c>
      <c r="V849">
        <v>28.657800000000002</v>
      </c>
    </row>
    <row r="850" spans="1:22" x14ac:dyDescent="0.3">
      <c r="A850">
        <v>5115</v>
      </c>
      <c r="B850" t="s">
        <v>8006</v>
      </c>
      <c r="C850">
        <v>2013</v>
      </c>
      <c r="D850" s="13">
        <v>41596</v>
      </c>
      <c r="E850" s="13">
        <v>41601</v>
      </c>
      <c r="F850" t="s">
        <v>50</v>
      </c>
      <c r="G850" t="s">
        <v>2757</v>
      </c>
      <c r="H850" t="s">
        <v>2758</v>
      </c>
      <c r="I850" t="s">
        <v>26</v>
      </c>
      <c r="J850" t="s">
        <v>27</v>
      </c>
      <c r="K850" t="s">
        <v>667</v>
      </c>
      <c r="L850" t="s">
        <v>668</v>
      </c>
      <c r="M850">
        <v>88220</v>
      </c>
      <c r="N850" t="s">
        <v>44</v>
      </c>
      <c r="O850" t="s">
        <v>1218</v>
      </c>
      <c r="P850" t="s">
        <v>46</v>
      </c>
      <c r="Q850" t="s">
        <v>75</v>
      </c>
      <c r="R850" t="s">
        <v>1219</v>
      </c>
      <c r="S850">
        <v>10.776000000000002</v>
      </c>
      <c r="T850">
        <v>3</v>
      </c>
      <c r="U850">
        <v>0.2</v>
      </c>
      <c r="V850">
        <v>3.3674999999999984</v>
      </c>
    </row>
    <row r="851" spans="1:22" x14ac:dyDescent="0.3">
      <c r="A851">
        <v>5100</v>
      </c>
      <c r="B851" t="s">
        <v>7995</v>
      </c>
      <c r="C851">
        <v>2012</v>
      </c>
      <c r="D851" s="13">
        <v>41128</v>
      </c>
      <c r="E851" s="13">
        <v>41133</v>
      </c>
      <c r="F851" t="s">
        <v>50</v>
      </c>
      <c r="G851" t="s">
        <v>424</v>
      </c>
      <c r="H851" t="s">
        <v>425</v>
      </c>
      <c r="I851" t="s">
        <v>102</v>
      </c>
      <c r="J851" t="s">
        <v>27</v>
      </c>
      <c r="K851" t="s">
        <v>5954</v>
      </c>
      <c r="L851" t="s">
        <v>43</v>
      </c>
      <c r="M851">
        <v>93309</v>
      </c>
      <c r="N851" t="s">
        <v>44</v>
      </c>
      <c r="O851" t="s">
        <v>1618</v>
      </c>
      <c r="P851" t="s">
        <v>46</v>
      </c>
      <c r="Q851" t="s">
        <v>75</v>
      </c>
      <c r="R851" t="s">
        <v>1619</v>
      </c>
      <c r="S851">
        <v>19.152000000000001</v>
      </c>
      <c r="T851">
        <v>3</v>
      </c>
      <c r="U851">
        <v>0.2</v>
      </c>
      <c r="V851">
        <v>6.4638000000000009</v>
      </c>
    </row>
    <row r="852" spans="1:22" x14ac:dyDescent="0.3">
      <c r="A852">
        <v>5098</v>
      </c>
      <c r="B852" t="s">
        <v>7994</v>
      </c>
      <c r="C852">
        <v>2011</v>
      </c>
      <c r="D852" s="13">
        <v>40883</v>
      </c>
      <c r="E852" s="13">
        <v>40887</v>
      </c>
      <c r="F852" t="s">
        <v>50</v>
      </c>
      <c r="G852" t="s">
        <v>2648</v>
      </c>
      <c r="H852" t="s">
        <v>2649</v>
      </c>
      <c r="I852" t="s">
        <v>26</v>
      </c>
      <c r="J852" t="s">
        <v>27</v>
      </c>
      <c r="K852" t="s">
        <v>303</v>
      </c>
      <c r="L852" t="s">
        <v>211</v>
      </c>
      <c r="M852">
        <v>60610</v>
      </c>
      <c r="N852" t="s">
        <v>105</v>
      </c>
      <c r="O852" t="s">
        <v>4035</v>
      </c>
      <c r="P852" t="s">
        <v>46</v>
      </c>
      <c r="Q852" t="s">
        <v>75</v>
      </c>
      <c r="R852" t="s">
        <v>4036</v>
      </c>
      <c r="S852">
        <v>4.5999999999999988</v>
      </c>
      <c r="T852">
        <v>2</v>
      </c>
      <c r="U852">
        <v>0.8</v>
      </c>
      <c r="V852">
        <v>-8.0500000000000025</v>
      </c>
    </row>
    <row r="853" spans="1:22" x14ac:dyDescent="0.3">
      <c r="A853">
        <v>5089</v>
      </c>
      <c r="B853" t="s">
        <v>7987</v>
      </c>
      <c r="C853">
        <v>2012</v>
      </c>
      <c r="D853" s="13">
        <v>40973</v>
      </c>
      <c r="E853" s="13">
        <v>40977</v>
      </c>
      <c r="F853" t="s">
        <v>50</v>
      </c>
      <c r="G853" t="s">
        <v>3953</v>
      </c>
      <c r="H853" t="s">
        <v>3954</v>
      </c>
      <c r="I853" t="s">
        <v>41</v>
      </c>
      <c r="J853" t="s">
        <v>27</v>
      </c>
      <c r="K853" t="s">
        <v>146</v>
      </c>
      <c r="L853" t="s">
        <v>147</v>
      </c>
      <c r="M853">
        <v>19120</v>
      </c>
      <c r="N853" t="s">
        <v>148</v>
      </c>
      <c r="O853" t="s">
        <v>3122</v>
      </c>
      <c r="P853" t="s">
        <v>46</v>
      </c>
      <c r="Q853" t="s">
        <v>75</v>
      </c>
      <c r="R853" t="s">
        <v>3123</v>
      </c>
      <c r="S853">
        <v>2.556</v>
      </c>
      <c r="T853">
        <v>3</v>
      </c>
      <c r="U853">
        <v>0.7</v>
      </c>
      <c r="V853">
        <v>-1.7892000000000001</v>
      </c>
    </row>
    <row r="854" spans="1:22" x14ac:dyDescent="0.3">
      <c r="A854">
        <v>5086</v>
      </c>
      <c r="B854" t="s">
        <v>7986</v>
      </c>
      <c r="C854">
        <v>2012</v>
      </c>
      <c r="D854" s="13">
        <v>41079</v>
      </c>
      <c r="E854" s="13">
        <v>41083</v>
      </c>
      <c r="F854" t="s">
        <v>50</v>
      </c>
      <c r="G854" t="s">
        <v>3915</v>
      </c>
      <c r="H854" t="s">
        <v>3916</v>
      </c>
      <c r="I854" t="s">
        <v>102</v>
      </c>
      <c r="J854" t="s">
        <v>27</v>
      </c>
      <c r="K854" t="s">
        <v>815</v>
      </c>
      <c r="L854" t="s">
        <v>104</v>
      </c>
      <c r="M854">
        <v>75081</v>
      </c>
      <c r="N854" t="s">
        <v>105</v>
      </c>
      <c r="O854" t="s">
        <v>1927</v>
      </c>
      <c r="P854" t="s">
        <v>46</v>
      </c>
      <c r="Q854" t="s">
        <v>75</v>
      </c>
      <c r="R854" t="s">
        <v>1928</v>
      </c>
      <c r="S854">
        <v>5.7919999999999989</v>
      </c>
      <c r="T854">
        <v>2</v>
      </c>
      <c r="U854">
        <v>0.8</v>
      </c>
      <c r="V854">
        <v>-9.5568000000000026</v>
      </c>
    </row>
    <row r="855" spans="1:22" x14ac:dyDescent="0.3">
      <c r="A855">
        <v>5079</v>
      </c>
      <c r="B855" t="s">
        <v>7979</v>
      </c>
      <c r="C855">
        <v>2014</v>
      </c>
      <c r="D855" s="13">
        <v>41955</v>
      </c>
      <c r="E855" s="13">
        <v>41961</v>
      </c>
      <c r="F855" t="s">
        <v>50</v>
      </c>
      <c r="G855" t="s">
        <v>2844</v>
      </c>
      <c r="H855" t="s">
        <v>2845</v>
      </c>
      <c r="I855" t="s">
        <v>102</v>
      </c>
      <c r="J855" t="s">
        <v>27</v>
      </c>
      <c r="K855" t="s">
        <v>2548</v>
      </c>
      <c r="L855" t="s">
        <v>114</v>
      </c>
      <c r="M855">
        <v>53209</v>
      </c>
      <c r="N855" t="s">
        <v>105</v>
      </c>
      <c r="O855" t="s">
        <v>2038</v>
      </c>
      <c r="P855" t="s">
        <v>46</v>
      </c>
      <c r="Q855" t="s">
        <v>75</v>
      </c>
      <c r="R855" t="s">
        <v>2039</v>
      </c>
      <c r="S855">
        <v>18.240000000000002</v>
      </c>
      <c r="T855">
        <v>3</v>
      </c>
      <c r="U855">
        <v>0</v>
      </c>
      <c r="V855">
        <v>8.5727999999999991</v>
      </c>
    </row>
    <row r="856" spans="1:22" x14ac:dyDescent="0.3">
      <c r="A856">
        <v>5075</v>
      </c>
      <c r="B856" t="s">
        <v>7977</v>
      </c>
      <c r="C856">
        <v>2014</v>
      </c>
      <c r="D856" s="13">
        <v>41755</v>
      </c>
      <c r="E856" s="13">
        <v>41759</v>
      </c>
      <c r="F856" t="s">
        <v>23</v>
      </c>
      <c r="G856" t="s">
        <v>3934</v>
      </c>
      <c r="H856" t="s">
        <v>3935</v>
      </c>
      <c r="I856" t="s">
        <v>26</v>
      </c>
      <c r="J856" t="s">
        <v>27</v>
      </c>
      <c r="K856" t="s">
        <v>42</v>
      </c>
      <c r="L856" t="s">
        <v>43</v>
      </c>
      <c r="M856">
        <v>90049</v>
      </c>
      <c r="N856" t="s">
        <v>44</v>
      </c>
      <c r="O856" t="s">
        <v>2054</v>
      </c>
      <c r="P856" t="s">
        <v>46</v>
      </c>
      <c r="Q856" t="s">
        <v>75</v>
      </c>
      <c r="R856" t="s">
        <v>2055</v>
      </c>
      <c r="S856">
        <v>13.904</v>
      </c>
      <c r="T856">
        <v>2</v>
      </c>
      <c r="U856">
        <v>0.2</v>
      </c>
      <c r="V856">
        <v>4.5187999999999997</v>
      </c>
    </row>
    <row r="857" spans="1:22" x14ac:dyDescent="0.3">
      <c r="A857">
        <v>5062</v>
      </c>
      <c r="B857" t="s">
        <v>7971</v>
      </c>
      <c r="C857">
        <v>2012</v>
      </c>
      <c r="D857" s="13">
        <v>41037</v>
      </c>
      <c r="E857" s="13">
        <v>41041</v>
      </c>
      <c r="F857" t="s">
        <v>50</v>
      </c>
      <c r="G857" t="s">
        <v>2903</v>
      </c>
      <c r="H857" t="s">
        <v>2904</v>
      </c>
      <c r="I857" t="s">
        <v>26</v>
      </c>
      <c r="J857" t="s">
        <v>27</v>
      </c>
      <c r="K857" t="s">
        <v>409</v>
      </c>
      <c r="L857" t="s">
        <v>229</v>
      </c>
      <c r="M857">
        <v>55407</v>
      </c>
      <c r="N857" t="s">
        <v>105</v>
      </c>
      <c r="O857" t="s">
        <v>2786</v>
      </c>
      <c r="P857" t="s">
        <v>46</v>
      </c>
      <c r="Q857" t="s">
        <v>75</v>
      </c>
      <c r="R857" t="s">
        <v>2787</v>
      </c>
      <c r="S857">
        <v>43.98</v>
      </c>
      <c r="T857">
        <v>2</v>
      </c>
      <c r="U857">
        <v>0</v>
      </c>
      <c r="V857">
        <v>21.99</v>
      </c>
    </row>
    <row r="858" spans="1:22" x14ac:dyDescent="0.3">
      <c r="A858">
        <v>5059</v>
      </c>
      <c r="B858" t="s">
        <v>7968</v>
      </c>
      <c r="C858">
        <v>2013</v>
      </c>
      <c r="D858" s="13">
        <v>41368</v>
      </c>
      <c r="E858" s="13">
        <v>41372</v>
      </c>
      <c r="F858" t="s">
        <v>50</v>
      </c>
      <c r="G858" t="s">
        <v>1952</v>
      </c>
      <c r="H858" t="s">
        <v>1953</v>
      </c>
      <c r="I858" t="s">
        <v>26</v>
      </c>
      <c r="J858" t="s">
        <v>27</v>
      </c>
      <c r="K858" t="s">
        <v>146</v>
      </c>
      <c r="L858" t="s">
        <v>147</v>
      </c>
      <c r="M858">
        <v>19140</v>
      </c>
      <c r="N858" t="s">
        <v>148</v>
      </c>
      <c r="O858" t="s">
        <v>3144</v>
      </c>
      <c r="P858" t="s">
        <v>46</v>
      </c>
      <c r="Q858" t="s">
        <v>75</v>
      </c>
      <c r="R858" t="s">
        <v>3145</v>
      </c>
      <c r="S858">
        <v>99.846000000000004</v>
      </c>
      <c r="T858">
        <v>9</v>
      </c>
      <c r="U858">
        <v>0.7</v>
      </c>
      <c r="V858">
        <v>-83.204999999999984</v>
      </c>
    </row>
    <row r="859" spans="1:22" x14ac:dyDescent="0.3">
      <c r="A859">
        <v>5049</v>
      </c>
      <c r="B859" t="s">
        <v>7961</v>
      </c>
      <c r="C859">
        <v>2011</v>
      </c>
      <c r="D859" s="13">
        <v>40633</v>
      </c>
      <c r="E859" s="13">
        <v>40637</v>
      </c>
      <c r="F859" t="s">
        <v>50</v>
      </c>
      <c r="G859" t="s">
        <v>7216</v>
      </c>
      <c r="H859" t="s">
        <v>7217</v>
      </c>
      <c r="I859" t="s">
        <v>26</v>
      </c>
      <c r="J859" t="s">
        <v>27</v>
      </c>
      <c r="K859" t="s">
        <v>303</v>
      </c>
      <c r="L859" t="s">
        <v>211</v>
      </c>
      <c r="M859">
        <v>60610</v>
      </c>
      <c r="N859" t="s">
        <v>105</v>
      </c>
      <c r="O859" t="s">
        <v>2727</v>
      </c>
      <c r="P859" t="s">
        <v>46</v>
      </c>
      <c r="Q859" t="s">
        <v>75</v>
      </c>
      <c r="R859" t="s">
        <v>2728</v>
      </c>
      <c r="S859">
        <v>8.1339999999999986</v>
      </c>
      <c r="T859">
        <v>7</v>
      </c>
      <c r="U859">
        <v>0.8</v>
      </c>
      <c r="V859">
        <v>-13.827800000000003</v>
      </c>
    </row>
    <row r="860" spans="1:22" x14ac:dyDescent="0.3">
      <c r="A860">
        <v>5047</v>
      </c>
      <c r="B860" t="s">
        <v>7960</v>
      </c>
      <c r="C860">
        <v>2013</v>
      </c>
      <c r="D860" s="13">
        <v>41589</v>
      </c>
      <c r="E860" s="13">
        <v>41592</v>
      </c>
      <c r="F860" t="s">
        <v>23</v>
      </c>
      <c r="G860" t="s">
        <v>4042</v>
      </c>
      <c r="H860" t="s">
        <v>4043</v>
      </c>
      <c r="I860" t="s">
        <v>26</v>
      </c>
      <c r="J860" t="s">
        <v>27</v>
      </c>
      <c r="K860" t="s">
        <v>42</v>
      </c>
      <c r="L860" t="s">
        <v>43</v>
      </c>
      <c r="M860">
        <v>90036</v>
      </c>
      <c r="N860" t="s">
        <v>44</v>
      </c>
      <c r="O860" t="s">
        <v>3391</v>
      </c>
      <c r="P860" t="s">
        <v>46</v>
      </c>
      <c r="Q860" t="s">
        <v>75</v>
      </c>
      <c r="R860" t="s">
        <v>3392</v>
      </c>
      <c r="S860">
        <v>5.1840000000000011</v>
      </c>
      <c r="T860">
        <v>3</v>
      </c>
      <c r="U860">
        <v>0.2</v>
      </c>
      <c r="V860">
        <v>1.8143999999999996</v>
      </c>
    </row>
    <row r="861" spans="1:22" x14ac:dyDescent="0.3">
      <c r="A861">
        <v>5041</v>
      </c>
      <c r="B861" t="s">
        <v>7959</v>
      </c>
      <c r="C861">
        <v>2012</v>
      </c>
      <c r="D861" s="13">
        <v>41101</v>
      </c>
      <c r="E861" s="13">
        <v>41102</v>
      </c>
      <c r="F861" t="s">
        <v>188</v>
      </c>
      <c r="G861" t="s">
        <v>4002</v>
      </c>
      <c r="H861" t="s">
        <v>4003</v>
      </c>
      <c r="I861" t="s">
        <v>41</v>
      </c>
      <c r="J861" t="s">
        <v>27</v>
      </c>
      <c r="K861" t="s">
        <v>521</v>
      </c>
      <c r="L861" t="s">
        <v>245</v>
      </c>
      <c r="M861">
        <v>19805</v>
      </c>
      <c r="N861" t="s">
        <v>148</v>
      </c>
      <c r="O861" t="s">
        <v>1393</v>
      </c>
      <c r="P861" t="s">
        <v>46</v>
      </c>
      <c r="Q861" t="s">
        <v>75</v>
      </c>
      <c r="R861" t="s">
        <v>1394</v>
      </c>
      <c r="S861">
        <v>221.06</v>
      </c>
      <c r="T861">
        <v>7</v>
      </c>
      <c r="U861">
        <v>0</v>
      </c>
      <c r="V861">
        <v>103.89819999999997</v>
      </c>
    </row>
    <row r="862" spans="1:22" x14ac:dyDescent="0.3">
      <c r="A862">
        <v>5032</v>
      </c>
      <c r="B862" t="s">
        <v>7954</v>
      </c>
      <c r="C862">
        <v>2014</v>
      </c>
      <c r="D862" s="13">
        <v>41669</v>
      </c>
      <c r="E862" s="13">
        <v>41673</v>
      </c>
      <c r="F862" t="s">
        <v>50</v>
      </c>
      <c r="G862" t="s">
        <v>3010</v>
      </c>
      <c r="H862" t="s">
        <v>3011</v>
      </c>
      <c r="I862" t="s">
        <v>26</v>
      </c>
      <c r="J862" t="s">
        <v>27</v>
      </c>
      <c r="K862" t="s">
        <v>127</v>
      </c>
      <c r="L862" t="s">
        <v>43</v>
      </c>
      <c r="M862">
        <v>94109</v>
      </c>
      <c r="N862" t="s">
        <v>44</v>
      </c>
      <c r="O862" t="s">
        <v>1712</v>
      </c>
      <c r="P862" t="s">
        <v>46</v>
      </c>
      <c r="Q862" t="s">
        <v>75</v>
      </c>
      <c r="R862" t="s">
        <v>1713</v>
      </c>
      <c r="S862">
        <v>119.61600000000001</v>
      </c>
      <c r="T862">
        <v>8</v>
      </c>
      <c r="U862">
        <v>0.2</v>
      </c>
      <c r="V862">
        <v>40.370399999999997</v>
      </c>
    </row>
    <row r="863" spans="1:22" x14ac:dyDescent="0.3">
      <c r="A863">
        <v>5025</v>
      </c>
      <c r="B863" t="s">
        <v>7950</v>
      </c>
      <c r="C863">
        <v>2014</v>
      </c>
      <c r="D863" s="13">
        <v>41850</v>
      </c>
      <c r="E863" s="13">
        <v>41855</v>
      </c>
      <c r="F863" t="s">
        <v>50</v>
      </c>
      <c r="G863" t="s">
        <v>2384</v>
      </c>
      <c r="H863" t="s">
        <v>2385</v>
      </c>
      <c r="I863" t="s">
        <v>26</v>
      </c>
      <c r="J863" t="s">
        <v>27</v>
      </c>
      <c r="K863" t="s">
        <v>4847</v>
      </c>
      <c r="L863" t="s">
        <v>649</v>
      </c>
      <c r="M863">
        <v>73120</v>
      </c>
      <c r="N863" t="s">
        <v>105</v>
      </c>
      <c r="O863" t="s">
        <v>7008</v>
      </c>
      <c r="P863" t="s">
        <v>46</v>
      </c>
      <c r="Q863" t="s">
        <v>75</v>
      </c>
      <c r="R863" t="s">
        <v>7009</v>
      </c>
      <c r="S863">
        <v>33.479999999999997</v>
      </c>
      <c r="T863">
        <v>2</v>
      </c>
      <c r="U863">
        <v>0</v>
      </c>
      <c r="V863">
        <v>16.405199999999997</v>
      </c>
    </row>
    <row r="864" spans="1:22" x14ac:dyDescent="0.3">
      <c r="A864">
        <v>5013</v>
      </c>
      <c r="B864" t="s">
        <v>7937</v>
      </c>
      <c r="C864">
        <v>2014</v>
      </c>
      <c r="D864" s="13">
        <v>41842</v>
      </c>
      <c r="E864" s="13">
        <v>41847</v>
      </c>
      <c r="F864" t="s">
        <v>50</v>
      </c>
      <c r="G864" t="s">
        <v>6264</v>
      </c>
      <c r="H864" t="s">
        <v>6265</v>
      </c>
      <c r="I864" t="s">
        <v>102</v>
      </c>
      <c r="J864" t="s">
        <v>27</v>
      </c>
      <c r="K864" t="s">
        <v>2180</v>
      </c>
      <c r="L864" t="s">
        <v>498</v>
      </c>
      <c r="M864">
        <v>44105</v>
      </c>
      <c r="N864" t="s">
        <v>148</v>
      </c>
      <c r="O864" t="s">
        <v>1722</v>
      </c>
      <c r="P864" t="s">
        <v>46</v>
      </c>
      <c r="Q864" t="s">
        <v>75</v>
      </c>
      <c r="R864" t="s">
        <v>1723</v>
      </c>
      <c r="S864">
        <v>33.930000000000007</v>
      </c>
      <c r="T864">
        <v>3</v>
      </c>
      <c r="U864">
        <v>0.7</v>
      </c>
      <c r="V864">
        <v>-22.619999999999997</v>
      </c>
    </row>
    <row r="865" spans="1:22" x14ac:dyDescent="0.3">
      <c r="A865">
        <v>5011</v>
      </c>
      <c r="B865" t="s">
        <v>7933</v>
      </c>
      <c r="C865">
        <v>2012</v>
      </c>
      <c r="D865" s="13">
        <v>41159</v>
      </c>
      <c r="E865" s="13">
        <v>41166</v>
      </c>
      <c r="F865" t="s">
        <v>50</v>
      </c>
      <c r="G865" t="s">
        <v>7934</v>
      </c>
      <c r="H865" t="s">
        <v>7935</v>
      </c>
      <c r="I865" t="s">
        <v>41</v>
      </c>
      <c r="J865" t="s">
        <v>27</v>
      </c>
      <c r="K865" t="s">
        <v>146</v>
      </c>
      <c r="L865" t="s">
        <v>147</v>
      </c>
      <c r="M865">
        <v>19134</v>
      </c>
      <c r="N865" t="s">
        <v>148</v>
      </c>
      <c r="O865" t="s">
        <v>2018</v>
      </c>
      <c r="P865" t="s">
        <v>46</v>
      </c>
      <c r="Q865" t="s">
        <v>75</v>
      </c>
      <c r="R865" t="s">
        <v>2019</v>
      </c>
      <c r="S865">
        <v>4.9230000000000009</v>
      </c>
      <c r="T865">
        <v>3</v>
      </c>
      <c r="U865">
        <v>0.7</v>
      </c>
      <c r="V865">
        <v>-3.9383999999999997</v>
      </c>
    </row>
    <row r="866" spans="1:22" x14ac:dyDescent="0.3">
      <c r="A866">
        <v>5009</v>
      </c>
      <c r="B866" t="s">
        <v>7933</v>
      </c>
      <c r="C866">
        <v>2012</v>
      </c>
      <c r="D866" s="13">
        <v>41159</v>
      </c>
      <c r="E866" s="13">
        <v>41166</v>
      </c>
      <c r="F866" t="s">
        <v>50</v>
      </c>
      <c r="G866" t="s">
        <v>7934</v>
      </c>
      <c r="H866" t="s">
        <v>7935</v>
      </c>
      <c r="I866" t="s">
        <v>41</v>
      </c>
      <c r="J866" t="s">
        <v>27</v>
      </c>
      <c r="K866" t="s">
        <v>146</v>
      </c>
      <c r="L866" t="s">
        <v>147</v>
      </c>
      <c r="M866">
        <v>19134</v>
      </c>
      <c r="N866" t="s">
        <v>148</v>
      </c>
      <c r="O866" t="s">
        <v>575</v>
      </c>
      <c r="P866" t="s">
        <v>46</v>
      </c>
      <c r="Q866" t="s">
        <v>75</v>
      </c>
      <c r="R866" t="s">
        <v>576</v>
      </c>
      <c r="S866">
        <v>9.5220000000000002</v>
      </c>
      <c r="T866">
        <v>1</v>
      </c>
      <c r="U866">
        <v>0.7</v>
      </c>
      <c r="V866">
        <v>-6.9827999999999975</v>
      </c>
    </row>
    <row r="867" spans="1:22" x14ac:dyDescent="0.3">
      <c r="A867">
        <v>4998</v>
      </c>
      <c r="B867" t="s">
        <v>7918</v>
      </c>
      <c r="C867">
        <v>2014</v>
      </c>
      <c r="D867" s="13">
        <v>41709</v>
      </c>
      <c r="E867" s="13">
        <v>41714</v>
      </c>
      <c r="F867" t="s">
        <v>50</v>
      </c>
      <c r="G867" t="s">
        <v>7875</v>
      </c>
      <c r="H867" t="s">
        <v>7876</v>
      </c>
      <c r="I867" t="s">
        <v>41</v>
      </c>
      <c r="J867" t="s">
        <v>27</v>
      </c>
      <c r="K867" t="s">
        <v>4588</v>
      </c>
      <c r="L867" t="s">
        <v>88</v>
      </c>
      <c r="M867">
        <v>27604</v>
      </c>
      <c r="N867" t="s">
        <v>30</v>
      </c>
      <c r="O867" t="s">
        <v>2471</v>
      </c>
      <c r="P867" t="s">
        <v>46</v>
      </c>
      <c r="Q867" t="s">
        <v>75</v>
      </c>
      <c r="R867" t="s">
        <v>2472</v>
      </c>
      <c r="S867">
        <v>13.092000000000002</v>
      </c>
      <c r="T867">
        <v>4</v>
      </c>
      <c r="U867">
        <v>0.7</v>
      </c>
      <c r="V867">
        <v>-10.037199999999999</v>
      </c>
    </row>
    <row r="868" spans="1:22" x14ac:dyDescent="0.3">
      <c r="A868">
        <v>4996</v>
      </c>
      <c r="B868" t="s">
        <v>7917</v>
      </c>
      <c r="C868">
        <v>2011</v>
      </c>
      <c r="D868" s="13">
        <v>40851</v>
      </c>
      <c r="E868" s="13">
        <v>40857</v>
      </c>
      <c r="F868" t="s">
        <v>50</v>
      </c>
      <c r="G868" t="s">
        <v>3758</v>
      </c>
      <c r="H868" t="s">
        <v>3759</v>
      </c>
      <c r="I868" t="s">
        <v>102</v>
      </c>
      <c r="J868" t="s">
        <v>27</v>
      </c>
      <c r="K868" t="s">
        <v>266</v>
      </c>
      <c r="L868" t="s">
        <v>267</v>
      </c>
      <c r="M868">
        <v>10011</v>
      </c>
      <c r="N868" t="s">
        <v>148</v>
      </c>
      <c r="O868" t="s">
        <v>6548</v>
      </c>
      <c r="P868" t="s">
        <v>46</v>
      </c>
      <c r="Q868" t="s">
        <v>75</v>
      </c>
      <c r="R868" t="s">
        <v>6549</v>
      </c>
      <c r="S868">
        <v>52.064</v>
      </c>
      <c r="T868">
        <v>4</v>
      </c>
      <c r="U868">
        <v>0.2</v>
      </c>
      <c r="V868">
        <v>18.873199999999997</v>
      </c>
    </row>
    <row r="869" spans="1:22" x14ac:dyDescent="0.3">
      <c r="A869">
        <v>4992</v>
      </c>
      <c r="B869" t="s">
        <v>7915</v>
      </c>
      <c r="C869">
        <v>2014</v>
      </c>
      <c r="D869" s="13">
        <v>41981</v>
      </c>
      <c r="E869" s="13">
        <v>41987</v>
      </c>
      <c r="F869" t="s">
        <v>50</v>
      </c>
      <c r="G869" t="s">
        <v>3630</v>
      </c>
      <c r="H869" t="s">
        <v>3631</v>
      </c>
      <c r="I869" t="s">
        <v>41</v>
      </c>
      <c r="J869" t="s">
        <v>27</v>
      </c>
      <c r="K869" t="s">
        <v>303</v>
      </c>
      <c r="L869" t="s">
        <v>211</v>
      </c>
      <c r="M869">
        <v>60653</v>
      </c>
      <c r="N869" t="s">
        <v>105</v>
      </c>
      <c r="O869" t="s">
        <v>7208</v>
      </c>
      <c r="P869" t="s">
        <v>46</v>
      </c>
      <c r="Q869" t="s">
        <v>75</v>
      </c>
      <c r="R869" t="s">
        <v>7209</v>
      </c>
      <c r="S869">
        <v>1889.9899999999998</v>
      </c>
      <c r="T869">
        <v>5</v>
      </c>
      <c r="U869">
        <v>0.8</v>
      </c>
      <c r="V869">
        <v>-2929.4845000000005</v>
      </c>
    </row>
    <row r="870" spans="1:22" x14ac:dyDescent="0.3">
      <c r="A870">
        <v>4990</v>
      </c>
      <c r="B870" t="s">
        <v>7914</v>
      </c>
      <c r="C870">
        <v>2014</v>
      </c>
      <c r="D870" s="13">
        <v>41883</v>
      </c>
      <c r="E870" s="13">
        <v>41887</v>
      </c>
      <c r="F870" t="s">
        <v>50</v>
      </c>
      <c r="G870" t="s">
        <v>5151</v>
      </c>
      <c r="H870" t="s">
        <v>5152</v>
      </c>
      <c r="I870" t="s">
        <v>102</v>
      </c>
      <c r="J870" t="s">
        <v>27</v>
      </c>
      <c r="K870" t="s">
        <v>127</v>
      </c>
      <c r="L870" t="s">
        <v>43</v>
      </c>
      <c r="M870">
        <v>94110</v>
      </c>
      <c r="N870" t="s">
        <v>44</v>
      </c>
      <c r="O870" t="s">
        <v>2963</v>
      </c>
      <c r="P870" t="s">
        <v>46</v>
      </c>
      <c r="Q870" t="s">
        <v>75</v>
      </c>
      <c r="R870" t="s">
        <v>2964</v>
      </c>
      <c r="S870">
        <v>6.6719999999999988</v>
      </c>
      <c r="T870">
        <v>3</v>
      </c>
      <c r="U870">
        <v>0.2</v>
      </c>
      <c r="V870">
        <v>2.1683999999999997</v>
      </c>
    </row>
    <row r="871" spans="1:22" x14ac:dyDescent="0.3">
      <c r="A871">
        <v>4989</v>
      </c>
      <c r="B871" t="s">
        <v>7913</v>
      </c>
      <c r="C871">
        <v>2013</v>
      </c>
      <c r="D871" s="13">
        <v>41389</v>
      </c>
      <c r="E871" s="13">
        <v>41393</v>
      </c>
      <c r="F871" t="s">
        <v>50</v>
      </c>
      <c r="G871" t="s">
        <v>5789</v>
      </c>
      <c r="H871" t="s">
        <v>5790</v>
      </c>
      <c r="I871" t="s">
        <v>102</v>
      </c>
      <c r="J871" t="s">
        <v>27</v>
      </c>
      <c r="K871" t="s">
        <v>1081</v>
      </c>
      <c r="L871" t="s">
        <v>457</v>
      </c>
      <c r="M871">
        <v>80906</v>
      </c>
      <c r="N871" t="s">
        <v>44</v>
      </c>
      <c r="O871" t="s">
        <v>6377</v>
      </c>
      <c r="P871" t="s">
        <v>46</v>
      </c>
      <c r="Q871" t="s">
        <v>75</v>
      </c>
      <c r="R871" t="s">
        <v>6378</v>
      </c>
      <c r="S871">
        <v>3.1080000000000001</v>
      </c>
      <c r="T871">
        <v>2</v>
      </c>
      <c r="U871">
        <v>0.7</v>
      </c>
      <c r="V871">
        <v>-2.1755999999999993</v>
      </c>
    </row>
    <row r="872" spans="1:22" x14ac:dyDescent="0.3">
      <c r="A872">
        <v>869</v>
      </c>
      <c r="B872" t="s">
        <v>2683</v>
      </c>
      <c r="C872">
        <v>2011</v>
      </c>
      <c r="D872" s="13">
        <v>40639</v>
      </c>
      <c r="E872" s="13">
        <v>40643</v>
      </c>
      <c r="F872" t="s">
        <v>50</v>
      </c>
      <c r="G872" t="s">
        <v>2684</v>
      </c>
      <c r="H872" t="s">
        <v>2685</v>
      </c>
      <c r="I872" t="s">
        <v>41</v>
      </c>
      <c r="J872" t="s">
        <v>27</v>
      </c>
      <c r="K872" t="s">
        <v>2470</v>
      </c>
      <c r="L872" t="s">
        <v>147</v>
      </c>
      <c r="M872">
        <v>17602</v>
      </c>
      <c r="N872" t="s">
        <v>148</v>
      </c>
      <c r="O872" t="s">
        <v>2686</v>
      </c>
      <c r="P872" t="s">
        <v>46</v>
      </c>
      <c r="Q872" t="s">
        <v>75</v>
      </c>
      <c r="R872" t="s">
        <v>2687</v>
      </c>
      <c r="S872">
        <v>44.910000000000011</v>
      </c>
      <c r="T872">
        <v>6</v>
      </c>
      <c r="U872">
        <v>0.7</v>
      </c>
      <c r="V872">
        <v>-35.927999999999997</v>
      </c>
    </row>
    <row r="873" spans="1:22" x14ac:dyDescent="0.3">
      <c r="A873">
        <v>870</v>
      </c>
      <c r="B873" t="s">
        <v>2688</v>
      </c>
      <c r="C873">
        <v>2013</v>
      </c>
      <c r="D873" s="13">
        <v>41521</v>
      </c>
      <c r="E873" s="13">
        <v>41523</v>
      </c>
      <c r="F873" t="s">
        <v>188</v>
      </c>
      <c r="G873" t="s">
        <v>2689</v>
      </c>
      <c r="H873" t="s">
        <v>2690</v>
      </c>
      <c r="I873" t="s">
        <v>102</v>
      </c>
      <c r="J873" t="s">
        <v>27</v>
      </c>
      <c r="K873" t="s">
        <v>146</v>
      </c>
      <c r="L873" t="s">
        <v>147</v>
      </c>
      <c r="M873">
        <v>19143</v>
      </c>
      <c r="N873" t="s">
        <v>148</v>
      </c>
      <c r="O873" t="s">
        <v>2691</v>
      </c>
      <c r="P873" t="s">
        <v>46</v>
      </c>
      <c r="Q873" t="s">
        <v>75</v>
      </c>
      <c r="R873" t="s">
        <v>2692</v>
      </c>
      <c r="S873">
        <v>1141.4700000000003</v>
      </c>
      <c r="T873">
        <v>5</v>
      </c>
      <c r="U873">
        <v>0.7</v>
      </c>
      <c r="V873">
        <v>-760.98000000000025</v>
      </c>
    </row>
    <row r="874" spans="1:22" x14ac:dyDescent="0.3">
      <c r="A874">
        <v>4978</v>
      </c>
      <c r="B874" t="s">
        <v>7907</v>
      </c>
      <c r="C874">
        <v>2012</v>
      </c>
      <c r="D874" s="13">
        <v>41250</v>
      </c>
      <c r="E874" s="13">
        <v>41252</v>
      </c>
      <c r="F874" t="s">
        <v>188</v>
      </c>
      <c r="G874" t="s">
        <v>989</v>
      </c>
      <c r="H874" t="s">
        <v>990</v>
      </c>
      <c r="I874" t="s">
        <v>26</v>
      </c>
      <c r="J874" t="s">
        <v>27</v>
      </c>
      <c r="K874" t="s">
        <v>266</v>
      </c>
      <c r="L874" t="s">
        <v>267</v>
      </c>
      <c r="M874">
        <v>10024</v>
      </c>
      <c r="N874" t="s">
        <v>148</v>
      </c>
      <c r="O874" t="s">
        <v>3168</v>
      </c>
      <c r="P874" t="s">
        <v>46</v>
      </c>
      <c r="Q874" t="s">
        <v>75</v>
      </c>
      <c r="R874" t="s">
        <v>3169</v>
      </c>
      <c r="S874">
        <v>6.6879999999999997</v>
      </c>
      <c r="T874">
        <v>2</v>
      </c>
      <c r="U874">
        <v>0.2</v>
      </c>
      <c r="V874">
        <v>2.3407999999999998</v>
      </c>
    </row>
    <row r="875" spans="1:22" x14ac:dyDescent="0.3">
      <c r="A875">
        <v>4977</v>
      </c>
      <c r="B875" t="s">
        <v>7907</v>
      </c>
      <c r="C875">
        <v>2012</v>
      </c>
      <c r="D875" s="13">
        <v>41250</v>
      </c>
      <c r="E875" s="13">
        <v>41252</v>
      </c>
      <c r="F875" t="s">
        <v>188</v>
      </c>
      <c r="G875" t="s">
        <v>989</v>
      </c>
      <c r="H875" t="s">
        <v>990</v>
      </c>
      <c r="I875" t="s">
        <v>26</v>
      </c>
      <c r="J875" t="s">
        <v>27</v>
      </c>
      <c r="K875" t="s">
        <v>266</v>
      </c>
      <c r="L875" t="s">
        <v>267</v>
      </c>
      <c r="M875">
        <v>10024</v>
      </c>
      <c r="N875" t="s">
        <v>148</v>
      </c>
      <c r="O875" t="s">
        <v>3424</v>
      </c>
      <c r="P875" t="s">
        <v>46</v>
      </c>
      <c r="Q875" t="s">
        <v>75</v>
      </c>
      <c r="R875" t="s">
        <v>3425</v>
      </c>
      <c r="S875">
        <v>21.36</v>
      </c>
      <c r="T875">
        <v>5</v>
      </c>
      <c r="U875">
        <v>0.2</v>
      </c>
      <c r="V875">
        <v>7.2089999999999996</v>
      </c>
    </row>
    <row r="876" spans="1:22" x14ac:dyDescent="0.3">
      <c r="A876">
        <v>4965</v>
      </c>
      <c r="B876" t="s">
        <v>7901</v>
      </c>
      <c r="C876">
        <v>2013</v>
      </c>
      <c r="D876" s="13">
        <v>41410</v>
      </c>
      <c r="E876" s="13">
        <v>41414</v>
      </c>
      <c r="F876" t="s">
        <v>23</v>
      </c>
      <c r="G876" t="s">
        <v>251</v>
      </c>
      <c r="H876" t="s">
        <v>252</v>
      </c>
      <c r="I876" t="s">
        <v>26</v>
      </c>
      <c r="J876" t="s">
        <v>27</v>
      </c>
      <c r="K876" t="s">
        <v>53</v>
      </c>
      <c r="L876" t="s">
        <v>54</v>
      </c>
      <c r="M876">
        <v>33311</v>
      </c>
      <c r="N876" t="s">
        <v>30</v>
      </c>
      <c r="O876" t="s">
        <v>2443</v>
      </c>
      <c r="P876" t="s">
        <v>46</v>
      </c>
      <c r="Q876" t="s">
        <v>75</v>
      </c>
      <c r="R876" t="s">
        <v>2444</v>
      </c>
      <c r="S876">
        <v>7.7640000000000011</v>
      </c>
      <c r="T876">
        <v>4</v>
      </c>
      <c r="U876">
        <v>0.7</v>
      </c>
      <c r="V876">
        <v>-5.1760000000000002</v>
      </c>
    </row>
    <row r="877" spans="1:22" x14ac:dyDescent="0.3">
      <c r="A877">
        <v>874</v>
      </c>
      <c r="B877" t="s">
        <v>2697</v>
      </c>
      <c r="C877">
        <v>2011</v>
      </c>
      <c r="D877" s="13">
        <v>40887</v>
      </c>
      <c r="E877" s="13">
        <v>40892</v>
      </c>
      <c r="F877" t="s">
        <v>50</v>
      </c>
      <c r="G877" t="s">
        <v>2698</v>
      </c>
      <c r="H877" t="s">
        <v>2699</v>
      </c>
      <c r="I877" t="s">
        <v>26</v>
      </c>
      <c r="J877" t="s">
        <v>27</v>
      </c>
      <c r="K877" t="s">
        <v>266</v>
      </c>
      <c r="L877" t="s">
        <v>267</v>
      </c>
      <c r="M877">
        <v>10009</v>
      </c>
      <c r="N877" t="s">
        <v>148</v>
      </c>
      <c r="O877" t="s">
        <v>1603</v>
      </c>
      <c r="P877" t="s">
        <v>46</v>
      </c>
      <c r="Q877" t="s">
        <v>75</v>
      </c>
      <c r="R877" t="s">
        <v>1604</v>
      </c>
      <c r="S877">
        <v>106.34399999999999</v>
      </c>
      <c r="T877">
        <v>7</v>
      </c>
      <c r="U877">
        <v>0.2</v>
      </c>
      <c r="V877">
        <v>37.220399999999998</v>
      </c>
    </row>
    <row r="878" spans="1:22" x14ac:dyDescent="0.3">
      <c r="A878">
        <v>4958</v>
      </c>
      <c r="B878" t="s">
        <v>7895</v>
      </c>
      <c r="C878">
        <v>2012</v>
      </c>
      <c r="D878" s="13">
        <v>40988</v>
      </c>
      <c r="E878" s="13">
        <v>40994</v>
      </c>
      <c r="F878" t="s">
        <v>50</v>
      </c>
      <c r="G878" t="s">
        <v>2484</v>
      </c>
      <c r="H878" t="s">
        <v>2485</v>
      </c>
      <c r="I878" t="s">
        <v>26</v>
      </c>
      <c r="J878" t="s">
        <v>27</v>
      </c>
      <c r="K878" t="s">
        <v>4214</v>
      </c>
      <c r="L878" t="s">
        <v>104</v>
      </c>
      <c r="M878">
        <v>75007</v>
      </c>
      <c r="N878" t="s">
        <v>105</v>
      </c>
      <c r="O878" t="s">
        <v>5670</v>
      </c>
      <c r="P878" t="s">
        <v>46</v>
      </c>
      <c r="Q878" t="s">
        <v>75</v>
      </c>
      <c r="R878" t="s">
        <v>5671</v>
      </c>
      <c r="S878">
        <v>2.5119999999999996</v>
      </c>
      <c r="T878">
        <v>2</v>
      </c>
      <c r="U878">
        <v>0.8</v>
      </c>
      <c r="V878">
        <v>-4.3960000000000026</v>
      </c>
    </row>
    <row r="879" spans="1:22" x14ac:dyDescent="0.3">
      <c r="A879">
        <v>4949</v>
      </c>
      <c r="B879" t="s">
        <v>7887</v>
      </c>
      <c r="C879">
        <v>2014</v>
      </c>
      <c r="D879" s="13">
        <v>41971</v>
      </c>
      <c r="E879" s="13">
        <v>41976</v>
      </c>
      <c r="F879" t="s">
        <v>50</v>
      </c>
      <c r="G879" t="s">
        <v>1870</v>
      </c>
      <c r="H879" t="s">
        <v>1871</v>
      </c>
      <c r="I879" t="s">
        <v>26</v>
      </c>
      <c r="J879" t="s">
        <v>27</v>
      </c>
      <c r="K879" t="s">
        <v>42</v>
      </c>
      <c r="L879" t="s">
        <v>43</v>
      </c>
      <c r="M879">
        <v>90045</v>
      </c>
      <c r="N879" t="s">
        <v>44</v>
      </c>
      <c r="O879" t="s">
        <v>2100</v>
      </c>
      <c r="P879" t="s">
        <v>46</v>
      </c>
      <c r="Q879" t="s">
        <v>75</v>
      </c>
      <c r="R879" t="s">
        <v>2101</v>
      </c>
      <c r="S879">
        <v>117.48800000000001</v>
      </c>
      <c r="T879">
        <v>7</v>
      </c>
      <c r="U879">
        <v>0.2</v>
      </c>
      <c r="V879">
        <v>41.120799999999988</v>
      </c>
    </row>
    <row r="880" spans="1:22" x14ac:dyDescent="0.3">
      <c r="A880">
        <v>4946</v>
      </c>
      <c r="B880" t="s">
        <v>7885</v>
      </c>
      <c r="C880">
        <v>2013</v>
      </c>
      <c r="D880" s="13">
        <v>41523</v>
      </c>
      <c r="E880" s="13">
        <v>41524</v>
      </c>
      <c r="F880" t="s">
        <v>188</v>
      </c>
      <c r="G880" t="s">
        <v>830</v>
      </c>
      <c r="H880" t="s">
        <v>831</v>
      </c>
      <c r="I880" t="s">
        <v>26</v>
      </c>
      <c r="J880" t="s">
        <v>27</v>
      </c>
      <c r="K880" t="s">
        <v>5973</v>
      </c>
      <c r="L880" t="s">
        <v>43</v>
      </c>
      <c r="M880">
        <v>90278</v>
      </c>
      <c r="N880" t="s">
        <v>44</v>
      </c>
      <c r="O880" t="s">
        <v>1372</v>
      </c>
      <c r="P880" t="s">
        <v>46</v>
      </c>
      <c r="Q880" t="s">
        <v>75</v>
      </c>
      <c r="R880" t="s">
        <v>1373</v>
      </c>
      <c r="S880">
        <v>11.68</v>
      </c>
      <c r="T880">
        <v>2</v>
      </c>
      <c r="U880">
        <v>0.2</v>
      </c>
      <c r="V880">
        <v>3.9419999999999993</v>
      </c>
    </row>
    <row r="881" spans="1:22" x14ac:dyDescent="0.3">
      <c r="A881">
        <v>4937</v>
      </c>
      <c r="B881" t="s">
        <v>7880</v>
      </c>
      <c r="C881">
        <v>2014</v>
      </c>
      <c r="D881" s="13">
        <v>41646</v>
      </c>
      <c r="E881" s="13">
        <v>41653</v>
      </c>
      <c r="F881" t="s">
        <v>50</v>
      </c>
      <c r="G881" t="s">
        <v>4207</v>
      </c>
      <c r="H881" t="s">
        <v>4208</v>
      </c>
      <c r="I881" t="s">
        <v>102</v>
      </c>
      <c r="J881" t="s">
        <v>27</v>
      </c>
      <c r="K881" t="s">
        <v>7881</v>
      </c>
      <c r="L881" t="s">
        <v>358</v>
      </c>
      <c r="M881">
        <v>35401</v>
      </c>
      <c r="N881" t="s">
        <v>30</v>
      </c>
      <c r="O881" t="s">
        <v>2106</v>
      </c>
      <c r="P881" t="s">
        <v>46</v>
      </c>
      <c r="Q881" t="s">
        <v>75</v>
      </c>
      <c r="R881" t="s">
        <v>2107</v>
      </c>
      <c r="S881">
        <v>33.74</v>
      </c>
      <c r="T881">
        <v>7</v>
      </c>
      <c r="U881">
        <v>0</v>
      </c>
      <c r="V881">
        <v>15.5204</v>
      </c>
    </row>
    <row r="882" spans="1:22" x14ac:dyDescent="0.3">
      <c r="A882">
        <v>879</v>
      </c>
      <c r="B882" t="s">
        <v>2706</v>
      </c>
      <c r="C882">
        <v>2011</v>
      </c>
      <c r="D882" s="13">
        <v>40803</v>
      </c>
      <c r="E882" s="13">
        <v>40807</v>
      </c>
      <c r="F882" t="s">
        <v>50</v>
      </c>
      <c r="G882" t="s">
        <v>2707</v>
      </c>
      <c r="H882" t="s">
        <v>2708</v>
      </c>
      <c r="I882" t="s">
        <v>102</v>
      </c>
      <c r="J882" t="s">
        <v>27</v>
      </c>
      <c r="K882" t="s">
        <v>146</v>
      </c>
      <c r="L882" t="s">
        <v>147</v>
      </c>
      <c r="M882">
        <v>19120</v>
      </c>
      <c r="N882" t="s">
        <v>148</v>
      </c>
      <c r="O882" t="s">
        <v>2709</v>
      </c>
      <c r="P882" t="s">
        <v>46</v>
      </c>
      <c r="Q882" t="s">
        <v>75</v>
      </c>
      <c r="R882" t="s">
        <v>2710</v>
      </c>
      <c r="S882">
        <v>5.8920000000000012</v>
      </c>
      <c r="T882">
        <v>4</v>
      </c>
      <c r="U882">
        <v>0.7</v>
      </c>
      <c r="V882">
        <v>-4.1243999999999996</v>
      </c>
    </row>
    <row r="883" spans="1:22" x14ac:dyDescent="0.3">
      <c r="A883">
        <v>880</v>
      </c>
      <c r="B883" t="s">
        <v>2711</v>
      </c>
      <c r="C883">
        <v>2014</v>
      </c>
      <c r="D883" s="13">
        <v>41974</v>
      </c>
      <c r="E883" s="13">
        <v>41976</v>
      </c>
      <c r="F883" t="s">
        <v>23</v>
      </c>
      <c r="G883" t="s">
        <v>100</v>
      </c>
      <c r="H883" t="s">
        <v>101</v>
      </c>
      <c r="I883" t="s">
        <v>102</v>
      </c>
      <c r="J883" t="s">
        <v>27</v>
      </c>
      <c r="K883" t="s">
        <v>266</v>
      </c>
      <c r="L883" t="s">
        <v>267</v>
      </c>
      <c r="M883">
        <v>10024</v>
      </c>
      <c r="N883" t="s">
        <v>148</v>
      </c>
      <c r="O883" t="s">
        <v>2712</v>
      </c>
      <c r="P883" t="s">
        <v>46</v>
      </c>
      <c r="Q883" t="s">
        <v>75</v>
      </c>
      <c r="R883" t="s">
        <v>2713</v>
      </c>
      <c r="S883">
        <v>68.472000000000008</v>
      </c>
      <c r="T883">
        <v>3</v>
      </c>
      <c r="U883">
        <v>0.2</v>
      </c>
      <c r="V883">
        <v>23.109299999999998</v>
      </c>
    </row>
    <row r="884" spans="1:22" x14ac:dyDescent="0.3">
      <c r="A884">
        <v>4934</v>
      </c>
      <c r="B884" t="s">
        <v>7873</v>
      </c>
      <c r="C884">
        <v>2012</v>
      </c>
      <c r="D884" s="13">
        <v>41180</v>
      </c>
      <c r="E884" s="13">
        <v>41186</v>
      </c>
      <c r="F884" t="s">
        <v>50</v>
      </c>
      <c r="G884" t="s">
        <v>1974</v>
      </c>
      <c r="H884" t="s">
        <v>1975</v>
      </c>
      <c r="I884" t="s">
        <v>26</v>
      </c>
      <c r="J884" t="s">
        <v>27</v>
      </c>
      <c r="K884" t="s">
        <v>456</v>
      </c>
      <c r="L884" t="s">
        <v>457</v>
      </c>
      <c r="M884">
        <v>80013</v>
      </c>
      <c r="N884" t="s">
        <v>44</v>
      </c>
      <c r="O884" t="s">
        <v>2936</v>
      </c>
      <c r="P884" t="s">
        <v>46</v>
      </c>
      <c r="Q884" t="s">
        <v>75</v>
      </c>
      <c r="R884" t="s">
        <v>2937</v>
      </c>
      <c r="S884">
        <v>1.0800000000000003</v>
      </c>
      <c r="T884">
        <v>2</v>
      </c>
      <c r="U884">
        <v>0.7</v>
      </c>
      <c r="V884">
        <v>-0.79200000000000004</v>
      </c>
    </row>
    <row r="885" spans="1:22" x14ac:dyDescent="0.3">
      <c r="A885">
        <v>4921</v>
      </c>
      <c r="B885" t="s">
        <v>7864</v>
      </c>
      <c r="C885">
        <v>2014</v>
      </c>
      <c r="D885" s="13">
        <v>41871</v>
      </c>
      <c r="E885" s="13">
        <v>41875</v>
      </c>
      <c r="F885" t="s">
        <v>50</v>
      </c>
      <c r="G885" t="s">
        <v>5575</v>
      </c>
      <c r="H885" t="s">
        <v>5576</v>
      </c>
      <c r="I885" t="s">
        <v>26</v>
      </c>
      <c r="J885" t="s">
        <v>27</v>
      </c>
      <c r="K885" t="s">
        <v>303</v>
      </c>
      <c r="L885" t="s">
        <v>211</v>
      </c>
      <c r="M885">
        <v>60653</v>
      </c>
      <c r="N885" t="s">
        <v>105</v>
      </c>
      <c r="O885" t="s">
        <v>4855</v>
      </c>
      <c r="P885" t="s">
        <v>46</v>
      </c>
      <c r="Q885" t="s">
        <v>75</v>
      </c>
      <c r="R885" t="s">
        <v>4856</v>
      </c>
      <c r="S885">
        <v>2.2959999999999994</v>
      </c>
      <c r="T885">
        <v>2</v>
      </c>
      <c r="U885">
        <v>0.8</v>
      </c>
      <c r="V885">
        <v>-3.9032000000000009</v>
      </c>
    </row>
    <row r="886" spans="1:22" x14ac:dyDescent="0.3">
      <c r="A886">
        <v>4916</v>
      </c>
      <c r="B886" t="s">
        <v>7857</v>
      </c>
      <c r="C886">
        <v>2012</v>
      </c>
      <c r="D886" s="13">
        <v>41176</v>
      </c>
      <c r="E886" s="13">
        <v>41178</v>
      </c>
      <c r="F886" t="s">
        <v>23</v>
      </c>
      <c r="G886" t="s">
        <v>2098</v>
      </c>
      <c r="H886" t="s">
        <v>2099</v>
      </c>
      <c r="I886" t="s">
        <v>26</v>
      </c>
      <c r="J886" t="s">
        <v>27</v>
      </c>
      <c r="K886" t="s">
        <v>95</v>
      </c>
      <c r="L886" t="s">
        <v>96</v>
      </c>
      <c r="M886">
        <v>98105</v>
      </c>
      <c r="N886" t="s">
        <v>44</v>
      </c>
      <c r="O886" t="s">
        <v>3125</v>
      </c>
      <c r="P886" t="s">
        <v>46</v>
      </c>
      <c r="Q886" t="s">
        <v>75</v>
      </c>
      <c r="R886" t="s">
        <v>3126</v>
      </c>
      <c r="S886">
        <v>14.952000000000002</v>
      </c>
      <c r="T886">
        <v>3</v>
      </c>
      <c r="U886">
        <v>0.2</v>
      </c>
      <c r="V886">
        <v>5.4201000000000006</v>
      </c>
    </row>
    <row r="887" spans="1:22" x14ac:dyDescent="0.3">
      <c r="A887">
        <v>4914</v>
      </c>
      <c r="B887" t="s">
        <v>7856</v>
      </c>
      <c r="C887">
        <v>2014</v>
      </c>
      <c r="D887" s="13">
        <v>41654</v>
      </c>
      <c r="E887" s="13">
        <v>41658</v>
      </c>
      <c r="F887" t="s">
        <v>50</v>
      </c>
      <c r="G887" t="s">
        <v>62</v>
      </c>
      <c r="H887" t="s">
        <v>63</v>
      </c>
      <c r="I887" t="s">
        <v>26</v>
      </c>
      <c r="J887" t="s">
        <v>27</v>
      </c>
      <c r="K887" t="s">
        <v>4886</v>
      </c>
      <c r="L887" t="s">
        <v>335</v>
      </c>
      <c r="M887">
        <v>37604</v>
      </c>
      <c r="N887" t="s">
        <v>30</v>
      </c>
      <c r="O887" t="s">
        <v>3168</v>
      </c>
      <c r="P887" t="s">
        <v>46</v>
      </c>
      <c r="Q887" t="s">
        <v>75</v>
      </c>
      <c r="R887" t="s">
        <v>3169</v>
      </c>
      <c r="S887">
        <v>2.508</v>
      </c>
      <c r="T887">
        <v>2</v>
      </c>
      <c r="U887">
        <v>0.7</v>
      </c>
      <c r="V887">
        <v>-1.8391999999999999</v>
      </c>
    </row>
    <row r="888" spans="1:22" x14ac:dyDescent="0.3">
      <c r="A888">
        <v>4913</v>
      </c>
      <c r="B888" t="s">
        <v>7856</v>
      </c>
      <c r="C888">
        <v>2014</v>
      </c>
      <c r="D888" s="13">
        <v>41654</v>
      </c>
      <c r="E888" s="13">
        <v>41658</v>
      </c>
      <c r="F888" t="s">
        <v>50</v>
      </c>
      <c r="G888" t="s">
        <v>62</v>
      </c>
      <c r="H888" t="s">
        <v>63</v>
      </c>
      <c r="I888" t="s">
        <v>26</v>
      </c>
      <c r="J888" t="s">
        <v>27</v>
      </c>
      <c r="K888" t="s">
        <v>4886</v>
      </c>
      <c r="L888" t="s">
        <v>335</v>
      </c>
      <c r="M888">
        <v>37604</v>
      </c>
      <c r="N888" t="s">
        <v>30</v>
      </c>
      <c r="O888" t="s">
        <v>5822</v>
      </c>
      <c r="P888" t="s">
        <v>46</v>
      </c>
      <c r="Q888" t="s">
        <v>75</v>
      </c>
      <c r="R888" t="s">
        <v>5823</v>
      </c>
      <c r="S888">
        <v>5.9700000000000006</v>
      </c>
      <c r="T888">
        <v>5</v>
      </c>
      <c r="U888">
        <v>0.7</v>
      </c>
      <c r="V888">
        <v>-4.577</v>
      </c>
    </row>
    <row r="889" spans="1:22" x14ac:dyDescent="0.3">
      <c r="A889">
        <v>886</v>
      </c>
      <c r="B889" t="s">
        <v>2724</v>
      </c>
      <c r="C889">
        <v>2012</v>
      </c>
      <c r="D889" s="13">
        <v>41024</v>
      </c>
      <c r="E889" s="13">
        <v>41027</v>
      </c>
      <c r="F889" t="s">
        <v>23</v>
      </c>
      <c r="G889" t="s">
        <v>2725</v>
      </c>
      <c r="H889" t="s">
        <v>2726</v>
      </c>
      <c r="I889" t="s">
        <v>41</v>
      </c>
      <c r="J889" t="s">
        <v>27</v>
      </c>
      <c r="K889" t="s">
        <v>42</v>
      </c>
      <c r="L889" t="s">
        <v>43</v>
      </c>
      <c r="M889">
        <v>90045</v>
      </c>
      <c r="N889" t="s">
        <v>44</v>
      </c>
      <c r="O889" t="s">
        <v>2727</v>
      </c>
      <c r="P889" t="s">
        <v>46</v>
      </c>
      <c r="Q889" t="s">
        <v>75</v>
      </c>
      <c r="R889" t="s">
        <v>2728</v>
      </c>
      <c r="S889">
        <v>13.943999999999999</v>
      </c>
      <c r="T889">
        <v>3</v>
      </c>
      <c r="U889">
        <v>0.2</v>
      </c>
      <c r="V889">
        <v>4.5317999999999996</v>
      </c>
    </row>
    <row r="890" spans="1:22" x14ac:dyDescent="0.3">
      <c r="A890">
        <v>4908</v>
      </c>
      <c r="B890" t="s">
        <v>7853</v>
      </c>
      <c r="C890">
        <v>2011</v>
      </c>
      <c r="D890" s="13">
        <v>40865</v>
      </c>
      <c r="E890" s="13">
        <v>40870</v>
      </c>
      <c r="F890" t="s">
        <v>23</v>
      </c>
      <c r="G890" t="s">
        <v>5900</v>
      </c>
      <c r="H890" t="s">
        <v>5901</v>
      </c>
      <c r="I890" t="s">
        <v>26</v>
      </c>
      <c r="J890" t="s">
        <v>27</v>
      </c>
      <c r="K890" t="s">
        <v>746</v>
      </c>
      <c r="L890" t="s">
        <v>498</v>
      </c>
      <c r="M890">
        <v>45014</v>
      </c>
      <c r="N890" t="s">
        <v>148</v>
      </c>
      <c r="O890" t="s">
        <v>4737</v>
      </c>
      <c r="P890" t="s">
        <v>46</v>
      </c>
      <c r="Q890" t="s">
        <v>75</v>
      </c>
      <c r="R890" t="s">
        <v>4738</v>
      </c>
      <c r="S890">
        <v>11.808000000000002</v>
      </c>
      <c r="T890">
        <v>8</v>
      </c>
      <c r="U890">
        <v>0.7</v>
      </c>
      <c r="V890">
        <v>-8.659200000000002</v>
      </c>
    </row>
    <row r="891" spans="1:22" x14ac:dyDescent="0.3">
      <c r="A891">
        <v>888</v>
      </c>
      <c r="B891" t="s">
        <v>2732</v>
      </c>
      <c r="C891">
        <v>2014</v>
      </c>
      <c r="D891" s="13">
        <v>41927</v>
      </c>
      <c r="E891" s="13">
        <v>41932</v>
      </c>
      <c r="F891" t="s">
        <v>50</v>
      </c>
      <c r="G891" t="s">
        <v>2733</v>
      </c>
      <c r="H891" t="s">
        <v>2734</v>
      </c>
      <c r="I891" t="s">
        <v>102</v>
      </c>
      <c r="J891" t="s">
        <v>27</v>
      </c>
      <c r="K891" t="s">
        <v>382</v>
      </c>
      <c r="L891" t="s">
        <v>2735</v>
      </c>
      <c r="M891">
        <v>21044</v>
      </c>
      <c r="N891" t="s">
        <v>148</v>
      </c>
      <c r="O891" t="s">
        <v>294</v>
      </c>
      <c r="P891" t="s">
        <v>46</v>
      </c>
      <c r="Q891" t="s">
        <v>75</v>
      </c>
      <c r="R891" t="s">
        <v>295</v>
      </c>
      <c r="S891">
        <v>37.659999999999997</v>
      </c>
      <c r="T891">
        <v>7</v>
      </c>
      <c r="U891">
        <v>0</v>
      </c>
      <c r="V891">
        <v>18.453400000000002</v>
      </c>
    </row>
    <row r="892" spans="1:22" x14ac:dyDescent="0.3">
      <c r="A892">
        <v>4906</v>
      </c>
      <c r="B892" t="s">
        <v>7852</v>
      </c>
      <c r="C892">
        <v>2011</v>
      </c>
      <c r="D892" s="13">
        <v>40830</v>
      </c>
      <c r="E892" s="13">
        <v>40832</v>
      </c>
      <c r="F892" t="s">
        <v>23</v>
      </c>
      <c r="G892" t="s">
        <v>4507</v>
      </c>
      <c r="H892" t="s">
        <v>4508</v>
      </c>
      <c r="I892" t="s">
        <v>41</v>
      </c>
      <c r="J892" t="s">
        <v>27</v>
      </c>
      <c r="K892" t="s">
        <v>87</v>
      </c>
      <c r="L892" t="s">
        <v>2694</v>
      </c>
      <c r="M892">
        <v>3301</v>
      </c>
      <c r="N892" t="s">
        <v>148</v>
      </c>
      <c r="O892" t="s">
        <v>6715</v>
      </c>
      <c r="P892" t="s">
        <v>46</v>
      </c>
      <c r="Q892" t="s">
        <v>75</v>
      </c>
      <c r="R892" t="s">
        <v>6716</v>
      </c>
      <c r="S892">
        <v>22.92</v>
      </c>
      <c r="T892">
        <v>4</v>
      </c>
      <c r="U892">
        <v>0</v>
      </c>
      <c r="V892">
        <v>11.0016</v>
      </c>
    </row>
    <row r="893" spans="1:22" x14ac:dyDescent="0.3">
      <c r="A893">
        <v>4903</v>
      </c>
      <c r="B893" t="s">
        <v>7850</v>
      </c>
      <c r="C893">
        <v>2014</v>
      </c>
      <c r="D893" s="13">
        <v>41706</v>
      </c>
      <c r="E893" s="13">
        <v>41711</v>
      </c>
      <c r="F893" t="s">
        <v>50</v>
      </c>
      <c r="G893" t="s">
        <v>1125</v>
      </c>
      <c r="H893" t="s">
        <v>1126</v>
      </c>
      <c r="I893" t="s">
        <v>26</v>
      </c>
      <c r="J893" t="s">
        <v>27</v>
      </c>
      <c r="K893" t="s">
        <v>266</v>
      </c>
      <c r="L893" t="s">
        <v>267</v>
      </c>
      <c r="M893">
        <v>10035</v>
      </c>
      <c r="N893" t="s">
        <v>148</v>
      </c>
      <c r="O893" t="s">
        <v>3163</v>
      </c>
      <c r="P893" t="s">
        <v>46</v>
      </c>
      <c r="Q893" t="s">
        <v>75</v>
      </c>
      <c r="R893" t="s">
        <v>3164</v>
      </c>
      <c r="S893">
        <v>25.92</v>
      </c>
      <c r="T893">
        <v>6</v>
      </c>
      <c r="U893">
        <v>0.2</v>
      </c>
      <c r="V893">
        <v>9.0719999999999992</v>
      </c>
    </row>
    <row r="894" spans="1:22" x14ac:dyDescent="0.3">
      <c r="A894">
        <v>891</v>
      </c>
      <c r="B894" t="s">
        <v>2737</v>
      </c>
      <c r="C894">
        <v>2014</v>
      </c>
      <c r="D894" s="13">
        <v>41811</v>
      </c>
      <c r="E894" s="13">
        <v>41817</v>
      </c>
      <c r="F894" t="s">
        <v>50</v>
      </c>
      <c r="G894" t="s">
        <v>1645</v>
      </c>
      <c r="H894" t="s">
        <v>1646</v>
      </c>
      <c r="I894" t="s">
        <v>26</v>
      </c>
      <c r="J894" t="s">
        <v>27</v>
      </c>
      <c r="K894" t="s">
        <v>1499</v>
      </c>
      <c r="L894" t="s">
        <v>267</v>
      </c>
      <c r="M894">
        <v>10801</v>
      </c>
      <c r="N894" t="s">
        <v>148</v>
      </c>
      <c r="O894" t="s">
        <v>1596</v>
      </c>
      <c r="P894" t="s">
        <v>46</v>
      </c>
      <c r="Q894" t="s">
        <v>75</v>
      </c>
      <c r="R894" t="s">
        <v>1597</v>
      </c>
      <c r="S894">
        <v>51.311999999999998</v>
      </c>
      <c r="T894">
        <v>3</v>
      </c>
      <c r="U894">
        <v>0.2</v>
      </c>
      <c r="V894">
        <v>18.600599999999996</v>
      </c>
    </row>
    <row r="895" spans="1:22" x14ac:dyDescent="0.3">
      <c r="A895">
        <v>4900</v>
      </c>
      <c r="B895" t="s">
        <v>7848</v>
      </c>
      <c r="C895">
        <v>2013</v>
      </c>
      <c r="D895" s="13">
        <v>41509</v>
      </c>
      <c r="E895" s="13">
        <v>41514</v>
      </c>
      <c r="F895" t="s">
        <v>50</v>
      </c>
      <c r="G895" t="s">
        <v>4143</v>
      </c>
      <c r="H895" t="s">
        <v>4144</v>
      </c>
      <c r="I895" t="s">
        <v>26</v>
      </c>
      <c r="J895" t="s">
        <v>27</v>
      </c>
      <c r="K895" t="s">
        <v>6231</v>
      </c>
      <c r="L895" t="s">
        <v>420</v>
      </c>
      <c r="M895">
        <v>97030</v>
      </c>
      <c r="N895" t="s">
        <v>44</v>
      </c>
      <c r="O895" t="s">
        <v>4158</v>
      </c>
      <c r="P895" t="s">
        <v>46</v>
      </c>
      <c r="Q895" t="s">
        <v>75</v>
      </c>
      <c r="R895" t="s">
        <v>4159</v>
      </c>
      <c r="S895">
        <v>26.352000000000004</v>
      </c>
      <c r="T895">
        <v>8</v>
      </c>
      <c r="U895">
        <v>0.7</v>
      </c>
      <c r="V895">
        <v>-18.446399999999997</v>
      </c>
    </row>
    <row r="896" spans="1:22" x14ac:dyDescent="0.3">
      <c r="A896">
        <v>4884</v>
      </c>
      <c r="B896" t="s">
        <v>7841</v>
      </c>
      <c r="C896">
        <v>2014</v>
      </c>
      <c r="D896" s="13">
        <v>41707</v>
      </c>
      <c r="E896" s="13">
        <v>41714</v>
      </c>
      <c r="F896" t="s">
        <v>50</v>
      </c>
      <c r="G896" t="s">
        <v>989</v>
      </c>
      <c r="H896" t="s">
        <v>990</v>
      </c>
      <c r="I896" t="s">
        <v>26</v>
      </c>
      <c r="J896" t="s">
        <v>27</v>
      </c>
      <c r="K896" t="s">
        <v>1883</v>
      </c>
      <c r="L896" t="s">
        <v>43</v>
      </c>
      <c r="M896">
        <v>92804</v>
      </c>
      <c r="N896" t="s">
        <v>44</v>
      </c>
      <c r="O896" t="s">
        <v>7314</v>
      </c>
      <c r="P896" t="s">
        <v>46</v>
      </c>
      <c r="Q896" t="s">
        <v>75</v>
      </c>
      <c r="R896" t="s">
        <v>7315</v>
      </c>
      <c r="S896">
        <v>171.20000000000002</v>
      </c>
      <c r="T896">
        <v>5</v>
      </c>
      <c r="U896">
        <v>0.2</v>
      </c>
      <c r="V896">
        <v>64.199999999999989</v>
      </c>
    </row>
    <row r="897" spans="1:22" x14ac:dyDescent="0.3">
      <c r="A897">
        <v>4879</v>
      </c>
      <c r="B897" t="s">
        <v>7838</v>
      </c>
      <c r="C897">
        <v>2013</v>
      </c>
      <c r="D897" s="13">
        <v>41485</v>
      </c>
      <c r="E897" s="13">
        <v>41487</v>
      </c>
      <c r="F897" t="s">
        <v>188</v>
      </c>
      <c r="G897" t="s">
        <v>5502</v>
      </c>
      <c r="H897" t="s">
        <v>5503</v>
      </c>
      <c r="I897" t="s">
        <v>26</v>
      </c>
      <c r="J897" t="s">
        <v>27</v>
      </c>
      <c r="K897" t="s">
        <v>7839</v>
      </c>
      <c r="L897" t="s">
        <v>54</v>
      </c>
      <c r="M897">
        <v>32503</v>
      </c>
      <c r="N897" t="s">
        <v>30</v>
      </c>
      <c r="O897" t="s">
        <v>7771</v>
      </c>
      <c r="P897" t="s">
        <v>46</v>
      </c>
      <c r="Q897" t="s">
        <v>75</v>
      </c>
      <c r="R897" t="s">
        <v>7772</v>
      </c>
      <c r="S897">
        <v>2.2140000000000004</v>
      </c>
      <c r="T897">
        <v>3</v>
      </c>
      <c r="U897">
        <v>0.7</v>
      </c>
      <c r="V897">
        <v>-1.4760000000000004</v>
      </c>
    </row>
    <row r="898" spans="1:22" x14ac:dyDescent="0.3">
      <c r="A898">
        <v>4875</v>
      </c>
      <c r="B898" t="s">
        <v>7833</v>
      </c>
      <c r="C898">
        <v>2014</v>
      </c>
      <c r="D898" s="13">
        <v>41783</v>
      </c>
      <c r="E898" s="13">
        <v>41787</v>
      </c>
      <c r="F898" t="s">
        <v>50</v>
      </c>
      <c r="G898" t="s">
        <v>916</v>
      </c>
      <c r="H898" t="s">
        <v>917</v>
      </c>
      <c r="I898" t="s">
        <v>26</v>
      </c>
      <c r="J898" t="s">
        <v>27</v>
      </c>
      <c r="K898" t="s">
        <v>184</v>
      </c>
      <c r="L898" t="s">
        <v>104</v>
      </c>
      <c r="M898">
        <v>77095</v>
      </c>
      <c r="N898" t="s">
        <v>105</v>
      </c>
      <c r="O898" t="s">
        <v>1213</v>
      </c>
      <c r="P898" t="s">
        <v>46</v>
      </c>
      <c r="Q898" t="s">
        <v>75</v>
      </c>
      <c r="R898" t="s">
        <v>1214</v>
      </c>
      <c r="S898">
        <v>1.1879999999999997</v>
      </c>
      <c r="T898">
        <v>1</v>
      </c>
      <c r="U898">
        <v>0.8</v>
      </c>
      <c r="V898">
        <v>-1.9602000000000008</v>
      </c>
    </row>
    <row r="899" spans="1:22" x14ac:dyDescent="0.3">
      <c r="A899">
        <v>896</v>
      </c>
      <c r="B899" t="s">
        <v>2747</v>
      </c>
      <c r="C899">
        <v>2013</v>
      </c>
      <c r="D899" s="13">
        <v>41589</v>
      </c>
      <c r="E899" s="13">
        <v>41591</v>
      </c>
      <c r="F899" t="s">
        <v>188</v>
      </c>
      <c r="G899" t="s">
        <v>2748</v>
      </c>
      <c r="H899" t="s">
        <v>2749</v>
      </c>
      <c r="I899" t="s">
        <v>41</v>
      </c>
      <c r="J899" t="s">
        <v>27</v>
      </c>
      <c r="K899" t="s">
        <v>127</v>
      </c>
      <c r="L899" t="s">
        <v>43</v>
      </c>
      <c r="M899">
        <v>94122</v>
      </c>
      <c r="N899" t="s">
        <v>44</v>
      </c>
      <c r="O899" t="s">
        <v>2750</v>
      </c>
      <c r="P899" t="s">
        <v>46</v>
      </c>
      <c r="Q899" t="s">
        <v>75</v>
      </c>
      <c r="R899" t="s">
        <v>2751</v>
      </c>
      <c r="S899">
        <v>70.00800000000001</v>
      </c>
      <c r="T899">
        <v>3</v>
      </c>
      <c r="U899">
        <v>0.2</v>
      </c>
      <c r="V899">
        <v>24.502800000000001</v>
      </c>
    </row>
    <row r="900" spans="1:22" x14ac:dyDescent="0.3">
      <c r="A900">
        <v>4867</v>
      </c>
      <c r="B900" t="s">
        <v>7831</v>
      </c>
      <c r="C900">
        <v>2014</v>
      </c>
      <c r="D900" s="13">
        <v>41957</v>
      </c>
      <c r="E900" s="13">
        <v>41962</v>
      </c>
      <c r="F900" t="s">
        <v>50</v>
      </c>
      <c r="G900" t="s">
        <v>655</v>
      </c>
      <c r="H900" t="s">
        <v>656</v>
      </c>
      <c r="I900" t="s">
        <v>26</v>
      </c>
      <c r="J900" t="s">
        <v>27</v>
      </c>
      <c r="K900" t="s">
        <v>95</v>
      </c>
      <c r="L900" t="s">
        <v>96</v>
      </c>
      <c r="M900">
        <v>98103</v>
      </c>
      <c r="N900" t="s">
        <v>44</v>
      </c>
      <c r="O900" t="s">
        <v>4994</v>
      </c>
      <c r="P900" t="s">
        <v>46</v>
      </c>
      <c r="Q900" t="s">
        <v>75</v>
      </c>
      <c r="R900" t="s">
        <v>4995</v>
      </c>
      <c r="S900">
        <v>563.024</v>
      </c>
      <c r="T900">
        <v>11</v>
      </c>
      <c r="U900">
        <v>0.2</v>
      </c>
      <c r="V900">
        <v>190.02059999999997</v>
      </c>
    </row>
    <row r="901" spans="1:22" x14ac:dyDescent="0.3">
      <c r="A901">
        <v>4864</v>
      </c>
      <c r="B901" t="s">
        <v>7829</v>
      </c>
      <c r="C901">
        <v>2013</v>
      </c>
      <c r="D901" s="13">
        <v>41589</v>
      </c>
      <c r="E901" s="13">
        <v>41593</v>
      </c>
      <c r="F901" t="s">
        <v>50</v>
      </c>
      <c r="G901" t="s">
        <v>584</v>
      </c>
      <c r="H901" t="s">
        <v>585</v>
      </c>
      <c r="I901" t="s">
        <v>41</v>
      </c>
      <c r="J901" t="s">
        <v>27</v>
      </c>
      <c r="K901" t="s">
        <v>266</v>
      </c>
      <c r="L901" t="s">
        <v>267</v>
      </c>
      <c r="M901">
        <v>10011</v>
      </c>
      <c r="N901" t="s">
        <v>148</v>
      </c>
      <c r="O901" t="s">
        <v>1386</v>
      </c>
      <c r="P901" t="s">
        <v>46</v>
      </c>
      <c r="Q901" t="s">
        <v>75</v>
      </c>
      <c r="R901" t="s">
        <v>1387</v>
      </c>
      <c r="S901">
        <v>49.847999999999999</v>
      </c>
      <c r="T901">
        <v>3</v>
      </c>
      <c r="U901">
        <v>0.2</v>
      </c>
      <c r="V901">
        <v>16.823699999999999</v>
      </c>
    </row>
    <row r="902" spans="1:22" x14ac:dyDescent="0.3">
      <c r="A902">
        <v>4863</v>
      </c>
      <c r="B902" t="s">
        <v>7829</v>
      </c>
      <c r="C902">
        <v>2013</v>
      </c>
      <c r="D902" s="13">
        <v>41589</v>
      </c>
      <c r="E902" s="13">
        <v>41593</v>
      </c>
      <c r="F902" t="s">
        <v>50</v>
      </c>
      <c r="G902" t="s">
        <v>584</v>
      </c>
      <c r="H902" t="s">
        <v>585</v>
      </c>
      <c r="I902" t="s">
        <v>41</v>
      </c>
      <c r="J902" t="s">
        <v>27</v>
      </c>
      <c r="K902" t="s">
        <v>266</v>
      </c>
      <c r="L902" t="s">
        <v>267</v>
      </c>
      <c r="M902">
        <v>10011</v>
      </c>
      <c r="N902" t="s">
        <v>148</v>
      </c>
      <c r="O902" t="s">
        <v>3862</v>
      </c>
      <c r="P902" t="s">
        <v>46</v>
      </c>
      <c r="Q902" t="s">
        <v>75</v>
      </c>
      <c r="R902" t="s">
        <v>3863</v>
      </c>
      <c r="S902">
        <v>20.368000000000002</v>
      </c>
      <c r="T902">
        <v>1</v>
      </c>
      <c r="U902">
        <v>0.2</v>
      </c>
      <c r="V902">
        <v>7.3834</v>
      </c>
    </row>
    <row r="903" spans="1:22" x14ac:dyDescent="0.3">
      <c r="A903">
        <v>900</v>
      </c>
      <c r="B903" t="s">
        <v>2764</v>
      </c>
      <c r="C903">
        <v>2013</v>
      </c>
      <c r="D903" s="13">
        <v>41375</v>
      </c>
      <c r="E903" s="13">
        <v>41377</v>
      </c>
      <c r="F903" t="s">
        <v>188</v>
      </c>
      <c r="G903" t="s">
        <v>2765</v>
      </c>
      <c r="H903" t="s">
        <v>2766</v>
      </c>
      <c r="I903" t="s">
        <v>41</v>
      </c>
      <c r="J903" t="s">
        <v>27</v>
      </c>
      <c r="K903" t="s">
        <v>318</v>
      </c>
      <c r="L903" t="s">
        <v>498</v>
      </c>
      <c r="M903">
        <v>45503</v>
      </c>
      <c r="N903" t="s">
        <v>148</v>
      </c>
      <c r="O903" t="s">
        <v>2767</v>
      </c>
      <c r="P903" t="s">
        <v>46</v>
      </c>
      <c r="Q903" t="s">
        <v>75</v>
      </c>
      <c r="R903" t="s">
        <v>2768</v>
      </c>
      <c r="S903">
        <v>8.9040000000000017</v>
      </c>
      <c r="T903">
        <v>2</v>
      </c>
      <c r="U903">
        <v>0.7</v>
      </c>
      <c r="V903">
        <v>-6.5296000000000003</v>
      </c>
    </row>
    <row r="904" spans="1:22" x14ac:dyDescent="0.3">
      <c r="A904">
        <v>4861</v>
      </c>
      <c r="B904" t="s">
        <v>7827</v>
      </c>
      <c r="C904">
        <v>2013</v>
      </c>
      <c r="D904" s="13">
        <v>41627</v>
      </c>
      <c r="E904" s="13">
        <v>41633</v>
      </c>
      <c r="F904" t="s">
        <v>50</v>
      </c>
      <c r="G904" t="s">
        <v>1177</v>
      </c>
      <c r="H904" t="s">
        <v>1178</v>
      </c>
      <c r="I904" t="s">
        <v>41</v>
      </c>
      <c r="J904" t="s">
        <v>27</v>
      </c>
      <c r="K904" t="s">
        <v>1001</v>
      </c>
      <c r="L904" t="s">
        <v>788</v>
      </c>
      <c r="M904">
        <v>7960</v>
      </c>
      <c r="N904" t="s">
        <v>148</v>
      </c>
      <c r="O904" t="s">
        <v>4718</v>
      </c>
      <c r="P904" t="s">
        <v>46</v>
      </c>
      <c r="Q904" t="s">
        <v>75</v>
      </c>
      <c r="R904" t="s">
        <v>4719</v>
      </c>
      <c r="S904">
        <v>1793.98</v>
      </c>
      <c r="T904">
        <v>2</v>
      </c>
      <c r="U904">
        <v>0</v>
      </c>
      <c r="V904">
        <v>843.17059999999992</v>
      </c>
    </row>
    <row r="905" spans="1:22" x14ac:dyDescent="0.3">
      <c r="A905">
        <v>902</v>
      </c>
      <c r="B905" t="s">
        <v>2769</v>
      </c>
      <c r="C905">
        <v>2014</v>
      </c>
      <c r="D905" s="13">
        <v>41955</v>
      </c>
      <c r="E905" s="13">
        <v>41957</v>
      </c>
      <c r="F905" t="s">
        <v>188</v>
      </c>
      <c r="G905" t="s">
        <v>1242</v>
      </c>
      <c r="H905" t="s">
        <v>1243</v>
      </c>
      <c r="I905" t="s">
        <v>26</v>
      </c>
      <c r="J905" t="s">
        <v>27</v>
      </c>
      <c r="K905" t="s">
        <v>2770</v>
      </c>
      <c r="L905" t="s">
        <v>104</v>
      </c>
      <c r="M905">
        <v>75043</v>
      </c>
      <c r="N905" t="s">
        <v>105</v>
      </c>
      <c r="O905" t="s">
        <v>2773</v>
      </c>
      <c r="P905" t="s">
        <v>46</v>
      </c>
      <c r="Q905" t="s">
        <v>75</v>
      </c>
      <c r="R905" t="s">
        <v>2774</v>
      </c>
      <c r="S905">
        <v>18.335999999999999</v>
      </c>
      <c r="T905">
        <v>4</v>
      </c>
      <c r="U905">
        <v>0.8</v>
      </c>
      <c r="V905">
        <v>-32.088000000000008</v>
      </c>
    </row>
    <row r="906" spans="1:22" x14ac:dyDescent="0.3">
      <c r="A906">
        <v>4857</v>
      </c>
      <c r="B906" t="s">
        <v>7822</v>
      </c>
      <c r="C906">
        <v>2012</v>
      </c>
      <c r="D906" s="13">
        <v>40921</v>
      </c>
      <c r="E906" s="13">
        <v>40925</v>
      </c>
      <c r="F906" t="s">
        <v>50</v>
      </c>
      <c r="G906" t="s">
        <v>1459</v>
      </c>
      <c r="H906" t="s">
        <v>1460</v>
      </c>
      <c r="I906" t="s">
        <v>26</v>
      </c>
      <c r="J906" t="s">
        <v>27</v>
      </c>
      <c r="K906" t="s">
        <v>42</v>
      </c>
      <c r="L906" t="s">
        <v>43</v>
      </c>
      <c r="M906">
        <v>90004</v>
      </c>
      <c r="N906" t="s">
        <v>44</v>
      </c>
      <c r="O906" t="s">
        <v>2750</v>
      </c>
      <c r="P906" t="s">
        <v>46</v>
      </c>
      <c r="Q906" t="s">
        <v>75</v>
      </c>
      <c r="R906" t="s">
        <v>2751</v>
      </c>
      <c r="S906">
        <v>70.00800000000001</v>
      </c>
      <c r="T906">
        <v>3</v>
      </c>
      <c r="U906">
        <v>0.2</v>
      </c>
      <c r="V906">
        <v>24.502800000000001</v>
      </c>
    </row>
    <row r="907" spans="1:22" x14ac:dyDescent="0.3">
      <c r="A907">
        <v>4846</v>
      </c>
      <c r="B907" t="s">
        <v>7817</v>
      </c>
      <c r="C907">
        <v>2012</v>
      </c>
      <c r="D907" s="13">
        <v>41113</v>
      </c>
      <c r="E907" s="13">
        <v>41116</v>
      </c>
      <c r="F907" t="s">
        <v>23</v>
      </c>
      <c r="G907" t="s">
        <v>1984</v>
      </c>
      <c r="H907" t="s">
        <v>1985</v>
      </c>
      <c r="I907" t="s">
        <v>26</v>
      </c>
      <c r="J907" t="s">
        <v>27</v>
      </c>
      <c r="K907" t="s">
        <v>389</v>
      </c>
      <c r="L907" t="s">
        <v>267</v>
      </c>
      <c r="M907">
        <v>14609</v>
      </c>
      <c r="N907" t="s">
        <v>148</v>
      </c>
      <c r="O907" t="s">
        <v>971</v>
      </c>
      <c r="P907" t="s">
        <v>46</v>
      </c>
      <c r="Q907" t="s">
        <v>75</v>
      </c>
      <c r="R907" t="s">
        <v>972</v>
      </c>
      <c r="S907">
        <v>10.512</v>
      </c>
      <c r="T907">
        <v>3</v>
      </c>
      <c r="U907">
        <v>0.2</v>
      </c>
      <c r="V907">
        <v>3.6791999999999998</v>
      </c>
    </row>
    <row r="908" spans="1:22" x14ac:dyDescent="0.3">
      <c r="A908">
        <v>4845</v>
      </c>
      <c r="B908" t="s">
        <v>7816</v>
      </c>
      <c r="C908">
        <v>2011</v>
      </c>
      <c r="D908" s="13">
        <v>40637</v>
      </c>
      <c r="E908" s="13">
        <v>40638</v>
      </c>
      <c r="F908" t="s">
        <v>188</v>
      </c>
      <c r="G908" t="s">
        <v>773</v>
      </c>
      <c r="H908" t="s">
        <v>774</v>
      </c>
      <c r="I908" t="s">
        <v>41</v>
      </c>
      <c r="J908" t="s">
        <v>27</v>
      </c>
      <c r="K908" t="s">
        <v>42</v>
      </c>
      <c r="L908" t="s">
        <v>43</v>
      </c>
      <c r="M908">
        <v>90008</v>
      </c>
      <c r="N908" t="s">
        <v>44</v>
      </c>
      <c r="O908" t="s">
        <v>1218</v>
      </c>
      <c r="P908" t="s">
        <v>46</v>
      </c>
      <c r="Q908" t="s">
        <v>75</v>
      </c>
      <c r="R908" t="s">
        <v>1219</v>
      </c>
      <c r="S908">
        <v>7.1840000000000011</v>
      </c>
      <c r="T908">
        <v>2</v>
      </c>
      <c r="U908">
        <v>0.2</v>
      </c>
      <c r="V908">
        <v>2.2449999999999992</v>
      </c>
    </row>
    <row r="909" spans="1:22" x14ac:dyDescent="0.3">
      <c r="A909">
        <v>4842</v>
      </c>
      <c r="B909" t="s">
        <v>7813</v>
      </c>
      <c r="C909">
        <v>2013</v>
      </c>
      <c r="D909" s="13">
        <v>41632</v>
      </c>
      <c r="E909" s="13">
        <v>41637</v>
      </c>
      <c r="F909" t="s">
        <v>50</v>
      </c>
      <c r="G909" t="s">
        <v>3237</v>
      </c>
      <c r="H909" t="s">
        <v>3238</v>
      </c>
      <c r="I909" t="s">
        <v>26</v>
      </c>
      <c r="J909" t="s">
        <v>27</v>
      </c>
      <c r="K909" t="s">
        <v>4618</v>
      </c>
      <c r="L909" t="s">
        <v>498</v>
      </c>
      <c r="M909">
        <v>43402</v>
      </c>
      <c r="N909" t="s">
        <v>148</v>
      </c>
      <c r="O909" t="s">
        <v>6316</v>
      </c>
      <c r="P909" t="s">
        <v>46</v>
      </c>
      <c r="Q909" t="s">
        <v>75</v>
      </c>
      <c r="R909" t="s">
        <v>6317</v>
      </c>
      <c r="S909">
        <v>5.5530000000000008</v>
      </c>
      <c r="T909">
        <v>3</v>
      </c>
      <c r="U909">
        <v>0.7</v>
      </c>
      <c r="V909">
        <v>-4.0722000000000023</v>
      </c>
    </row>
    <row r="910" spans="1:22" x14ac:dyDescent="0.3">
      <c r="A910">
        <v>4838</v>
      </c>
      <c r="B910" t="s">
        <v>7811</v>
      </c>
      <c r="C910">
        <v>2014</v>
      </c>
      <c r="D910" s="13">
        <v>41792</v>
      </c>
      <c r="E910" s="13">
        <v>41794</v>
      </c>
      <c r="F910" t="s">
        <v>188</v>
      </c>
      <c r="G910" t="s">
        <v>5884</v>
      </c>
      <c r="H910" t="s">
        <v>5885</v>
      </c>
      <c r="I910" t="s">
        <v>26</v>
      </c>
      <c r="J910" t="s">
        <v>27</v>
      </c>
      <c r="K910" t="s">
        <v>866</v>
      </c>
      <c r="L910" t="s">
        <v>498</v>
      </c>
      <c r="M910">
        <v>43017</v>
      </c>
      <c r="N910" t="s">
        <v>148</v>
      </c>
      <c r="O910" t="s">
        <v>3344</v>
      </c>
      <c r="P910" t="s">
        <v>46</v>
      </c>
      <c r="Q910" t="s">
        <v>75</v>
      </c>
      <c r="R910" t="s">
        <v>3345</v>
      </c>
      <c r="S910">
        <v>3.7980000000000005</v>
      </c>
      <c r="T910">
        <v>2</v>
      </c>
      <c r="U910">
        <v>0.7</v>
      </c>
      <c r="V910">
        <v>-2.6585999999999999</v>
      </c>
    </row>
    <row r="911" spans="1:22" x14ac:dyDescent="0.3">
      <c r="A911">
        <v>4837</v>
      </c>
      <c r="B911" t="s">
        <v>7810</v>
      </c>
      <c r="C911">
        <v>2014</v>
      </c>
      <c r="D911" s="13">
        <v>41918</v>
      </c>
      <c r="E911" s="13">
        <v>41923</v>
      </c>
      <c r="F911" t="s">
        <v>50</v>
      </c>
      <c r="G911" t="s">
        <v>4082</v>
      </c>
      <c r="H911" t="s">
        <v>4083</v>
      </c>
      <c r="I911" t="s">
        <v>102</v>
      </c>
      <c r="J911" t="s">
        <v>27</v>
      </c>
      <c r="K911" t="s">
        <v>127</v>
      </c>
      <c r="L911" t="s">
        <v>43</v>
      </c>
      <c r="M911">
        <v>94110</v>
      </c>
      <c r="N911" t="s">
        <v>44</v>
      </c>
      <c r="O911" t="s">
        <v>3125</v>
      </c>
      <c r="P911" t="s">
        <v>46</v>
      </c>
      <c r="Q911" t="s">
        <v>75</v>
      </c>
      <c r="R911" t="s">
        <v>3126</v>
      </c>
      <c r="S911">
        <v>19.936000000000003</v>
      </c>
      <c r="T911">
        <v>4</v>
      </c>
      <c r="U911">
        <v>0.2</v>
      </c>
      <c r="V911">
        <v>7.2267999999999999</v>
      </c>
    </row>
    <row r="912" spans="1:22" x14ac:dyDescent="0.3">
      <c r="A912">
        <v>909</v>
      </c>
      <c r="B912" t="s">
        <v>2781</v>
      </c>
      <c r="C912">
        <v>2014</v>
      </c>
      <c r="D912" s="13">
        <v>42004</v>
      </c>
      <c r="E912" s="13">
        <v>42008</v>
      </c>
      <c r="F912" t="s">
        <v>50</v>
      </c>
      <c r="G912" t="s">
        <v>235</v>
      </c>
      <c r="H912" t="s">
        <v>236</v>
      </c>
      <c r="I912" t="s">
        <v>26</v>
      </c>
      <c r="J912" t="s">
        <v>27</v>
      </c>
      <c r="K912" t="s">
        <v>266</v>
      </c>
      <c r="L912" t="s">
        <v>267</v>
      </c>
      <c r="M912">
        <v>10009</v>
      </c>
      <c r="N912" t="s">
        <v>148</v>
      </c>
      <c r="O912" t="s">
        <v>2786</v>
      </c>
      <c r="P912" t="s">
        <v>46</v>
      </c>
      <c r="Q912" t="s">
        <v>75</v>
      </c>
      <c r="R912" t="s">
        <v>2787</v>
      </c>
      <c r="S912">
        <v>52.775999999999996</v>
      </c>
      <c r="T912">
        <v>3</v>
      </c>
      <c r="U912">
        <v>0.2</v>
      </c>
      <c r="V912">
        <v>19.791</v>
      </c>
    </row>
    <row r="913" spans="1:22" x14ac:dyDescent="0.3">
      <c r="A913">
        <v>4835</v>
      </c>
      <c r="B913" t="s">
        <v>7810</v>
      </c>
      <c r="C913">
        <v>2014</v>
      </c>
      <c r="D913" s="13">
        <v>41918</v>
      </c>
      <c r="E913" s="13">
        <v>41923</v>
      </c>
      <c r="F913" t="s">
        <v>50</v>
      </c>
      <c r="G913" t="s">
        <v>4082</v>
      </c>
      <c r="H913" t="s">
        <v>4083</v>
      </c>
      <c r="I913" t="s">
        <v>102</v>
      </c>
      <c r="J913" t="s">
        <v>27</v>
      </c>
      <c r="K913" t="s">
        <v>127</v>
      </c>
      <c r="L913" t="s">
        <v>43</v>
      </c>
      <c r="M913">
        <v>94110</v>
      </c>
      <c r="N913" t="s">
        <v>44</v>
      </c>
      <c r="O913" t="s">
        <v>4940</v>
      </c>
      <c r="P913" t="s">
        <v>46</v>
      </c>
      <c r="Q913" t="s">
        <v>75</v>
      </c>
      <c r="R913" t="s">
        <v>4941</v>
      </c>
      <c r="S913">
        <v>39.92</v>
      </c>
      <c r="T913">
        <v>5</v>
      </c>
      <c r="U913">
        <v>0.2</v>
      </c>
      <c r="V913">
        <v>13.472999999999999</v>
      </c>
    </row>
    <row r="914" spans="1:22" x14ac:dyDescent="0.3">
      <c r="A914">
        <v>4834</v>
      </c>
      <c r="B914" t="s">
        <v>7808</v>
      </c>
      <c r="C914">
        <v>2011</v>
      </c>
      <c r="D914" s="13">
        <v>40854</v>
      </c>
      <c r="E914" s="13">
        <v>40859</v>
      </c>
      <c r="F914" t="s">
        <v>50</v>
      </c>
      <c r="G914" t="s">
        <v>2757</v>
      </c>
      <c r="H914" t="s">
        <v>2758</v>
      </c>
      <c r="I914" t="s">
        <v>26</v>
      </c>
      <c r="J914" t="s">
        <v>27</v>
      </c>
      <c r="K914" t="s">
        <v>7809</v>
      </c>
      <c r="L914" t="s">
        <v>114</v>
      </c>
      <c r="M914">
        <v>54401</v>
      </c>
      <c r="N914" t="s">
        <v>105</v>
      </c>
      <c r="O914" t="s">
        <v>3587</v>
      </c>
      <c r="P914" t="s">
        <v>46</v>
      </c>
      <c r="Q914" t="s">
        <v>75</v>
      </c>
      <c r="R914" t="s">
        <v>3588</v>
      </c>
      <c r="S914">
        <v>12.39</v>
      </c>
      <c r="T914">
        <v>3</v>
      </c>
      <c r="U914">
        <v>0</v>
      </c>
      <c r="V914">
        <v>5.8232999999999997</v>
      </c>
    </row>
    <row r="915" spans="1:22" x14ac:dyDescent="0.3">
      <c r="A915">
        <v>4830</v>
      </c>
      <c r="B915" t="s">
        <v>7807</v>
      </c>
      <c r="C915">
        <v>2013</v>
      </c>
      <c r="D915" s="13">
        <v>41410</v>
      </c>
      <c r="E915" s="13">
        <v>41416</v>
      </c>
      <c r="F915" t="s">
        <v>50</v>
      </c>
      <c r="G915" t="s">
        <v>5615</v>
      </c>
      <c r="H915" t="s">
        <v>5616</v>
      </c>
      <c r="I915" t="s">
        <v>26</v>
      </c>
      <c r="J915" t="s">
        <v>27</v>
      </c>
      <c r="K915" t="s">
        <v>266</v>
      </c>
      <c r="L915" t="s">
        <v>267</v>
      </c>
      <c r="M915">
        <v>10035</v>
      </c>
      <c r="N915" t="s">
        <v>148</v>
      </c>
      <c r="O915" t="s">
        <v>4855</v>
      </c>
      <c r="P915" t="s">
        <v>46</v>
      </c>
      <c r="Q915" t="s">
        <v>75</v>
      </c>
      <c r="R915" t="s">
        <v>4856</v>
      </c>
      <c r="S915">
        <v>13.776000000000002</v>
      </c>
      <c r="T915">
        <v>3</v>
      </c>
      <c r="U915">
        <v>0.2</v>
      </c>
      <c r="V915">
        <v>4.4771999999999998</v>
      </c>
    </row>
    <row r="916" spans="1:22" x14ac:dyDescent="0.3">
      <c r="A916">
        <v>4827</v>
      </c>
      <c r="B916" t="s">
        <v>7805</v>
      </c>
      <c r="C916">
        <v>2014</v>
      </c>
      <c r="D916" s="13">
        <v>41956</v>
      </c>
      <c r="E916" s="13">
        <v>41959</v>
      </c>
      <c r="F916" t="s">
        <v>188</v>
      </c>
      <c r="G916" t="s">
        <v>4507</v>
      </c>
      <c r="H916" t="s">
        <v>4508</v>
      </c>
      <c r="I916" t="s">
        <v>41</v>
      </c>
      <c r="J916" t="s">
        <v>27</v>
      </c>
      <c r="K916" t="s">
        <v>42</v>
      </c>
      <c r="L916" t="s">
        <v>43</v>
      </c>
      <c r="M916">
        <v>90036</v>
      </c>
      <c r="N916" t="s">
        <v>44</v>
      </c>
      <c r="O916" t="s">
        <v>971</v>
      </c>
      <c r="P916" t="s">
        <v>46</v>
      </c>
      <c r="Q916" t="s">
        <v>75</v>
      </c>
      <c r="R916" t="s">
        <v>972</v>
      </c>
      <c r="S916">
        <v>14.016</v>
      </c>
      <c r="T916">
        <v>4</v>
      </c>
      <c r="U916">
        <v>0.2</v>
      </c>
      <c r="V916">
        <v>4.9055999999999997</v>
      </c>
    </row>
    <row r="917" spans="1:22" x14ac:dyDescent="0.3">
      <c r="A917">
        <v>4823</v>
      </c>
      <c r="B917" t="s">
        <v>7800</v>
      </c>
      <c r="C917">
        <v>2013</v>
      </c>
      <c r="D917" s="13">
        <v>41466</v>
      </c>
      <c r="E917" s="13">
        <v>41467</v>
      </c>
      <c r="F917" t="s">
        <v>1290</v>
      </c>
      <c r="G917" t="s">
        <v>1068</v>
      </c>
      <c r="H917" t="s">
        <v>1069</v>
      </c>
      <c r="I917" t="s">
        <v>102</v>
      </c>
      <c r="J917" t="s">
        <v>27</v>
      </c>
      <c r="K917" t="s">
        <v>7801</v>
      </c>
      <c r="L917" t="s">
        <v>310</v>
      </c>
      <c r="M917">
        <v>85364</v>
      </c>
      <c r="N917" t="s">
        <v>44</v>
      </c>
      <c r="O917" t="s">
        <v>1724</v>
      </c>
      <c r="P917" t="s">
        <v>46</v>
      </c>
      <c r="Q917" t="s">
        <v>75</v>
      </c>
      <c r="R917" t="s">
        <v>1725</v>
      </c>
      <c r="S917">
        <v>44.856000000000009</v>
      </c>
      <c r="T917">
        <v>6</v>
      </c>
      <c r="U917">
        <v>0.7</v>
      </c>
      <c r="V917">
        <v>-35.884799999999984</v>
      </c>
    </row>
    <row r="918" spans="1:22" x14ac:dyDescent="0.3">
      <c r="A918">
        <v>4820</v>
      </c>
      <c r="B918" t="s">
        <v>7796</v>
      </c>
      <c r="C918">
        <v>2014</v>
      </c>
      <c r="D918" s="13">
        <v>41799</v>
      </c>
      <c r="E918" s="13">
        <v>41805</v>
      </c>
      <c r="F918" t="s">
        <v>50</v>
      </c>
      <c r="G918" t="s">
        <v>7797</v>
      </c>
      <c r="H918" t="s">
        <v>7798</v>
      </c>
      <c r="I918" t="s">
        <v>26</v>
      </c>
      <c r="J918" t="s">
        <v>27</v>
      </c>
      <c r="K918" t="s">
        <v>2800</v>
      </c>
      <c r="L918" t="s">
        <v>747</v>
      </c>
      <c r="M918">
        <v>6360</v>
      </c>
      <c r="N918" t="s">
        <v>148</v>
      </c>
      <c r="O918" t="s">
        <v>6377</v>
      </c>
      <c r="P918" t="s">
        <v>46</v>
      </c>
      <c r="Q918" t="s">
        <v>75</v>
      </c>
      <c r="R918" t="s">
        <v>6378</v>
      </c>
      <c r="S918">
        <v>10.36</v>
      </c>
      <c r="T918">
        <v>2</v>
      </c>
      <c r="U918">
        <v>0</v>
      </c>
      <c r="V918">
        <v>5.0763999999999996</v>
      </c>
    </row>
    <row r="919" spans="1:22" x14ac:dyDescent="0.3">
      <c r="A919">
        <v>4803</v>
      </c>
      <c r="B919" t="s">
        <v>7784</v>
      </c>
      <c r="C919">
        <v>2013</v>
      </c>
      <c r="D919" s="13">
        <v>41409</v>
      </c>
      <c r="E919" s="13">
        <v>41414</v>
      </c>
      <c r="F919" t="s">
        <v>50</v>
      </c>
      <c r="G919" t="s">
        <v>1291</v>
      </c>
      <c r="H919" t="s">
        <v>1292</v>
      </c>
      <c r="I919" t="s">
        <v>41</v>
      </c>
      <c r="J919" t="s">
        <v>27</v>
      </c>
      <c r="K919" t="s">
        <v>1521</v>
      </c>
      <c r="L919" t="s">
        <v>54</v>
      </c>
      <c r="M919">
        <v>32216</v>
      </c>
      <c r="N919" t="s">
        <v>30</v>
      </c>
      <c r="O919" t="s">
        <v>361</v>
      </c>
      <c r="P919" t="s">
        <v>46</v>
      </c>
      <c r="Q919" t="s">
        <v>75</v>
      </c>
      <c r="R919" t="s">
        <v>362</v>
      </c>
      <c r="S919">
        <v>13.392000000000003</v>
      </c>
      <c r="T919">
        <v>8</v>
      </c>
      <c r="U919">
        <v>0.7</v>
      </c>
      <c r="V919">
        <v>-9.8207999999999984</v>
      </c>
    </row>
    <row r="920" spans="1:22" x14ac:dyDescent="0.3">
      <c r="A920">
        <v>4802</v>
      </c>
      <c r="B920" t="s">
        <v>7784</v>
      </c>
      <c r="C920">
        <v>2013</v>
      </c>
      <c r="D920" s="13">
        <v>41409</v>
      </c>
      <c r="E920" s="13">
        <v>41414</v>
      </c>
      <c r="F920" t="s">
        <v>50</v>
      </c>
      <c r="G920" t="s">
        <v>1291</v>
      </c>
      <c r="H920" t="s">
        <v>1292</v>
      </c>
      <c r="I920" t="s">
        <v>41</v>
      </c>
      <c r="J920" t="s">
        <v>27</v>
      </c>
      <c r="K920" t="s">
        <v>1521</v>
      </c>
      <c r="L920" t="s">
        <v>54</v>
      </c>
      <c r="M920">
        <v>32216</v>
      </c>
      <c r="N920" t="s">
        <v>30</v>
      </c>
      <c r="O920" t="s">
        <v>673</v>
      </c>
      <c r="P920" t="s">
        <v>46</v>
      </c>
      <c r="Q920" t="s">
        <v>75</v>
      </c>
      <c r="R920" t="s">
        <v>674</v>
      </c>
      <c r="S920">
        <v>10.380000000000003</v>
      </c>
      <c r="T920">
        <v>2</v>
      </c>
      <c r="U920">
        <v>0.7</v>
      </c>
      <c r="V920">
        <v>-7.6119999999999983</v>
      </c>
    </row>
    <row r="921" spans="1:22" x14ac:dyDescent="0.3">
      <c r="A921">
        <v>918</v>
      </c>
      <c r="B921" t="s">
        <v>2802</v>
      </c>
      <c r="C921">
        <v>2011</v>
      </c>
      <c r="D921" s="13">
        <v>40709</v>
      </c>
      <c r="E921" s="13">
        <v>40715</v>
      </c>
      <c r="F921" t="s">
        <v>50</v>
      </c>
      <c r="G921" t="s">
        <v>1079</v>
      </c>
      <c r="H921" t="s">
        <v>1080</v>
      </c>
      <c r="I921" t="s">
        <v>41</v>
      </c>
      <c r="J921" t="s">
        <v>27</v>
      </c>
      <c r="K921" t="s">
        <v>678</v>
      </c>
      <c r="L921" t="s">
        <v>104</v>
      </c>
      <c r="M921">
        <v>78207</v>
      </c>
      <c r="N921" t="s">
        <v>105</v>
      </c>
      <c r="O921" t="s">
        <v>1102</v>
      </c>
      <c r="P921" t="s">
        <v>46</v>
      </c>
      <c r="Q921" t="s">
        <v>75</v>
      </c>
      <c r="R921" t="s">
        <v>1103</v>
      </c>
      <c r="S921">
        <v>8.5679999999999978</v>
      </c>
      <c r="T921">
        <v>3</v>
      </c>
      <c r="U921">
        <v>0.8</v>
      </c>
      <c r="V921">
        <v>-14.5656</v>
      </c>
    </row>
    <row r="922" spans="1:22" x14ac:dyDescent="0.3">
      <c r="A922">
        <v>4797</v>
      </c>
      <c r="B922" t="s">
        <v>7784</v>
      </c>
      <c r="C922">
        <v>2013</v>
      </c>
      <c r="D922" s="13">
        <v>41409</v>
      </c>
      <c r="E922" s="13">
        <v>41414</v>
      </c>
      <c r="F922" t="s">
        <v>50</v>
      </c>
      <c r="G922" t="s">
        <v>1291</v>
      </c>
      <c r="H922" t="s">
        <v>1292</v>
      </c>
      <c r="I922" t="s">
        <v>41</v>
      </c>
      <c r="J922" t="s">
        <v>27</v>
      </c>
      <c r="K922" t="s">
        <v>1521</v>
      </c>
      <c r="L922" t="s">
        <v>54</v>
      </c>
      <c r="M922">
        <v>32216</v>
      </c>
      <c r="N922" t="s">
        <v>30</v>
      </c>
      <c r="O922" t="s">
        <v>4994</v>
      </c>
      <c r="P922" t="s">
        <v>46</v>
      </c>
      <c r="Q922" t="s">
        <v>75</v>
      </c>
      <c r="R922" t="s">
        <v>4995</v>
      </c>
      <c r="S922">
        <v>57.582000000000008</v>
      </c>
      <c r="T922">
        <v>3</v>
      </c>
      <c r="U922">
        <v>0.7</v>
      </c>
      <c r="V922">
        <v>-44.146199999999979</v>
      </c>
    </row>
    <row r="923" spans="1:22" x14ac:dyDescent="0.3">
      <c r="A923">
        <v>4796</v>
      </c>
      <c r="B923" t="s">
        <v>7782</v>
      </c>
      <c r="C923">
        <v>2012</v>
      </c>
      <c r="D923" s="13">
        <v>41134</v>
      </c>
      <c r="E923" s="13">
        <v>41138</v>
      </c>
      <c r="F923" t="s">
        <v>50</v>
      </c>
      <c r="G923" t="s">
        <v>2035</v>
      </c>
      <c r="H923" t="s">
        <v>2036</v>
      </c>
      <c r="I923" t="s">
        <v>26</v>
      </c>
      <c r="J923" t="s">
        <v>27</v>
      </c>
      <c r="K923" t="s">
        <v>7783</v>
      </c>
      <c r="L923" t="s">
        <v>1272</v>
      </c>
      <c r="M923">
        <v>30062</v>
      </c>
      <c r="N923" t="s">
        <v>30</v>
      </c>
      <c r="O923" t="s">
        <v>2427</v>
      </c>
      <c r="P923" t="s">
        <v>46</v>
      </c>
      <c r="Q923" t="s">
        <v>75</v>
      </c>
      <c r="R923" t="s">
        <v>186</v>
      </c>
      <c r="S923">
        <v>5.64</v>
      </c>
      <c r="T923">
        <v>3</v>
      </c>
      <c r="U923">
        <v>0</v>
      </c>
      <c r="V923">
        <v>2.7071999999999994</v>
      </c>
    </row>
    <row r="924" spans="1:22" x14ac:dyDescent="0.3">
      <c r="A924">
        <v>4782</v>
      </c>
      <c r="B924" t="s">
        <v>7770</v>
      </c>
      <c r="C924">
        <v>2011</v>
      </c>
      <c r="D924" s="13">
        <v>40854</v>
      </c>
      <c r="E924" s="13">
        <v>40859</v>
      </c>
      <c r="F924" t="s">
        <v>50</v>
      </c>
      <c r="G924" t="s">
        <v>519</v>
      </c>
      <c r="H924" t="s">
        <v>520</v>
      </c>
      <c r="I924" t="s">
        <v>26</v>
      </c>
      <c r="J924" t="s">
        <v>27</v>
      </c>
      <c r="K924" t="s">
        <v>184</v>
      </c>
      <c r="L924" t="s">
        <v>104</v>
      </c>
      <c r="M924">
        <v>77070</v>
      </c>
      <c r="N924" t="s">
        <v>105</v>
      </c>
      <c r="O924" t="s">
        <v>7771</v>
      </c>
      <c r="P924" t="s">
        <v>46</v>
      </c>
      <c r="Q924" t="s">
        <v>75</v>
      </c>
      <c r="R924" t="s">
        <v>7772</v>
      </c>
      <c r="S924">
        <v>1.4759999999999995</v>
      </c>
      <c r="T924">
        <v>3</v>
      </c>
      <c r="U924">
        <v>0.8</v>
      </c>
      <c r="V924">
        <v>-2.214</v>
      </c>
    </row>
    <row r="925" spans="1:22" x14ac:dyDescent="0.3">
      <c r="A925">
        <v>4770</v>
      </c>
      <c r="B925" t="s">
        <v>7760</v>
      </c>
      <c r="C925">
        <v>2013</v>
      </c>
      <c r="D925" s="13">
        <v>41537</v>
      </c>
      <c r="E925" s="13">
        <v>41542</v>
      </c>
      <c r="F925" t="s">
        <v>23</v>
      </c>
      <c r="G925" t="s">
        <v>2130</v>
      </c>
      <c r="H925" t="s">
        <v>2131</v>
      </c>
      <c r="I925" t="s">
        <v>102</v>
      </c>
      <c r="J925" t="s">
        <v>27</v>
      </c>
      <c r="K925" t="s">
        <v>127</v>
      </c>
      <c r="L925" t="s">
        <v>43</v>
      </c>
      <c r="M925">
        <v>94109</v>
      </c>
      <c r="N925" t="s">
        <v>44</v>
      </c>
      <c r="O925" t="s">
        <v>2301</v>
      </c>
      <c r="P925" t="s">
        <v>46</v>
      </c>
      <c r="Q925" t="s">
        <v>75</v>
      </c>
      <c r="R925" t="s">
        <v>2302</v>
      </c>
      <c r="S925">
        <v>11.952000000000002</v>
      </c>
      <c r="T925">
        <v>3</v>
      </c>
      <c r="U925">
        <v>0.2</v>
      </c>
      <c r="V925">
        <v>4.1832000000000003</v>
      </c>
    </row>
    <row r="926" spans="1:22" x14ac:dyDescent="0.3">
      <c r="A926">
        <v>4761</v>
      </c>
      <c r="B926" t="s">
        <v>7749</v>
      </c>
      <c r="C926">
        <v>2011</v>
      </c>
      <c r="D926" s="13">
        <v>40850</v>
      </c>
      <c r="E926" s="13">
        <v>40854</v>
      </c>
      <c r="F926" t="s">
        <v>50</v>
      </c>
      <c r="G926" t="s">
        <v>5433</v>
      </c>
      <c r="H926" t="s">
        <v>5434</v>
      </c>
      <c r="I926" t="s">
        <v>26</v>
      </c>
      <c r="J926" t="s">
        <v>27</v>
      </c>
      <c r="K926" t="s">
        <v>266</v>
      </c>
      <c r="L926" t="s">
        <v>267</v>
      </c>
      <c r="M926">
        <v>10009</v>
      </c>
      <c r="N926" t="s">
        <v>148</v>
      </c>
      <c r="O926" t="s">
        <v>2709</v>
      </c>
      <c r="P926" t="s">
        <v>46</v>
      </c>
      <c r="Q926" t="s">
        <v>75</v>
      </c>
      <c r="R926" t="s">
        <v>2710</v>
      </c>
      <c r="S926">
        <v>7.8560000000000008</v>
      </c>
      <c r="T926">
        <v>2</v>
      </c>
      <c r="U926">
        <v>0.2</v>
      </c>
      <c r="V926">
        <v>2.8477999999999994</v>
      </c>
    </row>
    <row r="927" spans="1:22" x14ac:dyDescent="0.3">
      <c r="A927">
        <v>4760</v>
      </c>
      <c r="B927" t="s">
        <v>7749</v>
      </c>
      <c r="C927">
        <v>2011</v>
      </c>
      <c r="D927" s="13">
        <v>40850</v>
      </c>
      <c r="E927" s="13">
        <v>40854</v>
      </c>
      <c r="F927" t="s">
        <v>50</v>
      </c>
      <c r="G927" t="s">
        <v>5433</v>
      </c>
      <c r="H927" t="s">
        <v>5434</v>
      </c>
      <c r="I927" t="s">
        <v>26</v>
      </c>
      <c r="J927" t="s">
        <v>27</v>
      </c>
      <c r="K927" t="s">
        <v>266</v>
      </c>
      <c r="L927" t="s">
        <v>267</v>
      </c>
      <c r="M927">
        <v>10009</v>
      </c>
      <c r="N927" t="s">
        <v>148</v>
      </c>
      <c r="O927" t="s">
        <v>3910</v>
      </c>
      <c r="P927" t="s">
        <v>46</v>
      </c>
      <c r="Q927" t="s">
        <v>75</v>
      </c>
      <c r="R927" t="s">
        <v>3911</v>
      </c>
      <c r="S927">
        <v>48.896000000000001</v>
      </c>
      <c r="T927">
        <v>2</v>
      </c>
      <c r="U927">
        <v>0.2</v>
      </c>
      <c r="V927">
        <v>18.335999999999999</v>
      </c>
    </row>
    <row r="928" spans="1:22" x14ac:dyDescent="0.3">
      <c r="A928">
        <v>925</v>
      </c>
      <c r="B928" t="s">
        <v>2821</v>
      </c>
      <c r="C928">
        <v>2013</v>
      </c>
      <c r="D928" s="13">
        <v>41533</v>
      </c>
      <c r="E928" s="13">
        <v>41538</v>
      </c>
      <c r="F928" t="s">
        <v>50</v>
      </c>
      <c r="G928" t="s">
        <v>2822</v>
      </c>
      <c r="H928" t="s">
        <v>2823</v>
      </c>
      <c r="I928" t="s">
        <v>41</v>
      </c>
      <c r="J928" t="s">
        <v>27</v>
      </c>
      <c r="K928" t="s">
        <v>266</v>
      </c>
      <c r="L928" t="s">
        <v>267</v>
      </c>
      <c r="M928">
        <v>10011</v>
      </c>
      <c r="N928" t="s">
        <v>148</v>
      </c>
      <c r="O928" t="s">
        <v>516</v>
      </c>
      <c r="P928" t="s">
        <v>46</v>
      </c>
      <c r="Q928" t="s">
        <v>75</v>
      </c>
      <c r="R928" t="s">
        <v>517</v>
      </c>
      <c r="S928">
        <v>841.5680000000001</v>
      </c>
      <c r="T928">
        <v>2</v>
      </c>
      <c r="U928">
        <v>0.2</v>
      </c>
      <c r="V928">
        <v>294.54879999999991</v>
      </c>
    </row>
    <row r="929" spans="1:22" x14ac:dyDescent="0.3">
      <c r="A929">
        <v>4758</v>
      </c>
      <c r="B929" t="s">
        <v>7748</v>
      </c>
      <c r="C929">
        <v>2014</v>
      </c>
      <c r="D929" s="13">
        <v>41760</v>
      </c>
      <c r="E929" s="13">
        <v>41765</v>
      </c>
      <c r="F929" t="s">
        <v>50</v>
      </c>
      <c r="G929" t="s">
        <v>6256</v>
      </c>
      <c r="H929" t="s">
        <v>6257</v>
      </c>
      <c r="I929" t="s">
        <v>102</v>
      </c>
      <c r="J929" t="s">
        <v>27</v>
      </c>
      <c r="K929" t="s">
        <v>7628</v>
      </c>
      <c r="L929" t="s">
        <v>211</v>
      </c>
      <c r="M929">
        <v>61832</v>
      </c>
      <c r="N929" t="s">
        <v>105</v>
      </c>
      <c r="O929" t="s">
        <v>2259</v>
      </c>
      <c r="P929" t="s">
        <v>46</v>
      </c>
      <c r="Q929" t="s">
        <v>75</v>
      </c>
      <c r="R929" t="s">
        <v>2260</v>
      </c>
      <c r="S929">
        <v>43.371999999999993</v>
      </c>
      <c r="T929">
        <v>7</v>
      </c>
      <c r="U929">
        <v>0.8</v>
      </c>
      <c r="V929">
        <v>-69.395200000000031</v>
      </c>
    </row>
    <row r="930" spans="1:22" x14ac:dyDescent="0.3">
      <c r="A930">
        <v>4757</v>
      </c>
      <c r="B930" t="s">
        <v>7747</v>
      </c>
      <c r="C930">
        <v>2014</v>
      </c>
      <c r="D930" s="13">
        <v>41904</v>
      </c>
      <c r="E930" s="13">
        <v>41908</v>
      </c>
      <c r="F930" t="s">
        <v>50</v>
      </c>
      <c r="G930" t="s">
        <v>152</v>
      </c>
      <c r="H930" t="s">
        <v>153</v>
      </c>
      <c r="I930" t="s">
        <v>26</v>
      </c>
      <c r="J930" t="s">
        <v>27</v>
      </c>
      <c r="K930" t="s">
        <v>146</v>
      </c>
      <c r="L930" t="s">
        <v>147</v>
      </c>
      <c r="M930">
        <v>19143</v>
      </c>
      <c r="N930" t="s">
        <v>148</v>
      </c>
      <c r="O930" t="s">
        <v>5371</v>
      </c>
      <c r="P930" t="s">
        <v>46</v>
      </c>
      <c r="Q930" t="s">
        <v>75</v>
      </c>
      <c r="R930" t="s">
        <v>5372</v>
      </c>
      <c r="S930">
        <v>1.9080000000000004</v>
      </c>
      <c r="T930">
        <v>2</v>
      </c>
      <c r="U930">
        <v>0.7</v>
      </c>
      <c r="V930">
        <v>-1.5264000000000002</v>
      </c>
    </row>
    <row r="931" spans="1:22" x14ac:dyDescent="0.3">
      <c r="A931">
        <v>4755</v>
      </c>
      <c r="B931" t="s">
        <v>7744</v>
      </c>
      <c r="C931">
        <v>2014</v>
      </c>
      <c r="D931" s="13">
        <v>41674</v>
      </c>
      <c r="E931" s="13">
        <v>41679</v>
      </c>
      <c r="F931" t="s">
        <v>50</v>
      </c>
      <c r="G931" t="s">
        <v>5523</v>
      </c>
      <c r="H931" t="s">
        <v>5524</v>
      </c>
      <c r="I931" t="s">
        <v>26</v>
      </c>
      <c r="J931" t="s">
        <v>27</v>
      </c>
      <c r="K931" t="s">
        <v>1352</v>
      </c>
      <c r="L931" t="s">
        <v>54</v>
      </c>
      <c r="M931">
        <v>33024</v>
      </c>
      <c r="N931" t="s">
        <v>30</v>
      </c>
      <c r="O931" t="s">
        <v>2443</v>
      </c>
      <c r="P931" t="s">
        <v>46</v>
      </c>
      <c r="Q931" t="s">
        <v>75</v>
      </c>
      <c r="R931" t="s">
        <v>2444</v>
      </c>
      <c r="S931">
        <v>3.8820000000000006</v>
      </c>
      <c r="T931">
        <v>2</v>
      </c>
      <c r="U931">
        <v>0.7</v>
      </c>
      <c r="V931">
        <v>-2.5880000000000001</v>
      </c>
    </row>
    <row r="932" spans="1:22" x14ac:dyDescent="0.3">
      <c r="A932">
        <v>4747</v>
      </c>
      <c r="B932" t="s">
        <v>7735</v>
      </c>
      <c r="C932">
        <v>2014</v>
      </c>
      <c r="D932" s="13">
        <v>41704</v>
      </c>
      <c r="E932" s="13">
        <v>41704</v>
      </c>
      <c r="F932" t="s">
        <v>1290</v>
      </c>
      <c r="G932" t="s">
        <v>1287</v>
      </c>
      <c r="H932" t="s">
        <v>1288</v>
      </c>
      <c r="I932" t="s">
        <v>26</v>
      </c>
      <c r="J932" t="s">
        <v>27</v>
      </c>
      <c r="K932" t="s">
        <v>389</v>
      </c>
      <c r="L932" t="s">
        <v>229</v>
      </c>
      <c r="M932">
        <v>55901</v>
      </c>
      <c r="N932" t="s">
        <v>105</v>
      </c>
      <c r="O932" t="s">
        <v>3125</v>
      </c>
      <c r="P932" t="s">
        <v>46</v>
      </c>
      <c r="Q932" t="s">
        <v>75</v>
      </c>
      <c r="R932" t="s">
        <v>3126</v>
      </c>
      <c r="S932">
        <v>18.690000000000001</v>
      </c>
      <c r="T932">
        <v>3</v>
      </c>
      <c r="U932">
        <v>0</v>
      </c>
      <c r="V932">
        <v>9.158100000000001</v>
      </c>
    </row>
    <row r="933" spans="1:22" x14ac:dyDescent="0.3">
      <c r="A933">
        <v>4746</v>
      </c>
      <c r="B933" t="s">
        <v>7735</v>
      </c>
      <c r="C933">
        <v>2014</v>
      </c>
      <c r="D933" s="13">
        <v>41704</v>
      </c>
      <c r="E933" s="13">
        <v>41704</v>
      </c>
      <c r="F933" t="s">
        <v>1290</v>
      </c>
      <c r="G933" t="s">
        <v>1287</v>
      </c>
      <c r="H933" t="s">
        <v>1288</v>
      </c>
      <c r="I933" t="s">
        <v>26</v>
      </c>
      <c r="J933" t="s">
        <v>27</v>
      </c>
      <c r="K933" t="s">
        <v>389</v>
      </c>
      <c r="L933" t="s">
        <v>229</v>
      </c>
      <c r="M933">
        <v>55901</v>
      </c>
      <c r="N933" t="s">
        <v>105</v>
      </c>
      <c r="O933" t="s">
        <v>2596</v>
      </c>
      <c r="P933" t="s">
        <v>46</v>
      </c>
      <c r="Q933" t="s">
        <v>75</v>
      </c>
      <c r="R933" t="s">
        <v>2597</v>
      </c>
      <c r="S933">
        <v>127.96</v>
      </c>
      <c r="T933">
        <v>2</v>
      </c>
      <c r="U933">
        <v>0</v>
      </c>
      <c r="V933">
        <v>62.700400000000002</v>
      </c>
    </row>
    <row r="934" spans="1:22" x14ac:dyDescent="0.3">
      <c r="A934">
        <v>4737</v>
      </c>
      <c r="B934" t="s">
        <v>7732</v>
      </c>
      <c r="C934">
        <v>2012</v>
      </c>
      <c r="D934" s="13">
        <v>41073</v>
      </c>
      <c r="E934" s="13">
        <v>41079</v>
      </c>
      <c r="F934" t="s">
        <v>50</v>
      </c>
      <c r="G934" t="s">
        <v>3217</v>
      </c>
      <c r="H934" t="s">
        <v>3218</v>
      </c>
      <c r="I934" t="s">
        <v>102</v>
      </c>
      <c r="J934" t="s">
        <v>27</v>
      </c>
      <c r="K934" t="s">
        <v>7613</v>
      </c>
      <c r="L934" t="s">
        <v>5235</v>
      </c>
      <c r="M934">
        <v>4240</v>
      </c>
      <c r="N934" t="s">
        <v>148</v>
      </c>
      <c r="O934" t="s">
        <v>2047</v>
      </c>
      <c r="P934" t="s">
        <v>46</v>
      </c>
      <c r="Q934" t="s">
        <v>75</v>
      </c>
      <c r="R934" t="s">
        <v>2048</v>
      </c>
      <c r="S934">
        <v>29.84</v>
      </c>
      <c r="T934">
        <v>2</v>
      </c>
      <c r="U934">
        <v>0</v>
      </c>
      <c r="V934">
        <v>13.427999999999997</v>
      </c>
    </row>
    <row r="935" spans="1:22" x14ac:dyDescent="0.3">
      <c r="A935">
        <v>4736</v>
      </c>
      <c r="B935" t="s">
        <v>7732</v>
      </c>
      <c r="C935">
        <v>2012</v>
      </c>
      <c r="D935" s="13">
        <v>41073</v>
      </c>
      <c r="E935" s="13">
        <v>41079</v>
      </c>
      <c r="F935" t="s">
        <v>50</v>
      </c>
      <c r="G935" t="s">
        <v>3217</v>
      </c>
      <c r="H935" t="s">
        <v>3218</v>
      </c>
      <c r="I935" t="s">
        <v>102</v>
      </c>
      <c r="J935" t="s">
        <v>27</v>
      </c>
      <c r="K935" t="s">
        <v>7613</v>
      </c>
      <c r="L935" t="s">
        <v>5235</v>
      </c>
      <c r="M935">
        <v>4240</v>
      </c>
      <c r="N935" t="s">
        <v>148</v>
      </c>
      <c r="O935" t="s">
        <v>3587</v>
      </c>
      <c r="P935" t="s">
        <v>46</v>
      </c>
      <c r="Q935" t="s">
        <v>75</v>
      </c>
      <c r="R935" t="s">
        <v>3588</v>
      </c>
      <c r="S935">
        <v>8.26</v>
      </c>
      <c r="T935">
        <v>2</v>
      </c>
      <c r="U935">
        <v>0</v>
      </c>
      <c r="V935">
        <v>3.8822000000000001</v>
      </c>
    </row>
    <row r="936" spans="1:22" x14ac:dyDescent="0.3">
      <c r="A936">
        <v>4729</v>
      </c>
      <c r="B936" t="s">
        <v>7726</v>
      </c>
      <c r="C936">
        <v>2011</v>
      </c>
      <c r="D936" s="13">
        <v>40854</v>
      </c>
      <c r="E936" s="13">
        <v>40859</v>
      </c>
      <c r="F936" t="s">
        <v>50</v>
      </c>
      <c r="G936" t="s">
        <v>242</v>
      </c>
      <c r="H936" t="s">
        <v>243</v>
      </c>
      <c r="I936" t="s">
        <v>26</v>
      </c>
      <c r="J936" t="s">
        <v>27</v>
      </c>
      <c r="K936" t="s">
        <v>127</v>
      </c>
      <c r="L936" t="s">
        <v>43</v>
      </c>
      <c r="M936">
        <v>94110</v>
      </c>
      <c r="N936" t="s">
        <v>44</v>
      </c>
      <c r="O936" t="s">
        <v>2786</v>
      </c>
      <c r="P936" t="s">
        <v>46</v>
      </c>
      <c r="Q936" t="s">
        <v>75</v>
      </c>
      <c r="R936" t="s">
        <v>2787</v>
      </c>
      <c r="S936">
        <v>123.14399999999999</v>
      </c>
      <c r="T936">
        <v>7</v>
      </c>
      <c r="U936">
        <v>0.2</v>
      </c>
      <c r="V936">
        <v>46.178999999999988</v>
      </c>
    </row>
    <row r="937" spans="1:22" x14ac:dyDescent="0.3">
      <c r="A937">
        <v>4725</v>
      </c>
      <c r="B937" t="s">
        <v>7724</v>
      </c>
      <c r="C937">
        <v>2013</v>
      </c>
      <c r="D937" s="13">
        <v>41590</v>
      </c>
      <c r="E937" s="13">
        <v>41594</v>
      </c>
      <c r="F937" t="s">
        <v>50</v>
      </c>
      <c r="G937" t="s">
        <v>6479</v>
      </c>
      <c r="H937" t="s">
        <v>6480</v>
      </c>
      <c r="I937" t="s">
        <v>102</v>
      </c>
      <c r="J937" t="s">
        <v>27</v>
      </c>
      <c r="K937" t="s">
        <v>4736</v>
      </c>
      <c r="L937" t="s">
        <v>54</v>
      </c>
      <c r="M937">
        <v>32712</v>
      </c>
      <c r="N937" t="s">
        <v>30</v>
      </c>
      <c r="O937" t="s">
        <v>414</v>
      </c>
      <c r="P937" t="s">
        <v>46</v>
      </c>
      <c r="Q937" t="s">
        <v>75</v>
      </c>
      <c r="R937" t="s">
        <v>415</v>
      </c>
      <c r="S937">
        <v>9.8880000000000017</v>
      </c>
      <c r="T937">
        <v>2</v>
      </c>
      <c r="U937">
        <v>0.7</v>
      </c>
      <c r="V937">
        <v>-6.921599999999998</v>
      </c>
    </row>
    <row r="938" spans="1:22" x14ac:dyDescent="0.3">
      <c r="A938">
        <v>935</v>
      </c>
      <c r="B938" t="s">
        <v>2843</v>
      </c>
      <c r="C938">
        <v>2013</v>
      </c>
      <c r="D938" s="13">
        <v>41446</v>
      </c>
      <c r="E938" s="13">
        <v>41450</v>
      </c>
      <c r="F938" t="s">
        <v>50</v>
      </c>
      <c r="G938" t="s">
        <v>2844</v>
      </c>
      <c r="H938" t="s">
        <v>2845</v>
      </c>
      <c r="I938" t="s">
        <v>102</v>
      </c>
      <c r="J938" t="s">
        <v>27</v>
      </c>
      <c r="K938" t="s">
        <v>146</v>
      </c>
      <c r="L938" t="s">
        <v>147</v>
      </c>
      <c r="M938">
        <v>19120</v>
      </c>
      <c r="N938" t="s">
        <v>148</v>
      </c>
      <c r="O938" t="s">
        <v>2848</v>
      </c>
      <c r="P938" t="s">
        <v>46</v>
      </c>
      <c r="Q938" t="s">
        <v>75</v>
      </c>
      <c r="R938" t="s">
        <v>2849</v>
      </c>
      <c r="S938">
        <v>29.718000000000007</v>
      </c>
      <c r="T938">
        <v>6</v>
      </c>
      <c r="U938">
        <v>0.7</v>
      </c>
      <c r="V938">
        <v>-21.793199999999992</v>
      </c>
    </row>
    <row r="939" spans="1:22" x14ac:dyDescent="0.3">
      <c r="A939">
        <v>4712</v>
      </c>
      <c r="B939" t="s">
        <v>7708</v>
      </c>
      <c r="C939">
        <v>2011</v>
      </c>
      <c r="D939" s="13">
        <v>40633</v>
      </c>
      <c r="E939" s="13">
        <v>40633</v>
      </c>
      <c r="F939" t="s">
        <v>1290</v>
      </c>
      <c r="G939" t="s">
        <v>1049</v>
      </c>
      <c r="H939" t="s">
        <v>1050</v>
      </c>
      <c r="I939" t="s">
        <v>26</v>
      </c>
      <c r="J939" t="s">
        <v>27</v>
      </c>
      <c r="K939" t="s">
        <v>146</v>
      </c>
      <c r="L939" t="s">
        <v>147</v>
      </c>
      <c r="M939">
        <v>19120</v>
      </c>
      <c r="N939" t="s">
        <v>148</v>
      </c>
      <c r="O939" t="s">
        <v>3122</v>
      </c>
      <c r="P939" t="s">
        <v>46</v>
      </c>
      <c r="Q939" t="s">
        <v>75</v>
      </c>
      <c r="R939" t="s">
        <v>3123</v>
      </c>
      <c r="S939">
        <v>0.85200000000000009</v>
      </c>
      <c r="T939">
        <v>1</v>
      </c>
      <c r="U939">
        <v>0.7</v>
      </c>
      <c r="V939">
        <v>-0.59639999999999982</v>
      </c>
    </row>
    <row r="940" spans="1:22" x14ac:dyDescent="0.3">
      <c r="A940">
        <v>4708</v>
      </c>
      <c r="B940" t="s">
        <v>7707</v>
      </c>
      <c r="C940">
        <v>2014</v>
      </c>
      <c r="D940" s="13">
        <v>41820</v>
      </c>
      <c r="E940" s="13">
        <v>41821</v>
      </c>
      <c r="F940" t="s">
        <v>188</v>
      </c>
      <c r="G940" t="s">
        <v>5054</v>
      </c>
      <c r="H940" t="s">
        <v>5055</v>
      </c>
      <c r="I940" t="s">
        <v>26</v>
      </c>
      <c r="J940" t="s">
        <v>27</v>
      </c>
      <c r="K940" t="s">
        <v>42</v>
      </c>
      <c r="L940" t="s">
        <v>43</v>
      </c>
      <c r="M940">
        <v>90049</v>
      </c>
      <c r="N940" t="s">
        <v>44</v>
      </c>
      <c r="O940" t="s">
        <v>4766</v>
      </c>
      <c r="P940" t="s">
        <v>46</v>
      </c>
      <c r="Q940" t="s">
        <v>75</v>
      </c>
      <c r="R940" t="s">
        <v>4767</v>
      </c>
      <c r="S940">
        <v>895.92</v>
      </c>
      <c r="T940">
        <v>5</v>
      </c>
      <c r="U940">
        <v>0.2</v>
      </c>
      <c r="V940">
        <v>302.37299999999993</v>
      </c>
    </row>
    <row r="941" spans="1:22" x14ac:dyDescent="0.3">
      <c r="A941">
        <v>4695</v>
      </c>
      <c r="B941" t="s">
        <v>7702</v>
      </c>
      <c r="C941">
        <v>2012</v>
      </c>
      <c r="D941" s="13">
        <v>41260</v>
      </c>
      <c r="E941" s="13">
        <v>41260</v>
      </c>
      <c r="F941" t="s">
        <v>1290</v>
      </c>
      <c r="G941" t="s">
        <v>2114</v>
      </c>
      <c r="H941" t="s">
        <v>2115</v>
      </c>
      <c r="I941" t="s">
        <v>26</v>
      </c>
      <c r="J941" t="s">
        <v>27</v>
      </c>
      <c r="K941" t="s">
        <v>880</v>
      </c>
      <c r="L941" t="s">
        <v>238</v>
      </c>
      <c r="M941">
        <v>48205</v>
      </c>
      <c r="N941" t="s">
        <v>105</v>
      </c>
      <c r="O941" t="s">
        <v>3046</v>
      </c>
      <c r="P941" t="s">
        <v>46</v>
      </c>
      <c r="Q941" t="s">
        <v>75</v>
      </c>
      <c r="R941" t="s">
        <v>3047</v>
      </c>
      <c r="S941">
        <v>29.52</v>
      </c>
      <c r="T941">
        <v>4</v>
      </c>
      <c r="U941">
        <v>0</v>
      </c>
      <c r="V941">
        <v>14.4648</v>
      </c>
    </row>
    <row r="942" spans="1:22" x14ac:dyDescent="0.3">
      <c r="A942">
        <v>4689</v>
      </c>
      <c r="B942" t="s">
        <v>7700</v>
      </c>
      <c r="C942">
        <v>2014</v>
      </c>
      <c r="D942" s="13">
        <v>41729</v>
      </c>
      <c r="E942" s="13">
        <v>41733</v>
      </c>
      <c r="F942" t="s">
        <v>50</v>
      </c>
      <c r="G942" t="s">
        <v>6119</v>
      </c>
      <c r="H942" t="s">
        <v>6120</v>
      </c>
      <c r="I942" t="s">
        <v>26</v>
      </c>
      <c r="J942" t="s">
        <v>27</v>
      </c>
      <c r="K942" t="s">
        <v>2470</v>
      </c>
      <c r="L942" t="s">
        <v>147</v>
      </c>
      <c r="M942">
        <v>17602</v>
      </c>
      <c r="N942" t="s">
        <v>148</v>
      </c>
      <c r="O942" t="s">
        <v>177</v>
      </c>
      <c r="P942" t="s">
        <v>46</v>
      </c>
      <c r="Q942" t="s">
        <v>75</v>
      </c>
      <c r="R942" t="s">
        <v>178</v>
      </c>
      <c r="S942">
        <v>5.7150000000000016</v>
      </c>
      <c r="T942">
        <v>5</v>
      </c>
      <c r="U942">
        <v>0.7</v>
      </c>
      <c r="V942">
        <v>-4.7625000000000011</v>
      </c>
    </row>
    <row r="943" spans="1:22" x14ac:dyDescent="0.3">
      <c r="A943">
        <v>4686</v>
      </c>
      <c r="B943" t="s">
        <v>7696</v>
      </c>
      <c r="C943">
        <v>2013</v>
      </c>
      <c r="D943" s="13">
        <v>41516</v>
      </c>
      <c r="E943" s="13">
        <v>41521</v>
      </c>
      <c r="F943" t="s">
        <v>50</v>
      </c>
      <c r="G943" t="s">
        <v>2760</v>
      </c>
      <c r="H943" t="s">
        <v>2761</v>
      </c>
      <c r="I943" t="s">
        <v>41</v>
      </c>
      <c r="J943" t="s">
        <v>27</v>
      </c>
      <c r="K943" t="s">
        <v>146</v>
      </c>
      <c r="L943" t="s">
        <v>147</v>
      </c>
      <c r="M943">
        <v>19120</v>
      </c>
      <c r="N943" t="s">
        <v>148</v>
      </c>
      <c r="O943" t="s">
        <v>2727</v>
      </c>
      <c r="P943" t="s">
        <v>46</v>
      </c>
      <c r="Q943" t="s">
        <v>75</v>
      </c>
      <c r="R943" t="s">
        <v>2728</v>
      </c>
      <c r="S943">
        <v>3.4860000000000002</v>
      </c>
      <c r="T943">
        <v>2</v>
      </c>
      <c r="U943">
        <v>0.7</v>
      </c>
      <c r="V943">
        <v>-2.7887999999999993</v>
      </c>
    </row>
    <row r="944" spans="1:22" x14ac:dyDescent="0.3">
      <c r="A944">
        <v>4681</v>
      </c>
      <c r="B944" t="s">
        <v>7690</v>
      </c>
      <c r="C944">
        <v>2011</v>
      </c>
      <c r="D944" s="13">
        <v>40616</v>
      </c>
      <c r="E944" s="13">
        <v>40621</v>
      </c>
      <c r="F944" t="s">
        <v>50</v>
      </c>
      <c r="G944" t="s">
        <v>5748</v>
      </c>
      <c r="H944" t="s">
        <v>5749</v>
      </c>
      <c r="I944" t="s">
        <v>26</v>
      </c>
      <c r="J944" t="s">
        <v>27</v>
      </c>
      <c r="K944" t="s">
        <v>7691</v>
      </c>
      <c r="L944" t="s">
        <v>121</v>
      </c>
      <c r="M944">
        <v>84321</v>
      </c>
      <c r="N944" t="s">
        <v>44</v>
      </c>
      <c r="O944" t="s">
        <v>6809</v>
      </c>
      <c r="P944" t="s">
        <v>46</v>
      </c>
      <c r="Q944" t="s">
        <v>75</v>
      </c>
      <c r="R944" t="s">
        <v>6810</v>
      </c>
      <c r="S944">
        <v>62.048000000000002</v>
      </c>
      <c r="T944">
        <v>2</v>
      </c>
      <c r="U944">
        <v>0.2</v>
      </c>
      <c r="V944">
        <v>20.165599999999998</v>
      </c>
    </row>
    <row r="945" spans="1:22" x14ac:dyDescent="0.3">
      <c r="A945">
        <v>942</v>
      </c>
      <c r="B945" t="s">
        <v>2865</v>
      </c>
      <c r="C945">
        <v>2013</v>
      </c>
      <c r="D945" s="13">
        <v>41622</v>
      </c>
      <c r="E945" s="13">
        <v>41629</v>
      </c>
      <c r="F945" t="s">
        <v>50</v>
      </c>
      <c r="G945" t="s">
        <v>2806</v>
      </c>
      <c r="H945" t="s">
        <v>2807</v>
      </c>
      <c r="I945" t="s">
        <v>41</v>
      </c>
      <c r="J945" t="s">
        <v>27</v>
      </c>
      <c r="K945" t="s">
        <v>2866</v>
      </c>
      <c r="L945" t="s">
        <v>43</v>
      </c>
      <c r="M945">
        <v>90503</v>
      </c>
      <c r="N945" t="s">
        <v>44</v>
      </c>
      <c r="O945" t="s">
        <v>2867</v>
      </c>
      <c r="P945" t="s">
        <v>46</v>
      </c>
      <c r="Q945" t="s">
        <v>75</v>
      </c>
      <c r="R945" t="s">
        <v>2868</v>
      </c>
      <c r="S945">
        <v>6.0960000000000001</v>
      </c>
      <c r="T945">
        <v>2</v>
      </c>
      <c r="U945">
        <v>0.2</v>
      </c>
      <c r="V945">
        <v>2.2098</v>
      </c>
    </row>
    <row r="946" spans="1:22" x14ac:dyDescent="0.3">
      <c r="A946">
        <v>4677</v>
      </c>
      <c r="B946" t="s">
        <v>7690</v>
      </c>
      <c r="C946">
        <v>2011</v>
      </c>
      <c r="D946" s="13">
        <v>40616</v>
      </c>
      <c r="E946" s="13">
        <v>40621</v>
      </c>
      <c r="F946" t="s">
        <v>50</v>
      </c>
      <c r="G946" t="s">
        <v>5748</v>
      </c>
      <c r="H946" t="s">
        <v>5749</v>
      </c>
      <c r="I946" t="s">
        <v>26</v>
      </c>
      <c r="J946" t="s">
        <v>27</v>
      </c>
      <c r="K946" t="s">
        <v>7691</v>
      </c>
      <c r="L946" t="s">
        <v>121</v>
      </c>
      <c r="M946">
        <v>84321</v>
      </c>
      <c r="N946" t="s">
        <v>44</v>
      </c>
      <c r="O946" t="s">
        <v>5487</v>
      </c>
      <c r="P946" t="s">
        <v>46</v>
      </c>
      <c r="Q946" t="s">
        <v>75</v>
      </c>
      <c r="R946" t="s">
        <v>5488</v>
      </c>
      <c r="S946">
        <v>33.088000000000001</v>
      </c>
      <c r="T946">
        <v>4</v>
      </c>
      <c r="U946">
        <v>0.2</v>
      </c>
      <c r="V946">
        <v>11.167199999999999</v>
      </c>
    </row>
    <row r="947" spans="1:22" x14ac:dyDescent="0.3">
      <c r="A947">
        <v>4669</v>
      </c>
      <c r="B947" t="s">
        <v>7687</v>
      </c>
      <c r="C947">
        <v>2014</v>
      </c>
      <c r="D947" s="13">
        <v>41766</v>
      </c>
      <c r="E947" s="13">
        <v>41771</v>
      </c>
      <c r="F947" t="s">
        <v>50</v>
      </c>
      <c r="G947" t="s">
        <v>5168</v>
      </c>
      <c r="H947" t="s">
        <v>5169</v>
      </c>
      <c r="I947" t="s">
        <v>41</v>
      </c>
      <c r="J947" t="s">
        <v>27</v>
      </c>
      <c r="K947" t="s">
        <v>103</v>
      </c>
      <c r="L947" t="s">
        <v>104</v>
      </c>
      <c r="M947">
        <v>76106</v>
      </c>
      <c r="N947" t="s">
        <v>105</v>
      </c>
      <c r="O947" t="s">
        <v>2156</v>
      </c>
      <c r="P947" t="s">
        <v>46</v>
      </c>
      <c r="Q947" t="s">
        <v>75</v>
      </c>
      <c r="R947" t="s">
        <v>2157</v>
      </c>
      <c r="S947">
        <v>11.059999999999999</v>
      </c>
      <c r="T947">
        <v>10</v>
      </c>
      <c r="U947">
        <v>0.8</v>
      </c>
      <c r="V947">
        <v>-18.802</v>
      </c>
    </row>
    <row r="948" spans="1:22" x14ac:dyDescent="0.3">
      <c r="A948">
        <v>4665</v>
      </c>
      <c r="B948" t="s">
        <v>7685</v>
      </c>
      <c r="C948">
        <v>2013</v>
      </c>
      <c r="D948" s="13">
        <v>41540</v>
      </c>
      <c r="E948" s="13">
        <v>41544</v>
      </c>
      <c r="F948" t="s">
        <v>50</v>
      </c>
      <c r="G948" t="s">
        <v>4716</v>
      </c>
      <c r="H948" t="s">
        <v>4717</v>
      </c>
      <c r="I948" t="s">
        <v>26</v>
      </c>
      <c r="J948" t="s">
        <v>27</v>
      </c>
      <c r="K948" t="s">
        <v>1352</v>
      </c>
      <c r="L948" t="s">
        <v>54</v>
      </c>
      <c r="M948">
        <v>33024</v>
      </c>
      <c r="N948" t="s">
        <v>30</v>
      </c>
      <c r="O948" t="s">
        <v>2963</v>
      </c>
      <c r="P948" t="s">
        <v>46</v>
      </c>
      <c r="Q948" t="s">
        <v>75</v>
      </c>
      <c r="R948" t="s">
        <v>2964</v>
      </c>
      <c r="S948">
        <v>7.5060000000000002</v>
      </c>
      <c r="T948">
        <v>9</v>
      </c>
      <c r="U948">
        <v>0.7</v>
      </c>
      <c r="V948">
        <v>-6.0047999999999977</v>
      </c>
    </row>
    <row r="949" spans="1:22" x14ac:dyDescent="0.3">
      <c r="A949">
        <v>946</v>
      </c>
      <c r="B949" t="s">
        <v>2869</v>
      </c>
      <c r="C949">
        <v>2012</v>
      </c>
      <c r="D949" s="13">
        <v>41058</v>
      </c>
      <c r="E949" s="13">
        <v>41063</v>
      </c>
      <c r="F949" t="s">
        <v>50</v>
      </c>
      <c r="G949" t="s">
        <v>1202</v>
      </c>
      <c r="H949" t="s">
        <v>1203</v>
      </c>
      <c r="I949" t="s">
        <v>26</v>
      </c>
      <c r="J949" t="s">
        <v>27</v>
      </c>
      <c r="K949" t="s">
        <v>95</v>
      </c>
      <c r="L949" t="s">
        <v>96</v>
      </c>
      <c r="M949">
        <v>98105</v>
      </c>
      <c r="N949" t="s">
        <v>44</v>
      </c>
      <c r="O949" t="s">
        <v>2872</v>
      </c>
      <c r="P949" t="s">
        <v>46</v>
      </c>
      <c r="Q949" t="s">
        <v>75</v>
      </c>
      <c r="R949" t="s">
        <v>2873</v>
      </c>
      <c r="S949">
        <v>167.76</v>
      </c>
      <c r="T949">
        <v>5</v>
      </c>
      <c r="U949">
        <v>0.2</v>
      </c>
      <c r="V949">
        <v>62.91</v>
      </c>
    </row>
    <row r="950" spans="1:22" x14ac:dyDescent="0.3">
      <c r="A950">
        <v>4644</v>
      </c>
      <c r="B950" t="s">
        <v>7668</v>
      </c>
      <c r="C950">
        <v>2012</v>
      </c>
      <c r="D950" s="13">
        <v>41123</v>
      </c>
      <c r="E950" s="13">
        <v>41127</v>
      </c>
      <c r="F950" t="s">
        <v>50</v>
      </c>
      <c r="G950" t="s">
        <v>3998</v>
      </c>
      <c r="H950" t="s">
        <v>3999</v>
      </c>
      <c r="I950" t="s">
        <v>26</v>
      </c>
      <c r="J950" t="s">
        <v>27</v>
      </c>
      <c r="K950" t="s">
        <v>95</v>
      </c>
      <c r="L950" t="s">
        <v>96</v>
      </c>
      <c r="M950">
        <v>98105</v>
      </c>
      <c r="N950" t="s">
        <v>44</v>
      </c>
      <c r="O950" t="s">
        <v>5822</v>
      </c>
      <c r="P950" t="s">
        <v>46</v>
      </c>
      <c r="Q950" t="s">
        <v>75</v>
      </c>
      <c r="R950" t="s">
        <v>5823</v>
      </c>
      <c r="S950">
        <v>6.3680000000000003</v>
      </c>
      <c r="T950">
        <v>2</v>
      </c>
      <c r="U950">
        <v>0.2</v>
      </c>
      <c r="V950">
        <v>2.1492</v>
      </c>
    </row>
    <row r="951" spans="1:22" x14ac:dyDescent="0.3">
      <c r="A951">
        <v>4642</v>
      </c>
      <c r="B951" t="s">
        <v>7665</v>
      </c>
      <c r="C951">
        <v>2014</v>
      </c>
      <c r="D951" s="13">
        <v>41935</v>
      </c>
      <c r="E951" s="13">
        <v>41937</v>
      </c>
      <c r="F951" t="s">
        <v>23</v>
      </c>
      <c r="G951" t="s">
        <v>3832</v>
      </c>
      <c r="H951" t="s">
        <v>3833</v>
      </c>
      <c r="I951" t="s">
        <v>26</v>
      </c>
      <c r="J951" t="s">
        <v>27</v>
      </c>
      <c r="K951" t="s">
        <v>5340</v>
      </c>
      <c r="L951" t="s">
        <v>457</v>
      </c>
      <c r="M951">
        <v>80525</v>
      </c>
      <c r="N951" t="s">
        <v>44</v>
      </c>
      <c r="O951" t="s">
        <v>1728</v>
      </c>
      <c r="P951" t="s">
        <v>46</v>
      </c>
      <c r="Q951" t="s">
        <v>75</v>
      </c>
      <c r="R951" t="s">
        <v>1729</v>
      </c>
      <c r="S951">
        <v>3.1680000000000006</v>
      </c>
      <c r="T951">
        <v>4</v>
      </c>
      <c r="U951">
        <v>0.7</v>
      </c>
      <c r="V951">
        <v>-2.5343999999999998</v>
      </c>
    </row>
    <row r="952" spans="1:22" x14ac:dyDescent="0.3">
      <c r="A952">
        <v>4621</v>
      </c>
      <c r="B952" t="s">
        <v>7649</v>
      </c>
      <c r="C952">
        <v>2014</v>
      </c>
      <c r="D952" s="13">
        <v>41998</v>
      </c>
      <c r="E952" s="13">
        <v>41999</v>
      </c>
      <c r="F952" t="s">
        <v>188</v>
      </c>
      <c r="G952" t="s">
        <v>733</v>
      </c>
      <c r="H952" t="s">
        <v>734</v>
      </c>
      <c r="I952" t="s">
        <v>102</v>
      </c>
      <c r="J952" t="s">
        <v>27</v>
      </c>
      <c r="K952" t="s">
        <v>42</v>
      </c>
      <c r="L952" t="s">
        <v>43</v>
      </c>
      <c r="M952">
        <v>90049</v>
      </c>
      <c r="N952" t="s">
        <v>44</v>
      </c>
      <c r="O952" t="s">
        <v>1722</v>
      </c>
      <c r="P952" t="s">
        <v>46</v>
      </c>
      <c r="Q952" t="s">
        <v>75</v>
      </c>
      <c r="R952" t="s">
        <v>1723</v>
      </c>
      <c r="S952">
        <v>90.480000000000018</v>
      </c>
      <c r="T952">
        <v>3</v>
      </c>
      <c r="U952">
        <v>0.2</v>
      </c>
      <c r="V952">
        <v>33.93</v>
      </c>
    </row>
    <row r="953" spans="1:22" x14ac:dyDescent="0.3">
      <c r="A953">
        <v>4612</v>
      </c>
      <c r="B953" t="s">
        <v>7644</v>
      </c>
      <c r="C953">
        <v>2013</v>
      </c>
      <c r="D953" s="13">
        <v>41298</v>
      </c>
      <c r="E953" s="13">
        <v>41300</v>
      </c>
      <c r="F953" t="s">
        <v>23</v>
      </c>
      <c r="G953" t="s">
        <v>3630</v>
      </c>
      <c r="H953" t="s">
        <v>3631</v>
      </c>
      <c r="I953" t="s">
        <v>41</v>
      </c>
      <c r="J953" t="s">
        <v>27</v>
      </c>
      <c r="K953" t="s">
        <v>3482</v>
      </c>
      <c r="L953" t="s">
        <v>1487</v>
      </c>
      <c r="M953">
        <v>39503</v>
      </c>
      <c r="N953" t="s">
        <v>30</v>
      </c>
      <c r="O953" t="s">
        <v>1776</v>
      </c>
      <c r="P953" t="s">
        <v>46</v>
      </c>
      <c r="Q953" t="s">
        <v>75</v>
      </c>
      <c r="R953" t="s">
        <v>1777</v>
      </c>
      <c r="S953">
        <v>31.36</v>
      </c>
      <c r="T953">
        <v>4</v>
      </c>
      <c r="U953">
        <v>0</v>
      </c>
      <c r="V953">
        <v>15.68</v>
      </c>
    </row>
    <row r="954" spans="1:22" x14ac:dyDescent="0.3">
      <c r="A954">
        <v>4609</v>
      </c>
      <c r="B954" t="s">
        <v>7642</v>
      </c>
      <c r="C954">
        <v>2012</v>
      </c>
      <c r="D954" s="13">
        <v>41057</v>
      </c>
      <c r="E954" s="13">
        <v>41062</v>
      </c>
      <c r="F954" t="s">
        <v>50</v>
      </c>
      <c r="G954" t="s">
        <v>3987</v>
      </c>
      <c r="H954" t="s">
        <v>3988</v>
      </c>
      <c r="I954" t="s">
        <v>26</v>
      </c>
      <c r="J954" t="s">
        <v>27</v>
      </c>
      <c r="K954" t="s">
        <v>389</v>
      </c>
      <c r="L954" t="s">
        <v>267</v>
      </c>
      <c r="M954">
        <v>14609</v>
      </c>
      <c r="N954" t="s">
        <v>148</v>
      </c>
      <c r="O954" t="s">
        <v>2077</v>
      </c>
      <c r="P954" t="s">
        <v>46</v>
      </c>
      <c r="Q954" t="s">
        <v>75</v>
      </c>
      <c r="R954" t="s">
        <v>2078</v>
      </c>
      <c r="S954">
        <v>6.0960000000000001</v>
      </c>
      <c r="T954">
        <v>2</v>
      </c>
      <c r="U954">
        <v>0.2</v>
      </c>
      <c r="V954">
        <v>2.0573999999999995</v>
      </c>
    </row>
    <row r="955" spans="1:22" x14ac:dyDescent="0.3">
      <c r="A955">
        <v>4587</v>
      </c>
      <c r="B955" t="s">
        <v>7627</v>
      </c>
      <c r="C955">
        <v>2014</v>
      </c>
      <c r="D955" s="13">
        <v>41946</v>
      </c>
      <c r="E955" s="13">
        <v>41948</v>
      </c>
      <c r="F955" t="s">
        <v>23</v>
      </c>
      <c r="G955" t="s">
        <v>5796</v>
      </c>
      <c r="H955" t="s">
        <v>5797</v>
      </c>
      <c r="I955" t="s">
        <v>102</v>
      </c>
      <c r="J955" t="s">
        <v>27</v>
      </c>
      <c r="K955" t="s">
        <v>7628</v>
      </c>
      <c r="L955" t="s">
        <v>43</v>
      </c>
      <c r="M955">
        <v>94526</v>
      </c>
      <c r="N955" t="s">
        <v>44</v>
      </c>
      <c r="O955" t="s">
        <v>7629</v>
      </c>
      <c r="P955" t="s">
        <v>46</v>
      </c>
      <c r="Q955" t="s">
        <v>75</v>
      </c>
      <c r="R955" t="s">
        <v>7630</v>
      </c>
      <c r="S955">
        <v>590.35199999999998</v>
      </c>
      <c r="T955">
        <v>6</v>
      </c>
      <c r="U955">
        <v>0.2</v>
      </c>
      <c r="V955">
        <v>206.62319999999997</v>
      </c>
    </row>
    <row r="956" spans="1:22" x14ac:dyDescent="0.3">
      <c r="A956">
        <v>4579</v>
      </c>
      <c r="B956" t="s">
        <v>7614</v>
      </c>
      <c r="C956">
        <v>2012</v>
      </c>
      <c r="D956" s="13">
        <v>41069</v>
      </c>
      <c r="E956" s="13">
        <v>41075</v>
      </c>
      <c r="F956" t="s">
        <v>50</v>
      </c>
      <c r="G956" t="s">
        <v>2707</v>
      </c>
      <c r="H956" t="s">
        <v>2708</v>
      </c>
      <c r="I956" t="s">
        <v>102</v>
      </c>
      <c r="J956" t="s">
        <v>27</v>
      </c>
      <c r="K956" t="s">
        <v>7556</v>
      </c>
      <c r="L956" t="s">
        <v>319</v>
      </c>
      <c r="M956">
        <v>23666</v>
      </c>
      <c r="N956" t="s">
        <v>30</v>
      </c>
      <c r="O956" t="s">
        <v>1722</v>
      </c>
      <c r="P956" t="s">
        <v>46</v>
      </c>
      <c r="Q956" t="s">
        <v>75</v>
      </c>
      <c r="R956" t="s">
        <v>1723</v>
      </c>
      <c r="S956">
        <v>113.10000000000001</v>
      </c>
      <c r="T956">
        <v>3</v>
      </c>
      <c r="U956">
        <v>0</v>
      </c>
      <c r="V956">
        <v>56.550000000000004</v>
      </c>
    </row>
    <row r="957" spans="1:22" x14ac:dyDescent="0.3">
      <c r="A957">
        <v>4578</v>
      </c>
      <c r="B957" t="s">
        <v>7612</v>
      </c>
      <c r="C957">
        <v>2011</v>
      </c>
      <c r="D957" s="13">
        <v>40644</v>
      </c>
      <c r="E957" s="13">
        <v>40649</v>
      </c>
      <c r="F957" t="s">
        <v>50</v>
      </c>
      <c r="G957" t="s">
        <v>2813</v>
      </c>
      <c r="H957" t="s">
        <v>2814</v>
      </c>
      <c r="I957" t="s">
        <v>26</v>
      </c>
      <c r="J957" t="s">
        <v>27</v>
      </c>
      <c r="K957" t="s">
        <v>7613</v>
      </c>
      <c r="L957" t="s">
        <v>6260</v>
      </c>
      <c r="M957">
        <v>83501</v>
      </c>
      <c r="N957" t="s">
        <v>44</v>
      </c>
      <c r="O957" t="s">
        <v>4919</v>
      </c>
      <c r="P957" t="s">
        <v>46</v>
      </c>
      <c r="Q957" t="s">
        <v>75</v>
      </c>
      <c r="R957" t="s">
        <v>4920</v>
      </c>
      <c r="S957">
        <v>9.5840000000000014</v>
      </c>
      <c r="T957">
        <v>1</v>
      </c>
      <c r="U957">
        <v>0.2</v>
      </c>
      <c r="V957">
        <v>3.3543999999999996</v>
      </c>
    </row>
    <row r="958" spans="1:22" x14ac:dyDescent="0.3">
      <c r="A958">
        <v>4572</v>
      </c>
      <c r="B958" t="s">
        <v>7607</v>
      </c>
      <c r="C958">
        <v>2012</v>
      </c>
      <c r="D958" s="13">
        <v>41054</v>
      </c>
      <c r="E958" s="13">
        <v>41056</v>
      </c>
      <c r="F958" t="s">
        <v>23</v>
      </c>
      <c r="G958" t="s">
        <v>1162</v>
      </c>
      <c r="H958" t="s">
        <v>1163</v>
      </c>
      <c r="I958" t="s">
        <v>102</v>
      </c>
      <c r="J958" t="s">
        <v>27</v>
      </c>
      <c r="K958" t="s">
        <v>7246</v>
      </c>
      <c r="L958" t="s">
        <v>4530</v>
      </c>
      <c r="M958">
        <v>67212</v>
      </c>
      <c r="N958" t="s">
        <v>105</v>
      </c>
      <c r="O958" t="s">
        <v>4994</v>
      </c>
      <c r="P958" t="s">
        <v>46</v>
      </c>
      <c r="Q958" t="s">
        <v>75</v>
      </c>
      <c r="R958" t="s">
        <v>4995</v>
      </c>
      <c r="S958">
        <v>127.96</v>
      </c>
      <c r="T958">
        <v>2</v>
      </c>
      <c r="U958">
        <v>0</v>
      </c>
      <c r="V958">
        <v>60.141199999999998</v>
      </c>
    </row>
    <row r="959" spans="1:22" x14ac:dyDescent="0.3">
      <c r="A959">
        <v>4569</v>
      </c>
      <c r="B959" t="s">
        <v>7605</v>
      </c>
      <c r="C959">
        <v>2012</v>
      </c>
      <c r="D959" s="13">
        <v>41221</v>
      </c>
      <c r="E959" s="13">
        <v>41226</v>
      </c>
      <c r="F959" t="s">
        <v>50</v>
      </c>
      <c r="G959" t="s">
        <v>4743</v>
      </c>
      <c r="H959" t="s">
        <v>4744</v>
      </c>
      <c r="I959" t="s">
        <v>26</v>
      </c>
      <c r="J959" t="s">
        <v>27</v>
      </c>
      <c r="K959" t="s">
        <v>184</v>
      </c>
      <c r="L959" t="s">
        <v>104</v>
      </c>
      <c r="M959">
        <v>77095</v>
      </c>
      <c r="N959" t="s">
        <v>105</v>
      </c>
      <c r="O959" t="s">
        <v>232</v>
      </c>
      <c r="P959" t="s">
        <v>46</v>
      </c>
      <c r="Q959" t="s">
        <v>75</v>
      </c>
      <c r="R959" t="s">
        <v>233</v>
      </c>
      <c r="S959">
        <v>10.475999999999999</v>
      </c>
      <c r="T959">
        <v>6</v>
      </c>
      <c r="U959">
        <v>0.8</v>
      </c>
      <c r="V959">
        <v>-17.285400000000006</v>
      </c>
    </row>
    <row r="960" spans="1:22" x14ac:dyDescent="0.3">
      <c r="A960">
        <v>4567</v>
      </c>
      <c r="B960" t="s">
        <v>7604</v>
      </c>
      <c r="C960">
        <v>2014</v>
      </c>
      <c r="D960" s="13">
        <v>41977</v>
      </c>
      <c r="E960" s="13">
        <v>41984</v>
      </c>
      <c r="F960" t="s">
        <v>50</v>
      </c>
      <c r="G960" t="s">
        <v>3644</v>
      </c>
      <c r="H960" t="s">
        <v>3645</v>
      </c>
      <c r="I960" t="s">
        <v>26</v>
      </c>
      <c r="J960" t="s">
        <v>27</v>
      </c>
      <c r="K960" t="s">
        <v>1706</v>
      </c>
      <c r="L960" t="s">
        <v>88</v>
      </c>
      <c r="M960">
        <v>28314</v>
      </c>
      <c r="N960" t="s">
        <v>30</v>
      </c>
      <c r="O960" t="s">
        <v>5781</v>
      </c>
      <c r="P960" t="s">
        <v>46</v>
      </c>
      <c r="Q960" t="s">
        <v>75</v>
      </c>
      <c r="R960" t="s">
        <v>5782</v>
      </c>
      <c r="S960">
        <v>28.782000000000004</v>
      </c>
      <c r="T960">
        <v>6</v>
      </c>
      <c r="U960">
        <v>0.7</v>
      </c>
      <c r="V960">
        <v>-21.1068</v>
      </c>
    </row>
    <row r="961" spans="1:22" x14ac:dyDescent="0.3">
      <c r="A961">
        <v>958</v>
      </c>
      <c r="B961" t="s">
        <v>2895</v>
      </c>
      <c r="C961">
        <v>2014</v>
      </c>
      <c r="D961" s="13">
        <v>41775</v>
      </c>
      <c r="E961" s="13">
        <v>41778</v>
      </c>
      <c r="F961" t="s">
        <v>23</v>
      </c>
      <c r="G961" t="s">
        <v>2896</v>
      </c>
      <c r="H961" t="s">
        <v>2897</v>
      </c>
      <c r="I961" t="s">
        <v>26</v>
      </c>
      <c r="J961" t="s">
        <v>27</v>
      </c>
      <c r="K961" t="s">
        <v>544</v>
      </c>
      <c r="L961" t="s">
        <v>310</v>
      </c>
      <c r="M961">
        <v>85023</v>
      </c>
      <c r="N961" t="s">
        <v>44</v>
      </c>
      <c r="O961" t="s">
        <v>2898</v>
      </c>
      <c r="P961" t="s">
        <v>46</v>
      </c>
      <c r="Q961" t="s">
        <v>75</v>
      </c>
      <c r="R961" t="s">
        <v>2899</v>
      </c>
      <c r="S961">
        <v>4.7520000000000007</v>
      </c>
      <c r="T961">
        <v>2</v>
      </c>
      <c r="U961">
        <v>0.7</v>
      </c>
      <c r="V961">
        <v>-3.1679999999999993</v>
      </c>
    </row>
    <row r="962" spans="1:22" x14ac:dyDescent="0.3">
      <c r="A962">
        <v>4558</v>
      </c>
      <c r="B962" t="s">
        <v>7594</v>
      </c>
      <c r="C962">
        <v>2014</v>
      </c>
      <c r="D962" s="13">
        <v>41934</v>
      </c>
      <c r="E962" s="13">
        <v>41941</v>
      </c>
      <c r="F962" t="s">
        <v>50</v>
      </c>
      <c r="G962" t="s">
        <v>3731</v>
      </c>
      <c r="H962" t="s">
        <v>3732</v>
      </c>
      <c r="I962" t="s">
        <v>26</v>
      </c>
      <c r="J962" t="s">
        <v>27</v>
      </c>
      <c r="K962" t="s">
        <v>3942</v>
      </c>
      <c r="L962" t="s">
        <v>310</v>
      </c>
      <c r="M962">
        <v>85301</v>
      </c>
      <c r="N962" t="s">
        <v>44</v>
      </c>
      <c r="O962" t="s">
        <v>2712</v>
      </c>
      <c r="P962" t="s">
        <v>46</v>
      </c>
      <c r="Q962" t="s">
        <v>75</v>
      </c>
      <c r="R962" t="s">
        <v>2713</v>
      </c>
      <c r="S962">
        <v>8.5590000000000011</v>
      </c>
      <c r="T962">
        <v>1</v>
      </c>
      <c r="U962">
        <v>0.7</v>
      </c>
      <c r="V962">
        <v>-6.5618999999999996</v>
      </c>
    </row>
    <row r="963" spans="1:22" x14ac:dyDescent="0.3">
      <c r="A963">
        <v>4555</v>
      </c>
      <c r="B963" t="s">
        <v>7591</v>
      </c>
      <c r="C963">
        <v>2013</v>
      </c>
      <c r="D963" s="13">
        <v>41332</v>
      </c>
      <c r="E963" s="13">
        <v>41335</v>
      </c>
      <c r="F963" t="s">
        <v>23</v>
      </c>
      <c r="G963" t="s">
        <v>4353</v>
      </c>
      <c r="H963" t="s">
        <v>4354</v>
      </c>
      <c r="I963" t="s">
        <v>26</v>
      </c>
      <c r="J963" t="s">
        <v>27</v>
      </c>
      <c r="K963" t="s">
        <v>7592</v>
      </c>
      <c r="L963" t="s">
        <v>114</v>
      </c>
      <c r="M963">
        <v>54601</v>
      </c>
      <c r="N963" t="s">
        <v>105</v>
      </c>
      <c r="O963" t="s">
        <v>421</v>
      </c>
      <c r="P963" t="s">
        <v>46</v>
      </c>
      <c r="Q963" t="s">
        <v>75</v>
      </c>
      <c r="R963" t="s">
        <v>422</v>
      </c>
      <c r="S963">
        <v>56.820000000000007</v>
      </c>
      <c r="T963">
        <v>3</v>
      </c>
      <c r="U963">
        <v>0</v>
      </c>
      <c r="V963">
        <v>28.410000000000004</v>
      </c>
    </row>
    <row r="964" spans="1:22" x14ac:dyDescent="0.3">
      <c r="A964">
        <v>4547</v>
      </c>
      <c r="B964" t="s">
        <v>7585</v>
      </c>
      <c r="C964">
        <v>2012</v>
      </c>
      <c r="D964" s="13">
        <v>41102</v>
      </c>
      <c r="E964" s="13">
        <v>41107</v>
      </c>
      <c r="F964" t="s">
        <v>23</v>
      </c>
      <c r="G964" t="s">
        <v>1815</v>
      </c>
      <c r="H964" t="s">
        <v>1816</v>
      </c>
      <c r="I964" t="s">
        <v>26</v>
      </c>
      <c r="J964" t="s">
        <v>27</v>
      </c>
      <c r="K964" t="s">
        <v>303</v>
      </c>
      <c r="L964" t="s">
        <v>211</v>
      </c>
      <c r="M964">
        <v>60610</v>
      </c>
      <c r="N964" t="s">
        <v>105</v>
      </c>
      <c r="O964" t="s">
        <v>1223</v>
      </c>
      <c r="P964" t="s">
        <v>46</v>
      </c>
      <c r="Q964" t="s">
        <v>75</v>
      </c>
      <c r="R964" t="s">
        <v>1224</v>
      </c>
      <c r="S964">
        <v>1.9279999999999997</v>
      </c>
      <c r="T964">
        <v>2</v>
      </c>
      <c r="U964">
        <v>0.8</v>
      </c>
      <c r="V964">
        <v>-2.9884000000000004</v>
      </c>
    </row>
    <row r="965" spans="1:22" x14ac:dyDescent="0.3">
      <c r="A965">
        <v>962</v>
      </c>
      <c r="B965" t="s">
        <v>2910</v>
      </c>
      <c r="C965">
        <v>2012</v>
      </c>
      <c r="D965" s="13">
        <v>41240</v>
      </c>
      <c r="E965" s="13">
        <v>41244</v>
      </c>
      <c r="F965" t="s">
        <v>50</v>
      </c>
      <c r="G965" t="s">
        <v>2911</v>
      </c>
      <c r="H965" t="s">
        <v>2912</v>
      </c>
      <c r="I965" t="s">
        <v>102</v>
      </c>
      <c r="J965" t="s">
        <v>27</v>
      </c>
      <c r="K965" t="s">
        <v>1706</v>
      </c>
      <c r="L965" t="s">
        <v>1707</v>
      </c>
      <c r="M965">
        <v>72701</v>
      </c>
      <c r="N965" t="s">
        <v>30</v>
      </c>
      <c r="O965" t="s">
        <v>2913</v>
      </c>
      <c r="P965" t="s">
        <v>46</v>
      </c>
      <c r="Q965" t="s">
        <v>75</v>
      </c>
      <c r="R965" t="s">
        <v>2914</v>
      </c>
      <c r="S965">
        <v>6.24</v>
      </c>
      <c r="T965">
        <v>2</v>
      </c>
      <c r="U965">
        <v>0</v>
      </c>
      <c r="V965">
        <v>3.0575999999999999</v>
      </c>
    </row>
    <row r="966" spans="1:22" x14ac:dyDescent="0.3">
      <c r="A966">
        <v>4542</v>
      </c>
      <c r="B966" t="s">
        <v>7579</v>
      </c>
      <c r="C966">
        <v>2014</v>
      </c>
      <c r="D966" s="13">
        <v>41807</v>
      </c>
      <c r="E966" s="13">
        <v>41812</v>
      </c>
      <c r="F966" t="s">
        <v>50</v>
      </c>
      <c r="G966" t="s">
        <v>1291</v>
      </c>
      <c r="H966" t="s">
        <v>1292</v>
      </c>
      <c r="I966" t="s">
        <v>41</v>
      </c>
      <c r="J966" t="s">
        <v>27</v>
      </c>
      <c r="K966" t="s">
        <v>303</v>
      </c>
      <c r="L966" t="s">
        <v>211</v>
      </c>
      <c r="M966">
        <v>60653</v>
      </c>
      <c r="N966" t="s">
        <v>105</v>
      </c>
      <c r="O966" t="s">
        <v>108</v>
      </c>
      <c r="P966" t="s">
        <v>46</v>
      </c>
      <c r="Q966" t="s">
        <v>75</v>
      </c>
      <c r="R966" t="s">
        <v>109</v>
      </c>
      <c r="S966">
        <v>5.9359999999999991</v>
      </c>
      <c r="T966">
        <v>7</v>
      </c>
      <c r="U966">
        <v>0.8</v>
      </c>
      <c r="V966">
        <v>-8.9040000000000035</v>
      </c>
    </row>
    <row r="967" spans="1:22" x14ac:dyDescent="0.3">
      <c r="A967">
        <v>4537</v>
      </c>
      <c r="B967" t="s">
        <v>7577</v>
      </c>
      <c r="C967">
        <v>2014</v>
      </c>
      <c r="D967" s="13">
        <v>41829</v>
      </c>
      <c r="E967" s="13">
        <v>41833</v>
      </c>
      <c r="F967" t="s">
        <v>50</v>
      </c>
      <c r="G967" t="s">
        <v>6036</v>
      </c>
      <c r="H967" t="s">
        <v>6037</v>
      </c>
      <c r="I967" t="s">
        <v>102</v>
      </c>
      <c r="J967" t="s">
        <v>27</v>
      </c>
      <c r="K967" t="s">
        <v>95</v>
      </c>
      <c r="L967" t="s">
        <v>96</v>
      </c>
      <c r="M967">
        <v>98115</v>
      </c>
      <c r="N967" t="s">
        <v>44</v>
      </c>
      <c r="O967" t="s">
        <v>1494</v>
      </c>
      <c r="P967" t="s">
        <v>46</v>
      </c>
      <c r="Q967" t="s">
        <v>75</v>
      </c>
      <c r="R967" t="s">
        <v>1495</v>
      </c>
      <c r="S967">
        <v>86.376000000000005</v>
      </c>
      <c r="T967">
        <v>3</v>
      </c>
      <c r="U967">
        <v>0.2</v>
      </c>
      <c r="V967">
        <v>30.231600000000007</v>
      </c>
    </row>
    <row r="968" spans="1:22" x14ac:dyDescent="0.3">
      <c r="A968">
        <v>4530</v>
      </c>
      <c r="B968" t="s">
        <v>7573</v>
      </c>
      <c r="C968">
        <v>2013</v>
      </c>
      <c r="D968" s="13">
        <v>41593</v>
      </c>
      <c r="E968" s="13">
        <v>41597</v>
      </c>
      <c r="F968" t="s">
        <v>50</v>
      </c>
      <c r="G968" t="s">
        <v>945</v>
      </c>
      <c r="H968" t="s">
        <v>946</v>
      </c>
      <c r="I968" t="s">
        <v>26</v>
      </c>
      <c r="J968" t="s">
        <v>27</v>
      </c>
      <c r="K968" t="s">
        <v>184</v>
      </c>
      <c r="L968" t="s">
        <v>104</v>
      </c>
      <c r="M968">
        <v>77041</v>
      </c>
      <c r="N968" t="s">
        <v>105</v>
      </c>
      <c r="O968" t="s">
        <v>4855</v>
      </c>
      <c r="P968" t="s">
        <v>46</v>
      </c>
      <c r="Q968" t="s">
        <v>75</v>
      </c>
      <c r="R968" t="s">
        <v>4856</v>
      </c>
      <c r="S968">
        <v>2.2959999999999994</v>
      </c>
      <c r="T968">
        <v>2</v>
      </c>
      <c r="U968">
        <v>0.8</v>
      </c>
      <c r="V968">
        <v>-3.9032000000000009</v>
      </c>
    </row>
    <row r="969" spans="1:22" x14ac:dyDescent="0.3">
      <c r="A969">
        <v>4518</v>
      </c>
      <c r="B969" t="s">
        <v>7558</v>
      </c>
      <c r="C969">
        <v>2013</v>
      </c>
      <c r="D969" s="13">
        <v>41533</v>
      </c>
      <c r="E969" s="13">
        <v>41538</v>
      </c>
      <c r="F969" t="s">
        <v>50</v>
      </c>
      <c r="G969" t="s">
        <v>2193</v>
      </c>
      <c r="H969" t="s">
        <v>2194</v>
      </c>
      <c r="I969" t="s">
        <v>26</v>
      </c>
      <c r="J969" t="s">
        <v>27</v>
      </c>
      <c r="K969" t="s">
        <v>95</v>
      </c>
      <c r="L969" t="s">
        <v>96</v>
      </c>
      <c r="M969">
        <v>98105</v>
      </c>
      <c r="N969" t="s">
        <v>44</v>
      </c>
      <c r="O969" t="s">
        <v>2054</v>
      </c>
      <c r="P969" t="s">
        <v>46</v>
      </c>
      <c r="Q969" t="s">
        <v>75</v>
      </c>
      <c r="R969" t="s">
        <v>2055</v>
      </c>
      <c r="S969">
        <v>48.664000000000001</v>
      </c>
      <c r="T969">
        <v>7</v>
      </c>
      <c r="U969">
        <v>0.2</v>
      </c>
      <c r="V969">
        <v>15.815799999999999</v>
      </c>
    </row>
    <row r="970" spans="1:22" x14ac:dyDescent="0.3">
      <c r="A970">
        <v>4513</v>
      </c>
      <c r="B970" t="s">
        <v>7553</v>
      </c>
      <c r="C970">
        <v>2013</v>
      </c>
      <c r="D970" s="13">
        <v>41550</v>
      </c>
      <c r="E970" s="13">
        <v>41551</v>
      </c>
      <c r="F970" t="s">
        <v>188</v>
      </c>
      <c r="G970" t="s">
        <v>3647</v>
      </c>
      <c r="H970" t="s">
        <v>3648</v>
      </c>
      <c r="I970" t="s">
        <v>26</v>
      </c>
      <c r="J970" t="s">
        <v>27</v>
      </c>
      <c r="K970" t="s">
        <v>544</v>
      </c>
      <c r="L970" t="s">
        <v>310</v>
      </c>
      <c r="M970">
        <v>85023</v>
      </c>
      <c r="N970" t="s">
        <v>44</v>
      </c>
      <c r="O970" t="s">
        <v>1829</v>
      </c>
      <c r="P970" t="s">
        <v>46</v>
      </c>
      <c r="Q970" t="s">
        <v>75</v>
      </c>
      <c r="R970" t="s">
        <v>1830</v>
      </c>
      <c r="S970">
        <v>54.792000000000009</v>
      </c>
      <c r="T970">
        <v>6</v>
      </c>
      <c r="U970">
        <v>0.7</v>
      </c>
      <c r="V970">
        <v>-40.180799999999991</v>
      </c>
    </row>
    <row r="971" spans="1:22" x14ac:dyDescent="0.3">
      <c r="A971">
        <v>4512</v>
      </c>
      <c r="B971" t="s">
        <v>7552</v>
      </c>
      <c r="C971">
        <v>2013</v>
      </c>
      <c r="D971" s="13">
        <v>41589</v>
      </c>
      <c r="E971" s="13">
        <v>41593</v>
      </c>
      <c r="F971" t="s">
        <v>50</v>
      </c>
      <c r="G971" t="s">
        <v>3025</v>
      </c>
      <c r="H971" t="s">
        <v>3026</v>
      </c>
      <c r="I971" t="s">
        <v>41</v>
      </c>
      <c r="J971" t="s">
        <v>27</v>
      </c>
      <c r="K971" t="s">
        <v>318</v>
      </c>
      <c r="L971" t="s">
        <v>596</v>
      </c>
      <c r="M971">
        <v>65807</v>
      </c>
      <c r="N971" t="s">
        <v>105</v>
      </c>
      <c r="O971" t="s">
        <v>3127</v>
      </c>
      <c r="P971" t="s">
        <v>46</v>
      </c>
      <c r="Q971" t="s">
        <v>75</v>
      </c>
      <c r="R971" t="s">
        <v>3128</v>
      </c>
      <c r="S971">
        <v>81.96</v>
      </c>
      <c r="T971">
        <v>2</v>
      </c>
      <c r="U971">
        <v>0</v>
      </c>
      <c r="V971">
        <v>39.340799999999994</v>
      </c>
    </row>
    <row r="972" spans="1:22" x14ac:dyDescent="0.3">
      <c r="A972">
        <v>4501</v>
      </c>
      <c r="B972" t="s">
        <v>7544</v>
      </c>
      <c r="C972">
        <v>2013</v>
      </c>
      <c r="D972" s="13">
        <v>41375</v>
      </c>
      <c r="E972" s="13">
        <v>41381</v>
      </c>
      <c r="F972" t="s">
        <v>50</v>
      </c>
      <c r="G972" t="s">
        <v>4427</v>
      </c>
      <c r="H972" t="s">
        <v>4428</v>
      </c>
      <c r="I972" t="s">
        <v>41</v>
      </c>
      <c r="J972" t="s">
        <v>27</v>
      </c>
      <c r="K972" t="s">
        <v>5954</v>
      </c>
      <c r="L972" t="s">
        <v>43</v>
      </c>
      <c r="M972">
        <v>93309</v>
      </c>
      <c r="N972" t="s">
        <v>44</v>
      </c>
      <c r="O972" t="s">
        <v>6137</v>
      </c>
      <c r="P972" t="s">
        <v>46</v>
      </c>
      <c r="Q972" t="s">
        <v>75</v>
      </c>
      <c r="R972" t="s">
        <v>6138</v>
      </c>
      <c r="S972">
        <v>23.2</v>
      </c>
      <c r="T972">
        <v>5</v>
      </c>
      <c r="U972">
        <v>0.2</v>
      </c>
      <c r="V972">
        <v>8.1199999999999974</v>
      </c>
    </row>
    <row r="973" spans="1:22" x14ac:dyDescent="0.3">
      <c r="A973">
        <v>4498</v>
      </c>
      <c r="B973" t="s">
        <v>7540</v>
      </c>
      <c r="C973">
        <v>2014</v>
      </c>
      <c r="D973" s="13">
        <v>41976</v>
      </c>
      <c r="E973" s="13">
        <v>41983</v>
      </c>
      <c r="F973" t="s">
        <v>50</v>
      </c>
      <c r="G973" t="s">
        <v>4625</v>
      </c>
      <c r="H973" t="s">
        <v>4626</v>
      </c>
      <c r="I973" t="s">
        <v>26</v>
      </c>
      <c r="J973" t="s">
        <v>27</v>
      </c>
      <c r="K973" t="s">
        <v>146</v>
      </c>
      <c r="L973" t="s">
        <v>147</v>
      </c>
      <c r="M973">
        <v>19140</v>
      </c>
      <c r="N973" t="s">
        <v>148</v>
      </c>
      <c r="O973" t="s">
        <v>516</v>
      </c>
      <c r="P973" t="s">
        <v>46</v>
      </c>
      <c r="Q973" t="s">
        <v>75</v>
      </c>
      <c r="R973" t="s">
        <v>517</v>
      </c>
      <c r="S973">
        <v>631.17600000000016</v>
      </c>
      <c r="T973">
        <v>4</v>
      </c>
      <c r="U973">
        <v>0.7</v>
      </c>
      <c r="V973">
        <v>-462.86239999999998</v>
      </c>
    </row>
    <row r="974" spans="1:22" x14ac:dyDescent="0.3">
      <c r="A974">
        <v>4490</v>
      </c>
      <c r="B974" t="s">
        <v>7536</v>
      </c>
      <c r="C974">
        <v>2012</v>
      </c>
      <c r="D974" s="13">
        <v>41157</v>
      </c>
      <c r="E974" s="13">
        <v>41163</v>
      </c>
      <c r="F974" t="s">
        <v>50</v>
      </c>
      <c r="G974" t="s">
        <v>3378</v>
      </c>
      <c r="H974" t="s">
        <v>3379</v>
      </c>
      <c r="I974" t="s">
        <v>102</v>
      </c>
      <c r="J974" t="s">
        <v>27</v>
      </c>
      <c r="K974" t="s">
        <v>184</v>
      </c>
      <c r="L974" t="s">
        <v>104</v>
      </c>
      <c r="M974">
        <v>77036</v>
      </c>
      <c r="N974" t="s">
        <v>105</v>
      </c>
      <c r="O974" t="s">
        <v>3858</v>
      </c>
      <c r="P974" t="s">
        <v>46</v>
      </c>
      <c r="Q974" t="s">
        <v>75</v>
      </c>
      <c r="R974" t="s">
        <v>3859</v>
      </c>
      <c r="S974">
        <v>4.4699999999999989</v>
      </c>
      <c r="T974">
        <v>3</v>
      </c>
      <c r="U974">
        <v>0.8</v>
      </c>
      <c r="V974">
        <v>-7.8225000000000016</v>
      </c>
    </row>
    <row r="975" spans="1:22" x14ac:dyDescent="0.3">
      <c r="A975">
        <v>4488</v>
      </c>
      <c r="B975" t="s">
        <v>7536</v>
      </c>
      <c r="C975">
        <v>2012</v>
      </c>
      <c r="D975" s="13">
        <v>41157</v>
      </c>
      <c r="E975" s="13">
        <v>41163</v>
      </c>
      <c r="F975" t="s">
        <v>50</v>
      </c>
      <c r="G975" t="s">
        <v>3378</v>
      </c>
      <c r="H975" t="s">
        <v>3379</v>
      </c>
      <c r="I975" t="s">
        <v>102</v>
      </c>
      <c r="J975" t="s">
        <v>27</v>
      </c>
      <c r="K975" t="s">
        <v>184</v>
      </c>
      <c r="L975" t="s">
        <v>104</v>
      </c>
      <c r="M975">
        <v>77036</v>
      </c>
      <c r="N975" t="s">
        <v>105</v>
      </c>
      <c r="O975" t="s">
        <v>6548</v>
      </c>
      <c r="P975" t="s">
        <v>46</v>
      </c>
      <c r="Q975" t="s">
        <v>75</v>
      </c>
      <c r="R975" t="s">
        <v>6549</v>
      </c>
      <c r="S975">
        <v>16.269999999999996</v>
      </c>
      <c r="T975">
        <v>5</v>
      </c>
      <c r="U975">
        <v>0.8</v>
      </c>
      <c r="V975">
        <v>-25.218500000000006</v>
      </c>
    </row>
    <row r="976" spans="1:22" x14ac:dyDescent="0.3">
      <c r="A976">
        <v>973</v>
      </c>
      <c r="B976" t="s">
        <v>2931</v>
      </c>
      <c r="C976">
        <v>2011</v>
      </c>
      <c r="D976" s="13">
        <v>40560</v>
      </c>
      <c r="E976" s="13">
        <v>40562</v>
      </c>
      <c r="F976" t="s">
        <v>23</v>
      </c>
      <c r="G976" t="s">
        <v>951</v>
      </c>
      <c r="H976" t="s">
        <v>952</v>
      </c>
      <c r="I976" t="s">
        <v>26</v>
      </c>
      <c r="J976" t="s">
        <v>27</v>
      </c>
      <c r="K976" t="s">
        <v>146</v>
      </c>
      <c r="L976" t="s">
        <v>147</v>
      </c>
      <c r="M976">
        <v>19134</v>
      </c>
      <c r="N976" t="s">
        <v>148</v>
      </c>
      <c r="O976" t="s">
        <v>2259</v>
      </c>
      <c r="P976" t="s">
        <v>46</v>
      </c>
      <c r="Q976" t="s">
        <v>75</v>
      </c>
      <c r="R976" t="s">
        <v>2260</v>
      </c>
      <c r="S976">
        <v>18.588000000000005</v>
      </c>
      <c r="T976">
        <v>2</v>
      </c>
      <c r="U976">
        <v>0.7</v>
      </c>
      <c r="V976">
        <v>-13.6312</v>
      </c>
    </row>
    <row r="977" spans="1:22" x14ac:dyDescent="0.3">
      <c r="A977">
        <v>4485</v>
      </c>
      <c r="B977" t="s">
        <v>7533</v>
      </c>
      <c r="C977">
        <v>2013</v>
      </c>
      <c r="D977" s="13">
        <v>41582</v>
      </c>
      <c r="E977" s="13">
        <v>41587</v>
      </c>
      <c r="F977" t="s">
        <v>50</v>
      </c>
      <c r="G977" t="s">
        <v>1655</v>
      </c>
      <c r="H977" t="s">
        <v>1656</v>
      </c>
      <c r="I977" t="s">
        <v>26</v>
      </c>
      <c r="J977" t="s">
        <v>27</v>
      </c>
      <c r="K977" t="s">
        <v>42</v>
      </c>
      <c r="L977" t="s">
        <v>43</v>
      </c>
      <c r="M977">
        <v>90049</v>
      </c>
      <c r="N977" t="s">
        <v>44</v>
      </c>
      <c r="O977" t="s">
        <v>2727</v>
      </c>
      <c r="P977" t="s">
        <v>46</v>
      </c>
      <c r="Q977" t="s">
        <v>75</v>
      </c>
      <c r="R977" t="s">
        <v>2728</v>
      </c>
      <c r="S977">
        <v>9.2959999999999994</v>
      </c>
      <c r="T977">
        <v>2</v>
      </c>
      <c r="U977">
        <v>0.2</v>
      </c>
      <c r="V977">
        <v>3.0211999999999994</v>
      </c>
    </row>
    <row r="978" spans="1:22" x14ac:dyDescent="0.3">
      <c r="A978">
        <v>4483</v>
      </c>
      <c r="B978" t="s">
        <v>7533</v>
      </c>
      <c r="C978">
        <v>2013</v>
      </c>
      <c r="D978" s="13">
        <v>41582</v>
      </c>
      <c r="E978" s="13">
        <v>41587</v>
      </c>
      <c r="F978" t="s">
        <v>50</v>
      </c>
      <c r="G978" t="s">
        <v>1655</v>
      </c>
      <c r="H978" t="s">
        <v>1656</v>
      </c>
      <c r="I978" t="s">
        <v>26</v>
      </c>
      <c r="J978" t="s">
        <v>27</v>
      </c>
      <c r="K978" t="s">
        <v>42</v>
      </c>
      <c r="L978" t="s">
        <v>43</v>
      </c>
      <c r="M978">
        <v>90049</v>
      </c>
      <c r="N978" t="s">
        <v>44</v>
      </c>
      <c r="O978" t="s">
        <v>492</v>
      </c>
      <c r="P978" t="s">
        <v>46</v>
      </c>
      <c r="Q978" t="s">
        <v>75</v>
      </c>
      <c r="R978" t="s">
        <v>493</v>
      </c>
      <c r="S978">
        <v>43.584000000000003</v>
      </c>
      <c r="T978">
        <v>12</v>
      </c>
      <c r="U978">
        <v>0.2</v>
      </c>
      <c r="V978">
        <v>15.799199999999999</v>
      </c>
    </row>
    <row r="979" spans="1:22" x14ac:dyDescent="0.3">
      <c r="A979">
        <v>976</v>
      </c>
      <c r="B979" t="s">
        <v>2934</v>
      </c>
      <c r="C979">
        <v>2014</v>
      </c>
      <c r="D979" s="13">
        <v>41918</v>
      </c>
      <c r="E979" s="13">
        <v>41921</v>
      </c>
      <c r="F979" t="s">
        <v>23</v>
      </c>
      <c r="G979" t="s">
        <v>2363</v>
      </c>
      <c r="H979" t="s">
        <v>2364</v>
      </c>
      <c r="I979" t="s">
        <v>102</v>
      </c>
      <c r="J979" t="s">
        <v>27</v>
      </c>
      <c r="K979" t="s">
        <v>266</v>
      </c>
      <c r="L979" t="s">
        <v>267</v>
      </c>
      <c r="M979">
        <v>10011</v>
      </c>
      <c r="N979" t="s">
        <v>148</v>
      </c>
      <c r="O979" t="s">
        <v>1393</v>
      </c>
      <c r="P979" t="s">
        <v>46</v>
      </c>
      <c r="Q979" t="s">
        <v>75</v>
      </c>
      <c r="R979" t="s">
        <v>1394</v>
      </c>
      <c r="S979">
        <v>75.792000000000002</v>
      </c>
      <c r="T979">
        <v>3</v>
      </c>
      <c r="U979">
        <v>0.2</v>
      </c>
      <c r="V979">
        <v>25.579799999999992</v>
      </c>
    </row>
    <row r="980" spans="1:22" x14ac:dyDescent="0.3">
      <c r="A980">
        <v>977</v>
      </c>
      <c r="B980" t="s">
        <v>2935</v>
      </c>
      <c r="C980">
        <v>2014</v>
      </c>
      <c r="D980" s="13">
        <v>41830</v>
      </c>
      <c r="E980" s="13">
        <v>41836</v>
      </c>
      <c r="F980" t="s">
        <v>50</v>
      </c>
      <c r="G980" t="s">
        <v>1242</v>
      </c>
      <c r="H980" t="s">
        <v>1243</v>
      </c>
      <c r="I980" t="s">
        <v>26</v>
      </c>
      <c r="J980" t="s">
        <v>27</v>
      </c>
      <c r="K980" t="s">
        <v>419</v>
      </c>
      <c r="L980" t="s">
        <v>420</v>
      </c>
      <c r="M980">
        <v>97206</v>
      </c>
      <c r="N980" t="s">
        <v>44</v>
      </c>
      <c r="O980" t="s">
        <v>2936</v>
      </c>
      <c r="P980" t="s">
        <v>46</v>
      </c>
      <c r="Q980" t="s">
        <v>75</v>
      </c>
      <c r="R980" t="s">
        <v>2937</v>
      </c>
      <c r="S980">
        <v>1.0800000000000003</v>
      </c>
      <c r="T980">
        <v>2</v>
      </c>
      <c r="U980">
        <v>0.7</v>
      </c>
      <c r="V980">
        <v>-0.79200000000000004</v>
      </c>
    </row>
    <row r="981" spans="1:22" x14ac:dyDescent="0.3">
      <c r="A981">
        <v>4466</v>
      </c>
      <c r="B981" t="s">
        <v>7519</v>
      </c>
      <c r="C981">
        <v>2012</v>
      </c>
      <c r="D981" s="13">
        <v>41128</v>
      </c>
      <c r="E981" s="13">
        <v>41132</v>
      </c>
      <c r="F981" t="s">
        <v>50</v>
      </c>
      <c r="G981" t="s">
        <v>3094</v>
      </c>
      <c r="H981" t="s">
        <v>3095</v>
      </c>
      <c r="I981" t="s">
        <v>41</v>
      </c>
      <c r="J981" t="s">
        <v>27</v>
      </c>
      <c r="K981" t="s">
        <v>7299</v>
      </c>
      <c r="L981" t="s">
        <v>6260</v>
      </c>
      <c r="M981">
        <v>83704</v>
      </c>
      <c r="N981" t="s">
        <v>44</v>
      </c>
      <c r="O981" t="s">
        <v>3587</v>
      </c>
      <c r="P981" t="s">
        <v>46</v>
      </c>
      <c r="Q981" t="s">
        <v>75</v>
      </c>
      <c r="R981" t="s">
        <v>3588</v>
      </c>
      <c r="S981">
        <v>3.3040000000000003</v>
      </c>
      <c r="T981">
        <v>1</v>
      </c>
      <c r="U981">
        <v>0.2</v>
      </c>
      <c r="V981">
        <v>1.1151</v>
      </c>
    </row>
    <row r="982" spans="1:22" x14ac:dyDescent="0.3">
      <c r="A982">
        <v>979</v>
      </c>
      <c r="B982" t="s">
        <v>2939</v>
      </c>
      <c r="C982">
        <v>2013</v>
      </c>
      <c r="D982" s="13">
        <v>41425</v>
      </c>
      <c r="E982" s="13">
        <v>41426</v>
      </c>
      <c r="F982" t="s">
        <v>188</v>
      </c>
      <c r="G982" t="s">
        <v>2940</v>
      </c>
      <c r="H982" t="s">
        <v>2941</v>
      </c>
      <c r="I982" t="s">
        <v>26</v>
      </c>
      <c r="J982" t="s">
        <v>27</v>
      </c>
      <c r="K982" t="s">
        <v>521</v>
      </c>
      <c r="L982" t="s">
        <v>88</v>
      </c>
      <c r="M982">
        <v>28403</v>
      </c>
      <c r="N982" t="s">
        <v>30</v>
      </c>
      <c r="O982" t="s">
        <v>2018</v>
      </c>
      <c r="P982" t="s">
        <v>46</v>
      </c>
      <c r="Q982" t="s">
        <v>75</v>
      </c>
      <c r="R982" t="s">
        <v>2019</v>
      </c>
      <c r="S982">
        <v>3.2820000000000005</v>
      </c>
      <c r="T982">
        <v>2</v>
      </c>
      <c r="U982">
        <v>0.7</v>
      </c>
      <c r="V982">
        <v>-2.6256000000000004</v>
      </c>
    </row>
    <row r="983" spans="1:22" x14ac:dyDescent="0.3">
      <c r="A983">
        <v>4463</v>
      </c>
      <c r="B983" t="s">
        <v>7516</v>
      </c>
      <c r="C983">
        <v>2014</v>
      </c>
      <c r="D983" s="13">
        <v>41911</v>
      </c>
      <c r="E983" s="13">
        <v>41914</v>
      </c>
      <c r="F983" t="s">
        <v>188</v>
      </c>
      <c r="G983" t="s">
        <v>2351</v>
      </c>
      <c r="H983" t="s">
        <v>2352</v>
      </c>
      <c r="I983" t="s">
        <v>102</v>
      </c>
      <c r="J983" t="s">
        <v>27</v>
      </c>
      <c r="K983" t="s">
        <v>456</v>
      </c>
      <c r="L983" t="s">
        <v>457</v>
      </c>
      <c r="M983">
        <v>80013</v>
      </c>
      <c r="N983" t="s">
        <v>44</v>
      </c>
      <c r="O983" t="s">
        <v>4994</v>
      </c>
      <c r="P983" t="s">
        <v>46</v>
      </c>
      <c r="Q983" t="s">
        <v>75</v>
      </c>
      <c r="R983" t="s">
        <v>4995</v>
      </c>
      <c r="S983">
        <v>76.77600000000001</v>
      </c>
      <c r="T983">
        <v>4</v>
      </c>
      <c r="U983">
        <v>0.7</v>
      </c>
      <c r="V983">
        <v>-58.861599999999981</v>
      </c>
    </row>
    <row r="984" spans="1:22" x14ac:dyDescent="0.3">
      <c r="A984">
        <v>4457</v>
      </c>
      <c r="B984" t="s">
        <v>7513</v>
      </c>
      <c r="C984">
        <v>2012</v>
      </c>
      <c r="D984" s="13">
        <v>41155</v>
      </c>
      <c r="E984" s="13">
        <v>41160</v>
      </c>
      <c r="F984" t="s">
        <v>50</v>
      </c>
      <c r="G984" t="s">
        <v>2954</v>
      </c>
      <c r="H984" t="s">
        <v>2955</v>
      </c>
      <c r="I984" t="s">
        <v>102</v>
      </c>
      <c r="J984" t="s">
        <v>27</v>
      </c>
      <c r="K984" t="s">
        <v>127</v>
      </c>
      <c r="L984" t="s">
        <v>43</v>
      </c>
      <c r="M984">
        <v>94110</v>
      </c>
      <c r="N984" t="s">
        <v>44</v>
      </c>
      <c r="O984" t="s">
        <v>545</v>
      </c>
      <c r="P984" t="s">
        <v>46</v>
      </c>
      <c r="Q984" t="s">
        <v>75</v>
      </c>
      <c r="R984" t="s">
        <v>546</v>
      </c>
      <c r="S984">
        <v>6.3680000000000003</v>
      </c>
      <c r="T984">
        <v>2</v>
      </c>
      <c r="U984">
        <v>0.2</v>
      </c>
      <c r="V984">
        <v>2.1492</v>
      </c>
    </row>
    <row r="985" spans="1:22" x14ac:dyDescent="0.3">
      <c r="A985">
        <v>4447</v>
      </c>
      <c r="B985" t="s">
        <v>7508</v>
      </c>
      <c r="C985">
        <v>2011</v>
      </c>
      <c r="D985" s="13">
        <v>40863</v>
      </c>
      <c r="E985" s="13">
        <v>40868</v>
      </c>
      <c r="F985" t="s">
        <v>50</v>
      </c>
      <c r="G985" t="s">
        <v>2146</v>
      </c>
      <c r="H985" t="s">
        <v>2147</v>
      </c>
      <c r="I985" t="s">
        <v>102</v>
      </c>
      <c r="J985" t="s">
        <v>27</v>
      </c>
      <c r="K985" t="s">
        <v>538</v>
      </c>
      <c r="L985" t="s">
        <v>254</v>
      </c>
      <c r="M985">
        <v>47401</v>
      </c>
      <c r="N985" t="s">
        <v>105</v>
      </c>
      <c r="O985" t="s">
        <v>158</v>
      </c>
      <c r="P985" t="s">
        <v>46</v>
      </c>
      <c r="Q985" t="s">
        <v>75</v>
      </c>
      <c r="R985" t="s">
        <v>159</v>
      </c>
      <c r="S985">
        <v>29.12</v>
      </c>
      <c r="T985">
        <v>4</v>
      </c>
      <c r="U985">
        <v>0</v>
      </c>
      <c r="V985">
        <v>14.268800000000001</v>
      </c>
    </row>
    <row r="986" spans="1:22" x14ac:dyDescent="0.3">
      <c r="A986">
        <v>4436</v>
      </c>
      <c r="B986" t="s">
        <v>7499</v>
      </c>
      <c r="C986">
        <v>2013</v>
      </c>
      <c r="D986" s="13">
        <v>41398</v>
      </c>
      <c r="E986" s="13">
        <v>41403</v>
      </c>
      <c r="F986" t="s">
        <v>50</v>
      </c>
      <c r="G986" t="s">
        <v>4852</v>
      </c>
      <c r="H986" t="s">
        <v>4853</v>
      </c>
      <c r="I986" t="s">
        <v>26</v>
      </c>
      <c r="J986" t="s">
        <v>27</v>
      </c>
      <c r="K986" t="s">
        <v>303</v>
      </c>
      <c r="L986" t="s">
        <v>211</v>
      </c>
      <c r="M986">
        <v>60653</v>
      </c>
      <c r="N986" t="s">
        <v>105</v>
      </c>
      <c r="O986" t="s">
        <v>2471</v>
      </c>
      <c r="P986" t="s">
        <v>46</v>
      </c>
      <c r="Q986" t="s">
        <v>75</v>
      </c>
      <c r="R986" t="s">
        <v>2472</v>
      </c>
      <c r="S986">
        <v>2.1819999999999995</v>
      </c>
      <c r="T986">
        <v>1</v>
      </c>
      <c r="U986">
        <v>0.8</v>
      </c>
      <c r="V986">
        <v>-3.6002999999999998</v>
      </c>
    </row>
    <row r="987" spans="1:22" x14ac:dyDescent="0.3">
      <c r="A987">
        <v>4426</v>
      </c>
      <c r="B987" t="s">
        <v>7489</v>
      </c>
      <c r="C987">
        <v>2014</v>
      </c>
      <c r="D987" s="13">
        <v>41778</v>
      </c>
      <c r="E987" s="13">
        <v>41779</v>
      </c>
      <c r="F987" t="s">
        <v>188</v>
      </c>
      <c r="G987" t="s">
        <v>3582</v>
      </c>
      <c r="H987" t="s">
        <v>3583</v>
      </c>
      <c r="I987" t="s">
        <v>41</v>
      </c>
      <c r="J987" t="s">
        <v>27</v>
      </c>
      <c r="K987" t="s">
        <v>7490</v>
      </c>
      <c r="L987" t="s">
        <v>1272</v>
      </c>
      <c r="M987">
        <v>30328</v>
      </c>
      <c r="N987" t="s">
        <v>30</v>
      </c>
      <c r="O987" t="s">
        <v>1603</v>
      </c>
      <c r="P987" t="s">
        <v>46</v>
      </c>
      <c r="Q987" t="s">
        <v>75</v>
      </c>
      <c r="R987" t="s">
        <v>1604</v>
      </c>
      <c r="S987">
        <v>113.94</v>
      </c>
      <c r="T987">
        <v>6</v>
      </c>
      <c r="U987">
        <v>0</v>
      </c>
      <c r="V987">
        <v>54.691199999999995</v>
      </c>
    </row>
    <row r="988" spans="1:22" x14ac:dyDescent="0.3">
      <c r="A988">
        <v>4420</v>
      </c>
      <c r="B988" t="s">
        <v>7485</v>
      </c>
      <c r="C988">
        <v>2011</v>
      </c>
      <c r="D988" s="13">
        <v>40894</v>
      </c>
      <c r="E988" s="13">
        <v>40901</v>
      </c>
      <c r="F988" t="s">
        <v>50</v>
      </c>
      <c r="G988" t="s">
        <v>6319</v>
      </c>
      <c r="H988" t="s">
        <v>6320</v>
      </c>
      <c r="I988" t="s">
        <v>26</v>
      </c>
      <c r="J988" t="s">
        <v>27</v>
      </c>
      <c r="K988" t="s">
        <v>497</v>
      </c>
      <c r="L988" t="s">
        <v>498</v>
      </c>
      <c r="M988">
        <v>43229</v>
      </c>
      <c r="N988" t="s">
        <v>148</v>
      </c>
      <c r="O988" t="s">
        <v>4819</v>
      </c>
      <c r="P988" t="s">
        <v>46</v>
      </c>
      <c r="Q988" t="s">
        <v>75</v>
      </c>
      <c r="R988" t="s">
        <v>4820</v>
      </c>
      <c r="S988">
        <v>5.4840000000000009</v>
      </c>
      <c r="T988">
        <v>4</v>
      </c>
      <c r="U988">
        <v>0.7</v>
      </c>
      <c r="V988">
        <v>-4.0215999999999994</v>
      </c>
    </row>
    <row r="989" spans="1:22" x14ac:dyDescent="0.3">
      <c r="A989">
        <v>4418</v>
      </c>
      <c r="B989" t="s">
        <v>7483</v>
      </c>
      <c r="C989">
        <v>2014</v>
      </c>
      <c r="D989" s="13">
        <v>41739</v>
      </c>
      <c r="E989" s="13">
        <v>41742</v>
      </c>
      <c r="F989" t="s">
        <v>23</v>
      </c>
      <c r="G989" t="s">
        <v>916</v>
      </c>
      <c r="H989" t="s">
        <v>917</v>
      </c>
      <c r="I989" t="s">
        <v>26</v>
      </c>
      <c r="J989" t="s">
        <v>27</v>
      </c>
      <c r="K989" t="s">
        <v>880</v>
      </c>
      <c r="L989" t="s">
        <v>238</v>
      </c>
      <c r="M989">
        <v>48205</v>
      </c>
      <c r="N989" t="s">
        <v>105</v>
      </c>
      <c r="O989" t="s">
        <v>3834</v>
      </c>
      <c r="P989" t="s">
        <v>46</v>
      </c>
      <c r="Q989" t="s">
        <v>75</v>
      </c>
      <c r="R989" t="s">
        <v>3835</v>
      </c>
      <c r="S989">
        <v>478.24</v>
      </c>
      <c r="T989">
        <v>8</v>
      </c>
      <c r="U989">
        <v>0</v>
      </c>
      <c r="V989">
        <v>219.99039999999997</v>
      </c>
    </row>
    <row r="990" spans="1:22" x14ac:dyDescent="0.3">
      <c r="A990">
        <v>4415</v>
      </c>
      <c r="B990" t="s">
        <v>7481</v>
      </c>
      <c r="C990">
        <v>2014</v>
      </c>
      <c r="D990" s="13">
        <v>41871</v>
      </c>
      <c r="E990" s="13">
        <v>41875</v>
      </c>
      <c r="F990" t="s">
        <v>50</v>
      </c>
      <c r="G990" t="s">
        <v>704</v>
      </c>
      <c r="H990" t="s">
        <v>705</v>
      </c>
      <c r="I990" t="s">
        <v>41</v>
      </c>
      <c r="J990" t="s">
        <v>27</v>
      </c>
      <c r="K990" t="s">
        <v>1479</v>
      </c>
      <c r="L990" t="s">
        <v>1245</v>
      </c>
      <c r="M990">
        <v>1841</v>
      </c>
      <c r="N990" t="s">
        <v>148</v>
      </c>
      <c r="O990" t="s">
        <v>2979</v>
      </c>
      <c r="P990" t="s">
        <v>46</v>
      </c>
      <c r="Q990" t="s">
        <v>75</v>
      </c>
      <c r="R990" t="s">
        <v>2980</v>
      </c>
      <c r="S990">
        <v>387.99</v>
      </c>
      <c r="T990">
        <v>1</v>
      </c>
      <c r="U990">
        <v>0</v>
      </c>
      <c r="V990">
        <v>182.3553</v>
      </c>
    </row>
    <row r="991" spans="1:22" x14ac:dyDescent="0.3">
      <c r="A991">
        <v>988</v>
      </c>
      <c r="B991" t="s">
        <v>2960</v>
      </c>
      <c r="C991">
        <v>2012</v>
      </c>
      <c r="D991" s="13">
        <v>40978</v>
      </c>
      <c r="E991" s="13">
        <v>40978</v>
      </c>
      <c r="F991" t="s">
        <v>1290</v>
      </c>
      <c r="G991" t="s">
        <v>2961</v>
      </c>
      <c r="H991" t="s">
        <v>2962</v>
      </c>
      <c r="I991" t="s">
        <v>26</v>
      </c>
      <c r="J991" t="s">
        <v>27</v>
      </c>
      <c r="K991" t="s">
        <v>184</v>
      </c>
      <c r="L991" t="s">
        <v>104</v>
      </c>
      <c r="M991">
        <v>77041</v>
      </c>
      <c r="N991" t="s">
        <v>105</v>
      </c>
      <c r="O991" t="s">
        <v>2963</v>
      </c>
      <c r="P991" t="s">
        <v>46</v>
      </c>
      <c r="Q991" t="s">
        <v>75</v>
      </c>
      <c r="R991" t="s">
        <v>2964</v>
      </c>
      <c r="S991">
        <v>1.1119999999999997</v>
      </c>
      <c r="T991">
        <v>2</v>
      </c>
      <c r="U991">
        <v>0.8</v>
      </c>
      <c r="V991">
        <v>-1.8904000000000001</v>
      </c>
    </row>
    <row r="992" spans="1:22" x14ac:dyDescent="0.3">
      <c r="A992">
        <v>4409</v>
      </c>
      <c r="B992" t="s">
        <v>7478</v>
      </c>
      <c r="C992">
        <v>2013</v>
      </c>
      <c r="D992" s="13">
        <v>41599</v>
      </c>
      <c r="E992" s="13">
        <v>41604</v>
      </c>
      <c r="F992" t="s">
        <v>50</v>
      </c>
      <c r="G992" t="s">
        <v>4611</v>
      </c>
      <c r="H992" t="s">
        <v>4612</v>
      </c>
      <c r="I992" t="s">
        <v>41</v>
      </c>
      <c r="J992" t="s">
        <v>27</v>
      </c>
      <c r="K992" t="s">
        <v>497</v>
      </c>
      <c r="L992" t="s">
        <v>254</v>
      </c>
      <c r="M992">
        <v>47201</v>
      </c>
      <c r="N992" t="s">
        <v>105</v>
      </c>
      <c r="O992" t="s">
        <v>794</v>
      </c>
      <c r="P992" t="s">
        <v>46</v>
      </c>
      <c r="Q992" t="s">
        <v>75</v>
      </c>
      <c r="R992" t="s">
        <v>795</v>
      </c>
      <c r="S992">
        <v>4.91</v>
      </c>
      <c r="T992">
        <v>1</v>
      </c>
      <c r="U992">
        <v>0</v>
      </c>
      <c r="V992">
        <v>2.3077000000000001</v>
      </c>
    </row>
    <row r="993" spans="1:22" x14ac:dyDescent="0.3">
      <c r="A993">
        <v>4396</v>
      </c>
      <c r="B993" t="s">
        <v>7469</v>
      </c>
      <c r="C993">
        <v>2011</v>
      </c>
      <c r="D993" s="13">
        <v>40744</v>
      </c>
      <c r="E993" s="13">
        <v>40744</v>
      </c>
      <c r="F993" t="s">
        <v>1290</v>
      </c>
      <c r="G993" t="s">
        <v>5023</v>
      </c>
      <c r="H993" t="s">
        <v>5024</v>
      </c>
      <c r="I993" t="s">
        <v>26</v>
      </c>
      <c r="J993" t="s">
        <v>27</v>
      </c>
      <c r="K993" t="s">
        <v>318</v>
      </c>
      <c r="L993" t="s">
        <v>498</v>
      </c>
      <c r="M993">
        <v>45503</v>
      </c>
      <c r="N993" t="s">
        <v>148</v>
      </c>
      <c r="O993" t="s">
        <v>3917</v>
      </c>
      <c r="P993" t="s">
        <v>46</v>
      </c>
      <c r="Q993" t="s">
        <v>75</v>
      </c>
      <c r="R993" t="s">
        <v>3918</v>
      </c>
      <c r="S993">
        <v>27.360000000000003</v>
      </c>
      <c r="T993">
        <v>3</v>
      </c>
      <c r="U993">
        <v>0.7</v>
      </c>
      <c r="V993">
        <v>-21.887999999999991</v>
      </c>
    </row>
    <row r="994" spans="1:22" x14ac:dyDescent="0.3">
      <c r="A994">
        <v>4388</v>
      </c>
      <c r="B994" t="s">
        <v>7466</v>
      </c>
      <c r="C994">
        <v>2013</v>
      </c>
      <c r="D994" s="13">
        <v>41575</v>
      </c>
      <c r="E994" s="13">
        <v>41581</v>
      </c>
      <c r="F994" t="s">
        <v>50</v>
      </c>
      <c r="G994" t="s">
        <v>1383</v>
      </c>
      <c r="H994" t="s">
        <v>1384</v>
      </c>
      <c r="I994" t="s">
        <v>41</v>
      </c>
      <c r="J994" t="s">
        <v>27</v>
      </c>
      <c r="K994" t="s">
        <v>127</v>
      </c>
      <c r="L994" t="s">
        <v>43</v>
      </c>
      <c r="M994">
        <v>94122</v>
      </c>
      <c r="N994" t="s">
        <v>44</v>
      </c>
      <c r="O994" t="s">
        <v>4493</v>
      </c>
      <c r="P994" t="s">
        <v>46</v>
      </c>
      <c r="Q994" t="s">
        <v>75</v>
      </c>
      <c r="R994" t="s">
        <v>4494</v>
      </c>
      <c r="S994">
        <v>25.031999999999996</v>
      </c>
      <c r="T994">
        <v>3</v>
      </c>
      <c r="U994">
        <v>0.2</v>
      </c>
      <c r="V994">
        <v>7.822499999999998</v>
      </c>
    </row>
    <row r="995" spans="1:22" x14ac:dyDescent="0.3">
      <c r="A995">
        <v>992</v>
      </c>
      <c r="B995" t="s">
        <v>2971</v>
      </c>
      <c r="C995">
        <v>2013</v>
      </c>
      <c r="D995" s="13">
        <v>41527</v>
      </c>
      <c r="E995" s="13">
        <v>41529</v>
      </c>
      <c r="F995" t="s">
        <v>188</v>
      </c>
      <c r="G995" t="s">
        <v>542</v>
      </c>
      <c r="H995" t="s">
        <v>543</v>
      </c>
      <c r="I995" t="s">
        <v>26</v>
      </c>
      <c r="J995" t="s">
        <v>27</v>
      </c>
      <c r="K995" t="s">
        <v>266</v>
      </c>
      <c r="L995" t="s">
        <v>267</v>
      </c>
      <c r="M995">
        <v>10024</v>
      </c>
      <c r="N995" t="s">
        <v>148</v>
      </c>
      <c r="O995" t="s">
        <v>2441</v>
      </c>
      <c r="P995" t="s">
        <v>46</v>
      </c>
      <c r="Q995" t="s">
        <v>75</v>
      </c>
      <c r="R995" t="s">
        <v>2442</v>
      </c>
      <c r="S995">
        <v>14.624000000000002</v>
      </c>
      <c r="T995">
        <v>2</v>
      </c>
      <c r="U995">
        <v>0.2</v>
      </c>
      <c r="V995">
        <v>5.484</v>
      </c>
    </row>
    <row r="996" spans="1:22" x14ac:dyDescent="0.3">
      <c r="A996">
        <v>4383</v>
      </c>
      <c r="B996" t="s">
        <v>7463</v>
      </c>
      <c r="C996">
        <v>2012</v>
      </c>
      <c r="D996" s="13">
        <v>41110</v>
      </c>
      <c r="E996" s="13">
        <v>41117</v>
      </c>
      <c r="F996" t="s">
        <v>50</v>
      </c>
      <c r="G996" t="s">
        <v>1329</v>
      </c>
      <c r="H996" t="s">
        <v>1330</v>
      </c>
      <c r="I996" t="s">
        <v>26</v>
      </c>
      <c r="J996" t="s">
        <v>27</v>
      </c>
      <c r="K996" t="s">
        <v>6092</v>
      </c>
      <c r="L996" t="s">
        <v>211</v>
      </c>
      <c r="M996">
        <v>60035</v>
      </c>
      <c r="N996" t="s">
        <v>105</v>
      </c>
      <c r="O996" t="s">
        <v>2391</v>
      </c>
      <c r="P996" t="s">
        <v>46</v>
      </c>
      <c r="Q996" t="s">
        <v>75</v>
      </c>
      <c r="R996" t="s">
        <v>2392</v>
      </c>
      <c r="S996">
        <v>2.879999999999999</v>
      </c>
      <c r="T996">
        <v>5</v>
      </c>
      <c r="U996">
        <v>0.8</v>
      </c>
      <c r="V996">
        <v>-4.4639999999999995</v>
      </c>
    </row>
    <row r="997" spans="1:22" x14ac:dyDescent="0.3">
      <c r="A997">
        <v>4370</v>
      </c>
      <c r="B997" t="s">
        <v>7451</v>
      </c>
      <c r="C997">
        <v>2013</v>
      </c>
      <c r="D997" s="13">
        <v>41584</v>
      </c>
      <c r="E997" s="13">
        <v>41589</v>
      </c>
      <c r="F997" t="s">
        <v>50</v>
      </c>
      <c r="G997" t="s">
        <v>6150</v>
      </c>
      <c r="H997" t="s">
        <v>6151</v>
      </c>
      <c r="I997" t="s">
        <v>102</v>
      </c>
      <c r="J997" t="s">
        <v>27</v>
      </c>
      <c r="K997" t="s">
        <v>1479</v>
      </c>
      <c r="L997" t="s">
        <v>254</v>
      </c>
      <c r="M997">
        <v>46226</v>
      </c>
      <c r="N997" t="s">
        <v>105</v>
      </c>
      <c r="O997" t="s">
        <v>2100</v>
      </c>
      <c r="P997" t="s">
        <v>46</v>
      </c>
      <c r="Q997" t="s">
        <v>75</v>
      </c>
      <c r="R997" t="s">
        <v>2101</v>
      </c>
      <c r="S997">
        <v>104.9</v>
      </c>
      <c r="T997">
        <v>5</v>
      </c>
      <c r="U997">
        <v>0</v>
      </c>
      <c r="V997">
        <v>50.351999999999997</v>
      </c>
    </row>
    <row r="998" spans="1:22" x14ac:dyDescent="0.3">
      <c r="A998">
        <v>995</v>
      </c>
      <c r="B998" t="s">
        <v>2975</v>
      </c>
      <c r="C998">
        <v>2011</v>
      </c>
      <c r="D998" s="13">
        <v>40684</v>
      </c>
      <c r="E998" s="13">
        <v>40688</v>
      </c>
      <c r="F998" t="s">
        <v>50</v>
      </c>
      <c r="G998" t="s">
        <v>2976</v>
      </c>
      <c r="H998" t="s">
        <v>2977</v>
      </c>
      <c r="I998" t="s">
        <v>41</v>
      </c>
      <c r="J998" t="s">
        <v>27</v>
      </c>
      <c r="K998" t="s">
        <v>2978</v>
      </c>
      <c r="L998" t="s">
        <v>319</v>
      </c>
      <c r="M998">
        <v>23464</v>
      </c>
      <c r="N998" t="s">
        <v>30</v>
      </c>
      <c r="O998" t="s">
        <v>2979</v>
      </c>
      <c r="P998" t="s">
        <v>46</v>
      </c>
      <c r="Q998" t="s">
        <v>75</v>
      </c>
      <c r="R998" t="s">
        <v>2980</v>
      </c>
      <c r="S998">
        <v>2715.9300000000003</v>
      </c>
      <c r="T998">
        <v>7</v>
      </c>
      <c r="U998">
        <v>0</v>
      </c>
      <c r="V998">
        <v>1276.4871000000001</v>
      </c>
    </row>
    <row r="999" spans="1:22" x14ac:dyDescent="0.3">
      <c r="A999">
        <v>4356</v>
      </c>
      <c r="B999" t="s">
        <v>7442</v>
      </c>
      <c r="C999">
        <v>2012</v>
      </c>
      <c r="D999" s="13">
        <v>41247</v>
      </c>
      <c r="E999" s="13">
        <v>41250</v>
      </c>
      <c r="F999" t="s">
        <v>23</v>
      </c>
      <c r="G999" t="s">
        <v>1699</v>
      </c>
      <c r="H999" t="s">
        <v>1700</v>
      </c>
      <c r="I999" t="s">
        <v>26</v>
      </c>
      <c r="J999" t="s">
        <v>27</v>
      </c>
      <c r="K999" t="s">
        <v>5353</v>
      </c>
      <c r="L999" t="s">
        <v>335</v>
      </c>
      <c r="M999">
        <v>37042</v>
      </c>
      <c r="N999" t="s">
        <v>30</v>
      </c>
      <c r="O999" t="s">
        <v>2691</v>
      </c>
      <c r="P999" t="s">
        <v>46</v>
      </c>
      <c r="Q999" t="s">
        <v>75</v>
      </c>
      <c r="R999" t="s">
        <v>2692</v>
      </c>
      <c r="S999">
        <v>1598.0580000000002</v>
      </c>
      <c r="T999">
        <v>7</v>
      </c>
      <c r="U999">
        <v>0.7</v>
      </c>
      <c r="V999">
        <v>-1065.3719999999998</v>
      </c>
    </row>
    <row r="1000" spans="1:22" x14ac:dyDescent="0.3">
      <c r="A1000">
        <v>4355</v>
      </c>
      <c r="B1000" t="s">
        <v>7441</v>
      </c>
      <c r="C1000">
        <v>2014</v>
      </c>
      <c r="D1000" s="13">
        <v>41968</v>
      </c>
      <c r="E1000" s="13">
        <v>41970</v>
      </c>
      <c r="F1000" t="s">
        <v>23</v>
      </c>
      <c r="G1000" t="s">
        <v>4733</v>
      </c>
      <c r="H1000" t="s">
        <v>4734</v>
      </c>
      <c r="I1000" t="s">
        <v>41</v>
      </c>
      <c r="J1000" t="s">
        <v>27</v>
      </c>
      <c r="K1000" t="s">
        <v>2486</v>
      </c>
      <c r="L1000" t="s">
        <v>88</v>
      </c>
      <c r="M1000">
        <v>28806</v>
      </c>
      <c r="N1000" t="s">
        <v>30</v>
      </c>
      <c r="O1000" t="s">
        <v>2898</v>
      </c>
      <c r="P1000" t="s">
        <v>46</v>
      </c>
      <c r="Q1000" t="s">
        <v>75</v>
      </c>
      <c r="R1000" t="s">
        <v>2899</v>
      </c>
      <c r="S1000">
        <v>19.008000000000003</v>
      </c>
      <c r="T1000">
        <v>8</v>
      </c>
      <c r="U1000">
        <v>0.7</v>
      </c>
      <c r="V1000">
        <v>-12.671999999999997</v>
      </c>
    </row>
    <row r="1001" spans="1:22" x14ac:dyDescent="0.3">
      <c r="A1001">
        <v>4349</v>
      </c>
      <c r="B1001" t="s">
        <v>7436</v>
      </c>
      <c r="C1001">
        <v>2014</v>
      </c>
      <c r="D1001" s="13">
        <v>41968</v>
      </c>
      <c r="E1001" s="13">
        <v>41973</v>
      </c>
      <c r="F1001" t="s">
        <v>23</v>
      </c>
      <c r="G1001" t="s">
        <v>5248</v>
      </c>
      <c r="H1001" t="s">
        <v>5249</v>
      </c>
      <c r="I1001" t="s">
        <v>26</v>
      </c>
      <c r="J1001" t="s">
        <v>27</v>
      </c>
      <c r="K1001" t="s">
        <v>1823</v>
      </c>
      <c r="L1001" t="s">
        <v>310</v>
      </c>
      <c r="M1001">
        <v>85204</v>
      </c>
      <c r="N1001" t="s">
        <v>44</v>
      </c>
      <c r="O1001" t="s">
        <v>2557</v>
      </c>
      <c r="P1001" t="s">
        <v>46</v>
      </c>
      <c r="Q1001" t="s">
        <v>75</v>
      </c>
      <c r="R1001" t="s">
        <v>2558</v>
      </c>
      <c r="S1001">
        <v>20.724000000000004</v>
      </c>
      <c r="T1001">
        <v>2</v>
      </c>
      <c r="U1001">
        <v>0.7</v>
      </c>
      <c r="V1001">
        <v>-15.197599999999994</v>
      </c>
    </row>
    <row r="1002" spans="1:22" x14ac:dyDescent="0.3">
      <c r="A1002">
        <v>4343</v>
      </c>
      <c r="B1002" t="s">
        <v>7432</v>
      </c>
      <c r="C1002">
        <v>2014</v>
      </c>
      <c r="D1002" s="13">
        <v>41718</v>
      </c>
      <c r="E1002" s="13">
        <v>41721</v>
      </c>
      <c r="F1002" t="s">
        <v>188</v>
      </c>
      <c r="G1002" t="s">
        <v>3731</v>
      </c>
      <c r="H1002" t="s">
        <v>3732</v>
      </c>
      <c r="I1002" t="s">
        <v>26</v>
      </c>
      <c r="J1002" t="s">
        <v>27</v>
      </c>
      <c r="K1002" t="s">
        <v>127</v>
      </c>
      <c r="L1002" t="s">
        <v>43</v>
      </c>
      <c r="M1002">
        <v>94110</v>
      </c>
      <c r="N1002" t="s">
        <v>44</v>
      </c>
      <c r="O1002" t="s">
        <v>3587</v>
      </c>
      <c r="P1002" t="s">
        <v>46</v>
      </c>
      <c r="Q1002" t="s">
        <v>75</v>
      </c>
      <c r="R1002" t="s">
        <v>3588</v>
      </c>
      <c r="S1002">
        <v>19.824000000000002</v>
      </c>
      <c r="T1002">
        <v>6</v>
      </c>
      <c r="U1002">
        <v>0.2</v>
      </c>
      <c r="V1002">
        <v>6.690599999999999</v>
      </c>
    </row>
    <row r="1003" spans="1:22" x14ac:dyDescent="0.3">
      <c r="A1003">
        <v>4333</v>
      </c>
      <c r="B1003" t="s">
        <v>7416</v>
      </c>
      <c r="C1003">
        <v>2014</v>
      </c>
      <c r="D1003" s="13">
        <v>41884</v>
      </c>
      <c r="E1003" s="13">
        <v>41889</v>
      </c>
      <c r="F1003" t="s">
        <v>50</v>
      </c>
      <c r="G1003" t="s">
        <v>2370</v>
      </c>
      <c r="H1003" t="s">
        <v>2371</v>
      </c>
      <c r="I1003" t="s">
        <v>26</v>
      </c>
      <c r="J1003" t="s">
        <v>27</v>
      </c>
      <c r="K1003" t="s">
        <v>4582</v>
      </c>
      <c r="L1003" t="s">
        <v>96</v>
      </c>
      <c r="M1003">
        <v>98052</v>
      </c>
      <c r="N1003" t="s">
        <v>44</v>
      </c>
      <c r="O1003" t="s">
        <v>6715</v>
      </c>
      <c r="P1003" t="s">
        <v>46</v>
      </c>
      <c r="Q1003" t="s">
        <v>75</v>
      </c>
      <c r="R1003" t="s">
        <v>6716</v>
      </c>
      <c r="S1003">
        <v>22.92</v>
      </c>
      <c r="T1003">
        <v>5</v>
      </c>
      <c r="U1003">
        <v>0.2</v>
      </c>
      <c r="V1003">
        <v>8.0219999999999985</v>
      </c>
    </row>
    <row r="1004" spans="1:22" x14ac:dyDescent="0.3">
      <c r="A1004">
        <v>4324</v>
      </c>
      <c r="B1004" t="s">
        <v>7410</v>
      </c>
      <c r="C1004">
        <v>2012</v>
      </c>
      <c r="D1004" s="13">
        <v>40953</v>
      </c>
      <c r="E1004" s="13">
        <v>40958</v>
      </c>
      <c r="F1004" t="s">
        <v>50</v>
      </c>
      <c r="G1004" t="s">
        <v>407</v>
      </c>
      <c r="H1004" t="s">
        <v>408</v>
      </c>
      <c r="I1004" t="s">
        <v>26</v>
      </c>
      <c r="J1004" t="s">
        <v>27</v>
      </c>
      <c r="K1004" t="s">
        <v>801</v>
      </c>
      <c r="L1004" t="s">
        <v>498</v>
      </c>
      <c r="M1004">
        <v>44312</v>
      </c>
      <c r="N1004" t="s">
        <v>148</v>
      </c>
      <c r="O1004" t="s">
        <v>1253</v>
      </c>
      <c r="P1004" t="s">
        <v>46</v>
      </c>
      <c r="Q1004" t="s">
        <v>75</v>
      </c>
      <c r="R1004" t="s">
        <v>1254</v>
      </c>
      <c r="S1004">
        <v>2.2860000000000005</v>
      </c>
      <c r="T1004">
        <v>2</v>
      </c>
      <c r="U1004">
        <v>0.7</v>
      </c>
      <c r="V1004">
        <v>-1.6763999999999997</v>
      </c>
    </row>
    <row r="1005" spans="1:22" x14ac:dyDescent="0.3">
      <c r="A1005">
        <v>4322</v>
      </c>
      <c r="B1005" t="s">
        <v>7410</v>
      </c>
      <c r="C1005">
        <v>2012</v>
      </c>
      <c r="D1005" s="13">
        <v>40953</v>
      </c>
      <c r="E1005" s="13">
        <v>40958</v>
      </c>
      <c r="F1005" t="s">
        <v>50</v>
      </c>
      <c r="G1005" t="s">
        <v>407</v>
      </c>
      <c r="H1005" t="s">
        <v>408</v>
      </c>
      <c r="I1005" t="s">
        <v>26</v>
      </c>
      <c r="J1005" t="s">
        <v>27</v>
      </c>
      <c r="K1005" t="s">
        <v>801</v>
      </c>
      <c r="L1005" t="s">
        <v>498</v>
      </c>
      <c r="M1005">
        <v>44312</v>
      </c>
      <c r="N1005" t="s">
        <v>148</v>
      </c>
      <c r="O1005" t="s">
        <v>1724</v>
      </c>
      <c r="P1005" t="s">
        <v>46</v>
      </c>
      <c r="Q1005" t="s">
        <v>75</v>
      </c>
      <c r="R1005" t="s">
        <v>1725</v>
      </c>
      <c r="S1005">
        <v>14.952000000000004</v>
      </c>
      <c r="T1005">
        <v>2</v>
      </c>
      <c r="U1005">
        <v>0.7</v>
      </c>
      <c r="V1005">
        <v>-11.961599999999997</v>
      </c>
    </row>
    <row r="1006" spans="1:22" x14ac:dyDescent="0.3">
      <c r="A1006">
        <v>4316</v>
      </c>
      <c r="B1006" t="s">
        <v>7404</v>
      </c>
      <c r="C1006">
        <v>2012</v>
      </c>
      <c r="D1006" s="13">
        <v>41085</v>
      </c>
      <c r="E1006" s="13">
        <v>41091</v>
      </c>
      <c r="F1006" t="s">
        <v>50</v>
      </c>
      <c r="G1006" t="s">
        <v>2243</v>
      </c>
      <c r="H1006" t="s">
        <v>2244</v>
      </c>
      <c r="I1006" t="s">
        <v>26</v>
      </c>
      <c r="J1006" t="s">
        <v>27</v>
      </c>
      <c r="K1006" t="s">
        <v>42</v>
      </c>
      <c r="L1006" t="s">
        <v>43</v>
      </c>
      <c r="M1006">
        <v>90045</v>
      </c>
      <c r="N1006" t="s">
        <v>44</v>
      </c>
      <c r="O1006" t="s">
        <v>3144</v>
      </c>
      <c r="P1006" t="s">
        <v>46</v>
      </c>
      <c r="Q1006" t="s">
        <v>75</v>
      </c>
      <c r="R1006" t="s">
        <v>3145</v>
      </c>
      <c r="S1006">
        <v>88.751999999999995</v>
      </c>
      <c r="T1006">
        <v>3</v>
      </c>
      <c r="U1006">
        <v>0.2</v>
      </c>
      <c r="V1006">
        <v>27.734999999999996</v>
      </c>
    </row>
    <row r="1007" spans="1:22" x14ac:dyDescent="0.3">
      <c r="A1007">
        <v>4311</v>
      </c>
      <c r="B1007" t="s">
        <v>7400</v>
      </c>
      <c r="C1007">
        <v>2011</v>
      </c>
      <c r="D1007" s="13">
        <v>40851</v>
      </c>
      <c r="E1007" s="13">
        <v>40858</v>
      </c>
      <c r="F1007" t="s">
        <v>50</v>
      </c>
      <c r="G1007" t="s">
        <v>5054</v>
      </c>
      <c r="H1007" t="s">
        <v>5055</v>
      </c>
      <c r="I1007" t="s">
        <v>26</v>
      </c>
      <c r="J1007" t="s">
        <v>27</v>
      </c>
      <c r="K1007" t="s">
        <v>42</v>
      </c>
      <c r="L1007" t="s">
        <v>43</v>
      </c>
      <c r="M1007">
        <v>90045</v>
      </c>
      <c r="N1007" t="s">
        <v>44</v>
      </c>
      <c r="O1007" t="s">
        <v>2441</v>
      </c>
      <c r="P1007" t="s">
        <v>46</v>
      </c>
      <c r="Q1007" t="s">
        <v>75</v>
      </c>
      <c r="R1007" t="s">
        <v>2442</v>
      </c>
      <c r="S1007">
        <v>21.936000000000003</v>
      </c>
      <c r="T1007">
        <v>3</v>
      </c>
      <c r="U1007">
        <v>0.2</v>
      </c>
      <c r="V1007">
        <v>8.2259999999999991</v>
      </c>
    </row>
    <row r="1008" spans="1:22" x14ac:dyDescent="0.3">
      <c r="A1008">
        <v>4308</v>
      </c>
      <c r="B1008" t="s">
        <v>7399</v>
      </c>
      <c r="C1008">
        <v>2013</v>
      </c>
      <c r="D1008" s="13">
        <v>41454</v>
      </c>
      <c r="E1008" s="13">
        <v>41454</v>
      </c>
      <c r="F1008" t="s">
        <v>1290</v>
      </c>
      <c r="G1008" t="s">
        <v>2420</v>
      </c>
      <c r="H1008" t="s">
        <v>2421</v>
      </c>
      <c r="I1008" t="s">
        <v>41</v>
      </c>
      <c r="J1008" t="s">
        <v>27</v>
      </c>
      <c r="K1008" t="s">
        <v>42</v>
      </c>
      <c r="L1008" t="s">
        <v>43</v>
      </c>
      <c r="M1008">
        <v>90032</v>
      </c>
      <c r="N1008" t="s">
        <v>44</v>
      </c>
      <c r="O1008" t="s">
        <v>1199</v>
      </c>
      <c r="P1008" t="s">
        <v>46</v>
      </c>
      <c r="Q1008" t="s">
        <v>75</v>
      </c>
      <c r="R1008" t="s">
        <v>1200</v>
      </c>
      <c r="S1008">
        <v>33.568000000000005</v>
      </c>
      <c r="T1008">
        <v>2</v>
      </c>
      <c r="U1008">
        <v>0.2</v>
      </c>
      <c r="V1008">
        <v>11.748799999999997</v>
      </c>
    </row>
    <row r="1009" spans="1:22" x14ac:dyDescent="0.3">
      <c r="A1009">
        <v>4307</v>
      </c>
      <c r="B1009" t="s">
        <v>7399</v>
      </c>
      <c r="C1009">
        <v>2013</v>
      </c>
      <c r="D1009" s="13">
        <v>41454</v>
      </c>
      <c r="E1009" s="13">
        <v>41454</v>
      </c>
      <c r="F1009" t="s">
        <v>1290</v>
      </c>
      <c r="G1009" t="s">
        <v>2420</v>
      </c>
      <c r="H1009" t="s">
        <v>2421</v>
      </c>
      <c r="I1009" t="s">
        <v>41</v>
      </c>
      <c r="J1009" t="s">
        <v>27</v>
      </c>
      <c r="K1009" t="s">
        <v>42</v>
      </c>
      <c r="L1009" t="s">
        <v>43</v>
      </c>
      <c r="M1009">
        <v>90032</v>
      </c>
      <c r="N1009" t="s">
        <v>44</v>
      </c>
      <c r="O1009" t="s">
        <v>1966</v>
      </c>
      <c r="P1009" t="s">
        <v>46</v>
      </c>
      <c r="Q1009" t="s">
        <v>75</v>
      </c>
      <c r="R1009" t="s">
        <v>1967</v>
      </c>
      <c r="S1009">
        <v>7.7520000000000007</v>
      </c>
      <c r="T1009">
        <v>3</v>
      </c>
      <c r="U1009">
        <v>0.2</v>
      </c>
      <c r="V1009">
        <v>2.8100999999999998</v>
      </c>
    </row>
    <row r="1010" spans="1:22" x14ac:dyDescent="0.3">
      <c r="A1010">
        <v>4289</v>
      </c>
      <c r="B1010" t="s">
        <v>7387</v>
      </c>
      <c r="C1010">
        <v>2012</v>
      </c>
      <c r="D1010" s="13">
        <v>41046</v>
      </c>
      <c r="E1010" s="13">
        <v>41050</v>
      </c>
      <c r="F1010" t="s">
        <v>50</v>
      </c>
      <c r="G1010" t="s">
        <v>226</v>
      </c>
      <c r="H1010" t="s">
        <v>227</v>
      </c>
      <c r="I1010" t="s">
        <v>41</v>
      </c>
      <c r="J1010" t="s">
        <v>27</v>
      </c>
      <c r="K1010" t="s">
        <v>184</v>
      </c>
      <c r="L1010" t="s">
        <v>104</v>
      </c>
      <c r="M1010">
        <v>77095</v>
      </c>
      <c r="N1010" t="s">
        <v>105</v>
      </c>
      <c r="O1010" t="s">
        <v>4801</v>
      </c>
      <c r="P1010" t="s">
        <v>46</v>
      </c>
      <c r="Q1010" t="s">
        <v>75</v>
      </c>
      <c r="R1010" t="s">
        <v>4802</v>
      </c>
      <c r="S1010">
        <v>33.279999999999994</v>
      </c>
      <c r="T1010">
        <v>5</v>
      </c>
      <c r="U1010">
        <v>0.8</v>
      </c>
      <c r="V1010">
        <v>-49.92</v>
      </c>
    </row>
    <row r="1011" spans="1:22" x14ac:dyDescent="0.3">
      <c r="A1011">
        <v>1008</v>
      </c>
      <c r="B1011" t="s">
        <v>3002</v>
      </c>
      <c r="C1011">
        <v>2012</v>
      </c>
      <c r="D1011" s="13">
        <v>41219</v>
      </c>
      <c r="E1011" s="13">
        <v>41222</v>
      </c>
      <c r="F1011" t="s">
        <v>188</v>
      </c>
      <c r="G1011" t="s">
        <v>3003</v>
      </c>
      <c r="H1011" t="s">
        <v>3004</v>
      </c>
      <c r="I1011" t="s">
        <v>26</v>
      </c>
      <c r="J1011" t="s">
        <v>27</v>
      </c>
      <c r="K1011" t="s">
        <v>622</v>
      </c>
      <c r="L1011" t="s">
        <v>310</v>
      </c>
      <c r="M1011">
        <v>85254</v>
      </c>
      <c r="N1011" t="s">
        <v>44</v>
      </c>
      <c r="O1011" t="s">
        <v>3005</v>
      </c>
      <c r="P1011" t="s">
        <v>46</v>
      </c>
      <c r="Q1011" t="s">
        <v>75</v>
      </c>
      <c r="R1011" t="s">
        <v>3006</v>
      </c>
      <c r="S1011">
        <v>4.4009999999999998</v>
      </c>
      <c r="T1011">
        <v>3</v>
      </c>
      <c r="U1011">
        <v>0.7</v>
      </c>
      <c r="V1011">
        <v>-3.5207999999999995</v>
      </c>
    </row>
    <row r="1012" spans="1:22" x14ac:dyDescent="0.3">
      <c r="A1012">
        <v>4284</v>
      </c>
      <c r="B1012" t="s">
        <v>7381</v>
      </c>
      <c r="C1012">
        <v>2011</v>
      </c>
      <c r="D1012" s="13">
        <v>40897</v>
      </c>
      <c r="E1012" s="13">
        <v>40900</v>
      </c>
      <c r="F1012" t="s">
        <v>188</v>
      </c>
      <c r="G1012" t="s">
        <v>3827</v>
      </c>
      <c r="H1012" t="s">
        <v>3828</v>
      </c>
      <c r="I1012" t="s">
        <v>26</v>
      </c>
      <c r="J1012" t="s">
        <v>27</v>
      </c>
      <c r="K1012" t="s">
        <v>4374</v>
      </c>
      <c r="L1012" t="s">
        <v>254</v>
      </c>
      <c r="M1012">
        <v>46203</v>
      </c>
      <c r="N1012" t="s">
        <v>105</v>
      </c>
      <c r="O1012" t="s">
        <v>6367</v>
      </c>
      <c r="P1012" t="s">
        <v>46</v>
      </c>
      <c r="Q1012" t="s">
        <v>75</v>
      </c>
      <c r="R1012" t="s">
        <v>6368</v>
      </c>
      <c r="S1012">
        <v>1103.97</v>
      </c>
      <c r="T1012">
        <v>3</v>
      </c>
      <c r="U1012">
        <v>0</v>
      </c>
      <c r="V1012">
        <v>496.78649999999993</v>
      </c>
    </row>
    <row r="1013" spans="1:22" x14ac:dyDescent="0.3">
      <c r="A1013">
        <v>4280</v>
      </c>
      <c r="B1013" t="s">
        <v>7377</v>
      </c>
      <c r="C1013">
        <v>2013</v>
      </c>
      <c r="D1013" s="13">
        <v>41381</v>
      </c>
      <c r="E1013" s="13">
        <v>41385</v>
      </c>
      <c r="F1013" t="s">
        <v>50</v>
      </c>
      <c r="G1013" t="s">
        <v>7354</v>
      </c>
      <c r="H1013" t="s">
        <v>7355</v>
      </c>
      <c r="I1013" t="s">
        <v>41</v>
      </c>
      <c r="J1013" t="s">
        <v>27</v>
      </c>
      <c r="K1013" t="s">
        <v>1119</v>
      </c>
      <c r="L1013" t="s">
        <v>788</v>
      </c>
      <c r="M1013">
        <v>8701</v>
      </c>
      <c r="N1013" t="s">
        <v>148</v>
      </c>
      <c r="O1013" t="s">
        <v>3429</v>
      </c>
      <c r="P1013" t="s">
        <v>46</v>
      </c>
      <c r="Q1013" t="s">
        <v>75</v>
      </c>
      <c r="R1013" t="s">
        <v>3430</v>
      </c>
      <c r="S1013">
        <v>25.299999999999997</v>
      </c>
      <c r="T1013">
        <v>5</v>
      </c>
      <c r="U1013">
        <v>0</v>
      </c>
      <c r="V1013">
        <v>11.890999999999998</v>
      </c>
    </row>
    <row r="1014" spans="1:22" x14ac:dyDescent="0.3">
      <c r="A1014">
        <v>4275</v>
      </c>
      <c r="B1014" t="s">
        <v>7374</v>
      </c>
      <c r="C1014">
        <v>2012</v>
      </c>
      <c r="D1014" s="13">
        <v>41205</v>
      </c>
      <c r="E1014" s="13">
        <v>41210</v>
      </c>
      <c r="F1014" t="s">
        <v>50</v>
      </c>
      <c r="G1014" t="s">
        <v>1033</v>
      </c>
      <c r="H1014" t="s">
        <v>1034</v>
      </c>
      <c r="I1014" t="s">
        <v>41</v>
      </c>
      <c r="J1014" t="s">
        <v>27</v>
      </c>
      <c r="K1014" t="s">
        <v>95</v>
      </c>
      <c r="L1014" t="s">
        <v>96</v>
      </c>
      <c r="M1014">
        <v>98105</v>
      </c>
      <c r="N1014" t="s">
        <v>44</v>
      </c>
      <c r="O1014" t="s">
        <v>1218</v>
      </c>
      <c r="P1014" t="s">
        <v>46</v>
      </c>
      <c r="Q1014" t="s">
        <v>75</v>
      </c>
      <c r="R1014" t="s">
        <v>1219</v>
      </c>
      <c r="S1014">
        <v>3.5920000000000005</v>
      </c>
      <c r="T1014">
        <v>1</v>
      </c>
      <c r="U1014">
        <v>0.2</v>
      </c>
      <c r="V1014">
        <v>1.1224999999999996</v>
      </c>
    </row>
    <row r="1015" spans="1:22" x14ac:dyDescent="0.3">
      <c r="A1015">
        <v>4268</v>
      </c>
      <c r="B1015" t="s">
        <v>7367</v>
      </c>
      <c r="C1015">
        <v>2013</v>
      </c>
      <c r="D1015" s="13">
        <v>41584</v>
      </c>
      <c r="E1015" s="13">
        <v>41588</v>
      </c>
      <c r="F1015" t="s">
        <v>50</v>
      </c>
      <c r="G1015" t="s">
        <v>1827</v>
      </c>
      <c r="H1015" t="s">
        <v>1828</v>
      </c>
      <c r="I1015" t="s">
        <v>26</v>
      </c>
      <c r="J1015" t="s">
        <v>27</v>
      </c>
      <c r="K1015" t="s">
        <v>184</v>
      </c>
      <c r="L1015" t="s">
        <v>104</v>
      </c>
      <c r="M1015">
        <v>77036</v>
      </c>
      <c r="N1015" t="s">
        <v>105</v>
      </c>
      <c r="O1015" t="s">
        <v>2100</v>
      </c>
      <c r="P1015" t="s">
        <v>46</v>
      </c>
      <c r="Q1015" t="s">
        <v>75</v>
      </c>
      <c r="R1015" t="s">
        <v>2101</v>
      </c>
      <c r="S1015">
        <v>12.587999999999997</v>
      </c>
      <c r="T1015">
        <v>3</v>
      </c>
      <c r="U1015">
        <v>0.8</v>
      </c>
      <c r="V1015">
        <v>-20.140800000000006</v>
      </c>
    </row>
    <row r="1016" spans="1:22" x14ac:dyDescent="0.3">
      <c r="A1016">
        <v>4266</v>
      </c>
      <c r="B1016" t="s">
        <v>7367</v>
      </c>
      <c r="C1016">
        <v>2013</v>
      </c>
      <c r="D1016" s="13">
        <v>41584</v>
      </c>
      <c r="E1016" s="13">
        <v>41588</v>
      </c>
      <c r="F1016" t="s">
        <v>50</v>
      </c>
      <c r="G1016" t="s">
        <v>1827</v>
      </c>
      <c r="H1016" t="s">
        <v>1828</v>
      </c>
      <c r="I1016" t="s">
        <v>26</v>
      </c>
      <c r="J1016" t="s">
        <v>27</v>
      </c>
      <c r="K1016" t="s">
        <v>184</v>
      </c>
      <c r="L1016" t="s">
        <v>104</v>
      </c>
      <c r="M1016">
        <v>77036</v>
      </c>
      <c r="N1016" t="s">
        <v>105</v>
      </c>
      <c r="O1016" t="s">
        <v>3877</v>
      </c>
      <c r="P1016" t="s">
        <v>46</v>
      </c>
      <c r="Q1016" t="s">
        <v>75</v>
      </c>
      <c r="R1016" t="s">
        <v>1214</v>
      </c>
      <c r="S1016">
        <v>3.5639999999999992</v>
      </c>
      <c r="T1016">
        <v>3</v>
      </c>
      <c r="U1016">
        <v>0.8</v>
      </c>
      <c r="V1016">
        <v>-6.2370000000000019</v>
      </c>
    </row>
    <row r="1017" spans="1:22" x14ac:dyDescent="0.3">
      <c r="A1017">
        <v>4264</v>
      </c>
      <c r="B1017" t="s">
        <v>7364</v>
      </c>
      <c r="C1017">
        <v>2014</v>
      </c>
      <c r="D1017" s="13">
        <v>41947</v>
      </c>
      <c r="E1017" s="13">
        <v>41952</v>
      </c>
      <c r="F1017" t="s">
        <v>50</v>
      </c>
      <c r="G1017" t="s">
        <v>5996</v>
      </c>
      <c r="H1017" t="s">
        <v>5997</v>
      </c>
      <c r="I1017" t="s">
        <v>26</v>
      </c>
      <c r="J1017" t="s">
        <v>27</v>
      </c>
      <c r="K1017" t="s">
        <v>146</v>
      </c>
      <c r="L1017" t="s">
        <v>147</v>
      </c>
      <c r="M1017">
        <v>19143</v>
      </c>
      <c r="N1017" t="s">
        <v>148</v>
      </c>
      <c r="O1017" t="s">
        <v>7365</v>
      </c>
      <c r="P1017" t="s">
        <v>46</v>
      </c>
      <c r="Q1017" t="s">
        <v>75</v>
      </c>
      <c r="R1017" t="s">
        <v>7366</v>
      </c>
      <c r="S1017">
        <v>11.673000000000002</v>
      </c>
      <c r="T1017">
        <v>3</v>
      </c>
      <c r="U1017">
        <v>0.7</v>
      </c>
      <c r="V1017">
        <v>-7.782</v>
      </c>
    </row>
    <row r="1018" spans="1:22" x14ac:dyDescent="0.3">
      <c r="A1018">
        <v>4258</v>
      </c>
      <c r="B1018" t="s">
        <v>7358</v>
      </c>
      <c r="C1018">
        <v>2012</v>
      </c>
      <c r="D1018" s="13">
        <v>41156</v>
      </c>
      <c r="E1018" s="13">
        <v>41161</v>
      </c>
      <c r="F1018" t="s">
        <v>50</v>
      </c>
      <c r="G1018" t="s">
        <v>135</v>
      </c>
      <c r="H1018" t="s">
        <v>136</v>
      </c>
      <c r="I1018" t="s">
        <v>41</v>
      </c>
      <c r="J1018" t="s">
        <v>27</v>
      </c>
      <c r="K1018" t="s">
        <v>4704</v>
      </c>
      <c r="L1018" t="s">
        <v>420</v>
      </c>
      <c r="M1018">
        <v>97504</v>
      </c>
      <c r="N1018" t="s">
        <v>44</v>
      </c>
      <c r="O1018" t="s">
        <v>6548</v>
      </c>
      <c r="P1018" t="s">
        <v>46</v>
      </c>
      <c r="Q1018" t="s">
        <v>75</v>
      </c>
      <c r="R1018" t="s">
        <v>6549</v>
      </c>
      <c r="S1018">
        <v>9.7620000000000005</v>
      </c>
      <c r="T1018">
        <v>2</v>
      </c>
      <c r="U1018">
        <v>0.7</v>
      </c>
      <c r="V1018">
        <v>-6.833400000000001</v>
      </c>
    </row>
    <row r="1019" spans="1:22" x14ac:dyDescent="0.3">
      <c r="A1019">
        <v>4256</v>
      </c>
      <c r="B1019" t="s">
        <v>7357</v>
      </c>
      <c r="C1019">
        <v>2014</v>
      </c>
      <c r="D1019" s="13">
        <v>41926</v>
      </c>
      <c r="E1019" s="13">
        <v>41929</v>
      </c>
      <c r="F1019" t="s">
        <v>188</v>
      </c>
      <c r="G1019" t="s">
        <v>542</v>
      </c>
      <c r="H1019" t="s">
        <v>543</v>
      </c>
      <c r="I1019" t="s">
        <v>26</v>
      </c>
      <c r="J1019" t="s">
        <v>27</v>
      </c>
      <c r="K1019" t="s">
        <v>3708</v>
      </c>
      <c r="L1019" t="s">
        <v>211</v>
      </c>
      <c r="M1019">
        <v>61032</v>
      </c>
      <c r="N1019" t="s">
        <v>105</v>
      </c>
      <c r="O1019" t="s">
        <v>1063</v>
      </c>
      <c r="P1019" t="s">
        <v>46</v>
      </c>
      <c r="Q1019" t="s">
        <v>75</v>
      </c>
      <c r="R1019" t="s">
        <v>1064</v>
      </c>
      <c r="S1019">
        <v>96.783999999999978</v>
      </c>
      <c r="T1019">
        <v>4</v>
      </c>
      <c r="U1019">
        <v>0.8</v>
      </c>
      <c r="V1019">
        <v>-145.17600000000002</v>
      </c>
    </row>
    <row r="1020" spans="1:22" x14ac:dyDescent="0.3">
      <c r="A1020">
        <v>4249</v>
      </c>
      <c r="B1020" t="s">
        <v>7352</v>
      </c>
      <c r="C1020">
        <v>2013</v>
      </c>
      <c r="D1020" s="13">
        <v>41610</v>
      </c>
      <c r="E1020" s="13">
        <v>41614</v>
      </c>
      <c r="F1020" t="s">
        <v>23</v>
      </c>
      <c r="G1020" t="s">
        <v>711</v>
      </c>
      <c r="H1020" t="s">
        <v>712</v>
      </c>
      <c r="I1020" t="s">
        <v>26</v>
      </c>
      <c r="J1020" t="s">
        <v>27</v>
      </c>
      <c r="K1020" t="s">
        <v>746</v>
      </c>
      <c r="L1020" t="s">
        <v>747</v>
      </c>
      <c r="M1020">
        <v>6824</v>
      </c>
      <c r="N1020" t="s">
        <v>148</v>
      </c>
      <c r="O1020" t="s">
        <v>3521</v>
      </c>
      <c r="P1020" t="s">
        <v>46</v>
      </c>
      <c r="Q1020" t="s">
        <v>75</v>
      </c>
      <c r="R1020" t="s">
        <v>3522</v>
      </c>
      <c r="S1020">
        <v>88.08</v>
      </c>
      <c r="T1020">
        <v>6</v>
      </c>
      <c r="U1020">
        <v>0</v>
      </c>
      <c r="V1020">
        <v>40.516799999999996</v>
      </c>
    </row>
    <row r="1021" spans="1:22" x14ac:dyDescent="0.3">
      <c r="A1021">
        <v>4242</v>
      </c>
      <c r="B1021" t="s">
        <v>7347</v>
      </c>
      <c r="C1021">
        <v>2011</v>
      </c>
      <c r="D1021" s="13">
        <v>40806</v>
      </c>
      <c r="E1021" s="13">
        <v>40812</v>
      </c>
      <c r="F1021" t="s">
        <v>50</v>
      </c>
      <c r="G1021" t="s">
        <v>6150</v>
      </c>
      <c r="H1021" t="s">
        <v>6151</v>
      </c>
      <c r="I1021" t="s">
        <v>102</v>
      </c>
      <c r="J1021" t="s">
        <v>27</v>
      </c>
      <c r="K1021" t="s">
        <v>42</v>
      </c>
      <c r="L1021" t="s">
        <v>43</v>
      </c>
      <c r="M1021">
        <v>90004</v>
      </c>
      <c r="N1021" t="s">
        <v>44</v>
      </c>
      <c r="O1021" t="s">
        <v>2616</v>
      </c>
      <c r="P1021" t="s">
        <v>46</v>
      </c>
      <c r="Q1021" t="s">
        <v>75</v>
      </c>
      <c r="R1021" t="s">
        <v>2617</v>
      </c>
      <c r="S1021">
        <v>20.231999999999999</v>
      </c>
      <c r="T1021">
        <v>3</v>
      </c>
      <c r="U1021">
        <v>0.2</v>
      </c>
      <c r="V1021">
        <v>6.5753999999999984</v>
      </c>
    </row>
    <row r="1022" spans="1:22" x14ac:dyDescent="0.3">
      <c r="A1022">
        <v>4237</v>
      </c>
      <c r="B1022" t="s">
        <v>7337</v>
      </c>
      <c r="C1022">
        <v>2013</v>
      </c>
      <c r="D1022" s="13">
        <v>41479</v>
      </c>
      <c r="E1022" s="13">
        <v>41483</v>
      </c>
      <c r="F1022" t="s">
        <v>50</v>
      </c>
      <c r="G1022" t="s">
        <v>7338</v>
      </c>
      <c r="H1022" t="s">
        <v>7339</v>
      </c>
      <c r="I1022" t="s">
        <v>102</v>
      </c>
      <c r="J1022" t="s">
        <v>27</v>
      </c>
      <c r="K1022" t="s">
        <v>3101</v>
      </c>
      <c r="L1022" t="s">
        <v>211</v>
      </c>
      <c r="M1022">
        <v>61107</v>
      </c>
      <c r="N1022" t="s">
        <v>105</v>
      </c>
      <c r="O1022" t="s">
        <v>5771</v>
      </c>
      <c r="P1022" t="s">
        <v>46</v>
      </c>
      <c r="Q1022" t="s">
        <v>75</v>
      </c>
      <c r="R1022" t="s">
        <v>5772</v>
      </c>
      <c r="S1022">
        <v>11.415999999999997</v>
      </c>
      <c r="T1022">
        <v>4</v>
      </c>
      <c r="U1022">
        <v>0.8</v>
      </c>
      <c r="V1022">
        <v>-18.836400000000005</v>
      </c>
    </row>
    <row r="1023" spans="1:22" x14ac:dyDescent="0.3">
      <c r="A1023">
        <v>4234</v>
      </c>
      <c r="B1023" t="s">
        <v>7333</v>
      </c>
      <c r="C1023">
        <v>2014</v>
      </c>
      <c r="D1023" s="13">
        <v>41826</v>
      </c>
      <c r="E1023" s="13">
        <v>41831</v>
      </c>
      <c r="F1023" t="s">
        <v>50</v>
      </c>
      <c r="G1023" t="s">
        <v>2679</v>
      </c>
      <c r="H1023" t="s">
        <v>2680</v>
      </c>
      <c r="I1023" t="s">
        <v>41</v>
      </c>
      <c r="J1023" t="s">
        <v>27</v>
      </c>
      <c r="K1023" t="s">
        <v>815</v>
      </c>
      <c r="L1023" t="s">
        <v>104</v>
      </c>
      <c r="M1023">
        <v>75220</v>
      </c>
      <c r="N1023" t="s">
        <v>105</v>
      </c>
      <c r="O1023" t="s">
        <v>1393</v>
      </c>
      <c r="P1023" t="s">
        <v>46</v>
      </c>
      <c r="Q1023" t="s">
        <v>75</v>
      </c>
      <c r="R1023" t="s">
        <v>1394</v>
      </c>
      <c r="S1023">
        <v>6.3159999999999981</v>
      </c>
      <c r="T1023">
        <v>1</v>
      </c>
      <c r="U1023">
        <v>0.8</v>
      </c>
      <c r="V1023">
        <v>-10.421400000000002</v>
      </c>
    </row>
    <row r="1024" spans="1:22" x14ac:dyDescent="0.3">
      <c r="A1024">
        <v>4231</v>
      </c>
      <c r="B1024" t="s">
        <v>7333</v>
      </c>
      <c r="C1024">
        <v>2014</v>
      </c>
      <c r="D1024" s="13">
        <v>41826</v>
      </c>
      <c r="E1024" s="13">
        <v>41831</v>
      </c>
      <c r="F1024" t="s">
        <v>50</v>
      </c>
      <c r="G1024" t="s">
        <v>2679</v>
      </c>
      <c r="H1024" t="s">
        <v>2680</v>
      </c>
      <c r="I1024" t="s">
        <v>41</v>
      </c>
      <c r="J1024" t="s">
        <v>27</v>
      </c>
      <c r="K1024" t="s">
        <v>815</v>
      </c>
      <c r="L1024" t="s">
        <v>104</v>
      </c>
      <c r="M1024">
        <v>75220</v>
      </c>
      <c r="N1024" t="s">
        <v>105</v>
      </c>
      <c r="O1024" t="s">
        <v>3344</v>
      </c>
      <c r="P1024" t="s">
        <v>46</v>
      </c>
      <c r="Q1024" t="s">
        <v>75</v>
      </c>
      <c r="R1024" t="s">
        <v>3345</v>
      </c>
      <c r="S1024">
        <v>11.393999999999998</v>
      </c>
      <c r="T1024">
        <v>9</v>
      </c>
      <c r="U1024">
        <v>0.8</v>
      </c>
      <c r="V1024">
        <v>-17.660699999999999</v>
      </c>
    </row>
    <row r="1025" spans="1:22" x14ac:dyDescent="0.3">
      <c r="A1025">
        <v>4225</v>
      </c>
      <c r="B1025" t="s">
        <v>7326</v>
      </c>
      <c r="C1025">
        <v>2013</v>
      </c>
      <c r="D1025" s="13">
        <v>41548</v>
      </c>
      <c r="E1025" s="13">
        <v>41551</v>
      </c>
      <c r="F1025" t="s">
        <v>188</v>
      </c>
      <c r="G1025" t="s">
        <v>6461</v>
      </c>
      <c r="H1025" t="s">
        <v>6462</v>
      </c>
      <c r="I1025" t="s">
        <v>26</v>
      </c>
      <c r="J1025" t="s">
        <v>27</v>
      </c>
      <c r="K1025" t="s">
        <v>1320</v>
      </c>
      <c r="L1025" t="s">
        <v>211</v>
      </c>
      <c r="M1025">
        <v>62301</v>
      </c>
      <c r="N1025" t="s">
        <v>105</v>
      </c>
      <c r="O1025" t="s">
        <v>794</v>
      </c>
      <c r="P1025" t="s">
        <v>46</v>
      </c>
      <c r="Q1025" t="s">
        <v>75</v>
      </c>
      <c r="R1025" t="s">
        <v>795</v>
      </c>
      <c r="S1025">
        <v>1.9639999999999995</v>
      </c>
      <c r="T1025">
        <v>2</v>
      </c>
      <c r="U1025">
        <v>0.8</v>
      </c>
      <c r="V1025">
        <v>-3.2406000000000006</v>
      </c>
    </row>
    <row r="1026" spans="1:22" x14ac:dyDescent="0.3">
      <c r="A1026">
        <v>4221</v>
      </c>
      <c r="B1026" t="s">
        <v>7323</v>
      </c>
      <c r="C1026">
        <v>2014</v>
      </c>
      <c r="D1026" s="13">
        <v>41802</v>
      </c>
      <c r="E1026" s="13">
        <v>41804</v>
      </c>
      <c r="F1026" t="s">
        <v>23</v>
      </c>
      <c r="G1026" t="s">
        <v>4047</v>
      </c>
      <c r="H1026" t="s">
        <v>4048</v>
      </c>
      <c r="I1026" t="s">
        <v>26</v>
      </c>
      <c r="J1026" t="s">
        <v>27</v>
      </c>
      <c r="K1026" t="s">
        <v>95</v>
      </c>
      <c r="L1026" t="s">
        <v>96</v>
      </c>
      <c r="M1026">
        <v>98103</v>
      </c>
      <c r="N1026" t="s">
        <v>44</v>
      </c>
      <c r="O1026" t="s">
        <v>2867</v>
      </c>
      <c r="P1026" t="s">
        <v>46</v>
      </c>
      <c r="Q1026" t="s">
        <v>75</v>
      </c>
      <c r="R1026" t="s">
        <v>2868</v>
      </c>
      <c r="S1026">
        <v>18.288</v>
      </c>
      <c r="T1026">
        <v>6</v>
      </c>
      <c r="U1026">
        <v>0.2</v>
      </c>
      <c r="V1026">
        <v>6.6293999999999995</v>
      </c>
    </row>
    <row r="1027" spans="1:22" x14ac:dyDescent="0.3">
      <c r="A1027">
        <v>4215</v>
      </c>
      <c r="B1027" t="s">
        <v>7313</v>
      </c>
      <c r="C1027">
        <v>2013</v>
      </c>
      <c r="D1027" s="13">
        <v>41338</v>
      </c>
      <c r="E1027" s="13">
        <v>41342</v>
      </c>
      <c r="F1027" t="s">
        <v>50</v>
      </c>
      <c r="G1027" t="s">
        <v>4199</v>
      </c>
      <c r="H1027" t="s">
        <v>4200</v>
      </c>
      <c r="I1027" t="s">
        <v>26</v>
      </c>
      <c r="J1027" t="s">
        <v>27</v>
      </c>
      <c r="K1027" t="s">
        <v>5577</v>
      </c>
      <c r="L1027" t="s">
        <v>254</v>
      </c>
      <c r="M1027">
        <v>46544</v>
      </c>
      <c r="N1027" t="s">
        <v>105</v>
      </c>
      <c r="O1027" t="s">
        <v>7314</v>
      </c>
      <c r="P1027" t="s">
        <v>46</v>
      </c>
      <c r="Q1027" t="s">
        <v>75</v>
      </c>
      <c r="R1027" t="s">
        <v>7315</v>
      </c>
      <c r="S1027">
        <v>128.39999999999998</v>
      </c>
      <c r="T1027">
        <v>3</v>
      </c>
      <c r="U1027">
        <v>0</v>
      </c>
      <c r="V1027">
        <v>64.199999999999989</v>
      </c>
    </row>
    <row r="1028" spans="1:22" x14ac:dyDescent="0.3">
      <c r="A1028">
        <v>1025</v>
      </c>
      <c r="B1028" t="s">
        <v>3043</v>
      </c>
      <c r="C1028">
        <v>2014</v>
      </c>
      <c r="D1028" s="13">
        <v>41991</v>
      </c>
      <c r="E1028" s="13">
        <v>41994</v>
      </c>
      <c r="F1028" t="s">
        <v>188</v>
      </c>
      <c r="G1028" t="s">
        <v>3044</v>
      </c>
      <c r="H1028" t="s">
        <v>3045</v>
      </c>
      <c r="I1028" t="s">
        <v>102</v>
      </c>
      <c r="J1028" t="s">
        <v>27</v>
      </c>
      <c r="K1028" t="s">
        <v>42</v>
      </c>
      <c r="L1028" t="s">
        <v>43</v>
      </c>
      <c r="M1028">
        <v>90045</v>
      </c>
      <c r="N1028" t="s">
        <v>44</v>
      </c>
      <c r="O1028" t="s">
        <v>3046</v>
      </c>
      <c r="P1028" t="s">
        <v>46</v>
      </c>
      <c r="Q1028" t="s">
        <v>75</v>
      </c>
      <c r="R1028" t="s">
        <v>3047</v>
      </c>
      <c r="S1028">
        <v>11.808</v>
      </c>
      <c r="T1028">
        <v>2</v>
      </c>
      <c r="U1028">
        <v>0.2</v>
      </c>
      <c r="V1028">
        <v>4.2804000000000002</v>
      </c>
    </row>
    <row r="1029" spans="1:22" x14ac:dyDescent="0.3">
      <c r="A1029">
        <v>4207</v>
      </c>
      <c r="B1029" t="s">
        <v>7305</v>
      </c>
      <c r="C1029">
        <v>2011</v>
      </c>
      <c r="D1029" s="13">
        <v>40847</v>
      </c>
      <c r="E1029" s="13">
        <v>40849</v>
      </c>
      <c r="F1029" t="s">
        <v>23</v>
      </c>
      <c r="G1029" t="s">
        <v>4893</v>
      </c>
      <c r="H1029" t="s">
        <v>4894</v>
      </c>
      <c r="I1029" t="s">
        <v>26</v>
      </c>
      <c r="J1029" t="s">
        <v>27</v>
      </c>
      <c r="K1029" t="s">
        <v>7306</v>
      </c>
      <c r="L1029" t="s">
        <v>1399</v>
      </c>
      <c r="M1029">
        <v>2920</v>
      </c>
      <c r="N1029" t="s">
        <v>148</v>
      </c>
      <c r="O1029" t="s">
        <v>3221</v>
      </c>
      <c r="P1029" t="s">
        <v>46</v>
      </c>
      <c r="Q1029" t="s">
        <v>75</v>
      </c>
      <c r="R1029" t="s">
        <v>3222</v>
      </c>
      <c r="S1029">
        <v>34.08</v>
      </c>
      <c r="T1029">
        <v>2</v>
      </c>
      <c r="U1029">
        <v>0</v>
      </c>
      <c r="V1029">
        <v>15.676799999999997</v>
      </c>
    </row>
    <row r="1030" spans="1:22" x14ac:dyDescent="0.3">
      <c r="A1030">
        <v>4199</v>
      </c>
      <c r="B1030" t="s">
        <v>7303</v>
      </c>
      <c r="C1030">
        <v>2013</v>
      </c>
      <c r="D1030" s="13">
        <v>41612</v>
      </c>
      <c r="E1030" s="13">
        <v>41617</v>
      </c>
      <c r="F1030" t="s">
        <v>50</v>
      </c>
      <c r="G1030" t="s">
        <v>1453</v>
      </c>
      <c r="H1030" t="s">
        <v>1454</v>
      </c>
      <c r="I1030" t="s">
        <v>26</v>
      </c>
      <c r="J1030" t="s">
        <v>27</v>
      </c>
      <c r="K1030" t="s">
        <v>146</v>
      </c>
      <c r="L1030" t="s">
        <v>147</v>
      </c>
      <c r="M1030">
        <v>19134</v>
      </c>
      <c r="N1030" t="s">
        <v>148</v>
      </c>
      <c r="O1030" t="s">
        <v>1120</v>
      </c>
      <c r="P1030" t="s">
        <v>46</v>
      </c>
      <c r="Q1030" t="s">
        <v>75</v>
      </c>
      <c r="R1030" t="s">
        <v>1121</v>
      </c>
      <c r="S1030">
        <v>18.192000000000004</v>
      </c>
      <c r="T1030">
        <v>4</v>
      </c>
      <c r="U1030">
        <v>0.7</v>
      </c>
      <c r="V1030">
        <v>-14.553600000000003</v>
      </c>
    </row>
    <row r="1031" spans="1:22" x14ac:dyDescent="0.3">
      <c r="A1031">
        <v>4188</v>
      </c>
      <c r="B1031" t="s">
        <v>7286</v>
      </c>
      <c r="C1031">
        <v>2014</v>
      </c>
      <c r="D1031" s="13">
        <v>41778</v>
      </c>
      <c r="E1031" s="13">
        <v>41783</v>
      </c>
      <c r="F1031" t="s">
        <v>50</v>
      </c>
      <c r="G1031" t="s">
        <v>7287</v>
      </c>
      <c r="H1031" t="s">
        <v>7288</v>
      </c>
      <c r="I1031" t="s">
        <v>41</v>
      </c>
      <c r="J1031" t="s">
        <v>27</v>
      </c>
      <c r="K1031" t="s">
        <v>7289</v>
      </c>
      <c r="L1031" t="s">
        <v>104</v>
      </c>
      <c r="M1031">
        <v>78501</v>
      </c>
      <c r="N1031" t="s">
        <v>105</v>
      </c>
      <c r="O1031" t="s">
        <v>4940</v>
      </c>
      <c r="P1031" t="s">
        <v>46</v>
      </c>
      <c r="Q1031" t="s">
        <v>75</v>
      </c>
      <c r="R1031" t="s">
        <v>4941</v>
      </c>
      <c r="S1031">
        <v>1.9959999999999996</v>
      </c>
      <c r="T1031">
        <v>1</v>
      </c>
      <c r="U1031">
        <v>0.8</v>
      </c>
      <c r="V1031">
        <v>-3.293400000000001</v>
      </c>
    </row>
    <row r="1032" spans="1:22" x14ac:dyDescent="0.3">
      <c r="A1032">
        <v>4187</v>
      </c>
      <c r="B1032" t="s">
        <v>7286</v>
      </c>
      <c r="C1032">
        <v>2014</v>
      </c>
      <c r="D1032" s="13">
        <v>41778</v>
      </c>
      <c r="E1032" s="13">
        <v>41783</v>
      </c>
      <c r="F1032" t="s">
        <v>50</v>
      </c>
      <c r="G1032" t="s">
        <v>7287</v>
      </c>
      <c r="H1032" t="s">
        <v>7288</v>
      </c>
      <c r="I1032" t="s">
        <v>41</v>
      </c>
      <c r="J1032" t="s">
        <v>27</v>
      </c>
      <c r="K1032" t="s">
        <v>7289</v>
      </c>
      <c r="L1032" t="s">
        <v>104</v>
      </c>
      <c r="M1032">
        <v>78501</v>
      </c>
      <c r="N1032" t="s">
        <v>105</v>
      </c>
      <c r="O1032" t="s">
        <v>2709</v>
      </c>
      <c r="P1032" t="s">
        <v>46</v>
      </c>
      <c r="Q1032" t="s">
        <v>75</v>
      </c>
      <c r="R1032" t="s">
        <v>2710</v>
      </c>
      <c r="S1032">
        <v>6.8739999999999988</v>
      </c>
      <c r="T1032">
        <v>7</v>
      </c>
      <c r="U1032">
        <v>0.8</v>
      </c>
      <c r="V1032">
        <v>-10.654700000000002</v>
      </c>
    </row>
    <row r="1033" spans="1:22" x14ac:dyDescent="0.3">
      <c r="A1033">
        <v>4181</v>
      </c>
      <c r="B1033" t="s">
        <v>7278</v>
      </c>
      <c r="C1033">
        <v>2014</v>
      </c>
      <c r="D1033" s="13">
        <v>41920</v>
      </c>
      <c r="E1033" s="13">
        <v>41924</v>
      </c>
      <c r="F1033" t="s">
        <v>50</v>
      </c>
      <c r="G1033" t="s">
        <v>2484</v>
      </c>
      <c r="H1033" t="s">
        <v>2485</v>
      </c>
      <c r="I1033" t="s">
        <v>26</v>
      </c>
      <c r="J1033" t="s">
        <v>27</v>
      </c>
      <c r="K1033" t="s">
        <v>184</v>
      </c>
      <c r="L1033" t="s">
        <v>104</v>
      </c>
      <c r="M1033">
        <v>77036</v>
      </c>
      <c r="N1033" t="s">
        <v>105</v>
      </c>
      <c r="O1033" t="s">
        <v>108</v>
      </c>
      <c r="P1033" t="s">
        <v>46</v>
      </c>
      <c r="Q1033" t="s">
        <v>75</v>
      </c>
      <c r="R1033" t="s">
        <v>109</v>
      </c>
      <c r="S1033">
        <v>4.2399999999999993</v>
      </c>
      <c r="T1033">
        <v>5</v>
      </c>
      <c r="U1033">
        <v>0.8</v>
      </c>
      <c r="V1033">
        <v>-6.3599999999999994</v>
      </c>
    </row>
    <row r="1034" spans="1:22" x14ac:dyDescent="0.3">
      <c r="A1034">
        <v>4180</v>
      </c>
      <c r="B1034" t="s">
        <v>7277</v>
      </c>
      <c r="C1034">
        <v>2014</v>
      </c>
      <c r="D1034" s="13">
        <v>41705</v>
      </c>
      <c r="E1034" s="13">
        <v>41709</v>
      </c>
      <c r="F1034" t="s">
        <v>50</v>
      </c>
      <c r="G1034" t="s">
        <v>3436</v>
      </c>
      <c r="H1034" t="s">
        <v>3437</v>
      </c>
      <c r="I1034" t="s">
        <v>102</v>
      </c>
      <c r="J1034" t="s">
        <v>27</v>
      </c>
      <c r="K1034" t="s">
        <v>127</v>
      </c>
      <c r="L1034" t="s">
        <v>43</v>
      </c>
      <c r="M1034">
        <v>94109</v>
      </c>
      <c r="N1034" t="s">
        <v>44</v>
      </c>
      <c r="O1034" t="s">
        <v>345</v>
      </c>
      <c r="P1034" t="s">
        <v>46</v>
      </c>
      <c r="Q1034" t="s">
        <v>75</v>
      </c>
      <c r="R1034" t="s">
        <v>346</v>
      </c>
      <c r="S1034">
        <v>14.976000000000001</v>
      </c>
      <c r="T1034">
        <v>9</v>
      </c>
      <c r="U1034">
        <v>0.2</v>
      </c>
      <c r="V1034">
        <v>5.4288000000000007</v>
      </c>
    </row>
    <row r="1035" spans="1:22" x14ac:dyDescent="0.3">
      <c r="A1035">
        <v>4175</v>
      </c>
      <c r="B1035" t="s">
        <v>7271</v>
      </c>
      <c r="C1035">
        <v>2013</v>
      </c>
      <c r="D1035" s="13">
        <v>41457</v>
      </c>
      <c r="E1035" s="13">
        <v>41457</v>
      </c>
      <c r="F1035" t="s">
        <v>1290</v>
      </c>
      <c r="G1035" t="s">
        <v>2334</v>
      </c>
      <c r="H1035" t="s">
        <v>2335</v>
      </c>
      <c r="I1035" t="s">
        <v>26</v>
      </c>
      <c r="J1035" t="s">
        <v>27</v>
      </c>
      <c r="K1035" t="s">
        <v>382</v>
      </c>
      <c r="L1035" t="s">
        <v>383</v>
      </c>
      <c r="M1035">
        <v>29203</v>
      </c>
      <c r="N1035" t="s">
        <v>30</v>
      </c>
      <c r="O1035" t="s">
        <v>2750</v>
      </c>
      <c r="P1035" t="s">
        <v>46</v>
      </c>
      <c r="Q1035" t="s">
        <v>75</v>
      </c>
      <c r="R1035" t="s">
        <v>2751</v>
      </c>
      <c r="S1035">
        <v>58.34</v>
      </c>
      <c r="T1035">
        <v>2</v>
      </c>
      <c r="U1035">
        <v>0</v>
      </c>
      <c r="V1035">
        <v>28.0032</v>
      </c>
    </row>
    <row r="1036" spans="1:22" x14ac:dyDescent="0.3">
      <c r="A1036">
        <v>4173</v>
      </c>
      <c r="B1036" t="s">
        <v>7271</v>
      </c>
      <c r="C1036">
        <v>2013</v>
      </c>
      <c r="D1036" s="13">
        <v>41457</v>
      </c>
      <c r="E1036" s="13">
        <v>41457</v>
      </c>
      <c r="F1036" t="s">
        <v>1290</v>
      </c>
      <c r="G1036" t="s">
        <v>2334</v>
      </c>
      <c r="H1036" t="s">
        <v>2335</v>
      </c>
      <c r="I1036" t="s">
        <v>26</v>
      </c>
      <c r="J1036" t="s">
        <v>27</v>
      </c>
      <c r="K1036" t="s">
        <v>382</v>
      </c>
      <c r="L1036" t="s">
        <v>383</v>
      </c>
      <c r="M1036">
        <v>29203</v>
      </c>
      <c r="N1036" t="s">
        <v>30</v>
      </c>
      <c r="O1036" t="s">
        <v>132</v>
      </c>
      <c r="P1036" t="s">
        <v>46</v>
      </c>
      <c r="Q1036" t="s">
        <v>75</v>
      </c>
      <c r="R1036" t="s">
        <v>133</v>
      </c>
      <c r="S1036">
        <v>14.2</v>
      </c>
      <c r="T1036">
        <v>2</v>
      </c>
      <c r="U1036">
        <v>0</v>
      </c>
      <c r="V1036">
        <v>6.5319999999999991</v>
      </c>
    </row>
    <row r="1037" spans="1:22" x14ac:dyDescent="0.3">
      <c r="A1037">
        <v>4164</v>
      </c>
      <c r="B1037" t="s">
        <v>7261</v>
      </c>
      <c r="C1037">
        <v>2012</v>
      </c>
      <c r="D1037" s="13">
        <v>40982</v>
      </c>
      <c r="E1037" s="13">
        <v>40986</v>
      </c>
      <c r="F1037" t="s">
        <v>50</v>
      </c>
      <c r="G1037" t="s">
        <v>1827</v>
      </c>
      <c r="H1037" t="s">
        <v>1828</v>
      </c>
      <c r="I1037" t="s">
        <v>26</v>
      </c>
      <c r="J1037" t="s">
        <v>27</v>
      </c>
      <c r="K1037" t="s">
        <v>244</v>
      </c>
      <c r="L1037" t="s">
        <v>2694</v>
      </c>
      <c r="M1037">
        <v>3820</v>
      </c>
      <c r="N1037" t="s">
        <v>148</v>
      </c>
      <c r="O1037" t="s">
        <v>4766</v>
      </c>
      <c r="P1037" t="s">
        <v>46</v>
      </c>
      <c r="Q1037" t="s">
        <v>75</v>
      </c>
      <c r="R1037" t="s">
        <v>4767</v>
      </c>
      <c r="S1037">
        <v>671.93999999999994</v>
      </c>
      <c r="T1037">
        <v>3</v>
      </c>
      <c r="U1037">
        <v>0</v>
      </c>
      <c r="V1037">
        <v>315.81179999999995</v>
      </c>
    </row>
    <row r="1038" spans="1:22" x14ac:dyDescent="0.3">
      <c r="A1038">
        <v>1035</v>
      </c>
      <c r="B1038" t="s">
        <v>3062</v>
      </c>
      <c r="C1038">
        <v>2013</v>
      </c>
      <c r="D1038" s="13">
        <v>41599</v>
      </c>
      <c r="E1038" s="13">
        <v>41601</v>
      </c>
      <c r="F1038" t="s">
        <v>188</v>
      </c>
      <c r="G1038" t="s">
        <v>3063</v>
      </c>
      <c r="H1038" t="s">
        <v>3064</v>
      </c>
      <c r="I1038" t="s">
        <v>26</v>
      </c>
      <c r="J1038" t="s">
        <v>27</v>
      </c>
      <c r="K1038" t="s">
        <v>1007</v>
      </c>
      <c r="L1038" t="s">
        <v>498</v>
      </c>
      <c r="M1038">
        <v>45231</v>
      </c>
      <c r="N1038" t="s">
        <v>148</v>
      </c>
      <c r="O1038" t="s">
        <v>971</v>
      </c>
      <c r="P1038" t="s">
        <v>46</v>
      </c>
      <c r="Q1038" t="s">
        <v>75</v>
      </c>
      <c r="R1038" t="s">
        <v>972</v>
      </c>
      <c r="S1038">
        <v>2.6280000000000001</v>
      </c>
      <c r="T1038">
        <v>2</v>
      </c>
      <c r="U1038">
        <v>0.7</v>
      </c>
      <c r="V1038">
        <v>-1.9272</v>
      </c>
    </row>
    <row r="1039" spans="1:22" x14ac:dyDescent="0.3">
      <c r="A1039">
        <v>1036</v>
      </c>
      <c r="B1039" t="s">
        <v>3062</v>
      </c>
      <c r="C1039">
        <v>2013</v>
      </c>
      <c r="D1039" s="13">
        <v>41599</v>
      </c>
      <c r="E1039" s="13">
        <v>41601</v>
      </c>
      <c r="F1039" t="s">
        <v>188</v>
      </c>
      <c r="G1039" t="s">
        <v>3063</v>
      </c>
      <c r="H1039" t="s">
        <v>3064</v>
      </c>
      <c r="I1039" t="s">
        <v>26</v>
      </c>
      <c r="J1039" t="s">
        <v>27</v>
      </c>
      <c r="K1039" t="s">
        <v>1007</v>
      </c>
      <c r="L1039" t="s">
        <v>498</v>
      </c>
      <c r="M1039">
        <v>45231</v>
      </c>
      <c r="N1039" t="s">
        <v>148</v>
      </c>
      <c r="O1039" t="s">
        <v>168</v>
      </c>
      <c r="P1039" t="s">
        <v>46</v>
      </c>
      <c r="Q1039" t="s">
        <v>75</v>
      </c>
      <c r="R1039" t="s">
        <v>169</v>
      </c>
      <c r="S1039">
        <v>14.427000000000003</v>
      </c>
      <c r="T1039">
        <v>3</v>
      </c>
      <c r="U1039">
        <v>0.7</v>
      </c>
      <c r="V1039">
        <v>-10.579799999999999</v>
      </c>
    </row>
    <row r="1040" spans="1:22" x14ac:dyDescent="0.3">
      <c r="A1040">
        <v>4158</v>
      </c>
      <c r="B1040" t="s">
        <v>7255</v>
      </c>
      <c r="C1040">
        <v>2012</v>
      </c>
      <c r="D1040" s="13">
        <v>41248</v>
      </c>
      <c r="E1040" s="13">
        <v>41252</v>
      </c>
      <c r="F1040" t="s">
        <v>23</v>
      </c>
      <c r="G1040" t="s">
        <v>5023</v>
      </c>
      <c r="H1040" t="s">
        <v>5024</v>
      </c>
      <c r="I1040" t="s">
        <v>26</v>
      </c>
      <c r="J1040" t="s">
        <v>27</v>
      </c>
      <c r="K1040" t="s">
        <v>146</v>
      </c>
      <c r="L1040" t="s">
        <v>147</v>
      </c>
      <c r="M1040">
        <v>19140</v>
      </c>
      <c r="N1040" t="s">
        <v>148</v>
      </c>
      <c r="O1040" t="s">
        <v>1927</v>
      </c>
      <c r="P1040" t="s">
        <v>46</v>
      </c>
      <c r="Q1040" t="s">
        <v>75</v>
      </c>
      <c r="R1040" t="s">
        <v>1928</v>
      </c>
      <c r="S1040">
        <v>26.064000000000007</v>
      </c>
      <c r="T1040">
        <v>6</v>
      </c>
      <c r="U1040">
        <v>0.7</v>
      </c>
      <c r="V1040">
        <v>-19.982399999999991</v>
      </c>
    </row>
    <row r="1041" spans="1:22" x14ac:dyDescent="0.3">
      <c r="A1041">
        <v>1038</v>
      </c>
      <c r="B1041" t="s">
        <v>3071</v>
      </c>
      <c r="C1041">
        <v>2012</v>
      </c>
      <c r="D1041" s="13">
        <v>41073</v>
      </c>
      <c r="E1041" s="13">
        <v>41074</v>
      </c>
      <c r="F1041" t="s">
        <v>188</v>
      </c>
      <c r="G1041" t="s">
        <v>3072</v>
      </c>
      <c r="H1041" t="s">
        <v>3073</v>
      </c>
      <c r="I1041" t="s">
        <v>26</v>
      </c>
      <c r="J1041" t="s">
        <v>27</v>
      </c>
      <c r="K1041" t="s">
        <v>42</v>
      </c>
      <c r="L1041" t="s">
        <v>43</v>
      </c>
      <c r="M1041">
        <v>90004</v>
      </c>
      <c r="N1041" t="s">
        <v>44</v>
      </c>
      <c r="O1041" t="s">
        <v>3074</v>
      </c>
      <c r="P1041" t="s">
        <v>46</v>
      </c>
      <c r="Q1041" t="s">
        <v>75</v>
      </c>
      <c r="R1041" t="s">
        <v>3075</v>
      </c>
      <c r="S1041">
        <v>36.624000000000002</v>
      </c>
      <c r="T1041">
        <v>3</v>
      </c>
      <c r="U1041">
        <v>0.2</v>
      </c>
      <c r="V1041">
        <v>13.734</v>
      </c>
    </row>
    <row r="1042" spans="1:22" x14ac:dyDescent="0.3">
      <c r="A1042">
        <v>4156</v>
      </c>
      <c r="B1042" t="s">
        <v>7254</v>
      </c>
      <c r="C1042">
        <v>2013</v>
      </c>
      <c r="D1042" s="13">
        <v>41638</v>
      </c>
      <c r="E1042" s="13">
        <v>41643</v>
      </c>
      <c r="F1042" t="s">
        <v>50</v>
      </c>
      <c r="G1042" t="s">
        <v>1477</v>
      </c>
      <c r="H1042" t="s">
        <v>1478</v>
      </c>
      <c r="I1042" t="s">
        <v>41</v>
      </c>
      <c r="J1042" t="s">
        <v>27</v>
      </c>
      <c r="K1042" t="s">
        <v>515</v>
      </c>
      <c r="L1042" t="s">
        <v>335</v>
      </c>
      <c r="M1042">
        <v>37620</v>
      </c>
      <c r="N1042" t="s">
        <v>30</v>
      </c>
      <c r="O1042" t="s">
        <v>2913</v>
      </c>
      <c r="P1042" t="s">
        <v>46</v>
      </c>
      <c r="Q1042" t="s">
        <v>75</v>
      </c>
      <c r="R1042" t="s">
        <v>2914</v>
      </c>
      <c r="S1042">
        <v>2.8080000000000007</v>
      </c>
      <c r="T1042">
        <v>3</v>
      </c>
      <c r="U1042">
        <v>0.7</v>
      </c>
      <c r="V1042">
        <v>-1.9656000000000002</v>
      </c>
    </row>
    <row r="1043" spans="1:22" x14ac:dyDescent="0.3">
      <c r="A1043">
        <v>4155</v>
      </c>
      <c r="B1043" t="s">
        <v>7254</v>
      </c>
      <c r="C1043">
        <v>2013</v>
      </c>
      <c r="D1043" s="13">
        <v>41638</v>
      </c>
      <c r="E1043" s="13">
        <v>41643</v>
      </c>
      <c r="F1043" t="s">
        <v>50</v>
      </c>
      <c r="G1043" t="s">
        <v>1477</v>
      </c>
      <c r="H1043" t="s">
        <v>1478</v>
      </c>
      <c r="I1043" t="s">
        <v>41</v>
      </c>
      <c r="J1043" t="s">
        <v>27</v>
      </c>
      <c r="K1043" t="s">
        <v>515</v>
      </c>
      <c r="L1043" t="s">
        <v>335</v>
      </c>
      <c r="M1043">
        <v>37620</v>
      </c>
      <c r="N1043" t="s">
        <v>30</v>
      </c>
      <c r="O1043" t="s">
        <v>575</v>
      </c>
      <c r="P1043" t="s">
        <v>46</v>
      </c>
      <c r="Q1043" t="s">
        <v>75</v>
      </c>
      <c r="R1043" t="s">
        <v>576</v>
      </c>
      <c r="S1043">
        <v>38.088000000000001</v>
      </c>
      <c r="T1043">
        <v>4</v>
      </c>
      <c r="U1043">
        <v>0.7</v>
      </c>
      <c r="V1043">
        <v>-27.93119999999999</v>
      </c>
    </row>
    <row r="1044" spans="1:22" x14ac:dyDescent="0.3">
      <c r="A1044">
        <v>4148</v>
      </c>
      <c r="B1044" t="s">
        <v>7252</v>
      </c>
      <c r="C1044">
        <v>2014</v>
      </c>
      <c r="D1044" s="13">
        <v>41936</v>
      </c>
      <c r="E1044" s="13">
        <v>41941</v>
      </c>
      <c r="F1044" t="s">
        <v>50</v>
      </c>
      <c r="G1044" t="s">
        <v>6777</v>
      </c>
      <c r="H1044" t="s">
        <v>6778</v>
      </c>
      <c r="I1044" t="s">
        <v>26</v>
      </c>
      <c r="J1044" t="s">
        <v>27</v>
      </c>
      <c r="K1044" t="s">
        <v>1237</v>
      </c>
      <c r="L1044" t="s">
        <v>104</v>
      </c>
      <c r="M1044">
        <v>78745</v>
      </c>
      <c r="N1044" t="s">
        <v>105</v>
      </c>
      <c r="O1044" t="s">
        <v>6548</v>
      </c>
      <c r="P1044" t="s">
        <v>46</v>
      </c>
      <c r="Q1044" t="s">
        <v>75</v>
      </c>
      <c r="R1044" t="s">
        <v>6549</v>
      </c>
      <c r="S1044">
        <v>9.7619999999999969</v>
      </c>
      <c r="T1044">
        <v>3</v>
      </c>
      <c r="U1044">
        <v>0.8</v>
      </c>
      <c r="V1044">
        <v>-15.131100000000004</v>
      </c>
    </row>
    <row r="1045" spans="1:22" x14ac:dyDescent="0.3">
      <c r="A1045">
        <v>4143</v>
      </c>
      <c r="B1045" t="s">
        <v>7247</v>
      </c>
      <c r="C1045">
        <v>2011</v>
      </c>
      <c r="D1045" s="13">
        <v>40682</v>
      </c>
      <c r="E1045" s="13">
        <v>40686</v>
      </c>
      <c r="F1045" t="s">
        <v>50</v>
      </c>
      <c r="G1045" t="s">
        <v>5105</v>
      </c>
      <c r="H1045" t="s">
        <v>5106</v>
      </c>
      <c r="I1045" t="s">
        <v>26</v>
      </c>
      <c r="J1045" t="s">
        <v>27</v>
      </c>
      <c r="K1045" t="s">
        <v>5311</v>
      </c>
      <c r="L1045" t="s">
        <v>238</v>
      </c>
      <c r="M1045">
        <v>48640</v>
      </c>
      <c r="N1045" t="s">
        <v>105</v>
      </c>
      <c r="O1045" t="s">
        <v>4832</v>
      </c>
      <c r="P1045" t="s">
        <v>46</v>
      </c>
      <c r="Q1045" t="s">
        <v>75</v>
      </c>
      <c r="R1045" t="s">
        <v>4833</v>
      </c>
      <c r="S1045">
        <v>57.42</v>
      </c>
      <c r="T1045">
        <v>9</v>
      </c>
      <c r="U1045">
        <v>0</v>
      </c>
      <c r="V1045">
        <v>26.413199999999996</v>
      </c>
    </row>
    <row r="1046" spans="1:22" x14ac:dyDescent="0.3">
      <c r="A1046">
        <v>4139</v>
      </c>
      <c r="B1046" t="s">
        <v>7242</v>
      </c>
      <c r="C1046">
        <v>2013</v>
      </c>
      <c r="D1046" s="13">
        <v>41639</v>
      </c>
      <c r="E1046" s="13">
        <v>41641</v>
      </c>
      <c r="F1046" t="s">
        <v>188</v>
      </c>
      <c r="G1046" t="s">
        <v>3939</v>
      </c>
      <c r="H1046" t="s">
        <v>3940</v>
      </c>
      <c r="I1046" t="s">
        <v>41</v>
      </c>
      <c r="J1046" t="s">
        <v>27</v>
      </c>
      <c r="K1046" t="s">
        <v>7243</v>
      </c>
      <c r="L1046" t="s">
        <v>104</v>
      </c>
      <c r="M1046">
        <v>77536</v>
      </c>
      <c r="N1046" t="s">
        <v>105</v>
      </c>
      <c r="O1046" t="s">
        <v>325</v>
      </c>
      <c r="P1046" t="s">
        <v>46</v>
      </c>
      <c r="Q1046" t="s">
        <v>75</v>
      </c>
      <c r="R1046" t="s">
        <v>326</v>
      </c>
      <c r="S1046">
        <v>6.9239999999999977</v>
      </c>
      <c r="T1046">
        <v>6</v>
      </c>
      <c r="U1046">
        <v>0.8</v>
      </c>
      <c r="V1046">
        <v>-10.385999999999999</v>
      </c>
    </row>
    <row r="1047" spans="1:22" x14ac:dyDescent="0.3">
      <c r="A1047">
        <v>4136</v>
      </c>
      <c r="B1047" t="s">
        <v>7240</v>
      </c>
      <c r="C1047">
        <v>2014</v>
      </c>
      <c r="D1047" s="13">
        <v>41915</v>
      </c>
      <c r="E1047" s="13">
        <v>41921</v>
      </c>
      <c r="F1047" t="s">
        <v>50</v>
      </c>
      <c r="G1047" t="s">
        <v>3227</v>
      </c>
      <c r="H1047" t="s">
        <v>3228</v>
      </c>
      <c r="I1047" t="s">
        <v>102</v>
      </c>
      <c r="J1047" t="s">
        <v>27</v>
      </c>
      <c r="K1047" t="s">
        <v>42</v>
      </c>
      <c r="L1047" t="s">
        <v>43</v>
      </c>
      <c r="M1047">
        <v>90036</v>
      </c>
      <c r="N1047" t="s">
        <v>44</v>
      </c>
      <c r="O1047" t="s">
        <v>3542</v>
      </c>
      <c r="P1047" t="s">
        <v>46</v>
      </c>
      <c r="Q1047" t="s">
        <v>75</v>
      </c>
      <c r="R1047" t="s">
        <v>3543</v>
      </c>
      <c r="S1047">
        <v>112.12000000000002</v>
      </c>
      <c r="T1047">
        <v>5</v>
      </c>
      <c r="U1047">
        <v>0.2</v>
      </c>
      <c r="V1047">
        <v>42.045000000000002</v>
      </c>
    </row>
    <row r="1048" spans="1:22" x14ac:dyDescent="0.3">
      <c r="A1048">
        <v>4131</v>
      </c>
      <c r="B1048" t="s">
        <v>7236</v>
      </c>
      <c r="C1048">
        <v>2011</v>
      </c>
      <c r="D1048" s="13">
        <v>40865</v>
      </c>
      <c r="E1048" s="13">
        <v>40872</v>
      </c>
      <c r="F1048" t="s">
        <v>50</v>
      </c>
      <c r="G1048" t="s">
        <v>3751</v>
      </c>
      <c r="H1048" t="s">
        <v>3752</v>
      </c>
      <c r="I1048" t="s">
        <v>41</v>
      </c>
      <c r="J1048" t="s">
        <v>27</v>
      </c>
      <c r="K1048" t="s">
        <v>303</v>
      </c>
      <c r="L1048" t="s">
        <v>211</v>
      </c>
      <c r="M1048">
        <v>60623</v>
      </c>
      <c r="N1048" t="s">
        <v>105</v>
      </c>
      <c r="O1048" t="s">
        <v>1927</v>
      </c>
      <c r="P1048" t="s">
        <v>46</v>
      </c>
      <c r="Q1048" t="s">
        <v>75</v>
      </c>
      <c r="R1048" t="s">
        <v>1928</v>
      </c>
      <c r="S1048">
        <v>14.479999999999997</v>
      </c>
      <c r="T1048">
        <v>5</v>
      </c>
      <c r="U1048">
        <v>0.8</v>
      </c>
      <c r="V1048">
        <v>-23.89200000000001</v>
      </c>
    </row>
    <row r="1049" spans="1:22" x14ac:dyDescent="0.3">
      <c r="A1049">
        <v>4124</v>
      </c>
      <c r="B1049" t="s">
        <v>7228</v>
      </c>
      <c r="C1049">
        <v>2014</v>
      </c>
      <c r="D1049" s="13">
        <v>41771</v>
      </c>
      <c r="E1049" s="13">
        <v>41772</v>
      </c>
      <c r="F1049" t="s">
        <v>1290</v>
      </c>
      <c r="G1049" t="s">
        <v>1901</v>
      </c>
      <c r="H1049" t="s">
        <v>1902</v>
      </c>
      <c r="I1049" t="s">
        <v>26</v>
      </c>
      <c r="J1049" t="s">
        <v>27</v>
      </c>
      <c r="K1049" t="s">
        <v>95</v>
      </c>
      <c r="L1049" t="s">
        <v>96</v>
      </c>
      <c r="M1049">
        <v>98103</v>
      </c>
      <c r="N1049" t="s">
        <v>44</v>
      </c>
      <c r="O1049" t="s">
        <v>6548</v>
      </c>
      <c r="P1049" t="s">
        <v>46</v>
      </c>
      <c r="Q1049" t="s">
        <v>75</v>
      </c>
      <c r="R1049" t="s">
        <v>6549</v>
      </c>
      <c r="S1049">
        <v>26.032</v>
      </c>
      <c r="T1049">
        <v>2</v>
      </c>
      <c r="U1049">
        <v>0.2</v>
      </c>
      <c r="V1049">
        <v>9.4365999999999985</v>
      </c>
    </row>
    <row r="1050" spans="1:22" x14ac:dyDescent="0.3">
      <c r="A1050">
        <v>4120</v>
      </c>
      <c r="B1050" t="s">
        <v>7224</v>
      </c>
      <c r="C1050">
        <v>2012</v>
      </c>
      <c r="D1050" s="13">
        <v>41237</v>
      </c>
      <c r="E1050" s="13">
        <v>41242</v>
      </c>
      <c r="F1050" t="s">
        <v>50</v>
      </c>
      <c r="G1050" t="s">
        <v>2961</v>
      </c>
      <c r="H1050" t="s">
        <v>2962</v>
      </c>
      <c r="I1050" t="s">
        <v>26</v>
      </c>
      <c r="J1050" t="s">
        <v>27</v>
      </c>
      <c r="K1050" t="s">
        <v>42</v>
      </c>
      <c r="L1050" t="s">
        <v>43</v>
      </c>
      <c r="M1050">
        <v>90036</v>
      </c>
      <c r="N1050" t="s">
        <v>44</v>
      </c>
      <c r="O1050" t="s">
        <v>1102</v>
      </c>
      <c r="P1050" t="s">
        <v>46</v>
      </c>
      <c r="Q1050" t="s">
        <v>75</v>
      </c>
      <c r="R1050" t="s">
        <v>1103</v>
      </c>
      <c r="S1050">
        <v>91.391999999999996</v>
      </c>
      <c r="T1050">
        <v>8</v>
      </c>
      <c r="U1050">
        <v>0.2</v>
      </c>
      <c r="V1050">
        <v>29.702399999999997</v>
      </c>
    </row>
    <row r="1051" spans="1:22" x14ac:dyDescent="0.3">
      <c r="A1051">
        <v>4117</v>
      </c>
      <c r="B1051" t="s">
        <v>7224</v>
      </c>
      <c r="C1051">
        <v>2012</v>
      </c>
      <c r="D1051" s="13">
        <v>41237</v>
      </c>
      <c r="E1051" s="13">
        <v>41242</v>
      </c>
      <c r="F1051" t="s">
        <v>50</v>
      </c>
      <c r="G1051" t="s">
        <v>2961</v>
      </c>
      <c r="H1051" t="s">
        <v>2962</v>
      </c>
      <c r="I1051" t="s">
        <v>26</v>
      </c>
      <c r="J1051" t="s">
        <v>27</v>
      </c>
      <c r="K1051" t="s">
        <v>42</v>
      </c>
      <c r="L1051" t="s">
        <v>43</v>
      </c>
      <c r="M1051">
        <v>90036</v>
      </c>
      <c r="N1051" t="s">
        <v>44</v>
      </c>
      <c r="O1051" t="s">
        <v>3572</v>
      </c>
      <c r="P1051" t="s">
        <v>46</v>
      </c>
      <c r="Q1051" t="s">
        <v>75</v>
      </c>
      <c r="R1051" t="s">
        <v>3573</v>
      </c>
      <c r="S1051">
        <v>3.1680000000000001</v>
      </c>
      <c r="T1051">
        <v>2</v>
      </c>
      <c r="U1051">
        <v>0.2</v>
      </c>
      <c r="V1051">
        <v>0.99</v>
      </c>
    </row>
    <row r="1052" spans="1:22" x14ac:dyDescent="0.3">
      <c r="A1052">
        <v>4116</v>
      </c>
      <c r="B1052" t="s">
        <v>7223</v>
      </c>
      <c r="C1052">
        <v>2013</v>
      </c>
      <c r="D1052" s="13">
        <v>41603</v>
      </c>
      <c r="E1052" s="13">
        <v>41606</v>
      </c>
      <c r="F1052" t="s">
        <v>188</v>
      </c>
      <c r="G1052" t="s">
        <v>4716</v>
      </c>
      <c r="H1052" t="s">
        <v>4717</v>
      </c>
      <c r="I1052" t="s">
        <v>26</v>
      </c>
      <c r="J1052" t="s">
        <v>27</v>
      </c>
      <c r="K1052" t="s">
        <v>95</v>
      </c>
      <c r="L1052" t="s">
        <v>96</v>
      </c>
      <c r="M1052">
        <v>98105</v>
      </c>
      <c r="N1052" t="s">
        <v>44</v>
      </c>
      <c r="O1052" t="s">
        <v>2209</v>
      </c>
      <c r="P1052" t="s">
        <v>46</v>
      </c>
      <c r="Q1052" t="s">
        <v>75</v>
      </c>
      <c r="R1052" t="s">
        <v>2210</v>
      </c>
      <c r="S1052">
        <v>1219.96</v>
      </c>
      <c r="T1052">
        <v>5</v>
      </c>
      <c r="U1052">
        <v>0.2</v>
      </c>
      <c r="V1052">
        <v>381.23749999999995</v>
      </c>
    </row>
    <row r="1053" spans="1:22" x14ac:dyDescent="0.3">
      <c r="A1053">
        <v>4107</v>
      </c>
      <c r="B1053" t="s">
        <v>7215</v>
      </c>
      <c r="C1053">
        <v>2013</v>
      </c>
      <c r="D1053" s="13">
        <v>41509</v>
      </c>
      <c r="E1053" s="13">
        <v>41513</v>
      </c>
      <c r="F1053" t="s">
        <v>50</v>
      </c>
      <c r="G1053" t="s">
        <v>7216</v>
      </c>
      <c r="H1053" t="s">
        <v>7217</v>
      </c>
      <c r="I1053" t="s">
        <v>26</v>
      </c>
      <c r="J1053" t="s">
        <v>27</v>
      </c>
      <c r="K1053" t="s">
        <v>184</v>
      </c>
      <c r="L1053" t="s">
        <v>104</v>
      </c>
      <c r="M1053">
        <v>77041</v>
      </c>
      <c r="N1053" t="s">
        <v>105</v>
      </c>
      <c r="O1053" t="s">
        <v>3242</v>
      </c>
      <c r="P1053" t="s">
        <v>46</v>
      </c>
      <c r="Q1053" t="s">
        <v>75</v>
      </c>
      <c r="R1053" t="s">
        <v>3243</v>
      </c>
      <c r="S1053">
        <v>4.3119999999999985</v>
      </c>
      <c r="T1053">
        <v>2</v>
      </c>
      <c r="U1053">
        <v>0.8</v>
      </c>
      <c r="V1053">
        <v>-6.8992000000000022</v>
      </c>
    </row>
    <row r="1054" spans="1:22" x14ac:dyDescent="0.3">
      <c r="A1054">
        <v>4106</v>
      </c>
      <c r="B1054" t="s">
        <v>7214</v>
      </c>
      <c r="C1054">
        <v>2014</v>
      </c>
      <c r="D1054" s="13">
        <v>41859</v>
      </c>
      <c r="E1054" s="13">
        <v>41865</v>
      </c>
      <c r="F1054" t="s">
        <v>50</v>
      </c>
      <c r="G1054" t="s">
        <v>2266</v>
      </c>
      <c r="H1054" t="s">
        <v>2267</v>
      </c>
      <c r="I1054" t="s">
        <v>26</v>
      </c>
      <c r="J1054" t="s">
        <v>27</v>
      </c>
      <c r="K1054" t="s">
        <v>947</v>
      </c>
      <c r="L1054" t="s">
        <v>43</v>
      </c>
      <c r="M1054">
        <v>92105</v>
      </c>
      <c r="N1054" t="s">
        <v>44</v>
      </c>
      <c r="O1054" t="s">
        <v>1863</v>
      </c>
      <c r="P1054" t="s">
        <v>46</v>
      </c>
      <c r="Q1054" t="s">
        <v>75</v>
      </c>
      <c r="R1054" t="s">
        <v>1864</v>
      </c>
      <c r="S1054">
        <v>13.76</v>
      </c>
      <c r="T1054">
        <v>2</v>
      </c>
      <c r="U1054">
        <v>0.2</v>
      </c>
      <c r="V1054">
        <v>4.6440000000000001</v>
      </c>
    </row>
    <row r="1055" spans="1:22" x14ac:dyDescent="0.3">
      <c r="A1055">
        <v>4100</v>
      </c>
      <c r="B1055" t="s">
        <v>7207</v>
      </c>
      <c r="C1055">
        <v>2011</v>
      </c>
      <c r="D1055" s="13">
        <v>40809</v>
      </c>
      <c r="E1055" s="13">
        <v>40814</v>
      </c>
      <c r="F1055" t="s">
        <v>50</v>
      </c>
      <c r="G1055" t="s">
        <v>1583</v>
      </c>
      <c r="H1055" t="s">
        <v>1584</v>
      </c>
      <c r="I1055" t="s">
        <v>26</v>
      </c>
      <c r="J1055" t="s">
        <v>27</v>
      </c>
      <c r="K1055" t="s">
        <v>409</v>
      </c>
      <c r="L1055" t="s">
        <v>229</v>
      </c>
      <c r="M1055">
        <v>55407</v>
      </c>
      <c r="N1055" t="s">
        <v>105</v>
      </c>
      <c r="O1055" t="s">
        <v>2443</v>
      </c>
      <c r="P1055" t="s">
        <v>46</v>
      </c>
      <c r="Q1055" t="s">
        <v>75</v>
      </c>
      <c r="R1055" t="s">
        <v>2444</v>
      </c>
      <c r="S1055">
        <v>12.94</v>
      </c>
      <c r="T1055">
        <v>2</v>
      </c>
      <c r="U1055">
        <v>0</v>
      </c>
      <c r="V1055">
        <v>6.47</v>
      </c>
    </row>
    <row r="1056" spans="1:22" x14ac:dyDescent="0.3">
      <c r="A1056">
        <v>4099</v>
      </c>
      <c r="B1056" t="s">
        <v>7207</v>
      </c>
      <c r="C1056">
        <v>2011</v>
      </c>
      <c r="D1056" s="13">
        <v>40809</v>
      </c>
      <c r="E1056" s="13">
        <v>40814</v>
      </c>
      <c r="F1056" t="s">
        <v>50</v>
      </c>
      <c r="G1056" t="s">
        <v>1583</v>
      </c>
      <c r="H1056" t="s">
        <v>1584</v>
      </c>
      <c r="I1056" t="s">
        <v>26</v>
      </c>
      <c r="J1056" t="s">
        <v>27</v>
      </c>
      <c r="K1056" t="s">
        <v>409</v>
      </c>
      <c r="L1056" t="s">
        <v>229</v>
      </c>
      <c r="M1056">
        <v>55407</v>
      </c>
      <c r="N1056" t="s">
        <v>105</v>
      </c>
      <c r="O1056" t="s">
        <v>7208</v>
      </c>
      <c r="P1056" t="s">
        <v>46</v>
      </c>
      <c r="Q1056" t="s">
        <v>75</v>
      </c>
      <c r="R1056" t="s">
        <v>7209</v>
      </c>
      <c r="S1056">
        <v>9449.9500000000007</v>
      </c>
      <c r="T1056">
        <v>5</v>
      </c>
      <c r="U1056">
        <v>0</v>
      </c>
      <c r="V1056">
        <v>4630.4755000000005</v>
      </c>
    </row>
    <row r="1057" spans="1:22" x14ac:dyDescent="0.3">
      <c r="A1057">
        <v>4092</v>
      </c>
      <c r="B1057" t="s">
        <v>7204</v>
      </c>
      <c r="C1057">
        <v>2013</v>
      </c>
      <c r="D1057" s="13">
        <v>41366</v>
      </c>
      <c r="E1057" s="13">
        <v>41370</v>
      </c>
      <c r="F1057" t="s">
        <v>50</v>
      </c>
      <c r="G1057" t="s">
        <v>4524</v>
      </c>
      <c r="H1057" t="s">
        <v>4525</v>
      </c>
      <c r="I1057" t="s">
        <v>41</v>
      </c>
      <c r="J1057" t="s">
        <v>27</v>
      </c>
      <c r="K1057" t="s">
        <v>266</v>
      </c>
      <c r="L1057" t="s">
        <v>267</v>
      </c>
      <c r="M1057">
        <v>10035</v>
      </c>
      <c r="N1057" t="s">
        <v>148</v>
      </c>
      <c r="O1057" t="s">
        <v>2214</v>
      </c>
      <c r="P1057" t="s">
        <v>46</v>
      </c>
      <c r="Q1057" t="s">
        <v>75</v>
      </c>
      <c r="R1057" t="s">
        <v>2215</v>
      </c>
      <c r="S1057">
        <v>14.352000000000002</v>
      </c>
      <c r="T1057">
        <v>3</v>
      </c>
      <c r="U1057">
        <v>0.2</v>
      </c>
      <c r="V1057">
        <v>4.6643999999999988</v>
      </c>
    </row>
    <row r="1058" spans="1:22" x14ac:dyDescent="0.3">
      <c r="A1058">
        <v>4088</v>
      </c>
      <c r="B1058" t="s">
        <v>7200</v>
      </c>
      <c r="C1058">
        <v>2013</v>
      </c>
      <c r="D1058" s="13">
        <v>41491</v>
      </c>
      <c r="E1058" s="13">
        <v>41493</v>
      </c>
      <c r="F1058" t="s">
        <v>23</v>
      </c>
      <c r="G1058" t="s">
        <v>208</v>
      </c>
      <c r="H1058" t="s">
        <v>209</v>
      </c>
      <c r="I1058" t="s">
        <v>41</v>
      </c>
      <c r="J1058" t="s">
        <v>27</v>
      </c>
      <c r="K1058" t="s">
        <v>5395</v>
      </c>
      <c r="L1058" t="s">
        <v>43</v>
      </c>
      <c r="M1058">
        <v>95823</v>
      </c>
      <c r="N1058" t="s">
        <v>44</v>
      </c>
      <c r="O1058" t="s">
        <v>794</v>
      </c>
      <c r="P1058" t="s">
        <v>46</v>
      </c>
      <c r="Q1058" t="s">
        <v>75</v>
      </c>
      <c r="R1058" t="s">
        <v>795</v>
      </c>
      <c r="S1058">
        <v>11.784000000000001</v>
      </c>
      <c r="T1058">
        <v>3</v>
      </c>
      <c r="U1058">
        <v>0.2</v>
      </c>
      <c r="V1058">
        <v>3.9770999999999996</v>
      </c>
    </row>
    <row r="1059" spans="1:22" x14ac:dyDescent="0.3">
      <c r="A1059">
        <v>1056</v>
      </c>
      <c r="B1059" t="s">
        <v>3115</v>
      </c>
      <c r="C1059">
        <v>2012</v>
      </c>
      <c r="D1059" s="13">
        <v>41003</v>
      </c>
      <c r="E1059" s="13">
        <v>41007</v>
      </c>
      <c r="F1059" t="s">
        <v>50</v>
      </c>
      <c r="G1059" t="s">
        <v>3116</v>
      </c>
      <c r="H1059" t="s">
        <v>3117</v>
      </c>
      <c r="I1059" t="s">
        <v>102</v>
      </c>
      <c r="J1059" t="s">
        <v>27</v>
      </c>
      <c r="K1059" t="s">
        <v>266</v>
      </c>
      <c r="L1059" t="s">
        <v>267</v>
      </c>
      <c r="M1059">
        <v>10009</v>
      </c>
      <c r="N1059" t="s">
        <v>148</v>
      </c>
      <c r="O1059" t="s">
        <v>617</v>
      </c>
      <c r="P1059" t="s">
        <v>46</v>
      </c>
      <c r="Q1059" t="s">
        <v>75</v>
      </c>
      <c r="R1059" t="s">
        <v>618</v>
      </c>
      <c r="S1059">
        <v>82.344000000000008</v>
      </c>
      <c r="T1059">
        <v>3</v>
      </c>
      <c r="U1059">
        <v>0.2</v>
      </c>
      <c r="V1059">
        <v>27.791100000000004</v>
      </c>
    </row>
    <row r="1060" spans="1:22" x14ac:dyDescent="0.3">
      <c r="A1060">
        <v>1057</v>
      </c>
      <c r="B1060" t="s">
        <v>3115</v>
      </c>
      <c r="C1060">
        <v>2012</v>
      </c>
      <c r="D1060" s="13">
        <v>41003</v>
      </c>
      <c r="E1060" s="13">
        <v>41007</v>
      </c>
      <c r="F1060" t="s">
        <v>50</v>
      </c>
      <c r="G1060" t="s">
        <v>3116</v>
      </c>
      <c r="H1060" t="s">
        <v>3117</v>
      </c>
      <c r="I1060" t="s">
        <v>102</v>
      </c>
      <c r="J1060" t="s">
        <v>27</v>
      </c>
      <c r="K1060" t="s">
        <v>266</v>
      </c>
      <c r="L1060" t="s">
        <v>267</v>
      </c>
      <c r="M1060">
        <v>10009</v>
      </c>
      <c r="N1060" t="s">
        <v>148</v>
      </c>
      <c r="O1060" t="s">
        <v>3122</v>
      </c>
      <c r="P1060" t="s">
        <v>46</v>
      </c>
      <c r="Q1060" t="s">
        <v>75</v>
      </c>
      <c r="R1060" t="s">
        <v>3123</v>
      </c>
      <c r="S1060">
        <v>9.0879999999999992</v>
      </c>
      <c r="T1060">
        <v>4</v>
      </c>
      <c r="U1060">
        <v>0.2</v>
      </c>
      <c r="V1060">
        <v>3.2944</v>
      </c>
    </row>
    <row r="1061" spans="1:22" x14ac:dyDescent="0.3">
      <c r="A1061">
        <v>1058</v>
      </c>
      <c r="B1061" t="s">
        <v>3124</v>
      </c>
      <c r="C1061">
        <v>2014</v>
      </c>
      <c r="D1061" s="13">
        <v>41984</v>
      </c>
      <c r="E1061" s="13">
        <v>41991</v>
      </c>
      <c r="F1061" t="s">
        <v>50</v>
      </c>
      <c r="G1061" t="s">
        <v>1131</v>
      </c>
      <c r="H1061" t="s">
        <v>1132</v>
      </c>
      <c r="I1061" t="s">
        <v>41</v>
      </c>
      <c r="J1061" t="s">
        <v>27</v>
      </c>
      <c r="K1061" t="s">
        <v>947</v>
      </c>
      <c r="L1061" t="s">
        <v>43</v>
      </c>
      <c r="M1061">
        <v>92037</v>
      </c>
      <c r="N1061" t="s">
        <v>44</v>
      </c>
      <c r="O1061" t="s">
        <v>3125</v>
      </c>
      <c r="P1061" t="s">
        <v>46</v>
      </c>
      <c r="Q1061" t="s">
        <v>75</v>
      </c>
      <c r="R1061" t="s">
        <v>3126</v>
      </c>
      <c r="S1061">
        <v>19.936000000000003</v>
      </c>
      <c r="T1061">
        <v>4</v>
      </c>
      <c r="U1061">
        <v>0.2</v>
      </c>
      <c r="V1061">
        <v>7.2267999999999999</v>
      </c>
    </row>
    <row r="1062" spans="1:22" x14ac:dyDescent="0.3">
      <c r="A1062">
        <v>1059</v>
      </c>
      <c r="B1062" t="s">
        <v>3124</v>
      </c>
      <c r="C1062">
        <v>2014</v>
      </c>
      <c r="D1062" s="13">
        <v>41984</v>
      </c>
      <c r="E1062" s="13">
        <v>41991</v>
      </c>
      <c r="F1062" t="s">
        <v>50</v>
      </c>
      <c r="G1062" t="s">
        <v>1131</v>
      </c>
      <c r="H1062" t="s">
        <v>1132</v>
      </c>
      <c r="I1062" t="s">
        <v>41</v>
      </c>
      <c r="J1062" t="s">
        <v>27</v>
      </c>
      <c r="K1062" t="s">
        <v>947</v>
      </c>
      <c r="L1062" t="s">
        <v>43</v>
      </c>
      <c r="M1062">
        <v>92037</v>
      </c>
      <c r="N1062" t="s">
        <v>44</v>
      </c>
      <c r="O1062" t="s">
        <v>3127</v>
      </c>
      <c r="P1062" t="s">
        <v>46</v>
      </c>
      <c r="Q1062" t="s">
        <v>75</v>
      </c>
      <c r="R1062" t="s">
        <v>3128</v>
      </c>
      <c r="S1062">
        <v>65.567999999999998</v>
      </c>
      <c r="T1062">
        <v>2</v>
      </c>
      <c r="U1062">
        <v>0.2</v>
      </c>
      <c r="V1062">
        <v>22.948799999999995</v>
      </c>
    </row>
    <row r="1063" spans="1:22" x14ac:dyDescent="0.3">
      <c r="A1063">
        <v>4087</v>
      </c>
      <c r="B1063" t="s">
        <v>7200</v>
      </c>
      <c r="C1063">
        <v>2013</v>
      </c>
      <c r="D1063" s="13">
        <v>41491</v>
      </c>
      <c r="E1063" s="13">
        <v>41493</v>
      </c>
      <c r="F1063" t="s">
        <v>23</v>
      </c>
      <c r="G1063" t="s">
        <v>208</v>
      </c>
      <c r="H1063" t="s">
        <v>209</v>
      </c>
      <c r="I1063" t="s">
        <v>41</v>
      </c>
      <c r="J1063" t="s">
        <v>27</v>
      </c>
      <c r="K1063" t="s">
        <v>5395</v>
      </c>
      <c r="L1063" t="s">
        <v>43</v>
      </c>
      <c r="M1063">
        <v>95823</v>
      </c>
      <c r="N1063" t="s">
        <v>44</v>
      </c>
      <c r="O1063" t="s">
        <v>232</v>
      </c>
      <c r="P1063" t="s">
        <v>46</v>
      </c>
      <c r="Q1063" t="s">
        <v>75</v>
      </c>
      <c r="R1063" t="s">
        <v>233</v>
      </c>
      <c r="S1063">
        <v>20.952000000000002</v>
      </c>
      <c r="T1063">
        <v>3</v>
      </c>
      <c r="U1063">
        <v>0.2</v>
      </c>
      <c r="V1063">
        <v>7.0712999999999981</v>
      </c>
    </row>
    <row r="1064" spans="1:22" x14ac:dyDescent="0.3">
      <c r="A1064">
        <v>4085</v>
      </c>
      <c r="B1064" t="s">
        <v>7199</v>
      </c>
      <c r="C1064">
        <v>2014</v>
      </c>
      <c r="D1064" s="13">
        <v>41890</v>
      </c>
      <c r="E1064" s="13">
        <v>41892</v>
      </c>
      <c r="F1064" t="s">
        <v>188</v>
      </c>
      <c r="G1064" t="s">
        <v>5928</v>
      </c>
      <c r="H1064" t="s">
        <v>5929</v>
      </c>
      <c r="I1064" t="s">
        <v>102</v>
      </c>
      <c r="J1064" t="s">
        <v>27</v>
      </c>
      <c r="K1064" t="s">
        <v>544</v>
      </c>
      <c r="L1064" t="s">
        <v>310</v>
      </c>
      <c r="M1064">
        <v>85023</v>
      </c>
      <c r="N1064" t="s">
        <v>44</v>
      </c>
      <c r="O1064" t="s">
        <v>232</v>
      </c>
      <c r="P1064" t="s">
        <v>46</v>
      </c>
      <c r="Q1064" t="s">
        <v>75</v>
      </c>
      <c r="R1064" t="s">
        <v>233</v>
      </c>
      <c r="S1064">
        <v>7.857000000000002</v>
      </c>
      <c r="T1064">
        <v>3</v>
      </c>
      <c r="U1064">
        <v>0.7</v>
      </c>
      <c r="V1064">
        <v>-6.0236999999999998</v>
      </c>
    </row>
    <row r="1065" spans="1:22" x14ac:dyDescent="0.3">
      <c r="A1065">
        <v>4083</v>
      </c>
      <c r="B1065" t="s">
        <v>7198</v>
      </c>
      <c r="C1065">
        <v>2014</v>
      </c>
      <c r="D1065" s="13">
        <v>41815</v>
      </c>
      <c r="E1065" s="13">
        <v>41821</v>
      </c>
      <c r="F1065" t="s">
        <v>50</v>
      </c>
      <c r="G1065" t="s">
        <v>5734</v>
      </c>
      <c r="H1065" t="s">
        <v>5735</v>
      </c>
      <c r="I1065" t="s">
        <v>41</v>
      </c>
      <c r="J1065" t="s">
        <v>27</v>
      </c>
      <c r="K1065" t="s">
        <v>357</v>
      </c>
      <c r="L1065" t="s">
        <v>211</v>
      </c>
      <c r="M1065">
        <v>62521</v>
      </c>
      <c r="N1065" t="s">
        <v>105</v>
      </c>
      <c r="O1065" t="s">
        <v>2209</v>
      </c>
      <c r="P1065" t="s">
        <v>46</v>
      </c>
      <c r="Q1065" t="s">
        <v>75</v>
      </c>
      <c r="R1065" t="s">
        <v>2210</v>
      </c>
      <c r="S1065">
        <v>182.99399999999997</v>
      </c>
      <c r="T1065">
        <v>3</v>
      </c>
      <c r="U1065">
        <v>0.8</v>
      </c>
      <c r="V1065">
        <v>-320.23950000000013</v>
      </c>
    </row>
    <row r="1066" spans="1:22" x14ac:dyDescent="0.3">
      <c r="A1066">
        <v>4082</v>
      </c>
      <c r="B1066" t="s">
        <v>7197</v>
      </c>
      <c r="C1066">
        <v>2013</v>
      </c>
      <c r="D1066" s="13">
        <v>41543</v>
      </c>
      <c r="E1066" s="13">
        <v>41547</v>
      </c>
      <c r="F1066" t="s">
        <v>50</v>
      </c>
      <c r="G1066" t="s">
        <v>6982</v>
      </c>
      <c r="H1066" t="s">
        <v>6983</v>
      </c>
      <c r="I1066" t="s">
        <v>41</v>
      </c>
      <c r="J1066" t="s">
        <v>27</v>
      </c>
      <c r="K1066" t="s">
        <v>4278</v>
      </c>
      <c r="L1066" t="s">
        <v>420</v>
      </c>
      <c r="M1066">
        <v>97224</v>
      </c>
      <c r="N1066" t="s">
        <v>44</v>
      </c>
      <c r="O1066" t="s">
        <v>7008</v>
      </c>
      <c r="P1066" t="s">
        <v>46</v>
      </c>
      <c r="Q1066" t="s">
        <v>75</v>
      </c>
      <c r="R1066" t="s">
        <v>7009</v>
      </c>
      <c r="S1066">
        <v>5.0220000000000002</v>
      </c>
      <c r="T1066">
        <v>1</v>
      </c>
      <c r="U1066">
        <v>0.7</v>
      </c>
      <c r="V1066">
        <v>-3.5153999999999996</v>
      </c>
    </row>
    <row r="1067" spans="1:22" x14ac:dyDescent="0.3">
      <c r="A1067">
        <v>4077</v>
      </c>
      <c r="B1067" t="s">
        <v>7195</v>
      </c>
      <c r="C1067">
        <v>2012</v>
      </c>
      <c r="D1067" s="13">
        <v>41262</v>
      </c>
      <c r="E1067" s="13">
        <v>41264</v>
      </c>
      <c r="F1067" t="s">
        <v>23</v>
      </c>
      <c r="G1067" t="s">
        <v>3518</v>
      </c>
      <c r="H1067" t="s">
        <v>3519</v>
      </c>
      <c r="I1067" t="s">
        <v>41</v>
      </c>
      <c r="J1067" t="s">
        <v>27</v>
      </c>
      <c r="K1067" t="s">
        <v>2530</v>
      </c>
      <c r="L1067" t="s">
        <v>138</v>
      </c>
      <c r="M1067">
        <v>68104</v>
      </c>
      <c r="N1067" t="s">
        <v>105</v>
      </c>
      <c r="O1067" t="s">
        <v>2553</v>
      </c>
      <c r="P1067" t="s">
        <v>46</v>
      </c>
      <c r="Q1067" t="s">
        <v>75</v>
      </c>
      <c r="R1067" t="s">
        <v>2554</v>
      </c>
      <c r="S1067">
        <v>7.04</v>
      </c>
      <c r="T1067">
        <v>2</v>
      </c>
      <c r="U1067">
        <v>0</v>
      </c>
      <c r="V1067">
        <v>3.3087999999999997</v>
      </c>
    </row>
    <row r="1068" spans="1:22" x14ac:dyDescent="0.3">
      <c r="A1068">
        <v>4071</v>
      </c>
      <c r="B1068" t="s">
        <v>7189</v>
      </c>
      <c r="C1068">
        <v>2013</v>
      </c>
      <c r="D1068" s="13">
        <v>41515</v>
      </c>
      <c r="E1068" s="13">
        <v>41518</v>
      </c>
      <c r="F1068" t="s">
        <v>188</v>
      </c>
      <c r="G1068" t="s">
        <v>5259</v>
      </c>
      <c r="H1068" t="s">
        <v>5260</v>
      </c>
      <c r="I1068" t="s">
        <v>26</v>
      </c>
      <c r="J1068" t="s">
        <v>27</v>
      </c>
      <c r="K1068" t="s">
        <v>815</v>
      </c>
      <c r="L1068" t="s">
        <v>104</v>
      </c>
      <c r="M1068">
        <v>75081</v>
      </c>
      <c r="N1068" t="s">
        <v>105</v>
      </c>
      <c r="O1068" t="s">
        <v>4367</v>
      </c>
      <c r="P1068" t="s">
        <v>46</v>
      </c>
      <c r="Q1068" t="s">
        <v>75</v>
      </c>
      <c r="R1068" t="s">
        <v>4368</v>
      </c>
      <c r="S1068">
        <v>10.023999999999997</v>
      </c>
      <c r="T1068">
        <v>4</v>
      </c>
      <c r="U1068">
        <v>0.8</v>
      </c>
      <c r="V1068">
        <v>-16.539600000000007</v>
      </c>
    </row>
    <row r="1069" spans="1:22" x14ac:dyDescent="0.3">
      <c r="A1069">
        <v>4070</v>
      </c>
      <c r="B1069" t="s">
        <v>7189</v>
      </c>
      <c r="C1069">
        <v>2013</v>
      </c>
      <c r="D1069" s="13">
        <v>41515</v>
      </c>
      <c r="E1069" s="13">
        <v>41518</v>
      </c>
      <c r="F1069" t="s">
        <v>188</v>
      </c>
      <c r="G1069" t="s">
        <v>5259</v>
      </c>
      <c r="H1069" t="s">
        <v>5260</v>
      </c>
      <c r="I1069" t="s">
        <v>26</v>
      </c>
      <c r="J1069" t="s">
        <v>27</v>
      </c>
      <c r="K1069" t="s">
        <v>815</v>
      </c>
      <c r="L1069" t="s">
        <v>104</v>
      </c>
      <c r="M1069">
        <v>75081</v>
      </c>
      <c r="N1069" t="s">
        <v>105</v>
      </c>
      <c r="O1069" t="s">
        <v>1372</v>
      </c>
      <c r="P1069" t="s">
        <v>46</v>
      </c>
      <c r="Q1069" t="s">
        <v>75</v>
      </c>
      <c r="R1069" t="s">
        <v>1373</v>
      </c>
      <c r="S1069">
        <v>13.139999999999997</v>
      </c>
      <c r="T1069">
        <v>9</v>
      </c>
      <c r="U1069">
        <v>0.8</v>
      </c>
      <c r="V1069">
        <v>-21.681000000000004</v>
      </c>
    </row>
    <row r="1070" spans="1:22" x14ac:dyDescent="0.3">
      <c r="A1070">
        <v>1067</v>
      </c>
      <c r="B1070" t="s">
        <v>3135</v>
      </c>
      <c r="C1070">
        <v>2012</v>
      </c>
      <c r="D1070" s="13">
        <v>41015</v>
      </c>
      <c r="E1070" s="13">
        <v>41020</v>
      </c>
      <c r="F1070" t="s">
        <v>50</v>
      </c>
      <c r="G1070" t="s">
        <v>3136</v>
      </c>
      <c r="H1070" t="s">
        <v>3137</v>
      </c>
      <c r="I1070" t="s">
        <v>41</v>
      </c>
      <c r="J1070" t="s">
        <v>27</v>
      </c>
      <c r="K1070" t="s">
        <v>2835</v>
      </c>
      <c r="L1070" t="s">
        <v>498</v>
      </c>
      <c r="M1070">
        <v>43615</v>
      </c>
      <c r="N1070" t="s">
        <v>148</v>
      </c>
      <c r="O1070" t="s">
        <v>3144</v>
      </c>
      <c r="P1070" t="s">
        <v>46</v>
      </c>
      <c r="Q1070" t="s">
        <v>75</v>
      </c>
      <c r="R1070" t="s">
        <v>3145</v>
      </c>
      <c r="S1070">
        <v>55.470000000000006</v>
      </c>
      <c r="T1070">
        <v>5</v>
      </c>
      <c r="U1070">
        <v>0.7</v>
      </c>
      <c r="V1070">
        <v>-46.224999999999994</v>
      </c>
    </row>
    <row r="1071" spans="1:22" x14ac:dyDescent="0.3">
      <c r="A1071">
        <v>4062</v>
      </c>
      <c r="B1071" t="s">
        <v>7182</v>
      </c>
      <c r="C1071">
        <v>2012</v>
      </c>
      <c r="D1071" s="13">
        <v>41169</v>
      </c>
      <c r="E1071" s="13">
        <v>41172</v>
      </c>
      <c r="F1071" t="s">
        <v>188</v>
      </c>
      <c r="G1071" t="s">
        <v>6355</v>
      </c>
      <c r="H1071" t="s">
        <v>6356</v>
      </c>
      <c r="I1071" t="s">
        <v>41</v>
      </c>
      <c r="J1071" t="s">
        <v>27</v>
      </c>
      <c r="K1071" t="s">
        <v>95</v>
      </c>
      <c r="L1071" t="s">
        <v>96</v>
      </c>
      <c r="M1071">
        <v>98105</v>
      </c>
      <c r="N1071" t="s">
        <v>44</v>
      </c>
      <c r="O1071" t="s">
        <v>4493</v>
      </c>
      <c r="P1071" t="s">
        <v>46</v>
      </c>
      <c r="Q1071" t="s">
        <v>75</v>
      </c>
      <c r="R1071" t="s">
        <v>4494</v>
      </c>
      <c r="S1071">
        <v>25.031999999999996</v>
      </c>
      <c r="T1071">
        <v>3</v>
      </c>
      <c r="U1071">
        <v>0.2</v>
      </c>
      <c r="V1071">
        <v>7.822499999999998</v>
      </c>
    </row>
    <row r="1072" spans="1:22" x14ac:dyDescent="0.3">
      <c r="A1072">
        <v>4046</v>
      </c>
      <c r="B1072" t="s">
        <v>7172</v>
      </c>
      <c r="C1072">
        <v>2012</v>
      </c>
      <c r="D1072" s="13">
        <v>41001</v>
      </c>
      <c r="E1072" s="13">
        <v>41006</v>
      </c>
      <c r="F1072" t="s">
        <v>50</v>
      </c>
      <c r="G1072" t="s">
        <v>6355</v>
      </c>
      <c r="H1072" t="s">
        <v>6356</v>
      </c>
      <c r="I1072" t="s">
        <v>41</v>
      </c>
      <c r="J1072" t="s">
        <v>27</v>
      </c>
      <c r="K1072" t="s">
        <v>184</v>
      </c>
      <c r="L1072" t="s">
        <v>104</v>
      </c>
      <c r="M1072">
        <v>77070</v>
      </c>
      <c r="N1072" t="s">
        <v>105</v>
      </c>
      <c r="O1072" t="s">
        <v>3074</v>
      </c>
      <c r="P1072" t="s">
        <v>46</v>
      </c>
      <c r="Q1072" t="s">
        <v>75</v>
      </c>
      <c r="R1072" t="s">
        <v>3075</v>
      </c>
      <c r="S1072">
        <v>9.155999999999997</v>
      </c>
      <c r="T1072">
        <v>3</v>
      </c>
      <c r="U1072">
        <v>0.8</v>
      </c>
      <c r="V1072">
        <v>-13.734000000000002</v>
      </c>
    </row>
    <row r="1073" spans="1:22" x14ac:dyDescent="0.3">
      <c r="A1073">
        <v>1070</v>
      </c>
      <c r="B1073" t="s">
        <v>3153</v>
      </c>
      <c r="C1073">
        <v>2012</v>
      </c>
      <c r="D1073" s="13">
        <v>41115</v>
      </c>
      <c r="E1073" s="13">
        <v>41119</v>
      </c>
      <c r="F1073" t="s">
        <v>50</v>
      </c>
      <c r="G1073" t="s">
        <v>1508</v>
      </c>
      <c r="H1073" t="s">
        <v>1509</v>
      </c>
      <c r="I1073" t="s">
        <v>102</v>
      </c>
      <c r="J1073" t="s">
        <v>27</v>
      </c>
      <c r="K1073" t="s">
        <v>146</v>
      </c>
      <c r="L1073" t="s">
        <v>147</v>
      </c>
      <c r="M1073">
        <v>19143</v>
      </c>
      <c r="N1073" t="s">
        <v>148</v>
      </c>
      <c r="O1073" t="s">
        <v>1199</v>
      </c>
      <c r="P1073" t="s">
        <v>46</v>
      </c>
      <c r="Q1073" t="s">
        <v>75</v>
      </c>
      <c r="R1073" t="s">
        <v>1200</v>
      </c>
      <c r="S1073">
        <v>25.176000000000005</v>
      </c>
      <c r="T1073">
        <v>4</v>
      </c>
      <c r="U1073">
        <v>0.7</v>
      </c>
      <c r="V1073">
        <v>-18.462400000000002</v>
      </c>
    </row>
    <row r="1074" spans="1:22" x14ac:dyDescent="0.3">
      <c r="A1074">
        <v>4041</v>
      </c>
      <c r="B1074" t="s">
        <v>7170</v>
      </c>
      <c r="C1074">
        <v>2011</v>
      </c>
      <c r="D1074" s="13">
        <v>40906</v>
      </c>
      <c r="E1074" s="13">
        <v>40910</v>
      </c>
      <c r="F1074" t="s">
        <v>50</v>
      </c>
      <c r="G1074" t="s">
        <v>2431</v>
      </c>
      <c r="H1074" t="s">
        <v>2432</v>
      </c>
      <c r="I1074" t="s">
        <v>41</v>
      </c>
      <c r="J1074" t="s">
        <v>27</v>
      </c>
      <c r="K1074" t="s">
        <v>127</v>
      </c>
      <c r="L1074" t="s">
        <v>43</v>
      </c>
      <c r="M1074">
        <v>94110</v>
      </c>
      <c r="N1074" t="s">
        <v>44</v>
      </c>
      <c r="O1074" t="s">
        <v>2214</v>
      </c>
      <c r="P1074" t="s">
        <v>46</v>
      </c>
      <c r="Q1074" t="s">
        <v>75</v>
      </c>
      <c r="R1074" t="s">
        <v>2215</v>
      </c>
      <c r="S1074">
        <v>14.352000000000002</v>
      </c>
      <c r="T1074">
        <v>3</v>
      </c>
      <c r="U1074">
        <v>0.2</v>
      </c>
      <c r="V1074">
        <v>4.6643999999999988</v>
      </c>
    </row>
    <row r="1075" spans="1:22" x14ac:dyDescent="0.3">
      <c r="A1075">
        <v>4035</v>
      </c>
      <c r="B1075" t="s">
        <v>7168</v>
      </c>
      <c r="C1075">
        <v>2013</v>
      </c>
      <c r="D1075" s="13">
        <v>41621</v>
      </c>
      <c r="E1075" s="13">
        <v>41621</v>
      </c>
      <c r="F1075" t="s">
        <v>1290</v>
      </c>
      <c r="G1075" t="s">
        <v>4086</v>
      </c>
      <c r="H1075" t="s">
        <v>4087</v>
      </c>
      <c r="I1075" t="s">
        <v>41</v>
      </c>
      <c r="J1075" t="s">
        <v>27</v>
      </c>
      <c r="K1075" t="s">
        <v>2628</v>
      </c>
      <c r="L1075" t="s">
        <v>498</v>
      </c>
      <c r="M1075">
        <v>44052</v>
      </c>
      <c r="N1075" t="s">
        <v>148</v>
      </c>
      <c r="O1075" t="s">
        <v>1386</v>
      </c>
      <c r="P1075" t="s">
        <v>46</v>
      </c>
      <c r="Q1075" t="s">
        <v>75</v>
      </c>
      <c r="R1075" t="s">
        <v>1387</v>
      </c>
      <c r="S1075">
        <v>18.693000000000001</v>
      </c>
      <c r="T1075">
        <v>3</v>
      </c>
      <c r="U1075">
        <v>0.7</v>
      </c>
      <c r="V1075">
        <v>-14.331299999999992</v>
      </c>
    </row>
    <row r="1076" spans="1:22" x14ac:dyDescent="0.3">
      <c r="A1076">
        <v>1073</v>
      </c>
      <c r="B1076" t="s">
        <v>3160</v>
      </c>
      <c r="C1076">
        <v>2014</v>
      </c>
      <c r="D1076" s="13">
        <v>41958</v>
      </c>
      <c r="E1076" s="13">
        <v>41963</v>
      </c>
      <c r="F1076" t="s">
        <v>50</v>
      </c>
      <c r="G1076" t="s">
        <v>3161</v>
      </c>
      <c r="H1076" t="s">
        <v>3162</v>
      </c>
      <c r="I1076" t="s">
        <v>26</v>
      </c>
      <c r="J1076" t="s">
        <v>27</v>
      </c>
      <c r="K1076" t="s">
        <v>266</v>
      </c>
      <c r="L1076" t="s">
        <v>267</v>
      </c>
      <c r="M1076">
        <v>10035</v>
      </c>
      <c r="N1076" t="s">
        <v>148</v>
      </c>
      <c r="O1076" t="s">
        <v>3163</v>
      </c>
      <c r="P1076" t="s">
        <v>46</v>
      </c>
      <c r="Q1076" t="s">
        <v>75</v>
      </c>
      <c r="R1076" t="s">
        <v>3164</v>
      </c>
      <c r="S1076">
        <v>8.64</v>
      </c>
      <c r="T1076">
        <v>2</v>
      </c>
      <c r="U1076">
        <v>0.2</v>
      </c>
      <c r="V1076">
        <v>3.024</v>
      </c>
    </row>
    <row r="1077" spans="1:22" x14ac:dyDescent="0.3">
      <c r="A1077">
        <v>1074</v>
      </c>
      <c r="B1077" t="s">
        <v>3165</v>
      </c>
      <c r="C1077">
        <v>2013</v>
      </c>
      <c r="D1077" s="13">
        <v>41591</v>
      </c>
      <c r="E1077" s="13">
        <v>41598</v>
      </c>
      <c r="F1077" t="s">
        <v>50</v>
      </c>
      <c r="G1077" t="s">
        <v>3166</v>
      </c>
      <c r="H1077" t="s">
        <v>3167</v>
      </c>
      <c r="I1077" t="s">
        <v>26</v>
      </c>
      <c r="J1077" t="s">
        <v>27</v>
      </c>
      <c r="K1077" t="s">
        <v>1823</v>
      </c>
      <c r="L1077" t="s">
        <v>310</v>
      </c>
      <c r="M1077">
        <v>85204</v>
      </c>
      <c r="N1077" t="s">
        <v>44</v>
      </c>
      <c r="O1077" t="s">
        <v>3168</v>
      </c>
      <c r="P1077" t="s">
        <v>46</v>
      </c>
      <c r="Q1077" t="s">
        <v>75</v>
      </c>
      <c r="R1077" t="s">
        <v>3169</v>
      </c>
      <c r="S1077">
        <v>6.27</v>
      </c>
      <c r="T1077">
        <v>5</v>
      </c>
      <c r="U1077">
        <v>0.7</v>
      </c>
      <c r="V1077">
        <v>-4.5980000000000008</v>
      </c>
    </row>
    <row r="1078" spans="1:22" x14ac:dyDescent="0.3">
      <c r="A1078">
        <v>1075</v>
      </c>
      <c r="B1078" t="s">
        <v>3165</v>
      </c>
      <c r="C1078">
        <v>2013</v>
      </c>
      <c r="D1078" s="13">
        <v>41591</v>
      </c>
      <c r="E1078" s="13">
        <v>41598</v>
      </c>
      <c r="F1078" t="s">
        <v>50</v>
      </c>
      <c r="G1078" t="s">
        <v>3166</v>
      </c>
      <c r="H1078" t="s">
        <v>3167</v>
      </c>
      <c r="I1078" t="s">
        <v>26</v>
      </c>
      <c r="J1078" t="s">
        <v>27</v>
      </c>
      <c r="K1078" t="s">
        <v>1823</v>
      </c>
      <c r="L1078" t="s">
        <v>310</v>
      </c>
      <c r="M1078">
        <v>85204</v>
      </c>
      <c r="N1078" t="s">
        <v>44</v>
      </c>
      <c r="O1078" t="s">
        <v>1044</v>
      </c>
      <c r="P1078" t="s">
        <v>46</v>
      </c>
      <c r="Q1078" t="s">
        <v>75</v>
      </c>
      <c r="R1078" t="s">
        <v>1045</v>
      </c>
      <c r="S1078">
        <v>4.3680000000000003</v>
      </c>
      <c r="T1078">
        <v>7</v>
      </c>
      <c r="U1078">
        <v>0.7</v>
      </c>
      <c r="V1078">
        <v>-3.3487999999999998</v>
      </c>
    </row>
    <row r="1079" spans="1:22" x14ac:dyDescent="0.3">
      <c r="A1079">
        <v>4029</v>
      </c>
      <c r="B1079" t="s">
        <v>7163</v>
      </c>
      <c r="C1079">
        <v>2014</v>
      </c>
      <c r="D1079" s="13">
        <v>41863</v>
      </c>
      <c r="E1079" s="13">
        <v>41865</v>
      </c>
      <c r="F1079" t="s">
        <v>188</v>
      </c>
      <c r="G1079" t="s">
        <v>2057</v>
      </c>
      <c r="H1079" t="s">
        <v>2058</v>
      </c>
      <c r="I1079" t="s">
        <v>41</v>
      </c>
      <c r="J1079" t="s">
        <v>27</v>
      </c>
      <c r="K1079" t="s">
        <v>7164</v>
      </c>
      <c r="L1079" t="s">
        <v>104</v>
      </c>
      <c r="M1079">
        <v>76021</v>
      </c>
      <c r="N1079" t="s">
        <v>105</v>
      </c>
      <c r="O1079" t="s">
        <v>4944</v>
      </c>
      <c r="P1079" t="s">
        <v>46</v>
      </c>
      <c r="Q1079" t="s">
        <v>75</v>
      </c>
      <c r="R1079" t="s">
        <v>4945</v>
      </c>
      <c r="S1079">
        <v>12.863999999999995</v>
      </c>
      <c r="T1079">
        <v>8</v>
      </c>
      <c r="U1079">
        <v>0.8</v>
      </c>
      <c r="V1079">
        <v>-22.512</v>
      </c>
    </row>
    <row r="1080" spans="1:22" x14ac:dyDescent="0.3">
      <c r="A1080">
        <v>3976</v>
      </c>
      <c r="B1080" t="s">
        <v>7109</v>
      </c>
      <c r="C1080">
        <v>2013</v>
      </c>
      <c r="D1080" s="13">
        <v>41363</v>
      </c>
      <c r="E1080" s="13">
        <v>41367</v>
      </c>
      <c r="F1080" t="s">
        <v>50</v>
      </c>
      <c r="G1080" t="s">
        <v>465</v>
      </c>
      <c r="H1080" t="s">
        <v>466</v>
      </c>
      <c r="I1080" t="s">
        <v>26</v>
      </c>
      <c r="J1080" t="s">
        <v>27</v>
      </c>
      <c r="K1080" t="s">
        <v>266</v>
      </c>
      <c r="L1080" t="s">
        <v>267</v>
      </c>
      <c r="M1080">
        <v>10009</v>
      </c>
      <c r="N1080" t="s">
        <v>148</v>
      </c>
      <c r="O1080" t="s">
        <v>3046</v>
      </c>
      <c r="P1080" t="s">
        <v>46</v>
      </c>
      <c r="Q1080" t="s">
        <v>75</v>
      </c>
      <c r="R1080" t="s">
        <v>3047</v>
      </c>
      <c r="S1080">
        <v>41.328000000000003</v>
      </c>
      <c r="T1080">
        <v>7</v>
      </c>
      <c r="U1080">
        <v>0.2</v>
      </c>
      <c r="V1080">
        <v>14.981400000000001</v>
      </c>
    </row>
    <row r="1081" spans="1:22" x14ac:dyDescent="0.3">
      <c r="A1081">
        <v>3974</v>
      </c>
      <c r="B1081" t="s">
        <v>7109</v>
      </c>
      <c r="C1081">
        <v>2013</v>
      </c>
      <c r="D1081" s="13">
        <v>41363</v>
      </c>
      <c r="E1081" s="13">
        <v>41367</v>
      </c>
      <c r="F1081" t="s">
        <v>50</v>
      </c>
      <c r="G1081" t="s">
        <v>465</v>
      </c>
      <c r="H1081" t="s">
        <v>466</v>
      </c>
      <c r="I1081" t="s">
        <v>26</v>
      </c>
      <c r="J1081" t="s">
        <v>27</v>
      </c>
      <c r="K1081" t="s">
        <v>266</v>
      </c>
      <c r="L1081" t="s">
        <v>267</v>
      </c>
      <c r="M1081">
        <v>10009</v>
      </c>
      <c r="N1081" t="s">
        <v>148</v>
      </c>
      <c r="O1081" t="s">
        <v>3858</v>
      </c>
      <c r="P1081" t="s">
        <v>46</v>
      </c>
      <c r="Q1081" t="s">
        <v>75</v>
      </c>
      <c r="R1081" t="s">
        <v>3859</v>
      </c>
      <c r="S1081">
        <v>29.800000000000004</v>
      </c>
      <c r="T1081">
        <v>5</v>
      </c>
      <c r="U1081">
        <v>0.2</v>
      </c>
      <c r="V1081">
        <v>9.3124999999999982</v>
      </c>
    </row>
    <row r="1082" spans="1:22" x14ac:dyDescent="0.3">
      <c r="A1082">
        <v>3969</v>
      </c>
      <c r="B1082" t="s">
        <v>7102</v>
      </c>
      <c r="C1082">
        <v>2012</v>
      </c>
      <c r="D1082" s="13">
        <v>41061</v>
      </c>
      <c r="E1082" s="13">
        <v>41065</v>
      </c>
      <c r="F1082" t="s">
        <v>50</v>
      </c>
      <c r="G1082" t="s">
        <v>6982</v>
      </c>
      <c r="H1082" t="s">
        <v>6983</v>
      </c>
      <c r="I1082" t="s">
        <v>41</v>
      </c>
      <c r="J1082" t="s">
        <v>27</v>
      </c>
      <c r="K1082" t="s">
        <v>678</v>
      </c>
      <c r="L1082" t="s">
        <v>104</v>
      </c>
      <c r="M1082">
        <v>78207</v>
      </c>
      <c r="N1082" t="s">
        <v>105</v>
      </c>
      <c r="O1082" t="s">
        <v>748</v>
      </c>
      <c r="P1082" t="s">
        <v>46</v>
      </c>
      <c r="Q1082" t="s">
        <v>75</v>
      </c>
      <c r="R1082" t="s">
        <v>749</v>
      </c>
      <c r="S1082">
        <v>5.7279999999999989</v>
      </c>
      <c r="T1082">
        <v>8</v>
      </c>
      <c r="U1082">
        <v>0.8</v>
      </c>
      <c r="V1082">
        <v>-9.1648000000000032</v>
      </c>
    </row>
    <row r="1083" spans="1:22" x14ac:dyDescent="0.3">
      <c r="A1083">
        <v>1080</v>
      </c>
      <c r="B1083" t="s">
        <v>3177</v>
      </c>
      <c r="C1083">
        <v>2014</v>
      </c>
      <c r="D1083" s="13">
        <v>41906</v>
      </c>
      <c r="E1083" s="13">
        <v>41908</v>
      </c>
      <c r="F1083" t="s">
        <v>23</v>
      </c>
      <c r="G1083" t="s">
        <v>3178</v>
      </c>
      <c r="H1083" t="s">
        <v>3179</v>
      </c>
      <c r="I1083" t="s">
        <v>26</v>
      </c>
      <c r="J1083" t="s">
        <v>27</v>
      </c>
      <c r="K1083" t="s">
        <v>95</v>
      </c>
      <c r="L1083" t="s">
        <v>96</v>
      </c>
      <c r="M1083">
        <v>98105</v>
      </c>
      <c r="N1083" t="s">
        <v>44</v>
      </c>
      <c r="O1083" t="s">
        <v>1863</v>
      </c>
      <c r="P1083" t="s">
        <v>46</v>
      </c>
      <c r="Q1083" t="s">
        <v>75</v>
      </c>
      <c r="R1083" t="s">
        <v>1864</v>
      </c>
      <c r="S1083">
        <v>6.88</v>
      </c>
      <c r="T1083">
        <v>1</v>
      </c>
      <c r="U1083">
        <v>0.2</v>
      </c>
      <c r="V1083">
        <v>2.3220000000000001</v>
      </c>
    </row>
    <row r="1084" spans="1:22" x14ac:dyDescent="0.3">
      <c r="A1084">
        <v>3968</v>
      </c>
      <c r="B1084" t="s">
        <v>7101</v>
      </c>
      <c r="C1084">
        <v>2013</v>
      </c>
      <c r="D1084" s="13">
        <v>41415</v>
      </c>
      <c r="E1084" s="13">
        <v>41418</v>
      </c>
      <c r="F1084" t="s">
        <v>188</v>
      </c>
      <c r="G1084" t="s">
        <v>2161</v>
      </c>
      <c r="H1084" t="s">
        <v>2162</v>
      </c>
      <c r="I1084" t="s">
        <v>102</v>
      </c>
      <c r="J1084" t="s">
        <v>27</v>
      </c>
      <c r="K1084" t="s">
        <v>1081</v>
      </c>
      <c r="L1084" t="s">
        <v>457</v>
      </c>
      <c r="M1084">
        <v>80906</v>
      </c>
      <c r="N1084" t="s">
        <v>44</v>
      </c>
      <c r="O1084" t="s">
        <v>2387</v>
      </c>
      <c r="P1084" t="s">
        <v>46</v>
      </c>
      <c r="Q1084" t="s">
        <v>75</v>
      </c>
      <c r="R1084" t="s">
        <v>2388</v>
      </c>
      <c r="S1084">
        <v>40.635000000000012</v>
      </c>
      <c r="T1084">
        <v>7</v>
      </c>
      <c r="U1084">
        <v>0.7</v>
      </c>
      <c r="V1084">
        <v>-32.507999999999996</v>
      </c>
    </row>
    <row r="1085" spans="1:22" x14ac:dyDescent="0.3">
      <c r="A1085">
        <v>3961</v>
      </c>
      <c r="B1085" t="s">
        <v>7094</v>
      </c>
      <c r="C1085">
        <v>2012</v>
      </c>
      <c r="D1085" s="13">
        <v>41201</v>
      </c>
      <c r="E1085" s="13">
        <v>41206</v>
      </c>
      <c r="F1085" t="s">
        <v>50</v>
      </c>
      <c r="G1085" t="s">
        <v>3924</v>
      </c>
      <c r="H1085" t="s">
        <v>3925</v>
      </c>
      <c r="I1085" t="s">
        <v>41</v>
      </c>
      <c r="J1085" t="s">
        <v>27</v>
      </c>
      <c r="K1085" t="s">
        <v>880</v>
      </c>
      <c r="L1085" t="s">
        <v>238</v>
      </c>
      <c r="M1085">
        <v>48227</v>
      </c>
      <c r="N1085" t="s">
        <v>105</v>
      </c>
      <c r="O1085" t="s">
        <v>4832</v>
      </c>
      <c r="P1085" t="s">
        <v>46</v>
      </c>
      <c r="Q1085" t="s">
        <v>75</v>
      </c>
      <c r="R1085" t="s">
        <v>4833</v>
      </c>
      <c r="S1085">
        <v>38.28</v>
      </c>
      <c r="T1085">
        <v>6</v>
      </c>
      <c r="U1085">
        <v>0</v>
      </c>
      <c r="V1085">
        <v>17.608799999999999</v>
      </c>
    </row>
    <row r="1086" spans="1:22" x14ac:dyDescent="0.3">
      <c r="A1086">
        <v>3958</v>
      </c>
      <c r="B1086" t="s">
        <v>7091</v>
      </c>
      <c r="C1086">
        <v>2013</v>
      </c>
      <c r="D1086" s="13">
        <v>41424</v>
      </c>
      <c r="E1086" s="13">
        <v>41428</v>
      </c>
      <c r="F1086" t="s">
        <v>50</v>
      </c>
      <c r="G1086" t="s">
        <v>1558</v>
      </c>
      <c r="H1086" t="s">
        <v>1559</v>
      </c>
      <c r="I1086" t="s">
        <v>26</v>
      </c>
      <c r="J1086" t="s">
        <v>27</v>
      </c>
      <c r="K1086" t="s">
        <v>5661</v>
      </c>
      <c r="L1086" t="s">
        <v>335</v>
      </c>
      <c r="M1086">
        <v>37211</v>
      </c>
      <c r="N1086" t="s">
        <v>30</v>
      </c>
      <c r="O1086" t="s">
        <v>4367</v>
      </c>
      <c r="P1086" t="s">
        <v>46</v>
      </c>
      <c r="Q1086" t="s">
        <v>75</v>
      </c>
      <c r="R1086" t="s">
        <v>4368</v>
      </c>
      <c r="S1086">
        <v>11.277000000000001</v>
      </c>
      <c r="T1086">
        <v>3</v>
      </c>
      <c r="U1086">
        <v>0.7</v>
      </c>
      <c r="V1086">
        <v>-8.6456999999999979</v>
      </c>
    </row>
    <row r="1087" spans="1:22" x14ac:dyDescent="0.3">
      <c r="A1087">
        <v>3952</v>
      </c>
      <c r="B1087" t="s">
        <v>7084</v>
      </c>
      <c r="C1087">
        <v>2011</v>
      </c>
      <c r="D1087" s="13">
        <v>40875</v>
      </c>
      <c r="E1087" s="13">
        <v>40877</v>
      </c>
      <c r="F1087" t="s">
        <v>23</v>
      </c>
      <c r="G1087" t="s">
        <v>3087</v>
      </c>
      <c r="H1087" t="s">
        <v>3088</v>
      </c>
      <c r="I1087" t="s">
        <v>26</v>
      </c>
      <c r="J1087" t="s">
        <v>27</v>
      </c>
      <c r="K1087" t="s">
        <v>3708</v>
      </c>
      <c r="L1087" t="s">
        <v>267</v>
      </c>
      <c r="M1087">
        <v>11520</v>
      </c>
      <c r="N1087" t="s">
        <v>148</v>
      </c>
      <c r="O1087" t="s">
        <v>3242</v>
      </c>
      <c r="P1087" t="s">
        <v>46</v>
      </c>
      <c r="Q1087" t="s">
        <v>75</v>
      </c>
      <c r="R1087" t="s">
        <v>3243</v>
      </c>
      <c r="S1087">
        <v>17.248000000000001</v>
      </c>
      <c r="T1087">
        <v>2</v>
      </c>
      <c r="U1087">
        <v>0.2</v>
      </c>
      <c r="V1087">
        <v>6.0367999999999986</v>
      </c>
    </row>
    <row r="1088" spans="1:22" x14ac:dyDescent="0.3">
      <c r="A1088">
        <v>3942</v>
      </c>
      <c r="B1088" t="s">
        <v>7076</v>
      </c>
      <c r="C1088">
        <v>2014</v>
      </c>
      <c r="D1088" s="13">
        <v>41778</v>
      </c>
      <c r="E1088" s="13">
        <v>41783</v>
      </c>
      <c r="F1088" t="s">
        <v>50</v>
      </c>
      <c r="G1088" t="s">
        <v>2961</v>
      </c>
      <c r="H1088" t="s">
        <v>2962</v>
      </c>
      <c r="I1088" t="s">
        <v>26</v>
      </c>
      <c r="J1088" t="s">
        <v>27</v>
      </c>
      <c r="K1088" t="s">
        <v>266</v>
      </c>
      <c r="L1088" t="s">
        <v>267</v>
      </c>
      <c r="M1088">
        <v>10024</v>
      </c>
      <c r="N1088" t="s">
        <v>148</v>
      </c>
      <c r="O1088" t="s">
        <v>2077</v>
      </c>
      <c r="P1088" t="s">
        <v>46</v>
      </c>
      <c r="Q1088" t="s">
        <v>75</v>
      </c>
      <c r="R1088" t="s">
        <v>2078</v>
      </c>
      <c r="S1088">
        <v>3.048</v>
      </c>
      <c r="T1088">
        <v>1</v>
      </c>
      <c r="U1088">
        <v>0.2</v>
      </c>
      <c r="V1088">
        <v>1.0286999999999997</v>
      </c>
    </row>
    <row r="1089" spans="1:22" x14ac:dyDescent="0.3">
      <c r="A1089">
        <v>3928</v>
      </c>
      <c r="B1089" t="s">
        <v>7066</v>
      </c>
      <c r="C1089">
        <v>2011</v>
      </c>
      <c r="D1089" s="13">
        <v>40803</v>
      </c>
      <c r="E1089" s="13">
        <v>40807</v>
      </c>
      <c r="F1089" t="s">
        <v>50</v>
      </c>
      <c r="G1089" t="s">
        <v>1754</v>
      </c>
      <c r="H1089" t="s">
        <v>1755</v>
      </c>
      <c r="I1089" t="s">
        <v>26</v>
      </c>
      <c r="J1089" t="s">
        <v>27</v>
      </c>
      <c r="K1089" t="s">
        <v>95</v>
      </c>
      <c r="L1089" t="s">
        <v>96</v>
      </c>
      <c r="M1089">
        <v>98103</v>
      </c>
      <c r="N1089" t="s">
        <v>44</v>
      </c>
      <c r="O1089" t="s">
        <v>617</v>
      </c>
      <c r="P1089" t="s">
        <v>46</v>
      </c>
      <c r="Q1089" t="s">
        <v>75</v>
      </c>
      <c r="R1089" t="s">
        <v>618</v>
      </c>
      <c r="S1089">
        <v>137.24</v>
      </c>
      <c r="T1089">
        <v>5</v>
      </c>
      <c r="U1089">
        <v>0.2</v>
      </c>
      <c r="V1089">
        <v>46.3185</v>
      </c>
    </row>
    <row r="1090" spans="1:22" x14ac:dyDescent="0.3">
      <c r="A1090">
        <v>3921</v>
      </c>
      <c r="B1090" t="s">
        <v>7061</v>
      </c>
      <c r="C1090">
        <v>2012</v>
      </c>
      <c r="D1090" s="13">
        <v>41244</v>
      </c>
      <c r="E1090" s="13">
        <v>41250</v>
      </c>
      <c r="F1090" t="s">
        <v>50</v>
      </c>
      <c r="G1090" t="s">
        <v>3939</v>
      </c>
      <c r="H1090" t="s">
        <v>3940</v>
      </c>
      <c r="I1090" t="s">
        <v>41</v>
      </c>
      <c r="J1090" t="s">
        <v>27</v>
      </c>
      <c r="K1090" t="s">
        <v>4874</v>
      </c>
      <c r="L1090" t="s">
        <v>319</v>
      </c>
      <c r="M1090">
        <v>23320</v>
      </c>
      <c r="N1090" t="s">
        <v>30</v>
      </c>
      <c r="O1090" t="s">
        <v>5781</v>
      </c>
      <c r="P1090" t="s">
        <v>46</v>
      </c>
      <c r="Q1090" t="s">
        <v>75</v>
      </c>
      <c r="R1090" t="s">
        <v>5782</v>
      </c>
      <c r="S1090">
        <v>63.96</v>
      </c>
      <c r="T1090">
        <v>4</v>
      </c>
      <c r="U1090">
        <v>0</v>
      </c>
      <c r="V1090">
        <v>30.700800000000001</v>
      </c>
    </row>
    <row r="1091" spans="1:22" x14ac:dyDescent="0.3">
      <c r="A1091">
        <v>3918</v>
      </c>
      <c r="B1091" t="s">
        <v>7058</v>
      </c>
      <c r="C1091">
        <v>2014</v>
      </c>
      <c r="D1091" s="13">
        <v>41839</v>
      </c>
      <c r="E1091" s="13">
        <v>41844</v>
      </c>
      <c r="F1091" t="s">
        <v>50</v>
      </c>
      <c r="G1091" t="s">
        <v>5155</v>
      </c>
      <c r="H1091" t="s">
        <v>5156</v>
      </c>
      <c r="I1091" t="s">
        <v>26</v>
      </c>
      <c r="J1091" t="s">
        <v>27</v>
      </c>
      <c r="K1091" t="s">
        <v>544</v>
      </c>
      <c r="L1091" t="s">
        <v>310</v>
      </c>
      <c r="M1091">
        <v>85023</v>
      </c>
      <c r="N1091" t="s">
        <v>44</v>
      </c>
      <c r="O1091" t="s">
        <v>3308</v>
      </c>
      <c r="P1091" t="s">
        <v>46</v>
      </c>
      <c r="Q1091" t="s">
        <v>75</v>
      </c>
      <c r="R1091" t="s">
        <v>3309</v>
      </c>
      <c r="S1091">
        <v>7.6560000000000006</v>
      </c>
      <c r="T1091">
        <v>4</v>
      </c>
      <c r="U1091">
        <v>0.7</v>
      </c>
      <c r="V1091">
        <v>-6.1247999999999987</v>
      </c>
    </row>
    <row r="1092" spans="1:22" x14ac:dyDescent="0.3">
      <c r="A1092">
        <v>3906</v>
      </c>
      <c r="B1092" t="s">
        <v>7049</v>
      </c>
      <c r="C1092">
        <v>2012</v>
      </c>
      <c r="D1092" s="13">
        <v>41004</v>
      </c>
      <c r="E1092" s="13">
        <v>41009</v>
      </c>
      <c r="F1092" t="s">
        <v>50</v>
      </c>
      <c r="G1092" t="s">
        <v>7050</v>
      </c>
      <c r="H1092" t="s">
        <v>7051</v>
      </c>
      <c r="I1092" t="s">
        <v>102</v>
      </c>
      <c r="J1092" t="s">
        <v>27</v>
      </c>
      <c r="K1092" t="s">
        <v>146</v>
      </c>
      <c r="L1092" t="s">
        <v>147</v>
      </c>
      <c r="M1092">
        <v>19143</v>
      </c>
      <c r="N1092" t="s">
        <v>148</v>
      </c>
      <c r="O1092" t="s">
        <v>3294</v>
      </c>
      <c r="P1092" t="s">
        <v>46</v>
      </c>
      <c r="Q1092" t="s">
        <v>75</v>
      </c>
      <c r="R1092" t="s">
        <v>3295</v>
      </c>
      <c r="S1092">
        <v>10.428000000000001</v>
      </c>
      <c r="T1092">
        <v>4</v>
      </c>
      <c r="U1092">
        <v>0.7</v>
      </c>
      <c r="V1092">
        <v>-6.9519999999999982</v>
      </c>
    </row>
    <row r="1093" spans="1:22" x14ac:dyDescent="0.3">
      <c r="A1093">
        <v>3895</v>
      </c>
      <c r="B1093" t="s">
        <v>7034</v>
      </c>
      <c r="C1093">
        <v>2011</v>
      </c>
      <c r="D1093" s="13">
        <v>40869</v>
      </c>
      <c r="E1093" s="13">
        <v>40875</v>
      </c>
      <c r="F1093" t="s">
        <v>50</v>
      </c>
      <c r="G1093" t="s">
        <v>6256</v>
      </c>
      <c r="H1093" t="s">
        <v>6257</v>
      </c>
      <c r="I1093" t="s">
        <v>102</v>
      </c>
      <c r="J1093" t="s">
        <v>27</v>
      </c>
      <c r="K1093" t="s">
        <v>6307</v>
      </c>
      <c r="L1093" t="s">
        <v>211</v>
      </c>
      <c r="M1093">
        <v>60440</v>
      </c>
      <c r="N1093" t="s">
        <v>105</v>
      </c>
      <c r="O1093" t="s">
        <v>4940</v>
      </c>
      <c r="P1093" t="s">
        <v>46</v>
      </c>
      <c r="Q1093" t="s">
        <v>75</v>
      </c>
      <c r="R1093" t="s">
        <v>4941</v>
      </c>
      <c r="S1093">
        <v>9.9799999999999969</v>
      </c>
      <c r="T1093">
        <v>5</v>
      </c>
      <c r="U1093">
        <v>0.8</v>
      </c>
      <c r="V1093">
        <v>-16.467000000000002</v>
      </c>
    </row>
    <row r="1094" spans="1:22" x14ac:dyDescent="0.3">
      <c r="A1094">
        <v>3886</v>
      </c>
      <c r="B1094" t="s">
        <v>7029</v>
      </c>
      <c r="C1094">
        <v>2014</v>
      </c>
      <c r="D1094" s="13">
        <v>41669</v>
      </c>
      <c r="E1094" s="13">
        <v>41673</v>
      </c>
      <c r="F1094" t="s">
        <v>50</v>
      </c>
      <c r="G1094" t="s">
        <v>2035</v>
      </c>
      <c r="H1094" t="s">
        <v>2036</v>
      </c>
      <c r="I1094" t="s">
        <v>26</v>
      </c>
      <c r="J1094" t="s">
        <v>27</v>
      </c>
      <c r="K1094" t="s">
        <v>303</v>
      </c>
      <c r="L1094" t="s">
        <v>211</v>
      </c>
      <c r="M1094">
        <v>60653</v>
      </c>
      <c r="N1094" t="s">
        <v>105</v>
      </c>
      <c r="O1094" t="s">
        <v>1120</v>
      </c>
      <c r="P1094" t="s">
        <v>46</v>
      </c>
      <c r="Q1094" t="s">
        <v>75</v>
      </c>
      <c r="R1094" t="s">
        <v>1121</v>
      </c>
      <c r="S1094">
        <v>12.127999999999997</v>
      </c>
      <c r="T1094">
        <v>4</v>
      </c>
      <c r="U1094">
        <v>0.8</v>
      </c>
      <c r="V1094">
        <v>-20.617600000000003</v>
      </c>
    </row>
    <row r="1095" spans="1:22" x14ac:dyDescent="0.3">
      <c r="A1095">
        <v>3878</v>
      </c>
      <c r="B1095" t="s">
        <v>7021</v>
      </c>
      <c r="C1095">
        <v>2013</v>
      </c>
      <c r="D1095" s="13">
        <v>41576</v>
      </c>
      <c r="E1095" s="13">
        <v>41581</v>
      </c>
      <c r="F1095" t="s">
        <v>50</v>
      </c>
      <c r="G1095" t="s">
        <v>1827</v>
      </c>
      <c r="H1095" t="s">
        <v>1828</v>
      </c>
      <c r="I1095" t="s">
        <v>26</v>
      </c>
      <c r="J1095" t="s">
        <v>27</v>
      </c>
      <c r="K1095" t="s">
        <v>900</v>
      </c>
      <c r="L1095" t="s">
        <v>54</v>
      </c>
      <c r="M1095">
        <v>33614</v>
      </c>
      <c r="N1095" t="s">
        <v>30</v>
      </c>
      <c r="O1095" t="s">
        <v>3862</v>
      </c>
      <c r="P1095" t="s">
        <v>46</v>
      </c>
      <c r="Q1095" t="s">
        <v>75</v>
      </c>
      <c r="R1095" t="s">
        <v>3863</v>
      </c>
      <c r="S1095">
        <v>38.190000000000012</v>
      </c>
      <c r="T1095">
        <v>5</v>
      </c>
      <c r="U1095">
        <v>0.7</v>
      </c>
      <c r="V1095">
        <v>-26.732999999999997</v>
      </c>
    </row>
    <row r="1096" spans="1:22" x14ac:dyDescent="0.3">
      <c r="A1096">
        <v>3875</v>
      </c>
      <c r="B1096" t="s">
        <v>7020</v>
      </c>
      <c r="C1096">
        <v>2013</v>
      </c>
      <c r="D1096" s="13">
        <v>41523</v>
      </c>
      <c r="E1096" s="13">
        <v>41525</v>
      </c>
      <c r="F1096" t="s">
        <v>23</v>
      </c>
      <c r="G1096" t="s">
        <v>5996</v>
      </c>
      <c r="H1096" t="s">
        <v>5997</v>
      </c>
      <c r="I1096" t="s">
        <v>26</v>
      </c>
      <c r="J1096" t="s">
        <v>27</v>
      </c>
      <c r="K1096" t="s">
        <v>4886</v>
      </c>
      <c r="L1096" t="s">
        <v>335</v>
      </c>
      <c r="M1096">
        <v>37604</v>
      </c>
      <c r="N1096" t="s">
        <v>30</v>
      </c>
      <c r="O1096" t="s">
        <v>3127</v>
      </c>
      <c r="P1096" t="s">
        <v>46</v>
      </c>
      <c r="Q1096" t="s">
        <v>75</v>
      </c>
      <c r="R1096" t="s">
        <v>3128</v>
      </c>
      <c r="S1096">
        <v>86.058000000000007</v>
      </c>
      <c r="T1096">
        <v>7</v>
      </c>
      <c r="U1096">
        <v>0.7</v>
      </c>
      <c r="V1096">
        <v>-63.109199999999987</v>
      </c>
    </row>
    <row r="1097" spans="1:22" x14ac:dyDescent="0.3">
      <c r="A1097">
        <v>3863</v>
      </c>
      <c r="B1097" t="s">
        <v>7007</v>
      </c>
      <c r="C1097">
        <v>2011</v>
      </c>
      <c r="D1097" s="13">
        <v>40666</v>
      </c>
      <c r="E1097" s="13">
        <v>40673</v>
      </c>
      <c r="F1097" t="s">
        <v>50</v>
      </c>
      <c r="G1097" t="s">
        <v>6951</v>
      </c>
      <c r="H1097" t="s">
        <v>6952</v>
      </c>
      <c r="I1097" t="s">
        <v>26</v>
      </c>
      <c r="J1097" t="s">
        <v>27</v>
      </c>
      <c r="K1097" t="s">
        <v>3189</v>
      </c>
      <c r="L1097" t="s">
        <v>267</v>
      </c>
      <c r="M1097">
        <v>10701</v>
      </c>
      <c r="N1097" t="s">
        <v>148</v>
      </c>
      <c r="O1097" t="s">
        <v>492</v>
      </c>
      <c r="P1097" t="s">
        <v>46</v>
      </c>
      <c r="Q1097" t="s">
        <v>75</v>
      </c>
      <c r="R1097" t="s">
        <v>493</v>
      </c>
      <c r="S1097">
        <v>10.896000000000001</v>
      </c>
      <c r="T1097">
        <v>3</v>
      </c>
      <c r="U1097">
        <v>0.2</v>
      </c>
      <c r="V1097">
        <v>3.9497999999999998</v>
      </c>
    </row>
    <row r="1098" spans="1:22" x14ac:dyDescent="0.3">
      <c r="A1098">
        <v>3862</v>
      </c>
      <c r="B1098" t="s">
        <v>7007</v>
      </c>
      <c r="C1098">
        <v>2011</v>
      </c>
      <c r="D1098" s="13">
        <v>40666</v>
      </c>
      <c r="E1098" s="13">
        <v>40673</v>
      </c>
      <c r="F1098" t="s">
        <v>50</v>
      </c>
      <c r="G1098" t="s">
        <v>6951</v>
      </c>
      <c r="H1098" t="s">
        <v>6952</v>
      </c>
      <c r="I1098" t="s">
        <v>26</v>
      </c>
      <c r="J1098" t="s">
        <v>27</v>
      </c>
      <c r="K1098" t="s">
        <v>3189</v>
      </c>
      <c r="L1098" t="s">
        <v>267</v>
      </c>
      <c r="M1098">
        <v>10701</v>
      </c>
      <c r="N1098" t="s">
        <v>148</v>
      </c>
      <c r="O1098" t="s">
        <v>7008</v>
      </c>
      <c r="P1098" t="s">
        <v>46</v>
      </c>
      <c r="Q1098" t="s">
        <v>75</v>
      </c>
      <c r="R1098" t="s">
        <v>7009</v>
      </c>
      <c r="S1098">
        <v>40.176000000000002</v>
      </c>
      <c r="T1098">
        <v>3</v>
      </c>
      <c r="U1098">
        <v>0.2</v>
      </c>
      <c r="V1098">
        <v>14.563799999999997</v>
      </c>
    </row>
    <row r="1099" spans="1:22" x14ac:dyDescent="0.3">
      <c r="A1099">
        <v>3856</v>
      </c>
      <c r="B1099" t="s">
        <v>6999</v>
      </c>
      <c r="C1099">
        <v>2014</v>
      </c>
      <c r="D1099" s="13">
        <v>41936</v>
      </c>
      <c r="E1099" s="13">
        <v>41941</v>
      </c>
      <c r="F1099" t="s">
        <v>23</v>
      </c>
      <c r="G1099" t="s">
        <v>5996</v>
      </c>
      <c r="H1099" t="s">
        <v>5997</v>
      </c>
      <c r="I1099" t="s">
        <v>26</v>
      </c>
      <c r="J1099" t="s">
        <v>27</v>
      </c>
      <c r="K1099" t="s">
        <v>678</v>
      </c>
      <c r="L1099" t="s">
        <v>104</v>
      </c>
      <c r="M1099">
        <v>78207</v>
      </c>
      <c r="N1099" t="s">
        <v>105</v>
      </c>
      <c r="O1099" t="s">
        <v>3877</v>
      </c>
      <c r="P1099" t="s">
        <v>46</v>
      </c>
      <c r="Q1099" t="s">
        <v>75</v>
      </c>
      <c r="R1099" t="s">
        <v>1214</v>
      </c>
      <c r="S1099">
        <v>3.5639999999999992</v>
      </c>
      <c r="T1099">
        <v>3</v>
      </c>
      <c r="U1099">
        <v>0.8</v>
      </c>
      <c r="V1099">
        <v>-6.2370000000000019</v>
      </c>
    </row>
    <row r="1100" spans="1:22" x14ac:dyDescent="0.3">
      <c r="A1100">
        <v>1097</v>
      </c>
      <c r="B1100" t="s">
        <v>3216</v>
      </c>
      <c r="C1100">
        <v>2014</v>
      </c>
      <c r="D1100" s="13">
        <v>41661</v>
      </c>
      <c r="E1100" s="13">
        <v>41666</v>
      </c>
      <c r="F1100" t="s">
        <v>50</v>
      </c>
      <c r="G1100" t="s">
        <v>3217</v>
      </c>
      <c r="H1100" t="s">
        <v>3218</v>
      </c>
      <c r="I1100" t="s">
        <v>102</v>
      </c>
      <c r="J1100" t="s">
        <v>27</v>
      </c>
      <c r="K1100" t="s">
        <v>467</v>
      </c>
      <c r="L1100" t="s">
        <v>88</v>
      </c>
      <c r="M1100">
        <v>28205</v>
      </c>
      <c r="N1100" t="s">
        <v>30</v>
      </c>
      <c r="O1100" t="s">
        <v>3221</v>
      </c>
      <c r="P1100" t="s">
        <v>46</v>
      </c>
      <c r="Q1100" t="s">
        <v>75</v>
      </c>
      <c r="R1100" t="s">
        <v>3222</v>
      </c>
      <c r="S1100">
        <v>35.783999999999999</v>
      </c>
      <c r="T1100">
        <v>7</v>
      </c>
      <c r="U1100">
        <v>0.7</v>
      </c>
      <c r="V1100">
        <v>-28.627200000000009</v>
      </c>
    </row>
    <row r="1101" spans="1:22" x14ac:dyDescent="0.3">
      <c r="A1101">
        <v>3853</v>
      </c>
      <c r="B1101" t="s">
        <v>6995</v>
      </c>
      <c r="C1101">
        <v>2014</v>
      </c>
      <c r="D1101" s="13">
        <v>41970</v>
      </c>
      <c r="E1101" s="13">
        <v>41973</v>
      </c>
      <c r="F1101" t="s">
        <v>188</v>
      </c>
      <c r="G1101" t="s">
        <v>1300</v>
      </c>
      <c r="H1101" t="s">
        <v>1301</v>
      </c>
      <c r="I1101" t="s">
        <v>26</v>
      </c>
      <c r="J1101" t="s">
        <v>27</v>
      </c>
      <c r="K1101" t="s">
        <v>3101</v>
      </c>
      <c r="L1101" t="s">
        <v>211</v>
      </c>
      <c r="M1101">
        <v>61107</v>
      </c>
      <c r="N1101" t="s">
        <v>105</v>
      </c>
      <c r="O1101" t="s">
        <v>1199</v>
      </c>
      <c r="P1101" t="s">
        <v>46</v>
      </c>
      <c r="Q1101" t="s">
        <v>75</v>
      </c>
      <c r="R1101" t="s">
        <v>1200</v>
      </c>
      <c r="S1101">
        <v>33.567999999999991</v>
      </c>
      <c r="T1101">
        <v>8</v>
      </c>
      <c r="U1101">
        <v>0.8</v>
      </c>
      <c r="V1101">
        <v>-53.708800000000025</v>
      </c>
    </row>
    <row r="1102" spans="1:22" x14ac:dyDescent="0.3">
      <c r="A1102">
        <v>3849</v>
      </c>
      <c r="B1102" t="s">
        <v>6988</v>
      </c>
      <c r="C1102">
        <v>2014</v>
      </c>
      <c r="D1102" s="13">
        <v>41905</v>
      </c>
      <c r="E1102" s="13">
        <v>41906</v>
      </c>
      <c r="F1102" t="s">
        <v>188</v>
      </c>
      <c r="G1102" t="s">
        <v>332</v>
      </c>
      <c r="H1102" t="s">
        <v>333</v>
      </c>
      <c r="I1102" t="s">
        <v>26</v>
      </c>
      <c r="J1102" t="s">
        <v>27</v>
      </c>
      <c r="K1102" t="s">
        <v>1706</v>
      </c>
      <c r="L1102" t="s">
        <v>1707</v>
      </c>
      <c r="M1102">
        <v>72701</v>
      </c>
      <c r="N1102" t="s">
        <v>30</v>
      </c>
      <c r="O1102" t="s">
        <v>6989</v>
      </c>
      <c r="P1102" t="s">
        <v>46</v>
      </c>
      <c r="Q1102" t="s">
        <v>75</v>
      </c>
      <c r="R1102" t="s">
        <v>6990</v>
      </c>
      <c r="S1102">
        <v>691.96</v>
      </c>
      <c r="T1102">
        <v>4</v>
      </c>
      <c r="U1102">
        <v>0</v>
      </c>
      <c r="V1102">
        <v>318.30160000000001</v>
      </c>
    </row>
    <row r="1103" spans="1:22" x14ac:dyDescent="0.3">
      <c r="A1103">
        <v>3843</v>
      </c>
      <c r="B1103" t="s">
        <v>6984</v>
      </c>
      <c r="C1103">
        <v>2011</v>
      </c>
      <c r="D1103" s="13">
        <v>40844</v>
      </c>
      <c r="E1103" s="13">
        <v>40847</v>
      </c>
      <c r="F1103" t="s">
        <v>188</v>
      </c>
      <c r="G1103" t="s">
        <v>4002</v>
      </c>
      <c r="H1103" t="s">
        <v>4003</v>
      </c>
      <c r="I1103" t="s">
        <v>41</v>
      </c>
      <c r="J1103" t="s">
        <v>27</v>
      </c>
      <c r="K1103" t="s">
        <v>42</v>
      </c>
      <c r="L1103" t="s">
        <v>43</v>
      </c>
      <c r="M1103">
        <v>90049</v>
      </c>
      <c r="N1103" t="s">
        <v>44</v>
      </c>
      <c r="O1103" t="s">
        <v>1218</v>
      </c>
      <c r="P1103" t="s">
        <v>46</v>
      </c>
      <c r="Q1103" t="s">
        <v>75</v>
      </c>
      <c r="R1103" t="s">
        <v>1219</v>
      </c>
      <c r="S1103">
        <v>7.1840000000000011</v>
      </c>
      <c r="T1103">
        <v>2</v>
      </c>
      <c r="U1103">
        <v>0.2</v>
      </c>
      <c r="V1103">
        <v>2.2449999999999992</v>
      </c>
    </row>
    <row r="1104" spans="1:22" x14ac:dyDescent="0.3">
      <c r="A1104">
        <v>3833</v>
      </c>
      <c r="B1104" t="s">
        <v>6970</v>
      </c>
      <c r="C1104">
        <v>2012</v>
      </c>
      <c r="D1104" s="13">
        <v>41227</v>
      </c>
      <c r="E1104" s="13">
        <v>41232</v>
      </c>
      <c r="F1104" t="s">
        <v>50</v>
      </c>
      <c r="G1104" t="s">
        <v>6971</v>
      </c>
      <c r="H1104" t="s">
        <v>6972</v>
      </c>
      <c r="I1104" t="s">
        <v>26</v>
      </c>
      <c r="J1104" t="s">
        <v>27</v>
      </c>
      <c r="K1104" t="s">
        <v>244</v>
      </c>
      <c r="L1104" t="s">
        <v>245</v>
      </c>
      <c r="M1104">
        <v>19901</v>
      </c>
      <c r="N1104" t="s">
        <v>148</v>
      </c>
      <c r="O1104" t="s">
        <v>4940</v>
      </c>
      <c r="P1104" t="s">
        <v>46</v>
      </c>
      <c r="Q1104" t="s">
        <v>75</v>
      </c>
      <c r="R1104" t="s">
        <v>4941</v>
      </c>
      <c r="S1104">
        <v>19.96</v>
      </c>
      <c r="T1104">
        <v>2</v>
      </c>
      <c r="U1104">
        <v>0</v>
      </c>
      <c r="V1104">
        <v>9.3811999999999998</v>
      </c>
    </row>
    <row r="1105" spans="1:22" x14ac:dyDescent="0.3">
      <c r="A1105">
        <v>3826</v>
      </c>
      <c r="B1105" t="s">
        <v>6967</v>
      </c>
      <c r="C1105">
        <v>2012</v>
      </c>
      <c r="D1105" s="13">
        <v>41166</v>
      </c>
      <c r="E1105" s="13">
        <v>41170</v>
      </c>
      <c r="F1105" t="s">
        <v>50</v>
      </c>
      <c r="G1105" t="s">
        <v>4486</v>
      </c>
      <c r="H1105" t="s">
        <v>4487</v>
      </c>
      <c r="I1105" t="s">
        <v>26</v>
      </c>
      <c r="J1105" t="s">
        <v>27</v>
      </c>
      <c r="K1105" t="s">
        <v>266</v>
      </c>
      <c r="L1105" t="s">
        <v>267</v>
      </c>
      <c r="M1105">
        <v>10011</v>
      </c>
      <c r="N1105" t="s">
        <v>148</v>
      </c>
      <c r="O1105" t="s">
        <v>2936</v>
      </c>
      <c r="P1105" t="s">
        <v>46</v>
      </c>
      <c r="Q1105" t="s">
        <v>75</v>
      </c>
      <c r="R1105" t="s">
        <v>2937</v>
      </c>
      <c r="S1105">
        <v>12.96</v>
      </c>
      <c r="T1105">
        <v>9</v>
      </c>
      <c r="U1105">
        <v>0.2</v>
      </c>
      <c r="V1105">
        <v>4.5359999999999996</v>
      </c>
    </row>
    <row r="1106" spans="1:22" x14ac:dyDescent="0.3">
      <c r="A1106">
        <v>1103</v>
      </c>
      <c r="B1106" t="s">
        <v>3235</v>
      </c>
      <c r="C1106">
        <v>2014</v>
      </c>
      <c r="D1106" s="13">
        <v>41751</v>
      </c>
      <c r="E1106" s="13">
        <v>41757</v>
      </c>
      <c r="F1106" t="s">
        <v>50</v>
      </c>
      <c r="G1106" t="s">
        <v>2178</v>
      </c>
      <c r="H1106" t="s">
        <v>2179</v>
      </c>
      <c r="I1106" t="s">
        <v>26</v>
      </c>
      <c r="J1106" t="s">
        <v>27</v>
      </c>
      <c r="K1106" t="s">
        <v>184</v>
      </c>
      <c r="L1106" t="s">
        <v>104</v>
      </c>
      <c r="M1106">
        <v>77041</v>
      </c>
      <c r="N1106" t="s">
        <v>105</v>
      </c>
      <c r="O1106" t="s">
        <v>1218</v>
      </c>
      <c r="P1106" t="s">
        <v>46</v>
      </c>
      <c r="Q1106" t="s">
        <v>75</v>
      </c>
      <c r="R1106" t="s">
        <v>1219</v>
      </c>
      <c r="S1106">
        <v>2.6939999999999995</v>
      </c>
      <c r="T1106">
        <v>3</v>
      </c>
      <c r="U1106">
        <v>0.8</v>
      </c>
      <c r="V1106">
        <v>-4.7145000000000028</v>
      </c>
    </row>
    <row r="1107" spans="1:22" x14ac:dyDescent="0.3">
      <c r="A1107">
        <v>1104</v>
      </c>
      <c r="B1107" t="s">
        <v>3235</v>
      </c>
      <c r="C1107">
        <v>2014</v>
      </c>
      <c r="D1107" s="13">
        <v>41751</v>
      </c>
      <c r="E1107" s="13">
        <v>41757</v>
      </c>
      <c r="F1107" t="s">
        <v>50</v>
      </c>
      <c r="G1107" t="s">
        <v>2178</v>
      </c>
      <c r="H1107" t="s">
        <v>2179</v>
      </c>
      <c r="I1107" t="s">
        <v>26</v>
      </c>
      <c r="J1107" t="s">
        <v>27</v>
      </c>
      <c r="K1107" t="s">
        <v>184</v>
      </c>
      <c r="L1107" t="s">
        <v>104</v>
      </c>
      <c r="M1107">
        <v>77041</v>
      </c>
      <c r="N1107" t="s">
        <v>105</v>
      </c>
      <c r="O1107" t="s">
        <v>3005</v>
      </c>
      <c r="P1107" t="s">
        <v>46</v>
      </c>
      <c r="Q1107" t="s">
        <v>75</v>
      </c>
      <c r="R1107" t="s">
        <v>3006</v>
      </c>
      <c r="S1107">
        <v>2.9339999999999993</v>
      </c>
      <c r="T1107">
        <v>3</v>
      </c>
      <c r="U1107">
        <v>0.8</v>
      </c>
      <c r="V1107">
        <v>-4.9878000000000018</v>
      </c>
    </row>
    <row r="1108" spans="1:22" x14ac:dyDescent="0.3">
      <c r="A1108">
        <v>3823</v>
      </c>
      <c r="B1108" t="s">
        <v>6964</v>
      </c>
      <c r="C1108">
        <v>2014</v>
      </c>
      <c r="D1108" s="13">
        <v>41922</v>
      </c>
      <c r="E1108" s="13">
        <v>41927</v>
      </c>
      <c r="F1108" t="s">
        <v>50</v>
      </c>
      <c r="G1108" t="s">
        <v>6077</v>
      </c>
      <c r="H1108" t="s">
        <v>6078</v>
      </c>
      <c r="I1108" t="s">
        <v>26</v>
      </c>
      <c r="J1108" t="s">
        <v>27</v>
      </c>
      <c r="K1108" t="s">
        <v>266</v>
      </c>
      <c r="L1108" t="s">
        <v>267</v>
      </c>
      <c r="M1108">
        <v>10024</v>
      </c>
      <c r="N1108" t="s">
        <v>148</v>
      </c>
      <c r="O1108" t="s">
        <v>6197</v>
      </c>
      <c r="P1108" t="s">
        <v>46</v>
      </c>
      <c r="Q1108" t="s">
        <v>75</v>
      </c>
      <c r="R1108" t="s">
        <v>6198</v>
      </c>
      <c r="S1108">
        <v>18.240000000000002</v>
      </c>
      <c r="T1108">
        <v>6</v>
      </c>
      <c r="U1108">
        <v>0.2</v>
      </c>
      <c r="V1108">
        <v>6.1560000000000006</v>
      </c>
    </row>
    <row r="1109" spans="1:22" x14ac:dyDescent="0.3">
      <c r="A1109">
        <v>3820</v>
      </c>
      <c r="B1109" t="s">
        <v>6964</v>
      </c>
      <c r="C1109">
        <v>2014</v>
      </c>
      <c r="D1109" s="13">
        <v>41922</v>
      </c>
      <c r="E1109" s="13">
        <v>41927</v>
      </c>
      <c r="F1109" t="s">
        <v>50</v>
      </c>
      <c r="G1109" t="s">
        <v>6077</v>
      </c>
      <c r="H1109" t="s">
        <v>6078</v>
      </c>
      <c r="I1109" t="s">
        <v>26</v>
      </c>
      <c r="J1109" t="s">
        <v>27</v>
      </c>
      <c r="K1109" t="s">
        <v>266</v>
      </c>
      <c r="L1109" t="s">
        <v>267</v>
      </c>
      <c r="M1109">
        <v>10024</v>
      </c>
      <c r="N1109" t="s">
        <v>148</v>
      </c>
      <c r="O1109" t="s">
        <v>3424</v>
      </c>
      <c r="P1109" t="s">
        <v>46</v>
      </c>
      <c r="Q1109" t="s">
        <v>75</v>
      </c>
      <c r="R1109" t="s">
        <v>3425</v>
      </c>
      <c r="S1109">
        <v>12.816000000000001</v>
      </c>
      <c r="T1109">
        <v>3</v>
      </c>
      <c r="U1109">
        <v>0.2</v>
      </c>
      <c r="V1109">
        <v>4.3253999999999984</v>
      </c>
    </row>
    <row r="1110" spans="1:22" x14ac:dyDescent="0.3">
      <c r="A1110">
        <v>3809</v>
      </c>
      <c r="B1110" t="s">
        <v>6955</v>
      </c>
      <c r="C1110">
        <v>2012</v>
      </c>
      <c r="D1110" s="13">
        <v>41225</v>
      </c>
      <c r="E1110" s="13">
        <v>41232</v>
      </c>
      <c r="F1110" t="s">
        <v>50</v>
      </c>
      <c r="G1110" t="s">
        <v>6638</v>
      </c>
      <c r="H1110" t="s">
        <v>6639</v>
      </c>
      <c r="I1110" t="s">
        <v>41</v>
      </c>
      <c r="J1110" t="s">
        <v>27</v>
      </c>
      <c r="K1110" t="s">
        <v>6825</v>
      </c>
      <c r="L1110" t="s">
        <v>54</v>
      </c>
      <c r="M1110">
        <v>33317</v>
      </c>
      <c r="N1110" t="s">
        <v>30</v>
      </c>
      <c r="O1110" t="s">
        <v>6227</v>
      </c>
      <c r="P1110" t="s">
        <v>46</v>
      </c>
      <c r="Q1110" t="s">
        <v>75</v>
      </c>
      <c r="R1110" t="s">
        <v>6228</v>
      </c>
      <c r="S1110">
        <v>4.6619999999999999</v>
      </c>
      <c r="T1110">
        <v>3</v>
      </c>
      <c r="U1110">
        <v>0.7</v>
      </c>
      <c r="V1110">
        <v>-3.7295999999999996</v>
      </c>
    </row>
    <row r="1111" spans="1:22" x14ac:dyDescent="0.3">
      <c r="A1111">
        <v>1108</v>
      </c>
      <c r="B1111" t="s">
        <v>3241</v>
      </c>
      <c r="C1111">
        <v>2013</v>
      </c>
      <c r="D1111" s="13">
        <v>41598</v>
      </c>
      <c r="E1111" s="13">
        <v>41603</v>
      </c>
      <c r="F1111" t="s">
        <v>50</v>
      </c>
      <c r="G1111" t="s">
        <v>156</v>
      </c>
      <c r="H1111" t="s">
        <v>157</v>
      </c>
      <c r="I1111" t="s">
        <v>26</v>
      </c>
      <c r="J1111" t="s">
        <v>27</v>
      </c>
      <c r="K1111" t="s">
        <v>184</v>
      </c>
      <c r="L1111" t="s">
        <v>104</v>
      </c>
      <c r="M1111">
        <v>77041</v>
      </c>
      <c r="N1111" t="s">
        <v>105</v>
      </c>
      <c r="O1111" t="s">
        <v>3242</v>
      </c>
      <c r="P1111" t="s">
        <v>46</v>
      </c>
      <c r="Q1111" t="s">
        <v>75</v>
      </c>
      <c r="R1111" t="s">
        <v>3243</v>
      </c>
      <c r="S1111">
        <v>10.779999999999996</v>
      </c>
      <c r="T1111">
        <v>5</v>
      </c>
      <c r="U1111">
        <v>0.8</v>
      </c>
      <c r="V1111">
        <v>-17.248000000000008</v>
      </c>
    </row>
    <row r="1112" spans="1:22" x14ac:dyDescent="0.3">
      <c r="A1112">
        <v>3808</v>
      </c>
      <c r="B1112" t="s">
        <v>6955</v>
      </c>
      <c r="C1112">
        <v>2012</v>
      </c>
      <c r="D1112" s="13">
        <v>41225</v>
      </c>
      <c r="E1112" s="13">
        <v>41232</v>
      </c>
      <c r="F1112" t="s">
        <v>50</v>
      </c>
      <c r="G1112" t="s">
        <v>6638</v>
      </c>
      <c r="H1112" t="s">
        <v>6639</v>
      </c>
      <c r="I1112" t="s">
        <v>41</v>
      </c>
      <c r="J1112" t="s">
        <v>27</v>
      </c>
      <c r="K1112" t="s">
        <v>6825</v>
      </c>
      <c r="L1112" t="s">
        <v>54</v>
      </c>
      <c r="M1112">
        <v>33317</v>
      </c>
      <c r="N1112" t="s">
        <v>30</v>
      </c>
      <c r="O1112" t="s">
        <v>232</v>
      </c>
      <c r="P1112" t="s">
        <v>46</v>
      </c>
      <c r="Q1112" t="s">
        <v>75</v>
      </c>
      <c r="R1112" t="s">
        <v>233</v>
      </c>
      <c r="S1112">
        <v>5.2380000000000013</v>
      </c>
      <c r="T1112">
        <v>2</v>
      </c>
      <c r="U1112">
        <v>0.7</v>
      </c>
      <c r="V1112">
        <v>-4.0158000000000005</v>
      </c>
    </row>
    <row r="1113" spans="1:22" x14ac:dyDescent="0.3">
      <c r="A1113">
        <v>3792</v>
      </c>
      <c r="B1113" t="s">
        <v>6938</v>
      </c>
      <c r="C1113">
        <v>2012</v>
      </c>
      <c r="D1113" s="13">
        <v>40966</v>
      </c>
      <c r="E1113" s="13">
        <v>40967</v>
      </c>
      <c r="F1113" t="s">
        <v>188</v>
      </c>
      <c r="G1113" t="s">
        <v>3183</v>
      </c>
      <c r="H1113" t="s">
        <v>3184</v>
      </c>
      <c r="I1113" t="s">
        <v>41</v>
      </c>
      <c r="J1113" t="s">
        <v>27</v>
      </c>
      <c r="K1113" t="s">
        <v>6939</v>
      </c>
      <c r="L1113" t="s">
        <v>147</v>
      </c>
      <c r="M1113">
        <v>16602</v>
      </c>
      <c r="N1113" t="s">
        <v>148</v>
      </c>
      <c r="O1113" t="s">
        <v>794</v>
      </c>
      <c r="P1113" t="s">
        <v>46</v>
      </c>
      <c r="Q1113" t="s">
        <v>75</v>
      </c>
      <c r="R1113" t="s">
        <v>795</v>
      </c>
      <c r="S1113">
        <v>4.4190000000000005</v>
      </c>
      <c r="T1113">
        <v>3</v>
      </c>
      <c r="U1113">
        <v>0.7</v>
      </c>
      <c r="V1113">
        <v>-3.3879000000000001</v>
      </c>
    </row>
    <row r="1114" spans="1:22" x14ac:dyDescent="0.3">
      <c r="A1114">
        <v>3791</v>
      </c>
      <c r="B1114" t="s">
        <v>6937</v>
      </c>
      <c r="C1114">
        <v>2011</v>
      </c>
      <c r="D1114" s="13">
        <v>40729</v>
      </c>
      <c r="E1114" s="13">
        <v>40735</v>
      </c>
      <c r="F1114" t="s">
        <v>50</v>
      </c>
      <c r="G1114" t="s">
        <v>4207</v>
      </c>
      <c r="H1114" t="s">
        <v>4208</v>
      </c>
      <c r="I1114" t="s">
        <v>102</v>
      </c>
      <c r="J1114" t="s">
        <v>27</v>
      </c>
      <c r="K1114" t="s">
        <v>42</v>
      </c>
      <c r="L1114" t="s">
        <v>43</v>
      </c>
      <c r="M1114">
        <v>90004</v>
      </c>
      <c r="N1114" t="s">
        <v>44</v>
      </c>
      <c r="O1114" t="s">
        <v>1722</v>
      </c>
      <c r="P1114" t="s">
        <v>46</v>
      </c>
      <c r="Q1114" t="s">
        <v>75</v>
      </c>
      <c r="R1114" t="s">
        <v>1723</v>
      </c>
      <c r="S1114">
        <v>180.96000000000004</v>
      </c>
      <c r="T1114">
        <v>6</v>
      </c>
      <c r="U1114">
        <v>0.2</v>
      </c>
      <c r="V1114">
        <v>67.86</v>
      </c>
    </row>
    <row r="1115" spans="1:22" x14ac:dyDescent="0.3">
      <c r="A1115">
        <v>3786</v>
      </c>
      <c r="B1115" t="s">
        <v>6931</v>
      </c>
      <c r="C1115">
        <v>2014</v>
      </c>
      <c r="D1115" s="13">
        <v>42000</v>
      </c>
      <c r="E1115" s="13">
        <v>42004</v>
      </c>
      <c r="F1115" t="s">
        <v>50</v>
      </c>
      <c r="G1115" t="s">
        <v>3606</v>
      </c>
      <c r="H1115" t="s">
        <v>3607</v>
      </c>
      <c r="I1115" t="s">
        <v>102</v>
      </c>
      <c r="J1115" t="s">
        <v>27</v>
      </c>
      <c r="K1115" t="s">
        <v>497</v>
      </c>
      <c r="L1115" t="s">
        <v>498</v>
      </c>
      <c r="M1115">
        <v>43229</v>
      </c>
      <c r="N1115" t="s">
        <v>148</v>
      </c>
      <c r="O1115" t="s">
        <v>6932</v>
      </c>
      <c r="P1115" t="s">
        <v>46</v>
      </c>
      <c r="Q1115" t="s">
        <v>75</v>
      </c>
      <c r="R1115" t="s">
        <v>6933</v>
      </c>
      <c r="S1115">
        <v>3.1320000000000001</v>
      </c>
      <c r="T1115">
        <v>2</v>
      </c>
      <c r="U1115">
        <v>0.7</v>
      </c>
      <c r="V1115">
        <v>-2.6099999999999994</v>
      </c>
    </row>
    <row r="1116" spans="1:22" x14ac:dyDescent="0.3">
      <c r="A1116">
        <v>1113</v>
      </c>
      <c r="B1116" t="s">
        <v>3241</v>
      </c>
      <c r="C1116">
        <v>2013</v>
      </c>
      <c r="D1116" s="13">
        <v>41598</v>
      </c>
      <c r="E1116" s="13">
        <v>41603</v>
      </c>
      <c r="F1116" t="s">
        <v>50</v>
      </c>
      <c r="G1116" t="s">
        <v>156</v>
      </c>
      <c r="H1116" t="s">
        <v>157</v>
      </c>
      <c r="I1116" t="s">
        <v>26</v>
      </c>
      <c r="J1116" t="s">
        <v>27</v>
      </c>
      <c r="K1116" t="s">
        <v>184</v>
      </c>
      <c r="L1116" t="s">
        <v>104</v>
      </c>
      <c r="M1116">
        <v>77041</v>
      </c>
      <c r="N1116" t="s">
        <v>105</v>
      </c>
      <c r="O1116" t="s">
        <v>446</v>
      </c>
      <c r="P1116" t="s">
        <v>46</v>
      </c>
      <c r="Q1116" t="s">
        <v>75</v>
      </c>
      <c r="R1116" t="s">
        <v>447</v>
      </c>
      <c r="S1116">
        <v>1.1919999999999997</v>
      </c>
      <c r="T1116">
        <v>2</v>
      </c>
      <c r="U1116">
        <v>0.8</v>
      </c>
      <c r="V1116">
        <v>-2.0264000000000002</v>
      </c>
    </row>
    <row r="1117" spans="1:22" x14ac:dyDescent="0.3">
      <c r="A1117">
        <v>1114</v>
      </c>
      <c r="B1117" t="s">
        <v>3251</v>
      </c>
      <c r="C1117">
        <v>2014</v>
      </c>
      <c r="D1117" s="13">
        <v>41992</v>
      </c>
      <c r="E1117" s="13">
        <v>41997</v>
      </c>
      <c r="F1117" t="s">
        <v>23</v>
      </c>
      <c r="G1117" t="s">
        <v>1329</v>
      </c>
      <c r="H1117" t="s">
        <v>1330</v>
      </c>
      <c r="I1117" t="s">
        <v>26</v>
      </c>
      <c r="J1117" t="s">
        <v>27</v>
      </c>
      <c r="K1117" t="s">
        <v>3252</v>
      </c>
      <c r="L1117" t="s">
        <v>43</v>
      </c>
      <c r="M1117">
        <v>92024</v>
      </c>
      <c r="N1117" t="s">
        <v>44</v>
      </c>
      <c r="O1117" t="s">
        <v>2750</v>
      </c>
      <c r="P1117" t="s">
        <v>46</v>
      </c>
      <c r="Q1117" t="s">
        <v>75</v>
      </c>
      <c r="R1117" t="s">
        <v>2751</v>
      </c>
      <c r="S1117">
        <v>46.672000000000004</v>
      </c>
      <c r="T1117">
        <v>2</v>
      </c>
      <c r="U1117">
        <v>0.2</v>
      </c>
      <c r="V1117">
        <v>16.3352</v>
      </c>
    </row>
    <row r="1118" spans="1:22" x14ac:dyDescent="0.3">
      <c r="A1118">
        <v>3765</v>
      </c>
      <c r="B1118" t="s">
        <v>6910</v>
      </c>
      <c r="C1118">
        <v>2014</v>
      </c>
      <c r="D1118" s="13">
        <v>41696</v>
      </c>
      <c r="E1118" s="13">
        <v>41701</v>
      </c>
      <c r="F1118" t="s">
        <v>50</v>
      </c>
      <c r="G1118" t="s">
        <v>5985</v>
      </c>
      <c r="H1118" t="s">
        <v>5986</v>
      </c>
      <c r="I1118" t="s">
        <v>26</v>
      </c>
      <c r="J1118" t="s">
        <v>27</v>
      </c>
      <c r="K1118" t="s">
        <v>303</v>
      </c>
      <c r="L1118" t="s">
        <v>211</v>
      </c>
      <c r="M1118">
        <v>60623</v>
      </c>
      <c r="N1118" t="s">
        <v>105</v>
      </c>
      <c r="O1118" t="s">
        <v>446</v>
      </c>
      <c r="P1118" t="s">
        <v>46</v>
      </c>
      <c r="Q1118" t="s">
        <v>75</v>
      </c>
      <c r="R1118" t="s">
        <v>447</v>
      </c>
      <c r="S1118">
        <v>1.7879999999999996</v>
      </c>
      <c r="T1118">
        <v>3</v>
      </c>
      <c r="U1118">
        <v>0.8</v>
      </c>
      <c r="V1118">
        <v>-3.0396000000000001</v>
      </c>
    </row>
    <row r="1119" spans="1:22" x14ac:dyDescent="0.3">
      <c r="A1119">
        <v>3764</v>
      </c>
      <c r="B1119" t="s">
        <v>6908</v>
      </c>
      <c r="C1119">
        <v>2013</v>
      </c>
      <c r="D1119" s="13">
        <v>41500</v>
      </c>
      <c r="E1119" s="13">
        <v>41505</v>
      </c>
      <c r="F1119" t="s">
        <v>23</v>
      </c>
      <c r="G1119" t="s">
        <v>3136</v>
      </c>
      <c r="H1119" t="s">
        <v>3137</v>
      </c>
      <c r="I1119" t="s">
        <v>41</v>
      </c>
      <c r="J1119" t="s">
        <v>27</v>
      </c>
      <c r="K1119" t="s">
        <v>6909</v>
      </c>
      <c r="L1119" t="s">
        <v>114</v>
      </c>
      <c r="M1119">
        <v>53214</v>
      </c>
      <c r="N1119" t="s">
        <v>105</v>
      </c>
      <c r="O1119" t="s">
        <v>3122</v>
      </c>
      <c r="P1119" t="s">
        <v>46</v>
      </c>
      <c r="Q1119" t="s">
        <v>75</v>
      </c>
      <c r="R1119" t="s">
        <v>3123</v>
      </c>
      <c r="S1119">
        <v>8.52</v>
      </c>
      <c r="T1119">
        <v>3</v>
      </c>
      <c r="U1119">
        <v>0</v>
      </c>
      <c r="V1119">
        <v>4.1747999999999994</v>
      </c>
    </row>
    <row r="1120" spans="1:22" x14ac:dyDescent="0.3">
      <c r="A1120">
        <v>3754</v>
      </c>
      <c r="B1120" t="s">
        <v>6900</v>
      </c>
      <c r="C1120">
        <v>2014</v>
      </c>
      <c r="D1120" s="13">
        <v>41879</v>
      </c>
      <c r="E1120" s="13">
        <v>41881</v>
      </c>
      <c r="F1120" t="s">
        <v>23</v>
      </c>
      <c r="G1120" t="s">
        <v>958</v>
      </c>
      <c r="H1120" t="s">
        <v>959</v>
      </c>
      <c r="I1120" t="s">
        <v>41</v>
      </c>
      <c r="J1120" t="s">
        <v>27</v>
      </c>
      <c r="K1120" t="s">
        <v>1027</v>
      </c>
      <c r="L1120" t="s">
        <v>43</v>
      </c>
      <c r="M1120">
        <v>90301</v>
      </c>
      <c r="N1120" t="s">
        <v>44</v>
      </c>
      <c r="O1120" t="s">
        <v>516</v>
      </c>
      <c r="P1120" t="s">
        <v>46</v>
      </c>
      <c r="Q1120" t="s">
        <v>75</v>
      </c>
      <c r="R1120" t="s">
        <v>517</v>
      </c>
      <c r="S1120">
        <v>841.5680000000001</v>
      </c>
      <c r="T1120">
        <v>2</v>
      </c>
      <c r="U1120">
        <v>0.2</v>
      </c>
      <c r="V1120">
        <v>294.54879999999991</v>
      </c>
    </row>
    <row r="1121" spans="1:22" x14ac:dyDescent="0.3">
      <c r="A1121">
        <v>3744</v>
      </c>
      <c r="B1121" t="s">
        <v>6896</v>
      </c>
      <c r="C1121">
        <v>2013</v>
      </c>
      <c r="D1121" s="13">
        <v>41289</v>
      </c>
      <c r="E1121" s="13">
        <v>41295</v>
      </c>
      <c r="F1121" t="s">
        <v>50</v>
      </c>
      <c r="G1121" t="s">
        <v>5054</v>
      </c>
      <c r="H1121" t="s">
        <v>5055</v>
      </c>
      <c r="I1121" t="s">
        <v>26</v>
      </c>
      <c r="J1121" t="s">
        <v>27</v>
      </c>
      <c r="K1121" t="s">
        <v>266</v>
      </c>
      <c r="L1121" t="s">
        <v>267</v>
      </c>
      <c r="M1121">
        <v>10011</v>
      </c>
      <c r="N1121" t="s">
        <v>148</v>
      </c>
      <c r="O1121" t="s">
        <v>1342</v>
      </c>
      <c r="P1121" t="s">
        <v>46</v>
      </c>
      <c r="Q1121" t="s">
        <v>75</v>
      </c>
      <c r="R1121" t="s">
        <v>1343</v>
      </c>
      <c r="S1121">
        <v>49.536000000000001</v>
      </c>
      <c r="T1121">
        <v>3</v>
      </c>
      <c r="U1121">
        <v>0.2</v>
      </c>
      <c r="V1121">
        <v>17.337599999999998</v>
      </c>
    </row>
    <row r="1122" spans="1:22" x14ac:dyDescent="0.3">
      <c r="A1122">
        <v>3738</v>
      </c>
      <c r="B1122" t="s">
        <v>6892</v>
      </c>
      <c r="C1122">
        <v>2013</v>
      </c>
      <c r="D1122" s="13">
        <v>41351</v>
      </c>
      <c r="E1122" s="13">
        <v>41351</v>
      </c>
      <c r="F1122" t="s">
        <v>1290</v>
      </c>
      <c r="G1122" t="s">
        <v>6893</v>
      </c>
      <c r="H1122" t="s">
        <v>6894</v>
      </c>
      <c r="I1122" t="s">
        <v>26</v>
      </c>
      <c r="J1122" t="s">
        <v>27</v>
      </c>
      <c r="K1122" t="s">
        <v>606</v>
      </c>
      <c r="L1122" t="s">
        <v>245</v>
      </c>
      <c r="M1122">
        <v>19711</v>
      </c>
      <c r="N1122" t="s">
        <v>148</v>
      </c>
      <c r="O1122" t="s">
        <v>6548</v>
      </c>
      <c r="P1122" t="s">
        <v>46</v>
      </c>
      <c r="Q1122" t="s">
        <v>75</v>
      </c>
      <c r="R1122" t="s">
        <v>6549</v>
      </c>
      <c r="S1122">
        <v>32.54</v>
      </c>
      <c r="T1122">
        <v>2</v>
      </c>
      <c r="U1122">
        <v>0</v>
      </c>
      <c r="V1122">
        <v>15.944599999999998</v>
      </c>
    </row>
    <row r="1123" spans="1:22" x14ac:dyDescent="0.3">
      <c r="A1123">
        <v>3734</v>
      </c>
      <c r="B1123" t="s">
        <v>6886</v>
      </c>
      <c r="C1123">
        <v>2012</v>
      </c>
      <c r="D1123" s="13">
        <v>41170</v>
      </c>
      <c r="E1123" s="13">
        <v>41175</v>
      </c>
      <c r="F1123" t="s">
        <v>50</v>
      </c>
      <c r="G1123" t="s">
        <v>1503</v>
      </c>
      <c r="H1123" t="s">
        <v>1504</v>
      </c>
      <c r="I1123" t="s">
        <v>41</v>
      </c>
      <c r="J1123" t="s">
        <v>27</v>
      </c>
      <c r="K1123" t="s">
        <v>3213</v>
      </c>
      <c r="L1123" t="s">
        <v>2735</v>
      </c>
      <c r="M1123">
        <v>20735</v>
      </c>
      <c r="N1123" t="s">
        <v>148</v>
      </c>
      <c r="O1123" t="s">
        <v>6548</v>
      </c>
      <c r="P1123" t="s">
        <v>46</v>
      </c>
      <c r="Q1123" t="s">
        <v>75</v>
      </c>
      <c r="R1123" t="s">
        <v>6549</v>
      </c>
      <c r="S1123">
        <v>65.08</v>
      </c>
      <c r="T1123">
        <v>4</v>
      </c>
      <c r="U1123">
        <v>0</v>
      </c>
      <c r="V1123">
        <v>31.889199999999995</v>
      </c>
    </row>
    <row r="1124" spans="1:22" x14ac:dyDescent="0.3">
      <c r="A1124">
        <v>3724</v>
      </c>
      <c r="B1124" t="s">
        <v>6882</v>
      </c>
      <c r="C1124">
        <v>2011</v>
      </c>
      <c r="D1124" s="13">
        <v>40907</v>
      </c>
      <c r="E1124" s="13">
        <v>40912</v>
      </c>
      <c r="F1124" t="s">
        <v>50</v>
      </c>
      <c r="G1124" t="s">
        <v>6865</v>
      </c>
      <c r="H1124" t="s">
        <v>6866</v>
      </c>
      <c r="I1124" t="s">
        <v>41</v>
      </c>
      <c r="J1124" t="s">
        <v>27</v>
      </c>
      <c r="K1124" t="s">
        <v>544</v>
      </c>
      <c r="L1124" t="s">
        <v>310</v>
      </c>
      <c r="M1124">
        <v>85023</v>
      </c>
      <c r="N1124" t="s">
        <v>44</v>
      </c>
      <c r="O1124" t="s">
        <v>6367</v>
      </c>
      <c r="P1124" t="s">
        <v>46</v>
      </c>
      <c r="Q1124" t="s">
        <v>75</v>
      </c>
      <c r="R1124" t="s">
        <v>6368</v>
      </c>
      <c r="S1124">
        <v>551.98500000000013</v>
      </c>
      <c r="T1124">
        <v>5</v>
      </c>
      <c r="U1124">
        <v>0.7</v>
      </c>
      <c r="V1124">
        <v>-459.98750000000018</v>
      </c>
    </row>
    <row r="1125" spans="1:22" x14ac:dyDescent="0.3">
      <c r="A1125">
        <v>3722</v>
      </c>
      <c r="B1125" t="s">
        <v>6880</v>
      </c>
      <c r="C1125">
        <v>2013</v>
      </c>
      <c r="D1125" s="13">
        <v>41629</v>
      </c>
      <c r="E1125" s="13">
        <v>41633</v>
      </c>
      <c r="F1125" t="s">
        <v>50</v>
      </c>
      <c r="G1125" t="s">
        <v>3676</v>
      </c>
      <c r="H1125" t="s">
        <v>3677</v>
      </c>
      <c r="I1125" t="s">
        <v>102</v>
      </c>
      <c r="J1125" t="s">
        <v>27</v>
      </c>
      <c r="K1125" t="s">
        <v>328</v>
      </c>
      <c r="L1125" t="s">
        <v>1487</v>
      </c>
      <c r="M1125">
        <v>39212</v>
      </c>
      <c r="N1125" t="s">
        <v>30</v>
      </c>
      <c r="O1125" t="s">
        <v>74</v>
      </c>
      <c r="P1125" t="s">
        <v>46</v>
      </c>
      <c r="Q1125" t="s">
        <v>75</v>
      </c>
      <c r="R1125" t="s">
        <v>76</v>
      </c>
      <c r="S1125">
        <v>15.42</v>
      </c>
      <c r="T1125">
        <v>2</v>
      </c>
      <c r="U1125">
        <v>0</v>
      </c>
      <c r="V1125">
        <v>6.9390000000000001</v>
      </c>
    </row>
    <row r="1126" spans="1:22" x14ac:dyDescent="0.3">
      <c r="A1126">
        <v>3704</v>
      </c>
      <c r="B1126" t="s">
        <v>6867</v>
      </c>
      <c r="C1126">
        <v>2012</v>
      </c>
      <c r="D1126" s="13">
        <v>41073</v>
      </c>
      <c r="E1126" s="13">
        <v>41079</v>
      </c>
      <c r="F1126" t="s">
        <v>50</v>
      </c>
      <c r="G1126" t="s">
        <v>6604</v>
      </c>
      <c r="H1126" t="s">
        <v>6605</v>
      </c>
      <c r="I1126" t="s">
        <v>41</v>
      </c>
      <c r="J1126" t="s">
        <v>27</v>
      </c>
      <c r="K1126" t="s">
        <v>357</v>
      </c>
      <c r="L1126" t="s">
        <v>358</v>
      </c>
      <c r="M1126">
        <v>35601</v>
      </c>
      <c r="N1126" t="s">
        <v>30</v>
      </c>
      <c r="O1126" t="s">
        <v>4832</v>
      </c>
      <c r="P1126" t="s">
        <v>46</v>
      </c>
      <c r="Q1126" t="s">
        <v>75</v>
      </c>
      <c r="R1126" t="s">
        <v>4833</v>
      </c>
      <c r="S1126">
        <v>19.14</v>
      </c>
      <c r="T1126">
        <v>3</v>
      </c>
      <c r="U1126">
        <v>0</v>
      </c>
      <c r="V1126">
        <v>8.8043999999999993</v>
      </c>
    </row>
    <row r="1127" spans="1:22" x14ac:dyDescent="0.3">
      <c r="A1127">
        <v>3695</v>
      </c>
      <c r="B1127" t="s">
        <v>6857</v>
      </c>
      <c r="C1127">
        <v>2013</v>
      </c>
      <c r="D1127" s="13">
        <v>41563</v>
      </c>
      <c r="E1127" s="13">
        <v>41568</v>
      </c>
      <c r="F1127" t="s">
        <v>50</v>
      </c>
      <c r="G1127" t="s">
        <v>3601</v>
      </c>
      <c r="H1127" t="s">
        <v>3602</v>
      </c>
      <c r="I1127" t="s">
        <v>41</v>
      </c>
      <c r="J1127" t="s">
        <v>27</v>
      </c>
      <c r="K1127" t="s">
        <v>318</v>
      </c>
      <c r="L1127" t="s">
        <v>319</v>
      </c>
      <c r="M1127">
        <v>22153</v>
      </c>
      <c r="N1127" t="s">
        <v>30</v>
      </c>
      <c r="O1127" t="s">
        <v>4801</v>
      </c>
      <c r="P1127" t="s">
        <v>46</v>
      </c>
      <c r="Q1127" t="s">
        <v>75</v>
      </c>
      <c r="R1127" t="s">
        <v>4802</v>
      </c>
      <c r="S1127">
        <v>232.96</v>
      </c>
      <c r="T1127">
        <v>7</v>
      </c>
      <c r="U1127">
        <v>0</v>
      </c>
      <c r="V1127">
        <v>116.48</v>
      </c>
    </row>
    <row r="1128" spans="1:22" x14ac:dyDescent="0.3">
      <c r="A1128">
        <v>3688</v>
      </c>
      <c r="B1128" t="s">
        <v>6849</v>
      </c>
      <c r="C1128">
        <v>2013</v>
      </c>
      <c r="D1128" s="13">
        <v>41415</v>
      </c>
      <c r="E1128" s="13">
        <v>41419</v>
      </c>
      <c r="F1128" t="s">
        <v>50</v>
      </c>
      <c r="G1128" t="s">
        <v>1772</v>
      </c>
      <c r="H1128" t="s">
        <v>1773</v>
      </c>
      <c r="I1128" t="s">
        <v>26</v>
      </c>
      <c r="J1128" t="s">
        <v>27</v>
      </c>
      <c r="K1128" t="s">
        <v>6850</v>
      </c>
      <c r="L1128" t="s">
        <v>54</v>
      </c>
      <c r="M1128">
        <v>34952</v>
      </c>
      <c r="N1128" t="s">
        <v>30</v>
      </c>
      <c r="O1128" t="s">
        <v>1218</v>
      </c>
      <c r="P1128" t="s">
        <v>46</v>
      </c>
      <c r="Q1128" t="s">
        <v>75</v>
      </c>
      <c r="R1128" t="s">
        <v>1219</v>
      </c>
      <c r="S1128">
        <v>2.6940000000000004</v>
      </c>
      <c r="T1128">
        <v>2</v>
      </c>
      <c r="U1128">
        <v>0.7</v>
      </c>
      <c r="V1128">
        <v>-2.2450000000000001</v>
      </c>
    </row>
    <row r="1129" spans="1:22" x14ac:dyDescent="0.3">
      <c r="A1129">
        <v>3685</v>
      </c>
      <c r="B1129" t="s">
        <v>6843</v>
      </c>
      <c r="C1129">
        <v>2012</v>
      </c>
      <c r="D1129" s="13">
        <v>41099</v>
      </c>
      <c r="E1129" s="13">
        <v>41104</v>
      </c>
      <c r="F1129" t="s">
        <v>50</v>
      </c>
      <c r="G1129" t="s">
        <v>4558</v>
      </c>
      <c r="H1129" t="s">
        <v>4559</v>
      </c>
      <c r="I1129" t="s">
        <v>26</v>
      </c>
      <c r="J1129" t="s">
        <v>27</v>
      </c>
      <c r="K1129" t="s">
        <v>3213</v>
      </c>
      <c r="L1129" t="s">
        <v>2735</v>
      </c>
      <c r="M1129">
        <v>20735</v>
      </c>
      <c r="N1129" t="s">
        <v>148</v>
      </c>
      <c r="O1129" t="s">
        <v>158</v>
      </c>
      <c r="P1129" t="s">
        <v>46</v>
      </c>
      <c r="Q1129" t="s">
        <v>75</v>
      </c>
      <c r="R1129" t="s">
        <v>159</v>
      </c>
      <c r="S1129">
        <v>43.68</v>
      </c>
      <c r="T1129">
        <v>6</v>
      </c>
      <c r="U1129">
        <v>0</v>
      </c>
      <c r="V1129">
        <v>21.403200000000002</v>
      </c>
    </row>
    <row r="1130" spans="1:22" x14ac:dyDescent="0.3">
      <c r="A1130">
        <v>3684</v>
      </c>
      <c r="B1130" t="s">
        <v>6843</v>
      </c>
      <c r="C1130">
        <v>2012</v>
      </c>
      <c r="D1130" s="13">
        <v>41099</v>
      </c>
      <c r="E1130" s="13">
        <v>41104</v>
      </c>
      <c r="F1130" t="s">
        <v>50</v>
      </c>
      <c r="G1130" t="s">
        <v>4558</v>
      </c>
      <c r="H1130" t="s">
        <v>4559</v>
      </c>
      <c r="I1130" t="s">
        <v>26</v>
      </c>
      <c r="J1130" t="s">
        <v>27</v>
      </c>
      <c r="K1130" t="s">
        <v>3213</v>
      </c>
      <c r="L1130" t="s">
        <v>2735</v>
      </c>
      <c r="M1130">
        <v>20735</v>
      </c>
      <c r="N1130" t="s">
        <v>148</v>
      </c>
      <c r="O1130" t="s">
        <v>3221</v>
      </c>
      <c r="P1130" t="s">
        <v>46</v>
      </c>
      <c r="Q1130" t="s">
        <v>75</v>
      </c>
      <c r="R1130" t="s">
        <v>3222</v>
      </c>
      <c r="S1130">
        <v>153.35999999999999</v>
      </c>
      <c r="T1130">
        <v>9</v>
      </c>
      <c r="U1130">
        <v>0</v>
      </c>
      <c r="V1130">
        <v>70.545599999999979</v>
      </c>
    </row>
    <row r="1131" spans="1:22" x14ac:dyDescent="0.3">
      <c r="A1131">
        <v>3682</v>
      </c>
      <c r="B1131" t="s">
        <v>6843</v>
      </c>
      <c r="C1131">
        <v>2012</v>
      </c>
      <c r="D1131" s="13">
        <v>41099</v>
      </c>
      <c r="E1131" s="13">
        <v>41104</v>
      </c>
      <c r="F1131" t="s">
        <v>50</v>
      </c>
      <c r="G1131" t="s">
        <v>4558</v>
      </c>
      <c r="H1131" t="s">
        <v>4559</v>
      </c>
      <c r="I1131" t="s">
        <v>26</v>
      </c>
      <c r="J1131" t="s">
        <v>27</v>
      </c>
      <c r="K1131" t="s">
        <v>3213</v>
      </c>
      <c r="L1131" t="s">
        <v>2735</v>
      </c>
      <c r="M1131">
        <v>20735</v>
      </c>
      <c r="N1131" t="s">
        <v>148</v>
      </c>
      <c r="O1131" t="s">
        <v>3542</v>
      </c>
      <c r="P1131" t="s">
        <v>46</v>
      </c>
      <c r="Q1131" t="s">
        <v>75</v>
      </c>
      <c r="R1131" t="s">
        <v>3543</v>
      </c>
      <c r="S1131">
        <v>84.09</v>
      </c>
      <c r="T1131">
        <v>3</v>
      </c>
      <c r="U1131">
        <v>0</v>
      </c>
      <c r="V1131">
        <v>42.045000000000002</v>
      </c>
    </row>
    <row r="1132" spans="1:22" x14ac:dyDescent="0.3">
      <c r="A1132">
        <v>3674</v>
      </c>
      <c r="B1132" t="s">
        <v>6840</v>
      </c>
      <c r="C1132">
        <v>2013</v>
      </c>
      <c r="D1132" s="13">
        <v>41373</v>
      </c>
      <c r="E1132" s="13">
        <v>41379</v>
      </c>
      <c r="F1132" t="s">
        <v>50</v>
      </c>
      <c r="G1132" t="s">
        <v>2161</v>
      </c>
      <c r="H1132" t="s">
        <v>2162</v>
      </c>
      <c r="I1132" t="s">
        <v>102</v>
      </c>
      <c r="J1132" t="s">
        <v>27</v>
      </c>
      <c r="K1132" t="s">
        <v>276</v>
      </c>
      <c r="L1132" t="s">
        <v>498</v>
      </c>
      <c r="M1132">
        <v>45373</v>
      </c>
      <c r="N1132" t="s">
        <v>148</v>
      </c>
      <c r="O1132" t="s">
        <v>4299</v>
      </c>
      <c r="P1132" t="s">
        <v>46</v>
      </c>
      <c r="Q1132" t="s">
        <v>75</v>
      </c>
      <c r="R1132" t="s">
        <v>4300</v>
      </c>
      <c r="S1132">
        <v>121.10400000000003</v>
      </c>
      <c r="T1132">
        <v>6</v>
      </c>
      <c r="U1132">
        <v>0.7</v>
      </c>
      <c r="V1132">
        <v>-100.91999999999999</v>
      </c>
    </row>
    <row r="1133" spans="1:22" x14ac:dyDescent="0.3">
      <c r="A1133">
        <v>3666</v>
      </c>
      <c r="B1133" t="s">
        <v>6833</v>
      </c>
      <c r="C1133">
        <v>2011</v>
      </c>
      <c r="D1133" s="13">
        <v>40885</v>
      </c>
      <c r="E1133" s="13">
        <v>40890</v>
      </c>
      <c r="F1133" t="s">
        <v>50</v>
      </c>
      <c r="G1133" t="s">
        <v>5562</v>
      </c>
      <c r="H1133" t="s">
        <v>5563</v>
      </c>
      <c r="I1133" t="s">
        <v>26</v>
      </c>
      <c r="J1133" t="s">
        <v>27</v>
      </c>
      <c r="K1133" t="s">
        <v>1976</v>
      </c>
      <c r="L1133" t="s">
        <v>420</v>
      </c>
      <c r="M1133">
        <v>97301</v>
      </c>
      <c r="N1133" t="s">
        <v>44</v>
      </c>
      <c r="O1133" t="s">
        <v>2479</v>
      </c>
      <c r="P1133" t="s">
        <v>46</v>
      </c>
      <c r="Q1133" t="s">
        <v>75</v>
      </c>
      <c r="R1133" t="s">
        <v>2480</v>
      </c>
      <c r="S1133">
        <v>6.4560000000000004</v>
      </c>
      <c r="T1133">
        <v>4</v>
      </c>
      <c r="U1133">
        <v>0.7</v>
      </c>
      <c r="V1133">
        <v>-4.5191999999999979</v>
      </c>
    </row>
    <row r="1134" spans="1:22" x14ac:dyDescent="0.3">
      <c r="A1134">
        <v>3653</v>
      </c>
      <c r="B1134" t="s">
        <v>6816</v>
      </c>
      <c r="C1134">
        <v>2014</v>
      </c>
      <c r="D1134" s="13">
        <v>41983</v>
      </c>
      <c r="E1134" s="13">
        <v>41985</v>
      </c>
      <c r="F1134" t="s">
        <v>23</v>
      </c>
      <c r="G1134" t="s">
        <v>1772</v>
      </c>
      <c r="H1134" t="s">
        <v>1773</v>
      </c>
      <c r="I1134" t="s">
        <v>26</v>
      </c>
      <c r="J1134" t="s">
        <v>27</v>
      </c>
      <c r="K1134" t="s">
        <v>880</v>
      </c>
      <c r="L1134" t="s">
        <v>238</v>
      </c>
      <c r="M1134">
        <v>48234</v>
      </c>
      <c r="N1134" t="s">
        <v>105</v>
      </c>
      <c r="O1134" t="s">
        <v>2616</v>
      </c>
      <c r="P1134" t="s">
        <v>46</v>
      </c>
      <c r="Q1134" t="s">
        <v>75</v>
      </c>
      <c r="R1134" t="s">
        <v>2617</v>
      </c>
      <c r="S1134">
        <v>33.72</v>
      </c>
      <c r="T1134">
        <v>4</v>
      </c>
      <c r="U1134">
        <v>0</v>
      </c>
      <c r="V1134">
        <v>15.511199999999999</v>
      </c>
    </row>
    <row r="1135" spans="1:22" x14ac:dyDescent="0.3">
      <c r="A1135">
        <v>3649</v>
      </c>
      <c r="B1135" t="s">
        <v>6815</v>
      </c>
      <c r="C1135">
        <v>2012</v>
      </c>
      <c r="D1135" s="13">
        <v>41235</v>
      </c>
      <c r="E1135" s="13">
        <v>41240</v>
      </c>
      <c r="F1135" t="s">
        <v>50</v>
      </c>
      <c r="G1135" t="s">
        <v>4266</v>
      </c>
      <c r="H1135" t="s">
        <v>4267</v>
      </c>
      <c r="I1135" t="s">
        <v>26</v>
      </c>
      <c r="J1135" t="s">
        <v>27</v>
      </c>
      <c r="K1135" t="s">
        <v>334</v>
      </c>
      <c r="L1135" t="s">
        <v>335</v>
      </c>
      <c r="M1135">
        <v>38109</v>
      </c>
      <c r="N1135" t="s">
        <v>30</v>
      </c>
      <c r="O1135" t="s">
        <v>2709</v>
      </c>
      <c r="P1135" t="s">
        <v>46</v>
      </c>
      <c r="Q1135" t="s">
        <v>75</v>
      </c>
      <c r="R1135" t="s">
        <v>2710</v>
      </c>
      <c r="S1135">
        <v>2.9460000000000006</v>
      </c>
      <c r="T1135">
        <v>2</v>
      </c>
      <c r="U1135">
        <v>0.7</v>
      </c>
      <c r="V1135">
        <v>-2.0621999999999998</v>
      </c>
    </row>
    <row r="1136" spans="1:22" x14ac:dyDescent="0.3">
      <c r="A1136">
        <v>3646</v>
      </c>
      <c r="B1136" t="s">
        <v>6804</v>
      </c>
      <c r="C1136">
        <v>2011</v>
      </c>
      <c r="D1136" s="13">
        <v>40897</v>
      </c>
      <c r="E1136" s="13">
        <v>40900</v>
      </c>
      <c r="F1136" t="s">
        <v>23</v>
      </c>
      <c r="G1136" t="s">
        <v>2225</v>
      </c>
      <c r="H1136" t="s">
        <v>2226</v>
      </c>
      <c r="I1136" t="s">
        <v>26</v>
      </c>
      <c r="J1136" t="s">
        <v>27</v>
      </c>
      <c r="K1136" t="s">
        <v>42</v>
      </c>
      <c r="L1136" t="s">
        <v>43</v>
      </c>
      <c r="M1136">
        <v>90008</v>
      </c>
      <c r="N1136" t="s">
        <v>44</v>
      </c>
      <c r="O1136" t="s">
        <v>6809</v>
      </c>
      <c r="P1136" t="s">
        <v>46</v>
      </c>
      <c r="Q1136" t="s">
        <v>75</v>
      </c>
      <c r="R1136" t="s">
        <v>6810</v>
      </c>
      <c r="S1136">
        <v>155.12</v>
      </c>
      <c r="T1136">
        <v>5</v>
      </c>
      <c r="U1136">
        <v>0.2</v>
      </c>
      <c r="V1136">
        <v>50.413999999999987</v>
      </c>
    </row>
    <row r="1137" spans="1:22" x14ac:dyDescent="0.3">
      <c r="A1137">
        <v>3643</v>
      </c>
      <c r="B1137" t="s">
        <v>6804</v>
      </c>
      <c r="C1137">
        <v>2011</v>
      </c>
      <c r="D1137" s="13">
        <v>40897</v>
      </c>
      <c r="E1137" s="13">
        <v>40900</v>
      </c>
      <c r="F1137" t="s">
        <v>23</v>
      </c>
      <c r="G1137" t="s">
        <v>2225</v>
      </c>
      <c r="H1137" t="s">
        <v>2226</v>
      </c>
      <c r="I1137" t="s">
        <v>26</v>
      </c>
      <c r="J1137" t="s">
        <v>27</v>
      </c>
      <c r="K1137" t="s">
        <v>42</v>
      </c>
      <c r="L1137" t="s">
        <v>43</v>
      </c>
      <c r="M1137">
        <v>90008</v>
      </c>
      <c r="N1137" t="s">
        <v>44</v>
      </c>
      <c r="O1137" t="s">
        <v>2209</v>
      </c>
      <c r="P1137" t="s">
        <v>46</v>
      </c>
      <c r="Q1137" t="s">
        <v>75</v>
      </c>
      <c r="R1137" t="s">
        <v>2210</v>
      </c>
      <c r="S1137">
        <v>487.98400000000004</v>
      </c>
      <c r="T1137">
        <v>2</v>
      </c>
      <c r="U1137">
        <v>0.2</v>
      </c>
      <c r="V1137">
        <v>152.49499999999998</v>
      </c>
    </row>
    <row r="1138" spans="1:22" x14ac:dyDescent="0.3">
      <c r="A1138">
        <v>3642</v>
      </c>
      <c r="B1138" t="s">
        <v>6800</v>
      </c>
      <c r="C1138">
        <v>2013</v>
      </c>
      <c r="D1138" s="13">
        <v>41589</v>
      </c>
      <c r="E1138" s="13">
        <v>41593</v>
      </c>
      <c r="F1138" t="s">
        <v>50</v>
      </c>
      <c r="G1138" t="s">
        <v>3790</v>
      </c>
      <c r="H1138" t="s">
        <v>3791</v>
      </c>
      <c r="I1138" t="s">
        <v>102</v>
      </c>
      <c r="J1138" t="s">
        <v>27</v>
      </c>
      <c r="K1138" t="s">
        <v>318</v>
      </c>
      <c r="L1138" t="s">
        <v>498</v>
      </c>
      <c r="M1138">
        <v>45503</v>
      </c>
      <c r="N1138" t="s">
        <v>148</v>
      </c>
      <c r="O1138" t="s">
        <v>4801</v>
      </c>
      <c r="P1138" t="s">
        <v>46</v>
      </c>
      <c r="Q1138" t="s">
        <v>75</v>
      </c>
      <c r="R1138" t="s">
        <v>4802</v>
      </c>
      <c r="S1138">
        <v>69.888000000000005</v>
      </c>
      <c r="T1138">
        <v>7</v>
      </c>
      <c r="U1138">
        <v>0.7</v>
      </c>
      <c r="V1138">
        <v>-46.591999999999999</v>
      </c>
    </row>
    <row r="1139" spans="1:22" x14ac:dyDescent="0.3">
      <c r="A1139">
        <v>3629</v>
      </c>
      <c r="B1139" t="s">
        <v>6795</v>
      </c>
      <c r="C1139">
        <v>2011</v>
      </c>
      <c r="D1139" s="13">
        <v>40764</v>
      </c>
      <c r="E1139" s="13">
        <v>40768</v>
      </c>
      <c r="F1139" t="s">
        <v>50</v>
      </c>
      <c r="G1139" t="s">
        <v>830</v>
      </c>
      <c r="H1139" t="s">
        <v>831</v>
      </c>
      <c r="I1139" t="s">
        <v>26</v>
      </c>
      <c r="J1139" t="s">
        <v>27</v>
      </c>
      <c r="K1139" t="s">
        <v>95</v>
      </c>
      <c r="L1139" t="s">
        <v>96</v>
      </c>
      <c r="M1139">
        <v>98103</v>
      </c>
      <c r="N1139" t="s">
        <v>44</v>
      </c>
      <c r="O1139" t="s">
        <v>6367</v>
      </c>
      <c r="P1139" t="s">
        <v>46</v>
      </c>
      <c r="Q1139" t="s">
        <v>75</v>
      </c>
      <c r="R1139" t="s">
        <v>6368</v>
      </c>
      <c r="S1139">
        <v>2060.7440000000001</v>
      </c>
      <c r="T1139">
        <v>7</v>
      </c>
      <c r="U1139">
        <v>0.2</v>
      </c>
      <c r="V1139">
        <v>643.98249999999996</v>
      </c>
    </row>
    <row r="1140" spans="1:22" x14ac:dyDescent="0.3">
      <c r="A1140">
        <v>3624</v>
      </c>
      <c r="B1140" t="s">
        <v>6793</v>
      </c>
      <c r="C1140">
        <v>2011</v>
      </c>
      <c r="D1140" s="13">
        <v>40800</v>
      </c>
      <c r="E1140" s="13">
        <v>40805</v>
      </c>
      <c r="F1140" t="s">
        <v>50</v>
      </c>
      <c r="G1140" t="s">
        <v>4682</v>
      </c>
      <c r="H1140" t="s">
        <v>4683</v>
      </c>
      <c r="I1140" t="s">
        <v>26</v>
      </c>
      <c r="J1140" t="s">
        <v>27</v>
      </c>
      <c r="K1140" t="s">
        <v>3555</v>
      </c>
      <c r="L1140" t="s">
        <v>1272</v>
      </c>
      <c r="M1140">
        <v>31204</v>
      </c>
      <c r="N1140" t="s">
        <v>30</v>
      </c>
      <c r="O1140" t="s">
        <v>748</v>
      </c>
      <c r="P1140" t="s">
        <v>46</v>
      </c>
      <c r="Q1140" t="s">
        <v>75</v>
      </c>
      <c r="R1140" t="s">
        <v>749</v>
      </c>
      <c r="S1140">
        <v>7.16</v>
      </c>
      <c r="T1140">
        <v>2</v>
      </c>
      <c r="U1140">
        <v>0</v>
      </c>
      <c r="V1140">
        <v>3.4367999999999999</v>
      </c>
    </row>
    <row r="1141" spans="1:22" x14ac:dyDescent="0.3">
      <c r="A1141">
        <v>3618</v>
      </c>
      <c r="B1141" t="s">
        <v>6789</v>
      </c>
      <c r="C1141">
        <v>2014</v>
      </c>
      <c r="D1141" s="13">
        <v>41887</v>
      </c>
      <c r="E1141" s="13">
        <v>41891</v>
      </c>
      <c r="F1141" t="s">
        <v>50</v>
      </c>
      <c r="G1141" t="s">
        <v>2230</v>
      </c>
      <c r="H1141" t="s">
        <v>2231</v>
      </c>
      <c r="I1141" t="s">
        <v>26</v>
      </c>
      <c r="J1141" t="s">
        <v>27</v>
      </c>
      <c r="K1141" t="s">
        <v>42</v>
      </c>
      <c r="L1141" t="s">
        <v>43</v>
      </c>
      <c r="M1141">
        <v>90004</v>
      </c>
      <c r="N1141" t="s">
        <v>44</v>
      </c>
      <c r="O1141" t="s">
        <v>2209</v>
      </c>
      <c r="P1141" t="s">
        <v>46</v>
      </c>
      <c r="Q1141" t="s">
        <v>75</v>
      </c>
      <c r="R1141" t="s">
        <v>2210</v>
      </c>
      <c r="S1141">
        <v>487.98400000000004</v>
      </c>
      <c r="T1141">
        <v>2</v>
      </c>
      <c r="U1141">
        <v>0.2</v>
      </c>
      <c r="V1141">
        <v>152.49499999999998</v>
      </c>
    </row>
    <row r="1142" spans="1:22" x14ac:dyDescent="0.3">
      <c r="A1142">
        <v>3617</v>
      </c>
      <c r="B1142" t="s">
        <v>6788</v>
      </c>
      <c r="C1142">
        <v>2013</v>
      </c>
      <c r="D1142" s="13">
        <v>41523</v>
      </c>
      <c r="E1142" s="13">
        <v>41527</v>
      </c>
      <c r="F1142" t="s">
        <v>50</v>
      </c>
      <c r="G1142" t="s">
        <v>1810</v>
      </c>
      <c r="H1142" t="s">
        <v>1811</v>
      </c>
      <c r="I1142" t="s">
        <v>26</v>
      </c>
      <c r="J1142" t="s">
        <v>27</v>
      </c>
      <c r="K1142" t="s">
        <v>146</v>
      </c>
      <c r="L1142" t="s">
        <v>147</v>
      </c>
      <c r="M1142">
        <v>19120</v>
      </c>
      <c r="N1142" t="s">
        <v>148</v>
      </c>
      <c r="O1142" t="s">
        <v>255</v>
      </c>
      <c r="P1142" t="s">
        <v>46</v>
      </c>
      <c r="Q1142" t="s">
        <v>75</v>
      </c>
      <c r="R1142" t="s">
        <v>256</v>
      </c>
      <c r="S1142">
        <v>9.5550000000000015</v>
      </c>
      <c r="T1142">
        <v>5</v>
      </c>
      <c r="U1142">
        <v>0.7</v>
      </c>
      <c r="V1142">
        <v>-7.3254999999999981</v>
      </c>
    </row>
    <row r="1143" spans="1:22" x14ac:dyDescent="0.3">
      <c r="A1143">
        <v>3608</v>
      </c>
      <c r="B1143" t="s">
        <v>6781</v>
      </c>
      <c r="C1143">
        <v>2011</v>
      </c>
      <c r="D1143" s="13">
        <v>40809</v>
      </c>
      <c r="E1143" s="13">
        <v>40814</v>
      </c>
      <c r="F1143" t="s">
        <v>23</v>
      </c>
      <c r="G1143" t="s">
        <v>3868</v>
      </c>
      <c r="H1143" t="s">
        <v>3869</v>
      </c>
      <c r="I1143" t="s">
        <v>26</v>
      </c>
      <c r="J1143" t="s">
        <v>27</v>
      </c>
      <c r="K1143" t="s">
        <v>266</v>
      </c>
      <c r="L1143" t="s">
        <v>267</v>
      </c>
      <c r="M1143">
        <v>10035</v>
      </c>
      <c r="N1143" t="s">
        <v>148</v>
      </c>
      <c r="O1143" t="s">
        <v>3567</v>
      </c>
      <c r="P1143" t="s">
        <v>46</v>
      </c>
      <c r="Q1143" t="s">
        <v>75</v>
      </c>
      <c r="R1143" t="s">
        <v>3568</v>
      </c>
      <c r="S1143">
        <v>139.44</v>
      </c>
      <c r="T1143">
        <v>3</v>
      </c>
      <c r="U1143">
        <v>0.2</v>
      </c>
      <c r="V1143">
        <v>47.060999999999993</v>
      </c>
    </row>
    <row r="1144" spans="1:22" x14ac:dyDescent="0.3">
      <c r="A1144">
        <v>1141</v>
      </c>
      <c r="B1144" t="s">
        <v>3286</v>
      </c>
      <c r="C1144">
        <v>2013</v>
      </c>
      <c r="D1144" s="13">
        <v>41591</v>
      </c>
      <c r="E1144" s="13">
        <v>41594</v>
      </c>
      <c r="F1144" t="s">
        <v>23</v>
      </c>
      <c r="G1144" t="s">
        <v>3287</v>
      </c>
      <c r="H1144" t="s">
        <v>3288</v>
      </c>
      <c r="I1144" t="s">
        <v>41</v>
      </c>
      <c r="J1144" t="s">
        <v>27</v>
      </c>
      <c r="K1144" t="s">
        <v>3289</v>
      </c>
      <c r="L1144" t="s">
        <v>254</v>
      </c>
      <c r="M1144">
        <v>46350</v>
      </c>
      <c r="N1144" t="s">
        <v>105</v>
      </c>
      <c r="O1144" t="s">
        <v>3294</v>
      </c>
      <c r="P1144" t="s">
        <v>46</v>
      </c>
      <c r="Q1144" t="s">
        <v>75</v>
      </c>
      <c r="R1144" t="s">
        <v>3295</v>
      </c>
      <c r="S1144">
        <v>17.38</v>
      </c>
      <c r="T1144">
        <v>2</v>
      </c>
      <c r="U1144">
        <v>0</v>
      </c>
      <c r="V1144">
        <v>8.69</v>
      </c>
    </row>
    <row r="1145" spans="1:22" x14ac:dyDescent="0.3">
      <c r="A1145">
        <v>3594</v>
      </c>
      <c r="B1145" t="s">
        <v>6770</v>
      </c>
      <c r="C1145">
        <v>2013</v>
      </c>
      <c r="D1145" s="13">
        <v>41529</v>
      </c>
      <c r="E1145" s="13">
        <v>41535</v>
      </c>
      <c r="F1145" t="s">
        <v>50</v>
      </c>
      <c r="G1145" t="s">
        <v>1068</v>
      </c>
      <c r="H1145" t="s">
        <v>1069</v>
      </c>
      <c r="I1145" t="s">
        <v>102</v>
      </c>
      <c r="J1145" t="s">
        <v>27</v>
      </c>
      <c r="K1145" t="s">
        <v>2835</v>
      </c>
      <c r="L1145" t="s">
        <v>498</v>
      </c>
      <c r="M1145">
        <v>43615</v>
      </c>
      <c r="N1145" t="s">
        <v>148</v>
      </c>
      <c r="O1145" t="s">
        <v>1724</v>
      </c>
      <c r="P1145" t="s">
        <v>46</v>
      </c>
      <c r="Q1145" t="s">
        <v>75</v>
      </c>
      <c r="R1145" t="s">
        <v>1725</v>
      </c>
      <c r="S1145">
        <v>22.428000000000004</v>
      </c>
      <c r="T1145">
        <v>3</v>
      </c>
      <c r="U1145">
        <v>0.7</v>
      </c>
      <c r="V1145">
        <v>-17.942399999999992</v>
      </c>
    </row>
    <row r="1146" spans="1:22" x14ac:dyDescent="0.3">
      <c r="A1146">
        <v>3590</v>
      </c>
      <c r="B1146" t="s">
        <v>6767</v>
      </c>
      <c r="C1146">
        <v>2014</v>
      </c>
      <c r="D1146" s="13">
        <v>41968</v>
      </c>
      <c r="E1146" s="13">
        <v>41974</v>
      </c>
      <c r="F1146" t="s">
        <v>50</v>
      </c>
      <c r="G1146" t="s">
        <v>751</v>
      </c>
      <c r="H1146" t="s">
        <v>752</v>
      </c>
      <c r="I1146" t="s">
        <v>102</v>
      </c>
      <c r="J1146" t="s">
        <v>27</v>
      </c>
      <c r="K1146" t="s">
        <v>1464</v>
      </c>
      <c r="L1146" t="s">
        <v>29</v>
      </c>
      <c r="M1146">
        <v>40475</v>
      </c>
      <c r="N1146" t="s">
        <v>30</v>
      </c>
      <c r="O1146" t="s">
        <v>2391</v>
      </c>
      <c r="P1146" t="s">
        <v>46</v>
      </c>
      <c r="Q1146" t="s">
        <v>75</v>
      </c>
      <c r="R1146" t="s">
        <v>2392</v>
      </c>
      <c r="S1146">
        <v>2.88</v>
      </c>
      <c r="T1146">
        <v>1</v>
      </c>
      <c r="U1146">
        <v>0</v>
      </c>
      <c r="V1146">
        <v>1.4112</v>
      </c>
    </row>
    <row r="1147" spans="1:22" x14ac:dyDescent="0.3">
      <c r="A1147">
        <v>3577</v>
      </c>
      <c r="B1147" t="s">
        <v>6757</v>
      </c>
      <c r="C1147">
        <v>2013</v>
      </c>
      <c r="D1147" s="13">
        <v>41433</v>
      </c>
      <c r="E1147" s="13">
        <v>41437</v>
      </c>
      <c r="F1147" t="s">
        <v>50</v>
      </c>
      <c r="G1147" t="s">
        <v>751</v>
      </c>
      <c r="H1147" t="s">
        <v>752</v>
      </c>
      <c r="I1147" t="s">
        <v>102</v>
      </c>
      <c r="J1147" t="s">
        <v>27</v>
      </c>
      <c r="K1147" t="s">
        <v>5954</v>
      </c>
      <c r="L1147" t="s">
        <v>43</v>
      </c>
      <c r="M1147">
        <v>93309</v>
      </c>
      <c r="N1147" t="s">
        <v>44</v>
      </c>
      <c r="O1147" t="s">
        <v>2214</v>
      </c>
      <c r="P1147" t="s">
        <v>46</v>
      </c>
      <c r="Q1147" t="s">
        <v>75</v>
      </c>
      <c r="R1147" t="s">
        <v>2215</v>
      </c>
      <c r="S1147">
        <v>4.7840000000000007</v>
      </c>
      <c r="T1147">
        <v>1</v>
      </c>
      <c r="U1147">
        <v>0.2</v>
      </c>
      <c r="V1147">
        <v>1.5547999999999997</v>
      </c>
    </row>
    <row r="1148" spans="1:22" x14ac:dyDescent="0.3">
      <c r="A1148">
        <v>3567</v>
      </c>
      <c r="B1148" t="s">
        <v>6746</v>
      </c>
      <c r="C1148">
        <v>2014</v>
      </c>
      <c r="D1148" s="13">
        <v>41890</v>
      </c>
      <c r="E1148" s="13">
        <v>41897</v>
      </c>
      <c r="F1148" t="s">
        <v>50</v>
      </c>
      <c r="G1148" t="s">
        <v>3083</v>
      </c>
      <c r="H1148" t="s">
        <v>3084</v>
      </c>
      <c r="I1148" t="s">
        <v>102</v>
      </c>
      <c r="J1148" t="s">
        <v>27</v>
      </c>
      <c r="K1148" t="s">
        <v>595</v>
      </c>
      <c r="L1148" t="s">
        <v>596</v>
      </c>
      <c r="M1148">
        <v>64055</v>
      </c>
      <c r="N1148" t="s">
        <v>105</v>
      </c>
      <c r="O1148" t="s">
        <v>516</v>
      </c>
      <c r="P1148" t="s">
        <v>46</v>
      </c>
      <c r="Q1148" t="s">
        <v>75</v>
      </c>
      <c r="R1148" t="s">
        <v>517</v>
      </c>
      <c r="S1148">
        <v>1577.94</v>
      </c>
      <c r="T1148">
        <v>3</v>
      </c>
      <c r="U1148">
        <v>0</v>
      </c>
      <c r="V1148">
        <v>757.41120000000001</v>
      </c>
    </row>
    <row r="1149" spans="1:22" x14ac:dyDescent="0.3">
      <c r="A1149">
        <v>3563</v>
      </c>
      <c r="B1149" t="s">
        <v>6740</v>
      </c>
      <c r="C1149">
        <v>2014</v>
      </c>
      <c r="D1149" s="13">
        <v>41887</v>
      </c>
      <c r="E1149" s="13">
        <v>41892</v>
      </c>
      <c r="F1149" t="s">
        <v>23</v>
      </c>
      <c r="G1149" t="s">
        <v>1704</v>
      </c>
      <c r="H1149" t="s">
        <v>1705</v>
      </c>
      <c r="I1149" t="s">
        <v>26</v>
      </c>
      <c r="J1149" t="s">
        <v>27</v>
      </c>
      <c r="K1149" t="s">
        <v>801</v>
      </c>
      <c r="L1149" t="s">
        <v>498</v>
      </c>
      <c r="M1149">
        <v>44312</v>
      </c>
      <c r="N1149" t="s">
        <v>148</v>
      </c>
      <c r="O1149" t="s">
        <v>158</v>
      </c>
      <c r="P1149" t="s">
        <v>46</v>
      </c>
      <c r="Q1149" t="s">
        <v>75</v>
      </c>
      <c r="R1149" t="s">
        <v>159</v>
      </c>
      <c r="S1149">
        <v>4.3680000000000012</v>
      </c>
      <c r="T1149">
        <v>2</v>
      </c>
      <c r="U1149">
        <v>0.7</v>
      </c>
      <c r="V1149">
        <v>-3.0575999999999999</v>
      </c>
    </row>
    <row r="1150" spans="1:22" x14ac:dyDescent="0.3">
      <c r="A1150">
        <v>3562</v>
      </c>
      <c r="B1150" t="s">
        <v>6740</v>
      </c>
      <c r="C1150">
        <v>2014</v>
      </c>
      <c r="D1150" s="13">
        <v>41887</v>
      </c>
      <c r="E1150" s="13">
        <v>41892</v>
      </c>
      <c r="F1150" t="s">
        <v>23</v>
      </c>
      <c r="G1150" t="s">
        <v>1704</v>
      </c>
      <c r="H1150" t="s">
        <v>1705</v>
      </c>
      <c r="I1150" t="s">
        <v>26</v>
      </c>
      <c r="J1150" t="s">
        <v>27</v>
      </c>
      <c r="K1150" t="s">
        <v>801</v>
      </c>
      <c r="L1150" t="s">
        <v>498</v>
      </c>
      <c r="M1150">
        <v>44312</v>
      </c>
      <c r="N1150" t="s">
        <v>148</v>
      </c>
      <c r="O1150" t="s">
        <v>3221</v>
      </c>
      <c r="P1150" t="s">
        <v>46</v>
      </c>
      <c r="Q1150" t="s">
        <v>75</v>
      </c>
      <c r="R1150" t="s">
        <v>3222</v>
      </c>
      <c r="S1150">
        <v>25.560000000000002</v>
      </c>
      <c r="T1150">
        <v>5</v>
      </c>
      <c r="U1150">
        <v>0.7</v>
      </c>
      <c r="V1150">
        <v>-20.448</v>
      </c>
    </row>
    <row r="1151" spans="1:22" x14ac:dyDescent="0.3">
      <c r="A1151">
        <v>3559</v>
      </c>
      <c r="B1151" t="s">
        <v>6739</v>
      </c>
      <c r="C1151">
        <v>2014</v>
      </c>
      <c r="D1151" s="13">
        <v>41951</v>
      </c>
      <c r="E1151" s="13">
        <v>41956</v>
      </c>
      <c r="F1151" t="s">
        <v>50</v>
      </c>
      <c r="G1151" t="s">
        <v>6532</v>
      </c>
      <c r="H1151" t="s">
        <v>6533</v>
      </c>
      <c r="I1151" t="s">
        <v>26</v>
      </c>
      <c r="J1151" t="s">
        <v>27</v>
      </c>
      <c r="K1151" t="s">
        <v>127</v>
      </c>
      <c r="L1151" t="s">
        <v>43</v>
      </c>
      <c r="M1151">
        <v>94122</v>
      </c>
      <c r="N1151" t="s">
        <v>44</v>
      </c>
      <c r="O1151" t="s">
        <v>5217</v>
      </c>
      <c r="P1151" t="s">
        <v>46</v>
      </c>
      <c r="Q1151" t="s">
        <v>75</v>
      </c>
      <c r="R1151" t="s">
        <v>5218</v>
      </c>
      <c r="S1151">
        <v>21.792000000000002</v>
      </c>
      <c r="T1151">
        <v>4</v>
      </c>
      <c r="U1151">
        <v>0.2</v>
      </c>
      <c r="V1151">
        <v>7.6271999999999984</v>
      </c>
    </row>
    <row r="1152" spans="1:22" x14ac:dyDescent="0.3">
      <c r="A1152">
        <v>1149</v>
      </c>
      <c r="B1152" t="s">
        <v>3301</v>
      </c>
      <c r="C1152">
        <v>2012</v>
      </c>
      <c r="D1152" s="13">
        <v>41003</v>
      </c>
      <c r="E1152" s="13">
        <v>41003</v>
      </c>
      <c r="F1152" t="s">
        <v>1290</v>
      </c>
      <c r="G1152" t="s">
        <v>3302</v>
      </c>
      <c r="H1152" t="s">
        <v>3303</v>
      </c>
      <c r="I1152" t="s">
        <v>26</v>
      </c>
      <c r="J1152" t="s">
        <v>27</v>
      </c>
      <c r="K1152" t="s">
        <v>3304</v>
      </c>
      <c r="L1152" t="s">
        <v>238</v>
      </c>
      <c r="M1152">
        <v>48911</v>
      </c>
      <c r="N1152" t="s">
        <v>105</v>
      </c>
      <c r="O1152" t="s">
        <v>3308</v>
      </c>
      <c r="P1152" t="s">
        <v>46</v>
      </c>
      <c r="Q1152" t="s">
        <v>75</v>
      </c>
      <c r="R1152" t="s">
        <v>3309</v>
      </c>
      <c r="S1152">
        <v>12.76</v>
      </c>
      <c r="T1152">
        <v>2</v>
      </c>
      <c r="U1152">
        <v>0</v>
      </c>
      <c r="V1152">
        <v>5.8695999999999993</v>
      </c>
    </row>
    <row r="1153" spans="1:22" x14ac:dyDescent="0.3">
      <c r="A1153">
        <v>3558</v>
      </c>
      <c r="B1153" t="s">
        <v>6738</v>
      </c>
      <c r="C1153">
        <v>2014</v>
      </c>
      <c r="D1153" s="13">
        <v>41975</v>
      </c>
      <c r="E1153" s="13">
        <v>41979</v>
      </c>
      <c r="F1153" t="s">
        <v>50</v>
      </c>
      <c r="G1153" t="s">
        <v>1239</v>
      </c>
      <c r="H1153" t="s">
        <v>1240</v>
      </c>
      <c r="I1153" t="s">
        <v>26</v>
      </c>
      <c r="J1153" t="s">
        <v>27</v>
      </c>
      <c r="K1153" t="s">
        <v>42</v>
      </c>
      <c r="L1153" t="s">
        <v>43</v>
      </c>
      <c r="M1153">
        <v>90008</v>
      </c>
      <c r="N1153" t="s">
        <v>44</v>
      </c>
      <c r="O1153" t="s">
        <v>3344</v>
      </c>
      <c r="P1153" t="s">
        <v>46</v>
      </c>
      <c r="Q1153" t="s">
        <v>75</v>
      </c>
      <c r="R1153" t="s">
        <v>3345</v>
      </c>
      <c r="S1153">
        <v>10.128</v>
      </c>
      <c r="T1153">
        <v>2</v>
      </c>
      <c r="U1153">
        <v>0.2</v>
      </c>
      <c r="V1153">
        <v>3.6714000000000002</v>
      </c>
    </row>
    <row r="1154" spans="1:22" x14ac:dyDescent="0.3">
      <c r="A1154">
        <v>3554</v>
      </c>
      <c r="B1154" t="s">
        <v>6734</v>
      </c>
      <c r="C1154">
        <v>2014</v>
      </c>
      <c r="D1154" s="13">
        <v>41967</v>
      </c>
      <c r="E1154" s="13">
        <v>41970</v>
      </c>
      <c r="F1154" t="s">
        <v>23</v>
      </c>
      <c r="G1154" t="s">
        <v>3287</v>
      </c>
      <c r="H1154" t="s">
        <v>3288</v>
      </c>
      <c r="I1154" t="s">
        <v>41</v>
      </c>
      <c r="J1154" t="s">
        <v>27</v>
      </c>
      <c r="K1154" t="s">
        <v>146</v>
      </c>
      <c r="L1154" t="s">
        <v>147</v>
      </c>
      <c r="M1154">
        <v>19120</v>
      </c>
      <c r="N1154" t="s">
        <v>148</v>
      </c>
      <c r="O1154" t="s">
        <v>1724</v>
      </c>
      <c r="P1154" t="s">
        <v>46</v>
      </c>
      <c r="Q1154" t="s">
        <v>75</v>
      </c>
      <c r="R1154" t="s">
        <v>1725</v>
      </c>
      <c r="S1154">
        <v>7.4760000000000018</v>
      </c>
      <c r="T1154">
        <v>1</v>
      </c>
      <c r="U1154">
        <v>0.7</v>
      </c>
      <c r="V1154">
        <v>-5.9807999999999986</v>
      </c>
    </row>
    <row r="1155" spans="1:22" x14ac:dyDescent="0.3">
      <c r="A1155">
        <v>3528</v>
      </c>
      <c r="B1155" t="s">
        <v>6712</v>
      </c>
      <c r="C1155">
        <v>2014</v>
      </c>
      <c r="D1155" s="13">
        <v>41984</v>
      </c>
      <c r="E1155" s="13">
        <v>41989</v>
      </c>
      <c r="F1155" t="s">
        <v>23</v>
      </c>
      <c r="G1155" t="s">
        <v>6713</v>
      </c>
      <c r="H1155" t="s">
        <v>6714</v>
      </c>
      <c r="I1155" t="s">
        <v>102</v>
      </c>
      <c r="J1155" t="s">
        <v>27</v>
      </c>
      <c r="K1155" t="s">
        <v>328</v>
      </c>
      <c r="L1155" t="s">
        <v>1487</v>
      </c>
      <c r="M1155">
        <v>39212</v>
      </c>
      <c r="N1155" t="s">
        <v>30</v>
      </c>
      <c r="O1155" t="s">
        <v>6715</v>
      </c>
      <c r="P1155" t="s">
        <v>46</v>
      </c>
      <c r="Q1155" t="s">
        <v>75</v>
      </c>
      <c r="R1155" t="s">
        <v>6716</v>
      </c>
      <c r="S1155">
        <v>45.84</v>
      </c>
      <c r="T1155">
        <v>8</v>
      </c>
      <c r="U1155">
        <v>0</v>
      </c>
      <c r="V1155">
        <v>22.0032</v>
      </c>
    </row>
    <row r="1156" spans="1:22" x14ac:dyDescent="0.3">
      <c r="A1156">
        <v>3521</v>
      </c>
      <c r="B1156" t="s">
        <v>6706</v>
      </c>
      <c r="C1156">
        <v>2012</v>
      </c>
      <c r="D1156" s="13">
        <v>41009</v>
      </c>
      <c r="E1156" s="13">
        <v>41014</v>
      </c>
      <c r="F1156" t="s">
        <v>50</v>
      </c>
      <c r="G1156" t="s">
        <v>6233</v>
      </c>
      <c r="H1156" t="s">
        <v>6234</v>
      </c>
      <c r="I1156" t="s">
        <v>41</v>
      </c>
      <c r="J1156" t="s">
        <v>27</v>
      </c>
      <c r="K1156" t="s">
        <v>5395</v>
      </c>
      <c r="L1156" t="s">
        <v>43</v>
      </c>
      <c r="M1156">
        <v>95823</v>
      </c>
      <c r="N1156" t="s">
        <v>44</v>
      </c>
      <c r="O1156" t="s">
        <v>1522</v>
      </c>
      <c r="P1156" t="s">
        <v>46</v>
      </c>
      <c r="Q1156" t="s">
        <v>75</v>
      </c>
      <c r="R1156" t="s">
        <v>1523</v>
      </c>
      <c r="S1156">
        <v>12.832000000000001</v>
      </c>
      <c r="T1156">
        <v>2</v>
      </c>
      <c r="U1156">
        <v>0.2</v>
      </c>
      <c r="V1156">
        <v>4.3307999999999982</v>
      </c>
    </row>
    <row r="1157" spans="1:22" x14ac:dyDescent="0.3">
      <c r="A1157">
        <v>1154</v>
      </c>
      <c r="B1157" t="s">
        <v>3318</v>
      </c>
      <c r="C1157">
        <v>2014</v>
      </c>
      <c r="D1157" s="13">
        <v>41640</v>
      </c>
      <c r="E1157" s="13">
        <v>41646</v>
      </c>
      <c r="F1157" t="s">
        <v>50</v>
      </c>
      <c r="G1157" t="s">
        <v>1079</v>
      </c>
      <c r="H1157" t="s">
        <v>1080</v>
      </c>
      <c r="I1157" t="s">
        <v>41</v>
      </c>
      <c r="J1157" t="s">
        <v>27</v>
      </c>
      <c r="K1157" t="s">
        <v>3319</v>
      </c>
      <c r="L1157" t="s">
        <v>1392</v>
      </c>
      <c r="M1157">
        <v>89502</v>
      </c>
      <c r="N1157" t="s">
        <v>44</v>
      </c>
      <c r="O1157" t="s">
        <v>2712</v>
      </c>
      <c r="P1157" t="s">
        <v>46</v>
      </c>
      <c r="Q1157" t="s">
        <v>75</v>
      </c>
      <c r="R1157" t="s">
        <v>2713</v>
      </c>
      <c r="S1157">
        <v>159.768</v>
      </c>
      <c r="T1157">
        <v>7</v>
      </c>
      <c r="U1157">
        <v>0.2</v>
      </c>
      <c r="V1157">
        <v>53.921700000000008</v>
      </c>
    </row>
    <row r="1158" spans="1:22" x14ac:dyDescent="0.3">
      <c r="A1158">
        <v>3507</v>
      </c>
      <c r="B1158" t="s">
        <v>6695</v>
      </c>
      <c r="C1158">
        <v>2011</v>
      </c>
      <c r="D1158" s="13">
        <v>40714</v>
      </c>
      <c r="E1158" s="13">
        <v>40718</v>
      </c>
      <c r="F1158" t="s">
        <v>50</v>
      </c>
      <c r="G1158" t="s">
        <v>6696</v>
      </c>
      <c r="H1158" t="s">
        <v>6697</v>
      </c>
      <c r="I1158" t="s">
        <v>26</v>
      </c>
      <c r="J1158" t="s">
        <v>27</v>
      </c>
      <c r="K1158" t="s">
        <v>4346</v>
      </c>
      <c r="L1158" t="s">
        <v>104</v>
      </c>
      <c r="M1158">
        <v>75023</v>
      </c>
      <c r="N1158" t="s">
        <v>105</v>
      </c>
      <c r="O1158" t="s">
        <v>108</v>
      </c>
      <c r="P1158" t="s">
        <v>46</v>
      </c>
      <c r="Q1158" t="s">
        <v>75</v>
      </c>
      <c r="R1158" t="s">
        <v>109</v>
      </c>
      <c r="S1158">
        <v>3.3919999999999995</v>
      </c>
      <c r="T1158">
        <v>4</v>
      </c>
      <c r="U1158">
        <v>0.8</v>
      </c>
      <c r="V1158">
        <v>-5.088000000000001</v>
      </c>
    </row>
    <row r="1159" spans="1:22" x14ac:dyDescent="0.3">
      <c r="A1159">
        <v>3501</v>
      </c>
      <c r="B1159" t="s">
        <v>6690</v>
      </c>
      <c r="C1159">
        <v>2013</v>
      </c>
      <c r="D1159" s="13">
        <v>41547</v>
      </c>
      <c r="E1159" s="13">
        <v>41551</v>
      </c>
      <c r="F1159" t="s">
        <v>50</v>
      </c>
      <c r="G1159" t="s">
        <v>2484</v>
      </c>
      <c r="H1159" t="s">
        <v>2485</v>
      </c>
      <c r="I1159" t="s">
        <v>26</v>
      </c>
      <c r="J1159" t="s">
        <v>27</v>
      </c>
      <c r="K1159" t="s">
        <v>3909</v>
      </c>
      <c r="L1159" t="s">
        <v>358</v>
      </c>
      <c r="M1159">
        <v>36608</v>
      </c>
      <c r="N1159" t="s">
        <v>30</v>
      </c>
      <c r="O1159" t="s">
        <v>2100</v>
      </c>
      <c r="P1159" t="s">
        <v>46</v>
      </c>
      <c r="Q1159" t="s">
        <v>75</v>
      </c>
      <c r="R1159" t="s">
        <v>2101</v>
      </c>
      <c r="S1159">
        <v>62.94</v>
      </c>
      <c r="T1159">
        <v>3</v>
      </c>
      <c r="U1159">
        <v>0</v>
      </c>
      <c r="V1159">
        <v>30.211199999999998</v>
      </c>
    </row>
    <row r="1160" spans="1:22" x14ac:dyDescent="0.3">
      <c r="A1160">
        <v>1157</v>
      </c>
      <c r="B1160" t="s">
        <v>3322</v>
      </c>
      <c r="C1160">
        <v>2011</v>
      </c>
      <c r="D1160" s="13">
        <v>40897</v>
      </c>
      <c r="E1160" s="13">
        <v>40898</v>
      </c>
      <c r="F1160" t="s">
        <v>188</v>
      </c>
      <c r="G1160" t="s">
        <v>3217</v>
      </c>
      <c r="H1160" t="s">
        <v>3218</v>
      </c>
      <c r="I1160" t="s">
        <v>102</v>
      </c>
      <c r="J1160" t="s">
        <v>27</v>
      </c>
      <c r="K1160" t="s">
        <v>3323</v>
      </c>
      <c r="L1160" t="s">
        <v>319</v>
      </c>
      <c r="M1160">
        <v>22801</v>
      </c>
      <c r="N1160" t="s">
        <v>30</v>
      </c>
      <c r="O1160" t="s">
        <v>1386</v>
      </c>
      <c r="P1160" t="s">
        <v>46</v>
      </c>
      <c r="Q1160" t="s">
        <v>75</v>
      </c>
      <c r="R1160" t="s">
        <v>1387</v>
      </c>
      <c r="S1160">
        <v>62.31</v>
      </c>
      <c r="T1160">
        <v>3</v>
      </c>
      <c r="U1160">
        <v>0</v>
      </c>
      <c r="V1160">
        <v>29.285699999999999</v>
      </c>
    </row>
    <row r="1161" spans="1:22" x14ac:dyDescent="0.3">
      <c r="A1161">
        <v>3499</v>
      </c>
      <c r="B1161" t="s">
        <v>6689</v>
      </c>
      <c r="C1161">
        <v>2013</v>
      </c>
      <c r="D1161" s="13">
        <v>41495</v>
      </c>
      <c r="E1161" s="13">
        <v>41502</v>
      </c>
      <c r="F1161" t="s">
        <v>50</v>
      </c>
      <c r="G1161" t="s">
        <v>3378</v>
      </c>
      <c r="H1161" t="s">
        <v>3379</v>
      </c>
      <c r="I1161" t="s">
        <v>102</v>
      </c>
      <c r="J1161" t="s">
        <v>27</v>
      </c>
      <c r="K1161" t="s">
        <v>42</v>
      </c>
      <c r="L1161" t="s">
        <v>43</v>
      </c>
      <c r="M1161">
        <v>90036</v>
      </c>
      <c r="N1161" t="s">
        <v>44</v>
      </c>
      <c r="O1161" t="s">
        <v>1253</v>
      </c>
      <c r="P1161" t="s">
        <v>46</v>
      </c>
      <c r="Q1161" t="s">
        <v>75</v>
      </c>
      <c r="R1161" t="s">
        <v>1254</v>
      </c>
      <c r="S1161">
        <v>15.24</v>
      </c>
      <c r="T1161">
        <v>5</v>
      </c>
      <c r="U1161">
        <v>0.2</v>
      </c>
      <c r="V1161">
        <v>5.3339999999999996</v>
      </c>
    </row>
    <row r="1162" spans="1:22" x14ac:dyDescent="0.3">
      <c r="A1162">
        <v>3486</v>
      </c>
      <c r="B1162" t="s">
        <v>6677</v>
      </c>
      <c r="C1162">
        <v>2013</v>
      </c>
      <c r="D1162" s="13">
        <v>41569</v>
      </c>
      <c r="E1162" s="13">
        <v>41574</v>
      </c>
      <c r="F1162" t="s">
        <v>50</v>
      </c>
      <c r="G1162" t="s">
        <v>4193</v>
      </c>
      <c r="H1162" t="s">
        <v>4194</v>
      </c>
      <c r="I1162" t="s">
        <v>41</v>
      </c>
      <c r="J1162" t="s">
        <v>27</v>
      </c>
      <c r="K1162" t="s">
        <v>606</v>
      </c>
      <c r="L1162" t="s">
        <v>245</v>
      </c>
      <c r="M1162">
        <v>19711</v>
      </c>
      <c r="N1162" t="s">
        <v>148</v>
      </c>
      <c r="O1162" t="s">
        <v>3572</v>
      </c>
      <c r="P1162" t="s">
        <v>46</v>
      </c>
      <c r="Q1162" t="s">
        <v>75</v>
      </c>
      <c r="R1162" t="s">
        <v>3573</v>
      </c>
      <c r="S1162">
        <v>7.92</v>
      </c>
      <c r="T1162">
        <v>4</v>
      </c>
      <c r="U1162">
        <v>0</v>
      </c>
      <c r="V1162">
        <v>3.5640000000000001</v>
      </c>
    </row>
    <row r="1163" spans="1:22" x14ac:dyDescent="0.3">
      <c r="A1163">
        <v>3477</v>
      </c>
      <c r="B1163" t="s">
        <v>6669</v>
      </c>
      <c r="C1163">
        <v>2013</v>
      </c>
      <c r="D1163" s="13">
        <v>41606</v>
      </c>
      <c r="E1163" s="13">
        <v>41609</v>
      </c>
      <c r="F1163" t="s">
        <v>188</v>
      </c>
      <c r="G1163" t="s">
        <v>2806</v>
      </c>
      <c r="H1163" t="s">
        <v>2807</v>
      </c>
      <c r="I1163" t="s">
        <v>41</v>
      </c>
      <c r="J1163" t="s">
        <v>27</v>
      </c>
      <c r="K1163" t="s">
        <v>6500</v>
      </c>
      <c r="L1163" t="s">
        <v>4530</v>
      </c>
      <c r="M1163">
        <v>66212</v>
      </c>
      <c r="N1163" t="s">
        <v>105</v>
      </c>
      <c r="O1163" t="s">
        <v>3917</v>
      </c>
      <c r="P1163" t="s">
        <v>46</v>
      </c>
      <c r="Q1163" t="s">
        <v>75</v>
      </c>
      <c r="R1163" t="s">
        <v>3918</v>
      </c>
      <c r="S1163">
        <v>152</v>
      </c>
      <c r="T1163">
        <v>5</v>
      </c>
      <c r="U1163">
        <v>0</v>
      </c>
      <c r="V1163">
        <v>69.919999999999987</v>
      </c>
    </row>
    <row r="1164" spans="1:22" x14ac:dyDescent="0.3">
      <c r="A1164">
        <v>1161</v>
      </c>
      <c r="B1164" t="s">
        <v>3331</v>
      </c>
      <c r="C1164">
        <v>2014</v>
      </c>
      <c r="D1164" s="13">
        <v>41820</v>
      </c>
      <c r="E1164" s="13">
        <v>41825</v>
      </c>
      <c r="F1164" t="s">
        <v>50</v>
      </c>
      <c r="G1164" t="s">
        <v>3332</v>
      </c>
      <c r="H1164" t="s">
        <v>3333</v>
      </c>
      <c r="I1164" t="s">
        <v>26</v>
      </c>
      <c r="J1164" t="s">
        <v>27</v>
      </c>
      <c r="K1164" t="s">
        <v>409</v>
      </c>
      <c r="L1164" t="s">
        <v>229</v>
      </c>
      <c r="M1164">
        <v>55407</v>
      </c>
      <c r="N1164" t="s">
        <v>105</v>
      </c>
      <c r="O1164" t="s">
        <v>325</v>
      </c>
      <c r="P1164" t="s">
        <v>46</v>
      </c>
      <c r="Q1164" t="s">
        <v>75</v>
      </c>
      <c r="R1164" t="s">
        <v>326</v>
      </c>
      <c r="S1164">
        <v>11.54</v>
      </c>
      <c r="T1164">
        <v>2</v>
      </c>
      <c r="U1164">
        <v>0</v>
      </c>
      <c r="V1164">
        <v>5.77</v>
      </c>
    </row>
    <row r="1165" spans="1:22" x14ac:dyDescent="0.3">
      <c r="A1165">
        <v>3460</v>
      </c>
      <c r="B1165" t="s">
        <v>6653</v>
      </c>
      <c r="C1165">
        <v>2014</v>
      </c>
      <c r="D1165" s="13">
        <v>41899</v>
      </c>
      <c r="E1165" s="13">
        <v>41901</v>
      </c>
      <c r="F1165" t="s">
        <v>188</v>
      </c>
      <c r="G1165" t="s">
        <v>4708</v>
      </c>
      <c r="H1165" t="s">
        <v>4709</v>
      </c>
      <c r="I1165" t="s">
        <v>26</v>
      </c>
      <c r="J1165" t="s">
        <v>27</v>
      </c>
      <c r="K1165" t="s">
        <v>146</v>
      </c>
      <c r="L1165" t="s">
        <v>147</v>
      </c>
      <c r="M1165">
        <v>19143</v>
      </c>
      <c r="N1165" t="s">
        <v>148</v>
      </c>
      <c r="O1165" t="s">
        <v>4718</v>
      </c>
      <c r="P1165" t="s">
        <v>46</v>
      </c>
      <c r="Q1165" t="s">
        <v>75</v>
      </c>
      <c r="R1165" t="s">
        <v>4719</v>
      </c>
      <c r="S1165">
        <v>538.19400000000007</v>
      </c>
      <c r="T1165">
        <v>2</v>
      </c>
      <c r="U1165">
        <v>0.7</v>
      </c>
      <c r="V1165">
        <v>-412.61539999999991</v>
      </c>
    </row>
    <row r="1166" spans="1:22" x14ac:dyDescent="0.3">
      <c r="A1166">
        <v>3459</v>
      </c>
      <c r="B1166" t="s">
        <v>6653</v>
      </c>
      <c r="C1166">
        <v>2014</v>
      </c>
      <c r="D1166" s="13">
        <v>41899</v>
      </c>
      <c r="E1166" s="13">
        <v>41901</v>
      </c>
      <c r="F1166" t="s">
        <v>188</v>
      </c>
      <c r="G1166" t="s">
        <v>4708</v>
      </c>
      <c r="H1166" t="s">
        <v>4709</v>
      </c>
      <c r="I1166" t="s">
        <v>26</v>
      </c>
      <c r="J1166" t="s">
        <v>27</v>
      </c>
      <c r="K1166" t="s">
        <v>146</v>
      </c>
      <c r="L1166" t="s">
        <v>147</v>
      </c>
      <c r="M1166">
        <v>19143</v>
      </c>
      <c r="N1166" t="s">
        <v>148</v>
      </c>
      <c r="O1166" t="s">
        <v>4855</v>
      </c>
      <c r="P1166" t="s">
        <v>46</v>
      </c>
      <c r="Q1166" t="s">
        <v>75</v>
      </c>
      <c r="R1166" t="s">
        <v>4856</v>
      </c>
      <c r="S1166">
        <v>3.4440000000000008</v>
      </c>
      <c r="T1166">
        <v>2</v>
      </c>
      <c r="U1166">
        <v>0.7</v>
      </c>
      <c r="V1166">
        <v>-2.7551999999999994</v>
      </c>
    </row>
    <row r="1167" spans="1:22" x14ac:dyDescent="0.3">
      <c r="A1167">
        <v>1164</v>
      </c>
      <c r="B1167" t="s">
        <v>3339</v>
      </c>
      <c r="C1167">
        <v>2011</v>
      </c>
      <c r="D1167" s="13">
        <v>40605</v>
      </c>
      <c r="E1167" s="13">
        <v>40610</v>
      </c>
      <c r="F1167" t="s">
        <v>50</v>
      </c>
      <c r="G1167" t="s">
        <v>3340</v>
      </c>
      <c r="H1167" t="s">
        <v>3341</v>
      </c>
      <c r="I1167" t="s">
        <v>102</v>
      </c>
      <c r="J1167" t="s">
        <v>27</v>
      </c>
      <c r="K1167" t="s">
        <v>266</v>
      </c>
      <c r="L1167" t="s">
        <v>267</v>
      </c>
      <c r="M1167">
        <v>10035</v>
      </c>
      <c r="N1167" t="s">
        <v>148</v>
      </c>
      <c r="O1167" t="s">
        <v>1088</v>
      </c>
      <c r="P1167" t="s">
        <v>46</v>
      </c>
      <c r="Q1167" t="s">
        <v>75</v>
      </c>
      <c r="R1167" t="s">
        <v>1089</v>
      </c>
      <c r="S1167">
        <v>125.76</v>
      </c>
      <c r="T1167">
        <v>3</v>
      </c>
      <c r="U1167">
        <v>0.2</v>
      </c>
      <c r="V1167">
        <v>40.872</v>
      </c>
    </row>
    <row r="1168" spans="1:22" x14ac:dyDescent="0.3">
      <c r="A1168">
        <v>1165</v>
      </c>
      <c r="B1168" t="s">
        <v>3339</v>
      </c>
      <c r="C1168">
        <v>2011</v>
      </c>
      <c r="D1168" s="13">
        <v>40605</v>
      </c>
      <c r="E1168" s="13">
        <v>40610</v>
      </c>
      <c r="F1168" t="s">
        <v>50</v>
      </c>
      <c r="G1168" t="s">
        <v>3340</v>
      </c>
      <c r="H1168" t="s">
        <v>3341</v>
      </c>
      <c r="I1168" t="s">
        <v>102</v>
      </c>
      <c r="J1168" t="s">
        <v>27</v>
      </c>
      <c r="K1168" t="s">
        <v>266</v>
      </c>
      <c r="L1168" t="s">
        <v>267</v>
      </c>
      <c r="M1168">
        <v>10035</v>
      </c>
      <c r="N1168" t="s">
        <v>148</v>
      </c>
      <c r="O1168" t="s">
        <v>3344</v>
      </c>
      <c r="P1168" t="s">
        <v>46</v>
      </c>
      <c r="Q1168" t="s">
        <v>75</v>
      </c>
      <c r="R1168" t="s">
        <v>3345</v>
      </c>
      <c r="S1168">
        <v>25.32</v>
      </c>
      <c r="T1168">
        <v>5</v>
      </c>
      <c r="U1168">
        <v>0.2</v>
      </c>
      <c r="V1168">
        <v>9.1785000000000014</v>
      </c>
    </row>
    <row r="1169" spans="1:22" x14ac:dyDescent="0.3">
      <c r="A1169">
        <v>1166</v>
      </c>
      <c r="B1169" t="s">
        <v>3346</v>
      </c>
      <c r="C1169">
        <v>2011</v>
      </c>
      <c r="D1169" s="13">
        <v>40667</v>
      </c>
      <c r="E1169" s="13">
        <v>40671</v>
      </c>
      <c r="F1169" t="s">
        <v>50</v>
      </c>
      <c r="G1169" t="s">
        <v>3347</v>
      </c>
      <c r="H1169" t="s">
        <v>3348</v>
      </c>
      <c r="I1169" t="s">
        <v>26</v>
      </c>
      <c r="J1169" t="s">
        <v>27</v>
      </c>
      <c r="K1169" t="s">
        <v>328</v>
      </c>
      <c r="L1169" t="s">
        <v>238</v>
      </c>
      <c r="M1169">
        <v>49201</v>
      </c>
      <c r="N1169" t="s">
        <v>105</v>
      </c>
      <c r="O1169" t="s">
        <v>2614</v>
      </c>
      <c r="P1169" t="s">
        <v>46</v>
      </c>
      <c r="Q1169" t="s">
        <v>75</v>
      </c>
      <c r="R1169" t="s">
        <v>2615</v>
      </c>
      <c r="S1169">
        <v>46.8</v>
      </c>
      <c r="T1169">
        <v>4</v>
      </c>
      <c r="U1169">
        <v>0</v>
      </c>
      <c r="V1169">
        <v>21.059999999999995</v>
      </c>
    </row>
    <row r="1170" spans="1:22" x14ac:dyDescent="0.3">
      <c r="A1170">
        <v>3454</v>
      </c>
      <c r="B1170" t="s">
        <v>6646</v>
      </c>
      <c r="C1170">
        <v>2012</v>
      </c>
      <c r="D1170" s="13">
        <v>40968</v>
      </c>
      <c r="E1170" s="13">
        <v>40970</v>
      </c>
      <c r="F1170" t="s">
        <v>23</v>
      </c>
      <c r="G1170" t="s">
        <v>3868</v>
      </c>
      <c r="H1170" t="s">
        <v>3869</v>
      </c>
      <c r="I1170" t="s">
        <v>26</v>
      </c>
      <c r="J1170" t="s">
        <v>27</v>
      </c>
      <c r="K1170" t="s">
        <v>3555</v>
      </c>
      <c r="L1170" t="s">
        <v>1272</v>
      </c>
      <c r="M1170">
        <v>31204</v>
      </c>
      <c r="N1170" t="s">
        <v>30</v>
      </c>
      <c r="O1170" t="s">
        <v>3521</v>
      </c>
      <c r="P1170" t="s">
        <v>46</v>
      </c>
      <c r="Q1170" t="s">
        <v>75</v>
      </c>
      <c r="R1170" t="s">
        <v>3522</v>
      </c>
      <c r="S1170">
        <v>58.72</v>
      </c>
      <c r="T1170">
        <v>4</v>
      </c>
      <c r="U1170">
        <v>0</v>
      </c>
      <c r="V1170">
        <v>27.011199999999999</v>
      </c>
    </row>
    <row r="1171" spans="1:22" x14ac:dyDescent="0.3">
      <c r="A1171">
        <v>3449</v>
      </c>
      <c r="B1171" t="s">
        <v>6641</v>
      </c>
      <c r="C1171">
        <v>2013</v>
      </c>
      <c r="D1171" s="13">
        <v>41555</v>
      </c>
      <c r="E1171" s="13">
        <v>41561</v>
      </c>
      <c r="F1171" t="s">
        <v>50</v>
      </c>
      <c r="G1171" t="s">
        <v>5562</v>
      </c>
      <c r="H1171" t="s">
        <v>5563</v>
      </c>
      <c r="I1171" t="s">
        <v>26</v>
      </c>
      <c r="J1171" t="s">
        <v>27</v>
      </c>
      <c r="K1171" t="s">
        <v>42</v>
      </c>
      <c r="L1171" t="s">
        <v>43</v>
      </c>
      <c r="M1171">
        <v>90049</v>
      </c>
      <c r="N1171" t="s">
        <v>44</v>
      </c>
      <c r="O1171" t="s">
        <v>3221</v>
      </c>
      <c r="P1171" t="s">
        <v>46</v>
      </c>
      <c r="Q1171" t="s">
        <v>75</v>
      </c>
      <c r="R1171" t="s">
        <v>3222</v>
      </c>
      <c r="S1171">
        <v>27.263999999999999</v>
      </c>
      <c r="T1171">
        <v>2</v>
      </c>
      <c r="U1171">
        <v>0.2</v>
      </c>
      <c r="V1171">
        <v>8.8607999999999976</v>
      </c>
    </row>
    <row r="1172" spans="1:22" x14ac:dyDescent="0.3">
      <c r="A1172">
        <v>3441</v>
      </c>
      <c r="B1172" t="s">
        <v>6630</v>
      </c>
      <c r="C1172">
        <v>2012</v>
      </c>
      <c r="D1172" s="13">
        <v>41242</v>
      </c>
      <c r="E1172" s="13">
        <v>41243</v>
      </c>
      <c r="F1172" t="s">
        <v>1290</v>
      </c>
      <c r="G1172" t="s">
        <v>2363</v>
      </c>
      <c r="H1172" t="s">
        <v>2364</v>
      </c>
      <c r="I1172" t="s">
        <v>102</v>
      </c>
      <c r="J1172" t="s">
        <v>27</v>
      </c>
      <c r="K1172" t="s">
        <v>127</v>
      </c>
      <c r="L1172" t="s">
        <v>43</v>
      </c>
      <c r="M1172">
        <v>94122</v>
      </c>
      <c r="N1172" t="s">
        <v>44</v>
      </c>
      <c r="O1172" t="s">
        <v>294</v>
      </c>
      <c r="P1172" t="s">
        <v>46</v>
      </c>
      <c r="Q1172" t="s">
        <v>75</v>
      </c>
      <c r="R1172" t="s">
        <v>295</v>
      </c>
      <c r="S1172">
        <v>4.3040000000000003</v>
      </c>
      <c r="T1172">
        <v>1</v>
      </c>
      <c r="U1172">
        <v>0.2</v>
      </c>
      <c r="V1172">
        <v>1.5602</v>
      </c>
    </row>
    <row r="1173" spans="1:22" x14ac:dyDescent="0.3">
      <c r="A1173">
        <v>3436</v>
      </c>
      <c r="B1173" t="s">
        <v>6628</v>
      </c>
      <c r="C1173">
        <v>2012</v>
      </c>
      <c r="D1173" s="13">
        <v>41179</v>
      </c>
      <c r="E1173" s="13">
        <v>41181</v>
      </c>
      <c r="F1173" t="s">
        <v>188</v>
      </c>
      <c r="G1173" t="s">
        <v>3237</v>
      </c>
      <c r="H1173" t="s">
        <v>3238</v>
      </c>
      <c r="I1173" t="s">
        <v>26</v>
      </c>
      <c r="J1173" t="s">
        <v>27</v>
      </c>
      <c r="K1173" t="s">
        <v>303</v>
      </c>
      <c r="L1173" t="s">
        <v>211</v>
      </c>
      <c r="M1173">
        <v>60610</v>
      </c>
      <c r="N1173" t="s">
        <v>105</v>
      </c>
      <c r="O1173" t="s">
        <v>1722</v>
      </c>
      <c r="P1173" t="s">
        <v>46</v>
      </c>
      <c r="Q1173" t="s">
        <v>75</v>
      </c>
      <c r="R1173" t="s">
        <v>1723</v>
      </c>
      <c r="S1173">
        <v>15.079999999999998</v>
      </c>
      <c r="T1173">
        <v>2</v>
      </c>
      <c r="U1173">
        <v>0.8</v>
      </c>
      <c r="V1173">
        <v>-22.620000000000005</v>
      </c>
    </row>
    <row r="1174" spans="1:22" x14ac:dyDescent="0.3">
      <c r="A1174">
        <v>3435</v>
      </c>
      <c r="B1174" t="s">
        <v>6627</v>
      </c>
      <c r="C1174">
        <v>2014</v>
      </c>
      <c r="D1174" s="13">
        <v>41979</v>
      </c>
      <c r="E1174" s="13">
        <v>41983</v>
      </c>
      <c r="F1174" t="s">
        <v>50</v>
      </c>
      <c r="G1174" t="s">
        <v>2243</v>
      </c>
      <c r="H1174" t="s">
        <v>2244</v>
      </c>
      <c r="I1174" t="s">
        <v>26</v>
      </c>
      <c r="J1174" t="s">
        <v>27</v>
      </c>
      <c r="K1174" t="s">
        <v>4122</v>
      </c>
      <c r="L1174" t="s">
        <v>96</v>
      </c>
      <c r="M1174">
        <v>98006</v>
      </c>
      <c r="N1174" t="s">
        <v>44</v>
      </c>
      <c r="O1174" t="s">
        <v>2913</v>
      </c>
      <c r="P1174" t="s">
        <v>46</v>
      </c>
      <c r="Q1174" t="s">
        <v>75</v>
      </c>
      <c r="R1174" t="s">
        <v>2914</v>
      </c>
      <c r="S1174">
        <v>14.976000000000003</v>
      </c>
      <c r="T1174">
        <v>6</v>
      </c>
      <c r="U1174">
        <v>0.2</v>
      </c>
      <c r="V1174">
        <v>5.4287999999999981</v>
      </c>
    </row>
    <row r="1175" spans="1:22" x14ac:dyDescent="0.3">
      <c r="A1175">
        <v>3434</v>
      </c>
      <c r="B1175" t="s">
        <v>6627</v>
      </c>
      <c r="C1175">
        <v>2014</v>
      </c>
      <c r="D1175" s="13">
        <v>41979</v>
      </c>
      <c r="E1175" s="13">
        <v>41983</v>
      </c>
      <c r="F1175" t="s">
        <v>50</v>
      </c>
      <c r="G1175" t="s">
        <v>2243</v>
      </c>
      <c r="H1175" t="s">
        <v>2244</v>
      </c>
      <c r="I1175" t="s">
        <v>26</v>
      </c>
      <c r="J1175" t="s">
        <v>27</v>
      </c>
      <c r="K1175" t="s">
        <v>4122</v>
      </c>
      <c r="L1175" t="s">
        <v>96</v>
      </c>
      <c r="M1175">
        <v>98006</v>
      </c>
      <c r="N1175" t="s">
        <v>44</v>
      </c>
      <c r="O1175" t="s">
        <v>5487</v>
      </c>
      <c r="P1175" t="s">
        <v>46</v>
      </c>
      <c r="Q1175" t="s">
        <v>75</v>
      </c>
      <c r="R1175" t="s">
        <v>5488</v>
      </c>
      <c r="S1175">
        <v>24.816000000000003</v>
      </c>
      <c r="T1175">
        <v>3</v>
      </c>
      <c r="U1175">
        <v>0.2</v>
      </c>
      <c r="V1175">
        <v>8.3753999999999991</v>
      </c>
    </row>
    <row r="1176" spans="1:22" x14ac:dyDescent="0.3">
      <c r="A1176">
        <v>1173</v>
      </c>
      <c r="B1176" t="s">
        <v>3361</v>
      </c>
      <c r="C1176">
        <v>2011</v>
      </c>
      <c r="D1176" s="13">
        <v>40654</v>
      </c>
      <c r="E1176" s="13">
        <v>40658</v>
      </c>
      <c r="F1176" t="s">
        <v>50</v>
      </c>
      <c r="G1176" t="s">
        <v>1821</v>
      </c>
      <c r="H1176" t="s">
        <v>1822</v>
      </c>
      <c r="I1176" t="s">
        <v>26</v>
      </c>
      <c r="J1176" t="s">
        <v>27</v>
      </c>
      <c r="K1176" t="s">
        <v>42</v>
      </c>
      <c r="L1176" t="s">
        <v>43</v>
      </c>
      <c r="M1176">
        <v>90008</v>
      </c>
      <c r="N1176" t="s">
        <v>44</v>
      </c>
      <c r="O1176" t="s">
        <v>3362</v>
      </c>
      <c r="P1176" t="s">
        <v>46</v>
      </c>
      <c r="Q1176" t="s">
        <v>75</v>
      </c>
      <c r="R1176" t="s">
        <v>3363</v>
      </c>
      <c r="S1176">
        <v>16.520000000000003</v>
      </c>
      <c r="T1176">
        <v>5</v>
      </c>
      <c r="U1176">
        <v>0.2</v>
      </c>
      <c r="V1176">
        <v>5.5754999999999999</v>
      </c>
    </row>
    <row r="1177" spans="1:22" x14ac:dyDescent="0.3">
      <c r="A1177">
        <v>1174</v>
      </c>
      <c r="B1177" t="s">
        <v>3364</v>
      </c>
      <c r="C1177">
        <v>2012</v>
      </c>
      <c r="D1177" s="13">
        <v>41204</v>
      </c>
      <c r="E1177" s="13">
        <v>41208</v>
      </c>
      <c r="F1177" t="s">
        <v>50</v>
      </c>
      <c r="G1177" t="s">
        <v>2474</v>
      </c>
      <c r="H1177" t="s">
        <v>2475</v>
      </c>
      <c r="I1177" t="s">
        <v>26</v>
      </c>
      <c r="J1177" t="s">
        <v>27</v>
      </c>
      <c r="K1177" t="s">
        <v>538</v>
      </c>
      <c r="L1177" t="s">
        <v>211</v>
      </c>
      <c r="M1177">
        <v>61701</v>
      </c>
      <c r="N1177" t="s">
        <v>105</v>
      </c>
      <c r="O1177" t="s">
        <v>2443</v>
      </c>
      <c r="P1177" t="s">
        <v>46</v>
      </c>
      <c r="Q1177" t="s">
        <v>75</v>
      </c>
      <c r="R1177" t="s">
        <v>2444</v>
      </c>
      <c r="S1177">
        <v>5.1759999999999984</v>
      </c>
      <c r="T1177">
        <v>4</v>
      </c>
      <c r="U1177">
        <v>0.8</v>
      </c>
      <c r="V1177">
        <v>-7.7640000000000011</v>
      </c>
    </row>
    <row r="1178" spans="1:22" x14ac:dyDescent="0.3">
      <c r="A1178">
        <v>1175</v>
      </c>
      <c r="B1178" t="s">
        <v>3365</v>
      </c>
      <c r="C1178">
        <v>2012</v>
      </c>
      <c r="D1178" s="13">
        <v>41143</v>
      </c>
      <c r="E1178" s="13">
        <v>41146</v>
      </c>
      <c r="F1178" t="s">
        <v>188</v>
      </c>
      <c r="G1178" t="s">
        <v>2638</v>
      </c>
      <c r="H1178" t="s">
        <v>2639</v>
      </c>
      <c r="I1178" t="s">
        <v>41</v>
      </c>
      <c r="J1178" t="s">
        <v>27</v>
      </c>
      <c r="K1178" t="s">
        <v>266</v>
      </c>
      <c r="L1178" t="s">
        <v>267</v>
      </c>
      <c r="M1178">
        <v>10035</v>
      </c>
      <c r="N1178" t="s">
        <v>148</v>
      </c>
      <c r="O1178" t="s">
        <v>3366</v>
      </c>
      <c r="P1178" t="s">
        <v>46</v>
      </c>
      <c r="Q1178" t="s">
        <v>75</v>
      </c>
      <c r="R1178" t="s">
        <v>3367</v>
      </c>
      <c r="S1178">
        <v>50.112000000000002</v>
      </c>
      <c r="T1178">
        <v>6</v>
      </c>
      <c r="U1178">
        <v>0.2</v>
      </c>
      <c r="V1178">
        <v>16.2864</v>
      </c>
    </row>
    <row r="1179" spans="1:22" x14ac:dyDescent="0.3">
      <c r="A1179">
        <v>3426</v>
      </c>
      <c r="B1179" t="s">
        <v>6619</v>
      </c>
      <c r="C1179">
        <v>2012</v>
      </c>
      <c r="D1179" s="13">
        <v>41176</v>
      </c>
      <c r="E1179" s="13">
        <v>41180</v>
      </c>
      <c r="F1179" t="s">
        <v>50</v>
      </c>
      <c r="G1179" t="s">
        <v>3049</v>
      </c>
      <c r="H1179" t="s">
        <v>3050</v>
      </c>
      <c r="I1179" t="s">
        <v>102</v>
      </c>
      <c r="J1179" t="s">
        <v>27</v>
      </c>
      <c r="K1179" t="s">
        <v>6620</v>
      </c>
      <c r="L1179" t="s">
        <v>489</v>
      </c>
      <c r="M1179">
        <v>52001</v>
      </c>
      <c r="N1179" t="s">
        <v>105</v>
      </c>
      <c r="O1179" t="s">
        <v>177</v>
      </c>
      <c r="P1179" t="s">
        <v>46</v>
      </c>
      <c r="Q1179" t="s">
        <v>75</v>
      </c>
      <c r="R1179" t="s">
        <v>178</v>
      </c>
      <c r="S1179">
        <v>15.24</v>
      </c>
      <c r="T1179">
        <v>4</v>
      </c>
      <c r="U1179">
        <v>0</v>
      </c>
      <c r="V1179">
        <v>6.8579999999999988</v>
      </c>
    </row>
    <row r="1180" spans="1:22" x14ac:dyDescent="0.3">
      <c r="A1180">
        <v>3424</v>
      </c>
      <c r="B1180" t="s">
        <v>6618</v>
      </c>
      <c r="C1180">
        <v>2013</v>
      </c>
      <c r="D1180" s="13">
        <v>41423</v>
      </c>
      <c r="E1180" s="13">
        <v>41429</v>
      </c>
      <c r="F1180" t="s">
        <v>50</v>
      </c>
      <c r="G1180" t="s">
        <v>486</v>
      </c>
      <c r="H1180" t="s">
        <v>487</v>
      </c>
      <c r="I1180" t="s">
        <v>26</v>
      </c>
      <c r="J1180" t="s">
        <v>27</v>
      </c>
      <c r="K1180" t="s">
        <v>42</v>
      </c>
      <c r="L1180" t="s">
        <v>43</v>
      </c>
      <c r="M1180">
        <v>90004</v>
      </c>
      <c r="N1180" t="s">
        <v>44</v>
      </c>
      <c r="O1180" t="s">
        <v>132</v>
      </c>
      <c r="P1180" t="s">
        <v>46</v>
      </c>
      <c r="Q1180" t="s">
        <v>75</v>
      </c>
      <c r="R1180" t="s">
        <v>133</v>
      </c>
      <c r="S1180">
        <v>22.72</v>
      </c>
      <c r="T1180">
        <v>4</v>
      </c>
      <c r="U1180">
        <v>0.2</v>
      </c>
      <c r="V1180">
        <v>7.3839999999999986</v>
      </c>
    </row>
    <row r="1181" spans="1:22" x14ac:dyDescent="0.3">
      <c r="A1181">
        <v>3417</v>
      </c>
      <c r="B1181" t="s">
        <v>6615</v>
      </c>
      <c r="C1181">
        <v>2013</v>
      </c>
      <c r="D1181" s="13">
        <v>41520</v>
      </c>
      <c r="E1181" s="13">
        <v>41520</v>
      </c>
      <c r="F1181" t="s">
        <v>1290</v>
      </c>
      <c r="G1181" t="s">
        <v>1694</v>
      </c>
      <c r="H1181" t="s">
        <v>1695</v>
      </c>
      <c r="I1181" t="s">
        <v>26</v>
      </c>
      <c r="J1181" t="s">
        <v>27</v>
      </c>
      <c r="K1181" t="s">
        <v>113</v>
      </c>
      <c r="L1181" t="s">
        <v>114</v>
      </c>
      <c r="M1181">
        <v>53711</v>
      </c>
      <c r="N1181" t="s">
        <v>105</v>
      </c>
      <c r="O1181" t="s">
        <v>3587</v>
      </c>
      <c r="P1181" t="s">
        <v>46</v>
      </c>
      <c r="Q1181" t="s">
        <v>75</v>
      </c>
      <c r="R1181" t="s">
        <v>3588</v>
      </c>
      <c r="S1181">
        <v>8.26</v>
      </c>
      <c r="T1181">
        <v>2</v>
      </c>
      <c r="U1181">
        <v>0</v>
      </c>
      <c r="V1181">
        <v>3.8822000000000001</v>
      </c>
    </row>
    <row r="1182" spans="1:22" x14ac:dyDescent="0.3">
      <c r="A1182">
        <v>3415</v>
      </c>
      <c r="B1182" t="s">
        <v>6614</v>
      </c>
      <c r="C1182">
        <v>2013</v>
      </c>
      <c r="D1182" s="13">
        <v>41538</v>
      </c>
      <c r="E1182" s="13">
        <v>41542</v>
      </c>
      <c r="F1182" t="s">
        <v>50</v>
      </c>
      <c r="G1182" t="s">
        <v>5546</v>
      </c>
      <c r="H1182" t="s">
        <v>5547</v>
      </c>
      <c r="I1182" t="s">
        <v>41</v>
      </c>
      <c r="J1182" t="s">
        <v>27</v>
      </c>
      <c r="K1182" t="s">
        <v>127</v>
      </c>
      <c r="L1182" t="s">
        <v>43</v>
      </c>
      <c r="M1182">
        <v>94122</v>
      </c>
      <c r="N1182" t="s">
        <v>44</v>
      </c>
      <c r="O1182" t="s">
        <v>3917</v>
      </c>
      <c r="P1182" t="s">
        <v>46</v>
      </c>
      <c r="Q1182" t="s">
        <v>75</v>
      </c>
      <c r="R1182" t="s">
        <v>3918</v>
      </c>
      <c r="S1182">
        <v>48.64</v>
      </c>
      <c r="T1182">
        <v>2</v>
      </c>
      <c r="U1182">
        <v>0.2</v>
      </c>
      <c r="V1182">
        <v>15.807999999999996</v>
      </c>
    </row>
    <row r="1183" spans="1:22" x14ac:dyDescent="0.3">
      <c r="A1183">
        <v>3412</v>
      </c>
      <c r="B1183" t="s">
        <v>6614</v>
      </c>
      <c r="C1183">
        <v>2013</v>
      </c>
      <c r="D1183" s="13">
        <v>41538</v>
      </c>
      <c r="E1183" s="13">
        <v>41542</v>
      </c>
      <c r="F1183" t="s">
        <v>50</v>
      </c>
      <c r="G1183" t="s">
        <v>5546</v>
      </c>
      <c r="H1183" t="s">
        <v>5547</v>
      </c>
      <c r="I1183" t="s">
        <v>41</v>
      </c>
      <c r="J1183" t="s">
        <v>27</v>
      </c>
      <c r="K1183" t="s">
        <v>127</v>
      </c>
      <c r="L1183" t="s">
        <v>43</v>
      </c>
      <c r="M1183">
        <v>94122</v>
      </c>
      <c r="N1183" t="s">
        <v>44</v>
      </c>
      <c r="O1183" t="s">
        <v>97</v>
      </c>
      <c r="P1183" t="s">
        <v>46</v>
      </c>
      <c r="Q1183" t="s">
        <v>75</v>
      </c>
      <c r="R1183" t="s">
        <v>98</v>
      </c>
      <c r="S1183">
        <v>271.98400000000004</v>
      </c>
      <c r="T1183">
        <v>2</v>
      </c>
      <c r="U1183">
        <v>0.2</v>
      </c>
      <c r="V1183">
        <v>88.394799999999975</v>
      </c>
    </row>
    <row r="1184" spans="1:22" x14ac:dyDescent="0.3">
      <c r="A1184">
        <v>3408</v>
      </c>
      <c r="B1184" t="s">
        <v>6612</v>
      </c>
      <c r="C1184">
        <v>2011</v>
      </c>
      <c r="D1184" s="13">
        <v>40656</v>
      </c>
      <c r="E1184" s="13">
        <v>40660</v>
      </c>
      <c r="F1184" t="s">
        <v>50</v>
      </c>
      <c r="G1184" t="s">
        <v>6479</v>
      </c>
      <c r="H1184" t="s">
        <v>6480</v>
      </c>
      <c r="I1184" t="s">
        <v>102</v>
      </c>
      <c r="J1184" t="s">
        <v>27</v>
      </c>
      <c r="K1184" t="s">
        <v>497</v>
      </c>
      <c r="L1184" t="s">
        <v>498</v>
      </c>
      <c r="M1184">
        <v>43229</v>
      </c>
      <c r="N1184" t="s">
        <v>148</v>
      </c>
      <c r="O1184" t="s">
        <v>2913</v>
      </c>
      <c r="P1184" t="s">
        <v>46</v>
      </c>
      <c r="Q1184" t="s">
        <v>75</v>
      </c>
      <c r="R1184" t="s">
        <v>2914</v>
      </c>
      <c r="S1184">
        <v>7.4880000000000013</v>
      </c>
      <c r="T1184">
        <v>8</v>
      </c>
      <c r="U1184">
        <v>0.7</v>
      </c>
      <c r="V1184">
        <v>-5.2415999999999983</v>
      </c>
    </row>
    <row r="1185" spans="1:22" x14ac:dyDescent="0.3">
      <c r="A1185">
        <v>3397</v>
      </c>
      <c r="B1185" t="s">
        <v>6602</v>
      </c>
      <c r="C1185">
        <v>2014</v>
      </c>
      <c r="D1185" s="13">
        <v>41822</v>
      </c>
      <c r="E1185" s="13">
        <v>41829</v>
      </c>
      <c r="F1185" t="s">
        <v>50</v>
      </c>
      <c r="G1185" t="s">
        <v>5098</v>
      </c>
      <c r="H1185" t="s">
        <v>5099</v>
      </c>
      <c r="I1185" t="s">
        <v>102</v>
      </c>
      <c r="J1185" t="s">
        <v>27</v>
      </c>
      <c r="K1185" t="s">
        <v>4374</v>
      </c>
      <c r="L1185" t="s">
        <v>254</v>
      </c>
      <c r="M1185">
        <v>46203</v>
      </c>
      <c r="N1185" t="s">
        <v>105</v>
      </c>
      <c r="O1185" t="s">
        <v>97</v>
      </c>
      <c r="P1185" t="s">
        <v>46</v>
      </c>
      <c r="Q1185" t="s">
        <v>75</v>
      </c>
      <c r="R1185" t="s">
        <v>98</v>
      </c>
      <c r="S1185">
        <v>169.99</v>
      </c>
      <c r="T1185">
        <v>1</v>
      </c>
      <c r="U1185">
        <v>0</v>
      </c>
      <c r="V1185">
        <v>78.195399999999992</v>
      </c>
    </row>
    <row r="1186" spans="1:22" x14ac:dyDescent="0.3">
      <c r="A1186">
        <v>3394</v>
      </c>
      <c r="B1186" t="s">
        <v>6600</v>
      </c>
      <c r="C1186">
        <v>2011</v>
      </c>
      <c r="D1186" s="13">
        <v>40869</v>
      </c>
      <c r="E1186" s="13">
        <v>40872</v>
      </c>
      <c r="F1186" t="s">
        <v>188</v>
      </c>
      <c r="G1186" t="s">
        <v>6490</v>
      </c>
      <c r="H1186" t="s">
        <v>6491</v>
      </c>
      <c r="I1186" t="s">
        <v>26</v>
      </c>
      <c r="J1186" t="s">
        <v>27</v>
      </c>
      <c r="K1186" t="s">
        <v>602</v>
      </c>
      <c r="L1186" t="s">
        <v>104</v>
      </c>
      <c r="M1186">
        <v>77506</v>
      </c>
      <c r="N1186" t="s">
        <v>105</v>
      </c>
      <c r="O1186" t="s">
        <v>3931</v>
      </c>
      <c r="P1186" t="s">
        <v>46</v>
      </c>
      <c r="Q1186" t="s">
        <v>75</v>
      </c>
      <c r="R1186" t="s">
        <v>3932</v>
      </c>
      <c r="S1186">
        <v>6.9279999999999982</v>
      </c>
      <c r="T1186">
        <v>1</v>
      </c>
      <c r="U1186">
        <v>0.8</v>
      </c>
      <c r="V1186">
        <v>-11.084800000000005</v>
      </c>
    </row>
    <row r="1187" spans="1:22" x14ac:dyDescent="0.3">
      <c r="A1187">
        <v>3389</v>
      </c>
      <c r="B1187" t="s">
        <v>6597</v>
      </c>
      <c r="C1187">
        <v>2014</v>
      </c>
      <c r="D1187" s="13">
        <v>41920</v>
      </c>
      <c r="E1187" s="13">
        <v>41924</v>
      </c>
      <c r="F1187" t="s">
        <v>50</v>
      </c>
      <c r="G1187" t="s">
        <v>5928</v>
      </c>
      <c r="H1187" t="s">
        <v>5929</v>
      </c>
      <c r="I1187" t="s">
        <v>102</v>
      </c>
      <c r="J1187" t="s">
        <v>27</v>
      </c>
      <c r="K1187" t="s">
        <v>467</v>
      </c>
      <c r="L1187" t="s">
        <v>88</v>
      </c>
      <c r="M1187">
        <v>28205</v>
      </c>
      <c r="N1187" t="s">
        <v>30</v>
      </c>
      <c r="O1187" t="s">
        <v>3542</v>
      </c>
      <c r="P1187" t="s">
        <v>46</v>
      </c>
      <c r="Q1187" t="s">
        <v>75</v>
      </c>
      <c r="R1187" t="s">
        <v>3543</v>
      </c>
      <c r="S1187">
        <v>50.454000000000015</v>
      </c>
      <c r="T1187">
        <v>6</v>
      </c>
      <c r="U1187">
        <v>0.7</v>
      </c>
      <c r="V1187">
        <v>-33.635999999999996</v>
      </c>
    </row>
    <row r="1188" spans="1:22" x14ac:dyDescent="0.3">
      <c r="A1188">
        <v>1185</v>
      </c>
      <c r="B1188" t="s">
        <v>3388</v>
      </c>
      <c r="C1188">
        <v>2011</v>
      </c>
      <c r="D1188" s="13">
        <v>40871</v>
      </c>
      <c r="E1188" s="13">
        <v>40877</v>
      </c>
      <c r="F1188" t="s">
        <v>50</v>
      </c>
      <c r="G1188" t="s">
        <v>3389</v>
      </c>
      <c r="H1188" t="s">
        <v>3390</v>
      </c>
      <c r="I1188" t="s">
        <v>41</v>
      </c>
      <c r="J1188" t="s">
        <v>27</v>
      </c>
      <c r="K1188" t="s">
        <v>95</v>
      </c>
      <c r="L1188" t="s">
        <v>96</v>
      </c>
      <c r="M1188">
        <v>98103</v>
      </c>
      <c r="N1188" t="s">
        <v>44</v>
      </c>
      <c r="O1188" t="s">
        <v>3391</v>
      </c>
      <c r="P1188" t="s">
        <v>46</v>
      </c>
      <c r="Q1188" t="s">
        <v>75</v>
      </c>
      <c r="R1188" t="s">
        <v>3392</v>
      </c>
      <c r="S1188">
        <v>12.096000000000002</v>
      </c>
      <c r="T1188">
        <v>7</v>
      </c>
      <c r="U1188">
        <v>0.2</v>
      </c>
      <c r="V1188">
        <v>4.2335999999999991</v>
      </c>
    </row>
    <row r="1189" spans="1:22" x14ac:dyDescent="0.3">
      <c r="A1189">
        <v>3379</v>
      </c>
      <c r="B1189" t="s">
        <v>6587</v>
      </c>
      <c r="C1189">
        <v>2014</v>
      </c>
      <c r="D1189" s="13">
        <v>41716</v>
      </c>
      <c r="E1189" s="13">
        <v>41720</v>
      </c>
      <c r="F1189" t="s">
        <v>50</v>
      </c>
      <c r="G1189" t="s">
        <v>1527</v>
      </c>
      <c r="H1189" t="s">
        <v>1528</v>
      </c>
      <c r="I1189" t="s">
        <v>102</v>
      </c>
      <c r="J1189" t="s">
        <v>27</v>
      </c>
      <c r="K1189" t="s">
        <v>184</v>
      </c>
      <c r="L1189" t="s">
        <v>104</v>
      </c>
      <c r="M1189">
        <v>77095</v>
      </c>
      <c r="N1189" t="s">
        <v>105</v>
      </c>
      <c r="O1189" t="s">
        <v>5934</v>
      </c>
      <c r="P1189" t="s">
        <v>46</v>
      </c>
      <c r="Q1189" t="s">
        <v>75</v>
      </c>
      <c r="R1189" t="s">
        <v>5935</v>
      </c>
      <c r="S1189">
        <v>13.775999999999996</v>
      </c>
      <c r="T1189">
        <v>6</v>
      </c>
      <c r="U1189">
        <v>0.8</v>
      </c>
      <c r="V1189">
        <v>-22.04160000000001</v>
      </c>
    </row>
    <row r="1190" spans="1:22" x14ac:dyDescent="0.3">
      <c r="A1190">
        <v>3372</v>
      </c>
      <c r="B1190" t="s">
        <v>6580</v>
      </c>
      <c r="C1190">
        <v>2014</v>
      </c>
      <c r="D1190" s="13">
        <v>41906</v>
      </c>
      <c r="E1190" s="13">
        <v>41913</v>
      </c>
      <c r="F1190" t="s">
        <v>50</v>
      </c>
      <c r="G1190" t="s">
        <v>805</v>
      </c>
      <c r="H1190" t="s">
        <v>806</v>
      </c>
      <c r="I1190" t="s">
        <v>26</v>
      </c>
      <c r="J1190" t="s">
        <v>27</v>
      </c>
      <c r="K1190" t="s">
        <v>127</v>
      </c>
      <c r="L1190" t="s">
        <v>43</v>
      </c>
      <c r="M1190">
        <v>94122</v>
      </c>
      <c r="N1190" t="s">
        <v>44</v>
      </c>
      <c r="O1190" t="s">
        <v>3809</v>
      </c>
      <c r="P1190" t="s">
        <v>46</v>
      </c>
      <c r="Q1190" t="s">
        <v>75</v>
      </c>
      <c r="R1190" t="s">
        <v>3810</v>
      </c>
      <c r="S1190">
        <v>25.824000000000002</v>
      </c>
      <c r="T1190">
        <v>6</v>
      </c>
      <c r="U1190">
        <v>0.2</v>
      </c>
      <c r="V1190">
        <v>9.0383999999999993</v>
      </c>
    </row>
    <row r="1191" spans="1:22" x14ac:dyDescent="0.3">
      <c r="A1191">
        <v>3370</v>
      </c>
      <c r="B1191" t="s">
        <v>6576</v>
      </c>
      <c r="C1191">
        <v>2012</v>
      </c>
      <c r="D1191" s="13">
        <v>41234</v>
      </c>
      <c r="E1191" s="13">
        <v>41238</v>
      </c>
      <c r="F1191" t="s">
        <v>50</v>
      </c>
      <c r="G1191" t="s">
        <v>4276</v>
      </c>
      <c r="H1191" t="s">
        <v>4277</v>
      </c>
      <c r="I1191" t="s">
        <v>26</v>
      </c>
      <c r="J1191" t="s">
        <v>27</v>
      </c>
      <c r="K1191" t="s">
        <v>1391</v>
      </c>
      <c r="L1191" t="s">
        <v>1392</v>
      </c>
      <c r="M1191">
        <v>89115</v>
      </c>
      <c r="N1191" t="s">
        <v>44</v>
      </c>
      <c r="O1191" t="s">
        <v>1342</v>
      </c>
      <c r="P1191" t="s">
        <v>46</v>
      </c>
      <c r="Q1191" t="s">
        <v>75</v>
      </c>
      <c r="R1191" t="s">
        <v>1343</v>
      </c>
      <c r="S1191">
        <v>66.048000000000002</v>
      </c>
      <c r="T1191">
        <v>4</v>
      </c>
      <c r="U1191">
        <v>0.2</v>
      </c>
      <c r="V1191">
        <v>23.116799999999998</v>
      </c>
    </row>
    <row r="1192" spans="1:22" x14ac:dyDescent="0.3">
      <c r="A1192">
        <v>3364</v>
      </c>
      <c r="B1192" t="s">
        <v>6569</v>
      </c>
      <c r="C1192">
        <v>2012</v>
      </c>
      <c r="D1192" s="13">
        <v>41256</v>
      </c>
      <c r="E1192" s="13">
        <v>41263</v>
      </c>
      <c r="F1192" t="s">
        <v>50</v>
      </c>
      <c r="G1192" t="s">
        <v>5928</v>
      </c>
      <c r="H1192" t="s">
        <v>5929</v>
      </c>
      <c r="I1192" t="s">
        <v>102</v>
      </c>
      <c r="J1192" t="s">
        <v>27</v>
      </c>
      <c r="K1192" t="s">
        <v>6570</v>
      </c>
      <c r="L1192" t="s">
        <v>1245</v>
      </c>
      <c r="M1192">
        <v>2151</v>
      </c>
      <c r="N1192" t="s">
        <v>148</v>
      </c>
      <c r="O1192" t="s">
        <v>421</v>
      </c>
      <c r="P1192" t="s">
        <v>46</v>
      </c>
      <c r="Q1192" t="s">
        <v>75</v>
      </c>
      <c r="R1192" t="s">
        <v>422</v>
      </c>
      <c r="S1192">
        <v>37.880000000000003</v>
      </c>
      <c r="T1192">
        <v>2</v>
      </c>
      <c r="U1192">
        <v>0</v>
      </c>
      <c r="V1192">
        <v>18.940000000000001</v>
      </c>
    </row>
    <row r="1193" spans="1:22" x14ac:dyDescent="0.3">
      <c r="A1193">
        <v>3359</v>
      </c>
      <c r="B1193" t="s">
        <v>6565</v>
      </c>
      <c r="C1193">
        <v>2013</v>
      </c>
      <c r="D1193" s="13">
        <v>41401</v>
      </c>
      <c r="E1193" s="13">
        <v>41405</v>
      </c>
      <c r="F1193" t="s">
        <v>50</v>
      </c>
      <c r="G1193" t="s">
        <v>5077</v>
      </c>
      <c r="H1193" t="s">
        <v>5078</v>
      </c>
      <c r="I1193" t="s">
        <v>26</v>
      </c>
      <c r="J1193" t="s">
        <v>27</v>
      </c>
      <c r="K1193" t="s">
        <v>303</v>
      </c>
      <c r="L1193" t="s">
        <v>211</v>
      </c>
      <c r="M1193">
        <v>60610</v>
      </c>
      <c r="N1193" t="s">
        <v>105</v>
      </c>
      <c r="O1193" t="s">
        <v>1522</v>
      </c>
      <c r="P1193" t="s">
        <v>46</v>
      </c>
      <c r="Q1193" t="s">
        <v>75</v>
      </c>
      <c r="R1193" t="s">
        <v>1523</v>
      </c>
      <c r="S1193">
        <v>3.2079999999999993</v>
      </c>
      <c r="T1193">
        <v>2</v>
      </c>
      <c r="U1193">
        <v>0.8</v>
      </c>
      <c r="V1193">
        <v>-5.2932000000000023</v>
      </c>
    </row>
    <row r="1194" spans="1:22" x14ac:dyDescent="0.3">
      <c r="A1194">
        <v>3357</v>
      </c>
      <c r="B1194" t="s">
        <v>6561</v>
      </c>
      <c r="C1194">
        <v>2011</v>
      </c>
      <c r="D1194" s="13">
        <v>40743</v>
      </c>
      <c r="E1194" s="13">
        <v>40748</v>
      </c>
      <c r="F1194" t="s">
        <v>50</v>
      </c>
      <c r="G1194" t="s">
        <v>1005</v>
      </c>
      <c r="H1194" t="s">
        <v>1006</v>
      </c>
      <c r="I1194" t="s">
        <v>41</v>
      </c>
      <c r="J1194" t="s">
        <v>27</v>
      </c>
      <c r="K1194" t="s">
        <v>515</v>
      </c>
      <c r="L1194" t="s">
        <v>747</v>
      </c>
      <c r="M1194">
        <v>6010</v>
      </c>
      <c r="N1194" t="s">
        <v>148</v>
      </c>
      <c r="O1194" t="s">
        <v>1253</v>
      </c>
      <c r="P1194" t="s">
        <v>46</v>
      </c>
      <c r="Q1194" t="s">
        <v>75</v>
      </c>
      <c r="R1194" t="s">
        <v>1254</v>
      </c>
      <c r="S1194">
        <v>3.81</v>
      </c>
      <c r="T1194">
        <v>1</v>
      </c>
      <c r="U1194">
        <v>0</v>
      </c>
      <c r="V1194">
        <v>1.8288</v>
      </c>
    </row>
    <row r="1195" spans="1:22" x14ac:dyDescent="0.3">
      <c r="A1195">
        <v>3356</v>
      </c>
      <c r="B1195" t="s">
        <v>6561</v>
      </c>
      <c r="C1195">
        <v>2011</v>
      </c>
      <c r="D1195" s="13">
        <v>40743</v>
      </c>
      <c r="E1195" s="13">
        <v>40748</v>
      </c>
      <c r="F1195" t="s">
        <v>50</v>
      </c>
      <c r="G1195" t="s">
        <v>1005</v>
      </c>
      <c r="H1195" t="s">
        <v>1006</v>
      </c>
      <c r="I1195" t="s">
        <v>41</v>
      </c>
      <c r="J1195" t="s">
        <v>27</v>
      </c>
      <c r="K1195" t="s">
        <v>515</v>
      </c>
      <c r="L1195" t="s">
        <v>747</v>
      </c>
      <c r="M1195">
        <v>6010</v>
      </c>
      <c r="N1195" t="s">
        <v>148</v>
      </c>
      <c r="O1195" t="s">
        <v>3366</v>
      </c>
      <c r="P1195" t="s">
        <v>46</v>
      </c>
      <c r="Q1195" t="s">
        <v>75</v>
      </c>
      <c r="R1195" t="s">
        <v>3367</v>
      </c>
      <c r="S1195">
        <v>20.88</v>
      </c>
      <c r="T1195">
        <v>2</v>
      </c>
      <c r="U1195">
        <v>0</v>
      </c>
      <c r="V1195">
        <v>9.6047999999999991</v>
      </c>
    </row>
    <row r="1196" spans="1:22" x14ac:dyDescent="0.3">
      <c r="A1196">
        <v>3350</v>
      </c>
      <c r="B1196" t="s">
        <v>6556</v>
      </c>
      <c r="C1196">
        <v>2013</v>
      </c>
      <c r="D1196" s="13">
        <v>41504</v>
      </c>
      <c r="E1196" s="13">
        <v>41508</v>
      </c>
      <c r="F1196" t="s">
        <v>50</v>
      </c>
      <c r="G1196" t="s">
        <v>3237</v>
      </c>
      <c r="H1196" t="s">
        <v>3238</v>
      </c>
      <c r="I1196" t="s">
        <v>26</v>
      </c>
      <c r="J1196" t="s">
        <v>27</v>
      </c>
      <c r="K1196" t="s">
        <v>95</v>
      </c>
      <c r="L1196" t="s">
        <v>96</v>
      </c>
      <c r="M1196">
        <v>98105</v>
      </c>
      <c r="N1196" t="s">
        <v>44</v>
      </c>
      <c r="O1196" t="s">
        <v>2709</v>
      </c>
      <c r="P1196" t="s">
        <v>46</v>
      </c>
      <c r="Q1196" t="s">
        <v>75</v>
      </c>
      <c r="R1196" t="s">
        <v>2710</v>
      </c>
      <c r="S1196">
        <v>15.712000000000002</v>
      </c>
      <c r="T1196">
        <v>4</v>
      </c>
      <c r="U1196">
        <v>0.2</v>
      </c>
      <c r="V1196">
        <v>5.6955999999999989</v>
      </c>
    </row>
    <row r="1197" spans="1:22" x14ac:dyDescent="0.3">
      <c r="A1197">
        <v>3349</v>
      </c>
      <c r="B1197" t="s">
        <v>6555</v>
      </c>
      <c r="C1197">
        <v>2014</v>
      </c>
      <c r="D1197" s="13">
        <v>41949</v>
      </c>
      <c r="E1197" s="13">
        <v>41951</v>
      </c>
      <c r="F1197" t="s">
        <v>188</v>
      </c>
      <c r="G1197" t="s">
        <v>1060</v>
      </c>
      <c r="H1197" t="s">
        <v>1061</v>
      </c>
      <c r="I1197" t="s">
        <v>41</v>
      </c>
      <c r="J1197" t="s">
        <v>27</v>
      </c>
      <c r="K1197" t="s">
        <v>303</v>
      </c>
      <c r="L1197" t="s">
        <v>211</v>
      </c>
      <c r="M1197">
        <v>60623</v>
      </c>
      <c r="N1197" t="s">
        <v>105</v>
      </c>
      <c r="O1197" t="s">
        <v>168</v>
      </c>
      <c r="P1197" t="s">
        <v>46</v>
      </c>
      <c r="Q1197" t="s">
        <v>75</v>
      </c>
      <c r="R1197" t="s">
        <v>169</v>
      </c>
      <c r="S1197">
        <v>16.029999999999998</v>
      </c>
      <c r="T1197">
        <v>5</v>
      </c>
      <c r="U1197">
        <v>0.8</v>
      </c>
      <c r="V1197">
        <v>-25.648000000000003</v>
      </c>
    </row>
    <row r="1198" spans="1:22" x14ac:dyDescent="0.3">
      <c r="A1198">
        <v>3347</v>
      </c>
      <c r="B1198" t="s">
        <v>6552</v>
      </c>
      <c r="C1198">
        <v>2013</v>
      </c>
      <c r="D1198" s="13">
        <v>41514</v>
      </c>
      <c r="E1198" s="13">
        <v>41519</v>
      </c>
      <c r="F1198" t="s">
        <v>23</v>
      </c>
      <c r="G1198" t="s">
        <v>274</v>
      </c>
      <c r="H1198" t="s">
        <v>275</v>
      </c>
      <c r="I1198" t="s">
        <v>26</v>
      </c>
      <c r="J1198" t="s">
        <v>27</v>
      </c>
      <c r="K1198" t="s">
        <v>1320</v>
      </c>
      <c r="L1198" t="s">
        <v>1245</v>
      </c>
      <c r="M1198">
        <v>2169</v>
      </c>
      <c r="N1198" t="s">
        <v>148</v>
      </c>
      <c r="O1198" t="s">
        <v>6137</v>
      </c>
      <c r="P1198" t="s">
        <v>46</v>
      </c>
      <c r="Q1198" t="s">
        <v>75</v>
      </c>
      <c r="R1198" t="s">
        <v>6138</v>
      </c>
      <c r="S1198">
        <v>29</v>
      </c>
      <c r="T1198">
        <v>5</v>
      </c>
      <c r="U1198">
        <v>0</v>
      </c>
      <c r="V1198">
        <v>13.919999999999998</v>
      </c>
    </row>
    <row r="1199" spans="1:22" x14ac:dyDescent="0.3">
      <c r="A1199">
        <v>3339</v>
      </c>
      <c r="B1199" t="s">
        <v>6543</v>
      </c>
      <c r="C1199">
        <v>2014</v>
      </c>
      <c r="D1199" s="13">
        <v>41873</v>
      </c>
      <c r="E1199" s="13">
        <v>41874</v>
      </c>
      <c r="F1199" t="s">
        <v>188</v>
      </c>
      <c r="G1199" t="s">
        <v>6544</v>
      </c>
      <c r="H1199" t="s">
        <v>6545</v>
      </c>
      <c r="I1199" t="s">
        <v>26</v>
      </c>
      <c r="J1199" t="s">
        <v>27</v>
      </c>
      <c r="K1199" t="s">
        <v>3199</v>
      </c>
      <c r="L1199" t="s">
        <v>43</v>
      </c>
      <c r="M1199">
        <v>94601</v>
      </c>
      <c r="N1199" t="s">
        <v>44</v>
      </c>
      <c r="O1199" t="s">
        <v>6548</v>
      </c>
      <c r="P1199" t="s">
        <v>46</v>
      </c>
      <c r="Q1199" t="s">
        <v>75</v>
      </c>
      <c r="R1199" t="s">
        <v>6549</v>
      </c>
      <c r="S1199">
        <v>117.14400000000001</v>
      </c>
      <c r="T1199">
        <v>9</v>
      </c>
      <c r="U1199">
        <v>0.2</v>
      </c>
      <c r="V1199">
        <v>42.464699999999993</v>
      </c>
    </row>
    <row r="1200" spans="1:22" x14ac:dyDescent="0.3">
      <c r="A1200">
        <v>3326</v>
      </c>
      <c r="B1200" t="s">
        <v>6535</v>
      </c>
      <c r="C1200">
        <v>2011</v>
      </c>
      <c r="D1200" s="13">
        <v>40858</v>
      </c>
      <c r="E1200" s="13">
        <v>40862</v>
      </c>
      <c r="F1200" t="s">
        <v>50</v>
      </c>
      <c r="G1200" t="s">
        <v>316</v>
      </c>
      <c r="H1200" t="s">
        <v>317</v>
      </c>
      <c r="I1200" t="s">
        <v>26</v>
      </c>
      <c r="J1200" t="s">
        <v>27</v>
      </c>
      <c r="K1200" t="s">
        <v>184</v>
      </c>
      <c r="L1200" t="s">
        <v>104</v>
      </c>
      <c r="M1200">
        <v>77095</v>
      </c>
      <c r="N1200" t="s">
        <v>105</v>
      </c>
      <c r="O1200" t="s">
        <v>6316</v>
      </c>
      <c r="P1200" t="s">
        <v>46</v>
      </c>
      <c r="Q1200" t="s">
        <v>75</v>
      </c>
      <c r="R1200" t="s">
        <v>6317</v>
      </c>
      <c r="S1200">
        <v>1.2339999999999998</v>
      </c>
      <c r="T1200">
        <v>1</v>
      </c>
      <c r="U1200">
        <v>0.8</v>
      </c>
      <c r="V1200">
        <v>-1.9744000000000002</v>
      </c>
    </row>
    <row r="1201" spans="1:22" x14ac:dyDescent="0.3">
      <c r="A1201">
        <v>3325</v>
      </c>
      <c r="B1201" t="s">
        <v>6535</v>
      </c>
      <c r="C1201">
        <v>2011</v>
      </c>
      <c r="D1201" s="13">
        <v>40858</v>
      </c>
      <c r="E1201" s="13">
        <v>40862</v>
      </c>
      <c r="F1201" t="s">
        <v>50</v>
      </c>
      <c r="G1201" t="s">
        <v>316</v>
      </c>
      <c r="H1201" t="s">
        <v>317</v>
      </c>
      <c r="I1201" t="s">
        <v>26</v>
      </c>
      <c r="J1201" t="s">
        <v>27</v>
      </c>
      <c r="K1201" t="s">
        <v>184</v>
      </c>
      <c r="L1201" t="s">
        <v>104</v>
      </c>
      <c r="M1201">
        <v>77095</v>
      </c>
      <c r="N1201" t="s">
        <v>105</v>
      </c>
      <c r="O1201" t="s">
        <v>4718</v>
      </c>
      <c r="P1201" t="s">
        <v>46</v>
      </c>
      <c r="Q1201" t="s">
        <v>75</v>
      </c>
      <c r="R1201" t="s">
        <v>4719</v>
      </c>
      <c r="S1201">
        <v>896.98999999999978</v>
      </c>
      <c r="T1201">
        <v>5</v>
      </c>
      <c r="U1201">
        <v>0.8</v>
      </c>
      <c r="V1201">
        <v>-1480.0335000000009</v>
      </c>
    </row>
    <row r="1202" spans="1:22" x14ac:dyDescent="0.3">
      <c r="A1202">
        <v>3316</v>
      </c>
      <c r="B1202" t="s">
        <v>6528</v>
      </c>
      <c r="C1202">
        <v>2014</v>
      </c>
      <c r="D1202" s="13">
        <v>41998</v>
      </c>
      <c r="E1202" s="13">
        <v>42002</v>
      </c>
      <c r="F1202" t="s">
        <v>50</v>
      </c>
      <c r="G1202" t="s">
        <v>5793</v>
      </c>
      <c r="H1202" t="s">
        <v>5794</v>
      </c>
      <c r="I1202" t="s">
        <v>26</v>
      </c>
      <c r="J1202" t="s">
        <v>27</v>
      </c>
      <c r="K1202" t="s">
        <v>2343</v>
      </c>
      <c r="L1202" t="s">
        <v>267</v>
      </c>
      <c r="M1202">
        <v>11572</v>
      </c>
      <c r="N1202" t="s">
        <v>148</v>
      </c>
      <c r="O1202" t="s">
        <v>4474</v>
      </c>
      <c r="P1202" t="s">
        <v>46</v>
      </c>
      <c r="Q1202" t="s">
        <v>75</v>
      </c>
      <c r="R1202" t="s">
        <v>4475</v>
      </c>
      <c r="S1202">
        <v>14.376000000000001</v>
      </c>
      <c r="T1202">
        <v>3</v>
      </c>
      <c r="U1202">
        <v>0.2</v>
      </c>
      <c r="V1202">
        <v>4.8518999999999997</v>
      </c>
    </row>
    <row r="1203" spans="1:22" x14ac:dyDescent="0.3">
      <c r="A1203">
        <v>1200</v>
      </c>
      <c r="B1203" t="s">
        <v>3408</v>
      </c>
      <c r="C1203">
        <v>2013</v>
      </c>
      <c r="D1203" s="13">
        <v>41373</v>
      </c>
      <c r="E1203" s="13">
        <v>41377</v>
      </c>
      <c r="F1203" t="s">
        <v>50</v>
      </c>
      <c r="G1203" t="s">
        <v>1974</v>
      </c>
      <c r="H1203" t="s">
        <v>1975</v>
      </c>
      <c r="I1203" t="s">
        <v>26</v>
      </c>
      <c r="J1203" t="s">
        <v>27</v>
      </c>
      <c r="K1203" t="s">
        <v>184</v>
      </c>
      <c r="L1203" t="s">
        <v>104</v>
      </c>
      <c r="M1203">
        <v>77041</v>
      </c>
      <c r="N1203" t="s">
        <v>105</v>
      </c>
      <c r="O1203" t="s">
        <v>1255</v>
      </c>
      <c r="P1203" t="s">
        <v>46</v>
      </c>
      <c r="Q1203" t="s">
        <v>75</v>
      </c>
      <c r="R1203" t="s">
        <v>1256</v>
      </c>
      <c r="S1203">
        <v>1088.7919999999997</v>
      </c>
      <c r="T1203">
        <v>4</v>
      </c>
      <c r="U1203">
        <v>0.8</v>
      </c>
      <c r="V1203">
        <v>-1850.9464000000007</v>
      </c>
    </row>
    <row r="1204" spans="1:22" x14ac:dyDescent="0.3">
      <c r="A1204">
        <v>3311</v>
      </c>
      <c r="B1204" t="s">
        <v>6525</v>
      </c>
      <c r="C1204">
        <v>2013</v>
      </c>
      <c r="D1204" s="13">
        <v>41535</v>
      </c>
      <c r="E1204" s="13">
        <v>41540</v>
      </c>
      <c r="F1204" t="s">
        <v>50</v>
      </c>
      <c r="G1204" t="s">
        <v>4876</v>
      </c>
      <c r="H1204" t="s">
        <v>4877</v>
      </c>
      <c r="I1204" t="s">
        <v>26</v>
      </c>
      <c r="J1204" t="s">
        <v>27</v>
      </c>
      <c r="K1204" t="s">
        <v>266</v>
      </c>
      <c r="L1204" t="s">
        <v>267</v>
      </c>
      <c r="M1204">
        <v>10035</v>
      </c>
      <c r="N1204" t="s">
        <v>148</v>
      </c>
      <c r="O1204" t="s">
        <v>3567</v>
      </c>
      <c r="P1204" t="s">
        <v>46</v>
      </c>
      <c r="Q1204" t="s">
        <v>75</v>
      </c>
      <c r="R1204" t="s">
        <v>3568</v>
      </c>
      <c r="S1204">
        <v>232.40000000000003</v>
      </c>
      <c r="T1204">
        <v>5</v>
      </c>
      <c r="U1204">
        <v>0.2</v>
      </c>
      <c r="V1204">
        <v>78.434999999999988</v>
      </c>
    </row>
    <row r="1205" spans="1:22" x14ac:dyDescent="0.3">
      <c r="A1205">
        <v>1202</v>
      </c>
      <c r="B1205" t="s">
        <v>3413</v>
      </c>
      <c r="C1205">
        <v>2013</v>
      </c>
      <c r="D1205" s="13">
        <v>41474</v>
      </c>
      <c r="E1205" s="13">
        <v>41480</v>
      </c>
      <c r="F1205" t="s">
        <v>50</v>
      </c>
      <c r="G1205" t="s">
        <v>2679</v>
      </c>
      <c r="H1205" t="s">
        <v>2680</v>
      </c>
      <c r="I1205" t="s">
        <v>41</v>
      </c>
      <c r="J1205" t="s">
        <v>27</v>
      </c>
      <c r="K1205" t="s">
        <v>807</v>
      </c>
      <c r="L1205" t="s">
        <v>457</v>
      </c>
      <c r="M1205">
        <v>80219</v>
      </c>
      <c r="N1205" t="s">
        <v>44</v>
      </c>
      <c r="O1205" t="s">
        <v>1044</v>
      </c>
      <c r="P1205" t="s">
        <v>46</v>
      </c>
      <c r="Q1205" t="s">
        <v>75</v>
      </c>
      <c r="R1205" t="s">
        <v>1045</v>
      </c>
      <c r="S1205">
        <v>1.8720000000000003</v>
      </c>
      <c r="T1205">
        <v>3</v>
      </c>
      <c r="U1205">
        <v>0.7</v>
      </c>
      <c r="V1205">
        <v>-1.4352</v>
      </c>
    </row>
    <row r="1206" spans="1:22" x14ac:dyDescent="0.3">
      <c r="A1206">
        <v>3310</v>
      </c>
      <c r="B1206" t="s">
        <v>6524</v>
      </c>
      <c r="C1206">
        <v>2012</v>
      </c>
      <c r="D1206" s="13">
        <v>41218</v>
      </c>
      <c r="E1206" s="13">
        <v>41224</v>
      </c>
      <c r="F1206" t="s">
        <v>50</v>
      </c>
      <c r="G1206" t="s">
        <v>2219</v>
      </c>
      <c r="H1206" t="s">
        <v>2220</v>
      </c>
      <c r="I1206" t="s">
        <v>41</v>
      </c>
      <c r="J1206" t="s">
        <v>27</v>
      </c>
      <c r="K1206" t="s">
        <v>266</v>
      </c>
      <c r="L1206" t="s">
        <v>267</v>
      </c>
      <c r="M1206">
        <v>10009</v>
      </c>
      <c r="N1206" t="s">
        <v>148</v>
      </c>
      <c r="O1206" t="s">
        <v>4315</v>
      </c>
      <c r="P1206" t="s">
        <v>46</v>
      </c>
      <c r="Q1206" t="s">
        <v>75</v>
      </c>
      <c r="R1206" t="s">
        <v>4316</v>
      </c>
      <c r="S1206">
        <v>25.344000000000001</v>
      </c>
      <c r="T1206">
        <v>6</v>
      </c>
      <c r="U1206">
        <v>0.2</v>
      </c>
      <c r="V1206">
        <v>8.8704000000000018</v>
      </c>
    </row>
    <row r="1207" spans="1:22" x14ac:dyDescent="0.3">
      <c r="A1207">
        <v>3308</v>
      </c>
      <c r="B1207" t="s">
        <v>6523</v>
      </c>
      <c r="C1207">
        <v>2011</v>
      </c>
      <c r="D1207" s="13">
        <v>40907</v>
      </c>
      <c r="E1207" s="13">
        <v>40909</v>
      </c>
      <c r="F1207" t="s">
        <v>23</v>
      </c>
      <c r="G1207" t="s">
        <v>3427</v>
      </c>
      <c r="H1207" t="s">
        <v>3428</v>
      </c>
      <c r="I1207" t="s">
        <v>41</v>
      </c>
      <c r="J1207" t="s">
        <v>27</v>
      </c>
      <c r="K1207" t="s">
        <v>1986</v>
      </c>
      <c r="L1207" t="s">
        <v>104</v>
      </c>
      <c r="M1207">
        <v>78041</v>
      </c>
      <c r="N1207" t="s">
        <v>105</v>
      </c>
      <c r="O1207" t="s">
        <v>1253</v>
      </c>
      <c r="P1207" t="s">
        <v>46</v>
      </c>
      <c r="Q1207" t="s">
        <v>75</v>
      </c>
      <c r="R1207" t="s">
        <v>1254</v>
      </c>
      <c r="S1207">
        <v>2.2859999999999996</v>
      </c>
      <c r="T1207">
        <v>3</v>
      </c>
      <c r="U1207">
        <v>0.8</v>
      </c>
      <c r="V1207">
        <v>-3.6576000000000004</v>
      </c>
    </row>
    <row r="1208" spans="1:22" x14ac:dyDescent="0.3">
      <c r="A1208">
        <v>3304</v>
      </c>
      <c r="B1208" t="s">
        <v>6520</v>
      </c>
      <c r="C1208">
        <v>2011</v>
      </c>
      <c r="D1208" s="13">
        <v>40865</v>
      </c>
      <c r="E1208" s="13">
        <v>40869</v>
      </c>
      <c r="F1208" t="s">
        <v>50</v>
      </c>
      <c r="G1208" t="s">
        <v>1952</v>
      </c>
      <c r="H1208" t="s">
        <v>1953</v>
      </c>
      <c r="I1208" t="s">
        <v>26</v>
      </c>
      <c r="J1208" t="s">
        <v>27</v>
      </c>
      <c r="K1208" t="s">
        <v>146</v>
      </c>
      <c r="L1208" t="s">
        <v>147</v>
      </c>
      <c r="M1208">
        <v>19140</v>
      </c>
      <c r="N1208" t="s">
        <v>148</v>
      </c>
      <c r="O1208" t="s">
        <v>3391</v>
      </c>
      <c r="P1208" t="s">
        <v>46</v>
      </c>
      <c r="Q1208" t="s">
        <v>75</v>
      </c>
      <c r="R1208" t="s">
        <v>3392</v>
      </c>
      <c r="S1208">
        <v>1.9440000000000004</v>
      </c>
      <c r="T1208">
        <v>3</v>
      </c>
      <c r="U1208">
        <v>0.7</v>
      </c>
      <c r="V1208">
        <v>-1.4255999999999998</v>
      </c>
    </row>
    <row r="1209" spans="1:22" x14ac:dyDescent="0.3">
      <c r="A1209">
        <v>3300</v>
      </c>
      <c r="B1209" t="s">
        <v>6520</v>
      </c>
      <c r="C1209">
        <v>2011</v>
      </c>
      <c r="D1209" s="13">
        <v>40865</v>
      </c>
      <c r="E1209" s="13">
        <v>40869</v>
      </c>
      <c r="F1209" t="s">
        <v>50</v>
      </c>
      <c r="G1209" t="s">
        <v>1952</v>
      </c>
      <c r="H1209" t="s">
        <v>1953</v>
      </c>
      <c r="I1209" t="s">
        <v>26</v>
      </c>
      <c r="J1209" t="s">
        <v>27</v>
      </c>
      <c r="K1209" t="s">
        <v>146</v>
      </c>
      <c r="L1209" t="s">
        <v>147</v>
      </c>
      <c r="M1209">
        <v>19140</v>
      </c>
      <c r="N1209" t="s">
        <v>148</v>
      </c>
      <c r="O1209" t="s">
        <v>97</v>
      </c>
      <c r="P1209" t="s">
        <v>46</v>
      </c>
      <c r="Q1209" t="s">
        <v>75</v>
      </c>
      <c r="R1209" t="s">
        <v>98</v>
      </c>
      <c r="S1209">
        <v>50.997000000000007</v>
      </c>
      <c r="T1209">
        <v>1</v>
      </c>
      <c r="U1209">
        <v>0.7</v>
      </c>
      <c r="V1209">
        <v>-40.797600000000003</v>
      </c>
    </row>
    <row r="1210" spans="1:22" x14ac:dyDescent="0.3">
      <c r="A1210">
        <v>3297</v>
      </c>
      <c r="B1210" t="s">
        <v>6518</v>
      </c>
      <c r="C1210">
        <v>2012</v>
      </c>
      <c r="D1210" s="13">
        <v>41052</v>
      </c>
      <c r="E1210" s="13">
        <v>41059</v>
      </c>
      <c r="F1210" t="s">
        <v>50</v>
      </c>
      <c r="G1210" t="s">
        <v>152</v>
      </c>
      <c r="H1210" t="s">
        <v>153</v>
      </c>
      <c r="I1210" t="s">
        <v>26</v>
      </c>
      <c r="J1210" t="s">
        <v>27</v>
      </c>
      <c r="K1210" t="s">
        <v>544</v>
      </c>
      <c r="L1210" t="s">
        <v>310</v>
      </c>
      <c r="M1210">
        <v>85023</v>
      </c>
      <c r="N1210" t="s">
        <v>44</v>
      </c>
      <c r="O1210" t="s">
        <v>2441</v>
      </c>
      <c r="P1210" t="s">
        <v>46</v>
      </c>
      <c r="Q1210" t="s">
        <v>75</v>
      </c>
      <c r="R1210" t="s">
        <v>2442</v>
      </c>
      <c r="S1210">
        <v>19.194000000000003</v>
      </c>
      <c r="T1210">
        <v>7</v>
      </c>
      <c r="U1210">
        <v>0.7</v>
      </c>
      <c r="V1210">
        <v>-12.795999999999999</v>
      </c>
    </row>
    <row r="1211" spans="1:22" x14ac:dyDescent="0.3">
      <c r="A1211">
        <v>1208</v>
      </c>
      <c r="B1211" t="s">
        <v>3419</v>
      </c>
      <c r="C1211">
        <v>2013</v>
      </c>
      <c r="D1211" s="13">
        <v>41470</v>
      </c>
      <c r="E1211" s="13">
        <v>41474</v>
      </c>
      <c r="F1211" t="s">
        <v>23</v>
      </c>
      <c r="G1211" t="s">
        <v>3420</v>
      </c>
      <c r="H1211" t="s">
        <v>3421</v>
      </c>
      <c r="I1211" t="s">
        <v>41</v>
      </c>
      <c r="J1211" t="s">
        <v>27</v>
      </c>
      <c r="K1211" t="s">
        <v>266</v>
      </c>
      <c r="L1211" t="s">
        <v>267</v>
      </c>
      <c r="M1211">
        <v>10009</v>
      </c>
      <c r="N1211" t="s">
        <v>148</v>
      </c>
      <c r="O1211" t="s">
        <v>1253</v>
      </c>
      <c r="P1211" t="s">
        <v>46</v>
      </c>
      <c r="Q1211" t="s">
        <v>75</v>
      </c>
      <c r="R1211" t="s">
        <v>1254</v>
      </c>
      <c r="S1211">
        <v>9.1440000000000001</v>
      </c>
      <c r="T1211">
        <v>3</v>
      </c>
      <c r="U1211">
        <v>0.2</v>
      </c>
      <c r="V1211">
        <v>3.2003999999999997</v>
      </c>
    </row>
    <row r="1212" spans="1:22" x14ac:dyDescent="0.3">
      <c r="A1212">
        <v>3295</v>
      </c>
      <c r="B1212" t="s">
        <v>6514</v>
      </c>
      <c r="C1212">
        <v>2011</v>
      </c>
      <c r="D1212" s="13">
        <v>40770</v>
      </c>
      <c r="E1212" s="13">
        <v>40773</v>
      </c>
      <c r="F1212" t="s">
        <v>188</v>
      </c>
      <c r="G1212" t="s">
        <v>1430</v>
      </c>
      <c r="H1212" t="s">
        <v>1431</v>
      </c>
      <c r="I1212" t="s">
        <v>26</v>
      </c>
      <c r="J1212" t="s">
        <v>27</v>
      </c>
      <c r="K1212" t="s">
        <v>815</v>
      </c>
      <c r="L1212" t="s">
        <v>104</v>
      </c>
      <c r="M1212">
        <v>75081</v>
      </c>
      <c r="N1212" t="s">
        <v>105</v>
      </c>
      <c r="O1212" t="s">
        <v>2387</v>
      </c>
      <c r="P1212" t="s">
        <v>46</v>
      </c>
      <c r="Q1212" t="s">
        <v>75</v>
      </c>
      <c r="R1212" t="s">
        <v>2388</v>
      </c>
      <c r="S1212">
        <v>30.959999999999994</v>
      </c>
      <c r="T1212">
        <v>8</v>
      </c>
      <c r="U1212">
        <v>0.8</v>
      </c>
      <c r="V1212">
        <v>-52.632000000000019</v>
      </c>
    </row>
    <row r="1213" spans="1:22" x14ac:dyDescent="0.3">
      <c r="A1213">
        <v>3289</v>
      </c>
      <c r="B1213" t="s">
        <v>6508</v>
      </c>
      <c r="C1213">
        <v>2012</v>
      </c>
      <c r="D1213" s="13">
        <v>41256</v>
      </c>
      <c r="E1213" s="13">
        <v>41258</v>
      </c>
      <c r="F1213" t="s">
        <v>188</v>
      </c>
      <c r="G1213" t="s">
        <v>2983</v>
      </c>
      <c r="H1213" t="s">
        <v>2984</v>
      </c>
      <c r="I1213" t="s">
        <v>26</v>
      </c>
      <c r="J1213" t="s">
        <v>27</v>
      </c>
      <c r="K1213" t="s">
        <v>6509</v>
      </c>
      <c r="L1213" t="s">
        <v>43</v>
      </c>
      <c r="M1213">
        <v>92592</v>
      </c>
      <c r="N1213" t="s">
        <v>44</v>
      </c>
      <c r="O1213" t="s">
        <v>1372</v>
      </c>
      <c r="P1213" t="s">
        <v>46</v>
      </c>
      <c r="Q1213" t="s">
        <v>75</v>
      </c>
      <c r="R1213" t="s">
        <v>1373</v>
      </c>
      <c r="S1213">
        <v>29.2</v>
      </c>
      <c r="T1213">
        <v>5</v>
      </c>
      <c r="U1213">
        <v>0.2</v>
      </c>
      <c r="V1213">
        <v>9.8549999999999969</v>
      </c>
    </row>
    <row r="1214" spans="1:22" x14ac:dyDescent="0.3">
      <c r="A1214">
        <v>1211</v>
      </c>
      <c r="B1214" t="s">
        <v>3419</v>
      </c>
      <c r="C1214">
        <v>2013</v>
      </c>
      <c r="D1214" s="13">
        <v>41470</v>
      </c>
      <c r="E1214" s="13">
        <v>41474</v>
      </c>
      <c r="F1214" t="s">
        <v>23</v>
      </c>
      <c r="G1214" t="s">
        <v>3420</v>
      </c>
      <c r="H1214" t="s">
        <v>3421</v>
      </c>
      <c r="I1214" t="s">
        <v>41</v>
      </c>
      <c r="J1214" t="s">
        <v>27</v>
      </c>
      <c r="K1214" t="s">
        <v>266</v>
      </c>
      <c r="L1214" t="s">
        <v>267</v>
      </c>
      <c r="M1214">
        <v>10009</v>
      </c>
      <c r="N1214" t="s">
        <v>148</v>
      </c>
      <c r="O1214" t="s">
        <v>3424</v>
      </c>
      <c r="P1214" t="s">
        <v>46</v>
      </c>
      <c r="Q1214" t="s">
        <v>75</v>
      </c>
      <c r="R1214" t="s">
        <v>3425</v>
      </c>
      <c r="S1214">
        <v>8.5440000000000005</v>
      </c>
      <c r="T1214">
        <v>2</v>
      </c>
      <c r="U1214">
        <v>0.2</v>
      </c>
      <c r="V1214">
        <v>2.8835999999999995</v>
      </c>
    </row>
    <row r="1215" spans="1:22" x14ac:dyDescent="0.3">
      <c r="A1215">
        <v>3285</v>
      </c>
      <c r="B1215" t="s">
        <v>6504</v>
      </c>
      <c r="C1215">
        <v>2011</v>
      </c>
      <c r="D1215" s="13">
        <v>40798</v>
      </c>
      <c r="E1215" s="13">
        <v>40803</v>
      </c>
      <c r="F1215" t="s">
        <v>50</v>
      </c>
      <c r="G1215" t="s">
        <v>2623</v>
      </c>
      <c r="H1215" t="s">
        <v>2624</v>
      </c>
      <c r="I1215" t="s">
        <v>26</v>
      </c>
      <c r="J1215" t="s">
        <v>27</v>
      </c>
      <c r="K1215" t="s">
        <v>746</v>
      </c>
      <c r="L1215" t="s">
        <v>498</v>
      </c>
      <c r="M1215">
        <v>45014</v>
      </c>
      <c r="N1215" t="s">
        <v>148</v>
      </c>
      <c r="O1215" t="s">
        <v>1829</v>
      </c>
      <c r="P1215" t="s">
        <v>46</v>
      </c>
      <c r="Q1215" t="s">
        <v>75</v>
      </c>
      <c r="R1215" t="s">
        <v>1830</v>
      </c>
      <c r="S1215">
        <v>63.924000000000007</v>
      </c>
      <c r="T1215">
        <v>7</v>
      </c>
      <c r="U1215">
        <v>0.7</v>
      </c>
      <c r="V1215">
        <v>-46.877600000000001</v>
      </c>
    </row>
    <row r="1216" spans="1:22" x14ac:dyDescent="0.3">
      <c r="A1216">
        <v>3260</v>
      </c>
      <c r="B1216" t="s">
        <v>6478</v>
      </c>
      <c r="C1216">
        <v>2013</v>
      </c>
      <c r="D1216" s="13">
        <v>41592</v>
      </c>
      <c r="E1216" s="13">
        <v>41596</v>
      </c>
      <c r="F1216" t="s">
        <v>50</v>
      </c>
      <c r="G1216" t="s">
        <v>6479</v>
      </c>
      <c r="H1216" t="s">
        <v>6480</v>
      </c>
      <c r="I1216" t="s">
        <v>102</v>
      </c>
      <c r="J1216" t="s">
        <v>27</v>
      </c>
      <c r="K1216" t="s">
        <v>6092</v>
      </c>
      <c r="L1216" t="s">
        <v>211</v>
      </c>
      <c r="M1216">
        <v>60035</v>
      </c>
      <c r="N1216" t="s">
        <v>105</v>
      </c>
      <c r="O1216" t="s">
        <v>1776</v>
      </c>
      <c r="P1216" t="s">
        <v>46</v>
      </c>
      <c r="Q1216" t="s">
        <v>75</v>
      </c>
      <c r="R1216" t="s">
        <v>1777</v>
      </c>
      <c r="S1216">
        <v>3.1359999999999992</v>
      </c>
      <c r="T1216">
        <v>2</v>
      </c>
      <c r="U1216">
        <v>0.8</v>
      </c>
      <c r="V1216">
        <v>-4.7040000000000006</v>
      </c>
    </row>
    <row r="1217" spans="1:22" x14ac:dyDescent="0.3">
      <c r="A1217">
        <v>1214</v>
      </c>
      <c r="B1217" t="s">
        <v>3426</v>
      </c>
      <c r="C1217">
        <v>2014</v>
      </c>
      <c r="D1217" s="13">
        <v>41892</v>
      </c>
      <c r="E1217" s="13">
        <v>41896</v>
      </c>
      <c r="F1217" t="s">
        <v>50</v>
      </c>
      <c r="G1217" t="s">
        <v>3427</v>
      </c>
      <c r="H1217" t="s">
        <v>3428</v>
      </c>
      <c r="I1217" t="s">
        <v>41</v>
      </c>
      <c r="J1217" t="s">
        <v>27</v>
      </c>
      <c r="K1217" t="s">
        <v>146</v>
      </c>
      <c r="L1217" t="s">
        <v>147</v>
      </c>
      <c r="M1217">
        <v>19134</v>
      </c>
      <c r="N1217" t="s">
        <v>148</v>
      </c>
      <c r="O1217" t="s">
        <v>3429</v>
      </c>
      <c r="P1217" t="s">
        <v>46</v>
      </c>
      <c r="Q1217" t="s">
        <v>75</v>
      </c>
      <c r="R1217" t="s">
        <v>3430</v>
      </c>
      <c r="S1217">
        <v>3.036</v>
      </c>
      <c r="T1217">
        <v>2</v>
      </c>
      <c r="U1217">
        <v>0.7</v>
      </c>
      <c r="V1217">
        <v>-2.3275999999999994</v>
      </c>
    </row>
    <row r="1218" spans="1:22" x14ac:dyDescent="0.3">
      <c r="A1218">
        <v>1215</v>
      </c>
      <c r="B1218" t="s">
        <v>3426</v>
      </c>
      <c r="C1218">
        <v>2014</v>
      </c>
      <c r="D1218" s="13">
        <v>41892</v>
      </c>
      <c r="E1218" s="13">
        <v>41896</v>
      </c>
      <c r="F1218" t="s">
        <v>50</v>
      </c>
      <c r="G1218" t="s">
        <v>3427</v>
      </c>
      <c r="H1218" t="s">
        <v>3428</v>
      </c>
      <c r="I1218" t="s">
        <v>41</v>
      </c>
      <c r="J1218" t="s">
        <v>27</v>
      </c>
      <c r="K1218" t="s">
        <v>146</v>
      </c>
      <c r="L1218" t="s">
        <v>147</v>
      </c>
      <c r="M1218">
        <v>19134</v>
      </c>
      <c r="N1218" t="s">
        <v>148</v>
      </c>
      <c r="O1218" t="s">
        <v>1903</v>
      </c>
      <c r="P1218" t="s">
        <v>46</v>
      </c>
      <c r="Q1218" t="s">
        <v>75</v>
      </c>
      <c r="R1218" t="s">
        <v>1904</v>
      </c>
      <c r="S1218">
        <v>4.503000000000001</v>
      </c>
      <c r="T1218">
        <v>1</v>
      </c>
      <c r="U1218">
        <v>0.7</v>
      </c>
      <c r="V1218">
        <v>-3.6024000000000012</v>
      </c>
    </row>
    <row r="1219" spans="1:22" x14ac:dyDescent="0.3">
      <c r="A1219">
        <v>3259</v>
      </c>
      <c r="B1219" t="s">
        <v>6477</v>
      </c>
      <c r="C1219">
        <v>2013</v>
      </c>
      <c r="D1219" s="13">
        <v>41618</v>
      </c>
      <c r="E1219" s="13">
        <v>41623</v>
      </c>
      <c r="F1219" t="s">
        <v>23</v>
      </c>
      <c r="G1219" t="s">
        <v>3856</v>
      </c>
      <c r="H1219" t="s">
        <v>3857</v>
      </c>
      <c r="I1219" t="s">
        <v>41</v>
      </c>
      <c r="J1219" t="s">
        <v>27</v>
      </c>
      <c r="K1219" t="s">
        <v>612</v>
      </c>
      <c r="L1219" t="s">
        <v>335</v>
      </c>
      <c r="M1219">
        <v>37064</v>
      </c>
      <c r="N1219" t="s">
        <v>30</v>
      </c>
      <c r="O1219" t="s">
        <v>2709</v>
      </c>
      <c r="P1219" t="s">
        <v>46</v>
      </c>
      <c r="Q1219" t="s">
        <v>75</v>
      </c>
      <c r="R1219" t="s">
        <v>2710</v>
      </c>
      <c r="S1219">
        <v>2.9460000000000006</v>
      </c>
      <c r="T1219">
        <v>2</v>
      </c>
      <c r="U1219">
        <v>0.7</v>
      </c>
      <c r="V1219">
        <v>-2.0621999999999998</v>
      </c>
    </row>
    <row r="1220" spans="1:22" x14ac:dyDescent="0.3">
      <c r="A1220">
        <v>3256</v>
      </c>
      <c r="B1220" t="s">
        <v>6475</v>
      </c>
      <c r="C1220">
        <v>2013</v>
      </c>
      <c r="D1220" s="13">
        <v>41464</v>
      </c>
      <c r="E1220" s="13">
        <v>41470</v>
      </c>
      <c r="F1220" t="s">
        <v>50</v>
      </c>
      <c r="G1220" t="s">
        <v>3525</v>
      </c>
      <c r="H1220" t="s">
        <v>3526</v>
      </c>
      <c r="I1220" t="s">
        <v>26</v>
      </c>
      <c r="J1220" t="s">
        <v>27</v>
      </c>
      <c r="K1220" t="s">
        <v>95</v>
      </c>
      <c r="L1220" t="s">
        <v>96</v>
      </c>
      <c r="M1220">
        <v>98105</v>
      </c>
      <c r="N1220" t="s">
        <v>44</v>
      </c>
      <c r="O1220" t="s">
        <v>4944</v>
      </c>
      <c r="P1220" t="s">
        <v>46</v>
      </c>
      <c r="Q1220" t="s">
        <v>75</v>
      </c>
      <c r="R1220" t="s">
        <v>4945</v>
      </c>
      <c r="S1220">
        <v>19.295999999999999</v>
      </c>
      <c r="T1220">
        <v>3</v>
      </c>
      <c r="U1220">
        <v>0.2</v>
      </c>
      <c r="V1220">
        <v>6.0299999999999994</v>
      </c>
    </row>
    <row r="1221" spans="1:22" x14ac:dyDescent="0.3">
      <c r="A1221">
        <v>3243</v>
      </c>
      <c r="B1221" t="s">
        <v>6459</v>
      </c>
      <c r="C1221">
        <v>2014</v>
      </c>
      <c r="D1221" s="13">
        <v>41730</v>
      </c>
      <c r="E1221" s="13">
        <v>41735</v>
      </c>
      <c r="F1221" t="s">
        <v>23</v>
      </c>
      <c r="G1221" t="s">
        <v>2341</v>
      </c>
      <c r="H1221" t="s">
        <v>2342</v>
      </c>
      <c r="I1221" t="s">
        <v>26</v>
      </c>
      <c r="J1221" t="s">
        <v>27</v>
      </c>
      <c r="K1221" t="s">
        <v>303</v>
      </c>
      <c r="L1221" t="s">
        <v>211</v>
      </c>
      <c r="M1221">
        <v>60623</v>
      </c>
      <c r="N1221" t="s">
        <v>105</v>
      </c>
      <c r="O1221" t="s">
        <v>6227</v>
      </c>
      <c r="P1221" t="s">
        <v>46</v>
      </c>
      <c r="Q1221" t="s">
        <v>75</v>
      </c>
      <c r="R1221" t="s">
        <v>6228</v>
      </c>
      <c r="S1221">
        <v>13.467999999999998</v>
      </c>
      <c r="T1221">
        <v>13</v>
      </c>
      <c r="U1221">
        <v>0.8</v>
      </c>
      <c r="V1221">
        <v>-22.895600000000005</v>
      </c>
    </row>
    <row r="1222" spans="1:22" x14ac:dyDescent="0.3">
      <c r="A1222">
        <v>3238</v>
      </c>
      <c r="B1222" t="s">
        <v>6450</v>
      </c>
      <c r="C1222">
        <v>2013</v>
      </c>
      <c r="D1222" s="13">
        <v>41397</v>
      </c>
      <c r="E1222" s="13">
        <v>41397</v>
      </c>
      <c r="F1222" t="s">
        <v>1290</v>
      </c>
      <c r="G1222" t="s">
        <v>6451</v>
      </c>
      <c r="H1222" t="s">
        <v>6452</v>
      </c>
      <c r="I1222" t="s">
        <v>26</v>
      </c>
      <c r="J1222" t="s">
        <v>27</v>
      </c>
      <c r="K1222" t="s">
        <v>266</v>
      </c>
      <c r="L1222" t="s">
        <v>267</v>
      </c>
      <c r="M1222">
        <v>10024</v>
      </c>
      <c r="N1222" t="s">
        <v>148</v>
      </c>
      <c r="O1222" t="s">
        <v>1603</v>
      </c>
      <c r="P1222" t="s">
        <v>46</v>
      </c>
      <c r="Q1222" t="s">
        <v>75</v>
      </c>
      <c r="R1222" t="s">
        <v>1604</v>
      </c>
      <c r="S1222">
        <v>45.576000000000001</v>
      </c>
      <c r="T1222">
        <v>3</v>
      </c>
      <c r="U1222">
        <v>0.2</v>
      </c>
      <c r="V1222">
        <v>15.951599999999997</v>
      </c>
    </row>
    <row r="1223" spans="1:22" x14ac:dyDescent="0.3">
      <c r="A1223">
        <v>3235</v>
      </c>
      <c r="B1223" t="s">
        <v>6448</v>
      </c>
      <c r="C1223">
        <v>2013</v>
      </c>
      <c r="D1223" s="13">
        <v>41389</v>
      </c>
      <c r="E1223" s="13">
        <v>41392</v>
      </c>
      <c r="F1223" t="s">
        <v>188</v>
      </c>
      <c r="G1223" t="s">
        <v>6409</v>
      </c>
      <c r="H1223" t="s">
        <v>6410</v>
      </c>
      <c r="I1223" t="s">
        <v>26</v>
      </c>
      <c r="J1223" t="s">
        <v>27</v>
      </c>
      <c r="K1223" t="s">
        <v>2855</v>
      </c>
      <c r="L1223" t="s">
        <v>43</v>
      </c>
      <c r="M1223">
        <v>92503</v>
      </c>
      <c r="N1223" t="s">
        <v>44</v>
      </c>
      <c r="O1223" t="s">
        <v>2301</v>
      </c>
      <c r="P1223" t="s">
        <v>46</v>
      </c>
      <c r="Q1223" t="s">
        <v>75</v>
      </c>
      <c r="R1223" t="s">
        <v>2302</v>
      </c>
      <c r="S1223">
        <v>3.9840000000000004</v>
      </c>
      <c r="T1223">
        <v>1</v>
      </c>
      <c r="U1223">
        <v>0.2</v>
      </c>
      <c r="V1223">
        <v>1.3944000000000001</v>
      </c>
    </row>
    <row r="1224" spans="1:22" x14ac:dyDescent="0.3">
      <c r="A1224">
        <v>3233</v>
      </c>
      <c r="B1224" t="s">
        <v>6445</v>
      </c>
      <c r="C1224">
        <v>2014</v>
      </c>
      <c r="D1224" s="13">
        <v>41746</v>
      </c>
      <c r="E1224" s="13">
        <v>41752</v>
      </c>
      <c r="F1224" t="s">
        <v>50</v>
      </c>
      <c r="G1224" t="s">
        <v>3731</v>
      </c>
      <c r="H1224" t="s">
        <v>3732</v>
      </c>
      <c r="I1224" t="s">
        <v>26</v>
      </c>
      <c r="J1224" t="s">
        <v>27</v>
      </c>
      <c r="K1224" t="s">
        <v>184</v>
      </c>
      <c r="L1224" t="s">
        <v>104</v>
      </c>
      <c r="M1224">
        <v>77095</v>
      </c>
      <c r="N1224" t="s">
        <v>105</v>
      </c>
      <c r="O1224" t="s">
        <v>1927</v>
      </c>
      <c r="P1224" t="s">
        <v>46</v>
      </c>
      <c r="Q1224" t="s">
        <v>75</v>
      </c>
      <c r="R1224" t="s">
        <v>1928</v>
      </c>
      <c r="S1224">
        <v>2.8959999999999995</v>
      </c>
      <c r="T1224">
        <v>1</v>
      </c>
      <c r="U1224">
        <v>0.8</v>
      </c>
      <c r="V1224">
        <v>-4.7784000000000013</v>
      </c>
    </row>
    <row r="1225" spans="1:22" x14ac:dyDescent="0.3">
      <c r="A1225">
        <v>3232</v>
      </c>
      <c r="B1225" t="s">
        <v>6445</v>
      </c>
      <c r="C1225">
        <v>2014</v>
      </c>
      <c r="D1225" s="13">
        <v>41746</v>
      </c>
      <c r="E1225" s="13">
        <v>41752</v>
      </c>
      <c r="F1225" t="s">
        <v>50</v>
      </c>
      <c r="G1225" t="s">
        <v>3731</v>
      </c>
      <c r="H1225" t="s">
        <v>3732</v>
      </c>
      <c r="I1225" t="s">
        <v>26</v>
      </c>
      <c r="J1225" t="s">
        <v>27</v>
      </c>
      <c r="K1225" t="s">
        <v>184</v>
      </c>
      <c r="L1225" t="s">
        <v>104</v>
      </c>
      <c r="M1225">
        <v>77095</v>
      </c>
      <c r="N1225" t="s">
        <v>105</v>
      </c>
      <c r="O1225" t="s">
        <v>5374</v>
      </c>
      <c r="P1225" t="s">
        <v>46</v>
      </c>
      <c r="Q1225" t="s">
        <v>75</v>
      </c>
      <c r="R1225" t="s">
        <v>5375</v>
      </c>
      <c r="S1225">
        <v>26.045999999999992</v>
      </c>
      <c r="T1225">
        <v>3</v>
      </c>
      <c r="U1225">
        <v>0.8</v>
      </c>
      <c r="V1225">
        <v>-44.278199999999998</v>
      </c>
    </row>
    <row r="1226" spans="1:22" x14ac:dyDescent="0.3">
      <c r="A1226">
        <v>3218</v>
      </c>
      <c r="B1226" t="s">
        <v>6436</v>
      </c>
      <c r="C1226">
        <v>2014</v>
      </c>
      <c r="D1226" s="13">
        <v>41954</v>
      </c>
      <c r="E1226" s="13">
        <v>41960</v>
      </c>
      <c r="F1226" t="s">
        <v>50</v>
      </c>
      <c r="G1226" t="s">
        <v>3287</v>
      </c>
      <c r="H1226" t="s">
        <v>3288</v>
      </c>
      <c r="I1226" t="s">
        <v>41</v>
      </c>
      <c r="J1226" t="s">
        <v>27</v>
      </c>
      <c r="K1226" t="s">
        <v>266</v>
      </c>
      <c r="L1226" t="s">
        <v>267</v>
      </c>
      <c r="M1226">
        <v>10024</v>
      </c>
      <c r="N1226" t="s">
        <v>148</v>
      </c>
      <c r="O1226" t="s">
        <v>2979</v>
      </c>
      <c r="P1226" t="s">
        <v>46</v>
      </c>
      <c r="Q1226" t="s">
        <v>75</v>
      </c>
      <c r="R1226" t="s">
        <v>2980</v>
      </c>
      <c r="S1226">
        <v>931.17600000000016</v>
      </c>
      <c r="T1226">
        <v>3</v>
      </c>
      <c r="U1226">
        <v>0.2</v>
      </c>
      <c r="V1226">
        <v>314.27190000000002</v>
      </c>
    </row>
    <row r="1227" spans="1:22" x14ac:dyDescent="0.3">
      <c r="A1227">
        <v>3212</v>
      </c>
      <c r="B1227" t="s">
        <v>6429</v>
      </c>
      <c r="C1227">
        <v>2014</v>
      </c>
      <c r="D1227" s="13">
        <v>41905</v>
      </c>
      <c r="E1227" s="13">
        <v>41910</v>
      </c>
      <c r="F1227" t="s">
        <v>50</v>
      </c>
      <c r="G1227" t="s">
        <v>584</v>
      </c>
      <c r="H1227" t="s">
        <v>585</v>
      </c>
      <c r="I1227" t="s">
        <v>41</v>
      </c>
      <c r="J1227" t="s">
        <v>27</v>
      </c>
      <c r="K1227" t="s">
        <v>6430</v>
      </c>
      <c r="L1227" t="s">
        <v>104</v>
      </c>
      <c r="M1227">
        <v>77581</v>
      </c>
      <c r="N1227" t="s">
        <v>105</v>
      </c>
      <c r="O1227" t="s">
        <v>1522</v>
      </c>
      <c r="P1227" t="s">
        <v>46</v>
      </c>
      <c r="Q1227" t="s">
        <v>75</v>
      </c>
      <c r="R1227" t="s">
        <v>1523</v>
      </c>
      <c r="S1227">
        <v>11.227999999999998</v>
      </c>
      <c r="T1227">
        <v>7</v>
      </c>
      <c r="U1227">
        <v>0.8</v>
      </c>
      <c r="V1227">
        <v>-18.52620000000001</v>
      </c>
    </row>
    <row r="1228" spans="1:22" x14ac:dyDescent="0.3">
      <c r="A1228">
        <v>1225</v>
      </c>
      <c r="B1228" t="s">
        <v>3440</v>
      </c>
      <c r="C1228">
        <v>2013</v>
      </c>
      <c r="D1228" s="13">
        <v>41613</v>
      </c>
      <c r="E1228" s="13">
        <v>41614</v>
      </c>
      <c r="F1228" t="s">
        <v>188</v>
      </c>
      <c r="G1228" t="s">
        <v>676</v>
      </c>
      <c r="H1228" t="s">
        <v>677</v>
      </c>
      <c r="I1228" t="s">
        <v>26</v>
      </c>
      <c r="J1228" t="s">
        <v>27</v>
      </c>
      <c r="K1228" t="s">
        <v>266</v>
      </c>
      <c r="L1228" t="s">
        <v>267</v>
      </c>
      <c r="M1228">
        <v>10024</v>
      </c>
      <c r="N1228" t="s">
        <v>148</v>
      </c>
      <c r="O1228" t="s">
        <v>3391</v>
      </c>
      <c r="P1228" t="s">
        <v>46</v>
      </c>
      <c r="Q1228" t="s">
        <v>75</v>
      </c>
      <c r="R1228" t="s">
        <v>3392</v>
      </c>
      <c r="S1228">
        <v>1.7280000000000002</v>
      </c>
      <c r="T1228">
        <v>1</v>
      </c>
      <c r="U1228">
        <v>0.2</v>
      </c>
      <c r="V1228">
        <v>0.60479999999999989</v>
      </c>
    </row>
    <row r="1229" spans="1:22" x14ac:dyDescent="0.3">
      <c r="A1229">
        <v>3198</v>
      </c>
      <c r="B1229" t="s">
        <v>6415</v>
      </c>
      <c r="C1229">
        <v>2012</v>
      </c>
      <c r="D1229" s="13">
        <v>41100</v>
      </c>
      <c r="E1229" s="13">
        <v>41100</v>
      </c>
      <c r="F1229" t="s">
        <v>1290</v>
      </c>
      <c r="G1229" t="s">
        <v>156</v>
      </c>
      <c r="H1229" t="s">
        <v>157</v>
      </c>
      <c r="I1229" t="s">
        <v>26</v>
      </c>
      <c r="J1229" t="s">
        <v>27</v>
      </c>
      <c r="K1229" t="s">
        <v>4075</v>
      </c>
      <c r="L1229" t="s">
        <v>310</v>
      </c>
      <c r="M1229">
        <v>85281</v>
      </c>
      <c r="N1229" t="s">
        <v>44</v>
      </c>
      <c r="O1229" t="s">
        <v>5744</v>
      </c>
      <c r="P1229" t="s">
        <v>46</v>
      </c>
      <c r="Q1229" t="s">
        <v>75</v>
      </c>
      <c r="R1229" t="s">
        <v>5745</v>
      </c>
      <c r="S1229">
        <v>3.366000000000001</v>
      </c>
      <c r="T1229">
        <v>3</v>
      </c>
      <c r="U1229">
        <v>0.7</v>
      </c>
      <c r="V1229">
        <v>-2.2439999999999989</v>
      </c>
    </row>
    <row r="1230" spans="1:22" x14ac:dyDescent="0.3">
      <c r="A1230">
        <v>3194</v>
      </c>
      <c r="B1230" t="s">
        <v>6408</v>
      </c>
      <c r="C1230">
        <v>2011</v>
      </c>
      <c r="D1230" s="13">
        <v>40787</v>
      </c>
      <c r="E1230" s="13">
        <v>40790</v>
      </c>
      <c r="F1230" t="s">
        <v>188</v>
      </c>
      <c r="G1230" t="s">
        <v>6409</v>
      </c>
      <c r="H1230" t="s">
        <v>6410</v>
      </c>
      <c r="I1230" t="s">
        <v>26</v>
      </c>
      <c r="J1230" t="s">
        <v>27</v>
      </c>
      <c r="K1230" t="s">
        <v>184</v>
      </c>
      <c r="L1230" t="s">
        <v>104</v>
      </c>
      <c r="M1230">
        <v>77036</v>
      </c>
      <c r="N1230" t="s">
        <v>105</v>
      </c>
      <c r="O1230" t="s">
        <v>2038</v>
      </c>
      <c r="P1230" t="s">
        <v>46</v>
      </c>
      <c r="Q1230" t="s">
        <v>75</v>
      </c>
      <c r="R1230" t="s">
        <v>2039</v>
      </c>
      <c r="S1230">
        <v>3.6479999999999992</v>
      </c>
      <c r="T1230">
        <v>3</v>
      </c>
      <c r="U1230">
        <v>0.8</v>
      </c>
      <c r="V1230">
        <v>-6.0192000000000032</v>
      </c>
    </row>
    <row r="1231" spans="1:22" x14ac:dyDescent="0.3">
      <c r="A1231">
        <v>3193</v>
      </c>
      <c r="B1231" t="s">
        <v>6406</v>
      </c>
      <c r="C1231">
        <v>2014</v>
      </c>
      <c r="D1231" s="13">
        <v>41795</v>
      </c>
      <c r="E1231" s="13">
        <v>41799</v>
      </c>
      <c r="F1231" t="s">
        <v>50</v>
      </c>
      <c r="G1231" t="s">
        <v>5466</v>
      </c>
      <c r="H1231" t="s">
        <v>5467</v>
      </c>
      <c r="I1231" t="s">
        <v>41</v>
      </c>
      <c r="J1231" t="s">
        <v>27</v>
      </c>
      <c r="K1231" t="s">
        <v>6407</v>
      </c>
      <c r="L1231" t="s">
        <v>104</v>
      </c>
      <c r="M1231">
        <v>77489</v>
      </c>
      <c r="N1231" t="s">
        <v>105</v>
      </c>
      <c r="O1231" t="s">
        <v>1022</v>
      </c>
      <c r="P1231" t="s">
        <v>46</v>
      </c>
      <c r="Q1231" t="s">
        <v>75</v>
      </c>
      <c r="R1231" t="s">
        <v>1023</v>
      </c>
      <c r="S1231">
        <v>6.3699999999999983</v>
      </c>
      <c r="T1231">
        <v>7</v>
      </c>
      <c r="U1231">
        <v>0.8</v>
      </c>
      <c r="V1231">
        <v>-9.5550000000000015</v>
      </c>
    </row>
    <row r="1232" spans="1:22" x14ac:dyDescent="0.3">
      <c r="A1232">
        <v>3190</v>
      </c>
      <c r="B1232" t="s">
        <v>6398</v>
      </c>
      <c r="C1232">
        <v>2014</v>
      </c>
      <c r="D1232" s="13">
        <v>41933</v>
      </c>
      <c r="E1232" s="13">
        <v>41935</v>
      </c>
      <c r="F1232" t="s">
        <v>23</v>
      </c>
      <c r="G1232" t="s">
        <v>610</v>
      </c>
      <c r="H1232" t="s">
        <v>611</v>
      </c>
      <c r="I1232" t="s">
        <v>41</v>
      </c>
      <c r="J1232" t="s">
        <v>27</v>
      </c>
      <c r="K1232" t="s">
        <v>6399</v>
      </c>
      <c r="L1232" t="s">
        <v>43</v>
      </c>
      <c r="M1232">
        <v>95695</v>
      </c>
      <c r="N1232" t="s">
        <v>44</v>
      </c>
      <c r="O1232" t="s">
        <v>6400</v>
      </c>
      <c r="P1232" t="s">
        <v>46</v>
      </c>
      <c r="Q1232" t="s">
        <v>75</v>
      </c>
      <c r="R1232" t="s">
        <v>6401</v>
      </c>
      <c r="S1232">
        <v>20.928000000000001</v>
      </c>
      <c r="T1232">
        <v>4</v>
      </c>
      <c r="U1232">
        <v>0.2</v>
      </c>
      <c r="V1232">
        <v>7.5864000000000003</v>
      </c>
    </row>
    <row r="1233" spans="1:22" x14ac:dyDescent="0.3">
      <c r="A1233">
        <v>3186</v>
      </c>
      <c r="B1233" t="s">
        <v>6395</v>
      </c>
      <c r="C1233">
        <v>2011</v>
      </c>
      <c r="D1233" s="13">
        <v>40854</v>
      </c>
      <c r="E1233" s="13">
        <v>40856</v>
      </c>
      <c r="F1233" t="s">
        <v>188</v>
      </c>
      <c r="G1233" t="s">
        <v>4959</v>
      </c>
      <c r="H1233" t="s">
        <v>4960</v>
      </c>
      <c r="I1233" t="s">
        <v>41</v>
      </c>
      <c r="J1233" t="s">
        <v>27</v>
      </c>
      <c r="K1233" t="s">
        <v>184</v>
      </c>
      <c r="L1233" t="s">
        <v>104</v>
      </c>
      <c r="M1233">
        <v>77041</v>
      </c>
      <c r="N1233" t="s">
        <v>105</v>
      </c>
      <c r="O1233" t="s">
        <v>5374</v>
      </c>
      <c r="P1233" t="s">
        <v>46</v>
      </c>
      <c r="Q1233" t="s">
        <v>75</v>
      </c>
      <c r="R1233" t="s">
        <v>5375</v>
      </c>
      <c r="S1233">
        <v>26.045999999999992</v>
      </c>
      <c r="T1233">
        <v>3</v>
      </c>
      <c r="U1233">
        <v>0.8</v>
      </c>
      <c r="V1233">
        <v>-44.278199999999998</v>
      </c>
    </row>
    <row r="1234" spans="1:22" x14ac:dyDescent="0.3">
      <c r="A1234">
        <v>3182</v>
      </c>
      <c r="B1234" t="s">
        <v>6394</v>
      </c>
      <c r="C1234">
        <v>2014</v>
      </c>
      <c r="D1234" s="13">
        <v>41953</v>
      </c>
      <c r="E1234" s="13">
        <v>41956</v>
      </c>
      <c r="F1234" t="s">
        <v>23</v>
      </c>
      <c r="G1234" t="s">
        <v>2605</v>
      </c>
      <c r="H1234" t="s">
        <v>2606</v>
      </c>
      <c r="I1234" t="s">
        <v>41</v>
      </c>
      <c r="J1234" t="s">
        <v>27</v>
      </c>
      <c r="K1234" t="s">
        <v>382</v>
      </c>
      <c r="L1234" t="s">
        <v>2735</v>
      </c>
      <c r="M1234">
        <v>21044</v>
      </c>
      <c r="N1234" t="s">
        <v>148</v>
      </c>
      <c r="O1234" t="s">
        <v>2106</v>
      </c>
      <c r="P1234" t="s">
        <v>46</v>
      </c>
      <c r="Q1234" t="s">
        <v>75</v>
      </c>
      <c r="R1234" t="s">
        <v>2107</v>
      </c>
      <c r="S1234">
        <v>9.64</v>
      </c>
      <c r="T1234">
        <v>2</v>
      </c>
      <c r="U1234">
        <v>0</v>
      </c>
      <c r="V1234">
        <v>4.4344000000000001</v>
      </c>
    </row>
    <row r="1235" spans="1:22" x14ac:dyDescent="0.3">
      <c r="A1235">
        <v>3172</v>
      </c>
      <c r="B1235" t="s">
        <v>6387</v>
      </c>
      <c r="C1235">
        <v>2013</v>
      </c>
      <c r="D1235" s="13">
        <v>41355</v>
      </c>
      <c r="E1235" s="13">
        <v>41362</v>
      </c>
      <c r="F1235" t="s">
        <v>50</v>
      </c>
      <c r="G1235" t="s">
        <v>3739</v>
      </c>
      <c r="H1235" t="s">
        <v>3740</v>
      </c>
      <c r="I1235" t="s">
        <v>26</v>
      </c>
      <c r="J1235" t="s">
        <v>27</v>
      </c>
      <c r="K1235" t="s">
        <v>303</v>
      </c>
      <c r="L1235" t="s">
        <v>211</v>
      </c>
      <c r="M1235">
        <v>60623</v>
      </c>
      <c r="N1235" t="s">
        <v>105</v>
      </c>
      <c r="O1235" t="s">
        <v>2898</v>
      </c>
      <c r="P1235" t="s">
        <v>46</v>
      </c>
      <c r="Q1235" t="s">
        <v>75</v>
      </c>
      <c r="R1235" t="s">
        <v>2899</v>
      </c>
      <c r="S1235">
        <v>3.1679999999999993</v>
      </c>
      <c r="T1235">
        <v>2</v>
      </c>
      <c r="U1235">
        <v>0.8</v>
      </c>
      <c r="V1235">
        <v>-4.7520000000000007</v>
      </c>
    </row>
    <row r="1236" spans="1:22" x14ac:dyDescent="0.3">
      <c r="A1236">
        <v>3171</v>
      </c>
      <c r="B1236" t="s">
        <v>6386</v>
      </c>
      <c r="C1236">
        <v>2014</v>
      </c>
      <c r="D1236" s="13">
        <v>41995</v>
      </c>
      <c r="E1236" s="13">
        <v>42000</v>
      </c>
      <c r="F1236" t="s">
        <v>23</v>
      </c>
      <c r="G1236" t="s">
        <v>111</v>
      </c>
      <c r="H1236" t="s">
        <v>112</v>
      </c>
      <c r="I1236" t="s">
        <v>26</v>
      </c>
      <c r="J1236" t="s">
        <v>27</v>
      </c>
      <c r="K1236" t="s">
        <v>382</v>
      </c>
      <c r="L1236" t="s">
        <v>383</v>
      </c>
      <c r="M1236">
        <v>29203</v>
      </c>
      <c r="N1236" t="s">
        <v>30</v>
      </c>
      <c r="O1236" t="s">
        <v>5822</v>
      </c>
      <c r="P1236" t="s">
        <v>46</v>
      </c>
      <c r="Q1236" t="s">
        <v>75</v>
      </c>
      <c r="R1236" t="s">
        <v>5823</v>
      </c>
      <c r="S1236">
        <v>23.88</v>
      </c>
      <c r="T1236">
        <v>6</v>
      </c>
      <c r="U1236">
        <v>0</v>
      </c>
      <c r="V1236">
        <v>11.223600000000001</v>
      </c>
    </row>
    <row r="1237" spans="1:22" x14ac:dyDescent="0.3">
      <c r="A1237">
        <v>3161</v>
      </c>
      <c r="B1237" t="s">
        <v>6374</v>
      </c>
      <c r="C1237">
        <v>2011</v>
      </c>
      <c r="D1237" s="13">
        <v>40798</v>
      </c>
      <c r="E1237" s="13">
        <v>40802</v>
      </c>
      <c r="F1237" t="s">
        <v>23</v>
      </c>
      <c r="G1237" t="s">
        <v>6375</v>
      </c>
      <c r="H1237" t="s">
        <v>6376</v>
      </c>
      <c r="I1237" t="s">
        <v>26</v>
      </c>
      <c r="J1237" t="s">
        <v>27</v>
      </c>
      <c r="K1237" t="s">
        <v>184</v>
      </c>
      <c r="L1237" t="s">
        <v>104</v>
      </c>
      <c r="M1237">
        <v>77070</v>
      </c>
      <c r="N1237" t="s">
        <v>105</v>
      </c>
      <c r="O1237" t="s">
        <v>6377</v>
      </c>
      <c r="P1237" t="s">
        <v>46</v>
      </c>
      <c r="Q1237" t="s">
        <v>75</v>
      </c>
      <c r="R1237" t="s">
        <v>6378</v>
      </c>
      <c r="S1237">
        <v>5.1799999999999988</v>
      </c>
      <c r="T1237">
        <v>5</v>
      </c>
      <c r="U1237">
        <v>0.8</v>
      </c>
      <c r="V1237">
        <v>-8.0289999999999999</v>
      </c>
    </row>
    <row r="1238" spans="1:22" x14ac:dyDescent="0.3">
      <c r="A1238">
        <v>3155</v>
      </c>
      <c r="B1238" t="s">
        <v>6365</v>
      </c>
      <c r="C1238">
        <v>2014</v>
      </c>
      <c r="D1238" s="13">
        <v>41841</v>
      </c>
      <c r="E1238" s="13">
        <v>41845</v>
      </c>
      <c r="F1238" t="s">
        <v>50</v>
      </c>
      <c r="G1238" t="s">
        <v>3518</v>
      </c>
      <c r="H1238" t="s">
        <v>3519</v>
      </c>
      <c r="I1238" t="s">
        <v>41</v>
      </c>
      <c r="J1238" t="s">
        <v>27</v>
      </c>
      <c r="K1238" t="s">
        <v>6366</v>
      </c>
      <c r="L1238" t="s">
        <v>229</v>
      </c>
      <c r="M1238">
        <v>55369</v>
      </c>
      <c r="N1238" t="s">
        <v>105</v>
      </c>
      <c r="O1238" t="s">
        <v>6367</v>
      </c>
      <c r="P1238" t="s">
        <v>46</v>
      </c>
      <c r="Q1238" t="s">
        <v>75</v>
      </c>
      <c r="R1238" t="s">
        <v>6368</v>
      </c>
      <c r="S1238">
        <v>735.98</v>
      </c>
      <c r="T1238">
        <v>2</v>
      </c>
      <c r="U1238">
        <v>0</v>
      </c>
      <c r="V1238">
        <v>331.19099999999997</v>
      </c>
    </row>
    <row r="1239" spans="1:22" x14ac:dyDescent="0.3">
      <c r="A1239">
        <v>1236</v>
      </c>
      <c r="B1239" t="s">
        <v>3460</v>
      </c>
      <c r="C1239">
        <v>2013</v>
      </c>
      <c r="D1239" s="13">
        <v>41576</v>
      </c>
      <c r="E1239" s="13">
        <v>41576</v>
      </c>
      <c r="F1239" t="s">
        <v>1290</v>
      </c>
      <c r="G1239" t="s">
        <v>2567</v>
      </c>
      <c r="H1239" t="s">
        <v>2568</v>
      </c>
      <c r="I1239" t="s">
        <v>26</v>
      </c>
      <c r="J1239" t="s">
        <v>27</v>
      </c>
      <c r="K1239" t="s">
        <v>3461</v>
      </c>
      <c r="L1239" t="s">
        <v>54</v>
      </c>
      <c r="M1239">
        <v>33437</v>
      </c>
      <c r="N1239" t="s">
        <v>30</v>
      </c>
      <c r="O1239" t="s">
        <v>2686</v>
      </c>
      <c r="P1239" t="s">
        <v>46</v>
      </c>
      <c r="Q1239" t="s">
        <v>75</v>
      </c>
      <c r="R1239" t="s">
        <v>2687</v>
      </c>
      <c r="S1239">
        <v>37.425000000000004</v>
      </c>
      <c r="T1239">
        <v>5</v>
      </c>
      <c r="U1239">
        <v>0.7</v>
      </c>
      <c r="V1239">
        <v>-29.940000000000012</v>
      </c>
    </row>
    <row r="1240" spans="1:22" x14ac:dyDescent="0.3">
      <c r="A1240">
        <v>3142</v>
      </c>
      <c r="B1240" t="s">
        <v>6351</v>
      </c>
      <c r="C1240">
        <v>2011</v>
      </c>
      <c r="D1240" s="13">
        <v>40889</v>
      </c>
      <c r="E1240" s="13">
        <v>40889</v>
      </c>
      <c r="F1240" t="s">
        <v>1290</v>
      </c>
      <c r="G1240" t="s">
        <v>3197</v>
      </c>
      <c r="H1240" t="s">
        <v>3198</v>
      </c>
      <c r="I1240" t="s">
        <v>41</v>
      </c>
      <c r="J1240" t="s">
        <v>27</v>
      </c>
      <c r="K1240" t="s">
        <v>678</v>
      </c>
      <c r="L1240" t="s">
        <v>104</v>
      </c>
      <c r="M1240">
        <v>78207</v>
      </c>
      <c r="N1240" t="s">
        <v>105</v>
      </c>
      <c r="O1240" t="s">
        <v>516</v>
      </c>
      <c r="P1240" t="s">
        <v>46</v>
      </c>
      <c r="Q1240" t="s">
        <v>75</v>
      </c>
      <c r="R1240" t="s">
        <v>517</v>
      </c>
      <c r="S1240">
        <v>210.39199999999997</v>
      </c>
      <c r="T1240">
        <v>2</v>
      </c>
      <c r="U1240">
        <v>0.8</v>
      </c>
      <c r="V1240">
        <v>-336.62720000000013</v>
      </c>
    </row>
    <row r="1241" spans="1:22" x14ac:dyDescent="0.3">
      <c r="A1241">
        <v>3135</v>
      </c>
      <c r="B1241" t="s">
        <v>6347</v>
      </c>
      <c r="C1241">
        <v>2014</v>
      </c>
      <c r="D1241" s="13">
        <v>41956</v>
      </c>
      <c r="E1241" s="13">
        <v>41962</v>
      </c>
      <c r="F1241" t="s">
        <v>50</v>
      </c>
      <c r="G1241" t="s">
        <v>550</v>
      </c>
      <c r="H1241" t="s">
        <v>551</v>
      </c>
      <c r="I1241" t="s">
        <v>102</v>
      </c>
      <c r="J1241" t="s">
        <v>27</v>
      </c>
      <c r="K1241" t="s">
        <v>815</v>
      </c>
      <c r="L1241" t="s">
        <v>104</v>
      </c>
      <c r="M1241">
        <v>75081</v>
      </c>
      <c r="N1241" t="s">
        <v>105</v>
      </c>
      <c r="O1241" t="s">
        <v>3910</v>
      </c>
      <c r="P1241" t="s">
        <v>46</v>
      </c>
      <c r="Q1241" t="s">
        <v>75</v>
      </c>
      <c r="R1241" t="s">
        <v>3911</v>
      </c>
      <c r="S1241">
        <v>30.559999999999992</v>
      </c>
      <c r="T1241">
        <v>5</v>
      </c>
      <c r="U1241">
        <v>0.8</v>
      </c>
      <c r="V1241">
        <v>-45.840000000000018</v>
      </c>
    </row>
    <row r="1242" spans="1:22" x14ac:dyDescent="0.3">
      <c r="A1242">
        <v>3134</v>
      </c>
      <c r="B1242" t="s">
        <v>6342</v>
      </c>
      <c r="C1242">
        <v>2011</v>
      </c>
      <c r="D1242" s="13">
        <v>40779</v>
      </c>
      <c r="E1242" s="13">
        <v>40781</v>
      </c>
      <c r="F1242" t="s">
        <v>188</v>
      </c>
      <c r="G1242" t="s">
        <v>6343</v>
      </c>
      <c r="H1242" t="s">
        <v>6344</v>
      </c>
      <c r="I1242" t="s">
        <v>41</v>
      </c>
      <c r="J1242" t="s">
        <v>27</v>
      </c>
      <c r="K1242" t="s">
        <v>2343</v>
      </c>
      <c r="L1242" t="s">
        <v>267</v>
      </c>
      <c r="M1242">
        <v>11572</v>
      </c>
      <c r="N1242" t="s">
        <v>148</v>
      </c>
      <c r="O1242" t="s">
        <v>4315</v>
      </c>
      <c r="P1242" t="s">
        <v>46</v>
      </c>
      <c r="Q1242" t="s">
        <v>75</v>
      </c>
      <c r="R1242" t="s">
        <v>4316</v>
      </c>
      <c r="S1242">
        <v>12.672000000000001</v>
      </c>
      <c r="T1242">
        <v>3</v>
      </c>
      <c r="U1242">
        <v>0.2</v>
      </c>
      <c r="V1242">
        <v>4.4352000000000009</v>
      </c>
    </row>
    <row r="1243" spans="1:22" x14ac:dyDescent="0.3">
      <c r="A1243">
        <v>3124</v>
      </c>
      <c r="B1243" t="s">
        <v>6331</v>
      </c>
      <c r="C1243">
        <v>2012</v>
      </c>
      <c r="D1243" s="13">
        <v>41071</v>
      </c>
      <c r="E1243" s="13">
        <v>41072</v>
      </c>
      <c r="F1243" t="s">
        <v>188</v>
      </c>
      <c r="G1243" t="s">
        <v>4507</v>
      </c>
      <c r="H1243" t="s">
        <v>4508</v>
      </c>
      <c r="I1243" t="s">
        <v>41</v>
      </c>
      <c r="J1243" t="s">
        <v>27</v>
      </c>
      <c r="K1243" t="s">
        <v>1792</v>
      </c>
      <c r="L1243" t="s">
        <v>54</v>
      </c>
      <c r="M1243">
        <v>33801</v>
      </c>
      <c r="N1243" t="s">
        <v>30</v>
      </c>
      <c r="O1243" t="s">
        <v>5670</v>
      </c>
      <c r="P1243" t="s">
        <v>46</v>
      </c>
      <c r="Q1243" t="s">
        <v>75</v>
      </c>
      <c r="R1243" t="s">
        <v>5671</v>
      </c>
      <c r="S1243">
        <v>3.7680000000000007</v>
      </c>
      <c r="T1243">
        <v>2</v>
      </c>
      <c r="U1243">
        <v>0.7</v>
      </c>
      <c r="V1243">
        <v>-3.1400000000000006</v>
      </c>
    </row>
    <row r="1244" spans="1:22" x14ac:dyDescent="0.3">
      <c r="A1244">
        <v>3123</v>
      </c>
      <c r="B1244" t="s">
        <v>6331</v>
      </c>
      <c r="C1244">
        <v>2012</v>
      </c>
      <c r="D1244" s="13">
        <v>41071</v>
      </c>
      <c r="E1244" s="13">
        <v>41072</v>
      </c>
      <c r="F1244" t="s">
        <v>188</v>
      </c>
      <c r="G1244" t="s">
        <v>4507</v>
      </c>
      <c r="H1244" t="s">
        <v>4508</v>
      </c>
      <c r="I1244" t="s">
        <v>41</v>
      </c>
      <c r="J1244" t="s">
        <v>27</v>
      </c>
      <c r="K1244" t="s">
        <v>1792</v>
      </c>
      <c r="L1244" t="s">
        <v>54</v>
      </c>
      <c r="M1244">
        <v>33801</v>
      </c>
      <c r="N1244" t="s">
        <v>30</v>
      </c>
      <c r="O1244" t="s">
        <v>1088</v>
      </c>
      <c r="P1244" t="s">
        <v>46</v>
      </c>
      <c r="Q1244" t="s">
        <v>75</v>
      </c>
      <c r="R1244" t="s">
        <v>1089</v>
      </c>
      <c r="S1244">
        <v>78.600000000000009</v>
      </c>
      <c r="T1244">
        <v>5</v>
      </c>
      <c r="U1244">
        <v>0.7</v>
      </c>
      <c r="V1244">
        <v>-62.88000000000001</v>
      </c>
    </row>
    <row r="1245" spans="1:22" x14ac:dyDescent="0.3">
      <c r="A1245">
        <v>3104</v>
      </c>
      <c r="B1245" t="s">
        <v>6315</v>
      </c>
      <c r="C1245">
        <v>2013</v>
      </c>
      <c r="D1245" s="13">
        <v>41617</v>
      </c>
      <c r="E1245" s="13">
        <v>41621</v>
      </c>
      <c r="F1245" t="s">
        <v>50</v>
      </c>
      <c r="G1245" t="s">
        <v>5925</v>
      </c>
      <c r="H1245" t="s">
        <v>5926</v>
      </c>
      <c r="I1245" t="s">
        <v>102</v>
      </c>
      <c r="J1245" t="s">
        <v>27</v>
      </c>
      <c r="K1245" t="s">
        <v>497</v>
      </c>
      <c r="L1245" t="s">
        <v>498</v>
      </c>
      <c r="M1245">
        <v>43229</v>
      </c>
      <c r="N1245" t="s">
        <v>148</v>
      </c>
      <c r="O1245" t="s">
        <v>6316</v>
      </c>
      <c r="P1245" t="s">
        <v>46</v>
      </c>
      <c r="Q1245" t="s">
        <v>75</v>
      </c>
      <c r="R1245" t="s">
        <v>6317</v>
      </c>
      <c r="S1245">
        <v>12.957000000000001</v>
      </c>
      <c r="T1245">
        <v>7</v>
      </c>
      <c r="U1245">
        <v>0.7</v>
      </c>
      <c r="V1245">
        <v>-9.5018000000000029</v>
      </c>
    </row>
    <row r="1246" spans="1:22" x14ac:dyDescent="0.3">
      <c r="A1246">
        <v>1243</v>
      </c>
      <c r="B1246" t="s">
        <v>3476</v>
      </c>
      <c r="C1246">
        <v>2013</v>
      </c>
      <c r="D1246" s="13">
        <v>41320</v>
      </c>
      <c r="E1246" s="13">
        <v>41327</v>
      </c>
      <c r="F1246" t="s">
        <v>50</v>
      </c>
      <c r="G1246" t="s">
        <v>2567</v>
      </c>
      <c r="H1246" t="s">
        <v>2568</v>
      </c>
      <c r="I1246" t="s">
        <v>26</v>
      </c>
      <c r="J1246" t="s">
        <v>27</v>
      </c>
      <c r="K1246" t="s">
        <v>266</v>
      </c>
      <c r="L1246" t="s">
        <v>267</v>
      </c>
      <c r="M1246">
        <v>10009</v>
      </c>
      <c r="N1246" t="s">
        <v>148</v>
      </c>
      <c r="O1246" t="s">
        <v>3477</v>
      </c>
      <c r="P1246" t="s">
        <v>46</v>
      </c>
      <c r="Q1246" t="s">
        <v>75</v>
      </c>
      <c r="R1246" t="s">
        <v>3478</v>
      </c>
      <c r="S1246">
        <v>398.35199999999998</v>
      </c>
      <c r="T1246">
        <v>3</v>
      </c>
      <c r="U1246">
        <v>0.2</v>
      </c>
      <c r="V1246">
        <v>124.48499999999999</v>
      </c>
    </row>
    <row r="1247" spans="1:22" x14ac:dyDescent="0.3">
      <c r="A1247">
        <v>3100</v>
      </c>
      <c r="B1247" t="s">
        <v>6309</v>
      </c>
      <c r="C1247">
        <v>2014</v>
      </c>
      <c r="D1247" s="13">
        <v>41744</v>
      </c>
      <c r="E1247" s="13">
        <v>41749</v>
      </c>
      <c r="F1247" t="s">
        <v>50</v>
      </c>
      <c r="G1247" t="s">
        <v>3259</v>
      </c>
      <c r="H1247" t="s">
        <v>3260</v>
      </c>
      <c r="I1247" t="s">
        <v>26</v>
      </c>
      <c r="J1247" t="s">
        <v>27</v>
      </c>
      <c r="K1247" t="s">
        <v>266</v>
      </c>
      <c r="L1247" t="s">
        <v>267</v>
      </c>
      <c r="M1247">
        <v>10024</v>
      </c>
      <c r="N1247" t="s">
        <v>148</v>
      </c>
      <c r="O1247" t="s">
        <v>5621</v>
      </c>
      <c r="P1247" t="s">
        <v>46</v>
      </c>
      <c r="Q1247" t="s">
        <v>75</v>
      </c>
      <c r="R1247" t="s">
        <v>1219</v>
      </c>
      <c r="S1247">
        <v>10.776000000000002</v>
      </c>
      <c r="T1247">
        <v>3</v>
      </c>
      <c r="U1247">
        <v>0.2</v>
      </c>
      <c r="V1247">
        <v>3.5021999999999989</v>
      </c>
    </row>
    <row r="1248" spans="1:22" x14ac:dyDescent="0.3">
      <c r="A1248">
        <v>3091</v>
      </c>
      <c r="B1248" t="s">
        <v>6303</v>
      </c>
      <c r="C1248">
        <v>2013</v>
      </c>
      <c r="D1248" s="13">
        <v>41337</v>
      </c>
      <c r="E1248" s="13">
        <v>41342</v>
      </c>
      <c r="F1248" t="s">
        <v>50</v>
      </c>
      <c r="G1248" t="s">
        <v>62</v>
      </c>
      <c r="H1248" t="s">
        <v>63</v>
      </c>
      <c r="I1248" t="s">
        <v>26</v>
      </c>
      <c r="J1248" t="s">
        <v>27</v>
      </c>
      <c r="K1248" t="s">
        <v>606</v>
      </c>
      <c r="L1248" t="s">
        <v>245</v>
      </c>
      <c r="M1248">
        <v>19711</v>
      </c>
      <c r="N1248" t="s">
        <v>148</v>
      </c>
      <c r="O1248" t="s">
        <v>2596</v>
      </c>
      <c r="P1248" t="s">
        <v>46</v>
      </c>
      <c r="Q1248" t="s">
        <v>75</v>
      </c>
      <c r="R1248" t="s">
        <v>2597</v>
      </c>
      <c r="S1248">
        <v>447.85999999999996</v>
      </c>
      <c r="T1248">
        <v>7</v>
      </c>
      <c r="U1248">
        <v>0</v>
      </c>
      <c r="V1248">
        <v>219.45140000000001</v>
      </c>
    </row>
    <row r="1249" spans="1:22" x14ac:dyDescent="0.3">
      <c r="A1249">
        <v>3085</v>
      </c>
      <c r="B1249" t="s">
        <v>6299</v>
      </c>
      <c r="C1249">
        <v>2014</v>
      </c>
      <c r="D1249" s="13">
        <v>41680</v>
      </c>
      <c r="E1249" s="13">
        <v>41685</v>
      </c>
      <c r="F1249" t="s">
        <v>50</v>
      </c>
      <c r="G1249" t="s">
        <v>5259</v>
      </c>
      <c r="H1249" t="s">
        <v>5260</v>
      </c>
      <c r="I1249" t="s">
        <v>26</v>
      </c>
      <c r="J1249" t="s">
        <v>27</v>
      </c>
      <c r="K1249" t="s">
        <v>184</v>
      </c>
      <c r="L1249" t="s">
        <v>104</v>
      </c>
      <c r="M1249">
        <v>77070</v>
      </c>
      <c r="N1249" t="s">
        <v>105</v>
      </c>
      <c r="O1249" t="s">
        <v>1511</v>
      </c>
      <c r="P1249" t="s">
        <v>46</v>
      </c>
      <c r="Q1249" t="s">
        <v>75</v>
      </c>
      <c r="R1249" t="s">
        <v>1512</v>
      </c>
      <c r="S1249">
        <v>252.78399999999996</v>
      </c>
      <c r="T1249">
        <v>4</v>
      </c>
      <c r="U1249">
        <v>0.8</v>
      </c>
      <c r="V1249">
        <v>-417.09360000000004</v>
      </c>
    </row>
    <row r="1250" spans="1:22" x14ac:dyDescent="0.3">
      <c r="A1250">
        <v>3084</v>
      </c>
      <c r="B1250" t="s">
        <v>6298</v>
      </c>
      <c r="C1250">
        <v>2011</v>
      </c>
      <c r="D1250" s="13">
        <v>40572</v>
      </c>
      <c r="E1250" s="13">
        <v>40578</v>
      </c>
      <c r="F1250" t="s">
        <v>50</v>
      </c>
      <c r="G1250" t="s">
        <v>1810</v>
      </c>
      <c r="H1250" t="s">
        <v>1811</v>
      </c>
      <c r="I1250" t="s">
        <v>26</v>
      </c>
      <c r="J1250" t="s">
        <v>27</v>
      </c>
      <c r="K1250" t="s">
        <v>266</v>
      </c>
      <c r="L1250" t="s">
        <v>267</v>
      </c>
      <c r="M1250">
        <v>10024</v>
      </c>
      <c r="N1250" t="s">
        <v>148</v>
      </c>
      <c r="O1250" t="s">
        <v>794</v>
      </c>
      <c r="P1250" t="s">
        <v>46</v>
      </c>
      <c r="Q1250" t="s">
        <v>75</v>
      </c>
      <c r="R1250" t="s">
        <v>795</v>
      </c>
      <c r="S1250">
        <v>3.9280000000000004</v>
      </c>
      <c r="T1250">
        <v>1</v>
      </c>
      <c r="U1250">
        <v>0.2</v>
      </c>
      <c r="V1250">
        <v>1.3256999999999999</v>
      </c>
    </row>
    <row r="1251" spans="1:22" x14ac:dyDescent="0.3">
      <c r="A1251">
        <v>3082</v>
      </c>
      <c r="B1251" t="s">
        <v>6297</v>
      </c>
      <c r="C1251">
        <v>2014</v>
      </c>
      <c r="D1251" s="13">
        <v>41787</v>
      </c>
      <c r="E1251" s="13">
        <v>41793</v>
      </c>
      <c r="F1251" t="s">
        <v>50</v>
      </c>
      <c r="G1251" t="s">
        <v>930</v>
      </c>
      <c r="H1251" t="s">
        <v>931</v>
      </c>
      <c r="I1251" t="s">
        <v>102</v>
      </c>
      <c r="J1251" t="s">
        <v>27</v>
      </c>
      <c r="K1251" t="s">
        <v>1473</v>
      </c>
      <c r="L1251" t="s">
        <v>29</v>
      </c>
      <c r="M1251">
        <v>40214</v>
      </c>
      <c r="N1251" t="s">
        <v>30</v>
      </c>
      <c r="O1251" t="s">
        <v>2750</v>
      </c>
      <c r="P1251" t="s">
        <v>46</v>
      </c>
      <c r="Q1251" t="s">
        <v>75</v>
      </c>
      <c r="R1251" t="s">
        <v>2751</v>
      </c>
      <c r="S1251">
        <v>58.34</v>
      </c>
      <c r="T1251">
        <v>2</v>
      </c>
      <c r="U1251">
        <v>0</v>
      </c>
      <c r="V1251">
        <v>28.0032</v>
      </c>
    </row>
    <row r="1252" spans="1:22" x14ac:dyDescent="0.3">
      <c r="A1252">
        <v>3055</v>
      </c>
      <c r="B1252" t="s">
        <v>6263</v>
      </c>
      <c r="C1252">
        <v>2013</v>
      </c>
      <c r="D1252" s="13">
        <v>41374</v>
      </c>
      <c r="E1252" s="13">
        <v>41379</v>
      </c>
      <c r="F1252" t="s">
        <v>23</v>
      </c>
      <c r="G1252" t="s">
        <v>6264</v>
      </c>
      <c r="H1252" t="s">
        <v>6265</v>
      </c>
      <c r="I1252" t="s">
        <v>102</v>
      </c>
      <c r="J1252" t="s">
        <v>27</v>
      </c>
      <c r="K1252" t="s">
        <v>880</v>
      </c>
      <c r="L1252" t="s">
        <v>238</v>
      </c>
      <c r="M1252">
        <v>48227</v>
      </c>
      <c r="N1252" t="s">
        <v>105</v>
      </c>
      <c r="O1252" t="s">
        <v>1728</v>
      </c>
      <c r="P1252" t="s">
        <v>46</v>
      </c>
      <c r="Q1252" t="s">
        <v>75</v>
      </c>
      <c r="R1252" t="s">
        <v>1729</v>
      </c>
      <c r="S1252">
        <v>5.28</v>
      </c>
      <c r="T1252">
        <v>2</v>
      </c>
      <c r="U1252">
        <v>0</v>
      </c>
      <c r="V1252">
        <v>2.4287999999999998</v>
      </c>
    </row>
    <row r="1253" spans="1:22" x14ac:dyDescent="0.3">
      <c r="A1253">
        <v>3048</v>
      </c>
      <c r="B1253" t="s">
        <v>6254</v>
      </c>
      <c r="C1253">
        <v>2011</v>
      </c>
      <c r="D1253" s="13">
        <v>40816</v>
      </c>
      <c r="E1253" s="13">
        <v>40820</v>
      </c>
      <c r="F1253" t="s">
        <v>50</v>
      </c>
      <c r="G1253" t="s">
        <v>1211</v>
      </c>
      <c r="H1253" t="s">
        <v>1212</v>
      </c>
      <c r="I1253" t="s">
        <v>26</v>
      </c>
      <c r="J1253" t="s">
        <v>27</v>
      </c>
      <c r="K1253" t="s">
        <v>95</v>
      </c>
      <c r="L1253" t="s">
        <v>96</v>
      </c>
      <c r="M1253">
        <v>98105</v>
      </c>
      <c r="N1253" t="s">
        <v>44</v>
      </c>
      <c r="O1253" t="s">
        <v>74</v>
      </c>
      <c r="P1253" t="s">
        <v>46</v>
      </c>
      <c r="Q1253" t="s">
        <v>75</v>
      </c>
      <c r="R1253" t="s">
        <v>76</v>
      </c>
      <c r="S1253">
        <v>43.176000000000002</v>
      </c>
      <c r="T1253">
        <v>7</v>
      </c>
      <c r="U1253">
        <v>0.2</v>
      </c>
      <c r="V1253">
        <v>13.4925</v>
      </c>
    </row>
    <row r="1254" spans="1:22" x14ac:dyDescent="0.3">
      <c r="A1254">
        <v>3036</v>
      </c>
      <c r="B1254" t="s">
        <v>6237</v>
      </c>
      <c r="C1254">
        <v>2012</v>
      </c>
      <c r="D1254" s="13">
        <v>41071</v>
      </c>
      <c r="E1254" s="13">
        <v>41076</v>
      </c>
      <c r="F1254" t="s">
        <v>50</v>
      </c>
      <c r="G1254" t="s">
        <v>1786</v>
      </c>
      <c r="H1254" t="s">
        <v>1787</v>
      </c>
      <c r="I1254" t="s">
        <v>26</v>
      </c>
      <c r="J1254" t="s">
        <v>27</v>
      </c>
      <c r="K1254" t="s">
        <v>735</v>
      </c>
      <c r="L1254" t="s">
        <v>736</v>
      </c>
      <c r="M1254">
        <v>71203</v>
      </c>
      <c r="N1254" t="s">
        <v>30</v>
      </c>
      <c r="O1254" t="s">
        <v>6227</v>
      </c>
      <c r="P1254" t="s">
        <v>46</v>
      </c>
      <c r="Q1254" t="s">
        <v>75</v>
      </c>
      <c r="R1254" t="s">
        <v>6228</v>
      </c>
      <c r="S1254">
        <v>36.26</v>
      </c>
      <c r="T1254">
        <v>7</v>
      </c>
      <c r="U1254">
        <v>0</v>
      </c>
      <c r="V1254">
        <v>16.679599999999997</v>
      </c>
    </row>
    <row r="1255" spans="1:22" x14ac:dyDescent="0.3">
      <c r="A1255">
        <v>3028</v>
      </c>
      <c r="B1255" t="s">
        <v>6225</v>
      </c>
      <c r="C1255">
        <v>2011</v>
      </c>
      <c r="D1255" s="13">
        <v>40779</v>
      </c>
      <c r="E1255" s="13">
        <v>40779</v>
      </c>
      <c r="F1255" t="s">
        <v>1290</v>
      </c>
      <c r="G1255" t="s">
        <v>4343</v>
      </c>
      <c r="H1255" t="s">
        <v>4344</v>
      </c>
      <c r="I1255" t="s">
        <v>41</v>
      </c>
      <c r="J1255" t="s">
        <v>27</v>
      </c>
      <c r="K1255" t="s">
        <v>6226</v>
      </c>
      <c r="L1255" t="s">
        <v>1762</v>
      </c>
      <c r="M1255">
        <v>59102</v>
      </c>
      <c r="N1255" t="s">
        <v>44</v>
      </c>
      <c r="O1255" t="s">
        <v>6227</v>
      </c>
      <c r="P1255" t="s">
        <v>46</v>
      </c>
      <c r="Q1255" t="s">
        <v>75</v>
      </c>
      <c r="R1255" t="s">
        <v>6228</v>
      </c>
      <c r="S1255">
        <v>8.2880000000000003</v>
      </c>
      <c r="T1255">
        <v>2</v>
      </c>
      <c r="U1255">
        <v>0.2</v>
      </c>
      <c r="V1255">
        <v>2.6935999999999991</v>
      </c>
    </row>
    <row r="1256" spans="1:22" x14ac:dyDescent="0.3">
      <c r="A1256">
        <v>3025</v>
      </c>
      <c r="B1256" t="s">
        <v>6223</v>
      </c>
      <c r="C1256">
        <v>2012</v>
      </c>
      <c r="D1256" s="13">
        <v>41221</v>
      </c>
      <c r="E1256" s="13">
        <v>41226</v>
      </c>
      <c r="F1256" t="s">
        <v>50</v>
      </c>
      <c r="G1256" t="s">
        <v>4716</v>
      </c>
      <c r="H1256" t="s">
        <v>4717</v>
      </c>
      <c r="I1256" t="s">
        <v>26</v>
      </c>
      <c r="J1256" t="s">
        <v>27</v>
      </c>
      <c r="K1256" t="s">
        <v>266</v>
      </c>
      <c r="L1256" t="s">
        <v>267</v>
      </c>
      <c r="M1256">
        <v>10011</v>
      </c>
      <c r="N1256" t="s">
        <v>148</v>
      </c>
      <c r="O1256" t="s">
        <v>1213</v>
      </c>
      <c r="P1256" t="s">
        <v>46</v>
      </c>
      <c r="Q1256" t="s">
        <v>75</v>
      </c>
      <c r="R1256" t="s">
        <v>1214</v>
      </c>
      <c r="S1256">
        <v>52.272000000000006</v>
      </c>
      <c r="T1256">
        <v>11</v>
      </c>
      <c r="U1256">
        <v>0.2</v>
      </c>
      <c r="V1256">
        <v>17.641799999999996</v>
      </c>
    </row>
    <row r="1257" spans="1:22" x14ac:dyDescent="0.3">
      <c r="A1257">
        <v>3023</v>
      </c>
      <c r="B1257" t="s">
        <v>6217</v>
      </c>
      <c r="C1257">
        <v>2012</v>
      </c>
      <c r="D1257" s="13">
        <v>41221</v>
      </c>
      <c r="E1257" s="13">
        <v>41227</v>
      </c>
      <c r="F1257" t="s">
        <v>50</v>
      </c>
      <c r="G1257" t="s">
        <v>1583</v>
      </c>
      <c r="H1257" t="s">
        <v>1584</v>
      </c>
      <c r="I1257" t="s">
        <v>26</v>
      </c>
      <c r="J1257" t="s">
        <v>27</v>
      </c>
      <c r="K1257" t="s">
        <v>120</v>
      </c>
      <c r="L1257" t="s">
        <v>121</v>
      </c>
      <c r="M1257">
        <v>84084</v>
      </c>
      <c r="N1257" t="s">
        <v>44</v>
      </c>
      <c r="O1257" t="s">
        <v>2773</v>
      </c>
      <c r="P1257" t="s">
        <v>46</v>
      </c>
      <c r="Q1257" t="s">
        <v>75</v>
      </c>
      <c r="R1257" t="s">
        <v>2774</v>
      </c>
      <c r="S1257">
        <v>91.68</v>
      </c>
      <c r="T1257">
        <v>5</v>
      </c>
      <c r="U1257">
        <v>0.2</v>
      </c>
      <c r="V1257">
        <v>28.65</v>
      </c>
    </row>
    <row r="1258" spans="1:22" x14ac:dyDescent="0.3">
      <c r="A1258">
        <v>3014</v>
      </c>
      <c r="B1258" t="s">
        <v>6211</v>
      </c>
      <c r="C1258">
        <v>2014</v>
      </c>
      <c r="D1258" s="13">
        <v>41747</v>
      </c>
      <c r="E1258" s="13">
        <v>41753</v>
      </c>
      <c r="F1258" t="s">
        <v>50</v>
      </c>
      <c r="G1258" t="s">
        <v>6212</v>
      </c>
      <c r="H1258" t="s">
        <v>6213</v>
      </c>
      <c r="I1258" t="s">
        <v>102</v>
      </c>
      <c r="J1258" t="s">
        <v>27</v>
      </c>
      <c r="K1258" t="s">
        <v>1473</v>
      </c>
      <c r="L1258" t="s">
        <v>457</v>
      </c>
      <c r="M1258">
        <v>80027</v>
      </c>
      <c r="N1258" t="s">
        <v>44</v>
      </c>
      <c r="O1258" t="s">
        <v>2301</v>
      </c>
      <c r="P1258" t="s">
        <v>46</v>
      </c>
      <c r="Q1258" t="s">
        <v>75</v>
      </c>
      <c r="R1258" t="s">
        <v>2302</v>
      </c>
      <c r="S1258">
        <v>8.9640000000000022</v>
      </c>
      <c r="T1258">
        <v>6</v>
      </c>
      <c r="U1258">
        <v>0.7</v>
      </c>
      <c r="V1258">
        <v>-6.573599999999999</v>
      </c>
    </row>
    <row r="1259" spans="1:22" x14ac:dyDescent="0.3">
      <c r="A1259">
        <v>3013</v>
      </c>
      <c r="B1259" t="s">
        <v>6211</v>
      </c>
      <c r="C1259">
        <v>2014</v>
      </c>
      <c r="D1259" s="13">
        <v>41747</v>
      </c>
      <c r="E1259" s="13">
        <v>41753</v>
      </c>
      <c r="F1259" t="s">
        <v>50</v>
      </c>
      <c r="G1259" t="s">
        <v>6212</v>
      </c>
      <c r="H1259" t="s">
        <v>6213</v>
      </c>
      <c r="I1259" t="s">
        <v>102</v>
      </c>
      <c r="J1259" t="s">
        <v>27</v>
      </c>
      <c r="K1259" t="s">
        <v>1473</v>
      </c>
      <c r="L1259" t="s">
        <v>457</v>
      </c>
      <c r="M1259">
        <v>80027</v>
      </c>
      <c r="N1259" t="s">
        <v>44</v>
      </c>
      <c r="O1259" t="s">
        <v>1494</v>
      </c>
      <c r="P1259" t="s">
        <v>46</v>
      </c>
      <c r="Q1259" t="s">
        <v>75</v>
      </c>
      <c r="R1259" t="s">
        <v>1495</v>
      </c>
      <c r="S1259">
        <v>21.594000000000005</v>
      </c>
      <c r="T1259">
        <v>2</v>
      </c>
      <c r="U1259">
        <v>0.7</v>
      </c>
      <c r="V1259">
        <v>-15.835599999999999</v>
      </c>
    </row>
    <row r="1260" spans="1:22" x14ac:dyDescent="0.3">
      <c r="A1260">
        <v>3011</v>
      </c>
      <c r="B1260" t="s">
        <v>6211</v>
      </c>
      <c r="C1260">
        <v>2014</v>
      </c>
      <c r="D1260" s="13">
        <v>41747</v>
      </c>
      <c r="E1260" s="13">
        <v>41753</v>
      </c>
      <c r="F1260" t="s">
        <v>50</v>
      </c>
      <c r="G1260" t="s">
        <v>6212</v>
      </c>
      <c r="H1260" t="s">
        <v>6213</v>
      </c>
      <c r="I1260" t="s">
        <v>102</v>
      </c>
      <c r="J1260" t="s">
        <v>27</v>
      </c>
      <c r="K1260" t="s">
        <v>1473</v>
      </c>
      <c r="L1260" t="s">
        <v>457</v>
      </c>
      <c r="M1260">
        <v>80027</v>
      </c>
      <c r="N1260" t="s">
        <v>44</v>
      </c>
      <c r="O1260" t="s">
        <v>1522</v>
      </c>
      <c r="P1260" t="s">
        <v>46</v>
      </c>
      <c r="Q1260" t="s">
        <v>75</v>
      </c>
      <c r="R1260" t="s">
        <v>1523</v>
      </c>
      <c r="S1260">
        <v>12.030000000000001</v>
      </c>
      <c r="T1260">
        <v>5</v>
      </c>
      <c r="U1260">
        <v>0.7</v>
      </c>
      <c r="V1260">
        <v>-9.222999999999999</v>
      </c>
    </row>
    <row r="1261" spans="1:22" x14ac:dyDescent="0.3">
      <c r="A1261">
        <v>1258</v>
      </c>
      <c r="B1261" t="s">
        <v>3509</v>
      </c>
      <c r="C1261">
        <v>2013</v>
      </c>
      <c r="D1261" s="13">
        <v>41633</v>
      </c>
      <c r="E1261" s="13">
        <v>41637</v>
      </c>
      <c r="F1261" t="s">
        <v>23</v>
      </c>
      <c r="G1261" t="s">
        <v>1508</v>
      </c>
      <c r="H1261" t="s">
        <v>1509</v>
      </c>
      <c r="I1261" t="s">
        <v>102</v>
      </c>
      <c r="J1261" t="s">
        <v>27</v>
      </c>
      <c r="K1261" t="s">
        <v>467</v>
      </c>
      <c r="L1261" t="s">
        <v>88</v>
      </c>
      <c r="M1261">
        <v>28205</v>
      </c>
      <c r="N1261" t="s">
        <v>30</v>
      </c>
      <c r="O1261" t="s">
        <v>2259</v>
      </c>
      <c r="P1261" t="s">
        <v>46</v>
      </c>
      <c r="Q1261" t="s">
        <v>75</v>
      </c>
      <c r="R1261" t="s">
        <v>2260</v>
      </c>
      <c r="S1261">
        <v>27.882000000000005</v>
      </c>
      <c r="T1261">
        <v>3</v>
      </c>
      <c r="U1261">
        <v>0.7</v>
      </c>
      <c r="V1261">
        <v>-20.446799999999996</v>
      </c>
    </row>
    <row r="1262" spans="1:22" x14ac:dyDescent="0.3">
      <c r="A1262">
        <v>3008</v>
      </c>
      <c r="B1262" t="s">
        <v>6208</v>
      </c>
      <c r="C1262">
        <v>2011</v>
      </c>
      <c r="D1262" s="13">
        <v>40840</v>
      </c>
      <c r="E1262" s="13">
        <v>40845</v>
      </c>
      <c r="F1262" t="s">
        <v>50</v>
      </c>
      <c r="G1262" t="s">
        <v>1821</v>
      </c>
      <c r="H1262" t="s">
        <v>1822</v>
      </c>
      <c r="I1262" t="s">
        <v>26</v>
      </c>
      <c r="J1262" t="s">
        <v>27</v>
      </c>
      <c r="K1262" t="s">
        <v>4981</v>
      </c>
      <c r="L1262" t="s">
        <v>43</v>
      </c>
      <c r="M1262">
        <v>91730</v>
      </c>
      <c r="N1262" t="s">
        <v>44</v>
      </c>
      <c r="O1262" t="s">
        <v>1102</v>
      </c>
      <c r="P1262" t="s">
        <v>46</v>
      </c>
      <c r="Q1262" t="s">
        <v>75</v>
      </c>
      <c r="R1262" t="s">
        <v>1103</v>
      </c>
      <c r="S1262">
        <v>34.271999999999998</v>
      </c>
      <c r="T1262">
        <v>3</v>
      </c>
      <c r="U1262">
        <v>0.2</v>
      </c>
      <c r="V1262">
        <v>11.138399999999999</v>
      </c>
    </row>
    <row r="1263" spans="1:22" x14ac:dyDescent="0.3">
      <c r="A1263">
        <v>3006</v>
      </c>
      <c r="B1263" t="s">
        <v>6205</v>
      </c>
      <c r="C1263">
        <v>2011</v>
      </c>
      <c r="D1263" s="13">
        <v>40680</v>
      </c>
      <c r="E1263" s="13">
        <v>40684</v>
      </c>
      <c r="F1263" t="s">
        <v>50</v>
      </c>
      <c r="G1263" t="s">
        <v>475</v>
      </c>
      <c r="H1263" t="s">
        <v>476</v>
      </c>
      <c r="I1263" t="s">
        <v>102</v>
      </c>
      <c r="J1263" t="s">
        <v>27</v>
      </c>
      <c r="K1263" t="s">
        <v>6206</v>
      </c>
      <c r="L1263" t="s">
        <v>114</v>
      </c>
      <c r="M1263">
        <v>54703</v>
      </c>
      <c r="N1263" t="s">
        <v>105</v>
      </c>
      <c r="O1263" t="s">
        <v>3910</v>
      </c>
      <c r="P1263" t="s">
        <v>46</v>
      </c>
      <c r="Q1263" t="s">
        <v>75</v>
      </c>
      <c r="R1263" t="s">
        <v>3911</v>
      </c>
      <c r="S1263">
        <v>91.679999999999993</v>
      </c>
      <c r="T1263">
        <v>3</v>
      </c>
      <c r="U1263">
        <v>0</v>
      </c>
      <c r="V1263">
        <v>45.839999999999996</v>
      </c>
    </row>
    <row r="1264" spans="1:22" x14ac:dyDescent="0.3">
      <c r="A1264">
        <v>3004</v>
      </c>
      <c r="B1264" t="s">
        <v>6199</v>
      </c>
      <c r="C1264">
        <v>2014</v>
      </c>
      <c r="D1264" s="13">
        <v>41990</v>
      </c>
      <c r="E1264" s="13">
        <v>41997</v>
      </c>
      <c r="F1264" t="s">
        <v>50</v>
      </c>
      <c r="G1264" t="s">
        <v>2313</v>
      </c>
      <c r="H1264" t="s">
        <v>2314</v>
      </c>
      <c r="I1264" t="s">
        <v>102</v>
      </c>
      <c r="J1264" t="s">
        <v>27</v>
      </c>
      <c r="K1264" t="s">
        <v>389</v>
      </c>
      <c r="L1264" t="s">
        <v>267</v>
      </c>
      <c r="M1264">
        <v>14609</v>
      </c>
      <c r="N1264" t="s">
        <v>148</v>
      </c>
      <c r="O1264" t="s">
        <v>4493</v>
      </c>
      <c r="P1264" t="s">
        <v>46</v>
      </c>
      <c r="Q1264" t="s">
        <v>75</v>
      </c>
      <c r="R1264" t="s">
        <v>4494</v>
      </c>
      <c r="S1264">
        <v>33.375999999999998</v>
      </c>
      <c r="T1264">
        <v>4</v>
      </c>
      <c r="U1264">
        <v>0.2</v>
      </c>
      <c r="V1264">
        <v>10.429999999999998</v>
      </c>
    </row>
    <row r="1265" spans="1:22" x14ac:dyDescent="0.3">
      <c r="A1265">
        <v>1262</v>
      </c>
      <c r="B1265" t="s">
        <v>3517</v>
      </c>
      <c r="C1265">
        <v>2013</v>
      </c>
      <c r="D1265" s="13">
        <v>41576</v>
      </c>
      <c r="E1265" s="13">
        <v>41583</v>
      </c>
      <c r="F1265" t="s">
        <v>50</v>
      </c>
      <c r="G1265" t="s">
        <v>3518</v>
      </c>
      <c r="H1265" t="s">
        <v>3519</v>
      </c>
      <c r="I1265" t="s">
        <v>41</v>
      </c>
      <c r="J1265" t="s">
        <v>27</v>
      </c>
      <c r="K1265" t="s">
        <v>3520</v>
      </c>
      <c r="L1265" t="s">
        <v>88</v>
      </c>
      <c r="M1265">
        <v>27834</v>
      </c>
      <c r="N1265" t="s">
        <v>30</v>
      </c>
      <c r="O1265" t="s">
        <v>3521</v>
      </c>
      <c r="P1265" t="s">
        <v>46</v>
      </c>
      <c r="Q1265" t="s">
        <v>75</v>
      </c>
      <c r="R1265" t="s">
        <v>3522</v>
      </c>
      <c r="S1265">
        <v>17.616000000000003</v>
      </c>
      <c r="T1265">
        <v>4</v>
      </c>
      <c r="U1265">
        <v>0.7</v>
      </c>
      <c r="V1265">
        <v>-14.0928</v>
      </c>
    </row>
    <row r="1266" spans="1:22" x14ac:dyDescent="0.3">
      <c r="A1266">
        <v>1263</v>
      </c>
      <c r="B1266" t="s">
        <v>3523</v>
      </c>
      <c r="C1266">
        <v>2014</v>
      </c>
      <c r="D1266" s="13">
        <v>41828</v>
      </c>
      <c r="E1266" s="13">
        <v>41830</v>
      </c>
      <c r="F1266" t="s">
        <v>23</v>
      </c>
      <c r="G1266" t="s">
        <v>3259</v>
      </c>
      <c r="H1266" t="s">
        <v>3260</v>
      </c>
      <c r="I1266" t="s">
        <v>26</v>
      </c>
      <c r="J1266" t="s">
        <v>27</v>
      </c>
      <c r="K1266" t="s">
        <v>1173</v>
      </c>
      <c r="L1266" t="s">
        <v>267</v>
      </c>
      <c r="M1266">
        <v>11561</v>
      </c>
      <c r="N1266" t="s">
        <v>148</v>
      </c>
      <c r="O1266" t="s">
        <v>158</v>
      </c>
      <c r="P1266" t="s">
        <v>46</v>
      </c>
      <c r="Q1266" t="s">
        <v>75</v>
      </c>
      <c r="R1266" t="s">
        <v>159</v>
      </c>
      <c r="S1266">
        <v>17.472000000000001</v>
      </c>
      <c r="T1266">
        <v>3</v>
      </c>
      <c r="U1266">
        <v>0.2</v>
      </c>
      <c r="V1266">
        <v>6.3336000000000006</v>
      </c>
    </row>
    <row r="1267" spans="1:22" x14ac:dyDescent="0.3">
      <c r="A1267">
        <v>3003</v>
      </c>
      <c r="B1267" t="s">
        <v>6195</v>
      </c>
      <c r="C1267">
        <v>2012</v>
      </c>
      <c r="D1267" s="13">
        <v>41095</v>
      </c>
      <c r="E1267" s="13">
        <v>41100</v>
      </c>
      <c r="F1267" t="s">
        <v>50</v>
      </c>
      <c r="G1267" t="s">
        <v>1389</v>
      </c>
      <c r="H1267" t="s">
        <v>1390</v>
      </c>
      <c r="I1267" t="s">
        <v>102</v>
      </c>
      <c r="J1267" t="s">
        <v>27</v>
      </c>
      <c r="K1267" t="s">
        <v>6196</v>
      </c>
      <c r="L1267" t="s">
        <v>238</v>
      </c>
      <c r="M1267">
        <v>48310</v>
      </c>
      <c r="N1267" t="s">
        <v>105</v>
      </c>
      <c r="O1267" t="s">
        <v>6197</v>
      </c>
      <c r="P1267" t="s">
        <v>46</v>
      </c>
      <c r="Q1267" t="s">
        <v>75</v>
      </c>
      <c r="R1267" t="s">
        <v>6198</v>
      </c>
      <c r="S1267">
        <v>19</v>
      </c>
      <c r="T1267">
        <v>5</v>
      </c>
      <c r="U1267">
        <v>0</v>
      </c>
      <c r="V1267">
        <v>8.93</v>
      </c>
    </row>
    <row r="1268" spans="1:22" x14ac:dyDescent="0.3">
      <c r="A1268">
        <v>3002</v>
      </c>
      <c r="B1268" t="s">
        <v>6190</v>
      </c>
      <c r="C1268">
        <v>2011</v>
      </c>
      <c r="D1268" s="13">
        <v>40715</v>
      </c>
      <c r="E1268" s="13">
        <v>40719</v>
      </c>
      <c r="F1268" t="s">
        <v>50</v>
      </c>
      <c r="G1268" t="s">
        <v>4276</v>
      </c>
      <c r="H1268" t="s">
        <v>4277</v>
      </c>
      <c r="I1268" t="s">
        <v>26</v>
      </c>
      <c r="J1268" t="s">
        <v>27</v>
      </c>
      <c r="K1268" t="s">
        <v>146</v>
      </c>
      <c r="L1268" t="s">
        <v>147</v>
      </c>
      <c r="M1268">
        <v>19120</v>
      </c>
      <c r="N1268" t="s">
        <v>148</v>
      </c>
      <c r="O1268" t="s">
        <v>1903</v>
      </c>
      <c r="P1268" t="s">
        <v>46</v>
      </c>
      <c r="Q1268" t="s">
        <v>75</v>
      </c>
      <c r="R1268" t="s">
        <v>1904</v>
      </c>
      <c r="S1268">
        <v>9.006000000000002</v>
      </c>
      <c r="T1268">
        <v>2</v>
      </c>
      <c r="U1268">
        <v>0.7</v>
      </c>
      <c r="V1268">
        <v>-7.2048000000000023</v>
      </c>
    </row>
    <row r="1269" spans="1:22" x14ac:dyDescent="0.3">
      <c r="A1269">
        <v>2995</v>
      </c>
      <c r="B1269" t="s">
        <v>6187</v>
      </c>
      <c r="C1269">
        <v>2013</v>
      </c>
      <c r="D1269" s="13">
        <v>41527</v>
      </c>
      <c r="E1269" s="13">
        <v>41531</v>
      </c>
      <c r="F1269" t="s">
        <v>23</v>
      </c>
      <c r="G1269" t="s">
        <v>2072</v>
      </c>
      <c r="H1269" t="s">
        <v>2073</v>
      </c>
      <c r="I1269" t="s">
        <v>26</v>
      </c>
      <c r="J1269" t="s">
        <v>27</v>
      </c>
      <c r="K1269" t="s">
        <v>5025</v>
      </c>
      <c r="L1269" t="s">
        <v>43</v>
      </c>
      <c r="M1269">
        <v>95207</v>
      </c>
      <c r="N1269" t="s">
        <v>44</v>
      </c>
      <c r="O1269" t="s">
        <v>325</v>
      </c>
      <c r="P1269" t="s">
        <v>46</v>
      </c>
      <c r="Q1269" t="s">
        <v>75</v>
      </c>
      <c r="R1269" t="s">
        <v>6188</v>
      </c>
      <c r="S1269">
        <v>55.360000000000007</v>
      </c>
      <c r="T1269">
        <v>4</v>
      </c>
      <c r="U1269">
        <v>0.2</v>
      </c>
      <c r="V1269">
        <v>18.683999999999997</v>
      </c>
    </row>
    <row r="1270" spans="1:22" x14ac:dyDescent="0.3">
      <c r="A1270">
        <v>2994</v>
      </c>
      <c r="B1270" t="s">
        <v>6186</v>
      </c>
      <c r="C1270">
        <v>2014</v>
      </c>
      <c r="D1270" s="13">
        <v>41710</v>
      </c>
      <c r="E1270" s="13">
        <v>41716</v>
      </c>
      <c r="F1270" t="s">
        <v>50</v>
      </c>
      <c r="G1270" t="s">
        <v>671</v>
      </c>
      <c r="H1270" t="s">
        <v>672</v>
      </c>
      <c r="I1270" t="s">
        <v>26</v>
      </c>
      <c r="J1270" t="s">
        <v>27</v>
      </c>
      <c r="K1270" t="s">
        <v>880</v>
      </c>
      <c r="L1270" t="s">
        <v>238</v>
      </c>
      <c r="M1270">
        <v>48227</v>
      </c>
      <c r="N1270" t="s">
        <v>105</v>
      </c>
      <c r="O1270" t="s">
        <v>4766</v>
      </c>
      <c r="P1270" t="s">
        <v>46</v>
      </c>
      <c r="Q1270" t="s">
        <v>75</v>
      </c>
      <c r="R1270" t="s">
        <v>4767</v>
      </c>
      <c r="S1270">
        <v>895.92</v>
      </c>
      <c r="T1270">
        <v>4</v>
      </c>
      <c r="U1270">
        <v>0</v>
      </c>
      <c r="V1270">
        <v>421.08239999999995</v>
      </c>
    </row>
    <row r="1271" spans="1:22" x14ac:dyDescent="0.3">
      <c r="A1271">
        <v>2992</v>
      </c>
      <c r="B1271" t="s">
        <v>6184</v>
      </c>
      <c r="C1271">
        <v>2013</v>
      </c>
      <c r="D1271" s="13">
        <v>41326</v>
      </c>
      <c r="E1271" s="13">
        <v>41331</v>
      </c>
      <c r="F1271" t="s">
        <v>23</v>
      </c>
      <c r="G1271" t="s">
        <v>5734</v>
      </c>
      <c r="H1271" t="s">
        <v>5735</v>
      </c>
      <c r="I1271" t="s">
        <v>41</v>
      </c>
      <c r="J1271" t="s">
        <v>27</v>
      </c>
      <c r="K1271" t="s">
        <v>42</v>
      </c>
      <c r="L1271" t="s">
        <v>43</v>
      </c>
      <c r="M1271">
        <v>90032</v>
      </c>
      <c r="N1271" t="s">
        <v>44</v>
      </c>
      <c r="O1271" t="s">
        <v>361</v>
      </c>
      <c r="P1271" t="s">
        <v>46</v>
      </c>
      <c r="Q1271" t="s">
        <v>75</v>
      </c>
      <c r="R1271" t="s">
        <v>362</v>
      </c>
      <c r="S1271">
        <v>31.248000000000005</v>
      </c>
      <c r="T1271">
        <v>7</v>
      </c>
      <c r="U1271">
        <v>0.2</v>
      </c>
      <c r="V1271">
        <v>10.936799999999998</v>
      </c>
    </row>
    <row r="1272" spans="1:22" x14ac:dyDescent="0.3">
      <c r="A1272">
        <v>2990</v>
      </c>
      <c r="B1272" t="s">
        <v>6184</v>
      </c>
      <c r="C1272">
        <v>2013</v>
      </c>
      <c r="D1272" s="13">
        <v>41326</v>
      </c>
      <c r="E1272" s="13">
        <v>41331</v>
      </c>
      <c r="F1272" t="s">
        <v>23</v>
      </c>
      <c r="G1272" t="s">
        <v>5734</v>
      </c>
      <c r="H1272" t="s">
        <v>5735</v>
      </c>
      <c r="I1272" t="s">
        <v>41</v>
      </c>
      <c r="J1272" t="s">
        <v>27</v>
      </c>
      <c r="K1272" t="s">
        <v>42</v>
      </c>
      <c r="L1272" t="s">
        <v>43</v>
      </c>
      <c r="M1272">
        <v>90032</v>
      </c>
      <c r="N1272" t="s">
        <v>44</v>
      </c>
      <c r="O1272" t="s">
        <v>6137</v>
      </c>
      <c r="P1272" t="s">
        <v>46</v>
      </c>
      <c r="Q1272" t="s">
        <v>75</v>
      </c>
      <c r="R1272" t="s">
        <v>6138</v>
      </c>
      <c r="S1272">
        <v>18.559999999999999</v>
      </c>
      <c r="T1272">
        <v>4</v>
      </c>
      <c r="U1272">
        <v>0.2</v>
      </c>
      <c r="V1272">
        <v>6.4959999999999996</v>
      </c>
    </row>
    <row r="1273" spans="1:22" x14ac:dyDescent="0.3">
      <c r="A1273">
        <v>2983</v>
      </c>
      <c r="B1273" t="s">
        <v>6177</v>
      </c>
      <c r="C1273">
        <v>2011</v>
      </c>
      <c r="D1273" s="13">
        <v>40736</v>
      </c>
      <c r="E1273" s="13">
        <v>40742</v>
      </c>
      <c r="F1273" t="s">
        <v>50</v>
      </c>
      <c r="G1273" t="s">
        <v>486</v>
      </c>
      <c r="H1273" t="s">
        <v>487</v>
      </c>
      <c r="I1273" t="s">
        <v>26</v>
      </c>
      <c r="J1273" t="s">
        <v>27</v>
      </c>
      <c r="K1273" t="s">
        <v>95</v>
      </c>
      <c r="L1273" t="s">
        <v>96</v>
      </c>
      <c r="M1273">
        <v>98115</v>
      </c>
      <c r="N1273" t="s">
        <v>44</v>
      </c>
      <c r="O1273" t="s">
        <v>2553</v>
      </c>
      <c r="P1273" t="s">
        <v>46</v>
      </c>
      <c r="Q1273" t="s">
        <v>75</v>
      </c>
      <c r="R1273" t="s">
        <v>2554</v>
      </c>
      <c r="S1273">
        <v>11.264000000000001</v>
      </c>
      <c r="T1273">
        <v>4</v>
      </c>
      <c r="U1273">
        <v>0.2</v>
      </c>
      <c r="V1273">
        <v>3.8015999999999992</v>
      </c>
    </row>
    <row r="1274" spans="1:22" x14ac:dyDescent="0.3">
      <c r="A1274">
        <v>2974</v>
      </c>
      <c r="B1274" t="s">
        <v>6162</v>
      </c>
      <c r="C1274">
        <v>2014</v>
      </c>
      <c r="D1274" s="13">
        <v>41990</v>
      </c>
      <c r="E1274" s="13">
        <v>41994</v>
      </c>
      <c r="F1274" t="s">
        <v>50</v>
      </c>
      <c r="G1274" t="s">
        <v>2016</v>
      </c>
      <c r="H1274" t="s">
        <v>2017</v>
      </c>
      <c r="I1274" t="s">
        <v>26</v>
      </c>
      <c r="J1274" t="s">
        <v>27</v>
      </c>
      <c r="K1274" t="s">
        <v>4548</v>
      </c>
      <c r="L1274" t="s">
        <v>649</v>
      </c>
      <c r="M1274">
        <v>74133</v>
      </c>
      <c r="N1274" t="s">
        <v>105</v>
      </c>
      <c r="O1274" t="s">
        <v>3391</v>
      </c>
      <c r="P1274" t="s">
        <v>46</v>
      </c>
      <c r="Q1274" t="s">
        <v>75</v>
      </c>
      <c r="R1274" t="s">
        <v>3392</v>
      </c>
      <c r="S1274">
        <v>10.8</v>
      </c>
      <c r="T1274">
        <v>5</v>
      </c>
      <c r="U1274">
        <v>0</v>
      </c>
      <c r="V1274">
        <v>5.1839999999999993</v>
      </c>
    </row>
    <row r="1275" spans="1:22" x14ac:dyDescent="0.3">
      <c r="A1275">
        <v>2971</v>
      </c>
      <c r="B1275" t="s">
        <v>6161</v>
      </c>
      <c r="C1275">
        <v>2014</v>
      </c>
      <c r="D1275" s="13">
        <v>41950</v>
      </c>
      <c r="E1275" s="13">
        <v>41953</v>
      </c>
      <c r="F1275" t="s">
        <v>23</v>
      </c>
      <c r="G1275" t="s">
        <v>4536</v>
      </c>
      <c r="H1275" t="s">
        <v>4537</v>
      </c>
      <c r="I1275" t="s">
        <v>26</v>
      </c>
      <c r="J1275" t="s">
        <v>27</v>
      </c>
      <c r="K1275" t="s">
        <v>1706</v>
      </c>
      <c r="L1275" t="s">
        <v>88</v>
      </c>
      <c r="M1275">
        <v>28314</v>
      </c>
      <c r="N1275" t="s">
        <v>30</v>
      </c>
      <c r="O1275" t="s">
        <v>2156</v>
      </c>
      <c r="P1275" t="s">
        <v>46</v>
      </c>
      <c r="Q1275" t="s">
        <v>75</v>
      </c>
      <c r="R1275" t="s">
        <v>2157</v>
      </c>
      <c r="S1275">
        <v>13.272000000000002</v>
      </c>
      <c r="T1275">
        <v>8</v>
      </c>
      <c r="U1275">
        <v>0.7</v>
      </c>
      <c r="V1275">
        <v>-10.617599999999999</v>
      </c>
    </row>
    <row r="1276" spans="1:22" x14ac:dyDescent="0.3">
      <c r="A1276">
        <v>1273</v>
      </c>
      <c r="B1276" t="s">
        <v>3539</v>
      </c>
      <c r="C1276">
        <v>2013</v>
      </c>
      <c r="D1276" s="13">
        <v>41386</v>
      </c>
      <c r="E1276" s="13">
        <v>41391</v>
      </c>
      <c r="F1276" t="s">
        <v>50</v>
      </c>
      <c r="G1276" t="s">
        <v>2167</v>
      </c>
      <c r="H1276" t="s">
        <v>2168</v>
      </c>
      <c r="I1276" t="s">
        <v>41</v>
      </c>
      <c r="J1276" t="s">
        <v>27</v>
      </c>
      <c r="K1276" t="s">
        <v>303</v>
      </c>
      <c r="L1276" t="s">
        <v>211</v>
      </c>
      <c r="M1276">
        <v>60623</v>
      </c>
      <c r="N1276" t="s">
        <v>105</v>
      </c>
      <c r="O1276" t="s">
        <v>3542</v>
      </c>
      <c r="P1276" t="s">
        <v>46</v>
      </c>
      <c r="Q1276" t="s">
        <v>75</v>
      </c>
      <c r="R1276" t="s">
        <v>3543</v>
      </c>
      <c r="S1276">
        <v>44.847999999999992</v>
      </c>
      <c r="T1276">
        <v>8</v>
      </c>
      <c r="U1276">
        <v>0.8</v>
      </c>
      <c r="V1276">
        <v>-67.27200000000002</v>
      </c>
    </row>
    <row r="1277" spans="1:22" x14ac:dyDescent="0.3">
      <c r="A1277">
        <v>2965</v>
      </c>
      <c r="B1277" t="s">
        <v>6155</v>
      </c>
      <c r="C1277">
        <v>2014</v>
      </c>
      <c r="D1277" s="13">
        <v>41990</v>
      </c>
      <c r="E1277" s="13">
        <v>41995</v>
      </c>
      <c r="F1277" t="s">
        <v>23</v>
      </c>
      <c r="G1277" t="s">
        <v>6156</v>
      </c>
      <c r="H1277" t="s">
        <v>6157</v>
      </c>
      <c r="I1277" t="s">
        <v>41</v>
      </c>
      <c r="J1277" t="s">
        <v>27</v>
      </c>
      <c r="K1277" t="s">
        <v>2343</v>
      </c>
      <c r="L1277" t="s">
        <v>43</v>
      </c>
      <c r="M1277">
        <v>92054</v>
      </c>
      <c r="N1277" t="s">
        <v>44</v>
      </c>
      <c r="O1277" t="s">
        <v>2038</v>
      </c>
      <c r="P1277" t="s">
        <v>46</v>
      </c>
      <c r="Q1277" t="s">
        <v>75</v>
      </c>
      <c r="R1277" t="s">
        <v>2039</v>
      </c>
      <c r="S1277">
        <v>24.320000000000004</v>
      </c>
      <c r="T1277">
        <v>5</v>
      </c>
      <c r="U1277">
        <v>0.2</v>
      </c>
      <c r="V1277">
        <v>8.2079999999999984</v>
      </c>
    </row>
    <row r="1278" spans="1:22" x14ac:dyDescent="0.3">
      <c r="A1278">
        <v>2959</v>
      </c>
      <c r="B1278" t="s">
        <v>6153</v>
      </c>
      <c r="C1278">
        <v>2012</v>
      </c>
      <c r="D1278" s="13">
        <v>41267</v>
      </c>
      <c r="E1278" s="13">
        <v>41272</v>
      </c>
      <c r="F1278" t="s">
        <v>50</v>
      </c>
      <c r="G1278" t="s">
        <v>3739</v>
      </c>
      <c r="H1278" t="s">
        <v>3740</v>
      </c>
      <c r="I1278" t="s">
        <v>26</v>
      </c>
      <c r="J1278" t="s">
        <v>27</v>
      </c>
      <c r="K1278" t="s">
        <v>42</v>
      </c>
      <c r="L1278" t="s">
        <v>43</v>
      </c>
      <c r="M1278">
        <v>90032</v>
      </c>
      <c r="N1278" t="s">
        <v>44</v>
      </c>
      <c r="O1278" t="s">
        <v>3125</v>
      </c>
      <c r="P1278" t="s">
        <v>46</v>
      </c>
      <c r="Q1278" t="s">
        <v>75</v>
      </c>
      <c r="R1278" t="s">
        <v>3126</v>
      </c>
      <c r="S1278">
        <v>19.936000000000003</v>
      </c>
      <c r="T1278">
        <v>4</v>
      </c>
      <c r="U1278">
        <v>0.2</v>
      </c>
      <c r="V1278">
        <v>7.2267999999999999</v>
      </c>
    </row>
    <row r="1279" spans="1:22" x14ac:dyDescent="0.3">
      <c r="A1279">
        <v>2958</v>
      </c>
      <c r="B1279" t="s">
        <v>6152</v>
      </c>
      <c r="C1279">
        <v>2014</v>
      </c>
      <c r="D1279" s="13">
        <v>41764</v>
      </c>
      <c r="E1279" s="13">
        <v>41769</v>
      </c>
      <c r="F1279" t="s">
        <v>50</v>
      </c>
      <c r="G1279" t="s">
        <v>1125</v>
      </c>
      <c r="H1279" t="s">
        <v>1126</v>
      </c>
      <c r="I1279" t="s">
        <v>26</v>
      </c>
      <c r="J1279" t="s">
        <v>27</v>
      </c>
      <c r="K1279" t="s">
        <v>318</v>
      </c>
      <c r="L1279" t="s">
        <v>498</v>
      </c>
      <c r="M1279">
        <v>45503</v>
      </c>
      <c r="N1279" t="s">
        <v>148</v>
      </c>
      <c r="O1279" t="s">
        <v>74</v>
      </c>
      <c r="P1279" t="s">
        <v>46</v>
      </c>
      <c r="Q1279" t="s">
        <v>75</v>
      </c>
      <c r="R1279" t="s">
        <v>76</v>
      </c>
      <c r="S1279">
        <v>2.3130000000000002</v>
      </c>
      <c r="T1279">
        <v>1</v>
      </c>
      <c r="U1279">
        <v>0.7</v>
      </c>
      <c r="V1279">
        <v>-1.9274999999999993</v>
      </c>
    </row>
    <row r="1280" spans="1:22" x14ac:dyDescent="0.3">
      <c r="A1280">
        <v>2948</v>
      </c>
      <c r="B1280" t="s">
        <v>6134</v>
      </c>
      <c r="C1280">
        <v>2014</v>
      </c>
      <c r="D1280" s="13">
        <v>41988</v>
      </c>
      <c r="E1280" s="13">
        <v>41992</v>
      </c>
      <c r="F1280" t="s">
        <v>50</v>
      </c>
      <c r="G1280" t="s">
        <v>4082</v>
      </c>
      <c r="H1280" t="s">
        <v>4083</v>
      </c>
      <c r="I1280" t="s">
        <v>102</v>
      </c>
      <c r="J1280" t="s">
        <v>27</v>
      </c>
      <c r="K1280" t="s">
        <v>947</v>
      </c>
      <c r="L1280" t="s">
        <v>43</v>
      </c>
      <c r="M1280">
        <v>92024</v>
      </c>
      <c r="N1280" t="s">
        <v>44</v>
      </c>
      <c r="O1280" t="s">
        <v>6137</v>
      </c>
      <c r="P1280" t="s">
        <v>46</v>
      </c>
      <c r="Q1280" t="s">
        <v>75</v>
      </c>
      <c r="R1280" t="s">
        <v>6138</v>
      </c>
      <c r="S1280">
        <v>64.959999999999994</v>
      </c>
      <c r="T1280">
        <v>14</v>
      </c>
      <c r="U1280">
        <v>0.2</v>
      </c>
      <c r="V1280">
        <v>22.736000000000001</v>
      </c>
    </row>
    <row r="1281" spans="1:22" x14ac:dyDescent="0.3">
      <c r="A1281">
        <v>2940</v>
      </c>
      <c r="B1281" t="s">
        <v>6126</v>
      </c>
      <c r="C1281">
        <v>2013</v>
      </c>
      <c r="D1281" s="13">
        <v>41615</v>
      </c>
      <c r="E1281" s="13">
        <v>41621</v>
      </c>
      <c r="F1281" t="s">
        <v>50</v>
      </c>
      <c r="G1281" t="s">
        <v>1878</v>
      </c>
      <c r="H1281" t="s">
        <v>1879</v>
      </c>
      <c r="I1281" t="s">
        <v>26</v>
      </c>
      <c r="J1281" t="s">
        <v>27</v>
      </c>
      <c r="K1281" t="s">
        <v>95</v>
      </c>
      <c r="L1281" t="s">
        <v>96</v>
      </c>
      <c r="M1281">
        <v>98105</v>
      </c>
      <c r="N1281" t="s">
        <v>44</v>
      </c>
      <c r="O1281" t="s">
        <v>1724</v>
      </c>
      <c r="P1281" t="s">
        <v>46</v>
      </c>
      <c r="Q1281" t="s">
        <v>75</v>
      </c>
      <c r="R1281" t="s">
        <v>1725</v>
      </c>
      <c r="S1281">
        <v>59.808000000000007</v>
      </c>
      <c r="T1281">
        <v>3</v>
      </c>
      <c r="U1281">
        <v>0.2</v>
      </c>
      <c r="V1281">
        <v>19.4376</v>
      </c>
    </row>
    <row r="1282" spans="1:22" x14ac:dyDescent="0.3">
      <c r="A1282">
        <v>2937</v>
      </c>
      <c r="B1282" t="s">
        <v>6126</v>
      </c>
      <c r="C1282">
        <v>2013</v>
      </c>
      <c r="D1282" s="13">
        <v>41615</v>
      </c>
      <c r="E1282" s="13">
        <v>41621</v>
      </c>
      <c r="F1282" t="s">
        <v>50</v>
      </c>
      <c r="G1282" t="s">
        <v>1878</v>
      </c>
      <c r="H1282" t="s">
        <v>1879</v>
      </c>
      <c r="I1282" t="s">
        <v>26</v>
      </c>
      <c r="J1282" t="s">
        <v>27</v>
      </c>
      <c r="K1282" t="s">
        <v>95</v>
      </c>
      <c r="L1282" t="s">
        <v>96</v>
      </c>
      <c r="M1282">
        <v>98105</v>
      </c>
      <c r="N1282" t="s">
        <v>44</v>
      </c>
      <c r="O1282" t="s">
        <v>2616</v>
      </c>
      <c r="P1282" t="s">
        <v>46</v>
      </c>
      <c r="Q1282" t="s">
        <v>75</v>
      </c>
      <c r="R1282" t="s">
        <v>2617</v>
      </c>
      <c r="S1282">
        <v>47.207999999999998</v>
      </c>
      <c r="T1282">
        <v>7</v>
      </c>
      <c r="U1282">
        <v>0.2</v>
      </c>
      <c r="V1282">
        <v>15.342599999999997</v>
      </c>
    </row>
    <row r="1283" spans="1:22" x14ac:dyDescent="0.3">
      <c r="A1283">
        <v>2932</v>
      </c>
      <c r="B1283" t="s">
        <v>6125</v>
      </c>
      <c r="C1283">
        <v>2012</v>
      </c>
      <c r="D1283" s="13">
        <v>41129</v>
      </c>
      <c r="E1283" s="13">
        <v>41129</v>
      </c>
      <c r="F1283" t="s">
        <v>1290</v>
      </c>
      <c r="G1283" t="s">
        <v>5615</v>
      </c>
      <c r="H1283" t="s">
        <v>5616</v>
      </c>
      <c r="I1283" t="s">
        <v>26</v>
      </c>
      <c r="J1283" t="s">
        <v>27</v>
      </c>
      <c r="K1283" t="s">
        <v>127</v>
      </c>
      <c r="L1283" t="s">
        <v>43</v>
      </c>
      <c r="M1283">
        <v>94109</v>
      </c>
      <c r="N1283" t="s">
        <v>44</v>
      </c>
      <c r="O1283" t="s">
        <v>1022</v>
      </c>
      <c r="P1283" t="s">
        <v>46</v>
      </c>
      <c r="Q1283" t="s">
        <v>75</v>
      </c>
      <c r="R1283" t="s">
        <v>1023</v>
      </c>
      <c r="S1283">
        <v>7.28</v>
      </c>
      <c r="T1283">
        <v>2</v>
      </c>
      <c r="U1283">
        <v>0.2</v>
      </c>
      <c r="V1283">
        <v>2.7299999999999995</v>
      </c>
    </row>
    <row r="1284" spans="1:22" x14ac:dyDescent="0.3">
      <c r="A1284">
        <v>2931</v>
      </c>
      <c r="B1284" t="s">
        <v>6125</v>
      </c>
      <c r="C1284">
        <v>2012</v>
      </c>
      <c r="D1284" s="13">
        <v>41129</v>
      </c>
      <c r="E1284" s="13">
        <v>41129</v>
      </c>
      <c r="F1284" t="s">
        <v>1290</v>
      </c>
      <c r="G1284" t="s">
        <v>5615</v>
      </c>
      <c r="H1284" t="s">
        <v>5616</v>
      </c>
      <c r="I1284" t="s">
        <v>26</v>
      </c>
      <c r="J1284" t="s">
        <v>27</v>
      </c>
      <c r="K1284" t="s">
        <v>127</v>
      </c>
      <c r="L1284" t="s">
        <v>43</v>
      </c>
      <c r="M1284">
        <v>94109</v>
      </c>
      <c r="N1284" t="s">
        <v>44</v>
      </c>
      <c r="O1284" t="s">
        <v>3587</v>
      </c>
      <c r="P1284" t="s">
        <v>46</v>
      </c>
      <c r="Q1284" t="s">
        <v>75</v>
      </c>
      <c r="R1284" t="s">
        <v>3588</v>
      </c>
      <c r="S1284">
        <v>6.6080000000000005</v>
      </c>
      <c r="T1284">
        <v>2</v>
      </c>
      <c r="U1284">
        <v>0.2</v>
      </c>
      <c r="V1284">
        <v>2.2302</v>
      </c>
    </row>
    <row r="1285" spans="1:22" x14ac:dyDescent="0.3">
      <c r="A1285">
        <v>2929</v>
      </c>
      <c r="B1285" t="s">
        <v>6123</v>
      </c>
      <c r="C1285">
        <v>2014</v>
      </c>
      <c r="D1285" s="13">
        <v>41932</v>
      </c>
      <c r="E1285" s="13">
        <v>41939</v>
      </c>
      <c r="F1285" t="s">
        <v>50</v>
      </c>
      <c r="G1285" t="s">
        <v>2284</v>
      </c>
      <c r="H1285" t="s">
        <v>2285</v>
      </c>
      <c r="I1285" t="s">
        <v>102</v>
      </c>
      <c r="J1285" t="s">
        <v>27</v>
      </c>
      <c r="K1285" t="s">
        <v>2221</v>
      </c>
      <c r="L1285" t="s">
        <v>88</v>
      </c>
      <c r="M1285">
        <v>27217</v>
      </c>
      <c r="N1285" t="s">
        <v>30</v>
      </c>
      <c r="O1285" t="s">
        <v>1255</v>
      </c>
      <c r="P1285" t="s">
        <v>46</v>
      </c>
      <c r="Q1285" t="s">
        <v>75</v>
      </c>
      <c r="R1285" t="s">
        <v>1256</v>
      </c>
      <c r="S1285">
        <v>1633.1880000000003</v>
      </c>
      <c r="T1285">
        <v>4</v>
      </c>
      <c r="U1285">
        <v>0.7</v>
      </c>
      <c r="V1285">
        <v>-1306.5504000000001</v>
      </c>
    </row>
    <row r="1286" spans="1:22" x14ac:dyDescent="0.3">
      <c r="A1286">
        <v>1283</v>
      </c>
      <c r="B1286" t="s">
        <v>3564</v>
      </c>
      <c r="C1286">
        <v>2014</v>
      </c>
      <c r="D1286" s="13">
        <v>41739</v>
      </c>
      <c r="E1286" s="13">
        <v>41741</v>
      </c>
      <c r="F1286" t="s">
        <v>188</v>
      </c>
      <c r="G1286" t="s">
        <v>1674</v>
      </c>
      <c r="H1286" t="s">
        <v>1675</v>
      </c>
      <c r="I1286" t="s">
        <v>26</v>
      </c>
      <c r="J1286" t="s">
        <v>27</v>
      </c>
      <c r="K1286" t="s">
        <v>1521</v>
      </c>
      <c r="L1286" t="s">
        <v>54</v>
      </c>
      <c r="M1286">
        <v>32216</v>
      </c>
      <c r="N1286" t="s">
        <v>30</v>
      </c>
      <c r="O1286" t="s">
        <v>3567</v>
      </c>
      <c r="P1286" t="s">
        <v>46</v>
      </c>
      <c r="Q1286" t="s">
        <v>75</v>
      </c>
      <c r="R1286" t="s">
        <v>3568</v>
      </c>
      <c r="S1286">
        <v>17.430000000000003</v>
      </c>
      <c r="T1286">
        <v>1</v>
      </c>
      <c r="U1286">
        <v>0.7</v>
      </c>
      <c r="V1286">
        <v>-13.363000000000003</v>
      </c>
    </row>
    <row r="1287" spans="1:22" x14ac:dyDescent="0.3">
      <c r="A1287">
        <v>2923</v>
      </c>
      <c r="B1287" t="s">
        <v>6113</v>
      </c>
      <c r="C1287">
        <v>2012</v>
      </c>
      <c r="D1287" s="13">
        <v>41243</v>
      </c>
      <c r="E1287" s="13">
        <v>41246</v>
      </c>
      <c r="F1287" t="s">
        <v>23</v>
      </c>
      <c r="G1287" t="s">
        <v>4100</v>
      </c>
      <c r="H1287" t="s">
        <v>4101</v>
      </c>
      <c r="I1287" t="s">
        <v>102</v>
      </c>
      <c r="J1287" t="s">
        <v>27</v>
      </c>
      <c r="K1287" t="s">
        <v>1237</v>
      </c>
      <c r="L1287" t="s">
        <v>104</v>
      </c>
      <c r="M1287">
        <v>78745</v>
      </c>
      <c r="N1287" t="s">
        <v>105</v>
      </c>
      <c r="O1287" t="s">
        <v>2443</v>
      </c>
      <c r="P1287" t="s">
        <v>46</v>
      </c>
      <c r="Q1287" t="s">
        <v>75</v>
      </c>
      <c r="R1287" t="s">
        <v>2444</v>
      </c>
      <c r="S1287">
        <v>3.8819999999999988</v>
      </c>
      <c r="T1287">
        <v>3</v>
      </c>
      <c r="U1287">
        <v>0.8</v>
      </c>
      <c r="V1287">
        <v>-5.8230000000000004</v>
      </c>
    </row>
    <row r="1288" spans="1:22" x14ac:dyDescent="0.3">
      <c r="A1288">
        <v>1285</v>
      </c>
      <c r="B1288" t="s">
        <v>3571</v>
      </c>
      <c r="C1288">
        <v>2012</v>
      </c>
      <c r="D1288" s="13">
        <v>41249</v>
      </c>
      <c r="E1288" s="13">
        <v>41255</v>
      </c>
      <c r="F1288" t="s">
        <v>50</v>
      </c>
      <c r="G1288" t="s">
        <v>1278</v>
      </c>
      <c r="H1288" t="s">
        <v>1279</v>
      </c>
      <c r="I1288" t="s">
        <v>26</v>
      </c>
      <c r="J1288" t="s">
        <v>27</v>
      </c>
      <c r="K1288" t="s">
        <v>1237</v>
      </c>
      <c r="L1288" t="s">
        <v>104</v>
      </c>
      <c r="M1288">
        <v>78745</v>
      </c>
      <c r="N1288" t="s">
        <v>105</v>
      </c>
      <c r="O1288" t="s">
        <v>3572</v>
      </c>
      <c r="P1288" t="s">
        <v>46</v>
      </c>
      <c r="Q1288" t="s">
        <v>75</v>
      </c>
      <c r="R1288" t="s">
        <v>3573</v>
      </c>
      <c r="S1288">
        <v>2.7719999999999994</v>
      </c>
      <c r="T1288">
        <v>7</v>
      </c>
      <c r="U1288">
        <v>0.8</v>
      </c>
      <c r="V1288">
        <v>-4.8510000000000009</v>
      </c>
    </row>
    <row r="1289" spans="1:22" x14ac:dyDescent="0.3">
      <c r="A1289">
        <v>2916</v>
      </c>
      <c r="B1289" t="s">
        <v>6106</v>
      </c>
      <c r="C1289">
        <v>2012</v>
      </c>
      <c r="D1289" s="13">
        <v>41194</v>
      </c>
      <c r="E1289" s="13">
        <v>41199</v>
      </c>
      <c r="F1289" t="s">
        <v>23</v>
      </c>
      <c r="G1289" t="s">
        <v>2903</v>
      </c>
      <c r="H1289" t="s">
        <v>2904</v>
      </c>
      <c r="I1289" t="s">
        <v>26</v>
      </c>
      <c r="J1289" t="s">
        <v>27</v>
      </c>
      <c r="K1289" t="s">
        <v>6107</v>
      </c>
      <c r="L1289" t="s">
        <v>254</v>
      </c>
      <c r="M1289">
        <v>46060</v>
      </c>
      <c r="N1289" t="s">
        <v>105</v>
      </c>
      <c r="O1289" t="s">
        <v>5670</v>
      </c>
      <c r="P1289" t="s">
        <v>46</v>
      </c>
      <c r="Q1289" t="s">
        <v>75</v>
      </c>
      <c r="R1289" t="s">
        <v>5671</v>
      </c>
      <c r="S1289">
        <v>12.56</v>
      </c>
      <c r="T1289">
        <v>2</v>
      </c>
      <c r="U1289">
        <v>0</v>
      </c>
      <c r="V1289">
        <v>5.6519999999999992</v>
      </c>
    </row>
    <row r="1290" spans="1:22" x14ac:dyDescent="0.3">
      <c r="A1290">
        <v>2914</v>
      </c>
      <c r="B1290" t="s">
        <v>6101</v>
      </c>
      <c r="C1290">
        <v>2011</v>
      </c>
      <c r="D1290" s="13">
        <v>40710</v>
      </c>
      <c r="E1290" s="13">
        <v>40715</v>
      </c>
      <c r="F1290" t="s">
        <v>50</v>
      </c>
      <c r="G1290" t="s">
        <v>2002</v>
      </c>
      <c r="H1290" t="s">
        <v>2003</v>
      </c>
      <c r="I1290" t="s">
        <v>26</v>
      </c>
      <c r="J1290" t="s">
        <v>27</v>
      </c>
      <c r="K1290" t="s">
        <v>6102</v>
      </c>
      <c r="L1290" t="s">
        <v>267</v>
      </c>
      <c r="M1290">
        <v>11550</v>
      </c>
      <c r="N1290" t="s">
        <v>148</v>
      </c>
      <c r="O1290" t="s">
        <v>414</v>
      </c>
      <c r="P1290" t="s">
        <v>46</v>
      </c>
      <c r="Q1290" t="s">
        <v>75</v>
      </c>
      <c r="R1290" t="s">
        <v>415</v>
      </c>
      <c r="S1290">
        <v>39.552000000000007</v>
      </c>
      <c r="T1290">
        <v>3</v>
      </c>
      <c r="U1290">
        <v>0.2</v>
      </c>
      <c r="V1290">
        <v>14.337599999999998</v>
      </c>
    </row>
    <row r="1291" spans="1:22" x14ac:dyDescent="0.3">
      <c r="A1291">
        <v>2892</v>
      </c>
      <c r="B1291" t="s">
        <v>6076</v>
      </c>
      <c r="C1291">
        <v>2011</v>
      </c>
      <c r="D1291" s="13">
        <v>40662</v>
      </c>
      <c r="E1291" s="13">
        <v>40664</v>
      </c>
      <c r="F1291" t="s">
        <v>23</v>
      </c>
      <c r="G1291" t="s">
        <v>6077</v>
      </c>
      <c r="H1291" t="s">
        <v>6078</v>
      </c>
      <c r="I1291" t="s">
        <v>26</v>
      </c>
      <c r="J1291" t="s">
        <v>27</v>
      </c>
      <c r="K1291" t="s">
        <v>6079</v>
      </c>
      <c r="L1291" t="s">
        <v>736</v>
      </c>
      <c r="M1291">
        <v>70601</v>
      </c>
      <c r="N1291" t="s">
        <v>30</v>
      </c>
      <c r="O1291" t="s">
        <v>3720</v>
      </c>
      <c r="P1291" t="s">
        <v>46</v>
      </c>
      <c r="Q1291" t="s">
        <v>75</v>
      </c>
      <c r="R1291" t="s">
        <v>3721</v>
      </c>
      <c r="S1291">
        <v>17.940000000000001</v>
      </c>
      <c r="T1291">
        <v>3</v>
      </c>
      <c r="U1291">
        <v>0</v>
      </c>
      <c r="V1291">
        <v>8.6112000000000002</v>
      </c>
    </row>
    <row r="1292" spans="1:22" x14ac:dyDescent="0.3">
      <c r="A1292">
        <v>1289</v>
      </c>
      <c r="B1292" t="s">
        <v>3581</v>
      </c>
      <c r="C1292">
        <v>2013</v>
      </c>
      <c r="D1292" s="13">
        <v>41601</v>
      </c>
      <c r="E1292" s="13">
        <v>41605</v>
      </c>
      <c r="F1292" t="s">
        <v>50</v>
      </c>
      <c r="G1292" t="s">
        <v>3582</v>
      </c>
      <c r="H1292" t="s">
        <v>3583</v>
      </c>
      <c r="I1292" t="s">
        <v>41</v>
      </c>
      <c r="J1292" t="s">
        <v>27</v>
      </c>
      <c r="K1292" t="s">
        <v>266</v>
      </c>
      <c r="L1292" t="s">
        <v>267</v>
      </c>
      <c r="M1292">
        <v>10009</v>
      </c>
      <c r="N1292" t="s">
        <v>148</v>
      </c>
      <c r="O1292" t="s">
        <v>2077</v>
      </c>
      <c r="P1292" t="s">
        <v>46</v>
      </c>
      <c r="Q1292" t="s">
        <v>75</v>
      </c>
      <c r="R1292" t="s">
        <v>2078</v>
      </c>
      <c r="S1292">
        <v>12.192</v>
      </c>
      <c r="T1292">
        <v>4</v>
      </c>
      <c r="U1292">
        <v>0.2</v>
      </c>
      <c r="V1292">
        <v>4.1147999999999989</v>
      </c>
    </row>
    <row r="1293" spans="1:22" x14ac:dyDescent="0.3">
      <c r="A1293">
        <v>2885</v>
      </c>
      <c r="B1293" t="s">
        <v>6070</v>
      </c>
      <c r="C1293">
        <v>2013</v>
      </c>
      <c r="D1293" s="13">
        <v>41304</v>
      </c>
      <c r="E1293" s="13">
        <v>41308</v>
      </c>
      <c r="F1293" t="s">
        <v>50</v>
      </c>
      <c r="G1293" t="s">
        <v>1913</v>
      </c>
      <c r="H1293" t="s">
        <v>1914</v>
      </c>
      <c r="I1293" t="s">
        <v>26</v>
      </c>
      <c r="J1293" t="s">
        <v>27</v>
      </c>
      <c r="K1293" t="s">
        <v>127</v>
      </c>
      <c r="L1293" t="s">
        <v>43</v>
      </c>
      <c r="M1293">
        <v>94122</v>
      </c>
      <c r="N1293" t="s">
        <v>44</v>
      </c>
      <c r="O1293" t="s">
        <v>2471</v>
      </c>
      <c r="P1293" t="s">
        <v>46</v>
      </c>
      <c r="Q1293" t="s">
        <v>75</v>
      </c>
      <c r="R1293" t="s">
        <v>2472</v>
      </c>
      <c r="S1293">
        <v>17.456</v>
      </c>
      <c r="T1293">
        <v>2</v>
      </c>
      <c r="U1293">
        <v>0.2</v>
      </c>
      <c r="V1293">
        <v>5.8914</v>
      </c>
    </row>
    <row r="1294" spans="1:22" x14ac:dyDescent="0.3">
      <c r="A1294">
        <v>1291</v>
      </c>
      <c r="B1294" t="s">
        <v>3586</v>
      </c>
      <c r="C1294">
        <v>2013</v>
      </c>
      <c r="D1294" s="13">
        <v>41589</v>
      </c>
      <c r="E1294" s="13">
        <v>41591</v>
      </c>
      <c r="F1294" t="s">
        <v>188</v>
      </c>
      <c r="G1294" t="s">
        <v>2130</v>
      </c>
      <c r="H1294" t="s">
        <v>2131</v>
      </c>
      <c r="I1294" t="s">
        <v>102</v>
      </c>
      <c r="J1294" t="s">
        <v>27</v>
      </c>
      <c r="K1294" t="s">
        <v>127</v>
      </c>
      <c r="L1294" t="s">
        <v>43</v>
      </c>
      <c r="M1294">
        <v>94122</v>
      </c>
      <c r="N1294" t="s">
        <v>44</v>
      </c>
      <c r="O1294" t="s">
        <v>3587</v>
      </c>
      <c r="P1294" t="s">
        <v>46</v>
      </c>
      <c r="Q1294" t="s">
        <v>75</v>
      </c>
      <c r="R1294" t="s">
        <v>3588</v>
      </c>
      <c r="S1294">
        <v>13.216000000000001</v>
      </c>
      <c r="T1294">
        <v>4</v>
      </c>
      <c r="U1294">
        <v>0.2</v>
      </c>
      <c r="V1294">
        <v>4.4603999999999999</v>
      </c>
    </row>
    <row r="1295" spans="1:22" x14ac:dyDescent="0.3">
      <c r="A1295">
        <v>2883</v>
      </c>
      <c r="B1295" t="s">
        <v>6068</v>
      </c>
      <c r="C1295">
        <v>2011</v>
      </c>
      <c r="D1295" s="13">
        <v>40596</v>
      </c>
      <c r="E1295" s="13">
        <v>40600</v>
      </c>
      <c r="F1295" t="s">
        <v>50</v>
      </c>
      <c r="G1295" t="s">
        <v>5452</v>
      </c>
      <c r="H1295" t="s">
        <v>5453</v>
      </c>
      <c r="I1295" t="s">
        <v>26</v>
      </c>
      <c r="J1295" t="s">
        <v>27</v>
      </c>
      <c r="K1295" t="s">
        <v>5675</v>
      </c>
      <c r="L1295" t="s">
        <v>211</v>
      </c>
      <c r="M1295">
        <v>60098</v>
      </c>
      <c r="N1295" t="s">
        <v>105</v>
      </c>
      <c r="O1295" t="s">
        <v>2367</v>
      </c>
      <c r="P1295" t="s">
        <v>46</v>
      </c>
      <c r="Q1295" t="s">
        <v>75</v>
      </c>
      <c r="R1295" t="s">
        <v>2368</v>
      </c>
      <c r="S1295">
        <v>8.8499999999999979</v>
      </c>
      <c r="T1295">
        <v>5</v>
      </c>
      <c r="U1295">
        <v>0.8</v>
      </c>
      <c r="V1295">
        <v>-13.717499999999998</v>
      </c>
    </row>
    <row r="1296" spans="1:22" x14ac:dyDescent="0.3">
      <c r="A1296">
        <v>2881</v>
      </c>
      <c r="B1296" t="s">
        <v>6066</v>
      </c>
      <c r="C1296">
        <v>2013</v>
      </c>
      <c r="D1296" s="13">
        <v>41537</v>
      </c>
      <c r="E1296" s="13">
        <v>41541</v>
      </c>
      <c r="F1296" t="s">
        <v>23</v>
      </c>
      <c r="G1296" t="s">
        <v>1497</v>
      </c>
      <c r="H1296" t="s">
        <v>1498</v>
      </c>
      <c r="I1296" t="s">
        <v>102</v>
      </c>
      <c r="J1296" t="s">
        <v>27</v>
      </c>
      <c r="K1296" t="s">
        <v>6067</v>
      </c>
      <c r="L1296" t="s">
        <v>788</v>
      </c>
      <c r="M1296">
        <v>7050</v>
      </c>
      <c r="N1296" t="s">
        <v>148</v>
      </c>
      <c r="O1296" t="s">
        <v>108</v>
      </c>
      <c r="P1296" t="s">
        <v>46</v>
      </c>
      <c r="Q1296" t="s">
        <v>75</v>
      </c>
      <c r="R1296" t="s">
        <v>109</v>
      </c>
      <c r="S1296">
        <v>25.44</v>
      </c>
      <c r="T1296">
        <v>6</v>
      </c>
      <c r="U1296">
        <v>0</v>
      </c>
      <c r="V1296">
        <v>12.72</v>
      </c>
    </row>
    <row r="1297" spans="1:22" x14ac:dyDescent="0.3">
      <c r="A1297">
        <v>2850</v>
      </c>
      <c r="B1297" t="s">
        <v>6033</v>
      </c>
      <c r="C1297">
        <v>2013</v>
      </c>
      <c r="D1297" s="13">
        <v>41607</v>
      </c>
      <c r="E1297" s="13">
        <v>41612</v>
      </c>
      <c r="F1297" t="s">
        <v>50</v>
      </c>
      <c r="G1297" t="s">
        <v>2672</v>
      </c>
      <c r="H1297" t="s">
        <v>2673</v>
      </c>
      <c r="I1297" t="s">
        <v>41</v>
      </c>
      <c r="J1297" t="s">
        <v>27</v>
      </c>
      <c r="K1297" t="s">
        <v>2289</v>
      </c>
      <c r="L1297" t="s">
        <v>54</v>
      </c>
      <c r="M1297">
        <v>32137</v>
      </c>
      <c r="N1297" t="s">
        <v>30</v>
      </c>
      <c r="O1297" t="s">
        <v>3362</v>
      </c>
      <c r="P1297" t="s">
        <v>46</v>
      </c>
      <c r="Q1297" t="s">
        <v>75</v>
      </c>
      <c r="R1297" t="s">
        <v>3363</v>
      </c>
      <c r="S1297">
        <v>7.4340000000000011</v>
      </c>
      <c r="T1297">
        <v>6</v>
      </c>
      <c r="U1297">
        <v>0.7</v>
      </c>
      <c r="V1297">
        <v>-5.6993999999999971</v>
      </c>
    </row>
    <row r="1298" spans="1:22" x14ac:dyDescent="0.3">
      <c r="A1298">
        <v>2849</v>
      </c>
      <c r="B1298" t="s">
        <v>6028</v>
      </c>
      <c r="C1298">
        <v>2014</v>
      </c>
      <c r="D1298" s="13">
        <v>41738</v>
      </c>
      <c r="E1298" s="13">
        <v>41745</v>
      </c>
      <c r="F1298" t="s">
        <v>50</v>
      </c>
      <c r="G1298" t="s">
        <v>6029</v>
      </c>
      <c r="H1298" t="s">
        <v>6030</v>
      </c>
      <c r="I1298" t="s">
        <v>41</v>
      </c>
      <c r="J1298" t="s">
        <v>27</v>
      </c>
      <c r="K1298" t="s">
        <v>3261</v>
      </c>
      <c r="L1298" t="s">
        <v>1272</v>
      </c>
      <c r="M1298">
        <v>30076</v>
      </c>
      <c r="N1298" t="s">
        <v>30</v>
      </c>
      <c r="O1298" t="s">
        <v>4718</v>
      </c>
      <c r="P1298" t="s">
        <v>46</v>
      </c>
      <c r="Q1298" t="s">
        <v>75</v>
      </c>
      <c r="R1298" t="s">
        <v>4719</v>
      </c>
      <c r="S1298">
        <v>2690.9700000000003</v>
      </c>
      <c r="T1298">
        <v>3</v>
      </c>
      <c r="U1298">
        <v>0</v>
      </c>
      <c r="V1298">
        <v>1264.7558999999999</v>
      </c>
    </row>
    <row r="1299" spans="1:22" x14ac:dyDescent="0.3">
      <c r="A1299">
        <v>2847</v>
      </c>
      <c r="B1299" t="s">
        <v>6027</v>
      </c>
      <c r="C1299">
        <v>2014</v>
      </c>
      <c r="D1299" s="13">
        <v>41893</v>
      </c>
      <c r="E1299" s="13">
        <v>41898</v>
      </c>
      <c r="F1299" t="s">
        <v>50</v>
      </c>
      <c r="G1299" t="s">
        <v>3155</v>
      </c>
      <c r="H1299" t="s">
        <v>3156</v>
      </c>
      <c r="I1299" t="s">
        <v>102</v>
      </c>
      <c r="J1299" t="s">
        <v>27</v>
      </c>
      <c r="K1299" t="s">
        <v>303</v>
      </c>
      <c r="L1299" t="s">
        <v>211</v>
      </c>
      <c r="M1299">
        <v>60653</v>
      </c>
      <c r="N1299" t="s">
        <v>105</v>
      </c>
      <c r="O1299" t="s">
        <v>1742</v>
      </c>
      <c r="P1299" t="s">
        <v>46</v>
      </c>
      <c r="Q1299" t="s">
        <v>75</v>
      </c>
      <c r="R1299" t="s">
        <v>1743</v>
      </c>
      <c r="S1299">
        <v>762.59399999999982</v>
      </c>
      <c r="T1299">
        <v>3</v>
      </c>
      <c r="U1299">
        <v>0.8</v>
      </c>
      <c r="V1299">
        <v>-1143.8910000000001</v>
      </c>
    </row>
    <row r="1300" spans="1:22" x14ac:dyDescent="0.3">
      <c r="A1300">
        <v>1297</v>
      </c>
      <c r="B1300" t="s">
        <v>3596</v>
      </c>
      <c r="C1300">
        <v>2014</v>
      </c>
      <c r="D1300" s="13">
        <v>42004</v>
      </c>
      <c r="E1300" s="13">
        <v>42008</v>
      </c>
      <c r="F1300" t="s">
        <v>50</v>
      </c>
      <c r="G1300" t="s">
        <v>3597</v>
      </c>
      <c r="H1300" t="s">
        <v>3598</v>
      </c>
      <c r="I1300" t="s">
        <v>41</v>
      </c>
      <c r="J1300" t="s">
        <v>27</v>
      </c>
      <c r="K1300" t="s">
        <v>746</v>
      </c>
      <c r="L1300" t="s">
        <v>43</v>
      </c>
      <c r="M1300">
        <v>94533</v>
      </c>
      <c r="N1300" t="s">
        <v>44</v>
      </c>
      <c r="O1300" t="s">
        <v>2054</v>
      </c>
      <c r="P1300" t="s">
        <v>46</v>
      </c>
      <c r="Q1300" t="s">
        <v>75</v>
      </c>
      <c r="R1300" t="s">
        <v>2055</v>
      </c>
      <c r="S1300">
        <v>13.904</v>
      </c>
      <c r="T1300">
        <v>2</v>
      </c>
      <c r="U1300">
        <v>0.2</v>
      </c>
      <c r="V1300">
        <v>4.5187999999999997</v>
      </c>
    </row>
    <row r="1301" spans="1:22" x14ac:dyDescent="0.3">
      <c r="A1301">
        <v>1298</v>
      </c>
      <c r="B1301" t="s">
        <v>3596</v>
      </c>
      <c r="C1301">
        <v>2014</v>
      </c>
      <c r="D1301" s="13">
        <v>42004</v>
      </c>
      <c r="E1301" s="13">
        <v>42008</v>
      </c>
      <c r="F1301" t="s">
        <v>50</v>
      </c>
      <c r="G1301" t="s">
        <v>3597</v>
      </c>
      <c r="H1301" t="s">
        <v>3598</v>
      </c>
      <c r="I1301" t="s">
        <v>41</v>
      </c>
      <c r="J1301" t="s">
        <v>27</v>
      </c>
      <c r="K1301" t="s">
        <v>746</v>
      </c>
      <c r="L1301" t="s">
        <v>43</v>
      </c>
      <c r="M1301">
        <v>94533</v>
      </c>
      <c r="N1301" t="s">
        <v>44</v>
      </c>
      <c r="O1301" t="s">
        <v>2209</v>
      </c>
      <c r="P1301" t="s">
        <v>46</v>
      </c>
      <c r="Q1301" t="s">
        <v>75</v>
      </c>
      <c r="R1301" t="s">
        <v>3599</v>
      </c>
      <c r="S1301">
        <v>20.72</v>
      </c>
      <c r="T1301">
        <v>2</v>
      </c>
      <c r="U1301">
        <v>0.2</v>
      </c>
      <c r="V1301">
        <v>6.4749999999999979</v>
      </c>
    </row>
    <row r="1302" spans="1:22" x14ac:dyDescent="0.3">
      <c r="A1302">
        <v>2838</v>
      </c>
      <c r="B1302" t="s">
        <v>6014</v>
      </c>
      <c r="C1302">
        <v>2014</v>
      </c>
      <c r="D1302" s="13">
        <v>41955</v>
      </c>
      <c r="E1302" s="13">
        <v>41960</v>
      </c>
      <c r="F1302" t="s">
        <v>50</v>
      </c>
      <c r="G1302" t="s">
        <v>2626</v>
      </c>
      <c r="H1302" t="s">
        <v>2627</v>
      </c>
      <c r="I1302" t="s">
        <v>26</v>
      </c>
      <c r="J1302" t="s">
        <v>27</v>
      </c>
      <c r="K1302" t="s">
        <v>42</v>
      </c>
      <c r="L1302" t="s">
        <v>43</v>
      </c>
      <c r="M1302">
        <v>90036</v>
      </c>
      <c r="N1302" t="s">
        <v>44</v>
      </c>
      <c r="O1302" t="s">
        <v>3917</v>
      </c>
      <c r="P1302" t="s">
        <v>46</v>
      </c>
      <c r="Q1302" t="s">
        <v>75</v>
      </c>
      <c r="R1302" t="s">
        <v>3918</v>
      </c>
      <c r="S1302">
        <v>121.6</v>
      </c>
      <c r="T1302">
        <v>5</v>
      </c>
      <c r="U1302">
        <v>0.2</v>
      </c>
      <c r="V1302">
        <v>39.519999999999989</v>
      </c>
    </row>
    <row r="1303" spans="1:22" x14ac:dyDescent="0.3">
      <c r="A1303">
        <v>2835</v>
      </c>
      <c r="B1303" t="s">
        <v>6011</v>
      </c>
      <c r="C1303">
        <v>2014</v>
      </c>
      <c r="D1303" s="13">
        <v>41666</v>
      </c>
      <c r="E1303" s="13">
        <v>41671</v>
      </c>
      <c r="F1303" t="s">
        <v>23</v>
      </c>
      <c r="G1303" t="s">
        <v>6012</v>
      </c>
      <c r="H1303" t="s">
        <v>6013</v>
      </c>
      <c r="I1303" t="s">
        <v>41</v>
      </c>
      <c r="J1303" t="s">
        <v>27</v>
      </c>
      <c r="K1303" t="s">
        <v>5893</v>
      </c>
      <c r="L1303" t="s">
        <v>358</v>
      </c>
      <c r="M1303">
        <v>35244</v>
      </c>
      <c r="N1303" t="s">
        <v>30</v>
      </c>
      <c r="O1303" t="s">
        <v>748</v>
      </c>
      <c r="P1303" t="s">
        <v>46</v>
      </c>
      <c r="Q1303" t="s">
        <v>75</v>
      </c>
      <c r="R1303" t="s">
        <v>749</v>
      </c>
      <c r="S1303">
        <v>7.16</v>
      </c>
      <c r="T1303">
        <v>2</v>
      </c>
      <c r="U1303">
        <v>0</v>
      </c>
      <c r="V1303">
        <v>3.4367999999999999</v>
      </c>
    </row>
    <row r="1304" spans="1:22" x14ac:dyDescent="0.3">
      <c r="A1304">
        <v>2827</v>
      </c>
      <c r="B1304" t="s">
        <v>6000</v>
      </c>
      <c r="C1304">
        <v>2011</v>
      </c>
      <c r="D1304" s="13">
        <v>40811</v>
      </c>
      <c r="E1304" s="13">
        <v>40816</v>
      </c>
      <c r="F1304" t="s">
        <v>50</v>
      </c>
      <c r="G1304" t="s">
        <v>1665</v>
      </c>
      <c r="H1304" t="s">
        <v>1666</v>
      </c>
      <c r="I1304" t="s">
        <v>102</v>
      </c>
      <c r="J1304" t="s">
        <v>27</v>
      </c>
      <c r="K1304" t="s">
        <v>184</v>
      </c>
      <c r="L1304" t="s">
        <v>104</v>
      </c>
      <c r="M1304">
        <v>77041</v>
      </c>
      <c r="N1304" t="s">
        <v>105</v>
      </c>
      <c r="O1304" t="s">
        <v>5217</v>
      </c>
      <c r="P1304" t="s">
        <v>46</v>
      </c>
      <c r="Q1304" t="s">
        <v>75</v>
      </c>
      <c r="R1304" t="s">
        <v>5218</v>
      </c>
      <c r="S1304">
        <v>2.7239999999999993</v>
      </c>
      <c r="T1304">
        <v>2</v>
      </c>
      <c r="U1304">
        <v>0.8</v>
      </c>
      <c r="V1304">
        <v>-4.3584000000000014</v>
      </c>
    </row>
    <row r="1305" spans="1:22" x14ac:dyDescent="0.3">
      <c r="A1305">
        <v>2820</v>
      </c>
      <c r="B1305" t="s">
        <v>5995</v>
      </c>
      <c r="C1305">
        <v>2013</v>
      </c>
      <c r="D1305" s="13">
        <v>41400</v>
      </c>
      <c r="E1305" s="13">
        <v>41403</v>
      </c>
      <c r="F1305" t="s">
        <v>188</v>
      </c>
      <c r="G1305" t="s">
        <v>5996</v>
      </c>
      <c r="H1305" t="s">
        <v>5997</v>
      </c>
      <c r="I1305" t="s">
        <v>26</v>
      </c>
      <c r="J1305" t="s">
        <v>27</v>
      </c>
      <c r="K1305" t="s">
        <v>3252</v>
      </c>
      <c r="L1305" t="s">
        <v>43</v>
      </c>
      <c r="M1305">
        <v>92024</v>
      </c>
      <c r="N1305" t="s">
        <v>44</v>
      </c>
      <c r="O1305" t="s">
        <v>5485</v>
      </c>
      <c r="P1305" t="s">
        <v>46</v>
      </c>
      <c r="Q1305" t="s">
        <v>75</v>
      </c>
      <c r="R1305" t="s">
        <v>5486</v>
      </c>
      <c r="S1305">
        <v>6.7200000000000006</v>
      </c>
      <c r="T1305">
        <v>5</v>
      </c>
      <c r="U1305">
        <v>0.2</v>
      </c>
      <c r="V1305">
        <v>2.351999999999999</v>
      </c>
    </row>
    <row r="1306" spans="1:22" x14ac:dyDescent="0.3">
      <c r="A1306">
        <v>2816</v>
      </c>
      <c r="B1306" t="s">
        <v>5992</v>
      </c>
      <c r="C1306">
        <v>2012</v>
      </c>
      <c r="D1306" s="13">
        <v>41153</v>
      </c>
      <c r="E1306" s="13">
        <v>41160</v>
      </c>
      <c r="F1306" t="s">
        <v>50</v>
      </c>
      <c r="G1306" t="s">
        <v>5993</v>
      </c>
      <c r="H1306" t="s">
        <v>5994</v>
      </c>
      <c r="I1306" t="s">
        <v>102</v>
      </c>
      <c r="J1306" t="s">
        <v>27</v>
      </c>
      <c r="K1306" t="s">
        <v>612</v>
      </c>
      <c r="L1306" t="s">
        <v>1245</v>
      </c>
      <c r="M1306">
        <v>2038</v>
      </c>
      <c r="N1306" t="s">
        <v>148</v>
      </c>
      <c r="O1306" t="s">
        <v>2773</v>
      </c>
      <c r="P1306" t="s">
        <v>46</v>
      </c>
      <c r="Q1306" t="s">
        <v>75</v>
      </c>
      <c r="R1306" t="s">
        <v>2774</v>
      </c>
      <c r="S1306">
        <v>114.60000000000001</v>
      </c>
      <c r="T1306">
        <v>5</v>
      </c>
      <c r="U1306">
        <v>0</v>
      </c>
      <c r="V1306">
        <v>51.57</v>
      </c>
    </row>
    <row r="1307" spans="1:22" x14ac:dyDescent="0.3">
      <c r="A1307">
        <v>2800</v>
      </c>
      <c r="B1307" t="s">
        <v>5974</v>
      </c>
      <c r="C1307">
        <v>2014</v>
      </c>
      <c r="D1307" s="13">
        <v>41933</v>
      </c>
      <c r="E1307" s="13">
        <v>41940</v>
      </c>
      <c r="F1307" t="s">
        <v>50</v>
      </c>
      <c r="G1307" t="s">
        <v>4112</v>
      </c>
      <c r="H1307" t="s">
        <v>4113</v>
      </c>
      <c r="I1307" t="s">
        <v>26</v>
      </c>
      <c r="J1307" t="s">
        <v>27</v>
      </c>
      <c r="K1307" t="s">
        <v>5141</v>
      </c>
      <c r="L1307" t="s">
        <v>1707</v>
      </c>
      <c r="M1307">
        <v>72209</v>
      </c>
      <c r="N1307" t="s">
        <v>30</v>
      </c>
      <c r="O1307" t="s">
        <v>2750</v>
      </c>
      <c r="P1307" t="s">
        <v>46</v>
      </c>
      <c r="Q1307" t="s">
        <v>75</v>
      </c>
      <c r="R1307" t="s">
        <v>2751</v>
      </c>
      <c r="S1307">
        <v>145.85000000000002</v>
      </c>
      <c r="T1307">
        <v>5</v>
      </c>
      <c r="U1307">
        <v>0</v>
      </c>
      <c r="V1307">
        <v>70.007999999999996</v>
      </c>
    </row>
    <row r="1308" spans="1:22" x14ac:dyDescent="0.3">
      <c r="A1308">
        <v>2796</v>
      </c>
      <c r="B1308" t="s">
        <v>5972</v>
      </c>
      <c r="C1308">
        <v>2011</v>
      </c>
      <c r="D1308" s="13">
        <v>40645</v>
      </c>
      <c r="E1308" s="13">
        <v>40650</v>
      </c>
      <c r="F1308" t="s">
        <v>50</v>
      </c>
      <c r="G1308" t="s">
        <v>5715</v>
      </c>
      <c r="H1308" t="s">
        <v>5716</v>
      </c>
      <c r="I1308" t="s">
        <v>41</v>
      </c>
      <c r="J1308" t="s">
        <v>27</v>
      </c>
      <c r="K1308" t="s">
        <v>5973</v>
      </c>
      <c r="L1308" t="s">
        <v>43</v>
      </c>
      <c r="M1308">
        <v>90278</v>
      </c>
      <c r="N1308" t="s">
        <v>44</v>
      </c>
      <c r="O1308" t="s">
        <v>1966</v>
      </c>
      <c r="P1308" t="s">
        <v>46</v>
      </c>
      <c r="Q1308" t="s">
        <v>75</v>
      </c>
      <c r="R1308" t="s">
        <v>1967</v>
      </c>
      <c r="S1308">
        <v>18.088000000000001</v>
      </c>
      <c r="T1308">
        <v>7</v>
      </c>
      <c r="U1308">
        <v>0.2</v>
      </c>
      <c r="V1308">
        <v>6.5569000000000006</v>
      </c>
    </row>
    <row r="1309" spans="1:22" x14ac:dyDescent="0.3">
      <c r="A1309">
        <v>2774</v>
      </c>
      <c r="B1309" t="s">
        <v>5949</v>
      </c>
      <c r="C1309">
        <v>2013</v>
      </c>
      <c r="D1309" s="13">
        <v>41601</v>
      </c>
      <c r="E1309" s="13">
        <v>41605</v>
      </c>
      <c r="F1309" t="s">
        <v>50</v>
      </c>
      <c r="G1309" t="s">
        <v>2983</v>
      </c>
      <c r="H1309" t="s">
        <v>2984</v>
      </c>
      <c r="I1309" t="s">
        <v>26</v>
      </c>
      <c r="J1309" t="s">
        <v>27</v>
      </c>
      <c r="K1309" t="s">
        <v>880</v>
      </c>
      <c r="L1309" t="s">
        <v>238</v>
      </c>
      <c r="M1309">
        <v>48205</v>
      </c>
      <c r="N1309" t="s">
        <v>105</v>
      </c>
      <c r="O1309" t="s">
        <v>414</v>
      </c>
      <c r="P1309" t="s">
        <v>46</v>
      </c>
      <c r="Q1309" t="s">
        <v>75</v>
      </c>
      <c r="R1309" t="s">
        <v>415</v>
      </c>
      <c r="S1309">
        <v>49.44</v>
      </c>
      <c r="T1309">
        <v>3</v>
      </c>
      <c r="U1309">
        <v>0</v>
      </c>
      <c r="V1309">
        <v>24.2256</v>
      </c>
    </row>
    <row r="1310" spans="1:22" x14ac:dyDescent="0.3">
      <c r="A1310">
        <v>2765</v>
      </c>
      <c r="B1310" t="s">
        <v>5933</v>
      </c>
      <c r="C1310">
        <v>2014</v>
      </c>
      <c r="D1310" s="13">
        <v>41813</v>
      </c>
      <c r="E1310" s="13">
        <v>41819</v>
      </c>
      <c r="F1310" t="s">
        <v>50</v>
      </c>
      <c r="G1310" t="s">
        <v>4051</v>
      </c>
      <c r="H1310" t="s">
        <v>4052</v>
      </c>
      <c r="I1310" t="s">
        <v>102</v>
      </c>
      <c r="J1310" t="s">
        <v>27</v>
      </c>
      <c r="K1310" t="s">
        <v>146</v>
      </c>
      <c r="L1310" t="s">
        <v>147</v>
      </c>
      <c r="M1310">
        <v>19140</v>
      </c>
      <c r="N1310" t="s">
        <v>148</v>
      </c>
      <c r="O1310" t="s">
        <v>1386</v>
      </c>
      <c r="P1310" t="s">
        <v>46</v>
      </c>
      <c r="Q1310" t="s">
        <v>75</v>
      </c>
      <c r="R1310" t="s">
        <v>1387</v>
      </c>
      <c r="S1310">
        <v>31.155000000000005</v>
      </c>
      <c r="T1310">
        <v>5</v>
      </c>
      <c r="U1310">
        <v>0.7</v>
      </c>
      <c r="V1310">
        <v>-23.8855</v>
      </c>
    </row>
    <row r="1311" spans="1:22" x14ac:dyDescent="0.3">
      <c r="A1311">
        <v>1308</v>
      </c>
      <c r="B1311" t="s">
        <v>3618</v>
      </c>
      <c r="C1311">
        <v>2013</v>
      </c>
      <c r="D1311" s="13">
        <v>41446</v>
      </c>
      <c r="E1311" s="13">
        <v>41447</v>
      </c>
      <c r="F1311" t="s">
        <v>188</v>
      </c>
      <c r="G1311" t="s">
        <v>984</v>
      </c>
      <c r="H1311" t="s">
        <v>985</v>
      </c>
      <c r="I1311" t="s">
        <v>26</v>
      </c>
      <c r="J1311" t="s">
        <v>27</v>
      </c>
      <c r="K1311" t="s">
        <v>602</v>
      </c>
      <c r="L1311" t="s">
        <v>43</v>
      </c>
      <c r="M1311">
        <v>91104</v>
      </c>
      <c r="N1311" t="s">
        <v>44</v>
      </c>
      <c r="O1311" t="s">
        <v>3046</v>
      </c>
      <c r="P1311" t="s">
        <v>46</v>
      </c>
      <c r="Q1311" t="s">
        <v>75</v>
      </c>
      <c r="R1311" t="s">
        <v>3047</v>
      </c>
      <c r="S1311">
        <v>17.712</v>
      </c>
      <c r="T1311">
        <v>3</v>
      </c>
      <c r="U1311">
        <v>0.2</v>
      </c>
      <c r="V1311">
        <v>6.4206000000000012</v>
      </c>
    </row>
    <row r="1312" spans="1:22" x14ac:dyDescent="0.3">
      <c r="A1312">
        <v>2764</v>
      </c>
      <c r="B1312" t="s">
        <v>5933</v>
      </c>
      <c r="C1312">
        <v>2014</v>
      </c>
      <c r="D1312" s="13">
        <v>41813</v>
      </c>
      <c r="E1312" s="13">
        <v>41819</v>
      </c>
      <c r="F1312" t="s">
        <v>50</v>
      </c>
      <c r="G1312" t="s">
        <v>4051</v>
      </c>
      <c r="H1312" t="s">
        <v>4052</v>
      </c>
      <c r="I1312" t="s">
        <v>102</v>
      </c>
      <c r="J1312" t="s">
        <v>27</v>
      </c>
      <c r="K1312" t="s">
        <v>146</v>
      </c>
      <c r="L1312" t="s">
        <v>147</v>
      </c>
      <c r="M1312">
        <v>19140</v>
      </c>
      <c r="N1312" t="s">
        <v>148</v>
      </c>
      <c r="O1312" t="s">
        <v>5934</v>
      </c>
      <c r="P1312" t="s">
        <v>46</v>
      </c>
      <c r="Q1312" t="s">
        <v>75</v>
      </c>
      <c r="R1312" t="s">
        <v>5935</v>
      </c>
      <c r="S1312">
        <v>10.332000000000003</v>
      </c>
      <c r="T1312">
        <v>3</v>
      </c>
      <c r="U1312">
        <v>0.7</v>
      </c>
      <c r="V1312">
        <v>-7.5767999999999986</v>
      </c>
    </row>
    <row r="1313" spans="1:22" x14ac:dyDescent="0.3">
      <c r="A1313">
        <v>2763</v>
      </c>
      <c r="B1313" t="s">
        <v>5930</v>
      </c>
      <c r="C1313">
        <v>2014</v>
      </c>
      <c r="D1313" s="13">
        <v>41925</v>
      </c>
      <c r="E1313" s="13">
        <v>41927</v>
      </c>
      <c r="F1313" t="s">
        <v>188</v>
      </c>
      <c r="G1313" t="s">
        <v>638</v>
      </c>
      <c r="H1313" t="s">
        <v>639</v>
      </c>
      <c r="I1313" t="s">
        <v>102</v>
      </c>
      <c r="J1313" t="s">
        <v>27</v>
      </c>
      <c r="K1313" t="s">
        <v>127</v>
      </c>
      <c r="L1313" t="s">
        <v>43</v>
      </c>
      <c r="M1313">
        <v>94110</v>
      </c>
      <c r="N1313" t="s">
        <v>44</v>
      </c>
      <c r="O1313" t="s">
        <v>3862</v>
      </c>
      <c r="P1313" t="s">
        <v>46</v>
      </c>
      <c r="Q1313" t="s">
        <v>75</v>
      </c>
      <c r="R1313" t="s">
        <v>3863</v>
      </c>
      <c r="S1313">
        <v>101.84</v>
      </c>
      <c r="T1313">
        <v>5</v>
      </c>
      <c r="U1313">
        <v>0.2</v>
      </c>
      <c r="V1313">
        <v>36.917000000000002</v>
      </c>
    </row>
    <row r="1314" spans="1:22" x14ac:dyDescent="0.3">
      <c r="A1314">
        <v>2749</v>
      </c>
      <c r="B1314" t="s">
        <v>5909</v>
      </c>
      <c r="C1314">
        <v>2012</v>
      </c>
      <c r="D1314" s="13">
        <v>41247</v>
      </c>
      <c r="E1314" s="13">
        <v>41251</v>
      </c>
      <c r="F1314" t="s">
        <v>50</v>
      </c>
      <c r="G1314" t="s">
        <v>5910</v>
      </c>
      <c r="H1314" t="s">
        <v>5911</v>
      </c>
      <c r="I1314" t="s">
        <v>26</v>
      </c>
      <c r="J1314" t="s">
        <v>27</v>
      </c>
      <c r="K1314" t="s">
        <v>5647</v>
      </c>
      <c r="L1314" t="s">
        <v>54</v>
      </c>
      <c r="M1314">
        <v>32303</v>
      </c>
      <c r="N1314" t="s">
        <v>30</v>
      </c>
      <c r="O1314" t="s">
        <v>5389</v>
      </c>
      <c r="P1314" t="s">
        <v>46</v>
      </c>
      <c r="Q1314" t="s">
        <v>75</v>
      </c>
      <c r="R1314" t="s">
        <v>5390</v>
      </c>
      <c r="S1314">
        <v>8.2260000000000009</v>
      </c>
      <c r="T1314">
        <v>3</v>
      </c>
      <c r="U1314">
        <v>0.7</v>
      </c>
      <c r="V1314">
        <v>-6.0323999999999991</v>
      </c>
    </row>
    <row r="1315" spans="1:22" x14ac:dyDescent="0.3">
      <c r="A1315">
        <v>2728</v>
      </c>
      <c r="B1315" t="s">
        <v>5882</v>
      </c>
      <c r="C1315">
        <v>2014</v>
      </c>
      <c r="D1315" s="13">
        <v>41996</v>
      </c>
      <c r="E1315" s="13">
        <v>41998</v>
      </c>
      <c r="F1315" t="s">
        <v>188</v>
      </c>
      <c r="G1315" t="s">
        <v>744</v>
      </c>
      <c r="H1315" t="s">
        <v>745</v>
      </c>
      <c r="I1315" t="s">
        <v>26</v>
      </c>
      <c r="J1315" t="s">
        <v>27</v>
      </c>
      <c r="K1315" t="s">
        <v>2835</v>
      </c>
      <c r="L1315" t="s">
        <v>498</v>
      </c>
      <c r="M1315">
        <v>43615</v>
      </c>
      <c r="N1315" t="s">
        <v>148</v>
      </c>
      <c r="O1315" t="s">
        <v>2018</v>
      </c>
      <c r="P1315" t="s">
        <v>46</v>
      </c>
      <c r="Q1315" t="s">
        <v>75</v>
      </c>
      <c r="R1315" t="s">
        <v>2019</v>
      </c>
      <c r="S1315">
        <v>1.6410000000000002</v>
      </c>
      <c r="T1315">
        <v>1</v>
      </c>
      <c r="U1315">
        <v>0.7</v>
      </c>
      <c r="V1315">
        <v>-1.3128000000000002</v>
      </c>
    </row>
    <row r="1316" spans="1:22" x14ac:dyDescent="0.3">
      <c r="A1316">
        <v>2725</v>
      </c>
      <c r="B1316" t="s">
        <v>5878</v>
      </c>
      <c r="C1316">
        <v>2011</v>
      </c>
      <c r="D1316" s="13">
        <v>40820</v>
      </c>
      <c r="E1316" s="13">
        <v>40824</v>
      </c>
      <c r="F1316" t="s">
        <v>50</v>
      </c>
      <c r="G1316" t="s">
        <v>5879</v>
      </c>
      <c r="H1316" t="s">
        <v>5880</v>
      </c>
      <c r="I1316" t="s">
        <v>26</v>
      </c>
      <c r="J1316" t="s">
        <v>27</v>
      </c>
      <c r="K1316" t="s">
        <v>2105</v>
      </c>
      <c r="L1316" t="s">
        <v>43</v>
      </c>
      <c r="M1316">
        <v>94591</v>
      </c>
      <c r="N1316" t="s">
        <v>44</v>
      </c>
      <c r="O1316" t="s">
        <v>3834</v>
      </c>
      <c r="P1316" t="s">
        <v>46</v>
      </c>
      <c r="Q1316" t="s">
        <v>75</v>
      </c>
      <c r="R1316" t="s">
        <v>3835</v>
      </c>
      <c r="S1316">
        <v>95.64800000000001</v>
      </c>
      <c r="T1316">
        <v>2</v>
      </c>
      <c r="U1316">
        <v>0.2</v>
      </c>
      <c r="V1316">
        <v>31.085599999999989</v>
      </c>
    </row>
    <row r="1317" spans="1:22" x14ac:dyDescent="0.3">
      <c r="A1317">
        <v>2711</v>
      </c>
      <c r="B1317" t="s">
        <v>5859</v>
      </c>
      <c r="C1317">
        <v>2012</v>
      </c>
      <c r="D1317" s="13">
        <v>41254</v>
      </c>
      <c r="E1317" s="13">
        <v>41258</v>
      </c>
      <c r="F1317" t="s">
        <v>50</v>
      </c>
      <c r="G1317" t="s">
        <v>4056</v>
      </c>
      <c r="H1317" t="s">
        <v>4057</v>
      </c>
      <c r="I1317" t="s">
        <v>26</v>
      </c>
      <c r="J1317" t="s">
        <v>27</v>
      </c>
      <c r="K1317" t="s">
        <v>1521</v>
      </c>
      <c r="L1317" t="s">
        <v>54</v>
      </c>
      <c r="M1317">
        <v>32216</v>
      </c>
      <c r="N1317" t="s">
        <v>30</v>
      </c>
      <c r="O1317" t="s">
        <v>1596</v>
      </c>
      <c r="P1317" t="s">
        <v>46</v>
      </c>
      <c r="Q1317" t="s">
        <v>75</v>
      </c>
      <c r="R1317" t="s">
        <v>1597</v>
      </c>
      <c r="S1317">
        <v>12.828000000000001</v>
      </c>
      <c r="T1317">
        <v>2</v>
      </c>
      <c r="U1317">
        <v>0.7</v>
      </c>
      <c r="V1317">
        <v>-8.9795999999999978</v>
      </c>
    </row>
    <row r="1318" spans="1:22" x14ac:dyDescent="0.3">
      <c r="A1318">
        <v>2691</v>
      </c>
      <c r="B1318" t="s">
        <v>5828</v>
      </c>
      <c r="C1318">
        <v>2014</v>
      </c>
      <c r="D1318" s="13">
        <v>41978</v>
      </c>
      <c r="E1318" s="13">
        <v>41982</v>
      </c>
      <c r="F1318" t="s">
        <v>50</v>
      </c>
      <c r="G1318" t="s">
        <v>3150</v>
      </c>
      <c r="H1318" t="s">
        <v>3151</v>
      </c>
      <c r="I1318" t="s">
        <v>26</v>
      </c>
      <c r="J1318" t="s">
        <v>27</v>
      </c>
      <c r="K1318" t="s">
        <v>146</v>
      </c>
      <c r="L1318" t="s">
        <v>147</v>
      </c>
      <c r="M1318">
        <v>19134</v>
      </c>
      <c r="N1318" t="s">
        <v>148</v>
      </c>
      <c r="O1318" t="s">
        <v>3877</v>
      </c>
      <c r="P1318" t="s">
        <v>46</v>
      </c>
      <c r="Q1318" t="s">
        <v>75</v>
      </c>
      <c r="R1318" t="s">
        <v>1214</v>
      </c>
      <c r="S1318">
        <v>5.3460000000000019</v>
      </c>
      <c r="T1318">
        <v>3</v>
      </c>
      <c r="U1318">
        <v>0.7</v>
      </c>
      <c r="V1318">
        <v>-4.4550000000000001</v>
      </c>
    </row>
    <row r="1319" spans="1:22" x14ac:dyDescent="0.3">
      <c r="A1319">
        <v>2688</v>
      </c>
      <c r="B1319" t="s">
        <v>5821</v>
      </c>
      <c r="C1319">
        <v>2013</v>
      </c>
      <c r="D1319" s="13">
        <v>41491</v>
      </c>
      <c r="E1319" s="13">
        <v>41492</v>
      </c>
      <c r="F1319" t="s">
        <v>188</v>
      </c>
      <c r="G1319" t="s">
        <v>2230</v>
      </c>
      <c r="H1319" t="s">
        <v>2231</v>
      </c>
      <c r="I1319" t="s">
        <v>26</v>
      </c>
      <c r="J1319" t="s">
        <v>27</v>
      </c>
      <c r="K1319" t="s">
        <v>1385</v>
      </c>
      <c r="L1319" t="s">
        <v>211</v>
      </c>
      <c r="M1319">
        <v>61604</v>
      </c>
      <c r="N1319" t="s">
        <v>105</v>
      </c>
      <c r="O1319" t="s">
        <v>5822</v>
      </c>
      <c r="P1319" t="s">
        <v>46</v>
      </c>
      <c r="Q1319" t="s">
        <v>75</v>
      </c>
      <c r="R1319" t="s">
        <v>5823</v>
      </c>
      <c r="S1319">
        <v>3.9799999999999991</v>
      </c>
      <c r="T1319">
        <v>5</v>
      </c>
      <c r="U1319">
        <v>0.8</v>
      </c>
      <c r="V1319">
        <v>-6.5670000000000019</v>
      </c>
    </row>
    <row r="1320" spans="1:22" x14ac:dyDescent="0.3">
      <c r="A1320">
        <v>2687</v>
      </c>
      <c r="B1320" t="s">
        <v>5820</v>
      </c>
      <c r="C1320">
        <v>2013</v>
      </c>
      <c r="D1320" s="13">
        <v>41524</v>
      </c>
      <c r="E1320" s="13">
        <v>41529</v>
      </c>
      <c r="F1320" t="s">
        <v>50</v>
      </c>
      <c r="G1320" t="s">
        <v>407</v>
      </c>
      <c r="H1320" t="s">
        <v>408</v>
      </c>
      <c r="I1320" t="s">
        <v>26</v>
      </c>
      <c r="J1320" t="s">
        <v>27</v>
      </c>
      <c r="K1320" t="s">
        <v>3970</v>
      </c>
      <c r="L1320" t="s">
        <v>88</v>
      </c>
      <c r="M1320">
        <v>27360</v>
      </c>
      <c r="N1320" t="s">
        <v>30</v>
      </c>
      <c r="O1320" t="s">
        <v>3424</v>
      </c>
      <c r="P1320" t="s">
        <v>46</v>
      </c>
      <c r="Q1320" t="s">
        <v>75</v>
      </c>
      <c r="R1320" t="s">
        <v>3425</v>
      </c>
      <c r="S1320">
        <v>3.2040000000000002</v>
      </c>
      <c r="T1320">
        <v>2</v>
      </c>
      <c r="U1320">
        <v>0.7</v>
      </c>
      <c r="V1320">
        <v>-2.4563999999999995</v>
      </c>
    </row>
    <row r="1321" spans="1:22" x14ac:dyDescent="0.3">
      <c r="A1321">
        <v>2685</v>
      </c>
      <c r="B1321" t="s">
        <v>5819</v>
      </c>
      <c r="C1321">
        <v>2014</v>
      </c>
      <c r="D1321" s="13">
        <v>41820</v>
      </c>
      <c r="E1321" s="13">
        <v>41827</v>
      </c>
      <c r="F1321" t="s">
        <v>50</v>
      </c>
      <c r="G1321" t="s">
        <v>4911</v>
      </c>
      <c r="H1321" t="s">
        <v>4912</v>
      </c>
      <c r="I1321" t="s">
        <v>26</v>
      </c>
      <c r="J1321" t="s">
        <v>27</v>
      </c>
      <c r="K1321" t="s">
        <v>42</v>
      </c>
      <c r="L1321" t="s">
        <v>43</v>
      </c>
      <c r="M1321">
        <v>90004</v>
      </c>
      <c r="N1321" t="s">
        <v>44</v>
      </c>
      <c r="O1321" t="s">
        <v>5374</v>
      </c>
      <c r="P1321" t="s">
        <v>46</v>
      </c>
      <c r="Q1321" t="s">
        <v>75</v>
      </c>
      <c r="R1321" t="s">
        <v>5375</v>
      </c>
      <c r="S1321">
        <v>312.55200000000002</v>
      </c>
      <c r="T1321">
        <v>9</v>
      </c>
      <c r="U1321">
        <v>0.2</v>
      </c>
      <c r="V1321">
        <v>101.57939999999999</v>
      </c>
    </row>
    <row r="1322" spans="1:22" x14ac:dyDescent="0.3">
      <c r="A1322">
        <v>2682</v>
      </c>
      <c r="B1322" t="s">
        <v>5812</v>
      </c>
      <c r="C1322">
        <v>2014</v>
      </c>
      <c r="D1322" s="13">
        <v>41661</v>
      </c>
      <c r="E1322" s="13">
        <v>41667</v>
      </c>
      <c r="F1322" t="s">
        <v>50</v>
      </c>
      <c r="G1322" t="s">
        <v>3503</v>
      </c>
      <c r="H1322" t="s">
        <v>3504</v>
      </c>
      <c r="I1322" t="s">
        <v>102</v>
      </c>
      <c r="J1322" t="s">
        <v>27</v>
      </c>
      <c r="K1322" t="s">
        <v>328</v>
      </c>
      <c r="L1322" t="s">
        <v>238</v>
      </c>
      <c r="M1322">
        <v>49201</v>
      </c>
      <c r="N1322" t="s">
        <v>105</v>
      </c>
      <c r="O1322" t="s">
        <v>5813</v>
      </c>
      <c r="P1322" t="s">
        <v>46</v>
      </c>
      <c r="Q1322" t="s">
        <v>75</v>
      </c>
      <c r="R1322" t="s">
        <v>5814</v>
      </c>
      <c r="S1322">
        <v>89.52</v>
      </c>
      <c r="T1322">
        <v>4</v>
      </c>
      <c r="U1322">
        <v>0</v>
      </c>
      <c r="V1322">
        <v>42.074399999999997</v>
      </c>
    </row>
    <row r="1323" spans="1:22" x14ac:dyDescent="0.3">
      <c r="A1323">
        <v>1320</v>
      </c>
      <c r="B1323" t="s">
        <v>3639</v>
      </c>
      <c r="C1323">
        <v>2011</v>
      </c>
      <c r="D1323" s="13">
        <v>40725</v>
      </c>
      <c r="E1323" s="13">
        <v>40729</v>
      </c>
      <c r="F1323" t="s">
        <v>50</v>
      </c>
      <c r="G1323" t="s">
        <v>3640</v>
      </c>
      <c r="H1323" t="s">
        <v>3641</v>
      </c>
      <c r="I1323" t="s">
        <v>41</v>
      </c>
      <c r="J1323" t="s">
        <v>27</v>
      </c>
      <c r="K1323" t="s">
        <v>3642</v>
      </c>
      <c r="L1323" t="s">
        <v>54</v>
      </c>
      <c r="M1323">
        <v>32725</v>
      </c>
      <c r="N1323" t="s">
        <v>30</v>
      </c>
      <c r="O1323" t="s">
        <v>2391</v>
      </c>
      <c r="P1323" t="s">
        <v>46</v>
      </c>
      <c r="Q1323" t="s">
        <v>75</v>
      </c>
      <c r="R1323" t="s">
        <v>2392</v>
      </c>
      <c r="S1323">
        <v>5.1840000000000011</v>
      </c>
      <c r="T1323">
        <v>6</v>
      </c>
      <c r="U1323">
        <v>0.7</v>
      </c>
      <c r="V1323">
        <v>-3.6288</v>
      </c>
    </row>
    <row r="1324" spans="1:22" x14ac:dyDescent="0.3">
      <c r="A1324">
        <v>1321</v>
      </c>
      <c r="B1324" t="s">
        <v>3643</v>
      </c>
      <c r="C1324">
        <v>2014</v>
      </c>
      <c r="D1324" s="13">
        <v>41674</v>
      </c>
      <c r="E1324" s="13">
        <v>41679</v>
      </c>
      <c r="F1324" t="s">
        <v>50</v>
      </c>
      <c r="G1324" t="s">
        <v>3644</v>
      </c>
      <c r="H1324" t="s">
        <v>3645</v>
      </c>
      <c r="I1324" t="s">
        <v>26</v>
      </c>
      <c r="J1324" t="s">
        <v>27</v>
      </c>
      <c r="K1324" t="s">
        <v>1007</v>
      </c>
      <c r="L1324" t="s">
        <v>498</v>
      </c>
      <c r="M1324">
        <v>45231</v>
      </c>
      <c r="N1324" t="s">
        <v>148</v>
      </c>
      <c r="O1324" t="s">
        <v>2727</v>
      </c>
      <c r="P1324" t="s">
        <v>46</v>
      </c>
      <c r="Q1324" t="s">
        <v>75</v>
      </c>
      <c r="R1324" t="s">
        <v>2728</v>
      </c>
      <c r="S1324">
        <v>5.2290000000000001</v>
      </c>
      <c r="T1324">
        <v>3</v>
      </c>
      <c r="U1324">
        <v>0.7</v>
      </c>
      <c r="V1324">
        <v>-4.1831999999999976</v>
      </c>
    </row>
    <row r="1325" spans="1:22" x14ac:dyDescent="0.3">
      <c r="A1325">
        <v>2680</v>
      </c>
      <c r="B1325" t="s">
        <v>5812</v>
      </c>
      <c r="C1325">
        <v>2014</v>
      </c>
      <c r="D1325" s="13">
        <v>41661</v>
      </c>
      <c r="E1325" s="13">
        <v>41667</v>
      </c>
      <c r="F1325" t="s">
        <v>50</v>
      </c>
      <c r="G1325" t="s">
        <v>3503</v>
      </c>
      <c r="H1325" t="s">
        <v>3504</v>
      </c>
      <c r="I1325" t="s">
        <v>102</v>
      </c>
      <c r="J1325" t="s">
        <v>27</v>
      </c>
      <c r="K1325" t="s">
        <v>328</v>
      </c>
      <c r="L1325" t="s">
        <v>238</v>
      </c>
      <c r="M1325">
        <v>49201</v>
      </c>
      <c r="N1325" t="s">
        <v>105</v>
      </c>
      <c r="O1325" t="s">
        <v>2391</v>
      </c>
      <c r="P1325" t="s">
        <v>46</v>
      </c>
      <c r="Q1325" t="s">
        <v>75</v>
      </c>
      <c r="R1325" t="s">
        <v>2392</v>
      </c>
      <c r="S1325">
        <v>14.399999999999999</v>
      </c>
      <c r="T1325">
        <v>5</v>
      </c>
      <c r="U1325">
        <v>0</v>
      </c>
      <c r="V1325">
        <v>7.056</v>
      </c>
    </row>
    <row r="1326" spans="1:22" x14ac:dyDescent="0.3">
      <c r="A1326">
        <v>2679</v>
      </c>
      <c r="B1326" t="s">
        <v>5809</v>
      </c>
      <c r="C1326">
        <v>2011</v>
      </c>
      <c r="D1326" s="13">
        <v>40715</v>
      </c>
      <c r="E1326" s="13">
        <v>40715</v>
      </c>
      <c r="F1326" t="s">
        <v>1290</v>
      </c>
      <c r="G1326" t="s">
        <v>5810</v>
      </c>
      <c r="H1326" t="s">
        <v>5811</v>
      </c>
      <c r="I1326" t="s">
        <v>26</v>
      </c>
      <c r="J1326" t="s">
        <v>27</v>
      </c>
      <c r="K1326" t="s">
        <v>3595</v>
      </c>
      <c r="L1326" t="s">
        <v>457</v>
      </c>
      <c r="M1326">
        <v>81001</v>
      </c>
      <c r="N1326" t="s">
        <v>44</v>
      </c>
      <c r="O1326" t="s">
        <v>2872</v>
      </c>
      <c r="P1326" t="s">
        <v>46</v>
      </c>
      <c r="Q1326" t="s">
        <v>75</v>
      </c>
      <c r="R1326" t="s">
        <v>2873</v>
      </c>
      <c r="S1326">
        <v>25.164000000000001</v>
      </c>
      <c r="T1326">
        <v>2</v>
      </c>
      <c r="U1326">
        <v>0.7</v>
      </c>
      <c r="V1326">
        <v>-16.775999999999996</v>
      </c>
    </row>
    <row r="1327" spans="1:22" x14ac:dyDescent="0.3">
      <c r="A1327">
        <v>2678</v>
      </c>
      <c r="B1327" t="s">
        <v>5809</v>
      </c>
      <c r="C1327">
        <v>2011</v>
      </c>
      <c r="D1327" s="13">
        <v>40715</v>
      </c>
      <c r="E1327" s="13">
        <v>40715</v>
      </c>
      <c r="F1327" t="s">
        <v>1290</v>
      </c>
      <c r="G1327" t="s">
        <v>5810</v>
      </c>
      <c r="H1327" t="s">
        <v>5811</v>
      </c>
      <c r="I1327" t="s">
        <v>26</v>
      </c>
      <c r="J1327" t="s">
        <v>27</v>
      </c>
      <c r="K1327" t="s">
        <v>3595</v>
      </c>
      <c r="L1327" t="s">
        <v>457</v>
      </c>
      <c r="M1327">
        <v>81001</v>
      </c>
      <c r="N1327" t="s">
        <v>44</v>
      </c>
      <c r="O1327" t="s">
        <v>4315</v>
      </c>
      <c r="P1327" t="s">
        <v>46</v>
      </c>
      <c r="Q1327" t="s">
        <v>75</v>
      </c>
      <c r="R1327" t="s">
        <v>4316</v>
      </c>
      <c r="S1327">
        <v>11.088000000000003</v>
      </c>
      <c r="T1327">
        <v>7</v>
      </c>
      <c r="U1327">
        <v>0.7</v>
      </c>
      <c r="V1327">
        <v>-8.1311999999999998</v>
      </c>
    </row>
    <row r="1328" spans="1:22" x14ac:dyDescent="0.3">
      <c r="A1328">
        <v>2666</v>
      </c>
      <c r="B1328" t="s">
        <v>5791</v>
      </c>
      <c r="C1328">
        <v>2013</v>
      </c>
      <c r="D1328" s="13">
        <v>41396</v>
      </c>
      <c r="E1328" s="13">
        <v>41399</v>
      </c>
      <c r="F1328" t="s">
        <v>188</v>
      </c>
      <c r="G1328" t="s">
        <v>4372</v>
      </c>
      <c r="H1328" t="s">
        <v>4373</v>
      </c>
      <c r="I1328" t="s">
        <v>26</v>
      </c>
      <c r="J1328" t="s">
        <v>27</v>
      </c>
      <c r="K1328" t="s">
        <v>334</v>
      </c>
      <c r="L1328" t="s">
        <v>335</v>
      </c>
      <c r="M1328">
        <v>38109</v>
      </c>
      <c r="N1328" t="s">
        <v>30</v>
      </c>
      <c r="O1328" t="s">
        <v>4819</v>
      </c>
      <c r="P1328" t="s">
        <v>46</v>
      </c>
      <c r="Q1328" t="s">
        <v>75</v>
      </c>
      <c r="R1328" t="s">
        <v>4820</v>
      </c>
      <c r="S1328">
        <v>2.7420000000000004</v>
      </c>
      <c r="T1328">
        <v>2</v>
      </c>
      <c r="U1328">
        <v>0.7</v>
      </c>
      <c r="V1328">
        <v>-2.0107999999999997</v>
      </c>
    </row>
    <row r="1329" spans="1:22" x14ac:dyDescent="0.3">
      <c r="A1329">
        <v>1326</v>
      </c>
      <c r="B1329" t="s">
        <v>3660</v>
      </c>
      <c r="C1329">
        <v>2011</v>
      </c>
      <c r="D1329" s="13">
        <v>40690</v>
      </c>
      <c r="E1329" s="13">
        <v>40693</v>
      </c>
      <c r="F1329" t="s">
        <v>188</v>
      </c>
      <c r="G1329" t="s">
        <v>824</v>
      </c>
      <c r="H1329" t="s">
        <v>825</v>
      </c>
      <c r="I1329" t="s">
        <v>26</v>
      </c>
      <c r="J1329" t="s">
        <v>27</v>
      </c>
      <c r="K1329" t="s">
        <v>303</v>
      </c>
      <c r="L1329" t="s">
        <v>211</v>
      </c>
      <c r="M1329">
        <v>60653</v>
      </c>
      <c r="N1329" t="s">
        <v>105</v>
      </c>
      <c r="O1329" t="s">
        <v>3661</v>
      </c>
      <c r="P1329" t="s">
        <v>46</v>
      </c>
      <c r="Q1329" t="s">
        <v>75</v>
      </c>
      <c r="R1329" t="s">
        <v>3662</v>
      </c>
      <c r="S1329">
        <v>17.459999999999997</v>
      </c>
      <c r="T1329">
        <v>6</v>
      </c>
      <c r="U1329">
        <v>0.8</v>
      </c>
      <c r="V1329">
        <v>-30.555000000000007</v>
      </c>
    </row>
    <row r="1330" spans="1:22" x14ac:dyDescent="0.3">
      <c r="A1330">
        <v>2663</v>
      </c>
      <c r="B1330" t="s">
        <v>5788</v>
      </c>
      <c r="C1330">
        <v>2014</v>
      </c>
      <c r="D1330" s="13">
        <v>41744</v>
      </c>
      <c r="E1330" s="13">
        <v>41745</v>
      </c>
      <c r="F1330" t="s">
        <v>188</v>
      </c>
      <c r="G1330" t="s">
        <v>5789</v>
      </c>
      <c r="H1330" t="s">
        <v>5790</v>
      </c>
      <c r="I1330" t="s">
        <v>102</v>
      </c>
      <c r="J1330" t="s">
        <v>27</v>
      </c>
      <c r="K1330" t="s">
        <v>318</v>
      </c>
      <c r="L1330" t="s">
        <v>596</v>
      </c>
      <c r="M1330">
        <v>65807</v>
      </c>
      <c r="N1330" t="s">
        <v>105</v>
      </c>
      <c r="O1330" t="s">
        <v>971</v>
      </c>
      <c r="P1330" t="s">
        <v>46</v>
      </c>
      <c r="Q1330" t="s">
        <v>75</v>
      </c>
      <c r="R1330" t="s">
        <v>972</v>
      </c>
      <c r="S1330">
        <v>8.76</v>
      </c>
      <c r="T1330">
        <v>2</v>
      </c>
      <c r="U1330">
        <v>0</v>
      </c>
      <c r="V1330">
        <v>4.2047999999999996</v>
      </c>
    </row>
    <row r="1331" spans="1:22" x14ac:dyDescent="0.3">
      <c r="A1331">
        <v>2656</v>
      </c>
      <c r="B1331" t="s">
        <v>5776</v>
      </c>
      <c r="C1331">
        <v>2014</v>
      </c>
      <c r="D1331" s="13">
        <v>41900</v>
      </c>
      <c r="E1331" s="13">
        <v>41904</v>
      </c>
      <c r="F1331" t="s">
        <v>23</v>
      </c>
      <c r="G1331" t="s">
        <v>1108</v>
      </c>
      <c r="H1331" t="s">
        <v>1109</v>
      </c>
      <c r="I1331" t="s">
        <v>41</v>
      </c>
      <c r="J1331" t="s">
        <v>27</v>
      </c>
      <c r="K1331" t="s">
        <v>3771</v>
      </c>
      <c r="L1331" t="s">
        <v>121</v>
      </c>
      <c r="M1331">
        <v>84604</v>
      </c>
      <c r="N1331" t="s">
        <v>44</v>
      </c>
      <c r="O1331" t="s">
        <v>5781</v>
      </c>
      <c r="P1331" t="s">
        <v>46</v>
      </c>
      <c r="Q1331" t="s">
        <v>75</v>
      </c>
      <c r="R1331" t="s">
        <v>5782</v>
      </c>
      <c r="S1331">
        <v>25.584000000000003</v>
      </c>
      <c r="T1331">
        <v>2</v>
      </c>
      <c r="U1331">
        <v>0.2</v>
      </c>
      <c r="V1331">
        <v>8.9543999999999997</v>
      </c>
    </row>
    <row r="1332" spans="1:22" x14ac:dyDescent="0.3">
      <c r="A1332">
        <v>2653</v>
      </c>
      <c r="B1332" t="s">
        <v>5776</v>
      </c>
      <c r="C1332">
        <v>2014</v>
      </c>
      <c r="D1332" s="13">
        <v>41900</v>
      </c>
      <c r="E1332" s="13">
        <v>41904</v>
      </c>
      <c r="F1332" t="s">
        <v>23</v>
      </c>
      <c r="G1332" t="s">
        <v>1108</v>
      </c>
      <c r="H1332" t="s">
        <v>1109</v>
      </c>
      <c r="I1332" t="s">
        <v>41</v>
      </c>
      <c r="J1332" t="s">
        <v>27</v>
      </c>
      <c r="K1332" t="s">
        <v>3771</v>
      </c>
      <c r="L1332" t="s">
        <v>121</v>
      </c>
      <c r="M1332">
        <v>84604</v>
      </c>
      <c r="N1332" t="s">
        <v>44</v>
      </c>
      <c r="O1332" t="s">
        <v>2709</v>
      </c>
      <c r="P1332" t="s">
        <v>46</v>
      </c>
      <c r="Q1332" t="s">
        <v>75</v>
      </c>
      <c r="R1332" t="s">
        <v>2710</v>
      </c>
      <c r="S1332">
        <v>11.784000000000001</v>
      </c>
      <c r="T1332">
        <v>3</v>
      </c>
      <c r="U1332">
        <v>0.2</v>
      </c>
      <c r="V1332">
        <v>4.2716999999999992</v>
      </c>
    </row>
    <row r="1333" spans="1:22" x14ac:dyDescent="0.3">
      <c r="A1333">
        <v>2652</v>
      </c>
      <c r="B1333" t="s">
        <v>5776</v>
      </c>
      <c r="C1333">
        <v>2014</v>
      </c>
      <c r="D1333" s="13">
        <v>41900</v>
      </c>
      <c r="E1333" s="13">
        <v>41904</v>
      </c>
      <c r="F1333" t="s">
        <v>23</v>
      </c>
      <c r="G1333" t="s">
        <v>1108</v>
      </c>
      <c r="H1333" t="s">
        <v>1109</v>
      </c>
      <c r="I1333" t="s">
        <v>41</v>
      </c>
      <c r="J1333" t="s">
        <v>27</v>
      </c>
      <c r="K1333" t="s">
        <v>3771</v>
      </c>
      <c r="L1333" t="s">
        <v>121</v>
      </c>
      <c r="M1333">
        <v>84604</v>
      </c>
      <c r="N1333" t="s">
        <v>44</v>
      </c>
      <c r="O1333" t="s">
        <v>5621</v>
      </c>
      <c r="P1333" t="s">
        <v>46</v>
      </c>
      <c r="Q1333" t="s">
        <v>75</v>
      </c>
      <c r="R1333" t="s">
        <v>1219</v>
      </c>
      <c r="S1333">
        <v>10.776000000000002</v>
      </c>
      <c r="T1333">
        <v>3</v>
      </c>
      <c r="U1333">
        <v>0.2</v>
      </c>
      <c r="V1333">
        <v>3.5021999999999989</v>
      </c>
    </row>
    <row r="1334" spans="1:22" x14ac:dyDescent="0.3">
      <c r="A1334">
        <v>2647</v>
      </c>
      <c r="B1334" t="s">
        <v>5769</v>
      </c>
      <c r="C1334">
        <v>2011</v>
      </c>
      <c r="D1334" s="13">
        <v>40793</v>
      </c>
      <c r="E1334" s="13">
        <v>40798</v>
      </c>
      <c r="F1334" t="s">
        <v>23</v>
      </c>
      <c r="G1334" t="s">
        <v>4047</v>
      </c>
      <c r="H1334" t="s">
        <v>4048</v>
      </c>
      <c r="I1334" t="s">
        <v>26</v>
      </c>
      <c r="J1334" t="s">
        <v>27</v>
      </c>
      <c r="K1334" t="s">
        <v>4548</v>
      </c>
      <c r="L1334" t="s">
        <v>649</v>
      </c>
      <c r="M1334">
        <v>74133</v>
      </c>
      <c r="N1334" t="s">
        <v>105</v>
      </c>
      <c r="O1334" t="s">
        <v>5771</v>
      </c>
      <c r="P1334" t="s">
        <v>46</v>
      </c>
      <c r="Q1334" t="s">
        <v>75</v>
      </c>
      <c r="R1334" t="s">
        <v>5772</v>
      </c>
      <c r="S1334">
        <v>42.81</v>
      </c>
      <c r="T1334">
        <v>3</v>
      </c>
      <c r="U1334">
        <v>0</v>
      </c>
      <c r="V1334">
        <v>20.120699999999999</v>
      </c>
    </row>
    <row r="1335" spans="1:22" x14ac:dyDescent="0.3">
      <c r="A1335">
        <v>2639</v>
      </c>
      <c r="B1335" t="s">
        <v>5758</v>
      </c>
      <c r="C1335">
        <v>2014</v>
      </c>
      <c r="D1335" s="13">
        <v>41803</v>
      </c>
      <c r="E1335" s="13">
        <v>41809</v>
      </c>
      <c r="F1335" t="s">
        <v>50</v>
      </c>
      <c r="G1335" t="s">
        <v>5759</v>
      </c>
      <c r="H1335" t="s">
        <v>5760</v>
      </c>
      <c r="I1335" t="s">
        <v>26</v>
      </c>
      <c r="J1335" t="s">
        <v>27</v>
      </c>
      <c r="K1335" t="s">
        <v>266</v>
      </c>
      <c r="L1335" t="s">
        <v>267</v>
      </c>
      <c r="M1335">
        <v>10035</v>
      </c>
      <c r="N1335" t="s">
        <v>148</v>
      </c>
      <c r="O1335" t="s">
        <v>2018</v>
      </c>
      <c r="P1335" t="s">
        <v>46</v>
      </c>
      <c r="Q1335" t="s">
        <v>75</v>
      </c>
      <c r="R1335" t="s">
        <v>2019</v>
      </c>
      <c r="S1335">
        <v>13.128</v>
      </c>
      <c r="T1335">
        <v>3</v>
      </c>
      <c r="U1335">
        <v>0.2</v>
      </c>
      <c r="V1335">
        <v>4.2665999999999986</v>
      </c>
    </row>
    <row r="1336" spans="1:22" x14ac:dyDescent="0.3">
      <c r="A1336">
        <v>1333</v>
      </c>
      <c r="B1336" t="s">
        <v>3678</v>
      </c>
      <c r="C1336">
        <v>2011</v>
      </c>
      <c r="D1336" s="13">
        <v>40591</v>
      </c>
      <c r="E1336" s="13">
        <v>40596</v>
      </c>
      <c r="F1336" t="s">
        <v>50</v>
      </c>
      <c r="G1336" t="s">
        <v>3679</v>
      </c>
      <c r="H1336" t="s">
        <v>3680</v>
      </c>
      <c r="I1336" t="s">
        <v>26</v>
      </c>
      <c r="J1336" t="s">
        <v>27</v>
      </c>
      <c r="K1336" t="s">
        <v>815</v>
      </c>
      <c r="L1336" t="s">
        <v>104</v>
      </c>
      <c r="M1336">
        <v>75220</v>
      </c>
      <c r="N1336" t="s">
        <v>105</v>
      </c>
      <c r="O1336" t="s">
        <v>2936</v>
      </c>
      <c r="P1336" t="s">
        <v>46</v>
      </c>
      <c r="Q1336" t="s">
        <v>75</v>
      </c>
      <c r="R1336" t="s">
        <v>2937</v>
      </c>
      <c r="S1336">
        <v>1.0799999999999998</v>
      </c>
      <c r="T1336">
        <v>3</v>
      </c>
      <c r="U1336">
        <v>0.8</v>
      </c>
      <c r="V1336">
        <v>-1.7280000000000002</v>
      </c>
    </row>
    <row r="1337" spans="1:22" x14ac:dyDescent="0.3">
      <c r="A1337">
        <v>2636</v>
      </c>
      <c r="B1337" t="s">
        <v>5752</v>
      </c>
      <c r="C1337">
        <v>2012</v>
      </c>
      <c r="D1337" s="13">
        <v>41095</v>
      </c>
      <c r="E1337" s="13">
        <v>41100</v>
      </c>
      <c r="F1337" t="s">
        <v>23</v>
      </c>
      <c r="G1337" t="s">
        <v>4611</v>
      </c>
      <c r="H1337" t="s">
        <v>4612</v>
      </c>
      <c r="I1337" t="s">
        <v>41</v>
      </c>
      <c r="J1337" t="s">
        <v>27</v>
      </c>
      <c r="K1337" t="s">
        <v>1706</v>
      </c>
      <c r="L1337" t="s">
        <v>88</v>
      </c>
      <c r="M1337">
        <v>28314</v>
      </c>
      <c r="N1337" t="s">
        <v>30</v>
      </c>
      <c r="O1337" t="s">
        <v>2106</v>
      </c>
      <c r="P1337" t="s">
        <v>46</v>
      </c>
      <c r="Q1337" t="s">
        <v>75</v>
      </c>
      <c r="R1337" t="s">
        <v>2107</v>
      </c>
      <c r="S1337">
        <v>7.2300000000000022</v>
      </c>
      <c r="T1337">
        <v>5</v>
      </c>
      <c r="U1337">
        <v>0.7</v>
      </c>
      <c r="V1337">
        <v>-5.7840000000000007</v>
      </c>
    </row>
    <row r="1338" spans="1:22" x14ac:dyDescent="0.3">
      <c r="A1338">
        <v>1335</v>
      </c>
      <c r="B1338" t="s">
        <v>3683</v>
      </c>
      <c r="C1338">
        <v>2011</v>
      </c>
      <c r="D1338" s="13">
        <v>40669</v>
      </c>
      <c r="E1338" s="13">
        <v>40673</v>
      </c>
      <c r="F1338" t="s">
        <v>50</v>
      </c>
      <c r="G1338" t="s">
        <v>100</v>
      </c>
      <c r="H1338" t="s">
        <v>101</v>
      </c>
      <c r="I1338" t="s">
        <v>102</v>
      </c>
      <c r="J1338" t="s">
        <v>27</v>
      </c>
      <c r="K1338" t="s">
        <v>42</v>
      </c>
      <c r="L1338" t="s">
        <v>43</v>
      </c>
      <c r="M1338">
        <v>90049</v>
      </c>
      <c r="N1338" t="s">
        <v>44</v>
      </c>
      <c r="O1338" t="s">
        <v>2786</v>
      </c>
      <c r="P1338" t="s">
        <v>46</v>
      </c>
      <c r="Q1338" t="s">
        <v>75</v>
      </c>
      <c r="R1338" t="s">
        <v>2787</v>
      </c>
      <c r="S1338">
        <v>140.73599999999999</v>
      </c>
      <c r="T1338">
        <v>8</v>
      </c>
      <c r="U1338">
        <v>0.2</v>
      </c>
      <c r="V1338">
        <v>52.775999999999996</v>
      </c>
    </row>
    <row r="1339" spans="1:22" x14ac:dyDescent="0.3">
      <c r="A1339">
        <v>2630</v>
      </c>
      <c r="B1339" t="s">
        <v>5741</v>
      </c>
      <c r="C1339">
        <v>2014</v>
      </c>
      <c r="D1339" s="13">
        <v>41957</v>
      </c>
      <c r="E1339" s="13">
        <v>41959</v>
      </c>
      <c r="F1339" t="s">
        <v>188</v>
      </c>
      <c r="G1339" t="s">
        <v>979</v>
      </c>
      <c r="H1339" t="s">
        <v>980</v>
      </c>
      <c r="I1339" t="s">
        <v>41</v>
      </c>
      <c r="J1339" t="s">
        <v>27</v>
      </c>
      <c r="K1339" t="s">
        <v>318</v>
      </c>
      <c r="L1339" t="s">
        <v>498</v>
      </c>
      <c r="M1339">
        <v>45503</v>
      </c>
      <c r="N1339" t="s">
        <v>148</v>
      </c>
      <c r="O1339" t="s">
        <v>5744</v>
      </c>
      <c r="P1339" t="s">
        <v>46</v>
      </c>
      <c r="Q1339" t="s">
        <v>75</v>
      </c>
      <c r="R1339" t="s">
        <v>5745</v>
      </c>
      <c r="S1339">
        <v>11.220000000000002</v>
      </c>
      <c r="T1339">
        <v>10</v>
      </c>
      <c r="U1339">
        <v>0.7</v>
      </c>
      <c r="V1339">
        <v>-7.4799999999999969</v>
      </c>
    </row>
    <row r="1340" spans="1:22" x14ac:dyDescent="0.3">
      <c r="A1340">
        <v>2618</v>
      </c>
      <c r="B1340" t="s">
        <v>5729</v>
      </c>
      <c r="C1340">
        <v>2014</v>
      </c>
      <c r="D1340" s="13">
        <v>41731</v>
      </c>
      <c r="E1340" s="13">
        <v>41735</v>
      </c>
      <c r="F1340" t="s">
        <v>50</v>
      </c>
      <c r="G1340" t="s">
        <v>2757</v>
      </c>
      <c r="H1340" t="s">
        <v>2758</v>
      </c>
      <c r="I1340" t="s">
        <v>26</v>
      </c>
      <c r="J1340" t="s">
        <v>27</v>
      </c>
      <c r="K1340" t="s">
        <v>127</v>
      </c>
      <c r="L1340" t="s">
        <v>43</v>
      </c>
      <c r="M1340">
        <v>94110</v>
      </c>
      <c r="N1340" t="s">
        <v>44</v>
      </c>
      <c r="O1340" t="s">
        <v>2614</v>
      </c>
      <c r="P1340" t="s">
        <v>46</v>
      </c>
      <c r="Q1340" t="s">
        <v>75</v>
      </c>
      <c r="R1340" t="s">
        <v>2615</v>
      </c>
      <c r="S1340">
        <v>121.67999999999999</v>
      </c>
      <c r="T1340">
        <v>13</v>
      </c>
      <c r="U1340">
        <v>0.2</v>
      </c>
      <c r="V1340">
        <v>38.024999999999977</v>
      </c>
    </row>
    <row r="1341" spans="1:22" x14ac:dyDescent="0.3">
      <c r="A1341">
        <v>2616</v>
      </c>
      <c r="B1341" t="s">
        <v>5726</v>
      </c>
      <c r="C1341">
        <v>2011</v>
      </c>
      <c r="D1341" s="13">
        <v>40659</v>
      </c>
      <c r="E1341" s="13">
        <v>40666</v>
      </c>
      <c r="F1341" t="s">
        <v>50</v>
      </c>
      <c r="G1341" t="s">
        <v>5727</v>
      </c>
      <c r="H1341" t="s">
        <v>5728</v>
      </c>
      <c r="I1341" t="s">
        <v>41</v>
      </c>
      <c r="J1341" t="s">
        <v>27</v>
      </c>
      <c r="K1341" t="s">
        <v>42</v>
      </c>
      <c r="L1341" t="s">
        <v>43</v>
      </c>
      <c r="M1341">
        <v>90049</v>
      </c>
      <c r="N1341" t="s">
        <v>44</v>
      </c>
      <c r="O1341" t="s">
        <v>177</v>
      </c>
      <c r="P1341" t="s">
        <v>46</v>
      </c>
      <c r="Q1341" t="s">
        <v>75</v>
      </c>
      <c r="R1341" t="s">
        <v>178</v>
      </c>
      <c r="S1341">
        <v>18.288</v>
      </c>
      <c r="T1341">
        <v>6</v>
      </c>
      <c r="U1341">
        <v>0.2</v>
      </c>
      <c r="V1341">
        <v>5.714999999999999</v>
      </c>
    </row>
    <row r="1342" spans="1:22" x14ac:dyDescent="0.3">
      <c r="A1342">
        <v>2606</v>
      </c>
      <c r="B1342" t="s">
        <v>5714</v>
      </c>
      <c r="C1342">
        <v>2011</v>
      </c>
      <c r="D1342" s="13">
        <v>40893</v>
      </c>
      <c r="E1342" s="13">
        <v>40898</v>
      </c>
      <c r="F1342" t="s">
        <v>50</v>
      </c>
      <c r="G1342" t="s">
        <v>5715</v>
      </c>
      <c r="H1342" t="s">
        <v>5716</v>
      </c>
      <c r="I1342" t="s">
        <v>41</v>
      </c>
      <c r="J1342" t="s">
        <v>27</v>
      </c>
      <c r="K1342" t="s">
        <v>1521</v>
      </c>
      <c r="L1342" t="s">
        <v>54</v>
      </c>
      <c r="M1342">
        <v>32216</v>
      </c>
      <c r="N1342" t="s">
        <v>30</v>
      </c>
      <c r="O1342" t="s">
        <v>4233</v>
      </c>
      <c r="P1342" t="s">
        <v>46</v>
      </c>
      <c r="Q1342" t="s">
        <v>75</v>
      </c>
      <c r="R1342" t="s">
        <v>4234</v>
      </c>
      <c r="S1342">
        <v>1.1670000000000003</v>
      </c>
      <c r="T1342">
        <v>1</v>
      </c>
      <c r="U1342">
        <v>0.7</v>
      </c>
      <c r="V1342">
        <v>-0.85579999999999989</v>
      </c>
    </row>
    <row r="1343" spans="1:22" x14ac:dyDescent="0.3">
      <c r="A1343">
        <v>2596</v>
      </c>
      <c r="B1343" t="s">
        <v>5704</v>
      </c>
      <c r="C1343">
        <v>2014</v>
      </c>
      <c r="D1343" s="13">
        <v>41773</v>
      </c>
      <c r="E1343" s="13">
        <v>41777</v>
      </c>
      <c r="F1343" t="s">
        <v>50</v>
      </c>
      <c r="G1343" t="s">
        <v>2605</v>
      </c>
      <c r="H1343" t="s">
        <v>2606</v>
      </c>
      <c r="I1343" t="s">
        <v>41</v>
      </c>
      <c r="J1343" t="s">
        <v>27</v>
      </c>
      <c r="K1343" t="s">
        <v>497</v>
      </c>
      <c r="L1343" t="s">
        <v>254</v>
      </c>
      <c r="M1343">
        <v>47201</v>
      </c>
      <c r="N1343" t="s">
        <v>105</v>
      </c>
      <c r="O1343" t="s">
        <v>2209</v>
      </c>
      <c r="P1343" t="s">
        <v>46</v>
      </c>
      <c r="Q1343" t="s">
        <v>75</v>
      </c>
      <c r="R1343" t="s">
        <v>2210</v>
      </c>
      <c r="S1343">
        <v>914.97</v>
      </c>
      <c r="T1343">
        <v>3</v>
      </c>
      <c r="U1343">
        <v>0</v>
      </c>
      <c r="V1343">
        <v>411.73649999999998</v>
      </c>
    </row>
    <row r="1344" spans="1:22" x14ac:dyDescent="0.3">
      <c r="A1344">
        <v>2594</v>
      </c>
      <c r="B1344" t="s">
        <v>5702</v>
      </c>
      <c r="C1344">
        <v>2014</v>
      </c>
      <c r="D1344" s="13">
        <v>41968</v>
      </c>
      <c r="E1344" s="13">
        <v>41970</v>
      </c>
      <c r="F1344" t="s">
        <v>23</v>
      </c>
      <c r="G1344" t="s">
        <v>2293</v>
      </c>
      <c r="H1344" t="s">
        <v>2294</v>
      </c>
      <c r="I1344" t="s">
        <v>41</v>
      </c>
      <c r="J1344" t="s">
        <v>27</v>
      </c>
      <c r="K1344" t="s">
        <v>5703</v>
      </c>
      <c r="L1344" t="s">
        <v>383</v>
      </c>
      <c r="M1344">
        <v>29483</v>
      </c>
      <c r="N1344" t="s">
        <v>30</v>
      </c>
      <c r="O1344" t="s">
        <v>3127</v>
      </c>
      <c r="P1344" t="s">
        <v>46</v>
      </c>
      <c r="Q1344" t="s">
        <v>75</v>
      </c>
      <c r="R1344" t="s">
        <v>3128</v>
      </c>
      <c r="S1344">
        <v>327.84</v>
      </c>
      <c r="T1344">
        <v>8</v>
      </c>
      <c r="U1344">
        <v>0</v>
      </c>
      <c r="V1344">
        <v>157.36319999999998</v>
      </c>
    </row>
    <row r="1345" spans="1:22" x14ac:dyDescent="0.3">
      <c r="A1345">
        <v>1342</v>
      </c>
      <c r="B1345" t="s">
        <v>3702</v>
      </c>
      <c r="C1345">
        <v>2014</v>
      </c>
      <c r="D1345" s="13">
        <v>41642</v>
      </c>
      <c r="E1345" s="13">
        <v>41644</v>
      </c>
      <c r="F1345" t="s">
        <v>188</v>
      </c>
      <c r="G1345" t="s">
        <v>3703</v>
      </c>
      <c r="H1345" t="s">
        <v>3704</v>
      </c>
      <c r="I1345" t="s">
        <v>41</v>
      </c>
      <c r="J1345" t="s">
        <v>27</v>
      </c>
      <c r="K1345" t="s">
        <v>1521</v>
      </c>
      <c r="L1345" t="s">
        <v>88</v>
      </c>
      <c r="M1345">
        <v>28540</v>
      </c>
      <c r="N1345" t="s">
        <v>30</v>
      </c>
      <c r="O1345" t="s">
        <v>3366</v>
      </c>
      <c r="P1345" t="s">
        <v>46</v>
      </c>
      <c r="Q1345" t="s">
        <v>75</v>
      </c>
      <c r="R1345" t="s">
        <v>3367</v>
      </c>
      <c r="S1345">
        <v>15.66</v>
      </c>
      <c r="T1345">
        <v>5</v>
      </c>
      <c r="U1345">
        <v>0.7</v>
      </c>
      <c r="V1345">
        <v>-12.527999999999995</v>
      </c>
    </row>
    <row r="1346" spans="1:22" x14ac:dyDescent="0.3">
      <c r="A1346">
        <v>1343</v>
      </c>
      <c r="B1346" t="s">
        <v>3702</v>
      </c>
      <c r="C1346">
        <v>2014</v>
      </c>
      <c r="D1346" s="13">
        <v>41642</v>
      </c>
      <c r="E1346" s="13">
        <v>41644</v>
      </c>
      <c r="F1346" t="s">
        <v>188</v>
      </c>
      <c r="G1346" t="s">
        <v>3703</v>
      </c>
      <c r="H1346" t="s">
        <v>3704</v>
      </c>
      <c r="I1346" t="s">
        <v>41</v>
      </c>
      <c r="J1346" t="s">
        <v>27</v>
      </c>
      <c r="K1346" t="s">
        <v>1521</v>
      </c>
      <c r="L1346" t="s">
        <v>88</v>
      </c>
      <c r="M1346">
        <v>28540</v>
      </c>
      <c r="N1346" t="s">
        <v>30</v>
      </c>
      <c r="O1346" t="s">
        <v>168</v>
      </c>
      <c r="P1346" t="s">
        <v>46</v>
      </c>
      <c r="Q1346" t="s">
        <v>75</v>
      </c>
      <c r="R1346" t="s">
        <v>169</v>
      </c>
      <c r="S1346">
        <v>28.854000000000006</v>
      </c>
      <c r="T1346">
        <v>6</v>
      </c>
      <c r="U1346">
        <v>0.7</v>
      </c>
      <c r="V1346">
        <v>-21.159599999999998</v>
      </c>
    </row>
    <row r="1347" spans="1:22" x14ac:dyDescent="0.3">
      <c r="A1347">
        <v>2576</v>
      </c>
      <c r="B1347" t="s">
        <v>5680</v>
      </c>
      <c r="C1347">
        <v>2011</v>
      </c>
      <c r="D1347" s="13">
        <v>40869</v>
      </c>
      <c r="E1347" s="13">
        <v>40874</v>
      </c>
      <c r="F1347" t="s">
        <v>50</v>
      </c>
      <c r="G1347" t="s">
        <v>215</v>
      </c>
      <c r="H1347" t="s">
        <v>216</v>
      </c>
      <c r="I1347" t="s">
        <v>41</v>
      </c>
      <c r="J1347" t="s">
        <v>27</v>
      </c>
      <c r="K1347" t="s">
        <v>497</v>
      </c>
      <c r="L1347" t="s">
        <v>1272</v>
      </c>
      <c r="M1347">
        <v>31907</v>
      </c>
      <c r="N1347" t="s">
        <v>30</v>
      </c>
      <c r="O1347" t="s">
        <v>2596</v>
      </c>
      <c r="P1347" t="s">
        <v>46</v>
      </c>
      <c r="Q1347" t="s">
        <v>75</v>
      </c>
      <c r="R1347" t="s">
        <v>2597</v>
      </c>
      <c r="S1347">
        <v>319.89999999999998</v>
      </c>
      <c r="T1347">
        <v>5</v>
      </c>
      <c r="U1347">
        <v>0</v>
      </c>
      <c r="V1347">
        <v>156.751</v>
      </c>
    </row>
    <row r="1348" spans="1:22" x14ac:dyDescent="0.3">
      <c r="A1348">
        <v>2567</v>
      </c>
      <c r="B1348" t="s">
        <v>5668</v>
      </c>
      <c r="C1348">
        <v>2014</v>
      </c>
      <c r="D1348" s="13">
        <v>41945</v>
      </c>
      <c r="E1348" s="13">
        <v>41947</v>
      </c>
      <c r="F1348" t="s">
        <v>23</v>
      </c>
      <c r="G1348" t="s">
        <v>1939</v>
      </c>
      <c r="H1348" t="s">
        <v>1940</v>
      </c>
      <c r="I1348" t="s">
        <v>26</v>
      </c>
      <c r="J1348" t="s">
        <v>27</v>
      </c>
      <c r="K1348" t="s">
        <v>5669</v>
      </c>
      <c r="L1348" t="s">
        <v>96</v>
      </c>
      <c r="M1348">
        <v>98226</v>
      </c>
      <c r="N1348" t="s">
        <v>44</v>
      </c>
      <c r="O1348" t="s">
        <v>5670</v>
      </c>
      <c r="P1348" t="s">
        <v>46</v>
      </c>
      <c r="Q1348" t="s">
        <v>75</v>
      </c>
      <c r="R1348" t="s">
        <v>5671</v>
      </c>
      <c r="S1348">
        <v>25.120000000000005</v>
      </c>
      <c r="T1348">
        <v>5</v>
      </c>
      <c r="U1348">
        <v>0.2</v>
      </c>
      <c r="V1348">
        <v>7.8499999999999979</v>
      </c>
    </row>
    <row r="1349" spans="1:22" x14ac:dyDescent="0.3">
      <c r="A1349">
        <v>2553</v>
      </c>
      <c r="B1349" t="s">
        <v>5642</v>
      </c>
      <c r="C1349">
        <v>2014</v>
      </c>
      <c r="D1349" s="13">
        <v>41963</v>
      </c>
      <c r="E1349" s="13">
        <v>41967</v>
      </c>
      <c r="F1349" t="s">
        <v>50</v>
      </c>
      <c r="G1349" t="s">
        <v>3827</v>
      </c>
      <c r="H1349" t="s">
        <v>3828</v>
      </c>
      <c r="I1349" t="s">
        <v>26</v>
      </c>
      <c r="J1349" t="s">
        <v>27</v>
      </c>
      <c r="K1349" t="s">
        <v>28</v>
      </c>
      <c r="L1349" t="s">
        <v>29</v>
      </c>
      <c r="M1349">
        <v>42420</v>
      </c>
      <c r="N1349" t="s">
        <v>30</v>
      </c>
      <c r="O1349" t="s">
        <v>4158</v>
      </c>
      <c r="P1349" t="s">
        <v>46</v>
      </c>
      <c r="Q1349" t="s">
        <v>75</v>
      </c>
      <c r="R1349" t="s">
        <v>4159</v>
      </c>
      <c r="S1349">
        <v>21.96</v>
      </c>
      <c r="T1349">
        <v>2</v>
      </c>
      <c r="U1349">
        <v>0</v>
      </c>
      <c r="V1349">
        <v>10.760400000000001</v>
      </c>
    </row>
    <row r="1350" spans="1:22" x14ac:dyDescent="0.3">
      <c r="A1350">
        <v>2532</v>
      </c>
      <c r="B1350" t="s">
        <v>5620</v>
      </c>
      <c r="C1350">
        <v>2011</v>
      </c>
      <c r="D1350" s="13">
        <v>40772</v>
      </c>
      <c r="E1350" s="13">
        <v>40776</v>
      </c>
      <c r="F1350" t="s">
        <v>50</v>
      </c>
      <c r="G1350" t="s">
        <v>1183</v>
      </c>
      <c r="H1350" t="s">
        <v>1184</v>
      </c>
      <c r="I1350" t="s">
        <v>41</v>
      </c>
      <c r="J1350" t="s">
        <v>27</v>
      </c>
      <c r="K1350" t="s">
        <v>5141</v>
      </c>
      <c r="L1350" t="s">
        <v>1707</v>
      </c>
      <c r="M1350">
        <v>72209</v>
      </c>
      <c r="N1350" t="s">
        <v>30</v>
      </c>
      <c r="O1350" t="s">
        <v>5621</v>
      </c>
      <c r="P1350" t="s">
        <v>46</v>
      </c>
      <c r="Q1350" t="s">
        <v>75</v>
      </c>
      <c r="R1350" t="s">
        <v>1219</v>
      </c>
      <c r="S1350">
        <v>17.96</v>
      </c>
      <c r="T1350">
        <v>4</v>
      </c>
      <c r="U1350">
        <v>0</v>
      </c>
      <c r="V1350">
        <v>8.2615999999999996</v>
      </c>
    </row>
    <row r="1351" spans="1:22" x14ac:dyDescent="0.3">
      <c r="A1351">
        <v>2528</v>
      </c>
      <c r="B1351" t="s">
        <v>5614</v>
      </c>
      <c r="C1351">
        <v>2012</v>
      </c>
      <c r="D1351" s="13">
        <v>41005</v>
      </c>
      <c r="E1351" s="13">
        <v>41009</v>
      </c>
      <c r="F1351" t="s">
        <v>50</v>
      </c>
      <c r="G1351" t="s">
        <v>5615</v>
      </c>
      <c r="H1351" t="s">
        <v>5616</v>
      </c>
      <c r="I1351" t="s">
        <v>26</v>
      </c>
      <c r="J1351" t="s">
        <v>27</v>
      </c>
      <c r="K1351" t="s">
        <v>184</v>
      </c>
      <c r="L1351" t="s">
        <v>104</v>
      </c>
      <c r="M1351">
        <v>77041</v>
      </c>
      <c r="N1351" t="s">
        <v>105</v>
      </c>
      <c r="O1351" t="s">
        <v>4944</v>
      </c>
      <c r="P1351" t="s">
        <v>46</v>
      </c>
      <c r="Q1351" t="s">
        <v>75</v>
      </c>
      <c r="R1351" t="s">
        <v>4945</v>
      </c>
      <c r="S1351">
        <v>9.6479999999999961</v>
      </c>
      <c r="T1351">
        <v>6</v>
      </c>
      <c r="U1351">
        <v>0.8</v>
      </c>
      <c r="V1351">
        <v>-16.884</v>
      </c>
    </row>
    <row r="1352" spans="1:22" x14ac:dyDescent="0.3">
      <c r="A1352">
        <v>1349</v>
      </c>
      <c r="B1352" t="s">
        <v>3713</v>
      </c>
      <c r="C1352">
        <v>2011</v>
      </c>
      <c r="D1352" s="13">
        <v>40619</v>
      </c>
      <c r="E1352" s="13">
        <v>40626</v>
      </c>
      <c r="F1352" t="s">
        <v>50</v>
      </c>
      <c r="G1352" t="s">
        <v>1754</v>
      </c>
      <c r="H1352" t="s">
        <v>1755</v>
      </c>
      <c r="I1352" t="s">
        <v>26</v>
      </c>
      <c r="J1352" t="s">
        <v>27</v>
      </c>
      <c r="K1352" t="s">
        <v>932</v>
      </c>
      <c r="L1352" t="s">
        <v>229</v>
      </c>
      <c r="M1352">
        <v>55044</v>
      </c>
      <c r="N1352" t="s">
        <v>105</v>
      </c>
      <c r="O1352" t="s">
        <v>3718</v>
      </c>
      <c r="P1352" t="s">
        <v>46</v>
      </c>
      <c r="Q1352" t="s">
        <v>75</v>
      </c>
      <c r="R1352" t="s">
        <v>3719</v>
      </c>
      <c r="S1352">
        <v>53.4</v>
      </c>
      <c r="T1352">
        <v>10</v>
      </c>
      <c r="U1352">
        <v>0</v>
      </c>
      <c r="V1352">
        <v>25.097999999999999</v>
      </c>
    </row>
    <row r="1353" spans="1:22" x14ac:dyDescent="0.3">
      <c r="A1353">
        <v>1350</v>
      </c>
      <c r="B1353" t="s">
        <v>3713</v>
      </c>
      <c r="C1353">
        <v>2011</v>
      </c>
      <c r="D1353" s="13">
        <v>40619</v>
      </c>
      <c r="E1353" s="13">
        <v>40626</v>
      </c>
      <c r="F1353" t="s">
        <v>50</v>
      </c>
      <c r="G1353" t="s">
        <v>1754</v>
      </c>
      <c r="H1353" t="s">
        <v>1755</v>
      </c>
      <c r="I1353" t="s">
        <v>26</v>
      </c>
      <c r="J1353" t="s">
        <v>27</v>
      </c>
      <c r="K1353" t="s">
        <v>932</v>
      </c>
      <c r="L1353" t="s">
        <v>229</v>
      </c>
      <c r="M1353">
        <v>55044</v>
      </c>
      <c r="N1353" t="s">
        <v>105</v>
      </c>
      <c r="O1353" t="s">
        <v>3720</v>
      </c>
      <c r="P1353" t="s">
        <v>46</v>
      </c>
      <c r="Q1353" t="s">
        <v>75</v>
      </c>
      <c r="R1353" t="s">
        <v>3721</v>
      </c>
      <c r="S1353">
        <v>35.880000000000003</v>
      </c>
      <c r="T1353">
        <v>6</v>
      </c>
      <c r="U1353">
        <v>0</v>
      </c>
      <c r="V1353">
        <v>17.2224</v>
      </c>
    </row>
    <row r="1354" spans="1:22" x14ac:dyDescent="0.3">
      <c r="A1354">
        <v>2527</v>
      </c>
      <c r="B1354" t="s">
        <v>5614</v>
      </c>
      <c r="C1354">
        <v>2012</v>
      </c>
      <c r="D1354" s="13">
        <v>41005</v>
      </c>
      <c r="E1354" s="13">
        <v>41009</v>
      </c>
      <c r="F1354" t="s">
        <v>50</v>
      </c>
      <c r="G1354" t="s">
        <v>5615</v>
      </c>
      <c r="H1354" t="s">
        <v>5616</v>
      </c>
      <c r="I1354" t="s">
        <v>26</v>
      </c>
      <c r="J1354" t="s">
        <v>27</v>
      </c>
      <c r="K1354" t="s">
        <v>184</v>
      </c>
      <c r="L1354" t="s">
        <v>104</v>
      </c>
      <c r="M1354">
        <v>77041</v>
      </c>
      <c r="N1354" t="s">
        <v>105</v>
      </c>
      <c r="O1354" t="s">
        <v>4035</v>
      </c>
      <c r="P1354" t="s">
        <v>46</v>
      </c>
      <c r="Q1354" t="s">
        <v>75</v>
      </c>
      <c r="R1354" t="s">
        <v>4036</v>
      </c>
      <c r="S1354">
        <v>6.8999999999999986</v>
      </c>
      <c r="T1354">
        <v>3</v>
      </c>
      <c r="U1354">
        <v>0.8</v>
      </c>
      <c r="V1354">
        <v>-12.075000000000003</v>
      </c>
    </row>
    <row r="1355" spans="1:22" x14ac:dyDescent="0.3">
      <c r="A1355">
        <v>2524</v>
      </c>
      <c r="B1355" t="s">
        <v>5609</v>
      </c>
      <c r="C1355">
        <v>2013</v>
      </c>
      <c r="D1355" s="13">
        <v>41563</v>
      </c>
      <c r="E1355" s="13">
        <v>41569</v>
      </c>
      <c r="F1355" t="s">
        <v>50</v>
      </c>
      <c r="G1355" t="s">
        <v>4391</v>
      </c>
      <c r="H1355" t="s">
        <v>4392</v>
      </c>
      <c r="I1355" t="s">
        <v>102</v>
      </c>
      <c r="J1355" t="s">
        <v>27</v>
      </c>
      <c r="K1355" t="s">
        <v>4847</v>
      </c>
      <c r="L1355" t="s">
        <v>649</v>
      </c>
      <c r="M1355">
        <v>73120</v>
      </c>
      <c r="N1355" t="s">
        <v>105</v>
      </c>
      <c r="O1355" t="s">
        <v>3917</v>
      </c>
      <c r="P1355" t="s">
        <v>46</v>
      </c>
      <c r="Q1355" t="s">
        <v>75</v>
      </c>
      <c r="R1355" t="s">
        <v>3918</v>
      </c>
      <c r="S1355">
        <v>121.6</v>
      </c>
      <c r="T1355">
        <v>4</v>
      </c>
      <c r="U1355">
        <v>0</v>
      </c>
      <c r="V1355">
        <v>55.935999999999993</v>
      </c>
    </row>
    <row r="1356" spans="1:22" x14ac:dyDescent="0.3">
      <c r="A1356">
        <v>2513</v>
      </c>
      <c r="B1356" t="s">
        <v>5602</v>
      </c>
      <c r="C1356">
        <v>2014</v>
      </c>
      <c r="D1356" s="13">
        <v>41976</v>
      </c>
      <c r="E1356" s="13">
        <v>41980</v>
      </c>
      <c r="F1356" t="s">
        <v>50</v>
      </c>
      <c r="G1356" t="s">
        <v>5603</v>
      </c>
      <c r="H1356" t="s">
        <v>5604</v>
      </c>
      <c r="I1356" t="s">
        <v>102</v>
      </c>
      <c r="J1356" t="s">
        <v>27</v>
      </c>
      <c r="K1356" t="s">
        <v>900</v>
      </c>
      <c r="L1356" t="s">
        <v>54</v>
      </c>
      <c r="M1356">
        <v>33614</v>
      </c>
      <c r="N1356" t="s">
        <v>30</v>
      </c>
      <c r="O1356" t="s">
        <v>1829</v>
      </c>
      <c r="P1356" t="s">
        <v>46</v>
      </c>
      <c r="Q1356" t="s">
        <v>75</v>
      </c>
      <c r="R1356" t="s">
        <v>1830</v>
      </c>
      <c r="S1356">
        <v>45.660000000000011</v>
      </c>
      <c r="T1356">
        <v>5</v>
      </c>
      <c r="U1356">
        <v>0.7</v>
      </c>
      <c r="V1356">
        <v>-33.483999999999995</v>
      </c>
    </row>
    <row r="1357" spans="1:22" x14ac:dyDescent="0.3">
      <c r="A1357">
        <v>2503</v>
      </c>
      <c r="B1357" t="s">
        <v>5583</v>
      </c>
      <c r="C1357">
        <v>2014</v>
      </c>
      <c r="D1357" s="13">
        <v>41808</v>
      </c>
      <c r="E1357" s="13">
        <v>41811</v>
      </c>
      <c r="F1357" t="s">
        <v>188</v>
      </c>
      <c r="G1357" t="s">
        <v>5584</v>
      </c>
      <c r="H1357" t="s">
        <v>5585</v>
      </c>
      <c r="I1357" t="s">
        <v>41</v>
      </c>
      <c r="J1357" t="s">
        <v>27</v>
      </c>
      <c r="K1357" t="s">
        <v>4289</v>
      </c>
      <c r="L1357" t="s">
        <v>211</v>
      </c>
      <c r="M1357">
        <v>60076</v>
      </c>
      <c r="N1357" t="s">
        <v>105</v>
      </c>
      <c r="O1357" t="s">
        <v>2614</v>
      </c>
      <c r="P1357" t="s">
        <v>46</v>
      </c>
      <c r="Q1357" t="s">
        <v>75</v>
      </c>
      <c r="R1357" t="s">
        <v>2615</v>
      </c>
      <c r="S1357">
        <v>9.3599999999999977</v>
      </c>
      <c r="T1357">
        <v>4</v>
      </c>
      <c r="U1357">
        <v>0.8</v>
      </c>
      <c r="V1357">
        <v>-16.380000000000003</v>
      </c>
    </row>
    <row r="1358" spans="1:22" x14ac:dyDescent="0.3">
      <c r="A1358">
        <v>2502</v>
      </c>
      <c r="B1358" t="s">
        <v>5583</v>
      </c>
      <c r="C1358">
        <v>2014</v>
      </c>
      <c r="D1358" s="13">
        <v>41808</v>
      </c>
      <c r="E1358" s="13">
        <v>41811</v>
      </c>
      <c r="F1358" t="s">
        <v>188</v>
      </c>
      <c r="G1358" t="s">
        <v>5584</v>
      </c>
      <c r="H1358" t="s">
        <v>5585</v>
      </c>
      <c r="I1358" t="s">
        <v>41</v>
      </c>
      <c r="J1358" t="s">
        <v>27</v>
      </c>
      <c r="K1358" t="s">
        <v>4289</v>
      </c>
      <c r="L1358" t="s">
        <v>211</v>
      </c>
      <c r="M1358">
        <v>60076</v>
      </c>
      <c r="N1358" t="s">
        <v>105</v>
      </c>
      <c r="O1358" t="s">
        <v>2391</v>
      </c>
      <c r="P1358" t="s">
        <v>46</v>
      </c>
      <c r="Q1358" t="s">
        <v>75</v>
      </c>
      <c r="R1358" t="s">
        <v>2392</v>
      </c>
      <c r="S1358">
        <v>2.3039999999999994</v>
      </c>
      <c r="T1358">
        <v>4</v>
      </c>
      <c r="U1358">
        <v>0.8</v>
      </c>
      <c r="V1358">
        <v>-3.5711999999999993</v>
      </c>
    </row>
    <row r="1359" spans="1:22" x14ac:dyDescent="0.3">
      <c r="A1359">
        <v>2499</v>
      </c>
      <c r="B1359" t="s">
        <v>5579</v>
      </c>
      <c r="C1359">
        <v>2013</v>
      </c>
      <c r="D1359" s="13">
        <v>41414</v>
      </c>
      <c r="E1359" s="13">
        <v>41419</v>
      </c>
      <c r="F1359" t="s">
        <v>50</v>
      </c>
      <c r="G1359" t="s">
        <v>3183</v>
      </c>
      <c r="H1359" t="s">
        <v>3184</v>
      </c>
      <c r="I1359" t="s">
        <v>41</v>
      </c>
      <c r="J1359" t="s">
        <v>27</v>
      </c>
      <c r="K1359" t="s">
        <v>127</v>
      </c>
      <c r="L1359" t="s">
        <v>43</v>
      </c>
      <c r="M1359">
        <v>94109</v>
      </c>
      <c r="N1359" t="s">
        <v>44</v>
      </c>
      <c r="O1359" t="s">
        <v>4919</v>
      </c>
      <c r="P1359" t="s">
        <v>46</v>
      </c>
      <c r="Q1359" t="s">
        <v>75</v>
      </c>
      <c r="R1359" t="s">
        <v>4920</v>
      </c>
      <c r="S1359">
        <v>9.5840000000000014</v>
      </c>
      <c r="T1359">
        <v>1</v>
      </c>
      <c r="U1359">
        <v>0.2</v>
      </c>
      <c r="V1359">
        <v>3.3543999999999996</v>
      </c>
    </row>
    <row r="1360" spans="1:22" x14ac:dyDescent="0.3">
      <c r="A1360">
        <v>2485</v>
      </c>
      <c r="B1360" t="s">
        <v>5553</v>
      </c>
      <c r="C1360">
        <v>2014</v>
      </c>
      <c r="D1360" s="13">
        <v>41880</v>
      </c>
      <c r="E1360" s="13">
        <v>41886</v>
      </c>
      <c r="F1360" t="s">
        <v>50</v>
      </c>
      <c r="G1360" t="s">
        <v>5338</v>
      </c>
      <c r="H1360" t="s">
        <v>5339</v>
      </c>
      <c r="I1360" t="s">
        <v>102</v>
      </c>
      <c r="J1360" t="s">
        <v>27</v>
      </c>
      <c r="K1360" t="s">
        <v>95</v>
      </c>
      <c r="L1360" t="s">
        <v>96</v>
      </c>
      <c r="M1360">
        <v>98105</v>
      </c>
      <c r="N1360" t="s">
        <v>44</v>
      </c>
      <c r="O1360" t="s">
        <v>1724</v>
      </c>
      <c r="P1360" t="s">
        <v>46</v>
      </c>
      <c r="Q1360" t="s">
        <v>75</v>
      </c>
      <c r="R1360" t="s">
        <v>1725</v>
      </c>
      <c r="S1360">
        <v>99.680000000000021</v>
      </c>
      <c r="T1360">
        <v>5</v>
      </c>
      <c r="U1360">
        <v>0.2</v>
      </c>
      <c r="V1360">
        <v>32.396000000000001</v>
      </c>
    </row>
    <row r="1361" spans="1:22" x14ac:dyDescent="0.3">
      <c r="A1361">
        <v>2464</v>
      </c>
      <c r="B1361" t="s">
        <v>5525</v>
      </c>
      <c r="C1361">
        <v>2014</v>
      </c>
      <c r="D1361" s="13">
        <v>41977</v>
      </c>
      <c r="E1361" s="13">
        <v>41983</v>
      </c>
      <c r="F1361" t="s">
        <v>50</v>
      </c>
      <c r="G1361" t="s">
        <v>3611</v>
      </c>
      <c r="H1361" t="s">
        <v>3612</v>
      </c>
      <c r="I1361" t="s">
        <v>26</v>
      </c>
      <c r="J1361" t="s">
        <v>27</v>
      </c>
      <c r="K1361" t="s">
        <v>266</v>
      </c>
      <c r="L1361" t="s">
        <v>267</v>
      </c>
      <c r="M1361">
        <v>10009</v>
      </c>
      <c r="N1361" t="s">
        <v>148</v>
      </c>
      <c r="O1361" t="s">
        <v>5389</v>
      </c>
      <c r="P1361" t="s">
        <v>46</v>
      </c>
      <c r="Q1361" t="s">
        <v>75</v>
      </c>
      <c r="R1361" t="s">
        <v>5390</v>
      </c>
      <c r="S1361">
        <v>14.624000000000002</v>
      </c>
      <c r="T1361">
        <v>2</v>
      </c>
      <c r="U1361">
        <v>0.2</v>
      </c>
      <c r="V1361">
        <v>5.1183999999999994</v>
      </c>
    </row>
    <row r="1362" spans="1:22" x14ac:dyDescent="0.3">
      <c r="A1362">
        <v>2463</v>
      </c>
      <c r="B1362" t="s">
        <v>5525</v>
      </c>
      <c r="C1362">
        <v>2014</v>
      </c>
      <c r="D1362" s="13">
        <v>41977</v>
      </c>
      <c r="E1362" s="13">
        <v>41983</v>
      </c>
      <c r="F1362" t="s">
        <v>50</v>
      </c>
      <c r="G1362" t="s">
        <v>3611</v>
      </c>
      <c r="H1362" t="s">
        <v>3612</v>
      </c>
      <c r="I1362" t="s">
        <v>26</v>
      </c>
      <c r="J1362" t="s">
        <v>27</v>
      </c>
      <c r="K1362" t="s">
        <v>266</v>
      </c>
      <c r="L1362" t="s">
        <v>267</v>
      </c>
      <c r="M1362">
        <v>10009</v>
      </c>
      <c r="N1362" t="s">
        <v>148</v>
      </c>
      <c r="O1362" t="s">
        <v>1199</v>
      </c>
      <c r="P1362" t="s">
        <v>46</v>
      </c>
      <c r="Q1362" t="s">
        <v>75</v>
      </c>
      <c r="R1362" t="s">
        <v>1200</v>
      </c>
      <c r="S1362">
        <v>83.920000000000016</v>
      </c>
      <c r="T1362">
        <v>5</v>
      </c>
      <c r="U1362">
        <v>0.2</v>
      </c>
      <c r="V1362">
        <v>29.371999999999993</v>
      </c>
    </row>
    <row r="1363" spans="1:22" x14ac:dyDescent="0.3">
      <c r="A1363">
        <v>2462</v>
      </c>
      <c r="B1363" t="s">
        <v>5522</v>
      </c>
      <c r="C1363">
        <v>2012</v>
      </c>
      <c r="D1363" s="13">
        <v>41101</v>
      </c>
      <c r="E1363" s="13">
        <v>41103</v>
      </c>
      <c r="F1363" t="s">
        <v>23</v>
      </c>
      <c r="G1363" t="s">
        <v>5523</v>
      </c>
      <c r="H1363" t="s">
        <v>5524</v>
      </c>
      <c r="I1363" t="s">
        <v>26</v>
      </c>
      <c r="J1363" t="s">
        <v>27</v>
      </c>
      <c r="K1363" t="s">
        <v>95</v>
      </c>
      <c r="L1363" t="s">
        <v>96</v>
      </c>
      <c r="M1363">
        <v>98115</v>
      </c>
      <c r="N1363" t="s">
        <v>44</v>
      </c>
      <c r="O1363" t="s">
        <v>3127</v>
      </c>
      <c r="P1363" t="s">
        <v>46</v>
      </c>
      <c r="Q1363" t="s">
        <v>75</v>
      </c>
      <c r="R1363" t="s">
        <v>3128</v>
      </c>
      <c r="S1363">
        <v>98.352000000000004</v>
      </c>
      <c r="T1363">
        <v>3</v>
      </c>
      <c r="U1363">
        <v>0.2</v>
      </c>
      <c r="V1363">
        <v>34.423199999999987</v>
      </c>
    </row>
    <row r="1364" spans="1:22" x14ac:dyDescent="0.3">
      <c r="A1364">
        <v>2453</v>
      </c>
      <c r="B1364" t="s">
        <v>5518</v>
      </c>
      <c r="C1364">
        <v>2014</v>
      </c>
      <c r="D1364" s="13">
        <v>41716</v>
      </c>
      <c r="E1364" s="13">
        <v>41721</v>
      </c>
      <c r="F1364" t="s">
        <v>23</v>
      </c>
      <c r="G1364" t="s">
        <v>5194</v>
      </c>
      <c r="H1364" t="s">
        <v>5195</v>
      </c>
      <c r="I1364" t="s">
        <v>26</v>
      </c>
      <c r="J1364" t="s">
        <v>27</v>
      </c>
      <c r="K1364" t="s">
        <v>266</v>
      </c>
      <c r="L1364" t="s">
        <v>267</v>
      </c>
      <c r="M1364">
        <v>10011</v>
      </c>
      <c r="N1364" t="s">
        <v>148</v>
      </c>
      <c r="O1364" t="s">
        <v>2077</v>
      </c>
      <c r="P1364" t="s">
        <v>46</v>
      </c>
      <c r="Q1364" t="s">
        <v>75</v>
      </c>
      <c r="R1364" t="s">
        <v>2078</v>
      </c>
      <c r="S1364">
        <v>9.1440000000000001</v>
      </c>
      <c r="T1364">
        <v>3</v>
      </c>
      <c r="U1364">
        <v>0.2</v>
      </c>
      <c r="V1364">
        <v>3.0860999999999996</v>
      </c>
    </row>
    <row r="1365" spans="1:22" x14ac:dyDescent="0.3">
      <c r="A1365">
        <v>2450</v>
      </c>
      <c r="B1365" t="s">
        <v>5515</v>
      </c>
      <c r="C1365">
        <v>2013</v>
      </c>
      <c r="D1365" s="13">
        <v>41584</v>
      </c>
      <c r="E1365" s="13">
        <v>41589</v>
      </c>
      <c r="F1365" t="s">
        <v>50</v>
      </c>
      <c r="G1365" t="s">
        <v>377</v>
      </c>
      <c r="H1365" t="s">
        <v>378</v>
      </c>
      <c r="I1365" t="s">
        <v>102</v>
      </c>
      <c r="J1365" t="s">
        <v>27</v>
      </c>
      <c r="K1365" t="s">
        <v>630</v>
      </c>
      <c r="L1365" t="s">
        <v>43</v>
      </c>
      <c r="M1365">
        <v>95123</v>
      </c>
      <c r="N1365" t="s">
        <v>44</v>
      </c>
      <c r="O1365" t="s">
        <v>5516</v>
      </c>
      <c r="P1365" t="s">
        <v>46</v>
      </c>
      <c r="Q1365" t="s">
        <v>75</v>
      </c>
      <c r="R1365" t="s">
        <v>5517</v>
      </c>
      <c r="S1365">
        <v>29.120000000000005</v>
      </c>
      <c r="T1365">
        <v>5</v>
      </c>
      <c r="U1365">
        <v>0.2</v>
      </c>
      <c r="V1365">
        <v>9.8279999999999959</v>
      </c>
    </row>
    <row r="1366" spans="1:22" x14ac:dyDescent="0.3">
      <c r="A1366">
        <v>2429</v>
      </c>
      <c r="B1366" t="s">
        <v>5484</v>
      </c>
      <c r="C1366">
        <v>2013</v>
      </c>
      <c r="D1366" s="13">
        <v>41437</v>
      </c>
      <c r="E1366" s="13">
        <v>41443</v>
      </c>
      <c r="F1366" t="s">
        <v>50</v>
      </c>
      <c r="G1366" t="s">
        <v>773</v>
      </c>
      <c r="H1366" t="s">
        <v>774</v>
      </c>
      <c r="I1366" t="s">
        <v>41</v>
      </c>
      <c r="J1366" t="s">
        <v>27</v>
      </c>
      <c r="K1366" t="s">
        <v>1127</v>
      </c>
      <c r="L1366" t="s">
        <v>104</v>
      </c>
      <c r="M1366">
        <v>76017</v>
      </c>
      <c r="N1366" t="s">
        <v>105</v>
      </c>
      <c r="O1366" t="s">
        <v>5487</v>
      </c>
      <c r="P1366" t="s">
        <v>46</v>
      </c>
      <c r="Q1366" t="s">
        <v>75</v>
      </c>
      <c r="R1366" t="s">
        <v>5488</v>
      </c>
      <c r="S1366">
        <v>8.2719999999999985</v>
      </c>
      <c r="T1366">
        <v>4</v>
      </c>
      <c r="U1366">
        <v>0.8</v>
      </c>
      <c r="V1366">
        <v>-13.648800000000001</v>
      </c>
    </row>
    <row r="1367" spans="1:22" x14ac:dyDescent="0.3">
      <c r="A1367">
        <v>1364</v>
      </c>
      <c r="B1367" t="s">
        <v>3750</v>
      </c>
      <c r="C1367">
        <v>2014</v>
      </c>
      <c r="D1367" s="13">
        <v>41954</v>
      </c>
      <c r="E1367" s="13">
        <v>41955</v>
      </c>
      <c r="F1367" t="s">
        <v>188</v>
      </c>
      <c r="G1367" t="s">
        <v>3751</v>
      </c>
      <c r="H1367" t="s">
        <v>3752</v>
      </c>
      <c r="I1367" t="s">
        <v>41</v>
      </c>
      <c r="J1367" t="s">
        <v>27</v>
      </c>
      <c r="K1367" t="s">
        <v>1310</v>
      </c>
      <c r="L1367" t="s">
        <v>310</v>
      </c>
      <c r="M1367">
        <v>85705</v>
      </c>
      <c r="N1367" t="s">
        <v>44</v>
      </c>
      <c r="O1367" t="s">
        <v>2441</v>
      </c>
      <c r="P1367" t="s">
        <v>46</v>
      </c>
      <c r="Q1367" t="s">
        <v>75</v>
      </c>
      <c r="R1367" t="s">
        <v>2442</v>
      </c>
      <c r="S1367">
        <v>38.388000000000005</v>
      </c>
      <c r="T1367">
        <v>14</v>
      </c>
      <c r="U1367">
        <v>0.7</v>
      </c>
      <c r="V1367">
        <v>-25.591999999999999</v>
      </c>
    </row>
    <row r="1368" spans="1:22" x14ac:dyDescent="0.3">
      <c r="A1368">
        <v>2428</v>
      </c>
      <c r="B1368" t="s">
        <v>5484</v>
      </c>
      <c r="C1368">
        <v>2013</v>
      </c>
      <c r="D1368" s="13">
        <v>41437</v>
      </c>
      <c r="E1368" s="13">
        <v>41443</v>
      </c>
      <c r="F1368" t="s">
        <v>50</v>
      </c>
      <c r="G1368" t="s">
        <v>773</v>
      </c>
      <c r="H1368" t="s">
        <v>774</v>
      </c>
      <c r="I1368" t="s">
        <v>41</v>
      </c>
      <c r="J1368" t="s">
        <v>27</v>
      </c>
      <c r="K1368" t="s">
        <v>1127</v>
      </c>
      <c r="L1368" t="s">
        <v>104</v>
      </c>
      <c r="M1368">
        <v>76017</v>
      </c>
      <c r="N1368" t="s">
        <v>105</v>
      </c>
      <c r="O1368" t="s">
        <v>5485</v>
      </c>
      <c r="P1368" t="s">
        <v>46</v>
      </c>
      <c r="Q1368" t="s">
        <v>75</v>
      </c>
      <c r="R1368" t="s">
        <v>5486</v>
      </c>
      <c r="S1368">
        <v>1.3439999999999996</v>
      </c>
      <c r="T1368">
        <v>4</v>
      </c>
      <c r="U1368">
        <v>0.8</v>
      </c>
      <c r="V1368">
        <v>-2.1504000000000008</v>
      </c>
    </row>
    <row r="1369" spans="1:22" x14ac:dyDescent="0.3">
      <c r="A1369">
        <v>2425</v>
      </c>
      <c r="B1369" t="s">
        <v>5481</v>
      </c>
      <c r="C1369">
        <v>2014</v>
      </c>
      <c r="D1369" s="13">
        <v>41999</v>
      </c>
      <c r="E1369" s="13">
        <v>42004</v>
      </c>
      <c r="F1369" t="s">
        <v>50</v>
      </c>
      <c r="G1369" t="s">
        <v>5317</v>
      </c>
      <c r="H1369" t="s">
        <v>5318</v>
      </c>
      <c r="I1369" t="s">
        <v>26</v>
      </c>
      <c r="J1369" t="s">
        <v>27</v>
      </c>
      <c r="K1369" t="s">
        <v>746</v>
      </c>
      <c r="L1369" t="s">
        <v>498</v>
      </c>
      <c r="M1369">
        <v>45014</v>
      </c>
      <c r="N1369" t="s">
        <v>148</v>
      </c>
      <c r="O1369" t="s">
        <v>5374</v>
      </c>
      <c r="P1369" t="s">
        <v>46</v>
      </c>
      <c r="Q1369" t="s">
        <v>75</v>
      </c>
      <c r="R1369" t="s">
        <v>5375</v>
      </c>
      <c r="S1369">
        <v>13.023000000000001</v>
      </c>
      <c r="T1369">
        <v>1</v>
      </c>
      <c r="U1369">
        <v>0.7</v>
      </c>
      <c r="V1369">
        <v>-10.418399999999998</v>
      </c>
    </row>
    <row r="1370" spans="1:22" x14ac:dyDescent="0.3">
      <c r="A1370">
        <v>2418</v>
      </c>
      <c r="B1370" t="s">
        <v>5465</v>
      </c>
      <c r="C1370">
        <v>2014</v>
      </c>
      <c r="D1370" s="13">
        <v>41925</v>
      </c>
      <c r="E1370" s="13">
        <v>41931</v>
      </c>
      <c r="F1370" t="s">
        <v>50</v>
      </c>
      <c r="G1370" t="s">
        <v>5466</v>
      </c>
      <c r="H1370" t="s">
        <v>5467</v>
      </c>
      <c r="I1370" t="s">
        <v>41</v>
      </c>
      <c r="J1370" t="s">
        <v>27</v>
      </c>
      <c r="K1370" t="s">
        <v>5468</v>
      </c>
      <c r="L1370" t="s">
        <v>668</v>
      </c>
      <c r="M1370">
        <v>87105</v>
      </c>
      <c r="N1370" t="s">
        <v>44</v>
      </c>
      <c r="O1370" t="s">
        <v>4801</v>
      </c>
      <c r="P1370" t="s">
        <v>46</v>
      </c>
      <c r="Q1370" t="s">
        <v>75</v>
      </c>
      <c r="R1370" t="s">
        <v>4802</v>
      </c>
      <c r="S1370">
        <v>79.872000000000014</v>
      </c>
      <c r="T1370">
        <v>3</v>
      </c>
      <c r="U1370">
        <v>0.2</v>
      </c>
      <c r="V1370">
        <v>29.951999999999998</v>
      </c>
    </row>
    <row r="1371" spans="1:22" x14ac:dyDescent="0.3">
      <c r="A1371">
        <v>2412</v>
      </c>
      <c r="B1371" t="s">
        <v>5458</v>
      </c>
      <c r="C1371">
        <v>2012</v>
      </c>
      <c r="D1371" s="13">
        <v>41067</v>
      </c>
      <c r="E1371" s="13">
        <v>41069</v>
      </c>
      <c r="F1371" t="s">
        <v>23</v>
      </c>
      <c r="G1371" t="s">
        <v>5459</v>
      </c>
      <c r="H1371" t="s">
        <v>5460</v>
      </c>
      <c r="I1371" t="s">
        <v>41</v>
      </c>
      <c r="J1371" t="s">
        <v>27</v>
      </c>
      <c r="K1371" t="s">
        <v>42</v>
      </c>
      <c r="L1371" t="s">
        <v>43</v>
      </c>
      <c r="M1371">
        <v>90036</v>
      </c>
      <c r="N1371" t="s">
        <v>44</v>
      </c>
      <c r="O1371" t="s">
        <v>2427</v>
      </c>
      <c r="P1371" t="s">
        <v>46</v>
      </c>
      <c r="Q1371" t="s">
        <v>75</v>
      </c>
      <c r="R1371" t="s">
        <v>186</v>
      </c>
      <c r="S1371">
        <v>7.52</v>
      </c>
      <c r="T1371">
        <v>5</v>
      </c>
      <c r="U1371">
        <v>0.2</v>
      </c>
      <c r="V1371">
        <v>2.6319999999999997</v>
      </c>
    </row>
    <row r="1372" spans="1:22" x14ac:dyDescent="0.3">
      <c r="A1372">
        <v>2389</v>
      </c>
      <c r="B1372" t="s">
        <v>5428</v>
      </c>
      <c r="C1372">
        <v>2012</v>
      </c>
      <c r="D1372" s="13">
        <v>41255</v>
      </c>
      <c r="E1372" s="13">
        <v>41258</v>
      </c>
      <c r="F1372" t="s">
        <v>188</v>
      </c>
      <c r="G1372" t="s">
        <v>5176</v>
      </c>
      <c r="H1372" t="s">
        <v>5177</v>
      </c>
      <c r="I1372" t="s">
        <v>26</v>
      </c>
      <c r="J1372" t="s">
        <v>27</v>
      </c>
      <c r="K1372" t="s">
        <v>947</v>
      </c>
      <c r="L1372" t="s">
        <v>43</v>
      </c>
      <c r="M1372">
        <v>92105</v>
      </c>
      <c r="N1372" t="s">
        <v>44</v>
      </c>
      <c r="O1372" t="s">
        <v>5430</v>
      </c>
      <c r="P1372" t="s">
        <v>46</v>
      </c>
      <c r="Q1372" t="s">
        <v>75</v>
      </c>
      <c r="R1372" t="s">
        <v>5431</v>
      </c>
      <c r="S1372">
        <v>24.448</v>
      </c>
      <c r="T1372">
        <v>2</v>
      </c>
      <c r="U1372">
        <v>0.2</v>
      </c>
      <c r="V1372">
        <v>8.8623999999999992</v>
      </c>
    </row>
    <row r="1373" spans="1:22" x14ac:dyDescent="0.3">
      <c r="A1373">
        <v>2385</v>
      </c>
      <c r="B1373" t="s">
        <v>5418</v>
      </c>
      <c r="C1373">
        <v>2014</v>
      </c>
      <c r="D1373" s="13">
        <v>41724</v>
      </c>
      <c r="E1373" s="13">
        <v>41725</v>
      </c>
      <c r="F1373" t="s">
        <v>188</v>
      </c>
      <c r="G1373" t="s">
        <v>5419</v>
      </c>
      <c r="H1373" t="s">
        <v>5420</v>
      </c>
      <c r="I1373" t="s">
        <v>26</v>
      </c>
      <c r="J1373" t="s">
        <v>27</v>
      </c>
      <c r="K1373" t="s">
        <v>3488</v>
      </c>
      <c r="L1373" t="s">
        <v>43</v>
      </c>
      <c r="M1373">
        <v>93727</v>
      </c>
      <c r="N1373" t="s">
        <v>44</v>
      </c>
      <c r="O1373" t="s">
        <v>3567</v>
      </c>
      <c r="P1373" t="s">
        <v>46</v>
      </c>
      <c r="Q1373" t="s">
        <v>75</v>
      </c>
      <c r="R1373" t="s">
        <v>3568</v>
      </c>
      <c r="S1373">
        <v>185.92000000000002</v>
      </c>
      <c r="T1373">
        <v>4</v>
      </c>
      <c r="U1373">
        <v>0.2</v>
      </c>
      <c r="V1373">
        <v>62.74799999999999</v>
      </c>
    </row>
    <row r="1374" spans="1:22" x14ac:dyDescent="0.3">
      <c r="A1374">
        <v>2377</v>
      </c>
      <c r="B1374" t="s">
        <v>5409</v>
      </c>
      <c r="C1374">
        <v>2011</v>
      </c>
      <c r="D1374" s="13">
        <v>40774</v>
      </c>
      <c r="E1374" s="13">
        <v>40776</v>
      </c>
      <c r="F1374" t="s">
        <v>23</v>
      </c>
      <c r="G1374" t="s">
        <v>3987</v>
      </c>
      <c r="H1374" t="s">
        <v>3988</v>
      </c>
      <c r="I1374" t="s">
        <v>26</v>
      </c>
      <c r="J1374" t="s">
        <v>27</v>
      </c>
      <c r="K1374" t="s">
        <v>497</v>
      </c>
      <c r="L1374" t="s">
        <v>498</v>
      </c>
      <c r="M1374">
        <v>43229</v>
      </c>
      <c r="N1374" t="s">
        <v>148</v>
      </c>
      <c r="O1374" t="s">
        <v>4994</v>
      </c>
      <c r="P1374" t="s">
        <v>46</v>
      </c>
      <c r="Q1374" t="s">
        <v>75</v>
      </c>
      <c r="R1374" t="s">
        <v>4995</v>
      </c>
      <c r="S1374">
        <v>76.77600000000001</v>
      </c>
      <c r="T1374">
        <v>4</v>
      </c>
      <c r="U1374">
        <v>0.7</v>
      </c>
      <c r="V1374">
        <v>-58.861599999999981</v>
      </c>
    </row>
    <row r="1375" spans="1:22" x14ac:dyDescent="0.3">
      <c r="A1375">
        <v>2366</v>
      </c>
      <c r="B1375" t="s">
        <v>5391</v>
      </c>
      <c r="C1375">
        <v>2013</v>
      </c>
      <c r="D1375" s="13">
        <v>41347</v>
      </c>
      <c r="E1375" s="13">
        <v>41352</v>
      </c>
      <c r="F1375" t="s">
        <v>50</v>
      </c>
      <c r="G1375" t="s">
        <v>1249</v>
      </c>
      <c r="H1375" t="s">
        <v>1250</v>
      </c>
      <c r="I1375" t="s">
        <v>102</v>
      </c>
      <c r="J1375" t="s">
        <v>27</v>
      </c>
      <c r="K1375" t="s">
        <v>2237</v>
      </c>
      <c r="L1375" t="s">
        <v>319</v>
      </c>
      <c r="M1375">
        <v>22980</v>
      </c>
      <c r="N1375" t="s">
        <v>30</v>
      </c>
      <c r="O1375" t="s">
        <v>4035</v>
      </c>
      <c r="P1375" t="s">
        <v>46</v>
      </c>
      <c r="Q1375" t="s">
        <v>75</v>
      </c>
      <c r="R1375" t="s">
        <v>4036</v>
      </c>
      <c r="S1375">
        <v>46</v>
      </c>
      <c r="T1375">
        <v>4</v>
      </c>
      <c r="U1375">
        <v>0</v>
      </c>
      <c r="V1375">
        <v>20.7</v>
      </c>
    </row>
    <row r="1376" spans="1:22" x14ac:dyDescent="0.3">
      <c r="A1376">
        <v>2363</v>
      </c>
      <c r="B1376" t="s">
        <v>5388</v>
      </c>
      <c r="C1376">
        <v>2014</v>
      </c>
      <c r="D1376" s="13">
        <v>41746</v>
      </c>
      <c r="E1376" s="13">
        <v>41750</v>
      </c>
      <c r="F1376" t="s">
        <v>50</v>
      </c>
      <c r="G1376" t="s">
        <v>1426</v>
      </c>
      <c r="H1376" t="s">
        <v>1427</v>
      </c>
      <c r="I1376" t="s">
        <v>26</v>
      </c>
      <c r="J1376" t="s">
        <v>27</v>
      </c>
      <c r="K1376" t="s">
        <v>497</v>
      </c>
      <c r="L1376" t="s">
        <v>498</v>
      </c>
      <c r="M1376">
        <v>43229</v>
      </c>
      <c r="N1376" t="s">
        <v>148</v>
      </c>
      <c r="O1376" t="s">
        <v>5389</v>
      </c>
      <c r="P1376" t="s">
        <v>46</v>
      </c>
      <c r="Q1376" t="s">
        <v>75</v>
      </c>
      <c r="R1376" t="s">
        <v>5390</v>
      </c>
      <c r="S1376">
        <v>13.710000000000003</v>
      </c>
      <c r="T1376">
        <v>5</v>
      </c>
      <c r="U1376">
        <v>0.7</v>
      </c>
      <c r="V1376">
        <v>-10.053999999999998</v>
      </c>
    </row>
    <row r="1377" spans="1:22" x14ac:dyDescent="0.3">
      <c r="A1377">
        <v>1374</v>
      </c>
      <c r="B1377" t="s">
        <v>3767</v>
      </c>
      <c r="C1377">
        <v>2011</v>
      </c>
      <c r="D1377" s="13">
        <v>40634</v>
      </c>
      <c r="E1377" s="13">
        <v>40639</v>
      </c>
      <c r="F1377" t="s">
        <v>23</v>
      </c>
      <c r="G1377" t="s">
        <v>290</v>
      </c>
      <c r="H1377" t="s">
        <v>291</v>
      </c>
      <c r="I1377" t="s">
        <v>26</v>
      </c>
      <c r="J1377" t="s">
        <v>27</v>
      </c>
      <c r="K1377" t="s">
        <v>2105</v>
      </c>
      <c r="L1377" t="s">
        <v>43</v>
      </c>
      <c r="M1377">
        <v>94591</v>
      </c>
      <c r="N1377" t="s">
        <v>44</v>
      </c>
      <c r="O1377" t="s">
        <v>3768</v>
      </c>
      <c r="P1377" t="s">
        <v>46</v>
      </c>
      <c r="Q1377" t="s">
        <v>75</v>
      </c>
      <c r="R1377" t="s">
        <v>3769</v>
      </c>
      <c r="S1377">
        <v>17.088000000000001</v>
      </c>
      <c r="T1377">
        <v>4</v>
      </c>
      <c r="U1377">
        <v>0.2</v>
      </c>
      <c r="V1377">
        <v>5.5535999999999994</v>
      </c>
    </row>
    <row r="1378" spans="1:22" x14ac:dyDescent="0.3">
      <c r="A1378">
        <v>2355</v>
      </c>
      <c r="B1378" t="s">
        <v>5376</v>
      </c>
      <c r="C1378">
        <v>2012</v>
      </c>
      <c r="D1378" s="13">
        <v>41152</v>
      </c>
      <c r="E1378" s="13">
        <v>41154</v>
      </c>
      <c r="F1378" t="s">
        <v>188</v>
      </c>
      <c r="G1378" t="s">
        <v>5377</v>
      </c>
      <c r="H1378" t="s">
        <v>5378</v>
      </c>
      <c r="I1378" t="s">
        <v>41</v>
      </c>
      <c r="J1378" t="s">
        <v>27</v>
      </c>
      <c r="K1378" t="s">
        <v>127</v>
      </c>
      <c r="L1378" t="s">
        <v>43</v>
      </c>
      <c r="M1378">
        <v>94122</v>
      </c>
      <c r="N1378" t="s">
        <v>44</v>
      </c>
      <c r="O1378" t="s">
        <v>617</v>
      </c>
      <c r="P1378" t="s">
        <v>46</v>
      </c>
      <c r="Q1378" t="s">
        <v>75</v>
      </c>
      <c r="R1378" t="s">
        <v>618</v>
      </c>
      <c r="S1378">
        <v>137.24</v>
      </c>
      <c r="T1378">
        <v>5</v>
      </c>
      <c r="U1378">
        <v>0.2</v>
      </c>
      <c r="V1378">
        <v>46.3185</v>
      </c>
    </row>
    <row r="1379" spans="1:22" x14ac:dyDescent="0.3">
      <c r="A1379">
        <v>2350</v>
      </c>
      <c r="B1379" t="s">
        <v>5373</v>
      </c>
      <c r="C1379">
        <v>2014</v>
      </c>
      <c r="D1379" s="13">
        <v>41976</v>
      </c>
      <c r="E1379" s="13">
        <v>41977</v>
      </c>
      <c r="F1379" t="s">
        <v>1290</v>
      </c>
      <c r="G1379" t="s">
        <v>756</v>
      </c>
      <c r="H1379" t="s">
        <v>757</v>
      </c>
      <c r="I1379" t="s">
        <v>41</v>
      </c>
      <c r="J1379" t="s">
        <v>27</v>
      </c>
      <c r="K1379" t="s">
        <v>42</v>
      </c>
      <c r="L1379" t="s">
        <v>43</v>
      </c>
      <c r="M1379">
        <v>90032</v>
      </c>
      <c r="N1379" t="s">
        <v>44</v>
      </c>
      <c r="O1379" t="s">
        <v>5374</v>
      </c>
      <c r="P1379" t="s">
        <v>46</v>
      </c>
      <c r="Q1379" t="s">
        <v>75</v>
      </c>
      <c r="R1379" t="s">
        <v>5375</v>
      </c>
      <c r="S1379">
        <v>69.456000000000003</v>
      </c>
      <c r="T1379">
        <v>2</v>
      </c>
      <c r="U1379">
        <v>0.2</v>
      </c>
      <c r="V1379">
        <v>22.573199999999996</v>
      </c>
    </row>
    <row r="1380" spans="1:22" x14ac:dyDescent="0.3">
      <c r="A1380">
        <v>2349</v>
      </c>
      <c r="B1380" t="s">
        <v>5373</v>
      </c>
      <c r="C1380">
        <v>2014</v>
      </c>
      <c r="D1380" s="13">
        <v>41976</v>
      </c>
      <c r="E1380" s="13">
        <v>41977</v>
      </c>
      <c r="F1380" t="s">
        <v>1290</v>
      </c>
      <c r="G1380" t="s">
        <v>756</v>
      </c>
      <c r="H1380" t="s">
        <v>757</v>
      </c>
      <c r="I1380" t="s">
        <v>41</v>
      </c>
      <c r="J1380" t="s">
        <v>27</v>
      </c>
      <c r="K1380" t="s">
        <v>42</v>
      </c>
      <c r="L1380" t="s">
        <v>43</v>
      </c>
      <c r="M1380">
        <v>90032</v>
      </c>
      <c r="N1380" t="s">
        <v>44</v>
      </c>
      <c r="O1380" t="s">
        <v>2427</v>
      </c>
      <c r="P1380" t="s">
        <v>46</v>
      </c>
      <c r="Q1380" t="s">
        <v>75</v>
      </c>
      <c r="R1380" t="s">
        <v>186</v>
      </c>
      <c r="S1380">
        <v>9.0240000000000009</v>
      </c>
      <c r="T1380">
        <v>6</v>
      </c>
      <c r="U1380">
        <v>0.2</v>
      </c>
      <c r="V1380">
        <v>3.1583999999999985</v>
      </c>
    </row>
    <row r="1381" spans="1:22" x14ac:dyDescent="0.3">
      <c r="A1381">
        <v>2347</v>
      </c>
      <c r="B1381" t="s">
        <v>5369</v>
      </c>
      <c r="C1381">
        <v>2013</v>
      </c>
      <c r="D1381" s="13">
        <v>41347</v>
      </c>
      <c r="E1381" s="13">
        <v>41352</v>
      </c>
      <c r="F1381" t="s">
        <v>50</v>
      </c>
      <c r="G1381" t="s">
        <v>2474</v>
      </c>
      <c r="H1381" t="s">
        <v>2475</v>
      </c>
      <c r="I1381" t="s">
        <v>26</v>
      </c>
      <c r="J1381" t="s">
        <v>27</v>
      </c>
      <c r="K1381" t="s">
        <v>678</v>
      </c>
      <c r="L1381" t="s">
        <v>104</v>
      </c>
      <c r="M1381">
        <v>78207</v>
      </c>
      <c r="N1381" t="s">
        <v>105</v>
      </c>
      <c r="O1381" t="s">
        <v>5371</v>
      </c>
      <c r="P1381" t="s">
        <v>46</v>
      </c>
      <c r="Q1381" t="s">
        <v>75</v>
      </c>
      <c r="R1381" t="s">
        <v>5372</v>
      </c>
      <c r="S1381">
        <v>1.2719999999999998</v>
      </c>
      <c r="T1381">
        <v>2</v>
      </c>
      <c r="U1381">
        <v>0.8</v>
      </c>
      <c r="V1381">
        <v>-2.1624000000000012</v>
      </c>
    </row>
    <row r="1382" spans="1:22" x14ac:dyDescent="0.3">
      <c r="A1382">
        <v>2326</v>
      </c>
      <c r="B1382" t="s">
        <v>5334</v>
      </c>
      <c r="C1382">
        <v>2012</v>
      </c>
      <c r="D1382" s="13">
        <v>41167</v>
      </c>
      <c r="E1382" s="13">
        <v>41171</v>
      </c>
      <c r="F1382" t="s">
        <v>23</v>
      </c>
      <c r="G1382" t="s">
        <v>5335</v>
      </c>
      <c r="H1382" t="s">
        <v>5336</v>
      </c>
      <c r="I1382" t="s">
        <v>41</v>
      </c>
      <c r="J1382" t="s">
        <v>27</v>
      </c>
      <c r="K1382" t="s">
        <v>266</v>
      </c>
      <c r="L1382" t="s">
        <v>267</v>
      </c>
      <c r="M1382">
        <v>10035</v>
      </c>
      <c r="N1382" t="s">
        <v>148</v>
      </c>
      <c r="O1382" t="s">
        <v>4801</v>
      </c>
      <c r="P1382" t="s">
        <v>46</v>
      </c>
      <c r="Q1382" t="s">
        <v>75</v>
      </c>
      <c r="R1382" t="s">
        <v>4802</v>
      </c>
      <c r="S1382">
        <v>79.872000000000014</v>
      </c>
      <c r="T1382">
        <v>3</v>
      </c>
      <c r="U1382">
        <v>0.2</v>
      </c>
      <c r="V1382">
        <v>29.951999999999998</v>
      </c>
    </row>
    <row r="1383" spans="1:22" x14ac:dyDescent="0.3">
      <c r="A1383">
        <v>2325</v>
      </c>
      <c r="B1383" t="s">
        <v>5333</v>
      </c>
      <c r="C1383">
        <v>2012</v>
      </c>
      <c r="D1383" s="13">
        <v>41274</v>
      </c>
      <c r="E1383" s="13">
        <v>41277</v>
      </c>
      <c r="F1383" t="s">
        <v>23</v>
      </c>
      <c r="G1383" t="s">
        <v>2861</v>
      </c>
      <c r="H1383" t="s">
        <v>2862</v>
      </c>
      <c r="I1383" t="s">
        <v>41</v>
      </c>
      <c r="J1383" t="s">
        <v>27</v>
      </c>
      <c r="K1383" t="s">
        <v>28</v>
      </c>
      <c r="L1383" t="s">
        <v>29</v>
      </c>
      <c r="M1383">
        <v>42420</v>
      </c>
      <c r="N1383" t="s">
        <v>30</v>
      </c>
      <c r="O1383" t="s">
        <v>3917</v>
      </c>
      <c r="P1383" t="s">
        <v>46</v>
      </c>
      <c r="Q1383" t="s">
        <v>75</v>
      </c>
      <c r="R1383" t="s">
        <v>3918</v>
      </c>
      <c r="S1383">
        <v>364.79999999999995</v>
      </c>
      <c r="T1383">
        <v>12</v>
      </c>
      <c r="U1383">
        <v>0</v>
      </c>
      <c r="V1383">
        <v>167.80799999999999</v>
      </c>
    </row>
    <row r="1384" spans="1:22" x14ac:dyDescent="0.3">
      <c r="A1384">
        <v>1381</v>
      </c>
      <c r="B1384" t="s">
        <v>3774</v>
      </c>
      <c r="C1384">
        <v>2011</v>
      </c>
      <c r="D1384" s="13">
        <v>40759</v>
      </c>
      <c r="E1384" s="13">
        <v>40764</v>
      </c>
      <c r="F1384" t="s">
        <v>23</v>
      </c>
      <c r="G1384" t="s">
        <v>888</v>
      </c>
      <c r="H1384" t="s">
        <v>889</v>
      </c>
      <c r="I1384" t="s">
        <v>26</v>
      </c>
      <c r="J1384" t="s">
        <v>27</v>
      </c>
      <c r="K1384" t="s">
        <v>3775</v>
      </c>
      <c r="L1384" t="s">
        <v>121</v>
      </c>
      <c r="M1384">
        <v>84062</v>
      </c>
      <c r="N1384" t="s">
        <v>44</v>
      </c>
      <c r="O1384" t="s">
        <v>414</v>
      </c>
      <c r="P1384" t="s">
        <v>46</v>
      </c>
      <c r="Q1384" t="s">
        <v>75</v>
      </c>
      <c r="R1384" t="s">
        <v>415</v>
      </c>
      <c r="S1384">
        <v>13.184000000000001</v>
      </c>
      <c r="T1384">
        <v>1</v>
      </c>
      <c r="U1384">
        <v>0.2</v>
      </c>
      <c r="V1384">
        <v>4.7792000000000003</v>
      </c>
    </row>
    <row r="1385" spans="1:22" x14ac:dyDescent="0.3">
      <c r="A1385">
        <v>2324</v>
      </c>
      <c r="B1385" t="s">
        <v>5333</v>
      </c>
      <c r="C1385">
        <v>2012</v>
      </c>
      <c r="D1385" s="13">
        <v>41274</v>
      </c>
      <c r="E1385" s="13">
        <v>41277</v>
      </c>
      <c r="F1385" t="s">
        <v>23</v>
      </c>
      <c r="G1385" t="s">
        <v>2861</v>
      </c>
      <c r="H1385" t="s">
        <v>2862</v>
      </c>
      <c r="I1385" t="s">
        <v>41</v>
      </c>
      <c r="J1385" t="s">
        <v>27</v>
      </c>
      <c r="K1385" t="s">
        <v>28</v>
      </c>
      <c r="L1385" t="s">
        <v>29</v>
      </c>
      <c r="M1385">
        <v>42420</v>
      </c>
      <c r="N1385" t="s">
        <v>30</v>
      </c>
      <c r="O1385" t="s">
        <v>3074</v>
      </c>
      <c r="P1385" t="s">
        <v>46</v>
      </c>
      <c r="Q1385" t="s">
        <v>75</v>
      </c>
      <c r="R1385" t="s">
        <v>3075</v>
      </c>
      <c r="S1385">
        <v>76.3</v>
      </c>
      <c r="T1385">
        <v>5</v>
      </c>
      <c r="U1385">
        <v>0</v>
      </c>
      <c r="V1385">
        <v>38.15</v>
      </c>
    </row>
    <row r="1386" spans="1:22" x14ac:dyDescent="0.3">
      <c r="A1386">
        <v>2323</v>
      </c>
      <c r="B1386" t="s">
        <v>5333</v>
      </c>
      <c r="C1386">
        <v>2012</v>
      </c>
      <c r="D1386" s="13">
        <v>41274</v>
      </c>
      <c r="E1386" s="13">
        <v>41277</v>
      </c>
      <c r="F1386" t="s">
        <v>23</v>
      </c>
      <c r="G1386" t="s">
        <v>2861</v>
      </c>
      <c r="H1386" t="s">
        <v>2862</v>
      </c>
      <c r="I1386" t="s">
        <v>41</v>
      </c>
      <c r="J1386" t="s">
        <v>27</v>
      </c>
      <c r="K1386" t="s">
        <v>28</v>
      </c>
      <c r="L1386" t="s">
        <v>29</v>
      </c>
      <c r="M1386">
        <v>42420</v>
      </c>
      <c r="N1386" t="s">
        <v>30</v>
      </c>
      <c r="O1386" t="s">
        <v>1120</v>
      </c>
      <c r="P1386" t="s">
        <v>46</v>
      </c>
      <c r="Q1386" t="s">
        <v>75</v>
      </c>
      <c r="R1386" t="s">
        <v>1121</v>
      </c>
      <c r="S1386">
        <v>60.64</v>
      </c>
      <c r="T1386">
        <v>4</v>
      </c>
      <c r="U1386">
        <v>0</v>
      </c>
      <c r="V1386">
        <v>27.894399999999997</v>
      </c>
    </row>
    <row r="1387" spans="1:22" x14ac:dyDescent="0.3">
      <c r="A1387">
        <v>2322</v>
      </c>
      <c r="B1387" t="s">
        <v>5333</v>
      </c>
      <c r="C1387">
        <v>2012</v>
      </c>
      <c r="D1387" s="13">
        <v>41274</v>
      </c>
      <c r="E1387" s="13">
        <v>41277</v>
      </c>
      <c r="F1387" t="s">
        <v>23</v>
      </c>
      <c r="G1387" t="s">
        <v>2861</v>
      </c>
      <c r="H1387" t="s">
        <v>2862</v>
      </c>
      <c r="I1387" t="s">
        <v>41</v>
      </c>
      <c r="J1387" t="s">
        <v>27</v>
      </c>
      <c r="K1387" t="s">
        <v>28</v>
      </c>
      <c r="L1387" t="s">
        <v>29</v>
      </c>
      <c r="M1387">
        <v>42420</v>
      </c>
      <c r="N1387" t="s">
        <v>30</v>
      </c>
      <c r="O1387" t="s">
        <v>1393</v>
      </c>
      <c r="P1387" t="s">
        <v>46</v>
      </c>
      <c r="Q1387" t="s">
        <v>75</v>
      </c>
      <c r="R1387" t="s">
        <v>1394</v>
      </c>
      <c r="S1387">
        <v>94.74</v>
      </c>
      <c r="T1387">
        <v>3</v>
      </c>
      <c r="U1387">
        <v>0</v>
      </c>
      <c r="V1387">
        <v>44.527799999999992</v>
      </c>
    </row>
    <row r="1388" spans="1:22" x14ac:dyDescent="0.3">
      <c r="A1388">
        <v>2318</v>
      </c>
      <c r="B1388" t="s">
        <v>5322</v>
      </c>
      <c r="C1388">
        <v>2014</v>
      </c>
      <c r="D1388" s="13">
        <v>41841</v>
      </c>
      <c r="E1388" s="13">
        <v>41846</v>
      </c>
      <c r="F1388" t="s">
        <v>50</v>
      </c>
      <c r="G1388" t="s">
        <v>5323</v>
      </c>
      <c r="H1388" t="s">
        <v>5324</v>
      </c>
      <c r="I1388" t="s">
        <v>41</v>
      </c>
      <c r="J1388" t="s">
        <v>27</v>
      </c>
      <c r="K1388" t="s">
        <v>5325</v>
      </c>
      <c r="L1388" t="s">
        <v>5326</v>
      </c>
      <c r="M1388">
        <v>57103</v>
      </c>
      <c r="N1388" t="s">
        <v>105</v>
      </c>
      <c r="O1388" t="s">
        <v>3294</v>
      </c>
      <c r="P1388" t="s">
        <v>46</v>
      </c>
      <c r="Q1388" t="s">
        <v>75</v>
      </c>
      <c r="R1388" t="s">
        <v>3295</v>
      </c>
      <c r="S1388">
        <v>60.83</v>
      </c>
      <c r="T1388">
        <v>7</v>
      </c>
      <c r="U1388">
        <v>0</v>
      </c>
      <c r="V1388">
        <v>30.414999999999999</v>
      </c>
    </row>
    <row r="1389" spans="1:22" x14ac:dyDescent="0.3">
      <c r="A1389">
        <v>2316</v>
      </c>
      <c r="B1389" t="s">
        <v>5322</v>
      </c>
      <c r="C1389">
        <v>2014</v>
      </c>
      <c r="D1389" s="13">
        <v>41841</v>
      </c>
      <c r="E1389" s="13">
        <v>41846</v>
      </c>
      <c r="F1389" t="s">
        <v>50</v>
      </c>
      <c r="G1389" t="s">
        <v>5323</v>
      </c>
      <c r="H1389" t="s">
        <v>5324</v>
      </c>
      <c r="I1389" t="s">
        <v>41</v>
      </c>
      <c r="J1389" t="s">
        <v>27</v>
      </c>
      <c r="K1389" t="s">
        <v>5325</v>
      </c>
      <c r="L1389" t="s">
        <v>5326</v>
      </c>
      <c r="M1389">
        <v>57103</v>
      </c>
      <c r="N1389" t="s">
        <v>105</v>
      </c>
      <c r="O1389" t="s">
        <v>1863</v>
      </c>
      <c r="P1389" t="s">
        <v>46</v>
      </c>
      <c r="Q1389" t="s">
        <v>75</v>
      </c>
      <c r="R1389" t="s">
        <v>1864</v>
      </c>
      <c r="S1389">
        <v>43</v>
      </c>
      <c r="T1389">
        <v>5</v>
      </c>
      <c r="U1389">
        <v>0</v>
      </c>
      <c r="V1389">
        <v>20.21</v>
      </c>
    </row>
    <row r="1390" spans="1:22" x14ac:dyDescent="0.3">
      <c r="A1390">
        <v>2302</v>
      </c>
      <c r="B1390" t="s">
        <v>5310</v>
      </c>
      <c r="C1390">
        <v>2011</v>
      </c>
      <c r="D1390" s="13">
        <v>40861</v>
      </c>
      <c r="E1390" s="13">
        <v>40865</v>
      </c>
      <c r="F1390" t="s">
        <v>50</v>
      </c>
      <c r="G1390" t="s">
        <v>1258</v>
      </c>
      <c r="H1390" t="s">
        <v>1259</v>
      </c>
      <c r="I1390" t="s">
        <v>26</v>
      </c>
      <c r="J1390" t="s">
        <v>27</v>
      </c>
      <c r="K1390" t="s">
        <v>5311</v>
      </c>
      <c r="L1390" t="s">
        <v>238</v>
      </c>
      <c r="M1390">
        <v>48640</v>
      </c>
      <c r="N1390" t="s">
        <v>105</v>
      </c>
      <c r="O1390" t="s">
        <v>2391</v>
      </c>
      <c r="P1390" t="s">
        <v>46</v>
      </c>
      <c r="Q1390" t="s">
        <v>75</v>
      </c>
      <c r="R1390" t="s">
        <v>2392</v>
      </c>
      <c r="S1390">
        <v>11.52</v>
      </c>
      <c r="T1390">
        <v>4</v>
      </c>
      <c r="U1390">
        <v>0</v>
      </c>
      <c r="V1390">
        <v>5.6448</v>
      </c>
    </row>
    <row r="1391" spans="1:22" x14ac:dyDescent="0.3">
      <c r="A1391">
        <v>2301</v>
      </c>
      <c r="B1391" t="s">
        <v>5310</v>
      </c>
      <c r="C1391">
        <v>2011</v>
      </c>
      <c r="D1391" s="13">
        <v>40861</v>
      </c>
      <c r="E1391" s="13">
        <v>40865</v>
      </c>
      <c r="F1391" t="s">
        <v>50</v>
      </c>
      <c r="G1391" t="s">
        <v>1258</v>
      </c>
      <c r="H1391" t="s">
        <v>1259</v>
      </c>
      <c r="I1391" t="s">
        <v>26</v>
      </c>
      <c r="J1391" t="s">
        <v>27</v>
      </c>
      <c r="K1391" t="s">
        <v>5311</v>
      </c>
      <c r="L1391" t="s">
        <v>238</v>
      </c>
      <c r="M1391">
        <v>48640</v>
      </c>
      <c r="N1391" t="s">
        <v>105</v>
      </c>
      <c r="O1391" t="s">
        <v>108</v>
      </c>
      <c r="P1391" t="s">
        <v>46</v>
      </c>
      <c r="Q1391" t="s">
        <v>75</v>
      </c>
      <c r="R1391" t="s">
        <v>109</v>
      </c>
      <c r="S1391">
        <v>12.72</v>
      </c>
      <c r="T1391">
        <v>3</v>
      </c>
      <c r="U1391">
        <v>0</v>
      </c>
      <c r="V1391">
        <v>6.36</v>
      </c>
    </row>
    <row r="1392" spans="1:22" x14ac:dyDescent="0.3">
      <c r="A1392">
        <v>2270</v>
      </c>
      <c r="B1392" t="s">
        <v>5263</v>
      </c>
      <c r="C1392">
        <v>2014</v>
      </c>
      <c r="D1392" s="13">
        <v>41994</v>
      </c>
      <c r="E1392" s="13">
        <v>42000</v>
      </c>
      <c r="F1392" t="s">
        <v>50</v>
      </c>
      <c r="G1392" t="s">
        <v>1358</v>
      </c>
      <c r="H1392" t="s">
        <v>1359</v>
      </c>
      <c r="I1392" t="s">
        <v>41</v>
      </c>
      <c r="J1392" t="s">
        <v>27</v>
      </c>
      <c r="K1392" t="s">
        <v>389</v>
      </c>
      <c r="L1392" t="s">
        <v>267</v>
      </c>
      <c r="M1392">
        <v>14609</v>
      </c>
      <c r="N1392" t="s">
        <v>148</v>
      </c>
      <c r="O1392" t="s">
        <v>232</v>
      </c>
      <c r="P1392" t="s">
        <v>46</v>
      </c>
      <c r="Q1392" t="s">
        <v>75</v>
      </c>
      <c r="R1392" t="s">
        <v>233</v>
      </c>
      <c r="S1392">
        <v>6.9840000000000009</v>
      </c>
      <c r="T1392">
        <v>1</v>
      </c>
      <c r="U1392">
        <v>0.2</v>
      </c>
      <c r="V1392">
        <v>2.3570999999999991</v>
      </c>
    </row>
    <row r="1393" spans="1:22" x14ac:dyDescent="0.3">
      <c r="A1393">
        <v>2266</v>
      </c>
      <c r="B1393" t="s">
        <v>5250</v>
      </c>
      <c r="C1393">
        <v>2013</v>
      </c>
      <c r="D1393" s="13">
        <v>41593</v>
      </c>
      <c r="E1393" s="13">
        <v>41595</v>
      </c>
      <c r="F1393" t="s">
        <v>23</v>
      </c>
      <c r="G1393" t="s">
        <v>1821</v>
      </c>
      <c r="H1393" t="s">
        <v>1822</v>
      </c>
      <c r="I1393" t="s">
        <v>26</v>
      </c>
      <c r="J1393" t="s">
        <v>27</v>
      </c>
      <c r="K1393" t="s">
        <v>1736</v>
      </c>
      <c r="L1393" t="s">
        <v>1272</v>
      </c>
      <c r="M1393">
        <v>30318</v>
      </c>
      <c r="N1393" t="s">
        <v>30</v>
      </c>
      <c r="O1393" t="s">
        <v>3587</v>
      </c>
      <c r="P1393" t="s">
        <v>46</v>
      </c>
      <c r="Q1393" t="s">
        <v>75</v>
      </c>
      <c r="R1393" t="s">
        <v>3588</v>
      </c>
      <c r="S1393">
        <v>8.26</v>
      </c>
      <c r="T1393">
        <v>2</v>
      </c>
      <c r="U1393">
        <v>0</v>
      </c>
      <c r="V1393">
        <v>3.8822000000000001</v>
      </c>
    </row>
    <row r="1394" spans="1:22" x14ac:dyDescent="0.3">
      <c r="A1394">
        <v>2250</v>
      </c>
      <c r="B1394" t="s">
        <v>5223</v>
      </c>
      <c r="C1394">
        <v>2012</v>
      </c>
      <c r="D1394" s="13">
        <v>40954</v>
      </c>
      <c r="E1394" s="13">
        <v>40957</v>
      </c>
      <c r="F1394" t="s">
        <v>23</v>
      </c>
      <c r="G1394" t="s">
        <v>5224</v>
      </c>
      <c r="H1394" t="s">
        <v>5225</v>
      </c>
      <c r="I1394" t="s">
        <v>26</v>
      </c>
      <c r="J1394" t="s">
        <v>27</v>
      </c>
      <c r="K1394" t="s">
        <v>42</v>
      </c>
      <c r="L1394" t="s">
        <v>43</v>
      </c>
      <c r="M1394">
        <v>90004</v>
      </c>
      <c r="N1394" t="s">
        <v>44</v>
      </c>
      <c r="O1394" t="s">
        <v>2391</v>
      </c>
      <c r="P1394" t="s">
        <v>46</v>
      </c>
      <c r="Q1394" t="s">
        <v>75</v>
      </c>
      <c r="R1394" t="s">
        <v>2392</v>
      </c>
      <c r="S1394">
        <v>11.52</v>
      </c>
      <c r="T1394">
        <v>5</v>
      </c>
      <c r="U1394">
        <v>0.2</v>
      </c>
      <c r="V1394">
        <v>4.1760000000000002</v>
      </c>
    </row>
    <row r="1395" spans="1:22" x14ac:dyDescent="0.3">
      <c r="A1395">
        <v>2249</v>
      </c>
      <c r="B1395" t="s">
        <v>5223</v>
      </c>
      <c r="C1395">
        <v>2012</v>
      </c>
      <c r="D1395" s="13">
        <v>40954</v>
      </c>
      <c r="E1395" s="13">
        <v>40957</v>
      </c>
      <c r="F1395" t="s">
        <v>23</v>
      </c>
      <c r="G1395" t="s">
        <v>5224</v>
      </c>
      <c r="H1395" t="s">
        <v>5225</v>
      </c>
      <c r="I1395" t="s">
        <v>26</v>
      </c>
      <c r="J1395" t="s">
        <v>27</v>
      </c>
      <c r="K1395" t="s">
        <v>42</v>
      </c>
      <c r="L1395" t="s">
        <v>43</v>
      </c>
      <c r="M1395">
        <v>90004</v>
      </c>
      <c r="N1395" t="s">
        <v>44</v>
      </c>
      <c r="O1395" t="s">
        <v>4493</v>
      </c>
      <c r="P1395" t="s">
        <v>46</v>
      </c>
      <c r="Q1395" t="s">
        <v>75</v>
      </c>
      <c r="R1395" t="s">
        <v>4494</v>
      </c>
      <c r="S1395">
        <v>41.72</v>
      </c>
      <c r="T1395">
        <v>5</v>
      </c>
      <c r="U1395">
        <v>0.2</v>
      </c>
      <c r="V1395">
        <v>13.037499999999998</v>
      </c>
    </row>
    <row r="1396" spans="1:22" x14ac:dyDescent="0.3">
      <c r="A1396">
        <v>2241</v>
      </c>
      <c r="B1396" t="s">
        <v>5214</v>
      </c>
      <c r="C1396">
        <v>2013</v>
      </c>
      <c r="D1396" s="13">
        <v>41594</v>
      </c>
      <c r="E1396" s="13">
        <v>41596</v>
      </c>
      <c r="F1396" t="s">
        <v>23</v>
      </c>
      <c r="G1396" t="s">
        <v>5215</v>
      </c>
      <c r="H1396" t="s">
        <v>5216</v>
      </c>
      <c r="I1396" t="s">
        <v>26</v>
      </c>
      <c r="J1396" t="s">
        <v>27</v>
      </c>
      <c r="K1396" t="s">
        <v>42</v>
      </c>
      <c r="L1396" t="s">
        <v>43</v>
      </c>
      <c r="M1396">
        <v>90049</v>
      </c>
      <c r="N1396" t="s">
        <v>44</v>
      </c>
      <c r="O1396" t="s">
        <v>5217</v>
      </c>
      <c r="P1396" t="s">
        <v>46</v>
      </c>
      <c r="Q1396" t="s">
        <v>75</v>
      </c>
      <c r="R1396" t="s">
        <v>5218</v>
      </c>
      <c r="S1396">
        <v>38.136000000000003</v>
      </c>
      <c r="T1396">
        <v>7</v>
      </c>
      <c r="U1396">
        <v>0.2</v>
      </c>
      <c r="V1396">
        <v>13.347599999999998</v>
      </c>
    </row>
    <row r="1397" spans="1:22" x14ac:dyDescent="0.3">
      <c r="A1397">
        <v>2240</v>
      </c>
      <c r="B1397" t="s">
        <v>5214</v>
      </c>
      <c r="C1397">
        <v>2013</v>
      </c>
      <c r="D1397" s="13">
        <v>41594</v>
      </c>
      <c r="E1397" s="13">
        <v>41596</v>
      </c>
      <c r="F1397" t="s">
        <v>23</v>
      </c>
      <c r="G1397" t="s">
        <v>5215</v>
      </c>
      <c r="H1397" t="s">
        <v>5216</v>
      </c>
      <c r="I1397" t="s">
        <v>26</v>
      </c>
      <c r="J1397" t="s">
        <v>27</v>
      </c>
      <c r="K1397" t="s">
        <v>42</v>
      </c>
      <c r="L1397" t="s">
        <v>43</v>
      </c>
      <c r="M1397">
        <v>90049</v>
      </c>
      <c r="N1397" t="s">
        <v>44</v>
      </c>
      <c r="O1397" t="s">
        <v>1742</v>
      </c>
      <c r="P1397" t="s">
        <v>46</v>
      </c>
      <c r="Q1397" t="s">
        <v>75</v>
      </c>
      <c r="R1397" t="s">
        <v>1743</v>
      </c>
      <c r="S1397">
        <v>1016.792</v>
      </c>
      <c r="T1397">
        <v>1</v>
      </c>
      <c r="U1397">
        <v>0.2</v>
      </c>
      <c r="V1397">
        <v>381.29700000000003</v>
      </c>
    </row>
    <row r="1398" spans="1:22" x14ac:dyDescent="0.3">
      <c r="A1398">
        <v>2230</v>
      </c>
      <c r="B1398" t="s">
        <v>5190</v>
      </c>
      <c r="C1398">
        <v>2011</v>
      </c>
      <c r="D1398" s="13">
        <v>40633</v>
      </c>
      <c r="E1398" s="13">
        <v>40638</v>
      </c>
      <c r="F1398" t="s">
        <v>50</v>
      </c>
      <c r="G1398" t="s">
        <v>3332</v>
      </c>
      <c r="H1398" t="s">
        <v>3333</v>
      </c>
      <c r="I1398" t="s">
        <v>26</v>
      </c>
      <c r="J1398" t="s">
        <v>27</v>
      </c>
      <c r="K1398" t="s">
        <v>127</v>
      </c>
      <c r="L1398" t="s">
        <v>43</v>
      </c>
      <c r="M1398">
        <v>94122</v>
      </c>
      <c r="N1398" t="s">
        <v>44</v>
      </c>
      <c r="O1398" t="s">
        <v>4723</v>
      </c>
      <c r="P1398" t="s">
        <v>46</v>
      </c>
      <c r="Q1398" t="s">
        <v>75</v>
      </c>
      <c r="R1398" t="s">
        <v>4724</v>
      </c>
      <c r="S1398">
        <v>673.5680000000001</v>
      </c>
      <c r="T1398">
        <v>2</v>
      </c>
      <c r="U1398">
        <v>0.2</v>
      </c>
      <c r="V1398">
        <v>252.58799999999999</v>
      </c>
    </row>
    <row r="1399" spans="1:22" x14ac:dyDescent="0.3">
      <c r="A1399">
        <v>2219</v>
      </c>
      <c r="B1399" t="s">
        <v>5172</v>
      </c>
      <c r="C1399">
        <v>2014</v>
      </c>
      <c r="D1399" s="13">
        <v>41849</v>
      </c>
      <c r="E1399" s="13">
        <v>41853</v>
      </c>
      <c r="F1399" t="s">
        <v>50</v>
      </c>
      <c r="G1399" t="s">
        <v>5173</v>
      </c>
      <c r="H1399" t="s">
        <v>5174</v>
      </c>
      <c r="I1399" t="s">
        <v>41</v>
      </c>
      <c r="J1399" t="s">
        <v>27</v>
      </c>
      <c r="K1399" t="s">
        <v>127</v>
      </c>
      <c r="L1399" t="s">
        <v>43</v>
      </c>
      <c r="M1399">
        <v>94110</v>
      </c>
      <c r="N1399" t="s">
        <v>44</v>
      </c>
      <c r="O1399" t="s">
        <v>2913</v>
      </c>
      <c r="P1399" t="s">
        <v>46</v>
      </c>
      <c r="Q1399" t="s">
        <v>75</v>
      </c>
      <c r="R1399" t="s">
        <v>2914</v>
      </c>
      <c r="S1399">
        <v>9.9840000000000018</v>
      </c>
      <c r="T1399">
        <v>4</v>
      </c>
      <c r="U1399">
        <v>0.2</v>
      </c>
      <c r="V1399">
        <v>3.6191999999999993</v>
      </c>
    </row>
    <row r="1400" spans="1:22" x14ac:dyDescent="0.3">
      <c r="A1400">
        <v>1397</v>
      </c>
      <c r="B1400" t="s">
        <v>3808</v>
      </c>
      <c r="C1400">
        <v>2013</v>
      </c>
      <c r="D1400" s="13">
        <v>41603</v>
      </c>
      <c r="E1400" s="13">
        <v>41605</v>
      </c>
      <c r="F1400" t="s">
        <v>188</v>
      </c>
      <c r="G1400" t="s">
        <v>3302</v>
      </c>
      <c r="H1400" t="s">
        <v>3303</v>
      </c>
      <c r="I1400" t="s">
        <v>26</v>
      </c>
      <c r="J1400" t="s">
        <v>27</v>
      </c>
      <c r="K1400" t="s">
        <v>266</v>
      </c>
      <c r="L1400" t="s">
        <v>267</v>
      </c>
      <c r="M1400">
        <v>10035</v>
      </c>
      <c r="N1400" t="s">
        <v>148</v>
      </c>
      <c r="O1400" t="s">
        <v>3809</v>
      </c>
      <c r="P1400" t="s">
        <v>46</v>
      </c>
      <c r="Q1400" t="s">
        <v>75</v>
      </c>
      <c r="R1400" t="s">
        <v>3810</v>
      </c>
      <c r="S1400">
        <v>17.216000000000001</v>
      </c>
      <c r="T1400">
        <v>4</v>
      </c>
      <c r="U1400">
        <v>0.2</v>
      </c>
      <c r="V1400">
        <v>6.025599999999999</v>
      </c>
    </row>
    <row r="1401" spans="1:22" x14ac:dyDescent="0.3">
      <c r="A1401">
        <v>2215</v>
      </c>
      <c r="B1401" t="s">
        <v>5164</v>
      </c>
      <c r="C1401">
        <v>2014</v>
      </c>
      <c r="D1401" s="13">
        <v>41914</v>
      </c>
      <c r="E1401" s="13">
        <v>41915</v>
      </c>
      <c r="F1401" t="s">
        <v>188</v>
      </c>
      <c r="G1401" t="s">
        <v>4330</v>
      </c>
      <c r="H1401" t="s">
        <v>4331</v>
      </c>
      <c r="I1401" t="s">
        <v>26</v>
      </c>
      <c r="J1401" t="s">
        <v>27</v>
      </c>
      <c r="K1401" t="s">
        <v>630</v>
      </c>
      <c r="L1401" t="s">
        <v>43</v>
      </c>
      <c r="M1401">
        <v>95123</v>
      </c>
      <c r="N1401" t="s">
        <v>44</v>
      </c>
      <c r="O1401" t="s">
        <v>1213</v>
      </c>
      <c r="P1401" t="s">
        <v>46</v>
      </c>
      <c r="Q1401" t="s">
        <v>75</v>
      </c>
      <c r="R1401" t="s">
        <v>1214</v>
      </c>
      <c r="S1401">
        <v>61.77600000000001</v>
      </c>
      <c r="T1401">
        <v>13</v>
      </c>
      <c r="U1401">
        <v>0.2</v>
      </c>
      <c r="V1401">
        <v>20.849399999999996</v>
      </c>
    </row>
    <row r="1402" spans="1:22" x14ac:dyDescent="0.3">
      <c r="A1402">
        <v>2214</v>
      </c>
      <c r="B1402" t="s">
        <v>5164</v>
      </c>
      <c r="C1402">
        <v>2014</v>
      </c>
      <c r="D1402" s="13">
        <v>41914</v>
      </c>
      <c r="E1402" s="13">
        <v>41915</v>
      </c>
      <c r="F1402" t="s">
        <v>188</v>
      </c>
      <c r="G1402" t="s">
        <v>4330</v>
      </c>
      <c r="H1402" t="s">
        <v>4331</v>
      </c>
      <c r="I1402" t="s">
        <v>26</v>
      </c>
      <c r="J1402" t="s">
        <v>27</v>
      </c>
      <c r="K1402" t="s">
        <v>630</v>
      </c>
      <c r="L1402" t="s">
        <v>43</v>
      </c>
      <c r="M1402">
        <v>95123</v>
      </c>
      <c r="N1402" t="s">
        <v>44</v>
      </c>
      <c r="O1402" t="s">
        <v>2936</v>
      </c>
      <c r="P1402" t="s">
        <v>46</v>
      </c>
      <c r="Q1402" t="s">
        <v>75</v>
      </c>
      <c r="R1402" t="s">
        <v>2937</v>
      </c>
      <c r="S1402">
        <v>1.4400000000000002</v>
      </c>
      <c r="T1402">
        <v>1</v>
      </c>
      <c r="U1402">
        <v>0.2</v>
      </c>
      <c r="V1402">
        <v>0.504</v>
      </c>
    </row>
    <row r="1403" spans="1:22" x14ac:dyDescent="0.3">
      <c r="A1403">
        <v>2211</v>
      </c>
      <c r="B1403" t="s">
        <v>5154</v>
      </c>
      <c r="C1403">
        <v>2011</v>
      </c>
      <c r="D1403" s="13">
        <v>40861</v>
      </c>
      <c r="E1403" s="13">
        <v>40863</v>
      </c>
      <c r="F1403" t="s">
        <v>23</v>
      </c>
      <c r="G1403" t="s">
        <v>5155</v>
      </c>
      <c r="H1403" t="s">
        <v>5156</v>
      </c>
      <c r="I1403" t="s">
        <v>26</v>
      </c>
      <c r="J1403" t="s">
        <v>27</v>
      </c>
      <c r="K1403" t="s">
        <v>746</v>
      </c>
      <c r="L1403" t="s">
        <v>747</v>
      </c>
      <c r="M1403">
        <v>6824</v>
      </c>
      <c r="N1403" t="s">
        <v>148</v>
      </c>
      <c r="O1403" t="s">
        <v>971</v>
      </c>
      <c r="P1403" t="s">
        <v>46</v>
      </c>
      <c r="Q1403" t="s">
        <v>75</v>
      </c>
      <c r="R1403" t="s">
        <v>972</v>
      </c>
      <c r="S1403">
        <v>43.8</v>
      </c>
      <c r="T1403">
        <v>10</v>
      </c>
      <c r="U1403">
        <v>0</v>
      </c>
      <c r="V1403">
        <v>21.023999999999997</v>
      </c>
    </row>
    <row r="1404" spans="1:22" x14ac:dyDescent="0.3">
      <c r="A1404">
        <v>2207</v>
      </c>
      <c r="B1404" t="s">
        <v>5150</v>
      </c>
      <c r="C1404">
        <v>2011</v>
      </c>
      <c r="D1404" s="13">
        <v>40738</v>
      </c>
      <c r="E1404" s="13">
        <v>40744</v>
      </c>
      <c r="F1404" t="s">
        <v>50</v>
      </c>
      <c r="G1404" t="s">
        <v>5151</v>
      </c>
      <c r="H1404" t="s">
        <v>5152</v>
      </c>
      <c r="I1404" t="s">
        <v>102</v>
      </c>
      <c r="J1404" t="s">
        <v>27</v>
      </c>
      <c r="K1404" t="s">
        <v>456</v>
      </c>
      <c r="L1404" t="s">
        <v>211</v>
      </c>
      <c r="M1404">
        <v>60505</v>
      </c>
      <c r="N1404" t="s">
        <v>105</v>
      </c>
      <c r="O1404" t="s">
        <v>1596</v>
      </c>
      <c r="P1404" t="s">
        <v>46</v>
      </c>
      <c r="Q1404" t="s">
        <v>75</v>
      </c>
      <c r="R1404" t="s">
        <v>1597</v>
      </c>
      <c r="S1404">
        <v>29.931999999999992</v>
      </c>
      <c r="T1404">
        <v>7</v>
      </c>
      <c r="U1404">
        <v>0.8</v>
      </c>
      <c r="V1404">
        <v>-46.394600000000011</v>
      </c>
    </row>
    <row r="1405" spans="1:22" x14ac:dyDescent="0.3">
      <c r="A1405">
        <v>2203</v>
      </c>
      <c r="B1405" t="s">
        <v>5142</v>
      </c>
      <c r="C1405">
        <v>2012</v>
      </c>
      <c r="D1405" s="13">
        <v>41158</v>
      </c>
      <c r="E1405" s="13">
        <v>41164</v>
      </c>
      <c r="F1405" t="s">
        <v>50</v>
      </c>
      <c r="G1405" t="s">
        <v>3837</v>
      </c>
      <c r="H1405" t="s">
        <v>3838</v>
      </c>
      <c r="I1405" t="s">
        <v>102</v>
      </c>
      <c r="J1405" t="s">
        <v>27</v>
      </c>
      <c r="K1405" t="s">
        <v>95</v>
      </c>
      <c r="L1405" t="s">
        <v>96</v>
      </c>
      <c r="M1405">
        <v>98103</v>
      </c>
      <c r="N1405" t="s">
        <v>44</v>
      </c>
      <c r="O1405" t="s">
        <v>1253</v>
      </c>
      <c r="P1405" t="s">
        <v>46</v>
      </c>
      <c r="Q1405" t="s">
        <v>75</v>
      </c>
      <c r="R1405" t="s">
        <v>1254</v>
      </c>
      <c r="S1405">
        <v>6.0960000000000001</v>
      </c>
      <c r="T1405">
        <v>2</v>
      </c>
      <c r="U1405">
        <v>0.2</v>
      </c>
      <c r="V1405">
        <v>2.1335999999999999</v>
      </c>
    </row>
    <row r="1406" spans="1:22" x14ac:dyDescent="0.3">
      <c r="A1406">
        <v>2192</v>
      </c>
      <c r="B1406" t="s">
        <v>5133</v>
      </c>
      <c r="C1406">
        <v>2013</v>
      </c>
      <c r="D1406" s="13">
        <v>41619</v>
      </c>
      <c r="E1406" s="13">
        <v>41626</v>
      </c>
      <c r="F1406" t="s">
        <v>50</v>
      </c>
      <c r="G1406" t="s">
        <v>2287</v>
      </c>
      <c r="H1406" t="s">
        <v>2288</v>
      </c>
      <c r="I1406" t="s">
        <v>26</v>
      </c>
      <c r="J1406" t="s">
        <v>27</v>
      </c>
      <c r="K1406" t="s">
        <v>95</v>
      </c>
      <c r="L1406" t="s">
        <v>96</v>
      </c>
      <c r="M1406">
        <v>98105</v>
      </c>
      <c r="N1406" t="s">
        <v>44</v>
      </c>
      <c r="O1406" t="s">
        <v>4994</v>
      </c>
      <c r="P1406" t="s">
        <v>46</v>
      </c>
      <c r="Q1406" t="s">
        <v>75</v>
      </c>
      <c r="R1406" t="s">
        <v>4995</v>
      </c>
      <c r="S1406">
        <v>153.55199999999999</v>
      </c>
      <c r="T1406">
        <v>3</v>
      </c>
      <c r="U1406">
        <v>0.2</v>
      </c>
      <c r="V1406">
        <v>51.823799999999999</v>
      </c>
    </row>
    <row r="1407" spans="1:22" x14ac:dyDescent="0.3">
      <c r="A1407">
        <v>2186</v>
      </c>
      <c r="B1407" t="s">
        <v>5125</v>
      </c>
      <c r="C1407">
        <v>2014</v>
      </c>
      <c r="D1407" s="13">
        <v>41853</v>
      </c>
      <c r="E1407" s="13">
        <v>41856</v>
      </c>
      <c r="F1407" t="s">
        <v>23</v>
      </c>
      <c r="G1407" t="s">
        <v>819</v>
      </c>
      <c r="H1407" t="s">
        <v>820</v>
      </c>
      <c r="I1407" t="s">
        <v>41</v>
      </c>
      <c r="J1407" t="s">
        <v>27</v>
      </c>
      <c r="K1407" t="s">
        <v>2640</v>
      </c>
      <c r="L1407" t="s">
        <v>43</v>
      </c>
      <c r="M1407">
        <v>93905</v>
      </c>
      <c r="N1407" t="s">
        <v>44</v>
      </c>
      <c r="O1407" t="s">
        <v>617</v>
      </c>
      <c r="P1407" t="s">
        <v>46</v>
      </c>
      <c r="Q1407" t="s">
        <v>75</v>
      </c>
      <c r="R1407" t="s">
        <v>618</v>
      </c>
      <c r="S1407">
        <v>54.896000000000008</v>
      </c>
      <c r="T1407">
        <v>2</v>
      </c>
      <c r="U1407">
        <v>0.2</v>
      </c>
      <c r="V1407">
        <v>18.5274</v>
      </c>
    </row>
    <row r="1408" spans="1:22" x14ac:dyDescent="0.3">
      <c r="A1408">
        <v>2180</v>
      </c>
      <c r="B1408" t="s">
        <v>5122</v>
      </c>
      <c r="C1408">
        <v>2013</v>
      </c>
      <c r="D1408" s="13">
        <v>41402</v>
      </c>
      <c r="E1408" s="13">
        <v>41406</v>
      </c>
      <c r="F1408" t="s">
        <v>50</v>
      </c>
      <c r="G1408" t="s">
        <v>1453</v>
      </c>
      <c r="H1408" t="s">
        <v>1454</v>
      </c>
      <c r="I1408" t="s">
        <v>26</v>
      </c>
      <c r="J1408" t="s">
        <v>27</v>
      </c>
      <c r="K1408" t="s">
        <v>266</v>
      </c>
      <c r="L1408" t="s">
        <v>267</v>
      </c>
      <c r="M1408">
        <v>10009</v>
      </c>
      <c r="N1408" t="s">
        <v>148</v>
      </c>
      <c r="O1408" t="s">
        <v>1335</v>
      </c>
      <c r="P1408" t="s">
        <v>46</v>
      </c>
      <c r="Q1408" t="s">
        <v>75</v>
      </c>
      <c r="R1408" t="s">
        <v>1336</v>
      </c>
      <c r="S1408">
        <v>85.232000000000014</v>
      </c>
      <c r="T1408">
        <v>7</v>
      </c>
      <c r="U1408">
        <v>0.2</v>
      </c>
      <c r="V1408">
        <v>30.896599999999996</v>
      </c>
    </row>
    <row r="1409" spans="1:22" x14ac:dyDescent="0.3">
      <c r="A1409">
        <v>2178</v>
      </c>
      <c r="B1409" t="s">
        <v>5116</v>
      </c>
      <c r="C1409">
        <v>2013</v>
      </c>
      <c r="D1409" s="13">
        <v>41563</v>
      </c>
      <c r="E1409" s="13">
        <v>41569</v>
      </c>
      <c r="F1409" t="s">
        <v>50</v>
      </c>
      <c r="G1409" t="s">
        <v>5117</v>
      </c>
      <c r="H1409" t="s">
        <v>5118</v>
      </c>
      <c r="I1409" t="s">
        <v>102</v>
      </c>
      <c r="J1409" t="s">
        <v>27</v>
      </c>
      <c r="K1409" t="s">
        <v>5119</v>
      </c>
      <c r="L1409" t="s">
        <v>121</v>
      </c>
      <c r="M1409">
        <v>84106</v>
      </c>
      <c r="N1409" t="s">
        <v>44</v>
      </c>
      <c r="O1409" t="s">
        <v>4493</v>
      </c>
      <c r="P1409" t="s">
        <v>46</v>
      </c>
      <c r="Q1409" t="s">
        <v>75</v>
      </c>
      <c r="R1409" t="s">
        <v>4494</v>
      </c>
      <c r="S1409">
        <v>41.72</v>
      </c>
      <c r="T1409">
        <v>5</v>
      </c>
      <c r="U1409">
        <v>0.2</v>
      </c>
      <c r="V1409">
        <v>13.037499999999998</v>
      </c>
    </row>
    <row r="1410" spans="1:22" x14ac:dyDescent="0.3">
      <c r="A1410">
        <v>2174</v>
      </c>
      <c r="B1410" t="s">
        <v>5114</v>
      </c>
      <c r="C1410">
        <v>2013</v>
      </c>
      <c r="D1410" s="13">
        <v>41486</v>
      </c>
      <c r="E1410" s="13">
        <v>41491</v>
      </c>
      <c r="F1410" t="s">
        <v>50</v>
      </c>
      <c r="G1410" t="s">
        <v>550</v>
      </c>
      <c r="H1410" t="s">
        <v>551</v>
      </c>
      <c r="I1410" t="s">
        <v>102</v>
      </c>
      <c r="J1410" t="s">
        <v>27</v>
      </c>
      <c r="K1410" t="s">
        <v>184</v>
      </c>
      <c r="L1410" t="s">
        <v>104</v>
      </c>
      <c r="M1410">
        <v>77070</v>
      </c>
      <c r="N1410" t="s">
        <v>105</v>
      </c>
      <c r="O1410" t="s">
        <v>4327</v>
      </c>
      <c r="P1410" t="s">
        <v>46</v>
      </c>
      <c r="Q1410" t="s">
        <v>75</v>
      </c>
      <c r="R1410" t="s">
        <v>4328</v>
      </c>
      <c r="S1410">
        <v>9.2639999999999976</v>
      </c>
      <c r="T1410">
        <v>3</v>
      </c>
      <c r="U1410">
        <v>0.8</v>
      </c>
      <c r="V1410">
        <v>-13.895999999999997</v>
      </c>
    </row>
    <row r="1411" spans="1:22" x14ac:dyDescent="0.3">
      <c r="A1411">
        <v>2173</v>
      </c>
      <c r="B1411" t="s">
        <v>5109</v>
      </c>
      <c r="C1411">
        <v>2011</v>
      </c>
      <c r="D1411" s="13">
        <v>40756</v>
      </c>
      <c r="E1411" s="13">
        <v>40758</v>
      </c>
      <c r="F1411" t="s">
        <v>188</v>
      </c>
      <c r="G1411" t="s">
        <v>5110</v>
      </c>
      <c r="H1411" t="s">
        <v>5111</v>
      </c>
      <c r="I1411" t="s">
        <v>26</v>
      </c>
      <c r="J1411" t="s">
        <v>27</v>
      </c>
      <c r="K1411" t="s">
        <v>127</v>
      </c>
      <c r="L1411" t="s">
        <v>43</v>
      </c>
      <c r="M1411">
        <v>94122</v>
      </c>
      <c r="N1411" t="s">
        <v>44</v>
      </c>
      <c r="O1411" t="s">
        <v>5112</v>
      </c>
      <c r="P1411" t="s">
        <v>46</v>
      </c>
      <c r="Q1411" t="s">
        <v>75</v>
      </c>
      <c r="R1411" t="s">
        <v>5113</v>
      </c>
      <c r="S1411">
        <v>19.752000000000002</v>
      </c>
      <c r="T1411">
        <v>3</v>
      </c>
      <c r="U1411">
        <v>0.2</v>
      </c>
      <c r="V1411">
        <v>6.9131999999999998</v>
      </c>
    </row>
    <row r="1412" spans="1:22" x14ac:dyDescent="0.3">
      <c r="A1412">
        <v>2168</v>
      </c>
      <c r="B1412" t="s">
        <v>5101</v>
      </c>
      <c r="C1412">
        <v>2013</v>
      </c>
      <c r="D1412" s="13">
        <v>41561</v>
      </c>
      <c r="E1412" s="13">
        <v>41567</v>
      </c>
      <c r="F1412" t="s">
        <v>50</v>
      </c>
      <c r="G1412" t="s">
        <v>600</v>
      </c>
      <c r="H1412" t="s">
        <v>601</v>
      </c>
      <c r="I1412" t="s">
        <v>26</v>
      </c>
      <c r="J1412" t="s">
        <v>27</v>
      </c>
      <c r="K1412" t="s">
        <v>1986</v>
      </c>
      <c r="L1412" t="s">
        <v>104</v>
      </c>
      <c r="M1412">
        <v>78041</v>
      </c>
      <c r="N1412" t="s">
        <v>105</v>
      </c>
      <c r="O1412" t="s">
        <v>1218</v>
      </c>
      <c r="P1412" t="s">
        <v>46</v>
      </c>
      <c r="Q1412" t="s">
        <v>75</v>
      </c>
      <c r="R1412" t="s">
        <v>1219</v>
      </c>
      <c r="S1412">
        <v>6.2859999999999987</v>
      </c>
      <c r="T1412">
        <v>7</v>
      </c>
      <c r="U1412">
        <v>0.8</v>
      </c>
      <c r="V1412">
        <v>-11.000500000000008</v>
      </c>
    </row>
    <row r="1413" spans="1:22" x14ac:dyDescent="0.3">
      <c r="A1413">
        <v>2160</v>
      </c>
      <c r="B1413" t="s">
        <v>5092</v>
      </c>
      <c r="C1413">
        <v>2013</v>
      </c>
      <c r="D1413" s="13">
        <v>41521</v>
      </c>
      <c r="E1413" s="13">
        <v>41527</v>
      </c>
      <c r="F1413" t="s">
        <v>50</v>
      </c>
      <c r="G1413" t="s">
        <v>1952</v>
      </c>
      <c r="H1413" t="s">
        <v>1953</v>
      </c>
      <c r="I1413" t="s">
        <v>26</v>
      </c>
      <c r="J1413" t="s">
        <v>27</v>
      </c>
      <c r="K1413" t="s">
        <v>303</v>
      </c>
      <c r="L1413" t="s">
        <v>211</v>
      </c>
      <c r="M1413">
        <v>60610</v>
      </c>
      <c r="N1413" t="s">
        <v>105</v>
      </c>
      <c r="O1413" t="s">
        <v>3521</v>
      </c>
      <c r="P1413" t="s">
        <v>46</v>
      </c>
      <c r="Q1413" t="s">
        <v>75</v>
      </c>
      <c r="R1413" t="s">
        <v>3522</v>
      </c>
      <c r="S1413">
        <v>8.8079999999999981</v>
      </c>
      <c r="T1413">
        <v>3</v>
      </c>
      <c r="U1413">
        <v>0.8</v>
      </c>
      <c r="V1413">
        <v>-14.973600000000001</v>
      </c>
    </row>
    <row r="1414" spans="1:22" x14ac:dyDescent="0.3">
      <c r="A1414">
        <v>2154</v>
      </c>
      <c r="B1414" t="s">
        <v>5085</v>
      </c>
      <c r="C1414">
        <v>2013</v>
      </c>
      <c r="D1414" s="13">
        <v>41470</v>
      </c>
      <c r="E1414" s="13">
        <v>41474</v>
      </c>
      <c r="F1414" t="s">
        <v>50</v>
      </c>
      <c r="G1414" t="s">
        <v>958</v>
      </c>
      <c r="H1414" t="s">
        <v>959</v>
      </c>
      <c r="I1414" t="s">
        <v>41</v>
      </c>
      <c r="J1414" t="s">
        <v>27</v>
      </c>
      <c r="K1414" t="s">
        <v>266</v>
      </c>
      <c r="L1414" t="s">
        <v>267</v>
      </c>
      <c r="M1414">
        <v>10009</v>
      </c>
      <c r="N1414" t="s">
        <v>148</v>
      </c>
      <c r="O1414" t="s">
        <v>2367</v>
      </c>
      <c r="P1414" t="s">
        <v>46</v>
      </c>
      <c r="Q1414" t="s">
        <v>75</v>
      </c>
      <c r="R1414" t="s">
        <v>2368</v>
      </c>
      <c r="S1414">
        <v>14.16</v>
      </c>
      <c r="T1414">
        <v>2</v>
      </c>
      <c r="U1414">
        <v>0.2</v>
      </c>
      <c r="V1414">
        <v>5.133</v>
      </c>
    </row>
    <row r="1415" spans="1:22" x14ac:dyDescent="0.3">
      <c r="A1415">
        <v>2147</v>
      </c>
      <c r="B1415" t="s">
        <v>5070</v>
      </c>
      <c r="C1415">
        <v>2013</v>
      </c>
      <c r="D1415" s="13">
        <v>41451</v>
      </c>
      <c r="E1415" s="13">
        <v>41455</v>
      </c>
      <c r="F1415" t="s">
        <v>50</v>
      </c>
      <c r="G1415" t="s">
        <v>3136</v>
      </c>
      <c r="H1415" t="s">
        <v>3137</v>
      </c>
      <c r="I1415" t="s">
        <v>41</v>
      </c>
      <c r="J1415" t="s">
        <v>27</v>
      </c>
      <c r="K1415" t="s">
        <v>5071</v>
      </c>
      <c r="L1415" t="s">
        <v>147</v>
      </c>
      <c r="M1415">
        <v>17403</v>
      </c>
      <c r="N1415" t="s">
        <v>148</v>
      </c>
      <c r="O1415" t="s">
        <v>575</v>
      </c>
      <c r="P1415" t="s">
        <v>46</v>
      </c>
      <c r="Q1415" t="s">
        <v>75</v>
      </c>
      <c r="R1415" t="s">
        <v>576</v>
      </c>
      <c r="S1415">
        <v>38.088000000000001</v>
      </c>
      <c r="T1415">
        <v>4</v>
      </c>
      <c r="U1415">
        <v>0.7</v>
      </c>
      <c r="V1415">
        <v>-27.93119999999999</v>
      </c>
    </row>
    <row r="1416" spans="1:22" x14ac:dyDescent="0.3">
      <c r="A1416">
        <v>2140</v>
      </c>
      <c r="B1416" t="s">
        <v>5064</v>
      </c>
      <c r="C1416">
        <v>2011</v>
      </c>
      <c r="D1416" s="13">
        <v>40700</v>
      </c>
      <c r="E1416" s="13">
        <v>40705</v>
      </c>
      <c r="F1416" t="s">
        <v>50</v>
      </c>
      <c r="G1416" t="s">
        <v>2219</v>
      </c>
      <c r="H1416" t="s">
        <v>2220</v>
      </c>
      <c r="I1416" t="s">
        <v>41</v>
      </c>
      <c r="J1416" t="s">
        <v>27</v>
      </c>
      <c r="K1416" t="s">
        <v>1173</v>
      </c>
      <c r="L1416" t="s">
        <v>267</v>
      </c>
      <c r="M1416">
        <v>11561</v>
      </c>
      <c r="N1416" t="s">
        <v>148</v>
      </c>
      <c r="O1416" t="s">
        <v>1386</v>
      </c>
      <c r="P1416" t="s">
        <v>46</v>
      </c>
      <c r="Q1416" t="s">
        <v>75</v>
      </c>
      <c r="R1416" t="s">
        <v>1387</v>
      </c>
      <c r="S1416">
        <v>149.54399999999998</v>
      </c>
      <c r="T1416">
        <v>9</v>
      </c>
      <c r="U1416">
        <v>0.2</v>
      </c>
      <c r="V1416">
        <v>50.471099999999993</v>
      </c>
    </row>
    <row r="1417" spans="1:22" x14ac:dyDescent="0.3">
      <c r="A1417">
        <v>1414</v>
      </c>
      <c r="B1417" t="s">
        <v>3831</v>
      </c>
      <c r="C1417">
        <v>2011</v>
      </c>
      <c r="D1417" s="13">
        <v>40724</v>
      </c>
      <c r="E1417" s="13">
        <v>40729</v>
      </c>
      <c r="F1417" t="s">
        <v>50</v>
      </c>
      <c r="G1417" t="s">
        <v>3832</v>
      </c>
      <c r="H1417" t="s">
        <v>3833</v>
      </c>
      <c r="I1417" t="s">
        <v>26</v>
      </c>
      <c r="J1417" t="s">
        <v>27</v>
      </c>
      <c r="K1417" t="s">
        <v>266</v>
      </c>
      <c r="L1417" t="s">
        <v>267</v>
      </c>
      <c r="M1417">
        <v>10024</v>
      </c>
      <c r="N1417" t="s">
        <v>148</v>
      </c>
      <c r="O1417" t="s">
        <v>3834</v>
      </c>
      <c r="P1417" t="s">
        <v>46</v>
      </c>
      <c r="Q1417" t="s">
        <v>75</v>
      </c>
      <c r="R1417" t="s">
        <v>3835</v>
      </c>
      <c r="S1417">
        <v>334.76800000000003</v>
      </c>
      <c r="T1417">
        <v>7</v>
      </c>
      <c r="U1417">
        <v>0.2</v>
      </c>
      <c r="V1417">
        <v>108.79959999999997</v>
      </c>
    </row>
    <row r="1418" spans="1:22" x14ac:dyDescent="0.3">
      <c r="A1418">
        <v>2138</v>
      </c>
      <c r="B1418" t="s">
        <v>5058</v>
      </c>
      <c r="C1418">
        <v>2012</v>
      </c>
      <c r="D1418" s="13">
        <v>41274</v>
      </c>
      <c r="E1418" s="13">
        <v>41279</v>
      </c>
      <c r="F1418" t="s">
        <v>50</v>
      </c>
      <c r="G1418" t="s">
        <v>5059</v>
      </c>
      <c r="H1418" t="s">
        <v>5060</v>
      </c>
      <c r="I1418" t="s">
        <v>26</v>
      </c>
      <c r="J1418" t="s">
        <v>27</v>
      </c>
      <c r="K1418" t="s">
        <v>758</v>
      </c>
      <c r="L1418" t="s">
        <v>104</v>
      </c>
      <c r="M1418">
        <v>75051</v>
      </c>
      <c r="N1418" t="s">
        <v>105</v>
      </c>
      <c r="O1418" t="s">
        <v>4819</v>
      </c>
      <c r="P1418" t="s">
        <v>46</v>
      </c>
      <c r="Q1418" t="s">
        <v>75</v>
      </c>
      <c r="R1418" t="s">
        <v>4820</v>
      </c>
      <c r="S1418">
        <v>3.6559999999999993</v>
      </c>
      <c r="T1418">
        <v>4</v>
      </c>
      <c r="U1418">
        <v>0.8</v>
      </c>
      <c r="V1418">
        <v>-5.8496000000000024</v>
      </c>
    </row>
    <row r="1419" spans="1:22" x14ac:dyDescent="0.3">
      <c r="A1419">
        <v>2134</v>
      </c>
      <c r="B1419" t="s">
        <v>5053</v>
      </c>
      <c r="C1419">
        <v>2012</v>
      </c>
      <c r="D1419" s="13">
        <v>41243</v>
      </c>
      <c r="E1419" s="13">
        <v>41247</v>
      </c>
      <c r="F1419" t="s">
        <v>50</v>
      </c>
      <c r="G1419" t="s">
        <v>5054</v>
      </c>
      <c r="H1419" t="s">
        <v>5055</v>
      </c>
      <c r="I1419" t="s">
        <v>26</v>
      </c>
      <c r="J1419" t="s">
        <v>27</v>
      </c>
      <c r="K1419" t="s">
        <v>146</v>
      </c>
      <c r="L1419" t="s">
        <v>147</v>
      </c>
      <c r="M1419">
        <v>19134</v>
      </c>
      <c r="N1419" t="s">
        <v>148</v>
      </c>
      <c r="O1419" t="s">
        <v>97</v>
      </c>
      <c r="P1419" t="s">
        <v>46</v>
      </c>
      <c r="Q1419" t="s">
        <v>75</v>
      </c>
      <c r="R1419" t="s">
        <v>98</v>
      </c>
      <c r="S1419">
        <v>152.99100000000001</v>
      </c>
      <c r="T1419">
        <v>3</v>
      </c>
      <c r="U1419">
        <v>0.7</v>
      </c>
      <c r="V1419">
        <v>-122.39280000000002</v>
      </c>
    </row>
    <row r="1420" spans="1:22" x14ac:dyDescent="0.3">
      <c r="A1420">
        <v>2121</v>
      </c>
      <c r="B1420" t="s">
        <v>5027</v>
      </c>
      <c r="C1420">
        <v>2014</v>
      </c>
      <c r="D1420" s="13">
        <v>41647</v>
      </c>
      <c r="E1420" s="13">
        <v>41653</v>
      </c>
      <c r="F1420" t="s">
        <v>50</v>
      </c>
      <c r="G1420" t="s">
        <v>3902</v>
      </c>
      <c r="H1420" t="s">
        <v>3903</v>
      </c>
      <c r="I1420" t="s">
        <v>26</v>
      </c>
      <c r="J1420" t="s">
        <v>27</v>
      </c>
      <c r="K1420" t="s">
        <v>5028</v>
      </c>
      <c r="L1420" t="s">
        <v>54</v>
      </c>
      <c r="M1420">
        <v>32174</v>
      </c>
      <c r="N1420" t="s">
        <v>30</v>
      </c>
      <c r="O1420" t="s">
        <v>2913</v>
      </c>
      <c r="P1420" t="s">
        <v>46</v>
      </c>
      <c r="Q1420" t="s">
        <v>75</v>
      </c>
      <c r="R1420" t="s">
        <v>2914</v>
      </c>
      <c r="S1420">
        <v>2.8080000000000007</v>
      </c>
      <c r="T1420">
        <v>3</v>
      </c>
      <c r="U1420">
        <v>0.7</v>
      </c>
      <c r="V1420">
        <v>-1.9656000000000002</v>
      </c>
    </row>
    <row r="1421" spans="1:22" x14ac:dyDescent="0.3">
      <c r="A1421">
        <v>2120</v>
      </c>
      <c r="B1421" t="s">
        <v>5026</v>
      </c>
      <c r="C1421">
        <v>2014</v>
      </c>
      <c r="D1421" s="13">
        <v>41743</v>
      </c>
      <c r="E1421" s="13">
        <v>41745</v>
      </c>
      <c r="F1421" t="s">
        <v>188</v>
      </c>
      <c r="G1421" t="s">
        <v>2806</v>
      </c>
      <c r="H1421" t="s">
        <v>2807</v>
      </c>
      <c r="I1421" t="s">
        <v>41</v>
      </c>
      <c r="J1421" t="s">
        <v>27</v>
      </c>
      <c r="K1421" t="s">
        <v>95</v>
      </c>
      <c r="L1421" t="s">
        <v>96</v>
      </c>
      <c r="M1421">
        <v>98105</v>
      </c>
      <c r="N1421" t="s">
        <v>44</v>
      </c>
      <c r="O1421" t="s">
        <v>4766</v>
      </c>
      <c r="P1421" t="s">
        <v>46</v>
      </c>
      <c r="Q1421" t="s">
        <v>75</v>
      </c>
      <c r="R1421" t="s">
        <v>4767</v>
      </c>
      <c r="S1421">
        <v>895.92</v>
      </c>
      <c r="T1421">
        <v>5</v>
      </c>
      <c r="U1421">
        <v>0.2</v>
      </c>
      <c r="V1421">
        <v>302.37299999999993</v>
      </c>
    </row>
    <row r="1422" spans="1:22" x14ac:dyDescent="0.3">
      <c r="A1422">
        <v>2109</v>
      </c>
      <c r="B1422" t="s">
        <v>5012</v>
      </c>
      <c r="C1422">
        <v>2012</v>
      </c>
      <c r="D1422" s="13">
        <v>41213</v>
      </c>
      <c r="E1422" s="13">
        <v>41213</v>
      </c>
      <c r="F1422" t="s">
        <v>1290</v>
      </c>
      <c r="G1422" t="s">
        <v>593</v>
      </c>
      <c r="H1422" t="s">
        <v>594</v>
      </c>
      <c r="I1422" t="s">
        <v>26</v>
      </c>
      <c r="J1422" t="s">
        <v>27</v>
      </c>
      <c r="K1422" t="s">
        <v>775</v>
      </c>
      <c r="L1422" t="s">
        <v>43</v>
      </c>
      <c r="M1422">
        <v>92374</v>
      </c>
      <c r="N1422" t="s">
        <v>44</v>
      </c>
      <c r="O1422" t="s">
        <v>3477</v>
      </c>
      <c r="P1422" t="s">
        <v>46</v>
      </c>
      <c r="Q1422" t="s">
        <v>75</v>
      </c>
      <c r="R1422" t="s">
        <v>3478</v>
      </c>
      <c r="S1422">
        <v>398.35199999999998</v>
      </c>
      <c r="T1422">
        <v>3</v>
      </c>
      <c r="U1422">
        <v>0.2</v>
      </c>
      <c r="V1422">
        <v>124.48499999999999</v>
      </c>
    </row>
    <row r="1423" spans="1:22" x14ac:dyDescent="0.3">
      <c r="A1423">
        <v>2107</v>
      </c>
      <c r="B1423" t="s">
        <v>5010</v>
      </c>
      <c r="C1423">
        <v>2011</v>
      </c>
      <c r="D1423" s="13">
        <v>40812</v>
      </c>
      <c r="E1423" s="13">
        <v>40812</v>
      </c>
      <c r="F1423" t="s">
        <v>1290</v>
      </c>
      <c r="G1423" t="s">
        <v>3630</v>
      </c>
      <c r="H1423" t="s">
        <v>3631</v>
      </c>
      <c r="I1423" t="s">
        <v>41</v>
      </c>
      <c r="J1423" t="s">
        <v>27</v>
      </c>
      <c r="K1423" t="s">
        <v>5011</v>
      </c>
      <c r="L1423" t="s">
        <v>104</v>
      </c>
      <c r="M1423">
        <v>75150</v>
      </c>
      <c r="N1423" t="s">
        <v>105</v>
      </c>
      <c r="O1423" t="s">
        <v>971</v>
      </c>
      <c r="P1423" t="s">
        <v>46</v>
      </c>
      <c r="Q1423" t="s">
        <v>75</v>
      </c>
      <c r="R1423" t="s">
        <v>972</v>
      </c>
      <c r="S1423">
        <v>0.87599999999999978</v>
      </c>
      <c r="T1423">
        <v>1</v>
      </c>
      <c r="U1423">
        <v>0.8</v>
      </c>
      <c r="V1423">
        <v>-1.4016000000000002</v>
      </c>
    </row>
    <row r="1424" spans="1:22" x14ac:dyDescent="0.3">
      <c r="A1424">
        <v>1421</v>
      </c>
      <c r="B1424" t="s">
        <v>3846</v>
      </c>
      <c r="C1424">
        <v>2012</v>
      </c>
      <c r="D1424" s="13">
        <v>41178</v>
      </c>
      <c r="E1424" s="13">
        <v>41182</v>
      </c>
      <c r="F1424" t="s">
        <v>50</v>
      </c>
      <c r="G1424" t="s">
        <v>3847</v>
      </c>
      <c r="H1424" t="s">
        <v>3848</v>
      </c>
      <c r="I1424" t="s">
        <v>41</v>
      </c>
      <c r="J1424" t="s">
        <v>27</v>
      </c>
      <c r="K1424" t="s">
        <v>1823</v>
      </c>
      <c r="L1424" t="s">
        <v>310</v>
      </c>
      <c r="M1424">
        <v>85204</v>
      </c>
      <c r="N1424" t="s">
        <v>44</v>
      </c>
      <c r="O1424" t="s">
        <v>1063</v>
      </c>
      <c r="P1424" t="s">
        <v>46</v>
      </c>
      <c r="Q1424" t="s">
        <v>75</v>
      </c>
      <c r="R1424" t="s">
        <v>1064</v>
      </c>
      <c r="S1424">
        <v>72.588000000000008</v>
      </c>
      <c r="T1424">
        <v>2</v>
      </c>
      <c r="U1424">
        <v>0.7</v>
      </c>
      <c r="V1424">
        <v>-48.391999999999982</v>
      </c>
    </row>
    <row r="1425" spans="1:22" x14ac:dyDescent="0.3">
      <c r="A1425">
        <v>2096</v>
      </c>
      <c r="B1425" t="s">
        <v>4993</v>
      </c>
      <c r="C1425">
        <v>2013</v>
      </c>
      <c r="D1425" s="13">
        <v>41410</v>
      </c>
      <c r="E1425" s="13">
        <v>41415</v>
      </c>
      <c r="F1425" t="s">
        <v>50</v>
      </c>
      <c r="G1425" t="s">
        <v>197</v>
      </c>
      <c r="H1425" t="s">
        <v>198</v>
      </c>
      <c r="I1425" t="s">
        <v>102</v>
      </c>
      <c r="J1425" t="s">
        <v>27</v>
      </c>
      <c r="K1425" t="s">
        <v>328</v>
      </c>
      <c r="L1425" t="s">
        <v>1487</v>
      </c>
      <c r="M1425">
        <v>39212</v>
      </c>
      <c r="N1425" t="s">
        <v>30</v>
      </c>
      <c r="O1425" t="s">
        <v>4994</v>
      </c>
      <c r="P1425" t="s">
        <v>46</v>
      </c>
      <c r="Q1425" t="s">
        <v>75</v>
      </c>
      <c r="R1425" t="s">
        <v>4995</v>
      </c>
      <c r="S1425">
        <v>511.84</v>
      </c>
      <c r="T1425">
        <v>8</v>
      </c>
      <c r="U1425">
        <v>0</v>
      </c>
      <c r="V1425">
        <v>240.56479999999999</v>
      </c>
    </row>
    <row r="1426" spans="1:22" x14ac:dyDescent="0.3">
      <c r="A1426">
        <v>1423</v>
      </c>
      <c r="B1426" t="s">
        <v>3846</v>
      </c>
      <c r="C1426">
        <v>2012</v>
      </c>
      <c r="D1426" s="13">
        <v>41178</v>
      </c>
      <c r="E1426" s="13">
        <v>41182</v>
      </c>
      <c r="F1426" t="s">
        <v>50</v>
      </c>
      <c r="G1426" t="s">
        <v>3847</v>
      </c>
      <c r="H1426" t="s">
        <v>3848</v>
      </c>
      <c r="I1426" t="s">
        <v>41</v>
      </c>
      <c r="J1426" t="s">
        <v>27</v>
      </c>
      <c r="K1426" t="s">
        <v>1823</v>
      </c>
      <c r="L1426" t="s">
        <v>310</v>
      </c>
      <c r="M1426">
        <v>85204</v>
      </c>
      <c r="N1426" t="s">
        <v>44</v>
      </c>
      <c r="O1426" t="s">
        <v>2712</v>
      </c>
      <c r="P1426" t="s">
        <v>46</v>
      </c>
      <c r="Q1426" t="s">
        <v>75</v>
      </c>
      <c r="R1426" t="s">
        <v>2713</v>
      </c>
      <c r="S1426">
        <v>77.031000000000006</v>
      </c>
      <c r="T1426">
        <v>9</v>
      </c>
      <c r="U1426">
        <v>0.7</v>
      </c>
      <c r="V1426">
        <v>-59.057100000000005</v>
      </c>
    </row>
    <row r="1427" spans="1:22" x14ac:dyDescent="0.3">
      <c r="A1427">
        <v>2091</v>
      </c>
      <c r="B1427" t="s">
        <v>4984</v>
      </c>
      <c r="C1427">
        <v>2014</v>
      </c>
      <c r="D1427" s="13">
        <v>41836</v>
      </c>
      <c r="E1427" s="13">
        <v>41840</v>
      </c>
      <c r="F1427" t="s">
        <v>50</v>
      </c>
      <c r="G1427" t="s">
        <v>4985</v>
      </c>
      <c r="H1427" t="s">
        <v>4986</v>
      </c>
      <c r="I1427" t="s">
        <v>26</v>
      </c>
      <c r="J1427" t="s">
        <v>27</v>
      </c>
      <c r="K1427" t="s">
        <v>521</v>
      </c>
      <c r="L1427" t="s">
        <v>245</v>
      </c>
      <c r="M1427">
        <v>19805</v>
      </c>
      <c r="N1427" t="s">
        <v>148</v>
      </c>
      <c r="O1427" t="s">
        <v>2367</v>
      </c>
      <c r="P1427" t="s">
        <v>46</v>
      </c>
      <c r="Q1427" t="s">
        <v>75</v>
      </c>
      <c r="R1427" t="s">
        <v>2368</v>
      </c>
      <c r="S1427">
        <v>26.549999999999997</v>
      </c>
      <c r="T1427">
        <v>3</v>
      </c>
      <c r="U1427">
        <v>0</v>
      </c>
      <c r="V1427">
        <v>13.009499999999999</v>
      </c>
    </row>
    <row r="1428" spans="1:22" x14ac:dyDescent="0.3">
      <c r="A1428">
        <v>2073</v>
      </c>
      <c r="B1428" t="s">
        <v>4958</v>
      </c>
      <c r="C1428">
        <v>2013</v>
      </c>
      <c r="D1428" s="13">
        <v>41605</v>
      </c>
      <c r="E1428" s="13">
        <v>41611</v>
      </c>
      <c r="F1428" t="s">
        <v>50</v>
      </c>
      <c r="G1428" t="s">
        <v>4959</v>
      </c>
      <c r="H1428" t="s">
        <v>4960</v>
      </c>
      <c r="I1428" t="s">
        <v>41</v>
      </c>
      <c r="J1428" t="s">
        <v>27</v>
      </c>
      <c r="K1428" t="s">
        <v>95</v>
      </c>
      <c r="L1428" t="s">
        <v>96</v>
      </c>
      <c r="M1428">
        <v>98105</v>
      </c>
      <c r="N1428" t="s">
        <v>44</v>
      </c>
      <c r="O1428" t="s">
        <v>4819</v>
      </c>
      <c r="P1428" t="s">
        <v>46</v>
      </c>
      <c r="Q1428" t="s">
        <v>75</v>
      </c>
      <c r="R1428" t="s">
        <v>4820</v>
      </c>
      <c r="S1428">
        <v>7.3120000000000012</v>
      </c>
      <c r="T1428">
        <v>2</v>
      </c>
      <c r="U1428">
        <v>0.2</v>
      </c>
      <c r="V1428">
        <v>2.5591999999999997</v>
      </c>
    </row>
    <row r="1429" spans="1:22" x14ac:dyDescent="0.3">
      <c r="A1429">
        <v>2071</v>
      </c>
      <c r="B1429" t="s">
        <v>4951</v>
      </c>
      <c r="C1429">
        <v>2013</v>
      </c>
      <c r="D1429" s="13">
        <v>41477</v>
      </c>
      <c r="E1429" s="13">
        <v>41479</v>
      </c>
      <c r="F1429" t="s">
        <v>23</v>
      </c>
      <c r="G1429" t="s">
        <v>4952</v>
      </c>
      <c r="H1429" t="s">
        <v>4953</v>
      </c>
      <c r="I1429" t="s">
        <v>41</v>
      </c>
      <c r="J1429" t="s">
        <v>27</v>
      </c>
      <c r="K1429" t="s">
        <v>146</v>
      </c>
      <c r="L1429" t="s">
        <v>147</v>
      </c>
      <c r="M1429">
        <v>19134</v>
      </c>
      <c r="N1429" t="s">
        <v>148</v>
      </c>
      <c r="O1429" t="s">
        <v>2443</v>
      </c>
      <c r="P1429" t="s">
        <v>46</v>
      </c>
      <c r="Q1429" t="s">
        <v>75</v>
      </c>
      <c r="R1429" t="s">
        <v>2444</v>
      </c>
      <c r="S1429">
        <v>1.9410000000000003</v>
      </c>
      <c r="T1429">
        <v>1</v>
      </c>
      <c r="U1429">
        <v>0.7</v>
      </c>
      <c r="V1429">
        <v>-1.294</v>
      </c>
    </row>
    <row r="1430" spans="1:22" x14ac:dyDescent="0.3">
      <c r="A1430">
        <v>1427</v>
      </c>
      <c r="B1430" t="s">
        <v>3855</v>
      </c>
      <c r="C1430">
        <v>2012</v>
      </c>
      <c r="D1430" s="13">
        <v>41213</v>
      </c>
      <c r="E1430" s="13">
        <v>41217</v>
      </c>
      <c r="F1430" t="s">
        <v>23</v>
      </c>
      <c r="G1430" t="s">
        <v>3856</v>
      </c>
      <c r="H1430" t="s">
        <v>3857</v>
      </c>
      <c r="I1430" t="s">
        <v>41</v>
      </c>
      <c r="J1430" t="s">
        <v>27</v>
      </c>
      <c r="K1430" t="s">
        <v>2640</v>
      </c>
      <c r="L1430" t="s">
        <v>43</v>
      </c>
      <c r="M1430">
        <v>93905</v>
      </c>
      <c r="N1430" t="s">
        <v>44</v>
      </c>
      <c r="O1430" t="s">
        <v>2038</v>
      </c>
      <c r="P1430" t="s">
        <v>46</v>
      </c>
      <c r="Q1430" t="s">
        <v>75</v>
      </c>
      <c r="R1430" t="s">
        <v>2039</v>
      </c>
      <c r="S1430">
        <v>9.7280000000000015</v>
      </c>
      <c r="T1430">
        <v>2</v>
      </c>
      <c r="U1430">
        <v>0.2</v>
      </c>
      <c r="V1430">
        <v>3.283199999999999</v>
      </c>
    </row>
    <row r="1431" spans="1:22" x14ac:dyDescent="0.3">
      <c r="A1431">
        <v>2064</v>
      </c>
      <c r="B1431" t="s">
        <v>4936</v>
      </c>
      <c r="C1431">
        <v>2011</v>
      </c>
      <c r="D1431" s="13">
        <v>40847</v>
      </c>
      <c r="E1431" s="13">
        <v>40851</v>
      </c>
      <c r="F1431" t="s">
        <v>50</v>
      </c>
      <c r="G1431" t="s">
        <v>513</v>
      </c>
      <c r="H1431" t="s">
        <v>514</v>
      </c>
      <c r="I1431" t="s">
        <v>41</v>
      </c>
      <c r="J1431" t="s">
        <v>27</v>
      </c>
      <c r="K1431" t="s">
        <v>42</v>
      </c>
      <c r="L1431" t="s">
        <v>43</v>
      </c>
      <c r="M1431">
        <v>90049</v>
      </c>
      <c r="N1431" t="s">
        <v>44</v>
      </c>
      <c r="O1431" t="s">
        <v>4944</v>
      </c>
      <c r="P1431" t="s">
        <v>46</v>
      </c>
      <c r="Q1431" t="s">
        <v>75</v>
      </c>
      <c r="R1431" t="s">
        <v>4945</v>
      </c>
      <c r="S1431">
        <v>19.295999999999999</v>
      </c>
      <c r="T1431">
        <v>3</v>
      </c>
      <c r="U1431">
        <v>0.2</v>
      </c>
      <c r="V1431">
        <v>6.0299999999999994</v>
      </c>
    </row>
    <row r="1432" spans="1:22" x14ac:dyDescent="0.3">
      <c r="A1432">
        <v>1429</v>
      </c>
      <c r="B1432" t="s">
        <v>3855</v>
      </c>
      <c r="C1432">
        <v>2012</v>
      </c>
      <c r="D1432" s="13">
        <v>41213</v>
      </c>
      <c r="E1432" s="13">
        <v>41217</v>
      </c>
      <c r="F1432" t="s">
        <v>23</v>
      </c>
      <c r="G1432" t="s">
        <v>3856</v>
      </c>
      <c r="H1432" t="s">
        <v>3857</v>
      </c>
      <c r="I1432" t="s">
        <v>41</v>
      </c>
      <c r="J1432" t="s">
        <v>27</v>
      </c>
      <c r="K1432" t="s">
        <v>2640</v>
      </c>
      <c r="L1432" t="s">
        <v>43</v>
      </c>
      <c r="M1432">
        <v>93905</v>
      </c>
      <c r="N1432" t="s">
        <v>44</v>
      </c>
      <c r="O1432" t="s">
        <v>3858</v>
      </c>
      <c r="P1432" t="s">
        <v>46</v>
      </c>
      <c r="Q1432" t="s">
        <v>75</v>
      </c>
      <c r="R1432" t="s">
        <v>3859</v>
      </c>
      <c r="S1432">
        <v>29.800000000000004</v>
      </c>
      <c r="T1432">
        <v>5</v>
      </c>
      <c r="U1432">
        <v>0.2</v>
      </c>
      <c r="V1432">
        <v>9.3124999999999982</v>
      </c>
    </row>
    <row r="1433" spans="1:22" x14ac:dyDescent="0.3">
      <c r="A1433">
        <v>2062</v>
      </c>
      <c r="B1433" t="s">
        <v>4936</v>
      </c>
      <c r="C1433">
        <v>2011</v>
      </c>
      <c r="D1433" s="13">
        <v>40847</v>
      </c>
      <c r="E1433" s="13">
        <v>40851</v>
      </c>
      <c r="F1433" t="s">
        <v>50</v>
      </c>
      <c r="G1433" t="s">
        <v>513</v>
      </c>
      <c r="H1433" t="s">
        <v>514</v>
      </c>
      <c r="I1433" t="s">
        <v>41</v>
      </c>
      <c r="J1433" t="s">
        <v>27</v>
      </c>
      <c r="K1433" t="s">
        <v>42</v>
      </c>
      <c r="L1433" t="s">
        <v>43</v>
      </c>
      <c r="M1433">
        <v>90049</v>
      </c>
      <c r="N1433" t="s">
        <v>44</v>
      </c>
      <c r="O1433" t="s">
        <v>4940</v>
      </c>
      <c r="P1433" t="s">
        <v>46</v>
      </c>
      <c r="Q1433" t="s">
        <v>75</v>
      </c>
      <c r="R1433" t="s">
        <v>4941</v>
      </c>
      <c r="S1433">
        <v>15.968000000000002</v>
      </c>
      <c r="T1433">
        <v>2</v>
      </c>
      <c r="U1433">
        <v>0.2</v>
      </c>
      <c r="V1433">
        <v>5.3891999999999989</v>
      </c>
    </row>
    <row r="1434" spans="1:22" x14ac:dyDescent="0.3">
      <c r="A1434">
        <v>2051</v>
      </c>
      <c r="B1434" t="s">
        <v>4927</v>
      </c>
      <c r="C1434">
        <v>2012</v>
      </c>
      <c r="D1434" s="13">
        <v>41101</v>
      </c>
      <c r="E1434" s="13">
        <v>41103</v>
      </c>
      <c r="F1434" t="s">
        <v>188</v>
      </c>
      <c r="G1434" t="s">
        <v>2035</v>
      </c>
      <c r="H1434" t="s">
        <v>2036</v>
      </c>
      <c r="I1434" t="s">
        <v>26</v>
      </c>
      <c r="J1434" t="s">
        <v>27</v>
      </c>
      <c r="K1434" t="s">
        <v>146</v>
      </c>
      <c r="L1434" t="s">
        <v>147</v>
      </c>
      <c r="M1434">
        <v>19134</v>
      </c>
      <c r="N1434" t="s">
        <v>148</v>
      </c>
      <c r="O1434" t="s">
        <v>3163</v>
      </c>
      <c r="P1434" t="s">
        <v>46</v>
      </c>
      <c r="Q1434" t="s">
        <v>75</v>
      </c>
      <c r="R1434" t="s">
        <v>3164</v>
      </c>
      <c r="S1434">
        <v>6.4800000000000013</v>
      </c>
      <c r="T1434">
        <v>4</v>
      </c>
      <c r="U1434">
        <v>0.7</v>
      </c>
      <c r="V1434">
        <v>-4.7519999999999989</v>
      </c>
    </row>
    <row r="1435" spans="1:22" x14ac:dyDescent="0.3">
      <c r="A1435">
        <v>1432</v>
      </c>
      <c r="B1435" t="s">
        <v>3861</v>
      </c>
      <c r="C1435">
        <v>2011</v>
      </c>
      <c r="D1435" s="13">
        <v>40896</v>
      </c>
      <c r="E1435" s="13">
        <v>40898</v>
      </c>
      <c r="F1435" t="s">
        <v>23</v>
      </c>
      <c r="G1435" t="s">
        <v>93</v>
      </c>
      <c r="H1435" t="s">
        <v>94</v>
      </c>
      <c r="I1435" t="s">
        <v>26</v>
      </c>
      <c r="J1435" t="s">
        <v>27</v>
      </c>
      <c r="K1435" t="s">
        <v>2579</v>
      </c>
      <c r="L1435" t="s">
        <v>358</v>
      </c>
      <c r="M1435">
        <v>35630</v>
      </c>
      <c r="N1435" t="s">
        <v>30</v>
      </c>
      <c r="O1435" t="s">
        <v>3862</v>
      </c>
      <c r="P1435" t="s">
        <v>46</v>
      </c>
      <c r="Q1435" t="s">
        <v>75</v>
      </c>
      <c r="R1435" t="s">
        <v>3863</v>
      </c>
      <c r="S1435">
        <v>152.76</v>
      </c>
      <c r="T1435">
        <v>6</v>
      </c>
      <c r="U1435">
        <v>0</v>
      </c>
      <c r="V1435">
        <v>74.852400000000003</v>
      </c>
    </row>
    <row r="1436" spans="1:22" x14ac:dyDescent="0.3">
      <c r="A1436">
        <v>2050</v>
      </c>
      <c r="B1436" t="s">
        <v>4927</v>
      </c>
      <c r="C1436">
        <v>2012</v>
      </c>
      <c r="D1436" s="13">
        <v>41101</v>
      </c>
      <c r="E1436" s="13">
        <v>41103</v>
      </c>
      <c r="F1436" t="s">
        <v>188</v>
      </c>
      <c r="G1436" t="s">
        <v>2035</v>
      </c>
      <c r="H1436" t="s">
        <v>2036</v>
      </c>
      <c r="I1436" t="s">
        <v>26</v>
      </c>
      <c r="J1436" t="s">
        <v>27</v>
      </c>
      <c r="K1436" t="s">
        <v>146</v>
      </c>
      <c r="L1436" t="s">
        <v>147</v>
      </c>
      <c r="M1436">
        <v>19134</v>
      </c>
      <c r="N1436" t="s">
        <v>148</v>
      </c>
      <c r="O1436" t="s">
        <v>2963</v>
      </c>
      <c r="P1436" t="s">
        <v>46</v>
      </c>
      <c r="Q1436" t="s">
        <v>75</v>
      </c>
      <c r="R1436" t="s">
        <v>2964</v>
      </c>
      <c r="S1436">
        <v>2.5020000000000002</v>
      </c>
      <c r="T1436">
        <v>3</v>
      </c>
      <c r="U1436">
        <v>0.7</v>
      </c>
      <c r="V1436">
        <v>-2.0015999999999998</v>
      </c>
    </row>
    <row r="1437" spans="1:22" x14ac:dyDescent="0.3">
      <c r="A1437">
        <v>2043</v>
      </c>
      <c r="B1437" t="s">
        <v>4918</v>
      </c>
      <c r="C1437">
        <v>2012</v>
      </c>
      <c r="D1437" s="13">
        <v>41184</v>
      </c>
      <c r="E1437" s="13">
        <v>41190</v>
      </c>
      <c r="F1437" t="s">
        <v>50</v>
      </c>
      <c r="G1437" t="s">
        <v>1574</v>
      </c>
      <c r="H1437" t="s">
        <v>1575</v>
      </c>
      <c r="I1437" t="s">
        <v>41</v>
      </c>
      <c r="J1437" t="s">
        <v>27</v>
      </c>
      <c r="K1437" t="s">
        <v>947</v>
      </c>
      <c r="L1437" t="s">
        <v>43</v>
      </c>
      <c r="M1437">
        <v>92105</v>
      </c>
      <c r="N1437" t="s">
        <v>44</v>
      </c>
      <c r="O1437" t="s">
        <v>4919</v>
      </c>
      <c r="P1437" t="s">
        <v>46</v>
      </c>
      <c r="Q1437" t="s">
        <v>75</v>
      </c>
      <c r="R1437" t="s">
        <v>4920</v>
      </c>
      <c r="S1437">
        <v>57.504000000000005</v>
      </c>
      <c r="T1437">
        <v>6</v>
      </c>
      <c r="U1437">
        <v>0.2</v>
      </c>
      <c r="V1437">
        <v>20.1264</v>
      </c>
    </row>
    <row r="1438" spans="1:22" x14ac:dyDescent="0.3">
      <c r="A1438">
        <v>2041</v>
      </c>
      <c r="B1438" t="s">
        <v>4915</v>
      </c>
      <c r="C1438">
        <v>2012</v>
      </c>
      <c r="D1438" s="13">
        <v>41078</v>
      </c>
      <c r="E1438" s="13">
        <v>41083</v>
      </c>
      <c r="F1438" t="s">
        <v>50</v>
      </c>
      <c r="G1438" t="s">
        <v>3155</v>
      </c>
      <c r="H1438" t="s">
        <v>3156</v>
      </c>
      <c r="I1438" t="s">
        <v>102</v>
      </c>
      <c r="J1438" t="s">
        <v>27</v>
      </c>
      <c r="K1438" t="s">
        <v>1385</v>
      </c>
      <c r="L1438" t="s">
        <v>310</v>
      </c>
      <c r="M1438">
        <v>85345</v>
      </c>
      <c r="N1438" t="s">
        <v>44</v>
      </c>
      <c r="O1438" t="s">
        <v>3074</v>
      </c>
      <c r="P1438" t="s">
        <v>46</v>
      </c>
      <c r="Q1438" t="s">
        <v>75</v>
      </c>
      <c r="R1438" t="s">
        <v>3075</v>
      </c>
      <c r="S1438">
        <v>9.1560000000000006</v>
      </c>
      <c r="T1438">
        <v>2</v>
      </c>
      <c r="U1438">
        <v>0.7</v>
      </c>
      <c r="V1438">
        <v>-6.1039999999999974</v>
      </c>
    </row>
    <row r="1439" spans="1:22" x14ac:dyDescent="0.3">
      <c r="A1439">
        <v>2040</v>
      </c>
      <c r="B1439" t="s">
        <v>4915</v>
      </c>
      <c r="C1439">
        <v>2012</v>
      </c>
      <c r="D1439" s="13">
        <v>41078</v>
      </c>
      <c r="E1439" s="13">
        <v>41083</v>
      </c>
      <c r="F1439" t="s">
        <v>50</v>
      </c>
      <c r="G1439" t="s">
        <v>3155</v>
      </c>
      <c r="H1439" t="s">
        <v>3156</v>
      </c>
      <c r="I1439" t="s">
        <v>102</v>
      </c>
      <c r="J1439" t="s">
        <v>27</v>
      </c>
      <c r="K1439" t="s">
        <v>1385</v>
      </c>
      <c r="L1439" t="s">
        <v>310</v>
      </c>
      <c r="M1439">
        <v>85345</v>
      </c>
      <c r="N1439" t="s">
        <v>44</v>
      </c>
      <c r="O1439" t="s">
        <v>3391</v>
      </c>
      <c r="P1439" t="s">
        <v>46</v>
      </c>
      <c r="Q1439" t="s">
        <v>75</v>
      </c>
      <c r="R1439" t="s">
        <v>3392</v>
      </c>
      <c r="S1439">
        <v>4.5360000000000014</v>
      </c>
      <c r="T1439">
        <v>7</v>
      </c>
      <c r="U1439">
        <v>0.7</v>
      </c>
      <c r="V1439">
        <v>-3.3263999999999996</v>
      </c>
    </row>
    <row r="1440" spans="1:22" x14ac:dyDescent="0.3">
      <c r="A1440">
        <v>2035</v>
      </c>
      <c r="B1440" t="s">
        <v>4910</v>
      </c>
      <c r="C1440">
        <v>2014</v>
      </c>
      <c r="D1440" s="13">
        <v>41908</v>
      </c>
      <c r="E1440" s="13">
        <v>41912</v>
      </c>
      <c r="F1440" t="s">
        <v>50</v>
      </c>
      <c r="G1440" t="s">
        <v>4911</v>
      </c>
      <c r="H1440" t="s">
        <v>4912</v>
      </c>
      <c r="I1440" t="s">
        <v>26</v>
      </c>
      <c r="J1440" t="s">
        <v>27</v>
      </c>
      <c r="K1440" t="s">
        <v>389</v>
      </c>
      <c r="L1440" t="s">
        <v>229</v>
      </c>
      <c r="M1440">
        <v>55901</v>
      </c>
      <c r="N1440" t="s">
        <v>105</v>
      </c>
      <c r="O1440" t="s">
        <v>3362</v>
      </c>
      <c r="P1440" t="s">
        <v>46</v>
      </c>
      <c r="Q1440" t="s">
        <v>75</v>
      </c>
      <c r="R1440" t="s">
        <v>3363</v>
      </c>
      <c r="S1440">
        <v>8.26</v>
      </c>
      <c r="T1440">
        <v>2</v>
      </c>
      <c r="U1440">
        <v>0</v>
      </c>
      <c r="V1440">
        <v>3.8822000000000001</v>
      </c>
    </row>
    <row r="1441" spans="1:22" x14ac:dyDescent="0.3">
      <c r="A1441">
        <v>2031</v>
      </c>
      <c r="B1441" t="s">
        <v>4905</v>
      </c>
      <c r="C1441">
        <v>2012</v>
      </c>
      <c r="D1441" s="13">
        <v>41239</v>
      </c>
      <c r="E1441" s="13">
        <v>41243</v>
      </c>
      <c r="F1441" t="s">
        <v>50</v>
      </c>
      <c r="G1441" t="s">
        <v>2684</v>
      </c>
      <c r="H1441" t="s">
        <v>2685</v>
      </c>
      <c r="I1441" t="s">
        <v>41</v>
      </c>
      <c r="J1441" t="s">
        <v>27</v>
      </c>
      <c r="K1441" t="s">
        <v>4906</v>
      </c>
      <c r="L1441" t="s">
        <v>1245</v>
      </c>
      <c r="M1441">
        <v>1453</v>
      </c>
      <c r="N1441" t="s">
        <v>148</v>
      </c>
      <c r="O1441" t="s">
        <v>3074</v>
      </c>
      <c r="P1441" t="s">
        <v>46</v>
      </c>
      <c r="Q1441" t="s">
        <v>75</v>
      </c>
      <c r="R1441" t="s">
        <v>3075</v>
      </c>
      <c r="S1441">
        <v>61.04</v>
      </c>
      <c r="T1441">
        <v>4</v>
      </c>
      <c r="U1441">
        <v>0</v>
      </c>
      <c r="V1441">
        <v>30.52</v>
      </c>
    </row>
    <row r="1442" spans="1:22" x14ac:dyDescent="0.3">
      <c r="A1442">
        <v>2029</v>
      </c>
      <c r="B1442" t="s">
        <v>4905</v>
      </c>
      <c r="C1442">
        <v>2012</v>
      </c>
      <c r="D1442" s="13">
        <v>41239</v>
      </c>
      <c r="E1442" s="13">
        <v>41243</v>
      </c>
      <c r="F1442" t="s">
        <v>50</v>
      </c>
      <c r="G1442" t="s">
        <v>2684</v>
      </c>
      <c r="H1442" t="s">
        <v>2685</v>
      </c>
      <c r="I1442" t="s">
        <v>41</v>
      </c>
      <c r="J1442" t="s">
        <v>27</v>
      </c>
      <c r="K1442" t="s">
        <v>4906</v>
      </c>
      <c r="L1442" t="s">
        <v>1245</v>
      </c>
      <c r="M1442">
        <v>1453</v>
      </c>
      <c r="N1442" t="s">
        <v>148</v>
      </c>
      <c r="O1442" t="s">
        <v>794</v>
      </c>
      <c r="P1442" t="s">
        <v>46</v>
      </c>
      <c r="Q1442" t="s">
        <v>75</v>
      </c>
      <c r="R1442" t="s">
        <v>795</v>
      </c>
      <c r="S1442">
        <v>14.73</v>
      </c>
      <c r="T1442">
        <v>3</v>
      </c>
      <c r="U1442">
        <v>0</v>
      </c>
      <c r="V1442">
        <v>6.9230999999999998</v>
      </c>
    </row>
    <row r="1443" spans="1:22" x14ac:dyDescent="0.3">
      <c r="A1443">
        <v>1440</v>
      </c>
      <c r="B1443" t="s">
        <v>3876</v>
      </c>
      <c r="C1443">
        <v>2014</v>
      </c>
      <c r="D1443" s="13">
        <v>41742</v>
      </c>
      <c r="E1443" s="13">
        <v>41745</v>
      </c>
      <c r="F1443" t="s">
        <v>23</v>
      </c>
      <c r="G1443" t="s">
        <v>1870</v>
      </c>
      <c r="H1443" t="s">
        <v>1871</v>
      </c>
      <c r="I1443" t="s">
        <v>26</v>
      </c>
      <c r="J1443" t="s">
        <v>27</v>
      </c>
      <c r="K1443" t="s">
        <v>3577</v>
      </c>
      <c r="L1443" t="s">
        <v>1399</v>
      </c>
      <c r="M1443">
        <v>2908</v>
      </c>
      <c r="N1443" t="s">
        <v>148</v>
      </c>
      <c r="O1443" t="s">
        <v>3877</v>
      </c>
      <c r="P1443" t="s">
        <v>46</v>
      </c>
      <c r="Q1443" t="s">
        <v>75</v>
      </c>
      <c r="R1443" t="s">
        <v>1214</v>
      </c>
      <c r="S1443">
        <v>29.700000000000003</v>
      </c>
      <c r="T1443">
        <v>5</v>
      </c>
      <c r="U1443">
        <v>0</v>
      </c>
      <c r="V1443">
        <v>13.365</v>
      </c>
    </row>
    <row r="1444" spans="1:22" x14ac:dyDescent="0.3">
      <c r="A1444">
        <v>2028</v>
      </c>
      <c r="B1444" t="s">
        <v>4904</v>
      </c>
      <c r="C1444">
        <v>2013</v>
      </c>
      <c r="D1444" s="13">
        <v>41526</v>
      </c>
      <c r="E1444" s="13">
        <v>41528</v>
      </c>
      <c r="F1444" t="s">
        <v>23</v>
      </c>
      <c r="G1444" t="s">
        <v>785</v>
      </c>
      <c r="H1444" t="s">
        <v>786</v>
      </c>
      <c r="I1444" t="s">
        <v>102</v>
      </c>
      <c r="J1444" t="s">
        <v>27</v>
      </c>
      <c r="K1444" t="s">
        <v>2470</v>
      </c>
      <c r="L1444" t="s">
        <v>43</v>
      </c>
      <c r="M1444">
        <v>93534</v>
      </c>
      <c r="N1444" t="s">
        <v>44</v>
      </c>
      <c r="O1444" t="s">
        <v>2100</v>
      </c>
      <c r="P1444" t="s">
        <v>46</v>
      </c>
      <c r="Q1444" t="s">
        <v>75</v>
      </c>
      <c r="R1444" t="s">
        <v>2101</v>
      </c>
      <c r="S1444">
        <v>67.13600000000001</v>
      </c>
      <c r="T1444">
        <v>4</v>
      </c>
      <c r="U1444">
        <v>0.2</v>
      </c>
      <c r="V1444">
        <v>23.497599999999995</v>
      </c>
    </row>
    <row r="1445" spans="1:22" x14ac:dyDescent="0.3">
      <c r="A1445">
        <v>1442</v>
      </c>
      <c r="B1445" t="s">
        <v>3880</v>
      </c>
      <c r="C1445">
        <v>2014</v>
      </c>
      <c r="D1445" s="13">
        <v>41993</v>
      </c>
      <c r="E1445" s="13">
        <v>41998</v>
      </c>
      <c r="F1445" t="s">
        <v>23</v>
      </c>
      <c r="G1445" t="s">
        <v>3881</v>
      </c>
      <c r="H1445" t="s">
        <v>3882</v>
      </c>
      <c r="I1445" t="s">
        <v>26</v>
      </c>
      <c r="J1445" t="s">
        <v>27</v>
      </c>
      <c r="K1445" t="s">
        <v>127</v>
      </c>
      <c r="L1445" t="s">
        <v>43</v>
      </c>
      <c r="M1445">
        <v>94110</v>
      </c>
      <c r="N1445" t="s">
        <v>44</v>
      </c>
      <c r="O1445" t="s">
        <v>2773</v>
      </c>
      <c r="P1445" t="s">
        <v>46</v>
      </c>
      <c r="Q1445" t="s">
        <v>75</v>
      </c>
      <c r="R1445" t="s">
        <v>2774</v>
      </c>
      <c r="S1445">
        <v>36.672000000000004</v>
      </c>
      <c r="T1445">
        <v>2</v>
      </c>
      <c r="U1445">
        <v>0.2</v>
      </c>
      <c r="V1445">
        <v>11.459999999999999</v>
      </c>
    </row>
    <row r="1446" spans="1:22" x14ac:dyDescent="0.3">
      <c r="A1446">
        <v>2027</v>
      </c>
      <c r="B1446" t="s">
        <v>4904</v>
      </c>
      <c r="C1446">
        <v>2013</v>
      </c>
      <c r="D1446" s="13">
        <v>41526</v>
      </c>
      <c r="E1446" s="13">
        <v>41528</v>
      </c>
      <c r="F1446" t="s">
        <v>23</v>
      </c>
      <c r="G1446" t="s">
        <v>785</v>
      </c>
      <c r="H1446" t="s">
        <v>786</v>
      </c>
      <c r="I1446" t="s">
        <v>102</v>
      </c>
      <c r="J1446" t="s">
        <v>27</v>
      </c>
      <c r="K1446" t="s">
        <v>2470</v>
      </c>
      <c r="L1446" t="s">
        <v>43</v>
      </c>
      <c r="M1446">
        <v>93534</v>
      </c>
      <c r="N1446" t="s">
        <v>44</v>
      </c>
      <c r="O1446" t="s">
        <v>1342</v>
      </c>
      <c r="P1446" t="s">
        <v>46</v>
      </c>
      <c r="Q1446" t="s">
        <v>75</v>
      </c>
      <c r="R1446" t="s">
        <v>1343</v>
      </c>
      <c r="S1446">
        <v>33.024000000000001</v>
      </c>
      <c r="T1446">
        <v>2</v>
      </c>
      <c r="U1446">
        <v>0.2</v>
      </c>
      <c r="V1446">
        <v>11.558399999999999</v>
      </c>
    </row>
    <row r="1447" spans="1:22" x14ac:dyDescent="0.3">
      <c r="A1447">
        <v>2025</v>
      </c>
      <c r="B1447" t="s">
        <v>4902</v>
      </c>
      <c r="C1447">
        <v>2014</v>
      </c>
      <c r="D1447" s="13">
        <v>41872</v>
      </c>
      <c r="E1447" s="13">
        <v>41874</v>
      </c>
      <c r="F1447" t="s">
        <v>23</v>
      </c>
      <c r="G1447" t="s">
        <v>3575</v>
      </c>
      <c r="H1447" t="s">
        <v>3576</v>
      </c>
      <c r="I1447" t="s">
        <v>26</v>
      </c>
      <c r="J1447" t="s">
        <v>27</v>
      </c>
      <c r="K1447" t="s">
        <v>3488</v>
      </c>
      <c r="L1447" t="s">
        <v>43</v>
      </c>
      <c r="M1447">
        <v>93727</v>
      </c>
      <c r="N1447" t="s">
        <v>44</v>
      </c>
      <c r="O1447" t="s">
        <v>3834</v>
      </c>
      <c r="P1447" t="s">
        <v>46</v>
      </c>
      <c r="Q1447" t="s">
        <v>75</v>
      </c>
      <c r="R1447" t="s">
        <v>3835</v>
      </c>
      <c r="S1447">
        <v>239.12000000000003</v>
      </c>
      <c r="T1447">
        <v>5</v>
      </c>
      <c r="U1447">
        <v>0.2</v>
      </c>
      <c r="V1447">
        <v>77.71399999999997</v>
      </c>
    </row>
    <row r="1448" spans="1:22" x14ac:dyDescent="0.3">
      <c r="A1448">
        <v>2023</v>
      </c>
      <c r="B1448" t="s">
        <v>4899</v>
      </c>
      <c r="C1448">
        <v>2013</v>
      </c>
      <c r="D1448" s="13">
        <v>41537</v>
      </c>
      <c r="E1448" s="13">
        <v>41539</v>
      </c>
      <c r="F1448" t="s">
        <v>188</v>
      </c>
      <c r="G1448" t="s">
        <v>4900</v>
      </c>
      <c r="H1448" t="s">
        <v>4901</v>
      </c>
      <c r="I1448" t="s">
        <v>102</v>
      </c>
      <c r="J1448" t="s">
        <v>27</v>
      </c>
      <c r="K1448" t="s">
        <v>3577</v>
      </c>
      <c r="L1448" t="s">
        <v>1399</v>
      </c>
      <c r="M1448">
        <v>2908</v>
      </c>
      <c r="N1448" t="s">
        <v>148</v>
      </c>
      <c r="O1448" t="s">
        <v>2848</v>
      </c>
      <c r="P1448" t="s">
        <v>46</v>
      </c>
      <c r="Q1448" t="s">
        <v>75</v>
      </c>
      <c r="R1448" t="s">
        <v>2849</v>
      </c>
      <c r="S1448">
        <v>49.53</v>
      </c>
      <c r="T1448">
        <v>3</v>
      </c>
      <c r="U1448">
        <v>0</v>
      </c>
      <c r="V1448">
        <v>23.774400000000004</v>
      </c>
    </row>
    <row r="1449" spans="1:22" x14ac:dyDescent="0.3">
      <c r="A1449">
        <v>2017</v>
      </c>
      <c r="B1449" t="s">
        <v>4897</v>
      </c>
      <c r="C1449">
        <v>2012</v>
      </c>
      <c r="D1449" s="13">
        <v>40987</v>
      </c>
      <c r="E1449" s="13">
        <v>40991</v>
      </c>
      <c r="F1449" t="s">
        <v>50</v>
      </c>
      <c r="G1449" t="s">
        <v>2648</v>
      </c>
      <c r="H1449" t="s">
        <v>2649</v>
      </c>
      <c r="I1449" t="s">
        <v>26</v>
      </c>
      <c r="J1449" t="s">
        <v>27</v>
      </c>
      <c r="K1449" t="s">
        <v>4898</v>
      </c>
      <c r="L1449" t="s">
        <v>43</v>
      </c>
      <c r="M1449">
        <v>92404</v>
      </c>
      <c r="N1449" t="s">
        <v>44</v>
      </c>
      <c r="O1449" t="s">
        <v>4158</v>
      </c>
      <c r="P1449" t="s">
        <v>46</v>
      </c>
      <c r="Q1449" t="s">
        <v>75</v>
      </c>
      <c r="R1449" t="s">
        <v>4159</v>
      </c>
      <c r="S1449">
        <v>17.568000000000001</v>
      </c>
      <c r="T1449">
        <v>2</v>
      </c>
      <c r="U1449">
        <v>0.2</v>
      </c>
      <c r="V1449">
        <v>6.3684000000000003</v>
      </c>
    </row>
    <row r="1450" spans="1:22" x14ac:dyDescent="0.3">
      <c r="A1450">
        <v>2005</v>
      </c>
      <c r="B1450" t="s">
        <v>4879</v>
      </c>
      <c r="C1450">
        <v>2014</v>
      </c>
      <c r="D1450" s="13">
        <v>41741</v>
      </c>
      <c r="E1450" s="13">
        <v>41748</v>
      </c>
      <c r="F1450" t="s">
        <v>50</v>
      </c>
      <c r="G1450" t="s">
        <v>2798</v>
      </c>
      <c r="H1450" t="s">
        <v>2799</v>
      </c>
      <c r="I1450" t="s">
        <v>102</v>
      </c>
      <c r="J1450" t="s">
        <v>27</v>
      </c>
      <c r="K1450" t="s">
        <v>4880</v>
      </c>
      <c r="L1450" t="s">
        <v>104</v>
      </c>
      <c r="M1450">
        <v>79424</v>
      </c>
      <c r="N1450" t="s">
        <v>105</v>
      </c>
      <c r="O1450" t="s">
        <v>421</v>
      </c>
      <c r="P1450" t="s">
        <v>46</v>
      </c>
      <c r="Q1450" t="s">
        <v>75</v>
      </c>
      <c r="R1450" t="s">
        <v>422</v>
      </c>
      <c r="S1450">
        <v>11.363999999999997</v>
      </c>
      <c r="T1450">
        <v>3</v>
      </c>
      <c r="U1450">
        <v>0.8</v>
      </c>
      <c r="V1450">
        <v>-17.045999999999999</v>
      </c>
    </row>
    <row r="1451" spans="1:22" x14ac:dyDescent="0.3">
      <c r="A1451">
        <v>1992</v>
      </c>
      <c r="B1451" t="s">
        <v>4862</v>
      </c>
      <c r="C1451">
        <v>2014</v>
      </c>
      <c r="D1451" s="13">
        <v>41695</v>
      </c>
      <c r="E1451" s="13">
        <v>41699</v>
      </c>
      <c r="F1451" t="s">
        <v>50</v>
      </c>
      <c r="G1451" t="s">
        <v>4852</v>
      </c>
      <c r="H1451" t="s">
        <v>4853</v>
      </c>
      <c r="I1451" t="s">
        <v>26</v>
      </c>
      <c r="J1451" t="s">
        <v>27</v>
      </c>
      <c r="K1451" t="s">
        <v>146</v>
      </c>
      <c r="L1451" t="s">
        <v>147</v>
      </c>
      <c r="M1451">
        <v>19134</v>
      </c>
      <c r="N1451" t="s">
        <v>148</v>
      </c>
      <c r="O1451" t="s">
        <v>3587</v>
      </c>
      <c r="P1451" t="s">
        <v>46</v>
      </c>
      <c r="Q1451" t="s">
        <v>75</v>
      </c>
      <c r="R1451" t="s">
        <v>3588</v>
      </c>
      <c r="S1451">
        <v>4.9560000000000004</v>
      </c>
      <c r="T1451">
        <v>4</v>
      </c>
      <c r="U1451">
        <v>0.7</v>
      </c>
      <c r="V1451">
        <v>-3.7995999999999981</v>
      </c>
    </row>
    <row r="1452" spans="1:22" x14ac:dyDescent="0.3">
      <c r="A1452">
        <v>1449</v>
      </c>
      <c r="B1452" t="s">
        <v>3895</v>
      </c>
      <c r="C1452">
        <v>2011</v>
      </c>
      <c r="D1452" s="13">
        <v>40656</v>
      </c>
      <c r="E1452" s="13">
        <v>40657</v>
      </c>
      <c r="F1452" t="s">
        <v>188</v>
      </c>
      <c r="G1452" t="s">
        <v>3136</v>
      </c>
      <c r="H1452" t="s">
        <v>3137</v>
      </c>
      <c r="I1452" t="s">
        <v>41</v>
      </c>
      <c r="J1452" t="s">
        <v>27</v>
      </c>
      <c r="K1452" t="s">
        <v>146</v>
      </c>
      <c r="L1452" t="s">
        <v>147</v>
      </c>
      <c r="M1452">
        <v>19134</v>
      </c>
      <c r="N1452" t="s">
        <v>148</v>
      </c>
      <c r="O1452" t="s">
        <v>3896</v>
      </c>
      <c r="P1452" t="s">
        <v>46</v>
      </c>
      <c r="Q1452" t="s">
        <v>75</v>
      </c>
      <c r="R1452" t="s">
        <v>3897</v>
      </c>
      <c r="S1452">
        <v>2.5020000000000002</v>
      </c>
      <c r="T1452">
        <v>3</v>
      </c>
      <c r="U1452">
        <v>0.7</v>
      </c>
      <c r="V1452">
        <v>-1.7513999999999994</v>
      </c>
    </row>
    <row r="1453" spans="1:22" x14ac:dyDescent="0.3">
      <c r="A1453">
        <v>1988</v>
      </c>
      <c r="B1453" t="s">
        <v>4854</v>
      </c>
      <c r="C1453">
        <v>2012</v>
      </c>
      <c r="D1453" s="13">
        <v>41222</v>
      </c>
      <c r="E1453" s="13">
        <v>41226</v>
      </c>
      <c r="F1453" t="s">
        <v>50</v>
      </c>
      <c r="G1453" t="s">
        <v>4708</v>
      </c>
      <c r="H1453" t="s">
        <v>4709</v>
      </c>
      <c r="I1453" t="s">
        <v>26</v>
      </c>
      <c r="J1453" t="s">
        <v>27</v>
      </c>
      <c r="K1453" t="s">
        <v>318</v>
      </c>
      <c r="L1453" t="s">
        <v>596</v>
      </c>
      <c r="M1453">
        <v>65807</v>
      </c>
      <c r="N1453" t="s">
        <v>105</v>
      </c>
      <c r="O1453" t="s">
        <v>4855</v>
      </c>
      <c r="P1453" t="s">
        <v>46</v>
      </c>
      <c r="Q1453" t="s">
        <v>75</v>
      </c>
      <c r="R1453" t="s">
        <v>4856</v>
      </c>
      <c r="S1453">
        <v>17.22</v>
      </c>
      <c r="T1453">
        <v>3</v>
      </c>
      <c r="U1453">
        <v>0</v>
      </c>
      <c r="V1453">
        <v>7.9212000000000007</v>
      </c>
    </row>
    <row r="1454" spans="1:22" x14ac:dyDescent="0.3">
      <c r="A1454">
        <v>1451</v>
      </c>
      <c r="B1454" t="s">
        <v>3901</v>
      </c>
      <c r="C1454">
        <v>2012</v>
      </c>
      <c r="D1454" s="13">
        <v>41109</v>
      </c>
      <c r="E1454" s="13">
        <v>41110</v>
      </c>
      <c r="F1454" t="s">
        <v>188</v>
      </c>
      <c r="G1454" t="s">
        <v>3902</v>
      </c>
      <c r="H1454" t="s">
        <v>3903</v>
      </c>
      <c r="I1454" t="s">
        <v>26</v>
      </c>
      <c r="J1454" t="s">
        <v>27</v>
      </c>
      <c r="K1454" t="s">
        <v>544</v>
      </c>
      <c r="L1454" t="s">
        <v>310</v>
      </c>
      <c r="M1454">
        <v>85023</v>
      </c>
      <c r="N1454" t="s">
        <v>44</v>
      </c>
      <c r="O1454" t="s">
        <v>3904</v>
      </c>
      <c r="P1454" t="s">
        <v>46</v>
      </c>
      <c r="Q1454" t="s">
        <v>75</v>
      </c>
      <c r="R1454" t="s">
        <v>3905</v>
      </c>
      <c r="S1454">
        <v>2.0250000000000004</v>
      </c>
      <c r="T1454">
        <v>1</v>
      </c>
      <c r="U1454">
        <v>0.7</v>
      </c>
      <c r="V1454">
        <v>-1.3499999999999996</v>
      </c>
    </row>
    <row r="1455" spans="1:22" x14ac:dyDescent="0.3">
      <c r="A1455">
        <v>1982</v>
      </c>
      <c r="B1455" t="s">
        <v>4845</v>
      </c>
      <c r="C1455">
        <v>2012</v>
      </c>
      <c r="D1455" s="13">
        <v>41257</v>
      </c>
      <c r="E1455" s="13">
        <v>41259</v>
      </c>
      <c r="F1455" t="s">
        <v>23</v>
      </c>
      <c r="G1455" t="s">
        <v>1318</v>
      </c>
      <c r="H1455" t="s">
        <v>1319</v>
      </c>
      <c r="I1455" t="s">
        <v>41</v>
      </c>
      <c r="J1455" t="s">
        <v>27</v>
      </c>
      <c r="K1455" t="s">
        <v>497</v>
      </c>
      <c r="L1455" t="s">
        <v>1272</v>
      </c>
      <c r="M1455">
        <v>31907</v>
      </c>
      <c r="N1455" t="s">
        <v>30</v>
      </c>
      <c r="O1455" t="s">
        <v>2427</v>
      </c>
      <c r="P1455" t="s">
        <v>46</v>
      </c>
      <c r="Q1455" t="s">
        <v>75</v>
      </c>
      <c r="R1455" t="s">
        <v>186</v>
      </c>
      <c r="S1455">
        <v>3.76</v>
      </c>
      <c r="T1455">
        <v>2</v>
      </c>
      <c r="U1455">
        <v>0</v>
      </c>
      <c r="V1455">
        <v>1.8047999999999997</v>
      </c>
    </row>
    <row r="1456" spans="1:22" x14ac:dyDescent="0.3">
      <c r="A1456">
        <v>1453</v>
      </c>
      <c r="B1456" t="s">
        <v>3906</v>
      </c>
      <c r="C1456">
        <v>2013</v>
      </c>
      <c r="D1456" s="13">
        <v>41605</v>
      </c>
      <c r="E1456" s="13">
        <v>41608</v>
      </c>
      <c r="F1456" t="s">
        <v>188</v>
      </c>
      <c r="G1456" t="s">
        <v>3907</v>
      </c>
      <c r="H1456" t="s">
        <v>3908</v>
      </c>
      <c r="I1456" t="s">
        <v>41</v>
      </c>
      <c r="J1456" t="s">
        <v>27</v>
      </c>
      <c r="K1456" t="s">
        <v>3909</v>
      </c>
      <c r="L1456" t="s">
        <v>358</v>
      </c>
      <c r="M1456">
        <v>36608</v>
      </c>
      <c r="N1456" t="s">
        <v>30</v>
      </c>
      <c r="O1456" t="s">
        <v>3910</v>
      </c>
      <c r="P1456" t="s">
        <v>46</v>
      </c>
      <c r="Q1456" t="s">
        <v>75</v>
      </c>
      <c r="R1456" t="s">
        <v>3911</v>
      </c>
      <c r="S1456">
        <v>91.679999999999993</v>
      </c>
      <c r="T1456">
        <v>3</v>
      </c>
      <c r="U1456">
        <v>0</v>
      </c>
      <c r="V1456">
        <v>45.839999999999996</v>
      </c>
    </row>
    <row r="1457" spans="1:22" x14ac:dyDescent="0.3">
      <c r="A1457">
        <v>1454</v>
      </c>
      <c r="B1457" t="s">
        <v>3906</v>
      </c>
      <c r="C1457">
        <v>2013</v>
      </c>
      <c r="D1457" s="13">
        <v>41605</v>
      </c>
      <c r="E1457" s="13">
        <v>41608</v>
      </c>
      <c r="F1457" t="s">
        <v>188</v>
      </c>
      <c r="G1457" t="s">
        <v>3907</v>
      </c>
      <c r="H1457" t="s">
        <v>3908</v>
      </c>
      <c r="I1457" t="s">
        <v>41</v>
      </c>
      <c r="J1457" t="s">
        <v>27</v>
      </c>
      <c r="K1457" t="s">
        <v>3909</v>
      </c>
      <c r="L1457" t="s">
        <v>358</v>
      </c>
      <c r="M1457">
        <v>36608</v>
      </c>
      <c r="N1457" t="s">
        <v>30</v>
      </c>
      <c r="O1457" t="s">
        <v>3904</v>
      </c>
      <c r="P1457" t="s">
        <v>46</v>
      </c>
      <c r="Q1457" t="s">
        <v>75</v>
      </c>
      <c r="R1457" t="s">
        <v>3905</v>
      </c>
      <c r="S1457">
        <v>33.75</v>
      </c>
      <c r="T1457">
        <v>5</v>
      </c>
      <c r="U1457">
        <v>0</v>
      </c>
      <c r="V1457">
        <v>16.875</v>
      </c>
    </row>
    <row r="1458" spans="1:22" x14ac:dyDescent="0.3">
      <c r="A1458">
        <v>1973</v>
      </c>
      <c r="B1458" t="s">
        <v>4829</v>
      </c>
      <c r="C1458">
        <v>2011</v>
      </c>
      <c r="D1458" s="13">
        <v>40891</v>
      </c>
      <c r="E1458" s="13">
        <v>40896</v>
      </c>
      <c r="F1458" t="s">
        <v>50</v>
      </c>
      <c r="G1458" t="s">
        <v>4830</v>
      </c>
      <c r="H1458" t="s">
        <v>4831</v>
      </c>
      <c r="I1458" t="s">
        <v>26</v>
      </c>
      <c r="J1458" t="s">
        <v>27</v>
      </c>
      <c r="K1458" t="s">
        <v>303</v>
      </c>
      <c r="L1458" t="s">
        <v>211</v>
      </c>
      <c r="M1458">
        <v>60610</v>
      </c>
      <c r="N1458" t="s">
        <v>105</v>
      </c>
      <c r="O1458" t="s">
        <v>4832</v>
      </c>
      <c r="P1458" t="s">
        <v>46</v>
      </c>
      <c r="Q1458" t="s">
        <v>75</v>
      </c>
      <c r="R1458" t="s">
        <v>4833</v>
      </c>
      <c r="S1458">
        <v>5.1039999999999992</v>
      </c>
      <c r="T1458">
        <v>4</v>
      </c>
      <c r="U1458">
        <v>0.8</v>
      </c>
      <c r="V1458">
        <v>-8.6768000000000018</v>
      </c>
    </row>
    <row r="1459" spans="1:22" x14ac:dyDescent="0.3">
      <c r="A1459">
        <v>1456</v>
      </c>
      <c r="B1459" t="s">
        <v>3914</v>
      </c>
      <c r="C1459">
        <v>2014</v>
      </c>
      <c r="D1459" s="13">
        <v>41803</v>
      </c>
      <c r="E1459" s="13">
        <v>41810</v>
      </c>
      <c r="F1459" t="s">
        <v>50</v>
      </c>
      <c r="G1459" t="s">
        <v>3915</v>
      </c>
      <c r="H1459" t="s">
        <v>3916</v>
      </c>
      <c r="I1459" t="s">
        <v>102</v>
      </c>
      <c r="J1459" t="s">
        <v>27</v>
      </c>
      <c r="K1459" t="s">
        <v>497</v>
      </c>
      <c r="L1459" t="s">
        <v>1272</v>
      </c>
      <c r="M1459">
        <v>31907</v>
      </c>
      <c r="N1459" t="s">
        <v>30</v>
      </c>
      <c r="O1459" t="s">
        <v>3917</v>
      </c>
      <c r="P1459" t="s">
        <v>46</v>
      </c>
      <c r="Q1459" t="s">
        <v>75</v>
      </c>
      <c r="R1459" t="s">
        <v>3918</v>
      </c>
      <c r="S1459">
        <v>91.199999999999989</v>
      </c>
      <c r="T1459">
        <v>3</v>
      </c>
      <c r="U1459">
        <v>0</v>
      </c>
      <c r="V1459">
        <v>41.951999999999998</v>
      </c>
    </row>
    <row r="1460" spans="1:22" x14ac:dyDescent="0.3">
      <c r="A1460">
        <v>1963</v>
      </c>
      <c r="B1460" t="s">
        <v>4814</v>
      </c>
      <c r="C1460">
        <v>2014</v>
      </c>
      <c r="D1460" s="13">
        <v>41893</v>
      </c>
      <c r="E1460" s="13">
        <v>41898</v>
      </c>
      <c r="F1460" t="s">
        <v>23</v>
      </c>
      <c r="G1460" t="s">
        <v>2940</v>
      </c>
      <c r="H1460" t="s">
        <v>2941</v>
      </c>
      <c r="I1460" t="s">
        <v>26</v>
      </c>
      <c r="J1460" t="s">
        <v>27</v>
      </c>
      <c r="K1460" t="s">
        <v>318</v>
      </c>
      <c r="L1460" t="s">
        <v>596</v>
      </c>
      <c r="M1460">
        <v>65807</v>
      </c>
      <c r="N1460" t="s">
        <v>105</v>
      </c>
      <c r="O1460" t="s">
        <v>4819</v>
      </c>
      <c r="P1460" t="s">
        <v>46</v>
      </c>
      <c r="Q1460" t="s">
        <v>75</v>
      </c>
      <c r="R1460" t="s">
        <v>4820</v>
      </c>
      <c r="S1460">
        <v>13.71</v>
      </c>
      <c r="T1460">
        <v>3</v>
      </c>
      <c r="U1460">
        <v>0</v>
      </c>
      <c r="V1460">
        <v>6.5808</v>
      </c>
    </row>
    <row r="1461" spans="1:22" x14ac:dyDescent="0.3">
      <c r="A1461">
        <v>1458</v>
      </c>
      <c r="B1461" t="s">
        <v>3921</v>
      </c>
      <c r="C1461">
        <v>2012</v>
      </c>
      <c r="D1461" s="13">
        <v>41138</v>
      </c>
      <c r="E1461" s="13">
        <v>41142</v>
      </c>
      <c r="F1461" t="s">
        <v>50</v>
      </c>
      <c r="G1461" t="s">
        <v>3887</v>
      </c>
      <c r="H1461" t="s">
        <v>3888</v>
      </c>
      <c r="I1461" t="s">
        <v>41</v>
      </c>
      <c r="J1461" t="s">
        <v>27</v>
      </c>
      <c r="K1461" t="s">
        <v>3922</v>
      </c>
      <c r="L1461" t="s">
        <v>1245</v>
      </c>
      <c r="M1461">
        <v>2740</v>
      </c>
      <c r="N1461" t="s">
        <v>148</v>
      </c>
      <c r="O1461" t="s">
        <v>1294</v>
      </c>
      <c r="P1461" t="s">
        <v>46</v>
      </c>
      <c r="Q1461" t="s">
        <v>75</v>
      </c>
      <c r="R1461" t="s">
        <v>1295</v>
      </c>
      <c r="S1461">
        <v>52.199999999999996</v>
      </c>
      <c r="T1461">
        <v>9</v>
      </c>
      <c r="U1461">
        <v>0</v>
      </c>
      <c r="V1461">
        <v>23.49</v>
      </c>
    </row>
    <row r="1462" spans="1:22" x14ac:dyDescent="0.3">
      <c r="A1462">
        <v>1959</v>
      </c>
      <c r="B1462" t="s">
        <v>4814</v>
      </c>
      <c r="C1462">
        <v>2014</v>
      </c>
      <c r="D1462" s="13">
        <v>41893</v>
      </c>
      <c r="E1462" s="13">
        <v>41898</v>
      </c>
      <c r="F1462" t="s">
        <v>23</v>
      </c>
      <c r="G1462" t="s">
        <v>2940</v>
      </c>
      <c r="H1462" t="s">
        <v>2941</v>
      </c>
      <c r="I1462" t="s">
        <v>26</v>
      </c>
      <c r="J1462" t="s">
        <v>27</v>
      </c>
      <c r="K1462" t="s">
        <v>318</v>
      </c>
      <c r="L1462" t="s">
        <v>596</v>
      </c>
      <c r="M1462">
        <v>65807</v>
      </c>
      <c r="N1462" t="s">
        <v>105</v>
      </c>
      <c r="O1462" t="s">
        <v>3163</v>
      </c>
      <c r="P1462" t="s">
        <v>46</v>
      </c>
      <c r="Q1462" t="s">
        <v>75</v>
      </c>
      <c r="R1462" t="s">
        <v>3164</v>
      </c>
      <c r="S1462">
        <v>16.200000000000003</v>
      </c>
      <c r="T1462">
        <v>3</v>
      </c>
      <c r="U1462">
        <v>0</v>
      </c>
      <c r="V1462">
        <v>7.7759999999999998</v>
      </c>
    </row>
    <row r="1463" spans="1:22" x14ac:dyDescent="0.3">
      <c r="A1463">
        <v>1951</v>
      </c>
      <c r="B1463" t="s">
        <v>4807</v>
      </c>
      <c r="C1463">
        <v>2014</v>
      </c>
      <c r="D1463" s="13">
        <v>41885</v>
      </c>
      <c r="E1463" s="13">
        <v>41889</v>
      </c>
      <c r="F1463" t="s">
        <v>50</v>
      </c>
      <c r="G1463" t="s">
        <v>4808</v>
      </c>
      <c r="H1463" t="s">
        <v>4809</v>
      </c>
      <c r="I1463" t="s">
        <v>41</v>
      </c>
      <c r="J1463" t="s">
        <v>27</v>
      </c>
      <c r="K1463" t="s">
        <v>266</v>
      </c>
      <c r="L1463" t="s">
        <v>267</v>
      </c>
      <c r="M1463">
        <v>10009</v>
      </c>
      <c r="N1463" t="s">
        <v>148</v>
      </c>
      <c r="O1463" t="s">
        <v>3587</v>
      </c>
      <c r="P1463" t="s">
        <v>46</v>
      </c>
      <c r="Q1463" t="s">
        <v>75</v>
      </c>
      <c r="R1463" t="s">
        <v>3588</v>
      </c>
      <c r="S1463">
        <v>26.432000000000002</v>
      </c>
      <c r="T1463">
        <v>8</v>
      </c>
      <c r="U1463">
        <v>0.2</v>
      </c>
      <c r="V1463">
        <v>8.9207999999999998</v>
      </c>
    </row>
    <row r="1464" spans="1:22" x14ac:dyDescent="0.3">
      <c r="A1464">
        <v>1461</v>
      </c>
      <c r="B1464" t="s">
        <v>3930</v>
      </c>
      <c r="C1464">
        <v>2012</v>
      </c>
      <c r="D1464" s="13">
        <v>41244</v>
      </c>
      <c r="E1464" s="13">
        <v>41251</v>
      </c>
      <c r="F1464" t="s">
        <v>50</v>
      </c>
      <c r="G1464" t="s">
        <v>813</v>
      </c>
      <c r="H1464" t="s">
        <v>814</v>
      </c>
      <c r="I1464" t="s">
        <v>26</v>
      </c>
      <c r="J1464" t="s">
        <v>27</v>
      </c>
      <c r="K1464" t="s">
        <v>95</v>
      </c>
      <c r="L1464" t="s">
        <v>96</v>
      </c>
      <c r="M1464">
        <v>98103</v>
      </c>
      <c r="N1464" t="s">
        <v>44</v>
      </c>
      <c r="O1464" t="s">
        <v>3931</v>
      </c>
      <c r="P1464" t="s">
        <v>46</v>
      </c>
      <c r="Q1464" t="s">
        <v>75</v>
      </c>
      <c r="R1464" t="s">
        <v>3932</v>
      </c>
      <c r="S1464">
        <v>55.424000000000007</v>
      </c>
      <c r="T1464">
        <v>2</v>
      </c>
      <c r="U1464">
        <v>0.2</v>
      </c>
      <c r="V1464">
        <v>19.398399999999995</v>
      </c>
    </row>
    <row r="1465" spans="1:22" x14ac:dyDescent="0.3">
      <c r="A1465">
        <v>1944</v>
      </c>
      <c r="B1465" t="s">
        <v>4805</v>
      </c>
      <c r="C1465">
        <v>2014</v>
      </c>
      <c r="D1465" s="13">
        <v>41881</v>
      </c>
      <c r="E1465" s="13">
        <v>41884</v>
      </c>
      <c r="F1465" t="s">
        <v>188</v>
      </c>
      <c r="G1465" t="s">
        <v>3665</v>
      </c>
      <c r="H1465" t="s">
        <v>3666</v>
      </c>
      <c r="I1465" t="s">
        <v>41</v>
      </c>
      <c r="J1465" t="s">
        <v>27</v>
      </c>
      <c r="K1465" t="s">
        <v>1320</v>
      </c>
      <c r="L1465" t="s">
        <v>211</v>
      </c>
      <c r="M1465">
        <v>62301</v>
      </c>
      <c r="N1465" t="s">
        <v>105</v>
      </c>
      <c r="O1465" t="s">
        <v>2936</v>
      </c>
      <c r="P1465" t="s">
        <v>46</v>
      </c>
      <c r="Q1465" t="s">
        <v>75</v>
      </c>
      <c r="R1465" t="s">
        <v>2937</v>
      </c>
      <c r="S1465">
        <v>3.2399999999999993</v>
      </c>
      <c r="T1465">
        <v>9</v>
      </c>
      <c r="U1465">
        <v>0.8</v>
      </c>
      <c r="V1465">
        <v>-5.1840000000000011</v>
      </c>
    </row>
    <row r="1466" spans="1:22" x14ac:dyDescent="0.3">
      <c r="A1466">
        <v>1940</v>
      </c>
      <c r="B1466" t="s">
        <v>4797</v>
      </c>
      <c r="C1466">
        <v>2013</v>
      </c>
      <c r="D1466" s="13">
        <v>41464</v>
      </c>
      <c r="E1466" s="13">
        <v>41468</v>
      </c>
      <c r="F1466" t="s">
        <v>50</v>
      </c>
      <c r="G1466" t="s">
        <v>4798</v>
      </c>
      <c r="H1466" t="s">
        <v>4799</v>
      </c>
      <c r="I1466" t="s">
        <v>26</v>
      </c>
      <c r="J1466" t="s">
        <v>27</v>
      </c>
      <c r="K1466" t="s">
        <v>4800</v>
      </c>
      <c r="L1466" t="s">
        <v>457</v>
      </c>
      <c r="M1466">
        <v>80020</v>
      </c>
      <c r="N1466" t="s">
        <v>44</v>
      </c>
      <c r="O1466" t="s">
        <v>158</v>
      </c>
      <c r="P1466" t="s">
        <v>46</v>
      </c>
      <c r="Q1466" t="s">
        <v>75</v>
      </c>
      <c r="R1466" t="s">
        <v>159</v>
      </c>
      <c r="S1466">
        <v>8.7360000000000024</v>
      </c>
      <c r="T1466">
        <v>4</v>
      </c>
      <c r="U1466">
        <v>0.7</v>
      </c>
      <c r="V1466">
        <v>-6.1151999999999997</v>
      </c>
    </row>
    <row r="1467" spans="1:22" x14ac:dyDescent="0.3">
      <c r="A1467">
        <v>1938</v>
      </c>
      <c r="B1467" t="s">
        <v>4797</v>
      </c>
      <c r="C1467">
        <v>2013</v>
      </c>
      <c r="D1467" s="13">
        <v>41464</v>
      </c>
      <c r="E1467" s="13">
        <v>41468</v>
      </c>
      <c r="F1467" t="s">
        <v>50</v>
      </c>
      <c r="G1467" t="s">
        <v>4798</v>
      </c>
      <c r="H1467" t="s">
        <v>4799</v>
      </c>
      <c r="I1467" t="s">
        <v>26</v>
      </c>
      <c r="J1467" t="s">
        <v>27</v>
      </c>
      <c r="K1467" t="s">
        <v>4800</v>
      </c>
      <c r="L1467" t="s">
        <v>457</v>
      </c>
      <c r="M1467">
        <v>80020</v>
      </c>
      <c r="N1467" t="s">
        <v>44</v>
      </c>
      <c r="O1467" t="s">
        <v>4801</v>
      </c>
      <c r="P1467" t="s">
        <v>46</v>
      </c>
      <c r="Q1467" t="s">
        <v>75</v>
      </c>
      <c r="R1467" t="s">
        <v>4802</v>
      </c>
      <c r="S1467">
        <v>19.968000000000004</v>
      </c>
      <c r="T1467">
        <v>2</v>
      </c>
      <c r="U1467">
        <v>0.7</v>
      </c>
      <c r="V1467">
        <v>-13.311999999999998</v>
      </c>
    </row>
    <row r="1468" spans="1:22" x14ac:dyDescent="0.3">
      <c r="A1468">
        <v>1920</v>
      </c>
      <c r="B1468" t="s">
        <v>4763</v>
      </c>
      <c r="C1468">
        <v>2014</v>
      </c>
      <c r="D1468" s="13">
        <v>41869</v>
      </c>
      <c r="E1468" s="13">
        <v>41871</v>
      </c>
      <c r="F1468" t="s">
        <v>188</v>
      </c>
      <c r="G1468" t="s">
        <v>4764</v>
      </c>
      <c r="H1468" t="s">
        <v>4765</v>
      </c>
      <c r="I1468" t="s">
        <v>41</v>
      </c>
      <c r="J1468" t="s">
        <v>27</v>
      </c>
      <c r="K1468" t="s">
        <v>4103</v>
      </c>
      <c r="L1468" t="s">
        <v>267</v>
      </c>
      <c r="M1468">
        <v>13601</v>
      </c>
      <c r="N1468" t="s">
        <v>148</v>
      </c>
      <c r="O1468" t="s">
        <v>4766</v>
      </c>
      <c r="P1468" t="s">
        <v>46</v>
      </c>
      <c r="Q1468" t="s">
        <v>75</v>
      </c>
      <c r="R1468" t="s">
        <v>4767</v>
      </c>
      <c r="S1468">
        <v>895.92</v>
      </c>
      <c r="T1468">
        <v>5</v>
      </c>
      <c r="U1468">
        <v>0.2</v>
      </c>
      <c r="V1468">
        <v>302.37299999999993</v>
      </c>
    </row>
    <row r="1469" spans="1:22" x14ac:dyDescent="0.3">
      <c r="A1469">
        <v>1908</v>
      </c>
      <c r="B1469" t="s">
        <v>4735</v>
      </c>
      <c r="C1469">
        <v>2013</v>
      </c>
      <c r="D1469" s="13">
        <v>41412</v>
      </c>
      <c r="E1469" s="13">
        <v>41416</v>
      </c>
      <c r="F1469" t="s">
        <v>50</v>
      </c>
      <c r="G1469" t="s">
        <v>4512</v>
      </c>
      <c r="H1469" t="s">
        <v>4513</v>
      </c>
      <c r="I1469" t="s">
        <v>41</v>
      </c>
      <c r="J1469" t="s">
        <v>27</v>
      </c>
      <c r="K1469" t="s">
        <v>4736</v>
      </c>
      <c r="L1469" t="s">
        <v>54</v>
      </c>
      <c r="M1469">
        <v>32712</v>
      </c>
      <c r="N1469" t="s">
        <v>30</v>
      </c>
      <c r="O1469" t="s">
        <v>1903</v>
      </c>
      <c r="P1469" t="s">
        <v>46</v>
      </c>
      <c r="Q1469" t="s">
        <v>75</v>
      </c>
      <c r="R1469" t="s">
        <v>1904</v>
      </c>
      <c r="S1469">
        <v>27.018000000000008</v>
      </c>
      <c r="T1469">
        <v>6</v>
      </c>
      <c r="U1469">
        <v>0.7</v>
      </c>
      <c r="V1469">
        <v>-21.61440000000001</v>
      </c>
    </row>
    <row r="1470" spans="1:22" x14ac:dyDescent="0.3">
      <c r="A1470">
        <v>1907</v>
      </c>
      <c r="B1470" t="s">
        <v>4735</v>
      </c>
      <c r="C1470">
        <v>2013</v>
      </c>
      <c r="D1470" s="13">
        <v>41412</v>
      </c>
      <c r="E1470" s="13">
        <v>41416</v>
      </c>
      <c r="F1470" t="s">
        <v>50</v>
      </c>
      <c r="G1470" t="s">
        <v>4512</v>
      </c>
      <c r="H1470" t="s">
        <v>4513</v>
      </c>
      <c r="I1470" t="s">
        <v>41</v>
      </c>
      <c r="J1470" t="s">
        <v>27</v>
      </c>
      <c r="K1470" t="s">
        <v>4736</v>
      </c>
      <c r="L1470" t="s">
        <v>54</v>
      </c>
      <c r="M1470">
        <v>32712</v>
      </c>
      <c r="N1470" t="s">
        <v>30</v>
      </c>
      <c r="O1470" t="s">
        <v>4737</v>
      </c>
      <c r="P1470" t="s">
        <v>46</v>
      </c>
      <c r="Q1470" t="s">
        <v>75</v>
      </c>
      <c r="R1470" t="s">
        <v>4738</v>
      </c>
      <c r="S1470">
        <v>2.9520000000000004</v>
      </c>
      <c r="T1470">
        <v>2</v>
      </c>
      <c r="U1470">
        <v>0.7</v>
      </c>
      <c r="V1470">
        <v>-2.1648000000000005</v>
      </c>
    </row>
    <row r="1471" spans="1:22" x14ac:dyDescent="0.3">
      <c r="A1471">
        <v>1899</v>
      </c>
      <c r="B1471" t="s">
        <v>4720</v>
      </c>
      <c r="C1471">
        <v>2011</v>
      </c>
      <c r="D1471" s="13">
        <v>40784</v>
      </c>
      <c r="E1471" s="13">
        <v>40788</v>
      </c>
      <c r="F1471" t="s">
        <v>23</v>
      </c>
      <c r="G1471" t="s">
        <v>2996</v>
      </c>
      <c r="H1471" t="s">
        <v>2997</v>
      </c>
      <c r="I1471" t="s">
        <v>26</v>
      </c>
      <c r="J1471" t="s">
        <v>27</v>
      </c>
      <c r="K1471" t="s">
        <v>1419</v>
      </c>
      <c r="L1471" t="s">
        <v>54</v>
      </c>
      <c r="M1471">
        <v>33178</v>
      </c>
      <c r="N1471" t="s">
        <v>30</v>
      </c>
      <c r="O1471" t="s">
        <v>4723</v>
      </c>
      <c r="P1471" t="s">
        <v>46</v>
      </c>
      <c r="Q1471" t="s">
        <v>75</v>
      </c>
      <c r="R1471" t="s">
        <v>4724</v>
      </c>
      <c r="S1471">
        <v>505.1760000000001</v>
      </c>
      <c r="T1471">
        <v>4</v>
      </c>
      <c r="U1471">
        <v>0.7</v>
      </c>
      <c r="V1471">
        <v>-336.78399999999988</v>
      </c>
    </row>
    <row r="1472" spans="1:22" x14ac:dyDescent="0.3">
      <c r="A1472">
        <v>1897</v>
      </c>
      <c r="B1472" t="s">
        <v>4715</v>
      </c>
      <c r="C1472">
        <v>2014</v>
      </c>
      <c r="D1472" s="13">
        <v>41916</v>
      </c>
      <c r="E1472" s="13">
        <v>41919</v>
      </c>
      <c r="F1472" t="s">
        <v>188</v>
      </c>
      <c r="G1472" t="s">
        <v>4716</v>
      </c>
      <c r="H1472" t="s">
        <v>4717</v>
      </c>
      <c r="I1472" t="s">
        <v>26</v>
      </c>
      <c r="J1472" t="s">
        <v>27</v>
      </c>
      <c r="K1472" t="s">
        <v>409</v>
      </c>
      <c r="L1472" t="s">
        <v>229</v>
      </c>
      <c r="M1472">
        <v>55407</v>
      </c>
      <c r="N1472" t="s">
        <v>105</v>
      </c>
      <c r="O1472" t="s">
        <v>4718</v>
      </c>
      <c r="P1472" t="s">
        <v>46</v>
      </c>
      <c r="Q1472" t="s">
        <v>75</v>
      </c>
      <c r="R1472" t="s">
        <v>4719</v>
      </c>
      <c r="S1472">
        <v>1793.98</v>
      </c>
      <c r="T1472">
        <v>2</v>
      </c>
      <c r="U1472">
        <v>0</v>
      </c>
      <c r="V1472">
        <v>843.17059999999992</v>
      </c>
    </row>
    <row r="1473" spans="1:22" x14ac:dyDescent="0.3">
      <c r="A1473">
        <v>1470</v>
      </c>
      <c r="B1473" t="s">
        <v>3944</v>
      </c>
      <c r="C1473">
        <v>2014</v>
      </c>
      <c r="D1473" s="13">
        <v>41983</v>
      </c>
      <c r="E1473" s="13">
        <v>41987</v>
      </c>
      <c r="F1473" t="s">
        <v>50</v>
      </c>
      <c r="G1473" t="s">
        <v>3856</v>
      </c>
      <c r="H1473" t="s">
        <v>3857</v>
      </c>
      <c r="I1473" t="s">
        <v>41</v>
      </c>
      <c r="J1473" t="s">
        <v>27</v>
      </c>
      <c r="K1473" t="s">
        <v>880</v>
      </c>
      <c r="L1473" t="s">
        <v>238</v>
      </c>
      <c r="M1473">
        <v>48234</v>
      </c>
      <c r="N1473" t="s">
        <v>105</v>
      </c>
      <c r="O1473" t="s">
        <v>1386</v>
      </c>
      <c r="P1473" t="s">
        <v>46</v>
      </c>
      <c r="Q1473" t="s">
        <v>75</v>
      </c>
      <c r="R1473" t="s">
        <v>1387</v>
      </c>
      <c r="S1473">
        <v>41.54</v>
      </c>
      <c r="T1473">
        <v>2</v>
      </c>
      <c r="U1473">
        <v>0</v>
      </c>
      <c r="V1473">
        <v>19.523799999999998</v>
      </c>
    </row>
    <row r="1474" spans="1:22" x14ac:dyDescent="0.3">
      <c r="A1474">
        <v>1896</v>
      </c>
      <c r="B1474" t="s">
        <v>4713</v>
      </c>
      <c r="C1474">
        <v>2012</v>
      </c>
      <c r="D1474" s="13">
        <v>41274</v>
      </c>
      <c r="E1474" s="13">
        <v>41278</v>
      </c>
      <c r="F1474" t="s">
        <v>50</v>
      </c>
      <c r="G1474" t="s">
        <v>1049</v>
      </c>
      <c r="H1474" t="s">
        <v>1050</v>
      </c>
      <c r="I1474" t="s">
        <v>26</v>
      </c>
      <c r="J1474" t="s">
        <v>27</v>
      </c>
      <c r="K1474" t="s">
        <v>4714</v>
      </c>
      <c r="L1474" t="s">
        <v>1762</v>
      </c>
      <c r="M1474">
        <v>59801</v>
      </c>
      <c r="N1474" t="s">
        <v>44</v>
      </c>
      <c r="O1474" t="s">
        <v>2209</v>
      </c>
      <c r="P1474" t="s">
        <v>46</v>
      </c>
      <c r="Q1474" t="s">
        <v>75</v>
      </c>
      <c r="R1474" t="s">
        <v>2210</v>
      </c>
      <c r="S1474">
        <v>487.98400000000004</v>
      </c>
      <c r="T1474">
        <v>2</v>
      </c>
      <c r="U1474">
        <v>0.2</v>
      </c>
      <c r="V1474">
        <v>152.49499999999998</v>
      </c>
    </row>
    <row r="1475" spans="1:22" x14ac:dyDescent="0.3">
      <c r="A1475">
        <v>1888</v>
      </c>
      <c r="B1475" t="s">
        <v>4696</v>
      </c>
      <c r="C1475">
        <v>2011</v>
      </c>
      <c r="D1475" s="13">
        <v>40676</v>
      </c>
      <c r="E1475" s="13">
        <v>40678</v>
      </c>
      <c r="F1475" t="s">
        <v>188</v>
      </c>
      <c r="G1475" t="s">
        <v>3158</v>
      </c>
      <c r="H1475" t="s">
        <v>3159</v>
      </c>
      <c r="I1475" t="s">
        <v>102</v>
      </c>
      <c r="J1475" t="s">
        <v>27</v>
      </c>
      <c r="K1475" t="s">
        <v>2330</v>
      </c>
      <c r="L1475" t="s">
        <v>54</v>
      </c>
      <c r="M1475">
        <v>33012</v>
      </c>
      <c r="N1475" t="s">
        <v>30</v>
      </c>
      <c r="O1475" t="s">
        <v>3477</v>
      </c>
      <c r="P1475" t="s">
        <v>46</v>
      </c>
      <c r="Q1475" t="s">
        <v>75</v>
      </c>
      <c r="R1475" t="s">
        <v>3478</v>
      </c>
      <c r="S1475">
        <v>398.35200000000003</v>
      </c>
      <c r="T1475">
        <v>8</v>
      </c>
      <c r="U1475">
        <v>0.7</v>
      </c>
      <c r="V1475">
        <v>-331.95999999999992</v>
      </c>
    </row>
    <row r="1476" spans="1:22" x14ac:dyDescent="0.3">
      <c r="A1476">
        <v>1880</v>
      </c>
      <c r="B1476" t="s">
        <v>4685</v>
      </c>
      <c r="C1476">
        <v>2014</v>
      </c>
      <c r="D1476" s="13">
        <v>41727</v>
      </c>
      <c r="E1476" s="13">
        <v>41732</v>
      </c>
      <c r="F1476" t="s">
        <v>50</v>
      </c>
      <c r="G1476" t="s">
        <v>2632</v>
      </c>
      <c r="H1476" t="s">
        <v>2633</v>
      </c>
      <c r="I1476" t="s">
        <v>41</v>
      </c>
      <c r="J1476" t="s">
        <v>27</v>
      </c>
      <c r="K1476" t="s">
        <v>1521</v>
      </c>
      <c r="L1476" t="s">
        <v>54</v>
      </c>
      <c r="M1476">
        <v>32216</v>
      </c>
      <c r="N1476" t="s">
        <v>30</v>
      </c>
      <c r="O1476" t="s">
        <v>3862</v>
      </c>
      <c r="P1476" t="s">
        <v>46</v>
      </c>
      <c r="Q1476" t="s">
        <v>75</v>
      </c>
      <c r="R1476" t="s">
        <v>3863</v>
      </c>
      <c r="S1476">
        <v>68.742000000000019</v>
      </c>
      <c r="T1476">
        <v>9</v>
      </c>
      <c r="U1476">
        <v>0.7</v>
      </c>
      <c r="V1476">
        <v>-48.119399999999985</v>
      </c>
    </row>
    <row r="1477" spans="1:22" x14ac:dyDescent="0.3">
      <c r="A1477">
        <v>1858</v>
      </c>
      <c r="B1477" t="s">
        <v>4641</v>
      </c>
      <c r="C1477">
        <v>2014</v>
      </c>
      <c r="D1477" s="13">
        <v>41772</v>
      </c>
      <c r="E1477" s="13">
        <v>41775</v>
      </c>
      <c r="F1477" t="s">
        <v>23</v>
      </c>
      <c r="G1477" t="s">
        <v>1221</v>
      </c>
      <c r="H1477" t="s">
        <v>1222</v>
      </c>
      <c r="I1477" t="s">
        <v>41</v>
      </c>
      <c r="J1477" t="s">
        <v>27</v>
      </c>
      <c r="K1477" t="s">
        <v>184</v>
      </c>
      <c r="L1477" t="s">
        <v>104</v>
      </c>
      <c r="M1477">
        <v>77041</v>
      </c>
      <c r="N1477" t="s">
        <v>105</v>
      </c>
      <c r="O1477" t="s">
        <v>4642</v>
      </c>
      <c r="P1477" t="s">
        <v>46</v>
      </c>
      <c r="Q1477" t="s">
        <v>75</v>
      </c>
      <c r="R1477" t="s">
        <v>4643</v>
      </c>
      <c r="S1477">
        <v>34.239999999999988</v>
      </c>
      <c r="T1477">
        <v>4</v>
      </c>
      <c r="U1477">
        <v>0.8</v>
      </c>
      <c r="V1477">
        <v>-53.072000000000017</v>
      </c>
    </row>
    <row r="1478" spans="1:22" x14ac:dyDescent="0.3">
      <c r="A1478">
        <v>1849</v>
      </c>
      <c r="B1478" t="s">
        <v>4630</v>
      </c>
      <c r="C1478">
        <v>2014</v>
      </c>
      <c r="D1478" s="13">
        <v>41893</v>
      </c>
      <c r="E1478" s="13">
        <v>41893</v>
      </c>
      <c r="F1478" t="s">
        <v>1290</v>
      </c>
      <c r="G1478" t="s">
        <v>3287</v>
      </c>
      <c r="H1478" t="s">
        <v>3288</v>
      </c>
      <c r="I1478" t="s">
        <v>41</v>
      </c>
      <c r="J1478" t="s">
        <v>27</v>
      </c>
      <c r="K1478" t="s">
        <v>42</v>
      </c>
      <c r="L1478" t="s">
        <v>43</v>
      </c>
      <c r="M1478">
        <v>90004</v>
      </c>
      <c r="N1478" t="s">
        <v>44</v>
      </c>
      <c r="O1478" t="s">
        <v>1218</v>
      </c>
      <c r="P1478" t="s">
        <v>46</v>
      </c>
      <c r="Q1478" t="s">
        <v>75</v>
      </c>
      <c r="R1478" t="s">
        <v>1219</v>
      </c>
      <c r="S1478">
        <v>7.1840000000000011</v>
      </c>
      <c r="T1478">
        <v>2</v>
      </c>
      <c r="U1478">
        <v>0.2</v>
      </c>
      <c r="V1478">
        <v>2.2449999999999992</v>
      </c>
    </row>
    <row r="1479" spans="1:22" x14ac:dyDescent="0.3">
      <c r="A1479">
        <v>1476</v>
      </c>
      <c r="B1479" t="s">
        <v>3958</v>
      </c>
      <c r="C1479">
        <v>2013</v>
      </c>
      <c r="D1479" s="13">
        <v>41598</v>
      </c>
      <c r="E1479" s="13">
        <v>41604</v>
      </c>
      <c r="F1479" t="s">
        <v>50</v>
      </c>
      <c r="G1479" t="s">
        <v>3959</v>
      </c>
      <c r="H1479" t="s">
        <v>3960</v>
      </c>
      <c r="I1479" t="s">
        <v>102</v>
      </c>
      <c r="J1479" t="s">
        <v>27</v>
      </c>
      <c r="K1479" t="s">
        <v>3961</v>
      </c>
      <c r="L1479" t="s">
        <v>267</v>
      </c>
      <c r="M1479">
        <v>14304</v>
      </c>
      <c r="N1479" t="s">
        <v>148</v>
      </c>
      <c r="O1479" t="s">
        <v>3046</v>
      </c>
      <c r="P1479" t="s">
        <v>46</v>
      </c>
      <c r="Q1479" t="s">
        <v>75</v>
      </c>
      <c r="R1479" t="s">
        <v>3047</v>
      </c>
      <c r="S1479">
        <v>17.712</v>
      </c>
      <c r="T1479">
        <v>3</v>
      </c>
      <c r="U1479">
        <v>0.2</v>
      </c>
      <c r="V1479">
        <v>6.4206000000000012</v>
      </c>
    </row>
    <row r="1480" spans="1:22" x14ac:dyDescent="0.3">
      <c r="A1480">
        <v>1825</v>
      </c>
      <c r="B1480" t="s">
        <v>4581</v>
      </c>
      <c r="C1480">
        <v>2013</v>
      </c>
      <c r="D1480" s="13">
        <v>41631</v>
      </c>
      <c r="E1480" s="13">
        <v>41637</v>
      </c>
      <c r="F1480" t="s">
        <v>50</v>
      </c>
      <c r="G1480" t="s">
        <v>1674</v>
      </c>
      <c r="H1480" t="s">
        <v>1675</v>
      </c>
      <c r="I1480" t="s">
        <v>26</v>
      </c>
      <c r="J1480" t="s">
        <v>27</v>
      </c>
      <c r="K1480" t="s">
        <v>4582</v>
      </c>
      <c r="L1480" t="s">
        <v>420</v>
      </c>
      <c r="M1480">
        <v>97756</v>
      </c>
      <c r="N1480" t="s">
        <v>44</v>
      </c>
      <c r="O1480" t="s">
        <v>3366</v>
      </c>
      <c r="P1480" t="s">
        <v>46</v>
      </c>
      <c r="Q1480" t="s">
        <v>75</v>
      </c>
      <c r="R1480" t="s">
        <v>3367</v>
      </c>
      <c r="S1480">
        <v>31.32</v>
      </c>
      <c r="T1480">
        <v>10</v>
      </c>
      <c r="U1480">
        <v>0.7</v>
      </c>
      <c r="V1480">
        <v>-25.05599999999999</v>
      </c>
    </row>
    <row r="1481" spans="1:22" x14ac:dyDescent="0.3">
      <c r="A1481">
        <v>1803</v>
      </c>
      <c r="B1481" t="s">
        <v>4541</v>
      </c>
      <c r="C1481">
        <v>2014</v>
      </c>
      <c r="D1481" s="13">
        <v>41905</v>
      </c>
      <c r="E1481" s="13">
        <v>41909</v>
      </c>
      <c r="F1481" t="s">
        <v>23</v>
      </c>
      <c r="G1481" t="s">
        <v>2896</v>
      </c>
      <c r="H1481" t="s">
        <v>2897</v>
      </c>
      <c r="I1481" t="s">
        <v>26</v>
      </c>
      <c r="J1481" t="s">
        <v>27</v>
      </c>
      <c r="K1481" t="s">
        <v>146</v>
      </c>
      <c r="L1481" t="s">
        <v>147</v>
      </c>
      <c r="M1481">
        <v>19134</v>
      </c>
      <c r="N1481" t="s">
        <v>148</v>
      </c>
      <c r="O1481" t="s">
        <v>1712</v>
      </c>
      <c r="P1481" t="s">
        <v>46</v>
      </c>
      <c r="Q1481" t="s">
        <v>75</v>
      </c>
      <c r="R1481" t="s">
        <v>1713</v>
      </c>
      <c r="S1481">
        <v>5.6070000000000011</v>
      </c>
      <c r="T1481">
        <v>1</v>
      </c>
      <c r="U1481">
        <v>0.7</v>
      </c>
      <c r="V1481">
        <v>-4.2987000000000002</v>
      </c>
    </row>
    <row r="1482" spans="1:22" x14ac:dyDescent="0.3">
      <c r="A1482">
        <v>1798</v>
      </c>
      <c r="B1482" t="s">
        <v>4531</v>
      </c>
      <c r="C1482">
        <v>2014</v>
      </c>
      <c r="D1482" s="13">
        <v>41879</v>
      </c>
      <c r="E1482" s="13">
        <v>41882</v>
      </c>
      <c r="F1482" t="s">
        <v>188</v>
      </c>
      <c r="G1482" t="s">
        <v>2323</v>
      </c>
      <c r="H1482" t="s">
        <v>2324</v>
      </c>
      <c r="I1482" t="s">
        <v>102</v>
      </c>
      <c r="J1482" t="s">
        <v>27</v>
      </c>
      <c r="K1482" t="s">
        <v>266</v>
      </c>
      <c r="L1482" t="s">
        <v>267</v>
      </c>
      <c r="M1482">
        <v>10024</v>
      </c>
      <c r="N1482" t="s">
        <v>148</v>
      </c>
      <c r="O1482" t="s">
        <v>74</v>
      </c>
      <c r="P1482" t="s">
        <v>46</v>
      </c>
      <c r="Q1482" t="s">
        <v>75</v>
      </c>
      <c r="R1482" t="s">
        <v>76</v>
      </c>
      <c r="S1482">
        <v>37.008000000000003</v>
      </c>
      <c r="T1482">
        <v>6</v>
      </c>
      <c r="U1482">
        <v>0.2</v>
      </c>
      <c r="V1482">
        <v>11.565</v>
      </c>
    </row>
    <row r="1483" spans="1:22" x14ac:dyDescent="0.3">
      <c r="A1483">
        <v>1786</v>
      </c>
      <c r="B1483" t="s">
        <v>4506</v>
      </c>
      <c r="C1483">
        <v>2014</v>
      </c>
      <c r="D1483" s="13">
        <v>41905</v>
      </c>
      <c r="E1483" s="13">
        <v>41909</v>
      </c>
      <c r="F1483" t="s">
        <v>50</v>
      </c>
      <c r="G1483" t="s">
        <v>4507</v>
      </c>
      <c r="H1483" t="s">
        <v>4508</v>
      </c>
      <c r="I1483" t="s">
        <v>41</v>
      </c>
      <c r="J1483" t="s">
        <v>27</v>
      </c>
      <c r="K1483" t="s">
        <v>2548</v>
      </c>
      <c r="L1483" t="s">
        <v>114</v>
      </c>
      <c r="M1483">
        <v>53209</v>
      </c>
      <c r="N1483" t="s">
        <v>105</v>
      </c>
      <c r="O1483" t="s">
        <v>3362</v>
      </c>
      <c r="P1483" t="s">
        <v>46</v>
      </c>
      <c r="Q1483" t="s">
        <v>75</v>
      </c>
      <c r="R1483" t="s">
        <v>3363</v>
      </c>
      <c r="S1483">
        <v>33.04</v>
      </c>
      <c r="T1483">
        <v>8</v>
      </c>
      <c r="U1483">
        <v>0</v>
      </c>
      <c r="V1483">
        <v>15.5288</v>
      </c>
    </row>
    <row r="1484" spans="1:22" x14ac:dyDescent="0.3">
      <c r="A1484">
        <v>1783</v>
      </c>
      <c r="B1484" t="s">
        <v>4503</v>
      </c>
      <c r="C1484">
        <v>2012</v>
      </c>
      <c r="D1484" s="13">
        <v>41099</v>
      </c>
      <c r="E1484" s="13">
        <v>41103</v>
      </c>
      <c r="F1484" t="s">
        <v>50</v>
      </c>
      <c r="G1484" t="s">
        <v>995</v>
      </c>
      <c r="H1484" t="s">
        <v>996</v>
      </c>
      <c r="I1484" t="s">
        <v>41</v>
      </c>
      <c r="J1484" t="s">
        <v>27</v>
      </c>
      <c r="K1484" t="s">
        <v>612</v>
      </c>
      <c r="L1484" t="s">
        <v>1245</v>
      </c>
      <c r="M1484">
        <v>2038</v>
      </c>
      <c r="N1484" t="s">
        <v>148</v>
      </c>
      <c r="O1484" t="s">
        <v>3127</v>
      </c>
      <c r="P1484" t="s">
        <v>46</v>
      </c>
      <c r="Q1484" t="s">
        <v>75</v>
      </c>
      <c r="R1484" t="s">
        <v>3128</v>
      </c>
      <c r="S1484">
        <v>122.94</v>
      </c>
      <c r="T1484">
        <v>3</v>
      </c>
      <c r="U1484">
        <v>0</v>
      </c>
      <c r="V1484">
        <v>59.011199999999988</v>
      </c>
    </row>
    <row r="1485" spans="1:22" x14ac:dyDescent="0.3">
      <c r="A1485">
        <v>1774</v>
      </c>
      <c r="B1485" t="s">
        <v>4491</v>
      </c>
      <c r="C1485">
        <v>2011</v>
      </c>
      <c r="D1485" s="13">
        <v>40661</v>
      </c>
      <c r="E1485" s="13">
        <v>40666</v>
      </c>
      <c r="F1485" t="s">
        <v>50</v>
      </c>
      <c r="G1485" t="s">
        <v>4193</v>
      </c>
      <c r="H1485" t="s">
        <v>4194</v>
      </c>
      <c r="I1485" t="s">
        <v>41</v>
      </c>
      <c r="J1485" t="s">
        <v>27</v>
      </c>
      <c r="K1485" t="s">
        <v>4492</v>
      </c>
      <c r="L1485" t="s">
        <v>2735</v>
      </c>
      <c r="M1485">
        <v>21215</v>
      </c>
      <c r="N1485" t="s">
        <v>148</v>
      </c>
      <c r="O1485" t="s">
        <v>4493</v>
      </c>
      <c r="P1485" t="s">
        <v>46</v>
      </c>
      <c r="Q1485" t="s">
        <v>75</v>
      </c>
      <c r="R1485" t="s">
        <v>4494</v>
      </c>
      <c r="S1485">
        <v>20.86</v>
      </c>
      <c r="T1485">
        <v>2</v>
      </c>
      <c r="U1485">
        <v>0</v>
      </c>
      <c r="V1485">
        <v>9.3869999999999987</v>
      </c>
    </row>
    <row r="1486" spans="1:22" x14ac:dyDescent="0.3">
      <c r="A1486">
        <v>1771</v>
      </c>
      <c r="B1486" t="s">
        <v>4489</v>
      </c>
      <c r="C1486">
        <v>2014</v>
      </c>
      <c r="D1486" s="13">
        <v>41701</v>
      </c>
      <c r="E1486" s="13">
        <v>41707</v>
      </c>
      <c r="F1486" t="s">
        <v>50</v>
      </c>
      <c r="G1486" t="s">
        <v>355</v>
      </c>
      <c r="H1486" t="s">
        <v>356</v>
      </c>
      <c r="I1486" t="s">
        <v>41</v>
      </c>
      <c r="J1486" t="s">
        <v>27</v>
      </c>
      <c r="K1486" t="s">
        <v>815</v>
      </c>
      <c r="L1486" t="s">
        <v>104</v>
      </c>
      <c r="M1486">
        <v>75081</v>
      </c>
      <c r="N1486" t="s">
        <v>105</v>
      </c>
      <c r="O1486" t="s">
        <v>232</v>
      </c>
      <c r="P1486" t="s">
        <v>46</v>
      </c>
      <c r="Q1486" t="s">
        <v>75</v>
      </c>
      <c r="R1486" t="s">
        <v>233</v>
      </c>
      <c r="S1486">
        <v>12.221999999999998</v>
      </c>
      <c r="T1486">
        <v>7</v>
      </c>
      <c r="U1486">
        <v>0.8</v>
      </c>
      <c r="V1486">
        <v>-20.166300000000007</v>
      </c>
    </row>
    <row r="1487" spans="1:22" x14ac:dyDescent="0.3">
      <c r="A1487">
        <v>1769</v>
      </c>
      <c r="B1487" t="s">
        <v>4485</v>
      </c>
      <c r="C1487">
        <v>2011</v>
      </c>
      <c r="D1487" s="13">
        <v>40624</v>
      </c>
      <c r="E1487" s="13">
        <v>40628</v>
      </c>
      <c r="F1487" t="s">
        <v>50</v>
      </c>
      <c r="G1487" t="s">
        <v>4486</v>
      </c>
      <c r="H1487" t="s">
        <v>4487</v>
      </c>
      <c r="I1487" t="s">
        <v>26</v>
      </c>
      <c r="J1487" t="s">
        <v>27</v>
      </c>
      <c r="K1487" t="s">
        <v>4488</v>
      </c>
      <c r="L1487" t="s">
        <v>88</v>
      </c>
      <c r="M1487">
        <v>27405</v>
      </c>
      <c r="N1487" t="s">
        <v>30</v>
      </c>
      <c r="O1487" t="s">
        <v>617</v>
      </c>
      <c r="P1487" t="s">
        <v>46</v>
      </c>
      <c r="Q1487" t="s">
        <v>75</v>
      </c>
      <c r="R1487" t="s">
        <v>618</v>
      </c>
      <c r="S1487">
        <v>51.465000000000018</v>
      </c>
      <c r="T1487">
        <v>5</v>
      </c>
      <c r="U1487">
        <v>0.7</v>
      </c>
      <c r="V1487">
        <v>-39.456499999999991</v>
      </c>
    </row>
    <row r="1488" spans="1:22" x14ac:dyDescent="0.3">
      <c r="A1488">
        <v>1768</v>
      </c>
      <c r="B1488" t="s">
        <v>4485</v>
      </c>
      <c r="C1488">
        <v>2011</v>
      </c>
      <c r="D1488" s="13">
        <v>40624</v>
      </c>
      <c r="E1488" s="13">
        <v>40628</v>
      </c>
      <c r="F1488" t="s">
        <v>50</v>
      </c>
      <c r="G1488" t="s">
        <v>4486</v>
      </c>
      <c r="H1488" t="s">
        <v>4487</v>
      </c>
      <c r="I1488" t="s">
        <v>26</v>
      </c>
      <c r="J1488" t="s">
        <v>27</v>
      </c>
      <c r="K1488" t="s">
        <v>4488</v>
      </c>
      <c r="L1488" t="s">
        <v>88</v>
      </c>
      <c r="M1488">
        <v>27405</v>
      </c>
      <c r="N1488" t="s">
        <v>30</v>
      </c>
      <c r="O1488" t="s">
        <v>255</v>
      </c>
      <c r="P1488" t="s">
        <v>46</v>
      </c>
      <c r="Q1488" t="s">
        <v>75</v>
      </c>
      <c r="R1488" t="s">
        <v>256</v>
      </c>
      <c r="S1488">
        <v>7.644000000000001</v>
      </c>
      <c r="T1488">
        <v>4</v>
      </c>
      <c r="U1488">
        <v>0.7</v>
      </c>
      <c r="V1488">
        <v>-5.8603999999999985</v>
      </c>
    </row>
    <row r="1489" spans="1:22" x14ac:dyDescent="0.3">
      <c r="A1489">
        <v>1762</v>
      </c>
      <c r="B1489" t="s">
        <v>4471</v>
      </c>
      <c r="C1489">
        <v>2012</v>
      </c>
      <c r="D1489" s="13">
        <v>41157</v>
      </c>
      <c r="E1489" s="13">
        <v>41161</v>
      </c>
      <c r="F1489" t="s">
        <v>50</v>
      </c>
      <c r="G1489" t="s">
        <v>1308</v>
      </c>
      <c r="H1489" t="s">
        <v>1309</v>
      </c>
      <c r="I1489" t="s">
        <v>26</v>
      </c>
      <c r="J1489" t="s">
        <v>27</v>
      </c>
      <c r="K1489" t="s">
        <v>947</v>
      </c>
      <c r="L1489" t="s">
        <v>43</v>
      </c>
      <c r="M1489">
        <v>92105</v>
      </c>
      <c r="N1489" t="s">
        <v>44</v>
      </c>
      <c r="O1489" t="s">
        <v>4474</v>
      </c>
      <c r="P1489" t="s">
        <v>46</v>
      </c>
      <c r="Q1489" t="s">
        <v>75</v>
      </c>
      <c r="R1489" t="s">
        <v>4475</v>
      </c>
      <c r="S1489">
        <v>28.752000000000002</v>
      </c>
      <c r="T1489">
        <v>6</v>
      </c>
      <c r="U1489">
        <v>0.2</v>
      </c>
      <c r="V1489">
        <v>9.7037999999999993</v>
      </c>
    </row>
    <row r="1490" spans="1:22" x14ac:dyDescent="0.3">
      <c r="A1490">
        <v>1758</v>
      </c>
      <c r="B1490" t="s">
        <v>4466</v>
      </c>
      <c r="C1490">
        <v>2012</v>
      </c>
      <c r="D1490" s="13">
        <v>41103</v>
      </c>
      <c r="E1490" s="13">
        <v>41105</v>
      </c>
      <c r="F1490" t="s">
        <v>188</v>
      </c>
      <c r="G1490" t="s">
        <v>2969</v>
      </c>
      <c r="H1490" t="s">
        <v>2970</v>
      </c>
      <c r="I1490" t="s">
        <v>102</v>
      </c>
      <c r="J1490" t="s">
        <v>27</v>
      </c>
      <c r="K1490" t="s">
        <v>184</v>
      </c>
      <c r="L1490" t="s">
        <v>104</v>
      </c>
      <c r="M1490">
        <v>77095</v>
      </c>
      <c r="N1490" t="s">
        <v>105</v>
      </c>
      <c r="O1490" t="s">
        <v>3931</v>
      </c>
      <c r="P1490" t="s">
        <v>46</v>
      </c>
      <c r="Q1490" t="s">
        <v>75</v>
      </c>
      <c r="R1490" t="s">
        <v>3932</v>
      </c>
      <c r="S1490">
        <v>41.567999999999991</v>
      </c>
      <c r="T1490">
        <v>6</v>
      </c>
      <c r="U1490">
        <v>0.8</v>
      </c>
      <c r="V1490">
        <v>-66.508800000000036</v>
      </c>
    </row>
    <row r="1491" spans="1:22" x14ac:dyDescent="0.3">
      <c r="A1491">
        <v>1747</v>
      </c>
      <c r="B1491" t="s">
        <v>4449</v>
      </c>
      <c r="C1491">
        <v>2013</v>
      </c>
      <c r="D1491" s="13">
        <v>41500</v>
      </c>
      <c r="E1491" s="13">
        <v>41504</v>
      </c>
      <c r="F1491" t="s">
        <v>23</v>
      </c>
      <c r="G1491" t="s">
        <v>1660</v>
      </c>
      <c r="H1491" t="s">
        <v>1661</v>
      </c>
      <c r="I1491" t="s">
        <v>26</v>
      </c>
      <c r="J1491" t="s">
        <v>27</v>
      </c>
      <c r="K1491" t="s">
        <v>1521</v>
      </c>
      <c r="L1491" t="s">
        <v>88</v>
      </c>
      <c r="M1491">
        <v>28540</v>
      </c>
      <c r="N1491" t="s">
        <v>30</v>
      </c>
      <c r="O1491" t="s">
        <v>2357</v>
      </c>
      <c r="P1491" t="s">
        <v>46</v>
      </c>
      <c r="Q1491" t="s">
        <v>75</v>
      </c>
      <c r="R1491" t="s">
        <v>2358</v>
      </c>
      <c r="S1491">
        <v>11.232000000000001</v>
      </c>
      <c r="T1491">
        <v>8</v>
      </c>
      <c r="U1491">
        <v>0.7</v>
      </c>
      <c r="V1491">
        <v>-8.2367999999999988</v>
      </c>
    </row>
    <row r="1492" spans="1:22" x14ac:dyDescent="0.3">
      <c r="A1492">
        <v>1721</v>
      </c>
      <c r="B1492" t="s">
        <v>4411</v>
      </c>
      <c r="C1492">
        <v>2013</v>
      </c>
      <c r="D1492" s="13">
        <v>41414</v>
      </c>
      <c r="E1492" s="13">
        <v>41419</v>
      </c>
      <c r="F1492" t="s">
        <v>50</v>
      </c>
      <c r="G1492" t="s">
        <v>1754</v>
      </c>
      <c r="H1492" t="s">
        <v>1755</v>
      </c>
      <c r="I1492" t="s">
        <v>26</v>
      </c>
      <c r="J1492" t="s">
        <v>27</v>
      </c>
      <c r="K1492" t="s">
        <v>266</v>
      </c>
      <c r="L1492" t="s">
        <v>267</v>
      </c>
      <c r="M1492">
        <v>10011</v>
      </c>
      <c r="N1492" t="s">
        <v>148</v>
      </c>
      <c r="O1492" t="s">
        <v>2047</v>
      </c>
      <c r="P1492" t="s">
        <v>46</v>
      </c>
      <c r="Q1492" t="s">
        <v>75</v>
      </c>
      <c r="R1492" t="s">
        <v>2048</v>
      </c>
      <c r="S1492">
        <v>47.744</v>
      </c>
      <c r="T1492">
        <v>4</v>
      </c>
      <c r="U1492">
        <v>0.2</v>
      </c>
      <c r="V1492">
        <v>14.919999999999995</v>
      </c>
    </row>
    <row r="1493" spans="1:22" x14ac:dyDescent="0.3">
      <c r="A1493">
        <v>1716</v>
      </c>
      <c r="B1493" t="s">
        <v>4410</v>
      </c>
      <c r="C1493">
        <v>2013</v>
      </c>
      <c r="D1493" s="13">
        <v>41395</v>
      </c>
      <c r="E1493" s="13">
        <v>41399</v>
      </c>
      <c r="F1493" t="s">
        <v>50</v>
      </c>
      <c r="G1493" t="s">
        <v>2114</v>
      </c>
      <c r="H1493" t="s">
        <v>2115</v>
      </c>
      <c r="I1493" t="s">
        <v>26</v>
      </c>
      <c r="J1493" t="s">
        <v>27</v>
      </c>
      <c r="K1493" t="s">
        <v>266</v>
      </c>
      <c r="L1493" t="s">
        <v>267</v>
      </c>
      <c r="M1493">
        <v>10011</v>
      </c>
      <c r="N1493" t="s">
        <v>148</v>
      </c>
      <c r="O1493" t="s">
        <v>1223</v>
      </c>
      <c r="P1493" t="s">
        <v>46</v>
      </c>
      <c r="Q1493" t="s">
        <v>75</v>
      </c>
      <c r="R1493" t="s">
        <v>1224</v>
      </c>
      <c r="S1493">
        <v>7.7120000000000006</v>
      </c>
      <c r="T1493">
        <v>2</v>
      </c>
      <c r="U1493">
        <v>0.2</v>
      </c>
      <c r="V1493">
        <v>2.7956000000000003</v>
      </c>
    </row>
    <row r="1494" spans="1:22" x14ac:dyDescent="0.3">
      <c r="A1494">
        <v>1706</v>
      </c>
      <c r="B1494" t="s">
        <v>4395</v>
      </c>
      <c r="C1494">
        <v>2012</v>
      </c>
      <c r="D1494" s="13">
        <v>41235</v>
      </c>
      <c r="E1494" s="13">
        <v>41239</v>
      </c>
      <c r="F1494" t="s">
        <v>50</v>
      </c>
      <c r="G1494" t="s">
        <v>93</v>
      </c>
      <c r="H1494" t="s">
        <v>94</v>
      </c>
      <c r="I1494" t="s">
        <v>26</v>
      </c>
      <c r="J1494" t="s">
        <v>27</v>
      </c>
      <c r="K1494" t="s">
        <v>146</v>
      </c>
      <c r="L1494" t="s">
        <v>147</v>
      </c>
      <c r="M1494">
        <v>19120</v>
      </c>
      <c r="N1494" t="s">
        <v>148</v>
      </c>
      <c r="O1494" t="s">
        <v>2387</v>
      </c>
      <c r="P1494" t="s">
        <v>46</v>
      </c>
      <c r="Q1494" t="s">
        <v>75</v>
      </c>
      <c r="R1494" t="s">
        <v>2388</v>
      </c>
      <c r="S1494">
        <v>11.610000000000003</v>
      </c>
      <c r="T1494">
        <v>2</v>
      </c>
      <c r="U1494">
        <v>0.7</v>
      </c>
      <c r="V1494">
        <v>-9.2880000000000003</v>
      </c>
    </row>
    <row r="1495" spans="1:22" x14ac:dyDescent="0.3">
      <c r="A1495">
        <v>1705</v>
      </c>
      <c r="B1495" t="s">
        <v>4394</v>
      </c>
      <c r="C1495">
        <v>2013</v>
      </c>
      <c r="D1495" s="13">
        <v>41342</v>
      </c>
      <c r="E1495" s="13">
        <v>41342</v>
      </c>
      <c r="F1495" t="s">
        <v>1290</v>
      </c>
      <c r="G1495" t="s">
        <v>2567</v>
      </c>
      <c r="H1495" t="s">
        <v>2568</v>
      </c>
      <c r="I1495" t="s">
        <v>26</v>
      </c>
      <c r="J1495" t="s">
        <v>27</v>
      </c>
      <c r="K1495" t="s">
        <v>3942</v>
      </c>
      <c r="L1495" t="s">
        <v>310</v>
      </c>
      <c r="M1495">
        <v>85301</v>
      </c>
      <c r="N1495" t="s">
        <v>44</v>
      </c>
      <c r="O1495" t="s">
        <v>3242</v>
      </c>
      <c r="P1495" t="s">
        <v>46</v>
      </c>
      <c r="Q1495" t="s">
        <v>75</v>
      </c>
      <c r="R1495" t="s">
        <v>3243</v>
      </c>
      <c r="S1495">
        <v>9.7020000000000017</v>
      </c>
      <c r="T1495">
        <v>3</v>
      </c>
      <c r="U1495">
        <v>0.7</v>
      </c>
      <c r="V1495">
        <v>-7.1147999999999989</v>
      </c>
    </row>
    <row r="1496" spans="1:22" x14ac:dyDescent="0.3">
      <c r="A1496">
        <v>1701</v>
      </c>
      <c r="B1496" t="s">
        <v>4389</v>
      </c>
      <c r="C1496">
        <v>2012</v>
      </c>
      <c r="D1496" s="13">
        <v>41103</v>
      </c>
      <c r="E1496" s="13">
        <v>41105</v>
      </c>
      <c r="F1496" t="s">
        <v>23</v>
      </c>
      <c r="G1496" t="s">
        <v>3731</v>
      </c>
      <c r="H1496" t="s">
        <v>3732</v>
      </c>
      <c r="I1496" t="s">
        <v>26</v>
      </c>
      <c r="J1496" t="s">
        <v>27</v>
      </c>
      <c r="K1496" t="s">
        <v>266</v>
      </c>
      <c r="L1496" t="s">
        <v>267</v>
      </c>
      <c r="M1496">
        <v>10035</v>
      </c>
      <c r="N1496" t="s">
        <v>148</v>
      </c>
      <c r="O1496" t="s">
        <v>3046</v>
      </c>
      <c r="P1496" t="s">
        <v>46</v>
      </c>
      <c r="Q1496" t="s">
        <v>75</v>
      </c>
      <c r="R1496" t="s">
        <v>3047</v>
      </c>
      <c r="S1496">
        <v>11.808</v>
      </c>
      <c r="T1496">
        <v>2</v>
      </c>
      <c r="U1496">
        <v>0.2</v>
      </c>
      <c r="V1496">
        <v>4.2804000000000002</v>
      </c>
    </row>
    <row r="1497" spans="1:22" x14ac:dyDescent="0.3">
      <c r="A1497">
        <v>1696</v>
      </c>
      <c r="B1497" t="s">
        <v>4381</v>
      </c>
      <c r="C1497">
        <v>2012</v>
      </c>
      <c r="D1497" s="13">
        <v>41177</v>
      </c>
      <c r="E1497" s="13">
        <v>41180</v>
      </c>
      <c r="F1497" t="s">
        <v>23</v>
      </c>
      <c r="G1497" t="s">
        <v>2363</v>
      </c>
      <c r="H1497" t="s">
        <v>2364</v>
      </c>
      <c r="I1497" t="s">
        <v>102</v>
      </c>
      <c r="J1497" t="s">
        <v>27</v>
      </c>
      <c r="K1497" t="s">
        <v>4382</v>
      </c>
      <c r="L1497" t="s">
        <v>788</v>
      </c>
      <c r="M1497">
        <v>7002</v>
      </c>
      <c r="N1497" t="s">
        <v>148</v>
      </c>
      <c r="O1497" t="s">
        <v>1223</v>
      </c>
      <c r="P1497" t="s">
        <v>46</v>
      </c>
      <c r="Q1497" t="s">
        <v>75</v>
      </c>
      <c r="R1497" t="s">
        <v>1224</v>
      </c>
      <c r="S1497">
        <v>14.46</v>
      </c>
      <c r="T1497">
        <v>3</v>
      </c>
      <c r="U1497">
        <v>0</v>
      </c>
      <c r="V1497">
        <v>7.0853999999999999</v>
      </c>
    </row>
    <row r="1498" spans="1:22" x14ac:dyDescent="0.3">
      <c r="A1498">
        <v>1692</v>
      </c>
      <c r="B1498" t="s">
        <v>4371</v>
      </c>
      <c r="C1498">
        <v>2014</v>
      </c>
      <c r="D1498" s="13">
        <v>41983</v>
      </c>
      <c r="E1498" s="13">
        <v>41989</v>
      </c>
      <c r="F1498" t="s">
        <v>50</v>
      </c>
      <c r="G1498" t="s">
        <v>4372</v>
      </c>
      <c r="H1498" t="s">
        <v>4373</v>
      </c>
      <c r="I1498" t="s">
        <v>26</v>
      </c>
      <c r="J1498" t="s">
        <v>27</v>
      </c>
      <c r="K1498" t="s">
        <v>4374</v>
      </c>
      <c r="L1498" t="s">
        <v>254</v>
      </c>
      <c r="M1498">
        <v>46203</v>
      </c>
      <c r="N1498" t="s">
        <v>105</v>
      </c>
      <c r="O1498" t="s">
        <v>345</v>
      </c>
      <c r="P1498" t="s">
        <v>46</v>
      </c>
      <c r="Q1498" t="s">
        <v>75</v>
      </c>
      <c r="R1498" t="s">
        <v>346</v>
      </c>
      <c r="S1498">
        <v>10.4</v>
      </c>
      <c r="T1498">
        <v>5</v>
      </c>
      <c r="U1498">
        <v>0</v>
      </c>
      <c r="V1498">
        <v>5.0960000000000001</v>
      </c>
    </row>
    <row r="1499" spans="1:22" x14ac:dyDescent="0.3">
      <c r="A1499">
        <v>1687</v>
      </c>
      <c r="B1499" t="s">
        <v>4364</v>
      </c>
      <c r="C1499">
        <v>2014</v>
      </c>
      <c r="D1499" s="13">
        <v>41754</v>
      </c>
      <c r="E1499" s="13">
        <v>41757</v>
      </c>
      <c r="F1499" t="s">
        <v>188</v>
      </c>
      <c r="G1499" t="s">
        <v>3856</v>
      </c>
      <c r="H1499" t="s">
        <v>3857</v>
      </c>
      <c r="I1499" t="s">
        <v>41</v>
      </c>
      <c r="J1499" t="s">
        <v>27</v>
      </c>
      <c r="K1499" t="s">
        <v>146</v>
      </c>
      <c r="L1499" t="s">
        <v>147</v>
      </c>
      <c r="M1499">
        <v>19143</v>
      </c>
      <c r="N1499" t="s">
        <v>148</v>
      </c>
      <c r="O1499" t="s">
        <v>4367</v>
      </c>
      <c r="P1499" t="s">
        <v>46</v>
      </c>
      <c r="Q1499" t="s">
        <v>75</v>
      </c>
      <c r="R1499" t="s">
        <v>4368</v>
      </c>
      <c r="S1499">
        <v>7.5180000000000007</v>
      </c>
      <c r="T1499">
        <v>2</v>
      </c>
      <c r="U1499">
        <v>0.7</v>
      </c>
      <c r="V1499">
        <v>-5.7637999999999998</v>
      </c>
    </row>
    <row r="1500" spans="1:22" x14ac:dyDescent="0.3">
      <c r="A1500">
        <v>1686</v>
      </c>
      <c r="B1500" t="s">
        <v>4364</v>
      </c>
      <c r="C1500">
        <v>2014</v>
      </c>
      <c r="D1500" s="13">
        <v>41754</v>
      </c>
      <c r="E1500" s="13">
        <v>41757</v>
      </c>
      <c r="F1500" t="s">
        <v>188</v>
      </c>
      <c r="G1500" t="s">
        <v>3856</v>
      </c>
      <c r="H1500" t="s">
        <v>3857</v>
      </c>
      <c r="I1500" t="s">
        <v>41</v>
      </c>
      <c r="J1500" t="s">
        <v>27</v>
      </c>
      <c r="K1500" t="s">
        <v>146</v>
      </c>
      <c r="L1500" t="s">
        <v>147</v>
      </c>
      <c r="M1500">
        <v>19143</v>
      </c>
      <c r="N1500" t="s">
        <v>148</v>
      </c>
      <c r="O1500" t="s">
        <v>3572</v>
      </c>
      <c r="P1500" t="s">
        <v>46</v>
      </c>
      <c r="Q1500" t="s">
        <v>75</v>
      </c>
      <c r="R1500" t="s">
        <v>3573</v>
      </c>
      <c r="S1500">
        <v>1.1880000000000002</v>
      </c>
      <c r="T1500">
        <v>2</v>
      </c>
      <c r="U1500">
        <v>0.7</v>
      </c>
      <c r="V1500">
        <v>-0.98999999999999977</v>
      </c>
    </row>
    <row r="1501" spans="1:22" x14ac:dyDescent="0.3">
      <c r="A1501">
        <v>1676</v>
      </c>
      <c r="B1501" t="s">
        <v>4351</v>
      </c>
      <c r="C1501">
        <v>2012</v>
      </c>
      <c r="D1501" s="13">
        <v>41169</v>
      </c>
      <c r="E1501" s="13">
        <v>41173</v>
      </c>
      <c r="F1501" t="s">
        <v>50</v>
      </c>
      <c r="G1501" t="s">
        <v>2057</v>
      </c>
      <c r="H1501" t="s">
        <v>2058</v>
      </c>
      <c r="I1501" t="s">
        <v>41</v>
      </c>
      <c r="J1501" t="s">
        <v>27</v>
      </c>
      <c r="K1501" t="s">
        <v>184</v>
      </c>
      <c r="L1501" t="s">
        <v>104</v>
      </c>
      <c r="M1501">
        <v>77041</v>
      </c>
      <c r="N1501" t="s">
        <v>105</v>
      </c>
      <c r="O1501" t="s">
        <v>4158</v>
      </c>
      <c r="P1501" t="s">
        <v>46</v>
      </c>
      <c r="Q1501" t="s">
        <v>75</v>
      </c>
      <c r="R1501" t="s">
        <v>4159</v>
      </c>
      <c r="S1501">
        <v>6.5879999999999992</v>
      </c>
      <c r="T1501">
        <v>3</v>
      </c>
      <c r="U1501">
        <v>0.8</v>
      </c>
      <c r="V1501">
        <v>-10.211400000000005</v>
      </c>
    </row>
    <row r="1502" spans="1:22" x14ac:dyDescent="0.3">
      <c r="A1502">
        <v>1499</v>
      </c>
      <c r="B1502" t="s">
        <v>4016</v>
      </c>
      <c r="C1502">
        <v>2013</v>
      </c>
      <c r="D1502" s="13">
        <v>41565</v>
      </c>
      <c r="E1502" s="13">
        <v>41568</v>
      </c>
      <c r="F1502" t="s">
        <v>188</v>
      </c>
      <c r="G1502" t="s">
        <v>638</v>
      </c>
      <c r="H1502" t="s">
        <v>639</v>
      </c>
      <c r="I1502" t="s">
        <v>102</v>
      </c>
      <c r="J1502" t="s">
        <v>27</v>
      </c>
      <c r="K1502" t="s">
        <v>127</v>
      </c>
      <c r="L1502" t="s">
        <v>43</v>
      </c>
      <c r="M1502">
        <v>94122</v>
      </c>
      <c r="N1502" t="s">
        <v>44</v>
      </c>
      <c r="O1502" t="s">
        <v>492</v>
      </c>
      <c r="P1502" t="s">
        <v>46</v>
      </c>
      <c r="Q1502" t="s">
        <v>75</v>
      </c>
      <c r="R1502" t="s">
        <v>493</v>
      </c>
      <c r="S1502">
        <v>18.16</v>
      </c>
      <c r="T1502">
        <v>5</v>
      </c>
      <c r="U1502">
        <v>0.2</v>
      </c>
      <c r="V1502">
        <v>6.5830000000000011</v>
      </c>
    </row>
    <row r="1503" spans="1:22" x14ac:dyDescent="0.3">
      <c r="A1503">
        <v>1663</v>
      </c>
      <c r="B1503" t="s">
        <v>4326</v>
      </c>
      <c r="C1503">
        <v>2014</v>
      </c>
      <c r="D1503" s="13">
        <v>41760</v>
      </c>
      <c r="E1503" s="13">
        <v>41766</v>
      </c>
      <c r="F1503" t="s">
        <v>50</v>
      </c>
      <c r="G1503" t="s">
        <v>3601</v>
      </c>
      <c r="H1503" t="s">
        <v>3602</v>
      </c>
      <c r="I1503" t="s">
        <v>41</v>
      </c>
      <c r="J1503" t="s">
        <v>27</v>
      </c>
      <c r="K1503" t="s">
        <v>146</v>
      </c>
      <c r="L1503" t="s">
        <v>147</v>
      </c>
      <c r="M1503">
        <v>19143</v>
      </c>
      <c r="N1503" t="s">
        <v>148</v>
      </c>
      <c r="O1503" t="s">
        <v>4327</v>
      </c>
      <c r="P1503" t="s">
        <v>46</v>
      </c>
      <c r="Q1503" t="s">
        <v>75</v>
      </c>
      <c r="R1503" t="s">
        <v>4328</v>
      </c>
      <c r="S1503">
        <v>13.896000000000001</v>
      </c>
      <c r="T1503">
        <v>3</v>
      </c>
      <c r="U1503">
        <v>0.7</v>
      </c>
      <c r="V1503">
        <v>-9.2639999999999993</v>
      </c>
    </row>
    <row r="1504" spans="1:22" x14ac:dyDescent="0.3">
      <c r="A1504">
        <v>1661</v>
      </c>
      <c r="B1504" t="s">
        <v>4323</v>
      </c>
      <c r="C1504">
        <v>2014</v>
      </c>
      <c r="D1504" s="13">
        <v>41943</v>
      </c>
      <c r="E1504" s="13">
        <v>41950</v>
      </c>
      <c r="F1504" t="s">
        <v>50</v>
      </c>
      <c r="G1504" t="s">
        <v>4324</v>
      </c>
      <c r="H1504" t="s">
        <v>4325</v>
      </c>
      <c r="I1504" t="s">
        <v>26</v>
      </c>
      <c r="J1504" t="s">
        <v>27</v>
      </c>
      <c r="K1504" t="s">
        <v>95</v>
      </c>
      <c r="L1504" t="s">
        <v>96</v>
      </c>
      <c r="M1504">
        <v>98115</v>
      </c>
      <c r="N1504" t="s">
        <v>44</v>
      </c>
      <c r="O1504" t="s">
        <v>3294</v>
      </c>
      <c r="P1504" t="s">
        <v>46</v>
      </c>
      <c r="Q1504" t="s">
        <v>75</v>
      </c>
      <c r="R1504" t="s">
        <v>3295</v>
      </c>
      <c r="S1504">
        <v>13.904</v>
      </c>
      <c r="T1504">
        <v>2</v>
      </c>
      <c r="U1504">
        <v>0.2</v>
      </c>
      <c r="V1504">
        <v>5.2139999999999995</v>
      </c>
    </row>
    <row r="1505" spans="1:22" x14ac:dyDescent="0.3">
      <c r="A1505">
        <v>1660</v>
      </c>
      <c r="B1505" t="s">
        <v>4323</v>
      </c>
      <c r="C1505">
        <v>2014</v>
      </c>
      <c r="D1505" s="13">
        <v>41943</v>
      </c>
      <c r="E1505" s="13">
        <v>41950</v>
      </c>
      <c r="F1505" t="s">
        <v>50</v>
      </c>
      <c r="G1505" t="s">
        <v>4324</v>
      </c>
      <c r="H1505" t="s">
        <v>4325</v>
      </c>
      <c r="I1505" t="s">
        <v>26</v>
      </c>
      <c r="J1505" t="s">
        <v>27</v>
      </c>
      <c r="K1505" t="s">
        <v>95</v>
      </c>
      <c r="L1505" t="s">
        <v>96</v>
      </c>
      <c r="M1505">
        <v>98115</v>
      </c>
      <c r="N1505" t="s">
        <v>44</v>
      </c>
      <c r="O1505" t="s">
        <v>3144</v>
      </c>
      <c r="P1505" t="s">
        <v>46</v>
      </c>
      <c r="Q1505" t="s">
        <v>75</v>
      </c>
      <c r="R1505" t="s">
        <v>3145</v>
      </c>
      <c r="S1505">
        <v>88.751999999999995</v>
      </c>
      <c r="T1505">
        <v>3</v>
      </c>
      <c r="U1505">
        <v>0.2</v>
      </c>
      <c r="V1505">
        <v>27.734999999999996</v>
      </c>
    </row>
    <row r="1506" spans="1:22" x14ac:dyDescent="0.3">
      <c r="A1506">
        <v>1656</v>
      </c>
      <c r="B1506" t="s">
        <v>4310</v>
      </c>
      <c r="C1506">
        <v>2014</v>
      </c>
      <c r="D1506" s="13">
        <v>41962</v>
      </c>
      <c r="E1506" s="13">
        <v>41965</v>
      </c>
      <c r="F1506" t="s">
        <v>188</v>
      </c>
      <c r="G1506" t="s">
        <v>4311</v>
      </c>
      <c r="H1506" t="s">
        <v>4312</v>
      </c>
      <c r="I1506" t="s">
        <v>26</v>
      </c>
      <c r="J1506" t="s">
        <v>27</v>
      </c>
      <c r="K1506" t="s">
        <v>95</v>
      </c>
      <c r="L1506" t="s">
        <v>96</v>
      </c>
      <c r="M1506">
        <v>98105</v>
      </c>
      <c r="N1506" t="s">
        <v>44</v>
      </c>
      <c r="O1506" t="s">
        <v>4315</v>
      </c>
      <c r="P1506" t="s">
        <v>46</v>
      </c>
      <c r="Q1506" t="s">
        <v>75</v>
      </c>
      <c r="R1506" t="s">
        <v>4316</v>
      </c>
      <c r="S1506">
        <v>8.4480000000000004</v>
      </c>
      <c r="T1506">
        <v>2</v>
      </c>
      <c r="U1506">
        <v>0.2</v>
      </c>
      <c r="V1506">
        <v>2.9568000000000003</v>
      </c>
    </row>
    <row r="1507" spans="1:22" x14ac:dyDescent="0.3">
      <c r="A1507">
        <v>1649</v>
      </c>
      <c r="B1507" t="s">
        <v>4298</v>
      </c>
      <c r="C1507">
        <v>2012</v>
      </c>
      <c r="D1507" s="13">
        <v>41178</v>
      </c>
      <c r="E1507" s="13">
        <v>41181</v>
      </c>
      <c r="F1507" t="s">
        <v>23</v>
      </c>
      <c r="G1507" t="s">
        <v>1939</v>
      </c>
      <c r="H1507" t="s">
        <v>1940</v>
      </c>
      <c r="I1507" t="s">
        <v>26</v>
      </c>
      <c r="J1507" t="s">
        <v>27</v>
      </c>
      <c r="K1507" t="s">
        <v>146</v>
      </c>
      <c r="L1507" t="s">
        <v>147</v>
      </c>
      <c r="M1507">
        <v>19143</v>
      </c>
      <c r="N1507" t="s">
        <v>148</v>
      </c>
      <c r="O1507" t="s">
        <v>4299</v>
      </c>
      <c r="P1507" t="s">
        <v>46</v>
      </c>
      <c r="Q1507" t="s">
        <v>75</v>
      </c>
      <c r="R1507" t="s">
        <v>4300</v>
      </c>
      <c r="S1507">
        <v>121.10400000000003</v>
      </c>
      <c r="T1507">
        <v>6</v>
      </c>
      <c r="U1507">
        <v>0.7</v>
      </c>
      <c r="V1507">
        <v>-100.91999999999999</v>
      </c>
    </row>
    <row r="1508" spans="1:22" x14ac:dyDescent="0.3">
      <c r="A1508">
        <v>1640</v>
      </c>
      <c r="B1508" t="s">
        <v>4281</v>
      </c>
      <c r="C1508">
        <v>2013</v>
      </c>
      <c r="D1508" s="13">
        <v>41421</v>
      </c>
      <c r="E1508" s="13">
        <v>41427</v>
      </c>
      <c r="F1508" t="s">
        <v>50</v>
      </c>
      <c r="G1508" t="s">
        <v>4282</v>
      </c>
      <c r="H1508" t="s">
        <v>4283</v>
      </c>
      <c r="I1508" t="s">
        <v>26</v>
      </c>
      <c r="J1508" t="s">
        <v>27</v>
      </c>
      <c r="K1508" t="s">
        <v>96</v>
      </c>
      <c r="L1508" t="s">
        <v>3034</v>
      </c>
      <c r="M1508">
        <v>20016</v>
      </c>
      <c r="N1508" t="s">
        <v>148</v>
      </c>
      <c r="O1508" t="s">
        <v>2106</v>
      </c>
      <c r="P1508" t="s">
        <v>46</v>
      </c>
      <c r="Q1508" t="s">
        <v>75</v>
      </c>
      <c r="R1508" t="s">
        <v>2107</v>
      </c>
      <c r="S1508">
        <v>9.64</v>
      </c>
      <c r="T1508">
        <v>2</v>
      </c>
      <c r="U1508">
        <v>0</v>
      </c>
      <c r="V1508">
        <v>4.4344000000000001</v>
      </c>
    </row>
    <row r="1509" spans="1:22" x14ac:dyDescent="0.3">
      <c r="A1509">
        <v>1630</v>
      </c>
      <c r="B1509" t="s">
        <v>4269</v>
      </c>
      <c r="C1509">
        <v>2014</v>
      </c>
      <c r="D1509" s="13">
        <v>41812</v>
      </c>
      <c r="E1509" s="13">
        <v>41816</v>
      </c>
      <c r="F1509" t="s">
        <v>23</v>
      </c>
      <c r="G1509" t="s">
        <v>2009</v>
      </c>
      <c r="H1509" t="s">
        <v>2010</v>
      </c>
      <c r="I1509" t="s">
        <v>26</v>
      </c>
      <c r="J1509" t="s">
        <v>27</v>
      </c>
      <c r="K1509" t="s">
        <v>2180</v>
      </c>
      <c r="L1509" t="s">
        <v>498</v>
      </c>
      <c r="M1509">
        <v>44105</v>
      </c>
      <c r="N1509" t="s">
        <v>148</v>
      </c>
      <c r="O1509" t="s">
        <v>2773</v>
      </c>
      <c r="P1509" t="s">
        <v>46</v>
      </c>
      <c r="Q1509" t="s">
        <v>75</v>
      </c>
      <c r="R1509" t="s">
        <v>2774</v>
      </c>
      <c r="S1509">
        <v>41.256000000000007</v>
      </c>
      <c r="T1509">
        <v>6</v>
      </c>
      <c r="U1509">
        <v>0.7</v>
      </c>
      <c r="V1509">
        <v>-34.38000000000001</v>
      </c>
    </row>
    <row r="1510" spans="1:22" x14ac:dyDescent="0.3">
      <c r="A1510">
        <v>1507</v>
      </c>
      <c r="B1510" t="s">
        <v>4028</v>
      </c>
      <c r="C1510">
        <v>2014</v>
      </c>
      <c r="D1510" s="13">
        <v>41998</v>
      </c>
      <c r="E1510" s="13">
        <v>42003</v>
      </c>
      <c r="F1510" t="s">
        <v>50</v>
      </c>
      <c r="G1510" t="s">
        <v>4029</v>
      </c>
      <c r="H1510" t="s">
        <v>4030</v>
      </c>
      <c r="I1510" t="s">
        <v>26</v>
      </c>
      <c r="J1510" t="s">
        <v>27</v>
      </c>
      <c r="K1510" t="s">
        <v>266</v>
      </c>
      <c r="L1510" t="s">
        <v>267</v>
      </c>
      <c r="M1510">
        <v>10024</v>
      </c>
      <c r="N1510" t="s">
        <v>148</v>
      </c>
      <c r="O1510" t="s">
        <v>3858</v>
      </c>
      <c r="P1510" t="s">
        <v>46</v>
      </c>
      <c r="Q1510" t="s">
        <v>75</v>
      </c>
      <c r="R1510" t="s">
        <v>3859</v>
      </c>
      <c r="S1510">
        <v>17.880000000000003</v>
      </c>
      <c r="T1510">
        <v>3</v>
      </c>
      <c r="U1510">
        <v>0.2</v>
      </c>
      <c r="V1510">
        <v>5.5875000000000004</v>
      </c>
    </row>
    <row r="1511" spans="1:22" x14ac:dyDescent="0.3">
      <c r="A1511">
        <v>1623</v>
      </c>
      <c r="B1511" t="s">
        <v>4252</v>
      </c>
      <c r="C1511">
        <v>2014</v>
      </c>
      <c r="D1511" s="13">
        <v>41829</v>
      </c>
      <c r="E1511" s="13">
        <v>41836</v>
      </c>
      <c r="F1511" t="s">
        <v>50</v>
      </c>
      <c r="G1511" t="s">
        <v>4253</v>
      </c>
      <c r="H1511" t="s">
        <v>4254</v>
      </c>
      <c r="I1511" t="s">
        <v>26</v>
      </c>
      <c r="J1511" t="s">
        <v>27</v>
      </c>
      <c r="K1511" t="s">
        <v>4255</v>
      </c>
      <c r="L1511" t="s">
        <v>96</v>
      </c>
      <c r="M1511">
        <v>98031</v>
      </c>
      <c r="N1511" t="s">
        <v>44</v>
      </c>
      <c r="O1511" t="s">
        <v>1927</v>
      </c>
      <c r="P1511" t="s">
        <v>46</v>
      </c>
      <c r="Q1511" t="s">
        <v>75</v>
      </c>
      <c r="R1511" t="s">
        <v>1928</v>
      </c>
      <c r="S1511">
        <v>23.168000000000003</v>
      </c>
      <c r="T1511">
        <v>2</v>
      </c>
      <c r="U1511">
        <v>0.2</v>
      </c>
      <c r="V1511">
        <v>7.8191999999999995</v>
      </c>
    </row>
    <row r="1512" spans="1:22" x14ac:dyDescent="0.3">
      <c r="A1512">
        <v>1509</v>
      </c>
      <c r="B1512" t="s">
        <v>4034</v>
      </c>
      <c r="C1512">
        <v>2014</v>
      </c>
      <c r="D1512" s="13">
        <v>41984</v>
      </c>
      <c r="E1512" s="13">
        <v>41984</v>
      </c>
      <c r="F1512" t="s">
        <v>1290</v>
      </c>
      <c r="G1512" t="s">
        <v>550</v>
      </c>
      <c r="H1512" t="s">
        <v>551</v>
      </c>
      <c r="I1512" t="s">
        <v>102</v>
      </c>
      <c r="J1512" t="s">
        <v>27</v>
      </c>
      <c r="K1512" t="s">
        <v>2530</v>
      </c>
      <c r="L1512" t="s">
        <v>138</v>
      </c>
      <c r="M1512">
        <v>68104</v>
      </c>
      <c r="N1512" t="s">
        <v>105</v>
      </c>
      <c r="O1512" t="s">
        <v>4035</v>
      </c>
      <c r="P1512" t="s">
        <v>46</v>
      </c>
      <c r="Q1512" t="s">
        <v>75</v>
      </c>
      <c r="R1512" t="s">
        <v>4036</v>
      </c>
      <c r="S1512">
        <v>34.5</v>
      </c>
      <c r="T1512">
        <v>3</v>
      </c>
      <c r="U1512">
        <v>0</v>
      </c>
      <c r="V1512">
        <v>15.524999999999999</v>
      </c>
    </row>
    <row r="1513" spans="1:22" x14ac:dyDescent="0.3">
      <c r="A1513">
        <v>1610</v>
      </c>
      <c r="B1513" t="s">
        <v>4228</v>
      </c>
      <c r="C1513">
        <v>2013</v>
      </c>
      <c r="D1513" s="13">
        <v>41384</v>
      </c>
      <c r="E1513" s="13">
        <v>41389</v>
      </c>
      <c r="F1513" t="s">
        <v>23</v>
      </c>
      <c r="G1513" t="s">
        <v>1049</v>
      </c>
      <c r="H1513" t="s">
        <v>1050</v>
      </c>
      <c r="I1513" t="s">
        <v>26</v>
      </c>
      <c r="J1513" t="s">
        <v>27</v>
      </c>
      <c r="K1513" t="s">
        <v>42</v>
      </c>
      <c r="L1513" t="s">
        <v>43</v>
      </c>
      <c r="M1513">
        <v>90049</v>
      </c>
      <c r="N1513" t="s">
        <v>44</v>
      </c>
      <c r="O1513" t="s">
        <v>4233</v>
      </c>
      <c r="P1513" t="s">
        <v>46</v>
      </c>
      <c r="Q1513" t="s">
        <v>75</v>
      </c>
      <c r="R1513" t="s">
        <v>4234</v>
      </c>
      <c r="S1513">
        <v>9.3360000000000003</v>
      </c>
      <c r="T1513">
        <v>3</v>
      </c>
      <c r="U1513">
        <v>0.2</v>
      </c>
      <c r="V1513">
        <v>3.2675999999999994</v>
      </c>
    </row>
    <row r="1514" spans="1:22" x14ac:dyDescent="0.3">
      <c r="A1514">
        <v>1608</v>
      </c>
      <c r="B1514" t="s">
        <v>4228</v>
      </c>
      <c r="C1514">
        <v>2013</v>
      </c>
      <c r="D1514" s="13">
        <v>41384</v>
      </c>
      <c r="E1514" s="13">
        <v>41389</v>
      </c>
      <c r="F1514" t="s">
        <v>23</v>
      </c>
      <c r="G1514" t="s">
        <v>1049</v>
      </c>
      <c r="H1514" t="s">
        <v>1050</v>
      </c>
      <c r="I1514" t="s">
        <v>26</v>
      </c>
      <c r="J1514" t="s">
        <v>27</v>
      </c>
      <c r="K1514" t="s">
        <v>42</v>
      </c>
      <c r="L1514" t="s">
        <v>43</v>
      </c>
      <c r="M1514">
        <v>90049</v>
      </c>
      <c r="N1514" t="s">
        <v>44</v>
      </c>
      <c r="O1514" t="s">
        <v>1372</v>
      </c>
      <c r="P1514" t="s">
        <v>46</v>
      </c>
      <c r="Q1514" t="s">
        <v>75</v>
      </c>
      <c r="R1514" t="s">
        <v>1373</v>
      </c>
      <c r="S1514">
        <v>5.84</v>
      </c>
      <c r="T1514">
        <v>1</v>
      </c>
      <c r="U1514">
        <v>0.2</v>
      </c>
      <c r="V1514">
        <v>1.9709999999999996</v>
      </c>
    </row>
    <row r="1515" spans="1:22" x14ac:dyDescent="0.3">
      <c r="A1515">
        <v>1583</v>
      </c>
      <c r="B1515" t="s">
        <v>4184</v>
      </c>
      <c r="C1515">
        <v>2012</v>
      </c>
      <c r="D1515" s="13">
        <v>41130</v>
      </c>
      <c r="E1515" s="13">
        <v>41133</v>
      </c>
      <c r="F1515" t="s">
        <v>188</v>
      </c>
      <c r="G1515" t="s">
        <v>2235</v>
      </c>
      <c r="H1515" t="s">
        <v>2236</v>
      </c>
      <c r="I1515" t="s">
        <v>26</v>
      </c>
      <c r="J1515" t="s">
        <v>27</v>
      </c>
      <c r="K1515" t="s">
        <v>266</v>
      </c>
      <c r="L1515" t="s">
        <v>267</v>
      </c>
      <c r="M1515">
        <v>10024</v>
      </c>
      <c r="N1515" t="s">
        <v>148</v>
      </c>
      <c r="O1515" t="s">
        <v>2691</v>
      </c>
      <c r="P1515" t="s">
        <v>46</v>
      </c>
      <c r="Q1515" t="s">
        <v>75</v>
      </c>
      <c r="R1515" t="s">
        <v>2692</v>
      </c>
      <c r="S1515">
        <v>1217.568</v>
      </c>
      <c r="T1515">
        <v>2</v>
      </c>
      <c r="U1515">
        <v>0.2</v>
      </c>
      <c r="V1515">
        <v>456.58800000000002</v>
      </c>
    </row>
    <row r="1516" spans="1:22" x14ac:dyDescent="0.3">
      <c r="A1516">
        <v>1568</v>
      </c>
      <c r="B1516" t="s">
        <v>4152</v>
      </c>
      <c r="C1516">
        <v>2012</v>
      </c>
      <c r="D1516" s="13">
        <v>41242</v>
      </c>
      <c r="E1516" s="13">
        <v>41243</v>
      </c>
      <c r="F1516" t="s">
        <v>188</v>
      </c>
      <c r="G1516" t="s">
        <v>4153</v>
      </c>
      <c r="H1516" t="s">
        <v>4154</v>
      </c>
      <c r="I1516" t="s">
        <v>26</v>
      </c>
      <c r="J1516" t="s">
        <v>27</v>
      </c>
      <c r="K1516" t="s">
        <v>4155</v>
      </c>
      <c r="L1516" t="s">
        <v>104</v>
      </c>
      <c r="M1516">
        <v>75002</v>
      </c>
      <c r="N1516" t="s">
        <v>105</v>
      </c>
      <c r="O1516" t="s">
        <v>4158</v>
      </c>
      <c r="P1516" t="s">
        <v>46</v>
      </c>
      <c r="Q1516" t="s">
        <v>75</v>
      </c>
      <c r="R1516" t="s">
        <v>4159</v>
      </c>
      <c r="S1516">
        <v>8.7839999999999989</v>
      </c>
      <c r="T1516">
        <v>4</v>
      </c>
      <c r="U1516">
        <v>0.8</v>
      </c>
      <c r="V1516">
        <v>-13.615200000000002</v>
      </c>
    </row>
    <row r="1517" spans="1:22" x14ac:dyDescent="0.3">
      <c r="A1517">
        <v>1514</v>
      </c>
      <c r="B1517" t="s">
        <v>4040</v>
      </c>
      <c r="C1517">
        <v>2014</v>
      </c>
      <c r="D1517" s="13">
        <v>41870</v>
      </c>
      <c r="E1517" s="13">
        <v>41874</v>
      </c>
      <c r="F1517" t="s">
        <v>50</v>
      </c>
      <c r="G1517" t="s">
        <v>1329</v>
      </c>
      <c r="H1517" t="s">
        <v>1330</v>
      </c>
      <c r="I1517" t="s">
        <v>26</v>
      </c>
      <c r="J1517" t="s">
        <v>27</v>
      </c>
      <c r="K1517" t="s">
        <v>815</v>
      </c>
      <c r="L1517" t="s">
        <v>104</v>
      </c>
      <c r="M1517">
        <v>75220</v>
      </c>
      <c r="N1517" t="s">
        <v>105</v>
      </c>
      <c r="O1517" t="s">
        <v>1596</v>
      </c>
      <c r="P1517" t="s">
        <v>46</v>
      </c>
      <c r="Q1517" t="s">
        <v>75</v>
      </c>
      <c r="R1517" t="s">
        <v>1597</v>
      </c>
      <c r="S1517">
        <v>21.379999999999995</v>
      </c>
      <c r="T1517">
        <v>5</v>
      </c>
      <c r="U1517">
        <v>0.8</v>
      </c>
      <c r="V1517">
        <v>-33.139000000000003</v>
      </c>
    </row>
    <row r="1518" spans="1:22" x14ac:dyDescent="0.3">
      <c r="A1518">
        <v>1515</v>
      </c>
      <c r="B1518" t="s">
        <v>4040</v>
      </c>
      <c r="C1518">
        <v>2014</v>
      </c>
      <c r="D1518" s="13">
        <v>41870</v>
      </c>
      <c r="E1518" s="13">
        <v>41874</v>
      </c>
      <c r="F1518" t="s">
        <v>50</v>
      </c>
      <c r="G1518" t="s">
        <v>1329</v>
      </c>
      <c r="H1518" t="s">
        <v>1330</v>
      </c>
      <c r="I1518" t="s">
        <v>26</v>
      </c>
      <c r="J1518" t="s">
        <v>27</v>
      </c>
      <c r="K1518" t="s">
        <v>815</v>
      </c>
      <c r="L1518" t="s">
        <v>104</v>
      </c>
      <c r="M1518">
        <v>75220</v>
      </c>
      <c r="N1518" t="s">
        <v>105</v>
      </c>
      <c r="O1518" t="s">
        <v>2616</v>
      </c>
      <c r="P1518" t="s">
        <v>46</v>
      </c>
      <c r="Q1518" t="s">
        <v>75</v>
      </c>
      <c r="R1518" t="s">
        <v>2617</v>
      </c>
      <c r="S1518">
        <v>6.743999999999998</v>
      </c>
      <c r="T1518">
        <v>4</v>
      </c>
      <c r="U1518">
        <v>0.8</v>
      </c>
      <c r="V1518">
        <v>-11.4648</v>
      </c>
    </row>
    <row r="1519" spans="1:22" x14ac:dyDescent="0.3">
      <c r="A1519">
        <v>1560</v>
      </c>
      <c r="B1519" t="s">
        <v>4135</v>
      </c>
      <c r="C1519">
        <v>2013</v>
      </c>
      <c r="D1519" s="13">
        <v>41374</v>
      </c>
      <c r="E1519" s="13">
        <v>41378</v>
      </c>
      <c r="F1519" t="s">
        <v>50</v>
      </c>
      <c r="G1519" t="s">
        <v>4136</v>
      </c>
      <c r="H1519" t="s">
        <v>4137</v>
      </c>
      <c r="I1519" t="s">
        <v>41</v>
      </c>
      <c r="J1519" t="s">
        <v>27</v>
      </c>
      <c r="K1519" t="s">
        <v>95</v>
      </c>
      <c r="L1519" t="s">
        <v>96</v>
      </c>
      <c r="M1519">
        <v>98103</v>
      </c>
      <c r="N1519" t="s">
        <v>44</v>
      </c>
      <c r="O1519" t="s">
        <v>2709</v>
      </c>
      <c r="P1519" t="s">
        <v>46</v>
      </c>
      <c r="Q1519" t="s">
        <v>75</v>
      </c>
      <c r="R1519" t="s">
        <v>2710</v>
      </c>
      <c r="S1519">
        <v>35.352000000000004</v>
      </c>
      <c r="T1519">
        <v>9</v>
      </c>
      <c r="U1519">
        <v>0.2</v>
      </c>
      <c r="V1519">
        <v>12.815099999999997</v>
      </c>
    </row>
    <row r="1520" spans="1:22" x14ac:dyDescent="0.3">
      <c r="A1520">
        <v>1554</v>
      </c>
      <c r="B1520" t="s">
        <v>4118</v>
      </c>
      <c r="C1520">
        <v>2014</v>
      </c>
      <c r="D1520" s="13">
        <v>41929</v>
      </c>
      <c r="E1520" s="13">
        <v>41934</v>
      </c>
      <c r="F1520" t="s">
        <v>50</v>
      </c>
      <c r="G1520" t="s">
        <v>4119</v>
      </c>
      <c r="H1520" t="s">
        <v>4120</v>
      </c>
      <c r="I1520" t="s">
        <v>26</v>
      </c>
      <c r="J1520" t="s">
        <v>27</v>
      </c>
      <c r="K1520" t="s">
        <v>1464</v>
      </c>
      <c r="L1520" t="s">
        <v>29</v>
      </c>
      <c r="M1520">
        <v>40475</v>
      </c>
      <c r="N1520" t="s">
        <v>30</v>
      </c>
      <c r="O1520" t="s">
        <v>2686</v>
      </c>
      <c r="P1520" t="s">
        <v>46</v>
      </c>
      <c r="Q1520" t="s">
        <v>75</v>
      </c>
      <c r="R1520" t="s">
        <v>2687</v>
      </c>
      <c r="S1520">
        <v>124.75</v>
      </c>
      <c r="T1520">
        <v>5</v>
      </c>
      <c r="U1520">
        <v>0</v>
      </c>
      <c r="V1520">
        <v>57.384999999999991</v>
      </c>
    </row>
    <row r="1521" spans="1:22" x14ac:dyDescent="0.3">
      <c r="A1521">
        <v>1518</v>
      </c>
      <c r="B1521" t="s">
        <v>4046</v>
      </c>
      <c r="C1521">
        <v>2011</v>
      </c>
      <c r="D1521" s="13">
        <v>40578</v>
      </c>
      <c r="E1521" s="13">
        <v>40581</v>
      </c>
      <c r="F1521" t="s">
        <v>23</v>
      </c>
      <c r="G1521" t="s">
        <v>4047</v>
      </c>
      <c r="H1521" t="s">
        <v>4048</v>
      </c>
      <c r="I1521" t="s">
        <v>26</v>
      </c>
      <c r="J1521" t="s">
        <v>27</v>
      </c>
      <c r="K1521" t="s">
        <v>95</v>
      </c>
      <c r="L1521" t="s">
        <v>96</v>
      </c>
      <c r="M1521">
        <v>98105</v>
      </c>
      <c r="N1521" t="s">
        <v>44</v>
      </c>
      <c r="O1521" t="s">
        <v>1088</v>
      </c>
      <c r="P1521" t="s">
        <v>46</v>
      </c>
      <c r="Q1521" t="s">
        <v>75</v>
      </c>
      <c r="R1521" t="s">
        <v>1089</v>
      </c>
      <c r="S1521">
        <v>83.84</v>
      </c>
      <c r="T1521">
        <v>2</v>
      </c>
      <c r="U1521">
        <v>0.2</v>
      </c>
      <c r="V1521">
        <v>27.247999999999998</v>
      </c>
    </row>
    <row r="1522" spans="1:22" x14ac:dyDescent="0.3">
      <c r="A1522">
        <v>1519</v>
      </c>
      <c r="B1522" t="s">
        <v>4046</v>
      </c>
      <c r="C1522">
        <v>2011</v>
      </c>
      <c r="D1522" s="13">
        <v>40578</v>
      </c>
      <c r="E1522" s="13">
        <v>40581</v>
      </c>
      <c r="F1522" t="s">
        <v>23</v>
      </c>
      <c r="G1522" t="s">
        <v>4047</v>
      </c>
      <c r="H1522" t="s">
        <v>4048</v>
      </c>
      <c r="I1522" t="s">
        <v>26</v>
      </c>
      <c r="J1522" t="s">
        <v>27</v>
      </c>
      <c r="K1522" t="s">
        <v>95</v>
      </c>
      <c r="L1522" t="s">
        <v>96</v>
      </c>
      <c r="M1522">
        <v>98105</v>
      </c>
      <c r="N1522" t="s">
        <v>44</v>
      </c>
      <c r="O1522" t="s">
        <v>2156</v>
      </c>
      <c r="P1522" t="s">
        <v>46</v>
      </c>
      <c r="Q1522" t="s">
        <v>75</v>
      </c>
      <c r="R1522" t="s">
        <v>2157</v>
      </c>
      <c r="S1522">
        <v>13.272000000000002</v>
      </c>
      <c r="T1522">
        <v>3</v>
      </c>
      <c r="U1522">
        <v>0.2</v>
      </c>
      <c r="V1522">
        <v>4.3133999999999997</v>
      </c>
    </row>
    <row r="1523" spans="1:22" x14ac:dyDescent="0.3">
      <c r="A1523">
        <v>1520</v>
      </c>
      <c r="B1523" t="s">
        <v>4049</v>
      </c>
      <c r="C1523">
        <v>2014</v>
      </c>
      <c r="D1523" s="13">
        <v>41682</v>
      </c>
      <c r="E1523" s="13">
        <v>41685</v>
      </c>
      <c r="F1523" t="s">
        <v>23</v>
      </c>
      <c r="G1523" t="s">
        <v>847</v>
      </c>
      <c r="H1523" t="s">
        <v>848</v>
      </c>
      <c r="I1523" t="s">
        <v>41</v>
      </c>
      <c r="J1523" t="s">
        <v>27</v>
      </c>
      <c r="K1523" t="s">
        <v>127</v>
      </c>
      <c r="L1523" t="s">
        <v>43</v>
      </c>
      <c r="M1523">
        <v>94110</v>
      </c>
      <c r="N1523" t="s">
        <v>44</v>
      </c>
      <c r="O1523" t="s">
        <v>2867</v>
      </c>
      <c r="P1523" t="s">
        <v>46</v>
      </c>
      <c r="Q1523" t="s">
        <v>75</v>
      </c>
      <c r="R1523" t="s">
        <v>2868</v>
      </c>
      <c r="S1523">
        <v>21.335999999999999</v>
      </c>
      <c r="T1523">
        <v>7</v>
      </c>
      <c r="U1523">
        <v>0.2</v>
      </c>
      <c r="V1523">
        <v>7.7343000000000011</v>
      </c>
    </row>
    <row r="1524" spans="1:22" x14ac:dyDescent="0.3">
      <c r="A1524">
        <v>1548</v>
      </c>
      <c r="B1524" t="s">
        <v>4104</v>
      </c>
      <c r="C1524">
        <v>2012</v>
      </c>
      <c r="D1524" s="13">
        <v>41236</v>
      </c>
      <c r="E1524" s="13">
        <v>41240</v>
      </c>
      <c r="F1524" t="s">
        <v>50</v>
      </c>
      <c r="G1524" t="s">
        <v>1270</v>
      </c>
      <c r="H1524" t="s">
        <v>1271</v>
      </c>
      <c r="I1524" t="s">
        <v>41</v>
      </c>
      <c r="J1524" t="s">
        <v>27</v>
      </c>
      <c r="K1524" t="s">
        <v>678</v>
      </c>
      <c r="L1524" t="s">
        <v>104</v>
      </c>
      <c r="M1524">
        <v>78207</v>
      </c>
      <c r="N1524" t="s">
        <v>105</v>
      </c>
      <c r="O1524" t="s">
        <v>3834</v>
      </c>
      <c r="P1524" t="s">
        <v>46</v>
      </c>
      <c r="Q1524" t="s">
        <v>75</v>
      </c>
      <c r="R1524" t="s">
        <v>3835</v>
      </c>
      <c r="S1524">
        <v>23.911999999999995</v>
      </c>
      <c r="T1524">
        <v>2</v>
      </c>
      <c r="U1524">
        <v>0.8</v>
      </c>
      <c r="V1524">
        <v>-40.650400000000019</v>
      </c>
    </row>
    <row r="1525" spans="1:22" x14ac:dyDescent="0.3">
      <c r="A1525">
        <v>1544</v>
      </c>
      <c r="B1525" t="s">
        <v>4099</v>
      </c>
      <c r="C1525">
        <v>2011</v>
      </c>
      <c r="D1525" s="13">
        <v>40579</v>
      </c>
      <c r="E1525" s="13">
        <v>40583</v>
      </c>
      <c r="F1525" t="s">
        <v>50</v>
      </c>
      <c r="G1525" t="s">
        <v>4100</v>
      </c>
      <c r="H1525" t="s">
        <v>4101</v>
      </c>
      <c r="I1525" t="s">
        <v>102</v>
      </c>
      <c r="J1525" t="s">
        <v>27</v>
      </c>
      <c r="K1525" t="s">
        <v>947</v>
      </c>
      <c r="L1525" t="s">
        <v>43</v>
      </c>
      <c r="M1525">
        <v>92024</v>
      </c>
      <c r="N1525" t="s">
        <v>44</v>
      </c>
      <c r="O1525" t="s">
        <v>2557</v>
      </c>
      <c r="P1525" t="s">
        <v>46</v>
      </c>
      <c r="Q1525" t="s">
        <v>75</v>
      </c>
      <c r="R1525" t="s">
        <v>2558</v>
      </c>
      <c r="S1525">
        <v>82.896000000000001</v>
      </c>
      <c r="T1525">
        <v>3</v>
      </c>
      <c r="U1525">
        <v>0.2</v>
      </c>
      <c r="V1525">
        <v>29.0136</v>
      </c>
    </row>
    <row r="1526" spans="1:22" x14ac:dyDescent="0.3">
      <c r="A1526">
        <v>1541</v>
      </c>
      <c r="B1526" t="s">
        <v>4093</v>
      </c>
      <c r="C1526">
        <v>2014</v>
      </c>
      <c r="D1526" s="13">
        <v>41898</v>
      </c>
      <c r="E1526" s="13">
        <v>41900</v>
      </c>
      <c r="F1526" t="s">
        <v>23</v>
      </c>
      <c r="G1526" t="s">
        <v>4094</v>
      </c>
      <c r="H1526" t="s">
        <v>4095</v>
      </c>
      <c r="I1526" t="s">
        <v>26</v>
      </c>
      <c r="J1526" t="s">
        <v>27</v>
      </c>
      <c r="K1526" t="s">
        <v>4096</v>
      </c>
      <c r="L1526" t="s">
        <v>1245</v>
      </c>
      <c r="M1526">
        <v>2149</v>
      </c>
      <c r="N1526" t="s">
        <v>148</v>
      </c>
      <c r="O1526" t="s">
        <v>3931</v>
      </c>
      <c r="P1526" t="s">
        <v>46</v>
      </c>
      <c r="Q1526" t="s">
        <v>75</v>
      </c>
      <c r="R1526" t="s">
        <v>3932</v>
      </c>
      <c r="S1526">
        <v>242.48000000000002</v>
      </c>
      <c r="T1526">
        <v>7</v>
      </c>
      <c r="U1526">
        <v>0</v>
      </c>
      <c r="V1526">
        <v>116.39039999999999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C4DE-53CF-47A4-AFFD-05A5D9C112CA}">
  <dimension ref="A1:E112"/>
  <sheetViews>
    <sheetView tabSelected="1" topLeftCell="A24" workbookViewId="0">
      <selection activeCell="B109" sqref="B109"/>
    </sheetView>
  </sheetViews>
  <sheetFormatPr defaultRowHeight="14.4" x14ac:dyDescent="0.3"/>
  <cols>
    <col min="1" max="1" width="12.5546875" bestFit="1" customWidth="1"/>
    <col min="2" max="2" width="11.6640625" bestFit="1" customWidth="1"/>
    <col min="3" max="3" width="12.109375" bestFit="1" customWidth="1"/>
    <col min="4" max="4" width="18.21875" customWidth="1"/>
  </cols>
  <sheetData>
    <row r="1" spans="1:3" ht="16.8" x14ac:dyDescent="0.3">
      <c r="A1" s="18" t="s">
        <v>10932</v>
      </c>
      <c r="B1" s="19"/>
      <c r="C1" s="20"/>
    </row>
    <row r="3" spans="1:3" x14ac:dyDescent="0.3">
      <c r="A3" s="5" t="s">
        <v>10939</v>
      </c>
      <c r="B3" t="s">
        <v>10937</v>
      </c>
      <c r="C3" t="s">
        <v>10938</v>
      </c>
    </row>
    <row r="4" spans="1:3" x14ac:dyDescent="0.3">
      <c r="A4" s="6" t="s">
        <v>10941</v>
      </c>
      <c r="B4" s="7">
        <v>21690.656000000003</v>
      </c>
      <c r="C4" s="7">
        <v>2865.9344999999989</v>
      </c>
    </row>
    <row r="5" spans="1:3" x14ac:dyDescent="0.3">
      <c r="A5" s="6" t="s">
        <v>10942</v>
      </c>
      <c r="B5" s="7">
        <v>3334.8224000000005</v>
      </c>
      <c r="C5" s="7">
        <v>-999.18560000000036</v>
      </c>
    </row>
    <row r="6" spans="1:3" x14ac:dyDescent="0.3">
      <c r="A6" s="6" t="s">
        <v>10943</v>
      </c>
      <c r="B6" s="7">
        <v>15252.157999999998</v>
      </c>
      <c r="C6" s="7">
        <v>2204.549</v>
      </c>
    </row>
    <row r="7" spans="1:3" x14ac:dyDescent="0.3">
      <c r="A7" s="6" t="s">
        <v>10944</v>
      </c>
      <c r="B7" s="7">
        <v>3592.1723999999999</v>
      </c>
      <c r="C7" s="7">
        <v>44.074599999999819</v>
      </c>
    </row>
    <row r="8" spans="1:3" x14ac:dyDescent="0.3">
      <c r="A8" s="6" t="s">
        <v>10945</v>
      </c>
      <c r="B8" s="7">
        <v>11632.226199999999</v>
      </c>
      <c r="C8" s="7">
        <v>1695.7963999999995</v>
      </c>
    </row>
    <row r="9" spans="1:3" x14ac:dyDescent="0.3">
      <c r="A9" s="6" t="s">
        <v>10946</v>
      </c>
      <c r="B9" s="7">
        <v>11381.895200000003</v>
      </c>
      <c r="C9" s="7">
        <v>1273.4575999999995</v>
      </c>
    </row>
    <row r="10" spans="1:3" x14ac:dyDescent="0.3">
      <c r="A10" s="6" t="s">
        <v>10947</v>
      </c>
      <c r="B10" s="7">
        <v>10247.630000000003</v>
      </c>
      <c r="C10" s="7">
        <v>896.72239999999965</v>
      </c>
    </row>
    <row r="11" spans="1:3" x14ac:dyDescent="0.3">
      <c r="A11" s="6" t="s">
        <v>10948</v>
      </c>
      <c r="B11" s="7">
        <v>5824.4560000000001</v>
      </c>
      <c r="C11" s="7">
        <v>432.40949999999953</v>
      </c>
    </row>
    <row r="12" spans="1:3" x14ac:dyDescent="0.3">
      <c r="A12" s="6" t="s">
        <v>10949</v>
      </c>
      <c r="B12" s="7">
        <v>17970.080999999995</v>
      </c>
      <c r="C12" s="7">
        <v>1314.0048999999999</v>
      </c>
    </row>
    <row r="13" spans="1:3" x14ac:dyDescent="0.3">
      <c r="A13" s="6" t="s">
        <v>10950</v>
      </c>
      <c r="B13" s="7">
        <v>11610.054199999999</v>
      </c>
      <c r="C13" s="7">
        <v>538.08229999999946</v>
      </c>
    </row>
    <row r="14" spans="1:3" x14ac:dyDescent="0.3">
      <c r="A14" s="6" t="s">
        <v>10951</v>
      </c>
      <c r="B14" s="7">
        <v>15580.561999999998</v>
      </c>
      <c r="C14" s="7">
        <v>-1466.6575000000005</v>
      </c>
    </row>
    <row r="15" spans="1:3" x14ac:dyDescent="0.3">
      <c r="A15" s="6" t="s">
        <v>10952</v>
      </c>
      <c r="B15" s="7">
        <v>18981.414799999999</v>
      </c>
      <c r="C15" s="7">
        <v>-1248.3439000000003</v>
      </c>
    </row>
    <row r="16" spans="1:3" x14ac:dyDescent="0.3">
      <c r="A16" s="6" t="s">
        <v>10940</v>
      </c>
      <c r="B16" s="7">
        <v>147098.12820000001</v>
      </c>
      <c r="C16" s="7">
        <v>7550.8441999999959</v>
      </c>
    </row>
    <row r="19" spans="1:5" x14ac:dyDescent="0.3">
      <c r="A19" s="16" t="s">
        <v>10933</v>
      </c>
      <c r="B19" s="17"/>
    </row>
    <row r="20" spans="1:5" x14ac:dyDescent="0.3">
      <c r="A20" s="5" t="s">
        <v>10939</v>
      </c>
      <c r="B20" t="s">
        <v>10938</v>
      </c>
      <c r="D20" t="s">
        <v>10953</v>
      </c>
      <c r="E20" t="s">
        <v>10954</v>
      </c>
    </row>
    <row r="21" spans="1:5" x14ac:dyDescent="0.3">
      <c r="A21" s="6" t="s">
        <v>32</v>
      </c>
      <c r="B21" s="7">
        <v>-1281.2808000000014</v>
      </c>
      <c r="D21" s="6" t="s">
        <v>32</v>
      </c>
      <c r="E21" s="7">
        <f>GETPIVOTDATA("Profit",$A$20,"Category",A21)</f>
        <v>-1281.2808000000014</v>
      </c>
    </row>
    <row r="22" spans="1:5" x14ac:dyDescent="0.3">
      <c r="A22" s="6" t="s">
        <v>46</v>
      </c>
      <c r="B22" s="7">
        <v>85.477699999995266</v>
      </c>
      <c r="D22" s="6" t="s">
        <v>46</v>
      </c>
      <c r="E22" s="7">
        <f t="shared" ref="E22:E23" si="0">GETPIVOTDATA("Profit",$A$20,"Category",A22)</f>
        <v>85.477699999995266</v>
      </c>
    </row>
    <row r="23" spans="1:5" x14ac:dyDescent="0.3">
      <c r="A23" s="6" t="s">
        <v>71</v>
      </c>
      <c r="B23" s="7">
        <v>8746.6472999999969</v>
      </c>
      <c r="D23" s="6" t="s">
        <v>71</v>
      </c>
      <c r="E23" s="7">
        <f t="shared" si="0"/>
        <v>8746.6472999999969</v>
      </c>
    </row>
    <row r="24" spans="1:5" x14ac:dyDescent="0.3">
      <c r="A24" s="6" t="s">
        <v>10940</v>
      </c>
      <c r="B24" s="7">
        <v>7550.8441999999905</v>
      </c>
      <c r="D24" s="8" t="s">
        <v>10940</v>
      </c>
      <c r="E24" s="7">
        <f>GETPIVOTDATA("Profit",$A$20)</f>
        <v>7550.8441999999905</v>
      </c>
    </row>
    <row r="34" spans="1:3" ht="16.8" x14ac:dyDescent="0.3">
      <c r="A34" s="23" t="s">
        <v>10934</v>
      </c>
      <c r="B34" s="23"/>
      <c r="C34" s="23"/>
    </row>
    <row r="35" spans="1:3" x14ac:dyDescent="0.3">
      <c r="A35" s="5" t="s">
        <v>10939</v>
      </c>
      <c r="B35" t="s">
        <v>10937</v>
      </c>
    </row>
    <row r="36" spans="1:3" x14ac:dyDescent="0.3">
      <c r="A36" s="6" t="s">
        <v>32</v>
      </c>
      <c r="B36" s="7">
        <v>44522.271199999988</v>
      </c>
    </row>
    <row r="37" spans="1:3" x14ac:dyDescent="0.3">
      <c r="A37" s="6" t="s">
        <v>46</v>
      </c>
      <c r="B37" s="7">
        <v>58770.544000000016</v>
      </c>
    </row>
    <row r="38" spans="1:3" x14ac:dyDescent="0.3">
      <c r="A38" s="6" t="s">
        <v>71</v>
      </c>
      <c r="B38" s="7">
        <v>43805.313000000009</v>
      </c>
    </row>
    <row r="39" spans="1:3" x14ac:dyDescent="0.3">
      <c r="A39" s="6" t="s">
        <v>10940</v>
      </c>
      <c r="B39" s="7">
        <v>147098.12820000004</v>
      </c>
    </row>
    <row r="51" spans="1:5" ht="16.8" x14ac:dyDescent="0.3">
      <c r="A51" s="21" t="s">
        <v>10935</v>
      </c>
      <c r="B51" s="22"/>
    </row>
    <row r="52" spans="1:5" x14ac:dyDescent="0.3">
      <c r="A52" s="5" t="s">
        <v>10939</v>
      </c>
      <c r="B52" t="s">
        <v>10937</v>
      </c>
      <c r="D52" s="11" t="s">
        <v>10955</v>
      </c>
      <c r="E52" s="12" t="s">
        <v>10956</v>
      </c>
    </row>
    <row r="53" spans="1:5" x14ac:dyDescent="0.3">
      <c r="A53" s="6" t="s">
        <v>211</v>
      </c>
      <c r="B53" s="7">
        <v>24351.611000000004</v>
      </c>
      <c r="D53" s="9" t="str">
        <f>A53</f>
        <v>Illinois</v>
      </c>
      <c r="E53" s="10" t="e">
        <f>GETPIVOTDATA("Sales",$A$52,"State","Alabama")</f>
        <v>#REF!</v>
      </c>
    </row>
    <row r="54" spans="1:5" x14ac:dyDescent="0.3">
      <c r="A54" s="6" t="s">
        <v>254</v>
      </c>
      <c r="B54" s="7">
        <v>18516.45</v>
      </c>
      <c r="D54" s="9" t="str">
        <f t="shared" ref="D54:D103" si="1">A54</f>
        <v>Indiana</v>
      </c>
      <c r="E54" s="10" t="e">
        <f>GETPIVOTDATA("Sales",$A$52,"State","Arizona")</f>
        <v>#REF!</v>
      </c>
    </row>
    <row r="55" spans="1:5" x14ac:dyDescent="0.3">
      <c r="A55" s="6" t="s">
        <v>489</v>
      </c>
      <c r="B55" s="7">
        <v>716.41000000000008</v>
      </c>
      <c r="D55" s="9" t="str">
        <f t="shared" si="1"/>
        <v>Iowa</v>
      </c>
      <c r="E55" s="10" t="e">
        <f>GETPIVOTDATA("Sales",$A$52,"State","Arkansas")</f>
        <v>#REF!</v>
      </c>
    </row>
    <row r="56" spans="1:5" x14ac:dyDescent="0.3">
      <c r="A56" s="6" t="s">
        <v>4530</v>
      </c>
      <c r="B56" s="7">
        <v>733.15</v>
      </c>
      <c r="D56" s="9" t="str">
        <f t="shared" si="1"/>
        <v>Kansas</v>
      </c>
      <c r="E56" s="10" t="e">
        <f>GETPIVOTDATA("Sales",$A$52,"State","California")</f>
        <v>#REF!</v>
      </c>
    </row>
    <row r="57" spans="1:5" x14ac:dyDescent="0.3">
      <c r="A57" s="6" t="s">
        <v>238</v>
      </c>
      <c r="B57" s="7">
        <v>25833.64899999999</v>
      </c>
      <c r="D57" s="9" t="str">
        <f t="shared" si="1"/>
        <v>Michigan</v>
      </c>
      <c r="E57" s="10" t="e">
        <f>GETPIVOTDATA("Sales",$A$52,"State","Colorado")</f>
        <v>#REF!</v>
      </c>
    </row>
    <row r="58" spans="1:5" x14ac:dyDescent="0.3">
      <c r="A58" s="6" t="s">
        <v>229</v>
      </c>
      <c r="B58" s="7">
        <v>6728.2500000000009</v>
      </c>
      <c r="D58" s="9" t="str">
        <f t="shared" si="1"/>
        <v>Minnesota</v>
      </c>
      <c r="E58" s="10" t="e">
        <f>GETPIVOTDATA("Sales",$A$52,"State","Connecticut")</f>
        <v>#REF!</v>
      </c>
    </row>
    <row r="59" spans="1:5" x14ac:dyDescent="0.3">
      <c r="A59" s="6" t="s">
        <v>596</v>
      </c>
      <c r="B59" s="7">
        <v>9350.7999999999993</v>
      </c>
      <c r="D59" s="9" t="str">
        <f t="shared" si="1"/>
        <v>Missouri</v>
      </c>
      <c r="E59" s="10" t="e">
        <f>GETPIVOTDATA("Sales",$A$52,"State","Delaware")</f>
        <v>#REF!</v>
      </c>
    </row>
    <row r="60" spans="1:5" x14ac:dyDescent="0.3">
      <c r="A60" s="6" t="s">
        <v>138</v>
      </c>
      <c r="B60" s="7">
        <v>3579.35</v>
      </c>
      <c r="D60" s="9" t="str">
        <f t="shared" si="1"/>
        <v>Nebraska</v>
      </c>
      <c r="E60" s="10" t="e">
        <f>GETPIVOTDATA("Sales",$A$52,"State","District of Columbia")</f>
        <v>#REF!</v>
      </c>
    </row>
    <row r="61" spans="1:5" x14ac:dyDescent="0.3">
      <c r="A61" s="6" t="s">
        <v>7449</v>
      </c>
      <c r="B61" s="7">
        <v>919.90999999999985</v>
      </c>
      <c r="D61" s="9" t="str">
        <f t="shared" si="1"/>
        <v>North Dakota</v>
      </c>
      <c r="E61" s="10" t="e">
        <f>GETPIVOTDATA("Sales",$A$52,"State","Florida")</f>
        <v>#REF!</v>
      </c>
    </row>
    <row r="62" spans="1:5" x14ac:dyDescent="0.3">
      <c r="A62" s="6" t="s">
        <v>649</v>
      </c>
      <c r="B62" s="7">
        <v>6225.9100000000008</v>
      </c>
      <c r="D62" s="9" t="str">
        <f t="shared" si="1"/>
        <v>Oklahoma</v>
      </c>
      <c r="E62" s="10" t="e">
        <f>GETPIVOTDATA("Sales",$A$52,"State","Georgia")</f>
        <v>#REF!</v>
      </c>
    </row>
    <row r="63" spans="1:5" x14ac:dyDescent="0.3">
      <c r="A63" s="6" t="s">
        <v>5326</v>
      </c>
      <c r="B63" s="7">
        <v>1153.4099999999999</v>
      </c>
      <c r="D63" s="9" t="str">
        <f t="shared" si="1"/>
        <v>South Dakota</v>
      </c>
      <c r="E63" s="10" t="e">
        <f>GETPIVOTDATA("Sales",$A$52,"State","Idaho")</f>
        <v>#REF!</v>
      </c>
    </row>
    <row r="64" spans="1:5" x14ac:dyDescent="0.3">
      <c r="A64" s="6" t="s">
        <v>104</v>
      </c>
      <c r="B64" s="7">
        <v>43421.758199999989</v>
      </c>
      <c r="D64" s="9" t="str">
        <f t="shared" si="1"/>
        <v>Texas</v>
      </c>
      <c r="E64" s="10">
        <f>GETPIVOTDATA("Sales",$A$52,"State","Illinois")</f>
        <v>24351.611000000004</v>
      </c>
    </row>
    <row r="65" spans="1:5" x14ac:dyDescent="0.3">
      <c r="A65" s="6" t="s">
        <v>114</v>
      </c>
      <c r="B65" s="7">
        <v>5567.4699999999993</v>
      </c>
      <c r="D65" s="9" t="str">
        <f t="shared" si="1"/>
        <v>Wisconsin</v>
      </c>
      <c r="E65" s="10">
        <f>GETPIVOTDATA("Sales",$A$52,"State","Indiana")</f>
        <v>18516.45</v>
      </c>
    </row>
    <row r="66" spans="1:5" x14ac:dyDescent="0.3">
      <c r="A66" s="6" t="s">
        <v>10940</v>
      </c>
      <c r="B66" s="7">
        <v>147098.12820000001</v>
      </c>
      <c r="D66" s="9" t="str">
        <f t="shared" si="1"/>
        <v>Grand Total</v>
      </c>
      <c r="E66" s="10">
        <f>GETPIVOTDATA("Sales",$A$52,"State","Iowa")</f>
        <v>716.41000000000008</v>
      </c>
    </row>
    <row r="67" spans="1:5" x14ac:dyDescent="0.3">
      <c r="D67" s="9">
        <f t="shared" si="1"/>
        <v>0</v>
      </c>
      <c r="E67" s="10">
        <f>GETPIVOTDATA("Sales",$A$52,"State","Kansas")</f>
        <v>733.15</v>
      </c>
    </row>
    <row r="68" spans="1:5" x14ac:dyDescent="0.3">
      <c r="D68" s="9">
        <f t="shared" si="1"/>
        <v>0</v>
      </c>
      <c r="E68" s="10" t="e">
        <f>GETPIVOTDATA("Sales",$A$52,"State","Kentucky")</f>
        <v>#REF!</v>
      </c>
    </row>
    <row r="69" spans="1:5" x14ac:dyDescent="0.3">
      <c r="D69" s="9">
        <f t="shared" si="1"/>
        <v>0</v>
      </c>
      <c r="E69" s="10" t="e">
        <f>GETPIVOTDATA("Sales",$A$52,"State","Louisiana")</f>
        <v>#REF!</v>
      </c>
    </row>
    <row r="70" spans="1:5" x14ac:dyDescent="0.3">
      <c r="D70" s="9">
        <f t="shared" si="1"/>
        <v>0</v>
      </c>
      <c r="E70" s="10" t="e">
        <f>GETPIVOTDATA("Sales",$A$52,"State","Maine")</f>
        <v>#REF!</v>
      </c>
    </row>
    <row r="71" spans="1:5" x14ac:dyDescent="0.3">
      <c r="D71" s="9">
        <f t="shared" si="1"/>
        <v>0</v>
      </c>
      <c r="E71" s="10" t="e">
        <f>GETPIVOTDATA("Sales",$A$52,"State","Maryland")</f>
        <v>#REF!</v>
      </c>
    </row>
    <row r="72" spans="1:5" x14ac:dyDescent="0.3">
      <c r="D72" s="9">
        <f t="shared" si="1"/>
        <v>0</v>
      </c>
      <c r="E72" s="10" t="e">
        <f>GETPIVOTDATA("Sales",$A$52,"State","Massachusetts")</f>
        <v>#REF!</v>
      </c>
    </row>
    <row r="73" spans="1:5" x14ac:dyDescent="0.3">
      <c r="D73" s="9">
        <f t="shared" si="1"/>
        <v>0</v>
      </c>
      <c r="E73" s="10">
        <f>GETPIVOTDATA("Sales",$A$52,"State","Michigan")</f>
        <v>25833.64899999999</v>
      </c>
    </row>
    <row r="74" spans="1:5" x14ac:dyDescent="0.3">
      <c r="D74" s="9">
        <f t="shared" si="1"/>
        <v>0</v>
      </c>
      <c r="E74" s="10">
        <f>GETPIVOTDATA("Sales",$A$52,"State","Minnesota")</f>
        <v>6728.2500000000009</v>
      </c>
    </row>
    <row r="75" spans="1:5" x14ac:dyDescent="0.3">
      <c r="D75" s="9">
        <f t="shared" si="1"/>
        <v>0</v>
      </c>
      <c r="E75" s="10" t="e">
        <f>GETPIVOTDATA("Sales",$A$52,"State","Mississippi")</f>
        <v>#REF!</v>
      </c>
    </row>
    <row r="76" spans="1:5" x14ac:dyDescent="0.3">
      <c r="D76" s="9">
        <f t="shared" si="1"/>
        <v>0</v>
      </c>
      <c r="E76" s="10">
        <f>GETPIVOTDATA("Sales",$A$52,"State","Missouri")</f>
        <v>9350.7999999999993</v>
      </c>
    </row>
    <row r="77" spans="1:5" x14ac:dyDescent="0.3">
      <c r="D77" s="9">
        <f t="shared" si="1"/>
        <v>0</v>
      </c>
      <c r="E77" s="10" t="e">
        <f>GETPIVOTDATA("Sales",$A$52,"State","Montana")</f>
        <v>#REF!</v>
      </c>
    </row>
    <row r="78" spans="1:5" x14ac:dyDescent="0.3">
      <c r="D78" s="9">
        <f t="shared" si="1"/>
        <v>0</v>
      </c>
      <c r="E78" s="10">
        <f>GETPIVOTDATA("Sales",$A$52,"State","Nebraska")</f>
        <v>3579.35</v>
      </c>
    </row>
    <row r="79" spans="1:5" x14ac:dyDescent="0.3">
      <c r="D79" s="9">
        <f t="shared" si="1"/>
        <v>0</v>
      </c>
      <c r="E79" s="10" t="e">
        <f>GETPIVOTDATA("Sales",$A$52,"State","Nevada")</f>
        <v>#REF!</v>
      </c>
    </row>
    <row r="80" spans="1:5" x14ac:dyDescent="0.3">
      <c r="D80" s="9">
        <f t="shared" si="1"/>
        <v>0</v>
      </c>
      <c r="E80" s="10" t="e">
        <f>GETPIVOTDATA("Sales",$A$52,"State","New Hampshire")</f>
        <v>#REF!</v>
      </c>
    </row>
    <row r="81" spans="4:5" x14ac:dyDescent="0.3">
      <c r="D81" s="9">
        <f t="shared" si="1"/>
        <v>0</v>
      </c>
      <c r="E81" s="10" t="e">
        <f>GETPIVOTDATA("Sales",$A$52,"State","New Jersey")</f>
        <v>#REF!</v>
      </c>
    </row>
    <row r="82" spans="4:5" x14ac:dyDescent="0.3">
      <c r="D82" s="9">
        <f t="shared" si="1"/>
        <v>0</v>
      </c>
      <c r="E82" s="10" t="e">
        <f>GETPIVOTDATA("Sales",$A$52,"State","New Mexico")</f>
        <v>#REF!</v>
      </c>
    </row>
    <row r="83" spans="4:5" x14ac:dyDescent="0.3">
      <c r="D83" s="9">
        <f t="shared" si="1"/>
        <v>0</v>
      </c>
      <c r="E83" s="10" t="e">
        <f>GETPIVOTDATA("Sales",$A$52,"State","New York")</f>
        <v>#REF!</v>
      </c>
    </row>
    <row r="84" spans="4:5" x14ac:dyDescent="0.3">
      <c r="D84" s="9">
        <f t="shared" si="1"/>
        <v>0</v>
      </c>
      <c r="E84" s="10" t="e">
        <f>GETPIVOTDATA("Sales",$A$52,"State","North Carolina")</f>
        <v>#REF!</v>
      </c>
    </row>
    <row r="85" spans="4:5" x14ac:dyDescent="0.3">
      <c r="D85" s="9">
        <f t="shared" si="1"/>
        <v>0</v>
      </c>
      <c r="E85" s="10">
        <f>GETPIVOTDATA("Sales",$A$52,"State","North Dakota")</f>
        <v>919.90999999999985</v>
      </c>
    </row>
    <row r="86" spans="4:5" x14ac:dyDescent="0.3">
      <c r="D86" s="9">
        <f t="shared" si="1"/>
        <v>0</v>
      </c>
      <c r="E86" s="10" t="e">
        <f>GETPIVOTDATA("Sales",$A$52,"State","Ohio")</f>
        <v>#REF!</v>
      </c>
    </row>
    <row r="87" spans="4:5" x14ac:dyDescent="0.3">
      <c r="D87" s="9">
        <f t="shared" si="1"/>
        <v>0</v>
      </c>
      <c r="E87" s="10">
        <f>GETPIVOTDATA("Sales",$A$52,"State","Oklahoma")</f>
        <v>6225.9100000000008</v>
      </c>
    </row>
    <row r="88" spans="4:5" x14ac:dyDescent="0.3">
      <c r="D88" s="9">
        <f t="shared" si="1"/>
        <v>0</v>
      </c>
      <c r="E88" s="10" t="e">
        <f>GETPIVOTDATA("Sales",$A$52,"State","Oregon")</f>
        <v>#REF!</v>
      </c>
    </row>
    <row r="89" spans="4:5" x14ac:dyDescent="0.3">
      <c r="D89" s="9">
        <f t="shared" si="1"/>
        <v>0</v>
      </c>
      <c r="E89" s="10" t="e">
        <f>GETPIVOTDATA("Sales",$A$52,"State","Pennsylvania")</f>
        <v>#REF!</v>
      </c>
    </row>
    <row r="90" spans="4:5" x14ac:dyDescent="0.3">
      <c r="D90" s="9">
        <f t="shared" si="1"/>
        <v>0</v>
      </c>
      <c r="E90" s="10" t="e">
        <f>GETPIVOTDATA("Sales",$A$52,"State","Rhode Island")</f>
        <v>#REF!</v>
      </c>
    </row>
    <row r="91" spans="4:5" x14ac:dyDescent="0.3">
      <c r="D91" s="9">
        <f t="shared" si="1"/>
        <v>0</v>
      </c>
      <c r="E91" s="10" t="e">
        <f>GETPIVOTDATA("Sales",$A$52,"State","South Carolina")</f>
        <v>#REF!</v>
      </c>
    </row>
    <row r="92" spans="4:5" x14ac:dyDescent="0.3">
      <c r="D92" s="9">
        <f t="shared" si="1"/>
        <v>0</v>
      </c>
      <c r="E92" s="10">
        <f>GETPIVOTDATA("Sales",$A$52,"State","South Dakota")</f>
        <v>1153.4099999999999</v>
      </c>
    </row>
    <row r="93" spans="4:5" x14ac:dyDescent="0.3">
      <c r="D93" s="9">
        <f t="shared" si="1"/>
        <v>0</v>
      </c>
      <c r="E93" s="10" t="e">
        <f>GETPIVOTDATA("Sales",$A$52,"State","Tennessee")</f>
        <v>#REF!</v>
      </c>
    </row>
    <row r="94" spans="4:5" x14ac:dyDescent="0.3">
      <c r="D94" s="9">
        <f t="shared" si="1"/>
        <v>0</v>
      </c>
      <c r="E94" s="10">
        <f>GETPIVOTDATA("Sales",$A$52,"State","Texas")</f>
        <v>43421.758199999989</v>
      </c>
    </row>
    <row r="95" spans="4:5" x14ac:dyDescent="0.3">
      <c r="D95" s="9">
        <f t="shared" si="1"/>
        <v>0</v>
      </c>
      <c r="E95" s="10" t="e">
        <f>GETPIVOTDATA("Sales",$A$52,"State","Utah")</f>
        <v>#REF!</v>
      </c>
    </row>
    <row r="96" spans="4:5" x14ac:dyDescent="0.3">
      <c r="D96" s="9">
        <f t="shared" si="1"/>
        <v>0</v>
      </c>
      <c r="E96" s="10" t="e">
        <f>GETPIVOTDATA("Sales",$A$52,"State","Vermont")</f>
        <v>#REF!</v>
      </c>
    </row>
    <row r="97" spans="1:5" x14ac:dyDescent="0.3">
      <c r="D97" s="9">
        <f t="shared" si="1"/>
        <v>0</v>
      </c>
      <c r="E97" s="10" t="e">
        <f>GETPIVOTDATA("Sales",$A$52,"State","Virginia")</f>
        <v>#REF!</v>
      </c>
    </row>
    <row r="98" spans="1:5" x14ac:dyDescent="0.3">
      <c r="D98" s="9">
        <f t="shared" si="1"/>
        <v>0</v>
      </c>
      <c r="E98" s="10" t="e">
        <f>GETPIVOTDATA("Sales",$A$52,"State","Washington")</f>
        <v>#REF!</v>
      </c>
    </row>
    <row r="99" spans="1:5" x14ac:dyDescent="0.3">
      <c r="D99" s="9">
        <f t="shared" si="1"/>
        <v>0</v>
      </c>
      <c r="E99" s="10" t="e">
        <f>GETPIVOTDATA("Sales",$A$52,"State","West Virginia")</f>
        <v>#REF!</v>
      </c>
    </row>
    <row r="100" spans="1:5" x14ac:dyDescent="0.3">
      <c r="D100" s="9">
        <f t="shared" si="1"/>
        <v>0</v>
      </c>
      <c r="E100" s="10">
        <f>GETPIVOTDATA("Sales",$A$52,"State","Wisconsin")</f>
        <v>5567.4699999999993</v>
      </c>
    </row>
    <row r="101" spans="1:5" x14ac:dyDescent="0.3">
      <c r="D101" s="9">
        <f t="shared" si="1"/>
        <v>0</v>
      </c>
      <c r="E101" s="10" t="e">
        <f>GETPIVOTDATA("Sales",$A$52,"State","Wyoming")</f>
        <v>#REF!</v>
      </c>
    </row>
    <row r="102" spans="1:5" x14ac:dyDescent="0.3">
      <c r="D102" s="9">
        <f t="shared" si="1"/>
        <v>0</v>
      </c>
      <c r="E102" s="9"/>
    </row>
    <row r="103" spans="1:5" x14ac:dyDescent="0.3">
      <c r="D103">
        <f t="shared" si="1"/>
        <v>0</v>
      </c>
    </row>
    <row r="105" spans="1:5" x14ac:dyDescent="0.3">
      <c r="A105" s="18" t="s">
        <v>10936</v>
      </c>
      <c r="B105" s="19"/>
      <c r="C105" s="20"/>
    </row>
    <row r="106" spans="1:5" x14ac:dyDescent="0.3">
      <c r="A106" s="5" t="s">
        <v>10939</v>
      </c>
      <c r="B106" t="s">
        <v>10937</v>
      </c>
    </row>
    <row r="107" spans="1:5" x14ac:dyDescent="0.3">
      <c r="A107" s="6" t="s">
        <v>36</v>
      </c>
      <c r="B107" s="7">
        <v>23218.465000000004</v>
      </c>
    </row>
    <row r="108" spans="1:5" x14ac:dyDescent="0.3">
      <c r="A108" s="6" t="s">
        <v>72</v>
      </c>
      <c r="B108" s="7">
        <v>23211.156000000003</v>
      </c>
    </row>
    <row r="109" spans="1:5" x14ac:dyDescent="0.3">
      <c r="A109" s="6" t="s">
        <v>75</v>
      </c>
      <c r="B109" s="7">
        <v>21105.376000000004</v>
      </c>
    </row>
    <row r="110" spans="1:5" x14ac:dyDescent="0.3">
      <c r="A110" s="6" t="s">
        <v>59</v>
      </c>
      <c r="B110" s="7">
        <v>13693.740000000002</v>
      </c>
    </row>
    <row r="111" spans="1:5" x14ac:dyDescent="0.3">
      <c r="A111" s="6" t="s">
        <v>161</v>
      </c>
      <c r="B111" s="7">
        <v>10919.663999999999</v>
      </c>
    </row>
    <row r="112" spans="1:5" x14ac:dyDescent="0.3">
      <c r="A112" s="6" t="s">
        <v>10940</v>
      </c>
      <c r="B112" s="7">
        <v>92148.401000000013</v>
      </c>
    </row>
  </sheetData>
  <mergeCells count="5">
    <mergeCell ref="A19:B19"/>
    <mergeCell ref="A1:C1"/>
    <mergeCell ref="A105:C105"/>
    <mergeCell ref="A51:B51"/>
    <mergeCell ref="A34:C34"/>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DCF94-7433-4CC4-80D3-E8944B87E2CA}">
  <dimension ref="A1:V683"/>
  <sheetViews>
    <sheetView workbookViewId="0">
      <selection activeCell="A3" sqref="A3:V683"/>
    </sheetView>
  </sheetViews>
  <sheetFormatPr defaultRowHeight="14.4" x14ac:dyDescent="0.3"/>
  <cols>
    <col min="1" max="1" width="9.109375" bestFit="1" customWidth="1"/>
    <col min="2" max="2" width="14.6640625" bestFit="1" customWidth="1"/>
    <col min="3" max="3" width="9" bestFit="1" customWidth="1"/>
    <col min="4" max="4" width="12.33203125" bestFit="1" customWidth="1"/>
    <col min="5" max="5" width="11.2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1" width="15.5546875" bestFit="1" customWidth="1"/>
    <col min="12" max="12" width="14"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90.21875" bestFit="1" customWidth="1"/>
    <col min="19" max="19" width="9" bestFit="1" customWidth="1"/>
    <col min="20" max="21" width="10.5546875" bestFit="1" customWidth="1"/>
    <col min="22" max="22" width="9" bestFit="1" customWidth="1"/>
  </cols>
  <sheetData>
    <row r="1" spans="1:22" x14ac:dyDescent="0.3">
      <c r="A1" s="14" t="s">
        <v>10959</v>
      </c>
    </row>
    <row r="3" spans="1:22"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3">
      <c r="A4">
        <v>9963</v>
      </c>
      <c r="B4" t="s">
        <v>10916</v>
      </c>
      <c r="C4">
        <v>2012</v>
      </c>
      <c r="D4" s="13">
        <v>40987</v>
      </c>
      <c r="E4" s="13">
        <v>40990</v>
      </c>
      <c r="F4" t="s">
        <v>188</v>
      </c>
      <c r="G4" t="s">
        <v>3991</v>
      </c>
      <c r="H4" t="s">
        <v>3992</v>
      </c>
      <c r="I4" t="s">
        <v>102</v>
      </c>
      <c r="J4" t="s">
        <v>27</v>
      </c>
      <c r="K4" t="s">
        <v>184</v>
      </c>
      <c r="L4" t="s">
        <v>104</v>
      </c>
      <c r="M4">
        <v>77041</v>
      </c>
      <c r="N4" t="s">
        <v>105</v>
      </c>
      <c r="O4" t="s">
        <v>7052</v>
      </c>
      <c r="P4" t="s">
        <v>32</v>
      </c>
      <c r="Q4" t="s">
        <v>33</v>
      </c>
      <c r="R4" t="s">
        <v>7053</v>
      </c>
      <c r="S4">
        <v>383.46559999999994</v>
      </c>
      <c r="T4">
        <v>4</v>
      </c>
      <c r="U4">
        <v>0.32</v>
      </c>
      <c r="V4">
        <v>-67.670400000000001</v>
      </c>
    </row>
    <row r="5" spans="1:22" x14ac:dyDescent="0.3">
      <c r="A5">
        <v>9962</v>
      </c>
      <c r="B5" t="s">
        <v>10916</v>
      </c>
      <c r="C5">
        <v>2012</v>
      </c>
      <c r="D5" s="13">
        <v>40987</v>
      </c>
      <c r="E5" s="13">
        <v>40990</v>
      </c>
      <c r="F5" t="s">
        <v>188</v>
      </c>
      <c r="G5" t="s">
        <v>3991</v>
      </c>
      <c r="H5" t="s">
        <v>3992</v>
      </c>
      <c r="I5" t="s">
        <v>102</v>
      </c>
      <c r="J5" t="s">
        <v>27</v>
      </c>
      <c r="K5" t="s">
        <v>184</v>
      </c>
      <c r="L5" t="s">
        <v>104</v>
      </c>
      <c r="M5">
        <v>77041</v>
      </c>
      <c r="N5" t="s">
        <v>105</v>
      </c>
      <c r="O5" t="s">
        <v>4500</v>
      </c>
      <c r="P5" t="s">
        <v>46</v>
      </c>
      <c r="Q5" t="s">
        <v>90</v>
      </c>
      <c r="R5" t="s">
        <v>4501</v>
      </c>
      <c r="S5">
        <v>65.584000000000003</v>
      </c>
      <c r="T5">
        <v>2</v>
      </c>
      <c r="U5">
        <v>0.2</v>
      </c>
      <c r="V5">
        <v>23.7742</v>
      </c>
    </row>
    <row r="6" spans="1:22" x14ac:dyDescent="0.3">
      <c r="A6">
        <v>9947</v>
      </c>
      <c r="B6" t="s">
        <v>10910</v>
      </c>
      <c r="C6">
        <v>2011</v>
      </c>
      <c r="D6" s="13">
        <v>40604</v>
      </c>
      <c r="E6" s="13">
        <v>40608</v>
      </c>
      <c r="F6" t="s">
        <v>50</v>
      </c>
      <c r="G6" t="s">
        <v>3924</v>
      </c>
      <c r="H6" t="s">
        <v>3925</v>
      </c>
      <c r="I6" t="s">
        <v>41</v>
      </c>
      <c r="J6" t="s">
        <v>27</v>
      </c>
      <c r="K6" t="s">
        <v>146</v>
      </c>
      <c r="L6" t="s">
        <v>147</v>
      </c>
      <c r="M6">
        <v>19120</v>
      </c>
      <c r="N6" t="s">
        <v>148</v>
      </c>
      <c r="O6" t="s">
        <v>2829</v>
      </c>
      <c r="P6" t="s">
        <v>71</v>
      </c>
      <c r="Q6" t="s">
        <v>161</v>
      </c>
      <c r="R6" t="s">
        <v>2830</v>
      </c>
      <c r="S6">
        <v>151.20000000000002</v>
      </c>
      <c r="T6">
        <v>3</v>
      </c>
      <c r="U6">
        <v>0.2</v>
      </c>
      <c r="V6">
        <v>32.130000000000003</v>
      </c>
    </row>
    <row r="7" spans="1:22" x14ac:dyDescent="0.3">
      <c r="A7">
        <v>9946</v>
      </c>
      <c r="B7" t="s">
        <v>10910</v>
      </c>
      <c r="C7">
        <v>2011</v>
      </c>
      <c r="D7" s="13">
        <v>40604</v>
      </c>
      <c r="E7" s="13">
        <v>40608</v>
      </c>
      <c r="F7" t="s">
        <v>50</v>
      </c>
      <c r="G7" t="s">
        <v>3924</v>
      </c>
      <c r="H7" t="s">
        <v>3925</v>
      </c>
      <c r="I7" t="s">
        <v>41</v>
      </c>
      <c r="J7" t="s">
        <v>27</v>
      </c>
      <c r="K7" t="s">
        <v>146</v>
      </c>
      <c r="L7" t="s">
        <v>147</v>
      </c>
      <c r="M7">
        <v>19120</v>
      </c>
      <c r="N7" t="s">
        <v>148</v>
      </c>
      <c r="O7" t="s">
        <v>6097</v>
      </c>
      <c r="P7" t="s">
        <v>46</v>
      </c>
      <c r="Q7" t="s">
        <v>90</v>
      </c>
      <c r="R7" t="s">
        <v>6098</v>
      </c>
      <c r="S7">
        <v>3.4240000000000004</v>
      </c>
      <c r="T7">
        <v>1</v>
      </c>
      <c r="U7">
        <v>0.2</v>
      </c>
      <c r="V7">
        <v>1.0699999999999996</v>
      </c>
    </row>
    <row r="8" spans="1:22" x14ac:dyDescent="0.3">
      <c r="A8">
        <v>9928</v>
      </c>
      <c r="B8" t="s">
        <v>10897</v>
      </c>
      <c r="C8">
        <v>2012</v>
      </c>
      <c r="D8" s="13">
        <v>40988</v>
      </c>
      <c r="E8" s="13">
        <v>40991</v>
      </c>
      <c r="F8" t="s">
        <v>188</v>
      </c>
      <c r="G8" t="s">
        <v>6604</v>
      </c>
      <c r="H8" t="s">
        <v>6605</v>
      </c>
      <c r="I8" t="s">
        <v>41</v>
      </c>
      <c r="J8" t="s">
        <v>27</v>
      </c>
      <c r="K8" t="s">
        <v>266</v>
      </c>
      <c r="L8" t="s">
        <v>267</v>
      </c>
      <c r="M8">
        <v>10035</v>
      </c>
      <c r="N8" t="s">
        <v>148</v>
      </c>
      <c r="O8" t="s">
        <v>4907</v>
      </c>
      <c r="P8" t="s">
        <v>46</v>
      </c>
      <c r="Q8" t="s">
        <v>59</v>
      </c>
      <c r="R8" t="s">
        <v>4908</v>
      </c>
      <c r="S8">
        <v>83.92</v>
      </c>
      <c r="T8">
        <v>4</v>
      </c>
      <c r="U8">
        <v>0</v>
      </c>
      <c r="V8">
        <v>20.140799999999999</v>
      </c>
    </row>
    <row r="9" spans="1:22" x14ac:dyDescent="0.3">
      <c r="A9">
        <v>9927</v>
      </c>
      <c r="B9" t="s">
        <v>10897</v>
      </c>
      <c r="C9">
        <v>2012</v>
      </c>
      <c r="D9" s="13">
        <v>40988</v>
      </c>
      <c r="E9" s="13">
        <v>40991</v>
      </c>
      <c r="F9" t="s">
        <v>188</v>
      </c>
      <c r="G9" t="s">
        <v>6604</v>
      </c>
      <c r="H9" t="s">
        <v>6605</v>
      </c>
      <c r="I9" t="s">
        <v>41</v>
      </c>
      <c r="J9" t="s">
        <v>27</v>
      </c>
      <c r="K9" t="s">
        <v>266</v>
      </c>
      <c r="L9" t="s">
        <v>267</v>
      </c>
      <c r="M9">
        <v>10035</v>
      </c>
      <c r="N9" t="s">
        <v>148</v>
      </c>
      <c r="O9" t="s">
        <v>3782</v>
      </c>
      <c r="P9" t="s">
        <v>71</v>
      </c>
      <c r="Q9" t="s">
        <v>72</v>
      </c>
      <c r="R9" t="s">
        <v>3783</v>
      </c>
      <c r="S9">
        <v>199.98</v>
      </c>
      <c r="T9">
        <v>2</v>
      </c>
      <c r="U9">
        <v>0</v>
      </c>
      <c r="V9">
        <v>53.994599999999991</v>
      </c>
    </row>
    <row r="10" spans="1:22" x14ac:dyDescent="0.3">
      <c r="A10">
        <v>9926</v>
      </c>
      <c r="B10" t="s">
        <v>10897</v>
      </c>
      <c r="C10">
        <v>2012</v>
      </c>
      <c r="D10" s="13">
        <v>40988</v>
      </c>
      <c r="E10" s="13">
        <v>40991</v>
      </c>
      <c r="F10" t="s">
        <v>188</v>
      </c>
      <c r="G10" t="s">
        <v>6604</v>
      </c>
      <c r="H10" t="s">
        <v>6605</v>
      </c>
      <c r="I10" t="s">
        <v>41</v>
      </c>
      <c r="J10" t="s">
        <v>27</v>
      </c>
      <c r="K10" t="s">
        <v>266</v>
      </c>
      <c r="L10" t="s">
        <v>267</v>
      </c>
      <c r="M10">
        <v>10035</v>
      </c>
      <c r="N10" t="s">
        <v>148</v>
      </c>
      <c r="O10" t="s">
        <v>97</v>
      </c>
      <c r="P10" t="s">
        <v>46</v>
      </c>
      <c r="Q10" t="s">
        <v>75</v>
      </c>
      <c r="R10" t="s">
        <v>98</v>
      </c>
      <c r="S10">
        <v>1087.9360000000001</v>
      </c>
      <c r="T10">
        <v>8</v>
      </c>
      <c r="U10">
        <v>0.2</v>
      </c>
      <c r="V10">
        <v>353.5791999999999</v>
      </c>
    </row>
    <row r="11" spans="1:22" x14ac:dyDescent="0.3">
      <c r="A11">
        <v>9925</v>
      </c>
      <c r="B11" t="s">
        <v>10897</v>
      </c>
      <c r="C11">
        <v>2012</v>
      </c>
      <c r="D11" s="13">
        <v>40988</v>
      </c>
      <c r="E11" s="13">
        <v>40991</v>
      </c>
      <c r="F11" t="s">
        <v>188</v>
      </c>
      <c r="G11" t="s">
        <v>6604</v>
      </c>
      <c r="H11" t="s">
        <v>6605</v>
      </c>
      <c r="I11" t="s">
        <v>41</v>
      </c>
      <c r="J11" t="s">
        <v>27</v>
      </c>
      <c r="K11" t="s">
        <v>266</v>
      </c>
      <c r="L11" t="s">
        <v>267</v>
      </c>
      <c r="M11">
        <v>10035</v>
      </c>
      <c r="N11" t="s">
        <v>148</v>
      </c>
      <c r="O11" t="s">
        <v>1010</v>
      </c>
      <c r="P11" t="s">
        <v>46</v>
      </c>
      <c r="Q11" t="s">
        <v>173</v>
      </c>
      <c r="R11" t="s">
        <v>1011</v>
      </c>
      <c r="S11">
        <v>23.99</v>
      </c>
      <c r="T11">
        <v>1</v>
      </c>
      <c r="U11">
        <v>0</v>
      </c>
      <c r="V11">
        <v>11.994999999999999</v>
      </c>
    </row>
    <row r="12" spans="1:22" x14ac:dyDescent="0.3">
      <c r="A12">
        <v>9924</v>
      </c>
      <c r="B12" t="s">
        <v>10897</v>
      </c>
      <c r="C12">
        <v>2012</v>
      </c>
      <c r="D12" s="13">
        <v>40988</v>
      </c>
      <c r="E12" s="13">
        <v>40991</v>
      </c>
      <c r="F12" t="s">
        <v>188</v>
      </c>
      <c r="G12" t="s">
        <v>6604</v>
      </c>
      <c r="H12" t="s">
        <v>6605</v>
      </c>
      <c r="I12" t="s">
        <v>41</v>
      </c>
      <c r="J12" t="s">
        <v>27</v>
      </c>
      <c r="K12" t="s">
        <v>266</v>
      </c>
      <c r="L12" t="s">
        <v>267</v>
      </c>
      <c r="M12">
        <v>10035</v>
      </c>
      <c r="N12" t="s">
        <v>148</v>
      </c>
      <c r="O12" t="s">
        <v>1386</v>
      </c>
      <c r="P12" t="s">
        <v>46</v>
      </c>
      <c r="Q12" t="s">
        <v>75</v>
      </c>
      <c r="R12" t="s">
        <v>1387</v>
      </c>
      <c r="S12">
        <v>49.847999999999999</v>
      </c>
      <c r="T12">
        <v>3</v>
      </c>
      <c r="U12">
        <v>0.2</v>
      </c>
      <c r="V12">
        <v>16.823699999999999</v>
      </c>
    </row>
    <row r="13" spans="1:22" x14ac:dyDescent="0.3">
      <c r="A13">
        <v>9921</v>
      </c>
      <c r="B13" t="s">
        <v>10894</v>
      </c>
      <c r="C13">
        <v>2013</v>
      </c>
      <c r="D13" s="13">
        <v>41349</v>
      </c>
      <c r="E13" s="13">
        <v>41353</v>
      </c>
      <c r="F13" t="s">
        <v>50</v>
      </c>
      <c r="G13" t="s">
        <v>4193</v>
      </c>
      <c r="H13" t="s">
        <v>4194</v>
      </c>
      <c r="I13" t="s">
        <v>41</v>
      </c>
      <c r="J13" t="s">
        <v>27</v>
      </c>
      <c r="K13" t="s">
        <v>10498</v>
      </c>
      <c r="L13" t="s">
        <v>104</v>
      </c>
      <c r="M13">
        <v>77803</v>
      </c>
      <c r="N13" t="s">
        <v>105</v>
      </c>
      <c r="O13" t="s">
        <v>5781</v>
      </c>
      <c r="P13" t="s">
        <v>46</v>
      </c>
      <c r="Q13" t="s">
        <v>75</v>
      </c>
      <c r="R13" t="s">
        <v>5782</v>
      </c>
      <c r="S13">
        <v>22.385999999999996</v>
      </c>
      <c r="T13">
        <v>7</v>
      </c>
      <c r="U13">
        <v>0.8</v>
      </c>
      <c r="V13">
        <v>-35.817600000000013</v>
      </c>
    </row>
    <row r="14" spans="1:22" x14ac:dyDescent="0.3">
      <c r="A14">
        <v>9920</v>
      </c>
      <c r="B14" t="s">
        <v>10894</v>
      </c>
      <c r="C14">
        <v>2013</v>
      </c>
      <c r="D14" s="13">
        <v>41349</v>
      </c>
      <c r="E14" s="13">
        <v>41353</v>
      </c>
      <c r="F14" t="s">
        <v>50</v>
      </c>
      <c r="G14" t="s">
        <v>4193</v>
      </c>
      <c r="H14" t="s">
        <v>4194</v>
      </c>
      <c r="I14" t="s">
        <v>41</v>
      </c>
      <c r="J14" t="s">
        <v>27</v>
      </c>
      <c r="K14" t="s">
        <v>10498</v>
      </c>
      <c r="L14" t="s">
        <v>104</v>
      </c>
      <c r="M14">
        <v>77803</v>
      </c>
      <c r="N14" t="s">
        <v>105</v>
      </c>
      <c r="O14" t="s">
        <v>384</v>
      </c>
      <c r="P14" t="s">
        <v>32</v>
      </c>
      <c r="Q14" t="s">
        <v>36</v>
      </c>
      <c r="R14" t="s">
        <v>385</v>
      </c>
      <c r="S14">
        <v>528.42999999999995</v>
      </c>
      <c r="T14">
        <v>5</v>
      </c>
      <c r="U14">
        <v>0.3</v>
      </c>
      <c r="V14">
        <v>-143.43099999999998</v>
      </c>
    </row>
    <row r="15" spans="1:22" x14ac:dyDescent="0.3">
      <c r="A15">
        <v>9900</v>
      </c>
      <c r="B15" t="s">
        <v>10886</v>
      </c>
      <c r="C15">
        <v>2011</v>
      </c>
      <c r="D15" s="13">
        <v>40630</v>
      </c>
      <c r="E15" s="13">
        <v>40636</v>
      </c>
      <c r="F15" t="s">
        <v>50</v>
      </c>
      <c r="G15" t="s">
        <v>4082</v>
      </c>
      <c r="H15" t="s">
        <v>4083</v>
      </c>
      <c r="I15" t="s">
        <v>102</v>
      </c>
      <c r="J15" t="s">
        <v>27</v>
      </c>
      <c r="K15" t="s">
        <v>318</v>
      </c>
      <c r="L15" t="s">
        <v>498</v>
      </c>
      <c r="M15">
        <v>45503</v>
      </c>
      <c r="N15" t="s">
        <v>148</v>
      </c>
      <c r="O15" t="s">
        <v>2318</v>
      </c>
      <c r="P15" t="s">
        <v>32</v>
      </c>
      <c r="Q15" t="s">
        <v>56</v>
      </c>
      <c r="R15" t="s">
        <v>2319</v>
      </c>
      <c r="S15">
        <v>330.58800000000002</v>
      </c>
      <c r="T15">
        <v>1</v>
      </c>
      <c r="U15">
        <v>0.4</v>
      </c>
      <c r="V15">
        <v>-143.25480000000002</v>
      </c>
    </row>
    <row r="16" spans="1:22" x14ac:dyDescent="0.3">
      <c r="A16">
        <v>9890</v>
      </c>
      <c r="B16" t="s">
        <v>10881</v>
      </c>
      <c r="C16">
        <v>2014</v>
      </c>
      <c r="D16" s="13">
        <v>41718</v>
      </c>
      <c r="E16" s="13">
        <v>41719</v>
      </c>
      <c r="F16" t="s">
        <v>188</v>
      </c>
      <c r="G16" t="s">
        <v>4190</v>
      </c>
      <c r="H16" t="s">
        <v>4191</v>
      </c>
      <c r="I16" t="s">
        <v>41</v>
      </c>
      <c r="J16" t="s">
        <v>27</v>
      </c>
      <c r="K16" t="s">
        <v>1119</v>
      </c>
      <c r="L16" t="s">
        <v>788</v>
      </c>
      <c r="M16">
        <v>8701</v>
      </c>
      <c r="N16" t="s">
        <v>148</v>
      </c>
      <c r="O16" t="s">
        <v>7785</v>
      </c>
      <c r="P16" t="s">
        <v>46</v>
      </c>
      <c r="Q16" t="s">
        <v>68</v>
      </c>
      <c r="R16" t="s">
        <v>7786</v>
      </c>
      <c r="S16">
        <v>8.94</v>
      </c>
      <c r="T16">
        <v>3</v>
      </c>
      <c r="U16">
        <v>0</v>
      </c>
      <c r="V16">
        <v>2.4138000000000006</v>
      </c>
    </row>
    <row r="17" spans="1:22" x14ac:dyDescent="0.3">
      <c r="A17">
        <v>9868</v>
      </c>
      <c r="B17" t="s">
        <v>10866</v>
      </c>
      <c r="C17">
        <v>2012</v>
      </c>
      <c r="D17" s="13">
        <v>40994</v>
      </c>
      <c r="E17" s="13">
        <v>40996</v>
      </c>
      <c r="F17" t="s">
        <v>23</v>
      </c>
      <c r="G17" t="s">
        <v>3518</v>
      </c>
      <c r="H17" t="s">
        <v>3519</v>
      </c>
      <c r="I17" t="s">
        <v>41</v>
      </c>
      <c r="J17" t="s">
        <v>27</v>
      </c>
      <c r="K17" t="s">
        <v>266</v>
      </c>
      <c r="L17" t="s">
        <v>267</v>
      </c>
      <c r="M17">
        <v>10009</v>
      </c>
      <c r="N17" t="s">
        <v>148</v>
      </c>
      <c r="O17" t="s">
        <v>6506</v>
      </c>
      <c r="P17" t="s">
        <v>46</v>
      </c>
      <c r="Q17" t="s">
        <v>78</v>
      </c>
      <c r="R17" t="s">
        <v>6507</v>
      </c>
      <c r="S17">
        <v>13.11</v>
      </c>
      <c r="T17">
        <v>3</v>
      </c>
      <c r="U17">
        <v>0</v>
      </c>
      <c r="V17">
        <v>3.4086000000000003</v>
      </c>
    </row>
    <row r="18" spans="1:22" x14ac:dyDescent="0.3">
      <c r="A18">
        <v>9867</v>
      </c>
      <c r="B18" t="s">
        <v>10866</v>
      </c>
      <c r="C18">
        <v>2012</v>
      </c>
      <c r="D18" s="13">
        <v>40994</v>
      </c>
      <c r="E18" s="13">
        <v>40996</v>
      </c>
      <c r="F18" t="s">
        <v>23</v>
      </c>
      <c r="G18" t="s">
        <v>3518</v>
      </c>
      <c r="H18" t="s">
        <v>3519</v>
      </c>
      <c r="I18" t="s">
        <v>41</v>
      </c>
      <c r="J18" t="s">
        <v>27</v>
      </c>
      <c r="K18" t="s">
        <v>266</v>
      </c>
      <c r="L18" t="s">
        <v>267</v>
      </c>
      <c r="M18">
        <v>10009</v>
      </c>
      <c r="N18" t="s">
        <v>148</v>
      </c>
      <c r="O18" t="s">
        <v>6094</v>
      </c>
      <c r="P18" t="s">
        <v>46</v>
      </c>
      <c r="Q18" t="s">
        <v>59</v>
      </c>
      <c r="R18" t="s">
        <v>6095</v>
      </c>
      <c r="S18">
        <v>1085.42</v>
      </c>
      <c r="T18">
        <v>7</v>
      </c>
      <c r="U18">
        <v>0</v>
      </c>
      <c r="V18">
        <v>282.20920000000001</v>
      </c>
    </row>
    <row r="19" spans="1:22" x14ac:dyDescent="0.3">
      <c r="A19">
        <v>9858</v>
      </c>
      <c r="B19" t="s">
        <v>10864</v>
      </c>
      <c r="C19">
        <v>2012</v>
      </c>
      <c r="D19" s="13">
        <v>40994</v>
      </c>
      <c r="E19" s="13">
        <v>40998</v>
      </c>
      <c r="F19" t="s">
        <v>50</v>
      </c>
      <c r="G19" t="s">
        <v>1923</v>
      </c>
      <c r="H19" t="s">
        <v>1924</v>
      </c>
      <c r="I19" t="s">
        <v>41</v>
      </c>
      <c r="J19" t="s">
        <v>27</v>
      </c>
      <c r="K19" t="s">
        <v>95</v>
      </c>
      <c r="L19" t="s">
        <v>96</v>
      </c>
      <c r="M19">
        <v>98103</v>
      </c>
      <c r="N19" t="s">
        <v>44</v>
      </c>
      <c r="O19" t="s">
        <v>1601</v>
      </c>
      <c r="P19" t="s">
        <v>32</v>
      </c>
      <c r="Q19" t="s">
        <v>56</v>
      </c>
      <c r="R19" t="s">
        <v>1602</v>
      </c>
      <c r="S19">
        <v>3393.68</v>
      </c>
      <c r="T19">
        <v>8</v>
      </c>
      <c r="U19">
        <v>0</v>
      </c>
      <c r="V19">
        <v>610.86239999999998</v>
      </c>
    </row>
    <row r="20" spans="1:22" x14ac:dyDescent="0.3">
      <c r="A20">
        <v>9791</v>
      </c>
      <c r="B20" t="s">
        <v>10837</v>
      </c>
      <c r="C20">
        <v>2014</v>
      </c>
      <c r="D20" s="13">
        <v>41726</v>
      </c>
      <c r="E20" s="13">
        <v>41731</v>
      </c>
      <c r="F20" t="s">
        <v>50</v>
      </c>
      <c r="G20" t="s">
        <v>1453</v>
      </c>
      <c r="H20" t="s">
        <v>1454</v>
      </c>
      <c r="I20" t="s">
        <v>26</v>
      </c>
      <c r="J20" t="s">
        <v>27</v>
      </c>
      <c r="K20" t="s">
        <v>184</v>
      </c>
      <c r="L20" t="s">
        <v>104</v>
      </c>
      <c r="M20">
        <v>77070</v>
      </c>
      <c r="N20" t="s">
        <v>105</v>
      </c>
      <c r="O20" t="s">
        <v>5396</v>
      </c>
      <c r="P20" t="s">
        <v>32</v>
      </c>
      <c r="Q20" t="s">
        <v>36</v>
      </c>
      <c r="R20" t="s">
        <v>5397</v>
      </c>
      <c r="S20">
        <v>211.24599999999998</v>
      </c>
      <c r="T20">
        <v>2</v>
      </c>
      <c r="U20">
        <v>0.3</v>
      </c>
      <c r="V20">
        <v>-66.391599999999983</v>
      </c>
    </row>
    <row r="21" spans="1:22" x14ac:dyDescent="0.3">
      <c r="A21">
        <v>9790</v>
      </c>
      <c r="B21" t="s">
        <v>10837</v>
      </c>
      <c r="C21">
        <v>2014</v>
      </c>
      <c r="D21" s="13">
        <v>41726</v>
      </c>
      <c r="E21" s="13">
        <v>41731</v>
      </c>
      <c r="F21" t="s">
        <v>50</v>
      </c>
      <c r="G21" t="s">
        <v>1453</v>
      </c>
      <c r="H21" t="s">
        <v>1454</v>
      </c>
      <c r="I21" t="s">
        <v>26</v>
      </c>
      <c r="J21" t="s">
        <v>27</v>
      </c>
      <c r="K21" t="s">
        <v>184</v>
      </c>
      <c r="L21" t="s">
        <v>104</v>
      </c>
      <c r="M21">
        <v>77070</v>
      </c>
      <c r="N21" t="s">
        <v>105</v>
      </c>
      <c r="O21" t="s">
        <v>2531</v>
      </c>
      <c r="P21" t="s">
        <v>71</v>
      </c>
      <c r="Q21" t="s">
        <v>161</v>
      </c>
      <c r="R21" t="s">
        <v>2532</v>
      </c>
      <c r="S21">
        <v>39.992000000000004</v>
      </c>
      <c r="T21">
        <v>1</v>
      </c>
      <c r="U21">
        <v>0.2</v>
      </c>
      <c r="V21">
        <v>6.9985999999999997</v>
      </c>
    </row>
    <row r="22" spans="1:22" x14ac:dyDescent="0.3">
      <c r="A22">
        <v>9789</v>
      </c>
      <c r="B22" t="s">
        <v>10837</v>
      </c>
      <c r="C22">
        <v>2014</v>
      </c>
      <c r="D22" s="13">
        <v>41726</v>
      </c>
      <c r="E22" s="13">
        <v>41731</v>
      </c>
      <c r="F22" t="s">
        <v>50</v>
      </c>
      <c r="G22" t="s">
        <v>1453</v>
      </c>
      <c r="H22" t="s">
        <v>1454</v>
      </c>
      <c r="I22" t="s">
        <v>26</v>
      </c>
      <c r="J22" t="s">
        <v>27</v>
      </c>
      <c r="K22" t="s">
        <v>184</v>
      </c>
      <c r="L22" t="s">
        <v>104</v>
      </c>
      <c r="M22">
        <v>77070</v>
      </c>
      <c r="N22" t="s">
        <v>105</v>
      </c>
      <c r="O22" t="s">
        <v>533</v>
      </c>
      <c r="P22" t="s">
        <v>32</v>
      </c>
      <c r="Q22" t="s">
        <v>36</v>
      </c>
      <c r="R22" t="s">
        <v>534</v>
      </c>
      <c r="S22">
        <v>600.55799999999999</v>
      </c>
      <c r="T22">
        <v>3</v>
      </c>
      <c r="U22">
        <v>0.3</v>
      </c>
      <c r="V22">
        <v>-8.5794000000000779</v>
      </c>
    </row>
    <row r="23" spans="1:22" x14ac:dyDescent="0.3">
      <c r="A23">
        <v>9788</v>
      </c>
      <c r="B23" t="s">
        <v>10837</v>
      </c>
      <c r="C23">
        <v>2014</v>
      </c>
      <c r="D23" s="13">
        <v>41726</v>
      </c>
      <c r="E23" s="13">
        <v>41731</v>
      </c>
      <c r="F23" t="s">
        <v>50</v>
      </c>
      <c r="G23" t="s">
        <v>1453</v>
      </c>
      <c r="H23" t="s">
        <v>1454</v>
      </c>
      <c r="I23" t="s">
        <v>26</v>
      </c>
      <c r="J23" t="s">
        <v>27</v>
      </c>
      <c r="K23" t="s">
        <v>184</v>
      </c>
      <c r="L23" t="s">
        <v>104</v>
      </c>
      <c r="M23">
        <v>77070</v>
      </c>
      <c r="N23" t="s">
        <v>105</v>
      </c>
      <c r="O23" t="s">
        <v>3091</v>
      </c>
      <c r="P23" t="s">
        <v>32</v>
      </c>
      <c r="Q23" t="s">
        <v>33</v>
      </c>
      <c r="R23" t="s">
        <v>3092</v>
      </c>
      <c r="S23">
        <v>1023.3319999999999</v>
      </c>
      <c r="T23">
        <v>5</v>
      </c>
      <c r="U23">
        <v>0.32</v>
      </c>
      <c r="V23">
        <v>-30.098000000000127</v>
      </c>
    </row>
    <row r="24" spans="1:22" x14ac:dyDescent="0.3">
      <c r="A24">
        <v>9767</v>
      </c>
      <c r="B24" t="s">
        <v>10826</v>
      </c>
      <c r="C24">
        <v>2014</v>
      </c>
      <c r="D24" s="13">
        <v>41699</v>
      </c>
      <c r="E24" s="13">
        <v>41705</v>
      </c>
      <c r="F24" t="s">
        <v>50</v>
      </c>
      <c r="G24" t="s">
        <v>4743</v>
      </c>
      <c r="H24" t="s">
        <v>4744</v>
      </c>
      <c r="I24" t="s">
        <v>26</v>
      </c>
      <c r="J24" t="s">
        <v>27</v>
      </c>
      <c r="K24" t="s">
        <v>3687</v>
      </c>
      <c r="L24" t="s">
        <v>747</v>
      </c>
      <c r="M24">
        <v>6457</v>
      </c>
      <c r="N24" t="s">
        <v>148</v>
      </c>
      <c r="O24" t="s">
        <v>2197</v>
      </c>
      <c r="P24" t="s">
        <v>46</v>
      </c>
      <c r="Q24" t="s">
        <v>90</v>
      </c>
      <c r="R24" t="s">
        <v>2198</v>
      </c>
      <c r="S24">
        <v>7.78</v>
      </c>
      <c r="T24">
        <v>1</v>
      </c>
      <c r="U24">
        <v>0</v>
      </c>
      <c r="V24">
        <v>3.5009999999999994</v>
      </c>
    </row>
    <row r="25" spans="1:22" x14ac:dyDescent="0.3">
      <c r="A25">
        <v>9766</v>
      </c>
      <c r="B25" t="s">
        <v>10826</v>
      </c>
      <c r="C25">
        <v>2014</v>
      </c>
      <c r="D25" s="13">
        <v>41699</v>
      </c>
      <c r="E25" s="13">
        <v>41705</v>
      </c>
      <c r="F25" t="s">
        <v>50</v>
      </c>
      <c r="G25" t="s">
        <v>4743</v>
      </c>
      <c r="H25" t="s">
        <v>4744</v>
      </c>
      <c r="I25" t="s">
        <v>26</v>
      </c>
      <c r="J25" t="s">
        <v>27</v>
      </c>
      <c r="K25" t="s">
        <v>3687</v>
      </c>
      <c r="L25" t="s">
        <v>747</v>
      </c>
      <c r="M25">
        <v>6457</v>
      </c>
      <c r="N25" t="s">
        <v>148</v>
      </c>
      <c r="O25" t="s">
        <v>4737</v>
      </c>
      <c r="P25" t="s">
        <v>46</v>
      </c>
      <c r="Q25" t="s">
        <v>75</v>
      </c>
      <c r="R25" t="s">
        <v>4738</v>
      </c>
      <c r="S25">
        <v>9.84</v>
      </c>
      <c r="T25">
        <v>2</v>
      </c>
      <c r="U25">
        <v>0</v>
      </c>
      <c r="V25">
        <v>4.7231999999999994</v>
      </c>
    </row>
    <row r="26" spans="1:22" x14ac:dyDescent="0.3">
      <c r="A26">
        <v>9759</v>
      </c>
      <c r="B26" t="s">
        <v>10820</v>
      </c>
      <c r="C26">
        <v>2014</v>
      </c>
      <c r="D26" s="13">
        <v>41726</v>
      </c>
      <c r="E26" s="13">
        <v>41728</v>
      </c>
      <c r="F26" t="s">
        <v>23</v>
      </c>
      <c r="G26" t="s">
        <v>454</v>
      </c>
      <c r="H26" t="s">
        <v>455</v>
      </c>
      <c r="I26" t="s">
        <v>26</v>
      </c>
      <c r="J26" t="s">
        <v>27</v>
      </c>
      <c r="K26" t="s">
        <v>1464</v>
      </c>
      <c r="L26" t="s">
        <v>319</v>
      </c>
      <c r="M26">
        <v>23223</v>
      </c>
      <c r="N26" t="s">
        <v>30</v>
      </c>
      <c r="O26" t="s">
        <v>1028</v>
      </c>
      <c r="P26" t="s">
        <v>46</v>
      </c>
      <c r="Q26" t="s">
        <v>90</v>
      </c>
      <c r="R26" t="s">
        <v>1029</v>
      </c>
      <c r="S26">
        <v>17.64</v>
      </c>
      <c r="T26">
        <v>4</v>
      </c>
      <c r="U26">
        <v>0</v>
      </c>
      <c r="V26">
        <v>8.1143999999999998</v>
      </c>
    </row>
    <row r="27" spans="1:22" x14ac:dyDescent="0.3">
      <c r="A27">
        <v>9758</v>
      </c>
      <c r="B27" t="s">
        <v>10820</v>
      </c>
      <c r="C27">
        <v>2014</v>
      </c>
      <c r="D27" s="13">
        <v>41726</v>
      </c>
      <c r="E27" s="13">
        <v>41728</v>
      </c>
      <c r="F27" t="s">
        <v>23</v>
      </c>
      <c r="G27" t="s">
        <v>454</v>
      </c>
      <c r="H27" t="s">
        <v>455</v>
      </c>
      <c r="I27" t="s">
        <v>26</v>
      </c>
      <c r="J27" t="s">
        <v>27</v>
      </c>
      <c r="K27" t="s">
        <v>1464</v>
      </c>
      <c r="L27" t="s">
        <v>319</v>
      </c>
      <c r="M27">
        <v>23223</v>
      </c>
      <c r="N27" t="s">
        <v>30</v>
      </c>
      <c r="O27" t="s">
        <v>8856</v>
      </c>
      <c r="P27" t="s">
        <v>71</v>
      </c>
      <c r="Q27" t="s">
        <v>72</v>
      </c>
      <c r="R27" t="s">
        <v>8857</v>
      </c>
      <c r="S27">
        <v>206.1</v>
      </c>
      <c r="T27">
        <v>5</v>
      </c>
      <c r="U27">
        <v>0</v>
      </c>
      <c r="V27">
        <v>55.647000000000006</v>
      </c>
    </row>
    <row r="28" spans="1:22" x14ac:dyDescent="0.3">
      <c r="A28">
        <v>9757</v>
      </c>
      <c r="B28" t="s">
        <v>10820</v>
      </c>
      <c r="C28">
        <v>2014</v>
      </c>
      <c r="D28" s="13">
        <v>41726</v>
      </c>
      <c r="E28" s="13">
        <v>41728</v>
      </c>
      <c r="F28" t="s">
        <v>23</v>
      </c>
      <c r="G28" t="s">
        <v>454</v>
      </c>
      <c r="H28" t="s">
        <v>455</v>
      </c>
      <c r="I28" t="s">
        <v>26</v>
      </c>
      <c r="J28" t="s">
        <v>27</v>
      </c>
      <c r="K28" t="s">
        <v>1464</v>
      </c>
      <c r="L28" t="s">
        <v>319</v>
      </c>
      <c r="M28">
        <v>23223</v>
      </c>
      <c r="N28" t="s">
        <v>30</v>
      </c>
      <c r="O28" t="s">
        <v>1105</v>
      </c>
      <c r="P28" t="s">
        <v>32</v>
      </c>
      <c r="Q28" t="s">
        <v>56</v>
      </c>
      <c r="R28" t="s">
        <v>1106</v>
      </c>
      <c r="S28">
        <v>292.10000000000002</v>
      </c>
      <c r="T28">
        <v>2</v>
      </c>
      <c r="U28">
        <v>0</v>
      </c>
      <c r="V28">
        <v>58.419999999999987</v>
      </c>
    </row>
    <row r="29" spans="1:22" x14ac:dyDescent="0.3">
      <c r="A29">
        <v>9756</v>
      </c>
      <c r="B29" t="s">
        <v>10820</v>
      </c>
      <c r="C29">
        <v>2014</v>
      </c>
      <c r="D29" s="13">
        <v>41726</v>
      </c>
      <c r="E29" s="13">
        <v>41728</v>
      </c>
      <c r="F29" t="s">
        <v>23</v>
      </c>
      <c r="G29" t="s">
        <v>454</v>
      </c>
      <c r="H29" t="s">
        <v>455</v>
      </c>
      <c r="I29" t="s">
        <v>26</v>
      </c>
      <c r="J29" t="s">
        <v>27</v>
      </c>
      <c r="K29" t="s">
        <v>1464</v>
      </c>
      <c r="L29" t="s">
        <v>319</v>
      </c>
      <c r="M29">
        <v>23223</v>
      </c>
      <c r="N29" t="s">
        <v>30</v>
      </c>
      <c r="O29" t="s">
        <v>6009</v>
      </c>
      <c r="P29" t="s">
        <v>46</v>
      </c>
      <c r="Q29" t="s">
        <v>59</v>
      </c>
      <c r="R29" t="s">
        <v>6010</v>
      </c>
      <c r="S29">
        <v>332.94</v>
      </c>
      <c r="T29">
        <v>3</v>
      </c>
      <c r="U29">
        <v>0</v>
      </c>
      <c r="V29">
        <v>9.9882000000000204</v>
      </c>
    </row>
    <row r="30" spans="1:22" x14ac:dyDescent="0.3">
      <c r="A30">
        <v>9755</v>
      </c>
      <c r="B30" t="s">
        <v>10820</v>
      </c>
      <c r="C30">
        <v>2014</v>
      </c>
      <c r="D30" s="13">
        <v>41726</v>
      </c>
      <c r="E30" s="13">
        <v>41728</v>
      </c>
      <c r="F30" t="s">
        <v>23</v>
      </c>
      <c r="G30" t="s">
        <v>454</v>
      </c>
      <c r="H30" t="s">
        <v>455</v>
      </c>
      <c r="I30" t="s">
        <v>26</v>
      </c>
      <c r="J30" t="s">
        <v>27</v>
      </c>
      <c r="K30" t="s">
        <v>1464</v>
      </c>
      <c r="L30" t="s">
        <v>319</v>
      </c>
      <c r="M30">
        <v>23223</v>
      </c>
      <c r="N30" t="s">
        <v>30</v>
      </c>
      <c r="O30" t="s">
        <v>897</v>
      </c>
      <c r="P30" t="s">
        <v>46</v>
      </c>
      <c r="Q30" t="s">
        <v>75</v>
      </c>
      <c r="R30" t="s">
        <v>898</v>
      </c>
      <c r="S30">
        <v>17.760000000000002</v>
      </c>
      <c r="T30">
        <v>2</v>
      </c>
      <c r="U30">
        <v>0</v>
      </c>
      <c r="V30">
        <v>8.8800000000000008</v>
      </c>
    </row>
    <row r="31" spans="1:22" x14ac:dyDescent="0.3">
      <c r="A31">
        <v>9754</v>
      </c>
      <c r="B31" t="s">
        <v>10820</v>
      </c>
      <c r="C31">
        <v>2014</v>
      </c>
      <c r="D31" s="13">
        <v>41726</v>
      </c>
      <c r="E31" s="13">
        <v>41728</v>
      </c>
      <c r="F31" t="s">
        <v>23</v>
      </c>
      <c r="G31" t="s">
        <v>454</v>
      </c>
      <c r="H31" t="s">
        <v>455</v>
      </c>
      <c r="I31" t="s">
        <v>26</v>
      </c>
      <c r="J31" t="s">
        <v>27</v>
      </c>
      <c r="K31" t="s">
        <v>1464</v>
      </c>
      <c r="L31" t="s">
        <v>319</v>
      </c>
      <c r="M31">
        <v>23223</v>
      </c>
      <c r="N31" t="s">
        <v>30</v>
      </c>
      <c r="O31" t="s">
        <v>6844</v>
      </c>
      <c r="P31" t="s">
        <v>46</v>
      </c>
      <c r="Q31" t="s">
        <v>47</v>
      </c>
      <c r="R31" t="s">
        <v>6845</v>
      </c>
      <c r="S31">
        <v>8.26</v>
      </c>
      <c r="T31">
        <v>2</v>
      </c>
      <c r="U31">
        <v>0</v>
      </c>
      <c r="V31">
        <v>3.7995999999999999</v>
      </c>
    </row>
    <row r="32" spans="1:22" x14ac:dyDescent="0.3">
      <c r="A32">
        <v>9750</v>
      </c>
      <c r="B32" t="s">
        <v>10817</v>
      </c>
      <c r="C32">
        <v>2013</v>
      </c>
      <c r="D32" s="13">
        <v>41338</v>
      </c>
      <c r="E32" s="13">
        <v>41342</v>
      </c>
      <c r="F32" t="s">
        <v>50</v>
      </c>
      <c r="G32" t="s">
        <v>5459</v>
      </c>
      <c r="H32" t="s">
        <v>5460</v>
      </c>
      <c r="I32" t="s">
        <v>41</v>
      </c>
      <c r="J32" t="s">
        <v>27</v>
      </c>
      <c r="K32" t="s">
        <v>244</v>
      </c>
      <c r="L32" t="s">
        <v>2694</v>
      </c>
      <c r="M32">
        <v>3820</v>
      </c>
      <c r="N32" t="s">
        <v>148</v>
      </c>
      <c r="O32" t="s">
        <v>1662</v>
      </c>
      <c r="P32" t="s">
        <v>71</v>
      </c>
      <c r="Q32" t="s">
        <v>161</v>
      </c>
      <c r="R32" t="s">
        <v>1663</v>
      </c>
      <c r="S32">
        <v>159.97999999999999</v>
      </c>
      <c r="T32">
        <v>2</v>
      </c>
      <c r="U32">
        <v>0</v>
      </c>
      <c r="V32">
        <v>57.592799999999997</v>
      </c>
    </row>
    <row r="33" spans="1:22" x14ac:dyDescent="0.3">
      <c r="A33">
        <v>9741</v>
      </c>
      <c r="B33" t="s">
        <v>10810</v>
      </c>
      <c r="C33">
        <v>2014</v>
      </c>
      <c r="D33" s="13">
        <v>41715</v>
      </c>
      <c r="E33" s="13">
        <v>41720</v>
      </c>
      <c r="F33" t="s">
        <v>50</v>
      </c>
      <c r="G33" t="s">
        <v>5632</v>
      </c>
      <c r="H33" t="s">
        <v>5633</v>
      </c>
      <c r="I33" t="s">
        <v>41</v>
      </c>
      <c r="J33" t="s">
        <v>27</v>
      </c>
      <c r="K33" t="s">
        <v>42</v>
      </c>
      <c r="L33" t="s">
        <v>43</v>
      </c>
      <c r="M33">
        <v>90032</v>
      </c>
      <c r="N33" t="s">
        <v>44</v>
      </c>
      <c r="O33" t="s">
        <v>2296</v>
      </c>
      <c r="P33" t="s">
        <v>46</v>
      </c>
      <c r="Q33" t="s">
        <v>78</v>
      </c>
      <c r="R33" t="s">
        <v>2297</v>
      </c>
      <c r="S33">
        <v>140.67000000000002</v>
      </c>
      <c r="T33">
        <v>3</v>
      </c>
      <c r="U33">
        <v>0</v>
      </c>
      <c r="V33">
        <v>54.861300000000007</v>
      </c>
    </row>
    <row r="34" spans="1:22" x14ac:dyDescent="0.3">
      <c r="A34">
        <v>9740</v>
      </c>
      <c r="B34" t="s">
        <v>10810</v>
      </c>
      <c r="C34">
        <v>2014</v>
      </c>
      <c r="D34" s="13">
        <v>41715</v>
      </c>
      <c r="E34" s="13">
        <v>41720</v>
      </c>
      <c r="F34" t="s">
        <v>50</v>
      </c>
      <c r="G34" t="s">
        <v>5632</v>
      </c>
      <c r="H34" t="s">
        <v>5633</v>
      </c>
      <c r="I34" t="s">
        <v>41</v>
      </c>
      <c r="J34" t="s">
        <v>27</v>
      </c>
      <c r="K34" t="s">
        <v>42</v>
      </c>
      <c r="L34" t="s">
        <v>43</v>
      </c>
      <c r="M34">
        <v>90032</v>
      </c>
      <c r="N34" t="s">
        <v>44</v>
      </c>
      <c r="O34" t="s">
        <v>4737</v>
      </c>
      <c r="P34" t="s">
        <v>46</v>
      </c>
      <c r="Q34" t="s">
        <v>75</v>
      </c>
      <c r="R34" t="s">
        <v>4738</v>
      </c>
      <c r="S34">
        <v>19.68</v>
      </c>
      <c r="T34">
        <v>5</v>
      </c>
      <c r="U34">
        <v>0.2</v>
      </c>
      <c r="V34">
        <v>6.8879999999999981</v>
      </c>
    </row>
    <row r="35" spans="1:22" x14ac:dyDescent="0.3">
      <c r="A35">
        <v>9739</v>
      </c>
      <c r="B35" t="s">
        <v>10810</v>
      </c>
      <c r="C35">
        <v>2014</v>
      </c>
      <c r="D35" s="13">
        <v>41715</v>
      </c>
      <c r="E35" s="13">
        <v>41720</v>
      </c>
      <c r="F35" t="s">
        <v>50</v>
      </c>
      <c r="G35" t="s">
        <v>5632</v>
      </c>
      <c r="H35" t="s">
        <v>5633</v>
      </c>
      <c r="I35" t="s">
        <v>41</v>
      </c>
      <c r="J35" t="s">
        <v>27</v>
      </c>
      <c r="K35" t="s">
        <v>42</v>
      </c>
      <c r="L35" t="s">
        <v>43</v>
      </c>
      <c r="M35">
        <v>90032</v>
      </c>
      <c r="N35" t="s">
        <v>44</v>
      </c>
      <c r="O35" t="s">
        <v>3521</v>
      </c>
      <c r="P35" t="s">
        <v>46</v>
      </c>
      <c r="Q35" t="s">
        <v>75</v>
      </c>
      <c r="R35" t="s">
        <v>3522</v>
      </c>
      <c r="S35">
        <v>70.463999999999999</v>
      </c>
      <c r="T35">
        <v>6</v>
      </c>
      <c r="U35">
        <v>0.2</v>
      </c>
      <c r="V35">
        <v>22.900799999999997</v>
      </c>
    </row>
    <row r="36" spans="1:22" x14ac:dyDescent="0.3">
      <c r="A36">
        <v>9738</v>
      </c>
      <c r="B36" t="s">
        <v>10810</v>
      </c>
      <c r="C36">
        <v>2014</v>
      </c>
      <c r="D36" s="13">
        <v>41715</v>
      </c>
      <c r="E36" s="13">
        <v>41720</v>
      </c>
      <c r="F36" t="s">
        <v>50</v>
      </c>
      <c r="G36" t="s">
        <v>5632</v>
      </c>
      <c r="H36" t="s">
        <v>5633</v>
      </c>
      <c r="I36" t="s">
        <v>41</v>
      </c>
      <c r="J36" t="s">
        <v>27</v>
      </c>
      <c r="K36" t="s">
        <v>42</v>
      </c>
      <c r="L36" t="s">
        <v>43</v>
      </c>
      <c r="M36">
        <v>90032</v>
      </c>
      <c r="N36" t="s">
        <v>44</v>
      </c>
      <c r="O36" t="s">
        <v>6094</v>
      </c>
      <c r="P36" t="s">
        <v>46</v>
      </c>
      <c r="Q36" t="s">
        <v>59</v>
      </c>
      <c r="R36" t="s">
        <v>6095</v>
      </c>
      <c r="S36">
        <v>310.12</v>
      </c>
      <c r="T36">
        <v>2</v>
      </c>
      <c r="U36">
        <v>0</v>
      </c>
      <c r="V36">
        <v>80.631200000000007</v>
      </c>
    </row>
    <row r="37" spans="1:22" x14ac:dyDescent="0.3">
      <c r="A37">
        <v>9698</v>
      </c>
      <c r="B37" t="s">
        <v>10787</v>
      </c>
      <c r="C37">
        <v>2013</v>
      </c>
      <c r="D37" s="13">
        <v>41345</v>
      </c>
      <c r="E37" s="13">
        <v>41345</v>
      </c>
      <c r="F37" t="s">
        <v>1290</v>
      </c>
      <c r="G37" t="s">
        <v>3211</v>
      </c>
      <c r="H37" t="s">
        <v>3212</v>
      </c>
      <c r="I37" t="s">
        <v>102</v>
      </c>
      <c r="J37" t="s">
        <v>27</v>
      </c>
      <c r="K37" t="s">
        <v>146</v>
      </c>
      <c r="L37" t="s">
        <v>147</v>
      </c>
      <c r="M37">
        <v>19140</v>
      </c>
      <c r="N37" t="s">
        <v>148</v>
      </c>
      <c r="O37" t="s">
        <v>4745</v>
      </c>
      <c r="P37" t="s">
        <v>32</v>
      </c>
      <c r="Q37" t="s">
        <v>65</v>
      </c>
      <c r="R37" t="s">
        <v>4746</v>
      </c>
      <c r="S37">
        <v>30.336000000000002</v>
      </c>
      <c r="T37">
        <v>4</v>
      </c>
      <c r="U37">
        <v>0.2</v>
      </c>
      <c r="V37">
        <v>9.48</v>
      </c>
    </row>
    <row r="38" spans="1:22" x14ac:dyDescent="0.3">
      <c r="A38">
        <v>9660</v>
      </c>
      <c r="B38" t="s">
        <v>10758</v>
      </c>
      <c r="C38">
        <v>2011</v>
      </c>
      <c r="D38" s="13">
        <v>40628</v>
      </c>
      <c r="E38" s="13">
        <v>40632</v>
      </c>
      <c r="F38" t="s">
        <v>23</v>
      </c>
      <c r="G38" t="s">
        <v>3968</v>
      </c>
      <c r="H38" t="s">
        <v>3969</v>
      </c>
      <c r="I38" t="s">
        <v>26</v>
      </c>
      <c r="J38" t="s">
        <v>27</v>
      </c>
      <c r="K38" t="s">
        <v>4039</v>
      </c>
      <c r="L38" t="s">
        <v>43</v>
      </c>
      <c r="M38">
        <v>91767</v>
      </c>
      <c r="N38" t="s">
        <v>44</v>
      </c>
      <c r="O38" t="s">
        <v>6731</v>
      </c>
      <c r="P38" t="s">
        <v>46</v>
      </c>
      <c r="Q38" t="s">
        <v>47</v>
      </c>
      <c r="R38" t="s">
        <v>6732</v>
      </c>
      <c r="S38">
        <v>18.75</v>
      </c>
      <c r="T38">
        <v>5</v>
      </c>
      <c r="U38">
        <v>0</v>
      </c>
      <c r="V38">
        <v>9</v>
      </c>
    </row>
    <row r="39" spans="1:22" x14ac:dyDescent="0.3">
      <c r="A39">
        <v>9644</v>
      </c>
      <c r="B39" t="s">
        <v>10751</v>
      </c>
      <c r="C39">
        <v>2011</v>
      </c>
      <c r="D39" s="13">
        <v>40609</v>
      </c>
      <c r="E39" s="13">
        <v>40614</v>
      </c>
      <c r="F39" t="s">
        <v>50</v>
      </c>
      <c r="G39" t="s">
        <v>9528</v>
      </c>
      <c r="H39" t="s">
        <v>9529</v>
      </c>
      <c r="I39" t="s">
        <v>41</v>
      </c>
      <c r="J39" t="s">
        <v>27</v>
      </c>
      <c r="K39" t="s">
        <v>95</v>
      </c>
      <c r="L39" t="s">
        <v>96</v>
      </c>
      <c r="M39">
        <v>98103</v>
      </c>
      <c r="N39" t="s">
        <v>44</v>
      </c>
      <c r="O39" t="s">
        <v>6357</v>
      </c>
      <c r="P39" t="s">
        <v>32</v>
      </c>
      <c r="Q39" t="s">
        <v>36</v>
      </c>
      <c r="R39" t="s">
        <v>6358</v>
      </c>
      <c r="S39">
        <v>481.56800000000004</v>
      </c>
      <c r="T39">
        <v>2</v>
      </c>
      <c r="U39">
        <v>0.2</v>
      </c>
      <c r="V39">
        <v>54.17639999999993</v>
      </c>
    </row>
    <row r="40" spans="1:22" x14ac:dyDescent="0.3">
      <c r="A40">
        <v>9643</v>
      </c>
      <c r="B40" t="s">
        <v>10751</v>
      </c>
      <c r="C40">
        <v>2011</v>
      </c>
      <c r="D40" s="13">
        <v>40609</v>
      </c>
      <c r="E40" s="13">
        <v>40614</v>
      </c>
      <c r="F40" t="s">
        <v>50</v>
      </c>
      <c r="G40" t="s">
        <v>9528</v>
      </c>
      <c r="H40" t="s">
        <v>9529</v>
      </c>
      <c r="I40" t="s">
        <v>41</v>
      </c>
      <c r="J40" t="s">
        <v>27</v>
      </c>
      <c r="K40" t="s">
        <v>95</v>
      </c>
      <c r="L40" t="s">
        <v>96</v>
      </c>
      <c r="M40">
        <v>98103</v>
      </c>
      <c r="N40" t="s">
        <v>44</v>
      </c>
      <c r="O40" t="s">
        <v>10550</v>
      </c>
      <c r="P40" t="s">
        <v>32</v>
      </c>
      <c r="Q40" t="s">
        <v>36</v>
      </c>
      <c r="R40" t="s">
        <v>10551</v>
      </c>
      <c r="S40">
        <v>436.70400000000006</v>
      </c>
      <c r="T40">
        <v>6</v>
      </c>
      <c r="U40">
        <v>0.2</v>
      </c>
      <c r="V40">
        <v>21.835199999999986</v>
      </c>
    </row>
    <row r="41" spans="1:22" x14ac:dyDescent="0.3">
      <c r="A41">
        <v>9642</v>
      </c>
      <c r="B41" t="s">
        <v>10751</v>
      </c>
      <c r="C41">
        <v>2011</v>
      </c>
      <c r="D41" s="13">
        <v>40609</v>
      </c>
      <c r="E41" s="13">
        <v>40614</v>
      </c>
      <c r="F41" t="s">
        <v>50</v>
      </c>
      <c r="G41" t="s">
        <v>9528</v>
      </c>
      <c r="H41" t="s">
        <v>9529</v>
      </c>
      <c r="I41" t="s">
        <v>41</v>
      </c>
      <c r="J41" t="s">
        <v>27</v>
      </c>
      <c r="K41" t="s">
        <v>95</v>
      </c>
      <c r="L41" t="s">
        <v>96</v>
      </c>
      <c r="M41">
        <v>98103</v>
      </c>
      <c r="N41" t="s">
        <v>44</v>
      </c>
      <c r="O41" t="s">
        <v>1412</v>
      </c>
      <c r="P41" t="s">
        <v>46</v>
      </c>
      <c r="Q41" t="s">
        <v>59</v>
      </c>
      <c r="R41" t="s">
        <v>1413</v>
      </c>
      <c r="S41">
        <v>204.89999999999998</v>
      </c>
      <c r="T41">
        <v>5</v>
      </c>
      <c r="U41">
        <v>0</v>
      </c>
      <c r="V41">
        <v>0</v>
      </c>
    </row>
    <row r="42" spans="1:22" x14ac:dyDescent="0.3">
      <c r="A42">
        <v>9641</v>
      </c>
      <c r="B42" t="s">
        <v>10751</v>
      </c>
      <c r="C42">
        <v>2011</v>
      </c>
      <c r="D42" s="13">
        <v>40609</v>
      </c>
      <c r="E42" s="13">
        <v>40614</v>
      </c>
      <c r="F42" t="s">
        <v>50</v>
      </c>
      <c r="G42" t="s">
        <v>9528</v>
      </c>
      <c r="H42" t="s">
        <v>9529</v>
      </c>
      <c r="I42" t="s">
        <v>41</v>
      </c>
      <c r="J42" t="s">
        <v>27</v>
      </c>
      <c r="K42" t="s">
        <v>95</v>
      </c>
      <c r="L42" t="s">
        <v>96</v>
      </c>
      <c r="M42">
        <v>98103</v>
      </c>
      <c r="N42" t="s">
        <v>44</v>
      </c>
      <c r="O42" t="s">
        <v>472</v>
      </c>
      <c r="P42" t="s">
        <v>46</v>
      </c>
      <c r="Q42" t="s">
        <v>68</v>
      </c>
      <c r="R42" t="s">
        <v>473</v>
      </c>
      <c r="S42">
        <v>20.65</v>
      </c>
      <c r="T42">
        <v>5</v>
      </c>
      <c r="U42">
        <v>0</v>
      </c>
      <c r="V42">
        <v>9.4989999999999988</v>
      </c>
    </row>
    <row r="43" spans="1:22" x14ac:dyDescent="0.3">
      <c r="A43">
        <v>9568</v>
      </c>
      <c r="B43" t="s">
        <v>10706</v>
      </c>
      <c r="C43">
        <v>2011</v>
      </c>
      <c r="D43" s="13">
        <v>40633</v>
      </c>
      <c r="E43" s="13">
        <v>40633</v>
      </c>
      <c r="F43" t="s">
        <v>1290</v>
      </c>
      <c r="G43" t="s">
        <v>1945</v>
      </c>
      <c r="H43" t="s">
        <v>1946</v>
      </c>
      <c r="I43" t="s">
        <v>26</v>
      </c>
      <c r="J43" t="s">
        <v>27</v>
      </c>
      <c r="K43" t="s">
        <v>900</v>
      </c>
      <c r="L43" t="s">
        <v>54</v>
      </c>
      <c r="M43">
        <v>33614</v>
      </c>
      <c r="N43" t="s">
        <v>30</v>
      </c>
      <c r="O43" t="s">
        <v>782</v>
      </c>
      <c r="P43" t="s">
        <v>46</v>
      </c>
      <c r="Q43" t="s">
        <v>68</v>
      </c>
      <c r="R43" t="s">
        <v>783</v>
      </c>
      <c r="S43">
        <v>4.032</v>
      </c>
      <c r="T43">
        <v>2</v>
      </c>
      <c r="U43">
        <v>0.2</v>
      </c>
      <c r="V43">
        <v>1.0584000000000002</v>
      </c>
    </row>
    <row r="44" spans="1:22" x14ac:dyDescent="0.3">
      <c r="A44">
        <v>9567</v>
      </c>
      <c r="B44" t="s">
        <v>10706</v>
      </c>
      <c r="C44">
        <v>2011</v>
      </c>
      <c r="D44" s="13">
        <v>40633</v>
      </c>
      <c r="E44" s="13">
        <v>40633</v>
      </c>
      <c r="F44" t="s">
        <v>1290</v>
      </c>
      <c r="G44" t="s">
        <v>1945</v>
      </c>
      <c r="H44" t="s">
        <v>1946</v>
      </c>
      <c r="I44" t="s">
        <v>26</v>
      </c>
      <c r="J44" t="s">
        <v>27</v>
      </c>
      <c r="K44" t="s">
        <v>900</v>
      </c>
      <c r="L44" t="s">
        <v>54</v>
      </c>
      <c r="M44">
        <v>33614</v>
      </c>
      <c r="N44" t="s">
        <v>30</v>
      </c>
      <c r="O44" t="s">
        <v>2616</v>
      </c>
      <c r="P44" t="s">
        <v>46</v>
      </c>
      <c r="Q44" t="s">
        <v>75</v>
      </c>
      <c r="R44" t="s">
        <v>2617</v>
      </c>
      <c r="S44">
        <v>12.645000000000001</v>
      </c>
      <c r="T44">
        <v>5</v>
      </c>
      <c r="U44">
        <v>0.7</v>
      </c>
      <c r="V44">
        <v>-10.116</v>
      </c>
    </row>
    <row r="45" spans="1:22" x14ac:dyDescent="0.3">
      <c r="A45">
        <v>9566</v>
      </c>
      <c r="B45" t="s">
        <v>10706</v>
      </c>
      <c r="C45">
        <v>2011</v>
      </c>
      <c r="D45" s="13">
        <v>40633</v>
      </c>
      <c r="E45" s="13">
        <v>40633</v>
      </c>
      <c r="F45" t="s">
        <v>1290</v>
      </c>
      <c r="G45" t="s">
        <v>1945</v>
      </c>
      <c r="H45" t="s">
        <v>1946</v>
      </c>
      <c r="I45" t="s">
        <v>26</v>
      </c>
      <c r="J45" t="s">
        <v>27</v>
      </c>
      <c r="K45" t="s">
        <v>900</v>
      </c>
      <c r="L45" t="s">
        <v>54</v>
      </c>
      <c r="M45">
        <v>33614</v>
      </c>
      <c r="N45" t="s">
        <v>30</v>
      </c>
      <c r="O45" t="s">
        <v>942</v>
      </c>
      <c r="P45" t="s">
        <v>32</v>
      </c>
      <c r="Q45" t="s">
        <v>36</v>
      </c>
      <c r="R45" t="s">
        <v>943</v>
      </c>
      <c r="S45">
        <v>1125.4879999999998</v>
      </c>
      <c r="T45">
        <v>7</v>
      </c>
      <c r="U45">
        <v>0.2</v>
      </c>
      <c r="V45">
        <v>98.480200000000082</v>
      </c>
    </row>
    <row r="46" spans="1:22" x14ac:dyDescent="0.3">
      <c r="A46">
        <v>9530</v>
      </c>
      <c r="B46" t="s">
        <v>10682</v>
      </c>
      <c r="C46">
        <v>2014</v>
      </c>
      <c r="D46" s="13">
        <v>41723</v>
      </c>
      <c r="E46" s="13">
        <v>41724</v>
      </c>
      <c r="F46" t="s">
        <v>1290</v>
      </c>
      <c r="G46" t="s">
        <v>4808</v>
      </c>
      <c r="H46" t="s">
        <v>4809</v>
      </c>
      <c r="I46" t="s">
        <v>41</v>
      </c>
      <c r="J46" t="s">
        <v>27</v>
      </c>
      <c r="K46" t="s">
        <v>9147</v>
      </c>
      <c r="L46" t="s">
        <v>104</v>
      </c>
      <c r="M46">
        <v>77705</v>
      </c>
      <c r="N46" t="s">
        <v>105</v>
      </c>
      <c r="O46" t="s">
        <v>3355</v>
      </c>
      <c r="P46" t="s">
        <v>46</v>
      </c>
      <c r="Q46" t="s">
        <v>59</v>
      </c>
      <c r="R46" t="s">
        <v>3356</v>
      </c>
      <c r="S46">
        <v>12.768000000000001</v>
      </c>
      <c r="T46">
        <v>2</v>
      </c>
      <c r="U46">
        <v>0.2</v>
      </c>
      <c r="V46">
        <v>0.95759999999999934</v>
      </c>
    </row>
    <row r="47" spans="1:22" x14ac:dyDescent="0.3">
      <c r="A47">
        <v>9515</v>
      </c>
      <c r="B47" t="s">
        <v>10673</v>
      </c>
      <c r="C47">
        <v>2011</v>
      </c>
      <c r="D47" s="13">
        <v>40616</v>
      </c>
      <c r="E47" s="13">
        <v>40620</v>
      </c>
      <c r="F47" t="s">
        <v>50</v>
      </c>
      <c r="G47" t="s">
        <v>7338</v>
      </c>
      <c r="H47" t="s">
        <v>7339</v>
      </c>
      <c r="I47" t="s">
        <v>102</v>
      </c>
      <c r="J47" t="s">
        <v>27</v>
      </c>
      <c r="K47" t="s">
        <v>1521</v>
      </c>
      <c r="L47" t="s">
        <v>54</v>
      </c>
      <c r="M47">
        <v>32216</v>
      </c>
      <c r="N47" t="s">
        <v>30</v>
      </c>
      <c r="O47" t="s">
        <v>2498</v>
      </c>
      <c r="P47" t="s">
        <v>46</v>
      </c>
      <c r="Q47" t="s">
        <v>90</v>
      </c>
      <c r="R47" t="s">
        <v>2499</v>
      </c>
      <c r="S47">
        <v>91.055999999999997</v>
      </c>
      <c r="T47">
        <v>6</v>
      </c>
      <c r="U47">
        <v>0.2</v>
      </c>
      <c r="V47">
        <v>31.869599999999995</v>
      </c>
    </row>
    <row r="48" spans="1:22" x14ac:dyDescent="0.3">
      <c r="A48">
        <v>45</v>
      </c>
      <c r="B48" t="s">
        <v>225</v>
      </c>
      <c r="C48">
        <v>2013</v>
      </c>
      <c r="D48" s="13">
        <v>41345</v>
      </c>
      <c r="E48" s="13">
        <v>41347</v>
      </c>
      <c r="F48" t="s">
        <v>188</v>
      </c>
      <c r="G48" t="s">
        <v>226</v>
      </c>
      <c r="H48" t="s">
        <v>227</v>
      </c>
      <c r="I48" t="s">
        <v>41</v>
      </c>
      <c r="J48" t="s">
        <v>27</v>
      </c>
      <c r="K48" t="s">
        <v>228</v>
      </c>
      <c r="L48" t="s">
        <v>229</v>
      </c>
      <c r="M48">
        <v>55122</v>
      </c>
      <c r="N48" t="s">
        <v>105</v>
      </c>
      <c r="O48" t="s">
        <v>230</v>
      </c>
      <c r="P48" t="s">
        <v>71</v>
      </c>
      <c r="Q48" t="s">
        <v>161</v>
      </c>
      <c r="R48" t="s">
        <v>231</v>
      </c>
      <c r="S48">
        <v>45.98</v>
      </c>
      <c r="T48">
        <v>2</v>
      </c>
      <c r="U48">
        <v>0</v>
      </c>
      <c r="V48">
        <v>19.7714</v>
      </c>
    </row>
    <row r="49" spans="1:22" x14ac:dyDescent="0.3">
      <c r="A49">
        <v>46</v>
      </c>
      <c r="B49" t="s">
        <v>225</v>
      </c>
      <c r="C49">
        <v>2013</v>
      </c>
      <c r="D49" s="13">
        <v>41345</v>
      </c>
      <c r="E49" s="13">
        <v>41347</v>
      </c>
      <c r="F49" t="s">
        <v>188</v>
      </c>
      <c r="G49" t="s">
        <v>226</v>
      </c>
      <c r="H49" t="s">
        <v>227</v>
      </c>
      <c r="I49" t="s">
        <v>41</v>
      </c>
      <c r="J49" t="s">
        <v>27</v>
      </c>
      <c r="K49" t="s">
        <v>228</v>
      </c>
      <c r="L49" t="s">
        <v>229</v>
      </c>
      <c r="M49">
        <v>55122</v>
      </c>
      <c r="N49" t="s">
        <v>105</v>
      </c>
      <c r="O49" t="s">
        <v>232</v>
      </c>
      <c r="P49" t="s">
        <v>46</v>
      </c>
      <c r="Q49" t="s">
        <v>75</v>
      </c>
      <c r="R49" t="s">
        <v>233</v>
      </c>
      <c r="S49">
        <v>17.46</v>
      </c>
      <c r="T49">
        <v>2</v>
      </c>
      <c r="U49">
        <v>0</v>
      </c>
      <c r="V49">
        <v>8.2061999999999991</v>
      </c>
    </row>
    <row r="50" spans="1:22" x14ac:dyDescent="0.3">
      <c r="A50">
        <v>9445</v>
      </c>
      <c r="B50" t="s">
        <v>10626</v>
      </c>
      <c r="C50">
        <v>2012</v>
      </c>
      <c r="D50" s="13">
        <v>40969</v>
      </c>
      <c r="E50" s="13">
        <v>40970</v>
      </c>
      <c r="F50" t="s">
        <v>188</v>
      </c>
      <c r="G50" t="s">
        <v>7263</v>
      </c>
      <c r="H50" t="s">
        <v>7264</v>
      </c>
      <c r="I50" t="s">
        <v>41</v>
      </c>
      <c r="J50" t="s">
        <v>27</v>
      </c>
      <c r="K50" t="s">
        <v>4013</v>
      </c>
      <c r="L50" t="s">
        <v>104</v>
      </c>
      <c r="M50">
        <v>75019</v>
      </c>
      <c r="N50" t="s">
        <v>105</v>
      </c>
      <c r="O50" t="s">
        <v>7161</v>
      </c>
      <c r="P50" t="s">
        <v>71</v>
      </c>
      <c r="Q50" t="s">
        <v>72</v>
      </c>
      <c r="R50" t="s">
        <v>7162</v>
      </c>
      <c r="S50">
        <v>95.84</v>
      </c>
      <c r="T50">
        <v>4</v>
      </c>
      <c r="U50">
        <v>0.2</v>
      </c>
      <c r="V50">
        <v>34.741999999999997</v>
      </c>
    </row>
    <row r="51" spans="1:22" x14ac:dyDescent="0.3">
      <c r="A51">
        <v>9412</v>
      </c>
      <c r="B51" t="s">
        <v>10603</v>
      </c>
      <c r="C51">
        <v>2013</v>
      </c>
      <c r="D51" s="13">
        <v>41344</v>
      </c>
      <c r="E51" s="13">
        <v>41348</v>
      </c>
      <c r="F51" t="s">
        <v>23</v>
      </c>
      <c r="G51" t="s">
        <v>1621</v>
      </c>
      <c r="H51" t="s">
        <v>1622</v>
      </c>
      <c r="I51" t="s">
        <v>41</v>
      </c>
      <c r="J51" t="s">
        <v>27</v>
      </c>
      <c r="K51" t="s">
        <v>3942</v>
      </c>
      <c r="L51" t="s">
        <v>310</v>
      </c>
      <c r="M51">
        <v>85301</v>
      </c>
      <c r="N51" t="s">
        <v>44</v>
      </c>
      <c r="O51" t="s">
        <v>2064</v>
      </c>
      <c r="P51" t="s">
        <v>46</v>
      </c>
      <c r="Q51" t="s">
        <v>59</v>
      </c>
      <c r="R51" t="s">
        <v>2065</v>
      </c>
      <c r="S51">
        <v>104.69600000000001</v>
      </c>
      <c r="T51">
        <v>1</v>
      </c>
      <c r="U51">
        <v>0.2</v>
      </c>
      <c r="V51">
        <v>6.5434999999999981</v>
      </c>
    </row>
    <row r="52" spans="1:22" x14ac:dyDescent="0.3">
      <c r="A52">
        <v>9407</v>
      </c>
      <c r="B52" t="s">
        <v>10600</v>
      </c>
      <c r="C52">
        <v>2011</v>
      </c>
      <c r="D52" s="13">
        <v>40616</v>
      </c>
      <c r="E52" s="13">
        <v>40619</v>
      </c>
      <c r="F52" t="s">
        <v>188</v>
      </c>
      <c r="G52" t="s">
        <v>440</v>
      </c>
      <c r="H52" t="s">
        <v>441</v>
      </c>
      <c r="I52" t="s">
        <v>102</v>
      </c>
      <c r="J52" t="s">
        <v>27</v>
      </c>
      <c r="K52" t="s">
        <v>303</v>
      </c>
      <c r="L52" t="s">
        <v>211</v>
      </c>
      <c r="M52">
        <v>60653</v>
      </c>
      <c r="N52" t="s">
        <v>105</v>
      </c>
      <c r="O52" t="s">
        <v>8221</v>
      </c>
      <c r="P52" t="s">
        <v>46</v>
      </c>
      <c r="Q52" t="s">
        <v>90</v>
      </c>
      <c r="R52" t="s">
        <v>8222</v>
      </c>
      <c r="S52">
        <v>8.4480000000000004</v>
      </c>
      <c r="T52">
        <v>2</v>
      </c>
      <c r="U52">
        <v>0.2</v>
      </c>
      <c r="V52">
        <v>2.6399999999999997</v>
      </c>
    </row>
    <row r="53" spans="1:22" x14ac:dyDescent="0.3">
      <c r="A53">
        <v>9406</v>
      </c>
      <c r="B53" t="s">
        <v>10600</v>
      </c>
      <c r="C53">
        <v>2011</v>
      </c>
      <c r="D53" s="13">
        <v>40616</v>
      </c>
      <c r="E53" s="13">
        <v>40619</v>
      </c>
      <c r="F53" t="s">
        <v>188</v>
      </c>
      <c r="G53" t="s">
        <v>440</v>
      </c>
      <c r="H53" t="s">
        <v>441</v>
      </c>
      <c r="I53" t="s">
        <v>102</v>
      </c>
      <c r="J53" t="s">
        <v>27</v>
      </c>
      <c r="K53" t="s">
        <v>303</v>
      </c>
      <c r="L53" t="s">
        <v>211</v>
      </c>
      <c r="M53">
        <v>60653</v>
      </c>
      <c r="N53" t="s">
        <v>105</v>
      </c>
      <c r="O53" t="s">
        <v>5841</v>
      </c>
      <c r="P53" t="s">
        <v>71</v>
      </c>
      <c r="Q53" t="s">
        <v>682</v>
      </c>
      <c r="R53" t="s">
        <v>5842</v>
      </c>
      <c r="S53">
        <v>574.91</v>
      </c>
      <c r="T53">
        <v>2</v>
      </c>
      <c r="U53">
        <v>0.3</v>
      </c>
      <c r="V53">
        <v>156.04699999999997</v>
      </c>
    </row>
    <row r="54" spans="1:22" x14ac:dyDescent="0.3">
      <c r="A54">
        <v>9392</v>
      </c>
      <c r="B54" t="s">
        <v>10589</v>
      </c>
      <c r="C54">
        <v>2014</v>
      </c>
      <c r="D54" s="13">
        <v>41712</v>
      </c>
      <c r="E54" s="13">
        <v>41715</v>
      </c>
      <c r="F54" t="s">
        <v>188</v>
      </c>
      <c r="G54" t="s">
        <v>3287</v>
      </c>
      <c r="H54" t="s">
        <v>3288</v>
      </c>
      <c r="I54" t="s">
        <v>41</v>
      </c>
      <c r="J54" t="s">
        <v>27</v>
      </c>
      <c r="K54" t="s">
        <v>456</v>
      </c>
      <c r="L54" t="s">
        <v>211</v>
      </c>
      <c r="M54">
        <v>60505</v>
      </c>
      <c r="N54" t="s">
        <v>105</v>
      </c>
      <c r="O54" t="s">
        <v>3342</v>
      </c>
      <c r="P54" t="s">
        <v>71</v>
      </c>
      <c r="Q54" t="s">
        <v>72</v>
      </c>
      <c r="R54" t="s">
        <v>3343</v>
      </c>
      <c r="S54">
        <v>7.9920000000000009</v>
      </c>
      <c r="T54">
        <v>1</v>
      </c>
      <c r="U54">
        <v>0.2</v>
      </c>
      <c r="V54">
        <v>2.5973999999999995</v>
      </c>
    </row>
    <row r="55" spans="1:22" x14ac:dyDescent="0.3">
      <c r="A55">
        <v>9365</v>
      </c>
      <c r="B55" t="s">
        <v>10569</v>
      </c>
      <c r="C55">
        <v>2014</v>
      </c>
      <c r="D55" s="13">
        <v>41720</v>
      </c>
      <c r="E55" s="13">
        <v>41724</v>
      </c>
      <c r="F55" t="s">
        <v>50</v>
      </c>
      <c r="G55" t="s">
        <v>301</v>
      </c>
      <c r="H55" t="s">
        <v>302</v>
      </c>
      <c r="I55" t="s">
        <v>102</v>
      </c>
      <c r="J55" t="s">
        <v>27</v>
      </c>
      <c r="K55" t="s">
        <v>95</v>
      </c>
      <c r="L55" t="s">
        <v>96</v>
      </c>
      <c r="M55">
        <v>98105</v>
      </c>
      <c r="N55" t="s">
        <v>44</v>
      </c>
      <c r="O55" t="s">
        <v>1689</v>
      </c>
      <c r="P55" t="s">
        <v>46</v>
      </c>
      <c r="Q55" t="s">
        <v>59</v>
      </c>
      <c r="R55" t="s">
        <v>1690</v>
      </c>
      <c r="S55">
        <v>359.32</v>
      </c>
      <c r="T55">
        <v>4</v>
      </c>
      <c r="U55">
        <v>0</v>
      </c>
      <c r="V55">
        <v>7.1863999999999919</v>
      </c>
    </row>
    <row r="56" spans="1:22" x14ac:dyDescent="0.3">
      <c r="A56">
        <v>9364</v>
      </c>
      <c r="B56" t="s">
        <v>10569</v>
      </c>
      <c r="C56">
        <v>2014</v>
      </c>
      <c r="D56" s="13">
        <v>41720</v>
      </c>
      <c r="E56" s="13">
        <v>41724</v>
      </c>
      <c r="F56" t="s">
        <v>50</v>
      </c>
      <c r="G56" t="s">
        <v>301</v>
      </c>
      <c r="H56" t="s">
        <v>302</v>
      </c>
      <c r="I56" t="s">
        <v>102</v>
      </c>
      <c r="J56" t="s">
        <v>27</v>
      </c>
      <c r="K56" t="s">
        <v>95</v>
      </c>
      <c r="L56" t="s">
        <v>96</v>
      </c>
      <c r="M56">
        <v>98105</v>
      </c>
      <c r="N56" t="s">
        <v>44</v>
      </c>
      <c r="O56" t="s">
        <v>5061</v>
      </c>
      <c r="P56" t="s">
        <v>32</v>
      </c>
      <c r="Q56" t="s">
        <v>65</v>
      </c>
      <c r="R56" t="s">
        <v>5062</v>
      </c>
      <c r="S56">
        <v>22.14</v>
      </c>
      <c r="T56">
        <v>3</v>
      </c>
      <c r="U56">
        <v>0</v>
      </c>
      <c r="V56">
        <v>6.4205999999999976</v>
      </c>
    </row>
    <row r="57" spans="1:22" x14ac:dyDescent="0.3">
      <c r="A57">
        <v>9363</v>
      </c>
      <c r="B57" t="s">
        <v>10569</v>
      </c>
      <c r="C57">
        <v>2014</v>
      </c>
      <c r="D57" s="13">
        <v>41720</v>
      </c>
      <c r="E57" s="13">
        <v>41724</v>
      </c>
      <c r="F57" t="s">
        <v>50</v>
      </c>
      <c r="G57" t="s">
        <v>301</v>
      </c>
      <c r="H57" t="s">
        <v>302</v>
      </c>
      <c r="I57" t="s">
        <v>102</v>
      </c>
      <c r="J57" t="s">
        <v>27</v>
      </c>
      <c r="K57" t="s">
        <v>95</v>
      </c>
      <c r="L57" t="s">
        <v>96</v>
      </c>
      <c r="M57">
        <v>98105</v>
      </c>
      <c r="N57" t="s">
        <v>44</v>
      </c>
      <c r="O57" t="s">
        <v>3138</v>
      </c>
      <c r="P57" t="s">
        <v>46</v>
      </c>
      <c r="Q57" t="s">
        <v>269</v>
      </c>
      <c r="R57" t="s">
        <v>3139</v>
      </c>
      <c r="S57">
        <v>13.020000000000001</v>
      </c>
      <c r="T57">
        <v>7</v>
      </c>
      <c r="U57">
        <v>0</v>
      </c>
      <c r="V57">
        <v>0.3906000000000005</v>
      </c>
    </row>
    <row r="58" spans="1:22" x14ac:dyDescent="0.3">
      <c r="A58">
        <v>9362</v>
      </c>
      <c r="B58" t="s">
        <v>10569</v>
      </c>
      <c r="C58">
        <v>2014</v>
      </c>
      <c r="D58" s="13">
        <v>41720</v>
      </c>
      <c r="E58" s="13">
        <v>41724</v>
      </c>
      <c r="F58" t="s">
        <v>50</v>
      </c>
      <c r="G58" t="s">
        <v>301</v>
      </c>
      <c r="H58" t="s">
        <v>302</v>
      </c>
      <c r="I58" t="s">
        <v>102</v>
      </c>
      <c r="J58" t="s">
        <v>27</v>
      </c>
      <c r="K58" t="s">
        <v>95</v>
      </c>
      <c r="L58" t="s">
        <v>96</v>
      </c>
      <c r="M58">
        <v>98105</v>
      </c>
      <c r="N58" t="s">
        <v>44</v>
      </c>
      <c r="O58" t="s">
        <v>255</v>
      </c>
      <c r="P58" t="s">
        <v>46</v>
      </c>
      <c r="Q58" t="s">
        <v>75</v>
      </c>
      <c r="R58" t="s">
        <v>256</v>
      </c>
      <c r="S58">
        <v>30.576000000000001</v>
      </c>
      <c r="T58">
        <v>6</v>
      </c>
      <c r="U58">
        <v>0.2</v>
      </c>
      <c r="V58">
        <v>10.3194</v>
      </c>
    </row>
    <row r="59" spans="1:22" x14ac:dyDescent="0.3">
      <c r="A59">
        <v>9343</v>
      </c>
      <c r="B59" t="s">
        <v>10562</v>
      </c>
      <c r="C59">
        <v>2013</v>
      </c>
      <c r="D59" s="13">
        <v>41347</v>
      </c>
      <c r="E59" s="13">
        <v>41352</v>
      </c>
      <c r="F59" t="s">
        <v>50</v>
      </c>
      <c r="G59" t="s">
        <v>7672</v>
      </c>
      <c r="H59" t="s">
        <v>7673</v>
      </c>
      <c r="I59" t="s">
        <v>102</v>
      </c>
      <c r="J59" t="s">
        <v>27</v>
      </c>
      <c r="K59" t="s">
        <v>2855</v>
      </c>
      <c r="L59" t="s">
        <v>43</v>
      </c>
      <c r="M59">
        <v>92503</v>
      </c>
      <c r="N59" t="s">
        <v>44</v>
      </c>
      <c r="O59" t="s">
        <v>2441</v>
      </c>
      <c r="P59" t="s">
        <v>46</v>
      </c>
      <c r="Q59" t="s">
        <v>75</v>
      </c>
      <c r="R59" t="s">
        <v>2442</v>
      </c>
      <c r="S59">
        <v>51.184000000000012</v>
      </c>
      <c r="T59">
        <v>7</v>
      </c>
      <c r="U59">
        <v>0.2</v>
      </c>
      <c r="V59">
        <v>19.193999999999999</v>
      </c>
    </row>
    <row r="60" spans="1:22" x14ac:dyDescent="0.3">
      <c r="A60">
        <v>9313</v>
      </c>
      <c r="B60" t="s">
        <v>10545</v>
      </c>
      <c r="C60">
        <v>2014</v>
      </c>
      <c r="D60" s="13">
        <v>41705</v>
      </c>
      <c r="E60" s="13">
        <v>41711</v>
      </c>
      <c r="F60" t="s">
        <v>50</v>
      </c>
      <c r="G60" t="s">
        <v>3178</v>
      </c>
      <c r="H60" t="s">
        <v>3179</v>
      </c>
      <c r="I60" t="s">
        <v>26</v>
      </c>
      <c r="J60" t="s">
        <v>27</v>
      </c>
      <c r="K60" t="s">
        <v>815</v>
      </c>
      <c r="L60" t="s">
        <v>104</v>
      </c>
      <c r="M60">
        <v>75220</v>
      </c>
      <c r="N60" t="s">
        <v>105</v>
      </c>
      <c r="O60" t="s">
        <v>1561</v>
      </c>
      <c r="P60" t="s">
        <v>46</v>
      </c>
      <c r="Q60" t="s">
        <v>68</v>
      </c>
      <c r="R60" t="s">
        <v>1562</v>
      </c>
      <c r="S60">
        <v>63.488</v>
      </c>
      <c r="T60">
        <v>4</v>
      </c>
      <c r="U60">
        <v>0.2</v>
      </c>
      <c r="V60">
        <v>4.7616000000000014</v>
      </c>
    </row>
    <row r="61" spans="1:22" x14ac:dyDescent="0.3">
      <c r="A61">
        <v>9312</v>
      </c>
      <c r="B61" t="s">
        <v>10545</v>
      </c>
      <c r="C61">
        <v>2014</v>
      </c>
      <c r="D61" s="13">
        <v>41705</v>
      </c>
      <c r="E61" s="13">
        <v>41711</v>
      </c>
      <c r="F61" t="s">
        <v>50</v>
      </c>
      <c r="G61" t="s">
        <v>3178</v>
      </c>
      <c r="H61" t="s">
        <v>3179</v>
      </c>
      <c r="I61" t="s">
        <v>26</v>
      </c>
      <c r="J61" t="s">
        <v>27</v>
      </c>
      <c r="K61" t="s">
        <v>815</v>
      </c>
      <c r="L61" t="s">
        <v>104</v>
      </c>
      <c r="M61">
        <v>75220</v>
      </c>
      <c r="N61" t="s">
        <v>105</v>
      </c>
      <c r="O61" t="s">
        <v>392</v>
      </c>
      <c r="P61" t="s">
        <v>46</v>
      </c>
      <c r="Q61" t="s">
        <v>47</v>
      </c>
      <c r="R61" t="s">
        <v>393</v>
      </c>
      <c r="S61">
        <v>4.9280000000000008</v>
      </c>
      <c r="T61">
        <v>2</v>
      </c>
      <c r="U61">
        <v>0.2</v>
      </c>
      <c r="V61">
        <v>1.7247999999999997</v>
      </c>
    </row>
    <row r="62" spans="1:22" x14ac:dyDescent="0.3">
      <c r="A62">
        <v>9310</v>
      </c>
      <c r="B62" t="s">
        <v>10543</v>
      </c>
      <c r="C62">
        <v>2011</v>
      </c>
      <c r="D62" s="13">
        <v>40627</v>
      </c>
      <c r="E62" s="13">
        <v>40632</v>
      </c>
      <c r="F62" t="s">
        <v>50</v>
      </c>
      <c r="G62" t="s">
        <v>2052</v>
      </c>
      <c r="H62" t="s">
        <v>2053</v>
      </c>
      <c r="I62" t="s">
        <v>26</v>
      </c>
      <c r="J62" t="s">
        <v>27</v>
      </c>
      <c r="K62" t="s">
        <v>127</v>
      </c>
      <c r="L62" t="s">
        <v>43</v>
      </c>
      <c r="M62">
        <v>94110</v>
      </c>
      <c r="N62" t="s">
        <v>44</v>
      </c>
      <c r="O62" t="s">
        <v>2949</v>
      </c>
      <c r="P62" t="s">
        <v>46</v>
      </c>
      <c r="Q62" t="s">
        <v>68</v>
      </c>
      <c r="R62" t="s">
        <v>2950</v>
      </c>
      <c r="S62">
        <v>25.44</v>
      </c>
      <c r="T62">
        <v>6</v>
      </c>
      <c r="U62">
        <v>0</v>
      </c>
      <c r="V62">
        <v>9.9215999999999998</v>
      </c>
    </row>
    <row r="63" spans="1:22" x14ac:dyDescent="0.3">
      <c r="A63">
        <v>9309</v>
      </c>
      <c r="B63" t="s">
        <v>10543</v>
      </c>
      <c r="C63">
        <v>2011</v>
      </c>
      <c r="D63" s="13">
        <v>40627</v>
      </c>
      <c r="E63" s="13">
        <v>40632</v>
      </c>
      <c r="F63" t="s">
        <v>50</v>
      </c>
      <c r="G63" t="s">
        <v>2052</v>
      </c>
      <c r="H63" t="s">
        <v>2053</v>
      </c>
      <c r="I63" t="s">
        <v>26</v>
      </c>
      <c r="J63" t="s">
        <v>27</v>
      </c>
      <c r="K63" t="s">
        <v>127</v>
      </c>
      <c r="L63" t="s">
        <v>43</v>
      </c>
      <c r="M63">
        <v>94110</v>
      </c>
      <c r="N63" t="s">
        <v>44</v>
      </c>
      <c r="O63" t="s">
        <v>6822</v>
      </c>
      <c r="P63" t="s">
        <v>71</v>
      </c>
      <c r="Q63" t="s">
        <v>161</v>
      </c>
      <c r="R63" t="s">
        <v>6823</v>
      </c>
      <c r="S63">
        <v>45.48</v>
      </c>
      <c r="T63">
        <v>4</v>
      </c>
      <c r="U63">
        <v>0</v>
      </c>
      <c r="V63">
        <v>15.917999999999999</v>
      </c>
    </row>
    <row r="64" spans="1:22" x14ac:dyDescent="0.3">
      <c r="A64">
        <v>9308</v>
      </c>
      <c r="B64" t="s">
        <v>10543</v>
      </c>
      <c r="C64">
        <v>2011</v>
      </c>
      <c r="D64" s="13">
        <v>40627</v>
      </c>
      <c r="E64" s="13">
        <v>40632</v>
      </c>
      <c r="F64" t="s">
        <v>50</v>
      </c>
      <c r="G64" t="s">
        <v>2052</v>
      </c>
      <c r="H64" t="s">
        <v>2053</v>
      </c>
      <c r="I64" t="s">
        <v>26</v>
      </c>
      <c r="J64" t="s">
        <v>27</v>
      </c>
      <c r="K64" t="s">
        <v>127</v>
      </c>
      <c r="L64" t="s">
        <v>43</v>
      </c>
      <c r="M64">
        <v>94110</v>
      </c>
      <c r="N64" t="s">
        <v>44</v>
      </c>
      <c r="O64" t="s">
        <v>6109</v>
      </c>
      <c r="P64" t="s">
        <v>46</v>
      </c>
      <c r="Q64" t="s">
        <v>68</v>
      </c>
      <c r="R64" t="s">
        <v>6110</v>
      </c>
      <c r="S64">
        <v>14.88</v>
      </c>
      <c r="T64">
        <v>2</v>
      </c>
      <c r="U64">
        <v>0</v>
      </c>
      <c r="V64">
        <v>3.7200000000000006</v>
      </c>
    </row>
    <row r="65" spans="1:22" x14ac:dyDescent="0.3">
      <c r="A65">
        <v>9307</v>
      </c>
      <c r="B65" t="s">
        <v>10543</v>
      </c>
      <c r="C65">
        <v>2011</v>
      </c>
      <c r="D65" s="13">
        <v>40627</v>
      </c>
      <c r="E65" s="13">
        <v>40632</v>
      </c>
      <c r="F65" t="s">
        <v>50</v>
      </c>
      <c r="G65" t="s">
        <v>2052</v>
      </c>
      <c r="H65" t="s">
        <v>2053</v>
      </c>
      <c r="I65" t="s">
        <v>26</v>
      </c>
      <c r="J65" t="s">
        <v>27</v>
      </c>
      <c r="K65" t="s">
        <v>127</v>
      </c>
      <c r="L65" t="s">
        <v>43</v>
      </c>
      <c r="M65">
        <v>94110</v>
      </c>
      <c r="N65" t="s">
        <v>44</v>
      </c>
      <c r="O65" t="s">
        <v>3716</v>
      </c>
      <c r="P65" t="s">
        <v>46</v>
      </c>
      <c r="Q65" t="s">
        <v>68</v>
      </c>
      <c r="R65" t="s">
        <v>3717</v>
      </c>
      <c r="S65">
        <v>6.56</v>
      </c>
      <c r="T65">
        <v>2</v>
      </c>
      <c r="U65">
        <v>0</v>
      </c>
      <c r="V65">
        <v>1.9023999999999992</v>
      </c>
    </row>
    <row r="66" spans="1:22" x14ac:dyDescent="0.3">
      <c r="A66">
        <v>9293</v>
      </c>
      <c r="B66" t="s">
        <v>10537</v>
      </c>
      <c r="C66">
        <v>2014</v>
      </c>
      <c r="D66" s="13">
        <v>41701</v>
      </c>
      <c r="E66" s="13">
        <v>41701</v>
      </c>
      <c r="F66" t="s">
        <v>1290</v>
      </c>
      <c r="G66" t="s">
        <v>2293</v>
      </c>
      <c r="H66" t="s">
        <v>2294</v>
      </c>
      <c r="I66" t="s">
        <v>41</v>
      </c>
      <c r="J66" t="s">
        <v>27</v>
      </c>
      <c r="K66" t="s">
        <v>8044</v>
      </c>
      <c r="L66" t="s">
        <v>104</v>
      </c>
      <c r="M66">
        <v>76706</v>
      </c>
      <c r="N66" t="s">
        <v>105</v>
      </c>
      <c r="O66" t="s">
        <v>2963</v>
      </c>
      <c r="P66" t="s">
        <v>46</v>
      </c>
      <c r="Q66" t="s">
        <v>75</v>
      </c>
      <c r="R66" t="s">
        <v>2964</v>
      </c>
      <c r="S66">
        <v>0.55599999999999983</v>
      </c>
      <c r="T66">
        <v>1</v>
      </c>
      <c r="U66">
        <v>0.8</v>
      </c>
      <c r="V66">
        <v>-0.94520000000000004</v>
      </c>
    </row>
    <row r="67" spans="1:22" x14ac:dyDescent="0.3">
      <c r="A67">
        <v>9252</v>
      </c>
      <c r="B67" t="s">
        <v>10510</v>
      </c>
      <c r="C67">
        <v>2014</v>
      </c>
      <c r="D67" s="13">
        <v>41701</v>
      </c>
      <c r="E67" s="13">
        <v>41707</v>
      </c>
      <c r="F67" t="s">
        <v>50</v>
      </c>
      <c r="G67" t="s">
        <v>5632</v>
      </c>
      <c r="H67" t="s">
        <v>5633</v>
      </c>
      <c r="I67" t="s">
        <v>41</v>
      </c>
      <c r="J67" t="s">
        <v>27</v>
      </c>
      <c r="K67" t="s">
        <v>42</v>
      </c>
      <c r="L67" t="s">
        <v>43</v>
      </c>
      <c r="M67">
        <v>90008</v>
      </c>
      <c r="N67" t="s">
        <v>44</v>
      </c>
      <c r="O67" t="s">
        <v>4299</v>
      </c>
      <c r="P67" t="s">
        <v>46</v>
      </c>
      <c r="Q67" t="s">
        <v>75</v>
      </c>
      <c r="R67" t="s">
        <v>4300</v>
      </c>
      <c r="S67">
        <v>107.64800000000001</v>
      </c>
      <c r="T67">
        <v>2</v>
      </c>
      <c r="U67">
        <v>0.2</v>
      </c>
      <c r="V67">
        <v>33.639999999999986</v>
      </c>
    </row>
    <row r="68" spans="1:22" x14ac:dyDescent="0.3">
      <c r="A68">
        <v>9228</v>
      </c>
      <c r="B68" t="s">
        <v>10499</v>
      </c>
      <c r="C68">
        <v>2014</v>
      </c>
      <c r="D68" s="13">
        <v>41718</v>
      </c>
      <c r="E68" s="13">
        <v>41723</v>
      </c>
      <c r="F68" t="s">
        <v>50</v>
      </c>
      <c r="G68" t="s">
        <v>3658</v>
      </c>
      <c r="H68" t="s">
        <v>3659</v>
      </c>
      <c r="I68" t="s">
        <v>41</v>
      </c>
      <c r="J68" t="s">
        <v>27</v>
      </c>
      <c r="K68" t="s">
        <v>42</v>
      </c>
      <c r="L68" t="s">
        <v>43</v>
      </c>
      <c r="M68">
        <v>90008</v>
      </c>
      <c r="N68" t="s">
        <v>44</v>
      </c>
      <c r="O68" t="s">
        <v>5367</v>
      </c>
      <c r="P68" t="s">
        <v>46</v>
      </c>
      <c r="Q68" t="s">
        <v>78</v>
      </c>
      <c r="R68" t="s">
        <v>5368</v>
      </c>
      <c r="S68">
        <v>381.35999999999996</v>
      </c>
      <c r="T68">
        <v>7</v>
      </c>
      <c r="U68">
        <v>0</v>
      </c>
      <c r="V68">
        <v>106.78080000000003</v>
      </c>
    </row>
    <row r="69" spans="1:22" x14ac:dyDescent="0.3">
      <c r="A69">
        <v>9212</v>
      </c>
      <c r="B69" t="s">
        <v>10487</v>
      </c>
      <c r="C69">
        <v>2012</v>
      </c>
      <c r="D69" s="13">
        <v>40982</v>
      </c>
      <c r="E69" s="13">
        <v>40987</v>
      </c>
      <c r="F69" t="s">
        <v>50</v>
      </c>
      <c r="G69" t="s">
        <v>4042</v>
      </c>
      <c r="H69" t="s">
        <v>4043</v>
      </c>
      <c r="I69" t="s">
        <v>26</v>
      </c>
      <c r="J69" t="s">
        <v>27</v>
      </c>
      <c r="K69" t="s">
        <v>566</v>
      </c>
      <c r="L69" t="s">
        <v>43</v>
      </c>
      <c r="M69">
        <v>95661</v>
      </c>
      <c r="N69" t="s">
        <v>44</v>
      </c>
      <c r="O69" t="s">
        <v>1094</v>
      </c>
      <c r="P69" t="s">
        <v>46</v>
      </c>
      <c r="Q69" t="s">
        <v>90</v>
      </c>
      <c r="R69" t="s">
        <v>1095</v>
      </c>
      <c r="S69">
        <v>19.440000000000001</v>
      </c>
      <c r="T69">
        <v>3</v>
      </c>
      <c r="U69">
        <v>0</v>
      </c>
      <c r="V69">
        <v>9.3312000000000008</v>
      </c>
    </row>
    <row r="70" spans="1:22" x14ac:dyDescent="0.3">
      <c r="A70">
        <v>9177</v>
      </c>
      <c r="B70" t="s">
        <v>10469</v>
      </c>
      <c r="C70">
        <v>2013</v>
      </c>
      <c r="D70" s="13">
        <v>41353</v>
      </c>
      <c r="E70" s="13">
        <v>41358</v>
      </c>
      <c r="F70" t="s">
        <v>50</v>
      </c>
      <c r="G70" t="s">
        <v>4952</v>
      </c>
      <c r="H70" t="s">
        <v>4953</v>
      </c>
      <c r="I70" t="s">
        <v>41</v>
      </c>
      <c r="J70" t="s">
        <v>27</v>
      </c>
      <c r="K70" t="s">
        <v>5661</v>
      </c>
      <c r="L70" t="s">
        <v>335</v>
      </c>
      <c r="M70">
        <v>37211</v>
      </c>
      <c r="N70" t="s">
        <v>30</v>
      </c>
      <c r="O70" t="s">
        <v>1206</v>
      </c>
      <c r="P70" t="s">
        <v>46</v>
      </c>
      <c r="Q70" t="s">
        <v>75</v>
      </c>
      <c r="R70" t="s">
        <v>1207</v>
      </c>
      <c r="S70">
        <v>31.086000000000006</v>
      </c>
      <c r="T70">
        <v>3</v>
      </c>
      <c r="U70">
        <v>0.7</v>
      </c>
      <c r="V70">
        <v>-20.72399999999999</v>
      </c>
    </row>
    <row r="71" spans="1:22" x14ac:dyDescent="0.3">
      <c r="A71">
        <v>9170</v>
      </c>
      <c r="B71" t="s">
        <v>10466</v>
      </c>
      <c r="C71">
        <v>2013</v>
      </c>
      <c r="D71" s="13">
        <v>41349</v>
      </c>
      <c r="E71" s="13">
        <v>41353</v>
      </c>
      <c r="F71" t="s">
        <v>50</v>
      </c>
      <c r="G71" t="s">
        <v>2656</v>
      </c>
      <c r="H71" t="s">
        <v>2657</v>
      </c>
      <c r="I71" t="s">
        <v>102</v>
      </c>
      <c r="J71" t="s">
        <v>27</v>
      </c>
      <c r="K71" t="s">
        <v>328</v>
      </c>
      <c r="L71" t="s">
        <v>1487</v>
      </c>
      <c r="M71">
        <v>39212</v>
      </c>
      <c r="N71" t="s">
        <v>30</v>
      </c>
      <c r="O71" t="s">
        <v>2344</v>
      </c>
      <c r="P71" t="s">
        <v>46</v>
      </c>
      <c r="Q71" t="s">
        <v>90</v>
      </c>
      <c r="R71" t="s">
        <v>2345</v>
      </c>
      <c r="S71">
        <v>45.68</v>
      </c>
      <c r="T71">
        <v>2</v>
      </c>
      <c r="U71">
        <v>0</v>
      </c>
      <c r="V71">
        <v>21.012799999999999</v>
      </c>
    </row>
    <row r="72" spans="1:22" x14ac:dyDescent="0.3">
      <c r="A72">
        <v>9169</v>
      </c>
      <c r="B72" t="s">
        <v>10466</v>
      </c>
      <c r="C72">
        <v>2013</v>
      </c>
      <c r="D72" s="13">
        <v>41349</v>
      </c>
      <c r="E72" s="13">
        <v>41353</v>
      </c>
      <c r="F72" t="s">
        <v>50</v>
      </c>
      <c r="G72" t="s">
        <v>2656</v>
      </c>
      <c r="H72" t="s">
        <v>2657</v>
      </c>
      <c r="I72" t="s">
        <v>102</v>
      </c>
      <c r="J72" t="s">
        <v>27</v>
      </c>
      <c r="K72" t="s">
        <v>328</v>
      </c>
      <c r="L72" t="s">
        <v>1487</v>
      </c>
      <c r="M72">
        <v>39212</v>
      </c>
      <c r="N72" t="s">
        <v>30</v>
      </c>
      <c r="O72" t="s">
        <v>2344</v>
      </c>
      <c r="P72" t="s">
        <v>46</v>
      </c>
      <c r="Q72" t="s">
        <v>90</v>
      </c>
      <c r="R72" t="s">
        <v>2345</v>
      </c>
      <c r="S72">
        <v>319.76</v>
      </c>
      <c r="T72">
        <v>14</v>
      </c>
      <c r="U72">
        <v>0</v>
      </c>
      <c r="V72">
        <v>147.08959999999999</v>
      </c>
    </row>
    <row r="73" spans="1:22" x14ac:dyDescent="0.3">
      <c r="A73">
        <v>9131</v>
      </c>
      <c r="B73" t="s">
        <v>10443</v>
      </c>
      <c r="C73">
        <v>2013</v>
      </c>
      <c r="D73" s="13">
        <v>41358</v>
      </c>
      <c r="E73" s="13">
        <v>41360</v>
      </c>
      <c r="F73" t="s">
        <v>23</v>
      </c>
      <c r="G73" t="s">
        <v>3535</v>
      </c>
      <c r="H73" t="s">
        <v>3536</v>
      </c>
      <c r="I73" t="s">
        <v>26</v>
      </c>
      <c r="J73" t="s">
        <v>27</v>
      </c>
      <c r="K73" t="s">
        <v>2180</v>
      </c>
      <c r="L73" t="s">
        <v>498</v>
      </c>
      <c r="M73">
        <v>44105</v>
      </c>
      <c r="N73" t="s">
        <v>148</v>
      </c>
      <c r="O73" t="s">
        <v>4521</v>
      </c>
      <c r="P73" t="s">
        <v>46</v>
      </c>
      <c r="Q73" t="s">
        <v>68</v>
      </c>
      <c r="R73" t="s">
        <v>4522</v>
      </c>
      <c r="S73">
        <v>18.656000000000002</v>
      </c>
      <c r="T73">
        <v>2</v>
      </c>
      <c r="U73">
        <v>0.2</v>
      </c>
      <c r="V73">
        <v>1.6324000000000014</v>
      </c>
    </row>
    <row r="74" spans="1:22" x14ac:dyDescent="0.3">
      <c r="A74">
        <v>9130</v>
      </c>
      <c r="B74" t="s">
        <v>10443</v>
      </c>
      <c r="C74">
        <v>2013</v>
      </c>
      <c r="D74" s="13">
        <v>41358</v>
      </c>
      <c r="E74" s="13">
        <v>41360</v>
      </c>
      <c r="F74" t="s">
        <v>23</v>
      </c>
      <c r="G74" t="s">
        <v>3535</v>
      </c>
      <c r="H74" t="s">
        <v>3536</v>
      </c>
      <c r="I74" t="s">
        <v>26</v>
      </c>
      <c r="J74" t="s">
        <v>27</v>
      </c>
      <c r="K74" t="s">
        <v>2180</v>
      </c>
      <c r="L74" t="s">
        <v>498</v>
      </c>
      <c r="M74">
        <v>44105</v>
      </c>
      <c r="N74" t="s">
        <v>148</v>
      </c>
      <c r="O74" t="s">
        <v>5658</v>
      </c>
      <c r="P74" t="s">
        <v>32</v>
      </c>
      <c r="Q74" t="s">
        <v>33</v>
      </c>
      <c r="R74" t="s">
        <v>5659</v>
      </c>
      <c r="S74">
        <v>301.46999999999997</v>
      </c>
      <c r="T74">
        <v>3</v>
      </c>
      <c r="U74">
        <v>0.5</v>
      </c>
      <c r="V74">
        <v>-241.17600000000002</v>
      </c>
    </row>
    <row r="75" spans="1:22" x14ac:dyDescent="0.3">
      <c r="A75">
        <v>9122</v>
      </c>
      <c r="B75" t="s">
        <v>10436</v>
      </c>
      <c r="C75">
        <v>2014</v>
      </c>
      <c r="D75" s="13">
        <v>41717</v>
      </c>
      <c r="E75" s="13">
        <v>41719</v>
      </c>
      <c r="F75" t="s">
        <v>23</v>
      </c>
      <c r="G75" t="s">
        <v>8157</v>
      </c>
      <c r="H75" t="s">
        <v>8158</v>
      </c>
      <c r="I75" t="s">
        <v>41</v>
      </c>
      <c r="J75" t="s">
        <v>27</v>
      </c>
      <c r="K75" t="s">
        <v>42</v>
      </c>
      <c r="L75" t="s">
        <v>43</v>
      </c>
      <c r="M75">
        <v>90032</v>
      </c>
      <c r="N75" t="s">
        <v>44</v>
      </c>
      <c r="O75" t="s">
        <v>437</v>
      </c>
      <c r="P75" t="s">
        <v>46</v>
      </c>
      <c r="Q75" t="s">
        <v>78</v>
      </c>
      <c r="R75" t="s">
        <v>438</v>
      </c>
      <c r="S75">
        <v>90.86</v>
      </c>
      <c r="T75">
        <v>7</v>
      </c>
      <c r="U75">
        <v>0</v>
      </c>
      <c r="V75">
        <v>26.349399999999992</v>
      </c>
    </row>
    <row r="76" spans="1:22" x14ac:dyDescent="0.3">
      <c r="A76">
        <v>9054</v>
      </c>
      <c r="B76" t="s">
        <v>10397</v>
      </c>
      <c r="C76">
        <v>2011</v>
      </c>
      <c r="D76" s="13">
        <v>40628</v>
      </c>
      <c r="E76" s="13">
        <v>40633</v>
      </c>
      <c r="F76" t="s">
        <v>23</v>
      </c>
      <c r="G76" t="s">
        <v>3856</v>
      </c>
      <c r="H76" t="s">
        <v>3857</v>
      </c>
      <c r="I76" t="s">
        <v>41</v>
      </c>
      <c r="J76" t="s">
        <v>27</v>
      </c>
      <c r="K76" t="s">
        <v>127</v>
      </c>
      <c r="L76" t="s">
        <v>43</v>
      </c>
      <c r="M76">
        <v>94122</v>
      </c>
      <c r="N76" t="s">
        <v>44</v>
      </c>
      <c r="O76" t="s">
        <v>8519</v>
      </c>
      <c r="P76" t="s">
        <v>71</v>
      </c>
      <c r="Q76" t="s">
        <v>72</v>
      </c>
      <c r="R76" t="s">
        <v>8520</v>
      </c>
      <c r="S76">
        <v>28.783999999999999</v>
      </c>
      <c r="T76">
        <v>2</v>
      </c>
      <c r="U76">
        <v>0.2</v>
      </c>
      <c r="V76">
        <v>2.878400000000001</v>
      </c>
    </row>
    <row r="77" spans="1:22" x14ac:dyDescent="0.3">
      <c r="A77">
        <v>9053</v>
      </c>
      <c r="B77" t="s">
        <v>10397</v>
      </c>
      <c r="C77">
        <v>2011</v>
      </c>
      <c r="D77" s="13">
        <v>40628</v>
      </c>
      <c r="E77" s="13">
        <v>40633</v>
      </c>
      <c r="F77" t="s">
        <v>23</v>
      </c>
      <c r="G77" t="s">
        <v>3856</v>
      </c>
      <c r="H77" t="s">
        <v>3857</v>
      </c>
      <c r="I77" t="s">
        <v>41</v>
      </c>
      <c r="J77" t="s">
        <v>27</v>
      </c>
      <c r="K77" t="s">
        <v>127</v>
      </c>
      <c r="L77" t="s">
        <v>43</v>
      </c>
      <c r="M77">
        <v>94122</v>
      </c>
      <c r="N77" t="s">
        <v>44</v>
      </c>
      <c r="O77" t="s">
        <v>232</v>
      </c>
      <c r="P77" t="s">
        <v>46</v>
      </c>
      <c r="Q77" t="s">
        <v>75</v>
      </c>
      <c r="R77" t="s">
        <v>233</v>
      </c>
      <c r="S77">
        <v>27.936000000000003</v>
      </c>
      <c r="T77">
        <v>4</v>
      </c>
      <c r="U77">
        <v>0.2</v>
      </c>
      <c r="V77">
        <v>9.4283999999999963</v>
      </c>
    </row>
    <row r="78" spans="1:22" x14ac:dyDescent="0.3">
      <c r="A78">
        <v>9052</v>
      </c>
      <c r="B78" t="s">
        <v>10397</v>
      </c>
      <c r="C78">
        <v>2011</v>
      </c>
      <c r="D78" s="13">
        <v>40628</v>
      </c>
      <c r="E78" s="13">
        <v>40633</v>
      </c>
      <c r="F78" t="s">
        <v>23</v>
      </c>
      <c r="G78" t="s">
        <v>3856</v>
      </c>
      <c r="H78" t="s">
        <v>3857</v>
      </c>
      <c r="I78" t="s">
        <v>41</v>
      </c>
      <c r="J78" t="s">
        <v>27</v>
      </c>
      <c r="K78" t="s">
        <v>127</v>
      </c>
      <c r="L78" t="s">
        <v>43</v>
      </c>
      <c r="M78">
        <v>94122</v>
      </c>
      <c r="N78" t="s">
        <v>44</v>
      </c>
      <c r="O78" t="s">
        <v>5013</v>
      </c>
      <c r="P78" t="s">
        <v>46</v>
      </c>
      <c r="Q78" t="s">
        <v>68</v>
      </c>
      <c r="R78" t="s">
        <v>5014</v>
      </c>
      <c r="S78">
        <v>3.36</v>
      </c>
      <c r="T78">
        <v>2</v>
      </c>
      <c r="U78">
        <v>0</v>
      </c>
      <c r="V78">
        <v>0.83999999999999986</v>
      </c>
    </row>
    <row r="79" spans="1:22" x14ac:dyDescent="0.3">
      <c r="A79">
        <v>9019</v>
      </c>
      <c r="B79" t="s">
        <v>10374</v>
      </c>
      <c r="C79">
        <v>2013</v>
      </c>
      <c r="D79" s="13">
        <v>41360</v>
      </c>
      <c r="E79" s="13">
        <v>41362</v>
      </c>
      <c r="F79" t="s">
        <v>23</v>
      </c>
      <c r="G79" t="s">
        <v>5248</v>
      </c>
      <c r="H79" t="s">
        <v>5249</v>
      </c>
      <c r="I79" t="s">
        <v>26</v>
      </c>
      <c r="J79" t="s">
        <v>27</v>
      </c>
      <c r="K79" t="s">
        <v>8414</v>
      </c>
      <c r="L79" t="s">
        <v>6260</v>
      </c>
      <c r="M79">
        <v>83201</v>
      </c>
      <c r="N79" t="s">
        <v>44</v>
      </c>
      <c r="O79" t="s">
        <v>132</v>
      </c>
      <c r="P79" t="s">
        <v>46</v>
      </c>
      <c r="Q79" t="s">
        <v>75</v>
      </c>
      <c r="R79" t="s">
        <v>133</v>
      </c>
      <c r="S79">
        <v>17.04</v>
      </c>
      <c r="T79">
        <v>3</v>
      </c>
      <c r="U79">
        <v>0.2</v>
      </c>
      <c r="V79">
        <v>5.5379999999999985</v>
      </c>
    </row>
    <row r="80" spans="1:22" x14ac:dyDescent="0.3">
      <c r="A80">
        <v>9018</v>
      </c>
      <c r="B80" t="s">
        <v>10374</v>
      </c>
      <c r="C80">
        <v>2013</v>
      </c>
      <c r="D80" s="13">
        <v>41360</v>
      </c>
      <c r="E80" s="13">
        <v>41362</v>
      </c>
      <c r="F80" t="s">
        <v>23</v>
      </c>
      <c r="G80" t="s">
        <v>5248</v>
      </c>
      <c r="H80" t="s">
        <v>5249</v>
      </c>
      <c r="I80" t="s">
        <v>26</v>
      </c>
      <c r="J80" t="s">
        <v>27</v>
      </c>
      <c r="K80" t="s">
        <v>8414</v>
      </c>
      <c r="L80" t="s">
        <v>6260</v>
      </c>
      <c r="M80">
        <v>83201</v>
      </c>
      <c r="N80" t="s">
        <v>44</v>
      </c>
      <c r="O80" t="s">
        <v>4004</v>
      </c>
      <c r="P80" t="s">
        <v>46</v>
      </c>
      <c r="Q80" t="s">
        <v>90</v>
      </c>
      <c r="R80" t="s">
        <v>4005</v>
      </c>
      <c r="S80">
        <v>17.64</v>
      </c>
      <c r="T80">
        <v>3</v>
      </c>
      <c r="U80">
        <v>0</v>
      </c>
      <c r="V80">
        <v>8.6435999999999993</v>
      </c>
    </row>
    <row r="81" spans="1:22" x14ac:dyDescent="0.3">
      <c r="A81">
        <v>9015</v>
      </c>
      <c r="B81" t="s">
        <v>10372</v>
      </c>
      <c r="C81">
        <v>2014</v>
      </c>
      <c r="D81" s="13">
        <v>41717</v>
      </c>
      <c r="E81" s="13">
        <v>41721</v>
      </c>
      <c r="F81" t="s">
        <v>50</v>
      </c>
      <c r="G81" t="s">
        <v>8554</v>
      </c>
      <c r="H81" t="s">
        <v>8555</v>
      </c>
      <c r="I81" t="s">
        <v>41</v>
      </c>
      <c r="J81" t="s">
        <v>27</v>
      </c>
      <c r="K81" t="s">
        <v>42</v>
      </c>
      <c r="L81" t="s">
        <v>43</v>
      </c>
      <c r="M81">
        <v>90008</v>
      </c>
      <c r="N81" t="s">
        <v>44</v>
      </c>
      <c r="O81" t="s">
        <v>3041</v>
      </c>
      <c r="P81" t="s">
        <v>46</v>
      </c>
      <c r="Q81" t="s">
        <v>173</v>
      </c>
      <c r="R81" t="s">
        <v>3042</v>
      </c>
      <c r="S81">
        <v>19.399999999999999</v>
      </c>
      <c r="T81">
        <v>5</v>
      </c>
      <c r="U81">
        <v>0</v>
      </c>
      <c r="V81">
        <v>9.3120000000000012</v>
      </c>
    </row>
    <row r="82" spans="1:22" x14ac:dyDescent="0.3">
      <c r="A82">
        <v>9014</v>
      </c>
      <c r="B82" t="s">
        <v>10372</v>
      </c>
      <c r="C82">
        <v>2014</v>
      </c>
      <c r="D82" s="13">
        <v>41717</v>
      </c>
      <c r="E82" s="13">
        <v>41721</v>
      </c>
      <c r="F82" t="s">
        <v>50</v>
      </c>
      <c r="G82" t="s">
        <v>8554</v>
      </c>
      <c r="H82" t="s">
        <v>8555</v>
      </c>
      <c r="I82" t="s">
        <v>41</v>
      </c>
      <c r="J82" t="s">
        <v>27</v>
      </c>
      <c r="K82" t="s">
        <v>42</v>
      </c>
      <c r="L82" t="s">
        <v>43</v>
      </c>
      <c r="M82">
        <v>90008</v>
      </c>
      <c r="N82" t="s">
        <v>44</v>
      </c>
      <c r="O82" t="s">
        <v>7185</v>
      </c>
      <c r="P82" t="s">
        <v>46</v>
      </c>
      <c r="Q82" t="s">
        <v>68</v>
      </c>
      <c r="R82" t="s">
        <v>4224</v>
      </c>
      <c r="S82">
        <v>13.899999999999999</v>
      </c>
      <c r="T82">
        <v>5</v>
      </c>
      <c r="U82">
        <v>0</v>
      </c>
      <c r="V82">
        <v>3.7529999999999997</v>
      </c>
    </row>
    <row r="83" spans="1:22" x14ac:dyDescent="0.3">
      <c r="A83">
        <v>8999</v>
      </c>
      <c r="B83" t="s">
        <v>10362</v>
      </c>
      <c r="C83">
        <v>2014</v>
      </c>
      <c r="D83" s="13">
        <v>41719</v>
      </c>
      <c r="E83" s="13">
        <v>41719</v>
      </c>
      <c r="F83" t="s">
        <v>1290</v>
      </c>
      <c r="G83" t="s">
        <v>6077</v>
      </c>
      <c r="H83" t="s">
        <v>6078</v>
      </c>
      <c r="I83" t="s">
        <v>26</v>
      </c>
      <c r="J83" t="s">
        <v>27</v>
      </c>
      <c r="K83" t="s">
        <v>184</v>
      </c>
      <c r="L83" t="s">
        <v>104</v>
      </c>
      <c r="M83">
        <v>77041</v>
      </c>
      <c r="N83" t="s">
        <v>105</v>
      </c>
      <c r="O83" t="s">
        <v>560</v>
      </c>
      <c r="P83" t="s">
        <v>46</v>
      </c>
      <c r="Q83" t="s">
        <v>90</v>
      </c>
      <c r="R83" t="s">
        <v>561</v>
      </c>
      <c r="S83">
        <v>274.06400000000002</v>
      </c>
      <c r="T83">
        <v>7</v>
      </c>
      <c r="U83">
        <v>0.2</v>
      </c>
      <c r="V83">
        <v>102.77399999999999</v>
      </c>
    </row>
    <row r="84" spans="1:22" x14ac:dyDescent="0.3">
      <c r="A84">
        <v>8998</v>
      </c>
      <c r="B84" t="s">
        <v>10362</v>
      </c>
      <c r="C84">
        <v>2014</v>
      </c>
      <c r="D84" s="13">
        <v>41719</v>
      </c>
      <c r="E84" s="13">
        <v>41719</v>
      </c>
      <c r="F84" t="s">
        <v>1290</v>
      </c>
      <c r="G84" t="s">
        <v>6077</v>
      </c>
      <c r="H84" t="s">
        <v>6078</v>
      </c>
      <c r="I84" t="s">
        <v>26</v>
      </c>
      <c r="J84" t="s">
        <v>27</v>
      </c>
      <c r="K84" t="s">
        <v>184</v>
      </c>
      <c r="L84" t="s">
        <v>104</v>
      </c>
      <c r="M84">
        <v>77041</v>
      </c>
      <c r="N84" t="s">
        <v>105</v>
      </c>
      <c r="O84" t="s">
        <v>1054</v>
      </c>
      <c r="P84" t="s">
        <v>46</v>
      </c>
      <c r="Q84" t="s">
        <v>90</v>
      </c>
      <c r="R84" t="s">
        <v>186</v>
      </c>
      <c r="S84">
        <v>56.704000000000001</v>
      </c>
      <c r="T84">
        <v>2</v>
      </c>
      <c r="U84">
        <v>0.2</v>
      </c>
      <c r="V84">
        <v>19.137599999999992</v>
      </c>
    </row>
    <row r="85" spans="1:22" x14ac:dyDescent="0.3">
      <c r="A85">
        <v>8985</v>
      </c>
      <c r="B85" t="s">
        <v>10355</v>
      </c>
      <c r="C85">
        <v>2013</v>
      </c>
      <c r="D85" s="13">
        <v>41340</v>
      </c>
      <c r="E85" s="13">
        <v>41346</v>
      </c>
      <c r="F85" t="s">
        <v>50</v>
      </c>
      <c r="G85" t="s">
        <v>454</v>
      </c>
      <c r="H85" t="s">
        <v>455</v>
      </c>
      <c r="I85" t="s">
        <v>26</v>
      </c>
      <c r="J85" t="s">
        <v>27</v>
      </c>
      <c r="K85" t="s">
        <v>303</v>
      </c>
      <c r="L85" t="s">
        <v>211</v>
      </c>
      <c r="M85">
        <v>60623</v>
      </c>
      <c r="N85" t="s">
        <v>105</v>
      </c>
      <c r="O85" t="s">
        <v>5504</v>
      </c>
      <c r="P85" t="s">
        <v>32</v>
      </c>
      <c r="Q85" t="s">
        <v>56</v>
      </c>
      <c r="R85" t="s">
        <v>5505</v>
      </c>
      <c r="S85">
        <v>145.97999999999999</v>
      </c>
      <c r="T85">
        <v>2</v>
      </c>
      <c r="U85">
        <v>0.5</v>
      </c>
      <c r="V85">
        <v>-99.266399999999976</v>
      </c>
    </row>
    <row r="86" spans="1:22" x14ac:dyDescent="0.3">
      <c r="A86">
        <v>8984</v>
      </c>
      <c r="B86" t="s">
        <v>10355</v>
      </c>
      <c r="C86">
        <v>2013</v>
      </c>
      <c r="D86" s="13">
        <v>41340</v>
      </c>
      <c r="E86" s="13">
        <v>41346</v>
      </c>
      <c r="F86" t="s">
        <v>50</v>
      </c>
      <c r="G86" t="s">
        <v>454</v>
      </c>
      <c r="H86" t="s">
        <v>455</v>
      </c>
      <c r="I86" t="s">
        <v>26</v>
      </c>
      <c r="J86" t="s">
        <v>27</v>
      </c>
      <c r="K86" t="s">
        <v>303</v>
      </c>
      <c r="L86" t="s">
        <v>211</v>
      </c>
      <c r="M86">
        <v>60623</v>
      </c>
      <c r="N86" t="s">
        <v>105</v>
      </c>
      <c r="O86" t="s">
        <v>553</v>
      </c>
      <c r="P86" t="s">
        <v>32</v>
      </c>
      <c r="Q86" t="s">
        <v>65</v>
      </c>
      <c r="R86" t="s">
        <v>554</v>
      </c>
      <c r="S86">
        <v>159.04</v>
      </c>
      <c r="T86">
        <v>5</v>
      </c>
      <c r="U86">
        <v>0.6</v>
      </c>
      <c r="V86">
        <v>-194.82400000000001</v>
      </c>
    </row>
    <row r="87" spans="1:22" x14ac:dyDescent="0.3">
      <c r="A87">
        <v>8983</v>
      </c>
      <c r="B87" t="s">
        <v>10355</v>
      </c>
      <c r="C87">
        <v>2013</v>
      </c>
      <c r="D87" s="13">
        <v>41340</v>
      </c>
      <c r="E87" s="13">
        <v>41346</v>
      </c>
      <c r="F87" t="s">
        <v>50</v>
      </c>
      <c r="G87" t="s">
        <v>454</v>
      </c>
      <c r="H87" t="s">
        <v>455</v>
      </c>
      <c r="I87" t="s">
        <v>26</v>
      </c>
      <c r="J87" t="s">
        <v>27</v>
      </c>
      <c r="K87" t="s">
        <v>303</v>
      </c>
      <c r="L87" t="s">
        <v>211</v>
      </c>
      <c r="M87">
        <v>60623</v>
      </c>
      <c r="N87" t="s">
        <v>105</v>
      </c>
      <c r="O87" t="s">
        <v>3391</v>
      </c>
      <c r="P87" t="s">
        <v>46</v>
      </c>
      <c r="Q87" t="s">
        <v>75</v>
      </c>
      <c r="R87" t="s">
        <v>3392</v>
      </c>
      <c r="S87">
        <v>1.7279999999999998</v>
      </c>
      <c r="T87">
        <v>4</v>
      </c>
      <c r="U87">
        <v>0.8</v>
      </c>
      <c r="V87">
        <v>-2.764800000000001</v>
      </c>
    </row>
    <row r="88" spans="1:22" x14ac:dyDescent="0.3">
      <c r="A88">
        <v>8982</v>
      </c>
      <c r="B88" t="s">
        <v>10355</v>
      </c>
      <c r="C88">
        <v>2013</v>
      </c>
      <c r="D88" s="13">
        <v>41340</v>
      </c>
      <c r="E88" s="13">
        <v>41346</v>
      </c>
      <c r="F88" t="s">
        <v>50</v>
      </c>
      <c r="G88" t="s">
        <v>454</v>
      </c>
      <c r="H88" t="s">
        <v>455</v>
      </c>
      <c r="I88" t="s">
        <v>26</v>
      </c>
      <c r="J88" t="s">
        <v>27</v>
      </c>
      <c r="K88" t="s">
        <v>303</v>
      </c>
      <c r="L88" t="s">
        <v>211</v>
      </c>
      <c r="M88">
        <v>60623</v>
      </c>
      <c r="N88" t="s">
        <v>105</v>
      </c>
      <c r="O88" t="s">
        <v>4091</v>
      </c>
      <c r="P88" t="s">
        <v>46</v>
      </c>
      <c r="Q88" t="s">
        <v>78</v>
      </c>
      <c r="R88" t="s">
        <v>4092</v>
      </c>
      <c r="S88">
        <v>2.3339999999999996</v>
      </c>
      <c r="T88">
        <v>3</v>
      </c>
      <c r="U88">
        <v>0.8</v>
      </c>
      <c r="V88">
        <v>-6.3018000000000001</v>
      </c>
    </row>
    <row r="89" spans="1:22" x14ac:dyDescent="0.3">
      <c r="A89">
        <v>8972</v>
      </c>
      <c r="B89" t="s">
        <v>10347</v>
      </c>
      <c r="C89">
        <v>2014</v>
      </c>
      <c r="D89" s="13">
        <v>41723</v>
      </c>
      <c r="E89" s="13">
        <v>41727</v>
      </c>
      <c r="F89" t="s">
        <v>50</v>
      </c>
      <c r="G89" t="s">
        <v>5248</v>
      </c>
      <c r="H89" t="s">
        <v>5249</v>
      </c>
      <c r="I89" t="s">
        <v>26</v>
      </c>
      <c r="J89" t="s">
        <v>27</v>
      </c>
      <c r="K89" t="s">
        <v>266</v>
      </c>
      <c r="L89" t="s">
        <v>267</v>
      </c>
      <c r="M89">
        <v>10011</v>
      </c>
      <c r="N89" t="s">
        <v>148</v>
      </c>
      <c r="O89" t="s">
        <v>2580</v>
      </c>
      <c r="P89" t="s">
        <v>32</v>
      </c>
      <c r="Q89" t="s">
        <v>36</v>
      </c>
      <c r="R89" t="s">
        <v>2581</v>
      </c>
      <c r="S89">
        <v>271.76400000000001</v>
      </c>
      <c r="T89">
        <v>2</v>
      </c>
      <c r="U89">
        <v>0.1</v>
      </c>
      <c r="V89">
        <v>60.391999999999967</v>
      </c>
    </row>
    <row r="90" spans="1:22" x14ac:dyDescent="0.3">
      <c r="A90">
        <v>8934</v>
      </c>
      <c r="B90" t="s">
        <v>10323</v>
      </c>
      <c r="C90">
        <v>2013</v>
      </c>
      <c r="D90" s="13">
        <v>41348</v>
      </c>
      <c r="E90" s="13">
        <v>41353</v>
      </c>
      <c r="F90" t="s">
        <v>50</v>
      </c>
      <c r="G90" t="s">
        <v>2167</v>
      </c>
      <c r="H90" t="s">
        <v>2168</v>
      </c>
      <c r="I90" t="s">
        <v>41</v>
      </c>
      <c r="J90" t="s">
        <v>27</v>
      </c>
      <c r="K90" t="s">
        <v>1844</v>
      </c>
      <c r="L90" t="s">
        <v>114</v>
      </c>
      <c r="M90">
        <v>54302</v>
      </c>
      <c r="N90" t="s">
        <v>105</v>
      </c>
      <c r="O90" t="s">
        <v>3505</v>
      </c>
      <c r="P90" t="s">
        <v>32</v>
      </c>
      <c r="Q90" t="s">
        <v>65</v>
      </c>
      <c r="R90" t="s">
        <v>3506</v>
      </c>
      <c r="S90">
        <v>16.739999999999998</v>
      </c>
      <c r="T90">
        <v>2</v>
      </c>
      <c r="U90">
        <v>0</v>
      </c>
      <c r="V90">
        <v>4.3523999999999994</v>
      </c>
    </row>
    <row r="91" spans="1:22" x14ac:dyDescent="0.3">
      <c r="A91">
        <v>8881</v>
      </c>
      <c r="B91" t="s">
        <v>10293</v>
      </c>
      <c r="C91">
        <v>2012</v>
      </c>
      <c r="D91" s="13">
        <v>40991</v>
      </c>
      <c r="E91" s="13">
        <v>40993</v>
      </c>
      <c r="F91" t="s">
        <v>188</v>
      </c>
      <c r="G91" t="s">
        <v>756</v>
      </c>
      <c r="H91" t="s">
        <v>757</v>
      </c>
      <c r="I91" t="s">
        <v>41</v>
      </c>
      <c r="J91" t="s">
        <v>27</v>
      </c>
      <c r="K91" t="s">
        <v>42</v>
      </c>
      <c r="L91" t="s">
        <v>43</v>
      </c>
      <c r="M91">
        <v>90008</v>
      </c>
      <c r="N91" t="s">
        <v>44</v>
      </c>
      <c r="O91" t="s">
        <v>4415</v>
      </c>
      <c r="P91" t="s">
        <v>71</v>
      </c>
      <c r="Q91" t="s">
        <v>161</v>
      </c>
      <c r="R91" t="s">
        <v>4416</v>
      </c>
      <c r="S91">
        <v>239.96999999999997</v>
      </c>
      <c r="T91">
        <v>3</v>
      </c>
      <c r="U91">
        <v>0</v>
      </c>
      <c r="V91">
        <v>86.389199999999988</v>
      </c>
    </row>
    <row r="92" spans="1:22" x14ac:dyDescent="0.3">
      <c r="A92">
        <v>8880</v>
      </c>
      <c r="B92" t="s">
        <v>10293</v>
      </c>
      <c r="C92">
        <v>2012</v>
      </c>
      <c r="D92" s="13">
        <v>40991</v>
      </c>
      <c r="E92" s="13">
        <v>40993</v>
      </c>
      <c r="F92" t="s">
        <v>188</v>
      </c>
      <c r="G92" t="s">
        <v>756</v>
      </c>
      <c r="H92" t="s">
        <v>757</v>
      </c>
      <c r="I92" t="s">
        <v>41</v>
      </c>
      <c r="J92" t="s">
        <v>27</v>
      </c>
      <c r="K92" t="s">
        <v>42</v>
      </c>
      <c r="L92" t="s">
        <v>43</v>
      </c>
      <c r="M92">
        <v>90008</v>
      </c>
      <c r="N92" t="s">
        <v>44</v>
      </c>
      <c r="O92" t="s">
        <v>697</v>
      </c>
      <c r="P92" t="s">
        <v>46</v>
      </c>
      <c r="Q92" t="s">
        <v>90</v>
      </c>
      <c r="R92" t="s">
        <v>5370</v>
      </c>
      <c r="S92">
        <v>192.72</v>
      </c>
      <c r="T92">
        <v>11</v>
      </c>
      <c r="U92">
        <v>0</v>
      </c>
      <c r="V92">
        <v>92.505599999999987</v>
      </c>
    </row>
    <row r="93" spans="1:22" x14ac:dyDescent="0.3">
      <c r="A93">
        <v>8825</v>
      </c>
      <c r="B93" t="s">
        <v>10261</v>
      </c>
      <c r="C93">
        <v>2014</v>
      </c>
      <c r="D93" s="13">
        <v>41720</v>
      </c>
      <c r="E93" s="13">
        <v>41722</v>
      </c>
      <c r="F93" t="s">
        <v>23</v>
      </c>
      <c r="G93" t="s">
        <v>274</v>
      </c>
      <c r="H93" t="s">
        <v>275</v>
      </c>
      <c r="I93" t="s">
        <v>26</v>
      </c>
      <c r="J93" t="s">
        <v>27</v>
      </c>
      <c r="K93" t="s">
        <v>4771</v>
      </c>
      <c r="L93" t="s">
        <v>147</v>
      </c>
      <c r="M93">
        <v>19601</v>
      </c>
      <c r="N93" t="s">
        <v>148</v>
      </c>
      <c r="O93" t="s">
        <v>1691</v>
      </c>
      <c r="P93" t="s">
        <v>46</v>
      </c>
      <c r="Q93" t="s">
        <v>173</v>
      </c>
      <c r="R93" t="s">
        <v>1692</v>
      </c>
      <c r="S93">
        <v>8.8559999999999999</v>
      </c>
      <c r="T93">
        <v>3</v>
      </c>
      <c r="U93">
        <v>0.2</v>
      </c>
      <c r="V93">
        <v>2.8781999999999992</v>
      </c>
    </row>
    <row r="94" spans="1:22" x14ac:dyDescent="0.3">
      <c r="A94">
        <v>8813</v>
      </c>
      <c r="B94" t="s">
        <v>10254</v>
      </c>
      <c r="C94">
        <v>2013</v>
      </c>
      <c r="D94" s="13">
        <v>41342</v>
      </c>
      <c r="E94" s="13">
        <v>41347</v>
      </c>
      <c r="F94" t="s">
        <v>50</v>
      </c>
      <c r="G94" t="s">
        <v>628</v>
      </c>
      <c r="H94" t="s">
        <v>629</v>
      </c>
      <c r="I94" t="s">
        <v>41</v>
      </c>
      <c r="J94" t="s">
        <v>27</v>
      </c>
      <c r="K94" t="s">
        <v>328</v>
      </c>
      <c r="L94" t="s">
        <v>238</v>
      </c>
      <c r="M94">
        <v>49201</v>
      </c>
      <c r="N94" t="s">
        <v>105</v>
      </c>
      <c r="O94" t="s">
        <v>7185</v>
      </c>
      <c r="P94" t="s">
        <v>46</v>
      </c>
      <c r="Q94" t="s">
        <v>68</v>
      </c>
      <c r="R94" t="s">
        <v>4224</v>
      </c>
      <c r="S94">
        <v>13.899999999999999</v>
      </c>
      <c r="T94">
        <v>5</v>
      </c>
      <c r="U94">
        <v>0</v>
      </c>
      <c r="V94">
        <v>3.7529999999999997</v>
      </c>
    </row>
    <row r="95" spans="1:22" x14ac:dyDescent="0.3">
      <c r="A95">
        <v>8812</v>
      </c>
      <c r="B95" t="s">
        <v>10254</v>
      </c>
      <c r="C95">
        <v>2013</v>
      </c>
      <c r="D95" s="13">
        <v>41342</v>
      </c>
      <c r="E95" s="13">
        <v>41347</v>
      </c>
      <c r="F95" t="s">
        <v>50</v>
      </c>
      <c r="G95" t="s">
        <v>628</v>
      </c>
      <c r="H95" t="s">
        <v>629</v>
      </c>
      <c r="I95" t="s">
        <v>41</v>
      </c>
      <c r="J95" t="s">
        <v>27</v>
      </c>
      <c r="K95" t="s">
        <v>328</v>
      </c>
      <c r="L95" t="s">
        <v>238</v>
      </c>
      <c r="M95">
        <v>49201</v>
      </c>
      <c r="N95" t="s">
        <v>105</v>
      </c>
      <c r="O95" t="s">
        <v>4575</v>
      </c>
      <c r="P95" t="s">
        <v>46</v>
      </c>
      <c r="Q95" t="s">
        <v>78</v>
      </c>
      <c r="R95" t="s">
        <v>4576</v>
      </c>
      <c r="S95">
        <v>207.14400000000001</v>
      </c>
      <c r="T95">
        <v>3</v>
      </c>
      <c r="U95">
        <v>0.1</v>
      </c>
      <c r="V95">
        <v>48.333599999999976</v>
      </c>
    </row>
    <row r="96" spans="1:22" x14ac:dyDescent="0.3">
      <c r="A96">
        <v>8792</v>
      </c>
      <c r="B96" t="s">
        <v>10242</v>
      </c>
      <c r="C96">
        <v>2014</v>
      </c>
      <c r="D96" s="13">
        <v>41717</v>
      </c>
      <c r="E96" s="13">
        <v>41723</v>
      </c>
      <c r="F96" t="s">
        <v>50</v>
      </c>
      <c r="G96" t="s">
        <v>5615</v>
      </c>
      <c r="H96" t="s">
        <v>5616</v>
      </c>
      <c r="I96" t="s">
        <v>26</v>
      </c>
      <c r="J96" t="s">
        <v>27</v>
      </c>
      <c r="K96" t="s">
        <v>184</v>
      </c>
      <c r="L96" t="s">
        <v>104</v>
      </c>
      <c r="M96">
        <v>77041</v>
      </c>
      <c r="N96" t="s">
        <v>105</v>
      </c>
      <c r="O96" t="s">
        <v>2584</v>
      </c>
      <c r="P96" t="s">
        <v>71</v>
      </c>
      <c r="Q96" t="s">
        <v>72</v>
      </c>
      <c r="R96" t="s">
        <v>2585</v>
      </c>
      <c r="S96">
        <v>537.54399999999998</v>
      </c>
      <c r="T96">
        <v>7</v>
      </c>
      <c r="U96">
        <v>0.2</v>
      </c>
      <c r="V96">
        <v>47.035099999999971</v>
      </c>
    </row>
    <row r="97" spans="1:22" x14ac:dyDescent="0.3">
      <c r="A97">
        <v>8785</v>
      </c>
      <c r="B97" t="s">
        <v>10238</v>
      </c>
      <c r="C97">
        <v>2014</v>
      </c>
      <c r="D97" s="13">
        <v>41716</v>
      </c>
      <c r="E97" s="13">
        <v>41722</v>
      </c>
      <c r="F97" t="s">
        <v>50</v>
      </c>
      <c r="G97" t="s">
        <v>2954</v>
      </c>
      <c r="H97" t="s">
        <v>2955</v>
      </c>
      <c r="I97" t="s">
        <v>102</v>
      </c>
      <c r="J97" t="s">
        <v>27</v>
      </c>
      <c r="K97" t="s">
        <v>5137</v>
      </c>
      <c r="L97" t="s">
        <v>335</v>
      </c>
      <c r="M97">
        <v>37918</v>
      </c>
      <c r="N97" t="s">
        <v>30</v>
      </c>
      <c r="O97" t="s">
        <v>4757</v>
      </c>
      <c r="P97" t="s">
        <v>46</v>
      </c>
      <c r="Q97" t="s">
        <v>47</v>
      </c>
      <c r="R97" t="s">
        <v>4758</v>
      </c>
      <c r="S97">
        <v>4.6079999999999997</v>
      </c>
      <c r="T97">
        <v>2</v>
      </c>
      <c r="U97">
        <v>0.2</v>
      </c>
      <c r="V97">
        <v>1.6704000000000001</v>
      </c>
    </row>
    <row r="98" spans="1:22" x14ac:dyDescent="0.3">
      <c r="A98">
        <v>8782</v>
      </c>
      <c r="B98" t="s">
        <v>10235</v>
      </c>
      <c r="C98">
        <v>2012</v>
      </c>
      <c r="D98" s="13">
        <v>40969</v>
      </c>
      <c r="E98" s="13">
        <v>40972</v>
      </c>
      <c r="F98" t="s">
        <v>188</v>
      </c>
      <c r="G98" t="s">
        <v>9528</v>
      </c>
      <c r="H98" t="s">
        <v>9529</v>
      </c>
      <c r="I98" t="s">
        <v>41</v>
      </c>
      <c r="J98" t="s">
        <v>27</v>
      </c>
      <c r="K98" t="s">
        <v>184</v>
      </c>
      <c r="L98" t="s">
        <v>104</v>
      </c>
      <c r="M98">
        <v>77070</v>
      </c>
      <c r="N98" t="s">
        <v>105</v>
      </c>
      <c r="O98" t="s">
        <v>3091</v>
      </c>
      <c r="P98" t="s">
        <v>32</v>
      </c>
      <c r="Q98" t="s">
        <v>33</v>
      </c>
      <c r="R98" t="s">
        <v>3092</v>
      </c>
      <c r="S98">
        <v>1227.9983999999999</v>
      </c>
      <c r="T98">
        <v>6</v>
      </c>
      <c r="U98">
        <v>0.32</v>
      </c>
      <c r="V98">
        <v>-36.117600000000152</v>
      </c>
    </row>
    <row r="99" spans="1:22" x14ac:dyDescent="0.3">
      <c r="A99">
        <v>8781</v>
      </c>
      <c r="B99" t="s">
        <v>10235</v>
      </c>
      <c r="C99">
        <v>2012</v>
      </c>
      <c r="D99" s="13">
        <v>40969</v>
      </c>
      <c r="E99" s="13">
        <v>40972</v>
      </c>
      <c r="F99" t="s">
        <v>188</v>
      </c>
      <c r="G99" t="s">
        <v>9528</v>
      </c>
      <c r="H99" t="s">
        <v>9529</v>
      </c>
      <c r="I99" t="s">
        <v>41</v>
      </c>
      <c r="J99" t="s">
        <v>27</v>
      </c>
      <c r="K99" t="s">
        <v>184</v>
      </c>
      <c r="L99" t="s">
        <v>104</v>
      </c>
      <c r="M99">
        <v>77070</v>
      </c>
      <c r="N99" t="s">
        <v>105</v>
      </c>
      <c r="O99" t="s">
        <v>5095</v>
      </c>
      <c r="P99" t="s">
        <v>46</v>
      </c>
      <c r="Q99" t="s">
        <v>68</v>
      </c>
      <c r="R99" t="s">
        <v>5096</v>
      </c>
      <c r="S99">
        <v>55.328000000000003</v>
      </c>
      <c r="T99">
        <v>2</v>
      </c>
      <c r="U99">
        <v>0.2</v>
      </c>
      <c r="V99">
        <v>6.2243999999999957</v>
      </c>
    </row>
    <row r="100" spans="1:22" x14ac:dyDescent="0.3">
      <c r="A100">
        <v>8780</v>
      </c>
      <c r="B100" t="s">
        <v>10234</v>
      </c>
      <c r="C100">
        <v>2012</v>
      </c>
      <c r="D100" s="13">
        <v>40988</v>
      </c>
      <c r="E100" s="13">
        <v>40990</v>
      </c>
      <c r="F100" t="s">
        <v>23</v>
      </c>
      <c r="G100" t="s">
        <v>2460</v>
      </c>
      <c r="H100" t="s">
        <v>2461</v>
      </c>
      <c r="I100" t="s">
        <v>26</v>
      </c>
      <c r="J100" t="s">
        <v>27</v>
      </c>
      <c r="K100" t="s">
        <v>1976</v>
      </c>
      <c r="L100" t="s">
        <v>420</v>
      </c>
      <c r="M100">
        <v>97301</v>
      </c>
      <c r="N100" t="s">
        <v>44</v>
      </c>
      <c r="O100" t="s">
        <v>2987</v>
      </c>
      <c r="P100" t="s">
        <v>46</v>
      </c>
      <c r="Q100" t="s">
        <v>59</v>
      </c>
      <c r="R100" t="s">
        <v>2988</v>
      </c>
      <c r="S100">
        <v>29.304000000000002</v>
      </c>
      <c r="T100">
        <v>3</v>
      </c>
      <c r="U100">
        <v>0.2</v>
      </c>
      <c r="V100">
        <v>2.5641000000000034</v>
      </c>
    </row>
    <row r="101" spans="1:22" x14ac:dyDescent="0.3">
      <c r="A101">
        <v>8726</v>
      </c>
      <c r="B101" t="s">
        <v>10205</v>
      </c>
      <c r="C101">
        <v>2014</v>
      </c>
      <c r="D101" s="13">
        <v>41717</v>
      </c>
      <c r="E101" s="13">
        <v>41722</v>
      </c>
      <c r="F101" t="s">
        <v>50</v>
      </c>
      <c r="G101" t="s">
        <v>2893</v>
      </c>
      <c r="H101" t="s">
        <v>2894</v>
      </c>
      <c r="I101" t="s">
        <v>26</v>
      </c>
      <c r="J101" t="s">
        <v>27</v>
      </c>
      <c r="K101" t="s">
        <v>95</v>
      </c>
      <c r="L101" t="s">
        <v>96</v>
      </c>
      <c r="M101">
        <v>98115</v>
      </c>
      <c r="N101" t="s">
        <v>44</v>
      </c>
      <c r="O101" t="s">
        <v>2662</v>
      </c>
      <c r="P101" t="s">
        <v>46</v>
      </c>
      <c r="Q101" t="s">
        <v>68</v>
      </c>
      <c r="R101" t="s">
        <v>2663</v>
      </c>
      <c r="S101">
        <v>46.2</v>
      </c>
      <c r="T101">
        <v>4</v>
      </c>
      <c r="U101">
        <v>0</v>
      </c>
      <c r="V101">
        <v>21.251999999999999</v>
      </c>
    </row>
    <row r="102" spans="1:22" x14ac:dyDescent="0.3">
      <c r="A102">
        <v>8712</v>
      </c>
      <c r="B102" t="s">
        <v>10198</v>
      </c>
      <c r="C102">
        <v>2011</v>
      </c>
      <c r="D102" s="13">
        <v>40605</v>
      </c>
      <c r="E102" s="13">
        <v>40609</v>
      </c>
      <c r="F102" t="s">
        <v>50</v>
      </c>
      <c r="G102" t="s">
        <v>3480</v>
      </c>
      <c r="H102" t="s">
        <v>3481</v>
      </c>
      <c r="I102" t="s">
        <v>26</v>
      </c>
      <c r="J102" t="s">
        <v>27</v>
      </c>
      <c r="K102" t="s">
        <v>947</v>
      </c>
      <c r="L102" t="s">
        <v>43</v>
      </c>
      <c r="M102">
        <v>92037</v>
      </c>
      <c r="N102" t="s">
        <v>44</v>
      </c>
      <c r="O102" t="s">
        <v>3804</v>
      </c>
      <c r="P102" t="s">
        <v>32</v>
      </c>
      <c r="Q102" t="s">
        <v>56</v>
      </c>
      <c r="R102" t="s">
        <v>3805</v>
      </c>
      <c r="S102">
        <v>626.35200000000009</v>
      </c>
      <c r="T102">
        <v>3</v>
      </c>
      <c r="U102">
        <v>0.2</v>
      </c>
      <c r="V102">
        <v>-23.488200000000091</v>
      </c>
    </row>
    <row r="103" spans="1:22" x14ac:dyDescent="0.3">
      <c r="A103">
        <v>8704</v>
      </c>
      <c r="B103" t="s">
        <v>10193</v>
      </c>
      <c r="C103">
        <v>2012</v>
      </c>
      <c r="D103" s="13">
        <v>40969</v>
      </c>
      <c r="E103" s="13">
        <v>40973</v>
      </c>
      <c r="F103" t="s">
        <v>50</v>
      </c>
      <c r="G103" t="s">
        <v>2178</v>
      </c>
      <c r="H103" t="s">
        <v>2179</v>
      </c>
      <c r="I103" t="s">
        <v>26</v>
      </c>
      <c r="J103" t="s">
        <v>27</v>
      </c>
      <c r="K103" t="s">
        <v>146</v>
      </c>
      <c r="L103" t="s">
        <v>147</v>
      </c>
      <c r="M103">
        <v>19120</v>
      </c>
      <c r="N103" t="s">
        <v>148</v>
      </c>
      <c r="O103" t="s">
        <v>4422</v>
      </c>
      <c r="P103" t="s">
        <v>46</v>
      </c>
      <c r="Q103" t="s">
        <v>78</v>
      </c>
      <c r="R103" t="s">
        <v>4423</v>
      </c>
      <c r="S103">
        <v>3.5520000000000005</v>
      </c>
      <c r="T103">
        <v>2</v>
      </c>
      <c r="U103">
        <v>0.2</v>
      </c>
      <c r="V103">
        <v>0.44399999999999973</v>
      </c>
    </row>
    <row r="104" spans="1:22" x14ac:dyDescent="0.3">
      <c r="A104">
        <v>8665</v>
      </c>
      <c r="B104" t="s">
        <v>10167</v>
      </c>
      <c r="C104">
        <v>2014</v>
      </c>
      <c r="D104" s="13">
        <v>41729</v>
      </c>
      <c r="E104" s="13">
        <v>41731</v>
      </c>
      <c r="F104" t="s">
        <v>23</v>
      </c>
      <c r="G104" t="s">
        <v>2243</v>
      </c>
      <c r="H104" t="s">
        <v>2244</v>
      </c>
      <c r="I104" t="s">
        <v>26</v>
      </c>
      <c r="J104" t="s">
        <v>27</v>
      </c>
      <c r="K104" t="s">
        <v>1119</v>
      </c>
      <c r="L104" t="s">
        <v>43</v>
      </c>
      <c r="M104">
        <v>90712</v>
      </c>
      <c r="N104" t="s">
        <v>44</v>
      </c>
      <c r="O104" t="s">
        <v>4628</v>
      </c>
      <c r="P104" t="s">
        <v>32</v>
      </c>
      <c r="Q104" t="s">
        <v>65</v>
      </c>
      <c r="R104" t="s">
        <v>4629</v>
      </c>
      <c r="S104">
        <v>94.2</v>
      </c>
      <c r="T104">
        <v>5</v>
      </c>
      <c r="U104">
        <v>0</v>
      </c>
      <c r="V104">
        <v>39.564000000000007</v>
      </c>
    </row>
    <row r="105" spans="1:22" x14ac:dyDescent="0.3">
      <c r="A105">
        <v>8619</v>
      </c>
      <c r="B105" t="s">
        <v>10142</v>
      </c>
      <c r="C105">
        <v>2014</v>
      </c>
      <c r="D105" s="13">
        <v>41702</v>
      </c>
      <c r="E105" s="13">
        <v>41707</v>
      </c>
      <c r="F105" t="s">
        <v>50</v>
      </c>
      <c r="G105" t="s">
        <v>3183</v>
      </c>
      <c r="H105" t="s">
        <v>3184</v>
      </c>
      <c r="I105" t="s">
        <v>41</v>
      </c>
      <c r="J105" t="s">
        <v>27</v>
      </c>
      <c r="K105" t="s">
        <v>42</v>
      </c>
      <c r="L105" t="s">
        <v>43</v>
      </c>
      <c r="M105">
        <v>90004</v>
      </c>
      <c r="N105" t="s">
        <v>44</v>
      </c>
      <c r="O105" t="s">
        <v>2803</v>
      </c>
      <c r="P105" t="s">
        <v>32</v>
      </c>
      <c r="Q105" t="s">
        <v>56</v>
      </c>
      <c r="R105" t="s">
        <v>2804</v>
      </c>
      <c r="S105">
        <v>399.67200000000003</v>
      </c>
      <c r="T105">
        <v>7</v>
      </c>
      <c r="U105">
        <v>0.2</v>
      </c>
      <c r="V105">
        <v>-14.987700000000061</v>
      </c>
    </row>
    <row r="106" spans="1:22" x14ac:dyDescent="0.3">
      <c r="A106">
        <v>8557</v>
      </c>
      <c r="B106" t="s">
        <v>10104</v>
      </c>
      <c r="C106">
        <v>2012</v>
      </c>
      <c r="D106" s="13">
        <v>40990</v>
      </c>
      <c r="E106" s="13">
        <v>40990</v>
      </c>
      <c r="F106" t="s">
        <v>1290</v>
      </c>
      <c r="G106" t="s">
        <v>2403</v>
      </c>
      <c r="H106" t="s">
        <v>2404</v>
      </c>
      <c r="I106" t="s">
        <v>26</v>
      </c>
      <c r="J106" t="s">
        <v>27</v>
      </c>
      <c r="K106" t="s">
        <v>6825</v>
      </c>
      <c r="L106" t="s">
        <v>54</v>
      </c>
      <c r="M106">
        <v>33317</v>
      </c>
      <c r="N106" t="s">
        <v>30</v>
      </c>
      <c r="O106" t="s">
        <v>8343</v>
      </c>
      <c r="P106" t="s">
        <v>46</v>
      </c>
      <c r="Q106" t="s">
        <v>59</v>
      </c>
      <c r="R106" t="s">
        <v>8344</v>
      </c>
      <c r="S106">
        <v>150.40799999999999</v>
      </c>
      <c r="T106">
        <v>9</v>
      </c>
      <c r="U106">
        <v>0.2</v>
      </c>
      <c r="V106">
        <v>-33.841799999999999</v>
      </c>
    </row>
    <row r="107" spans="1:22" x14ac:dyDescent="0.3">
      <c r="A107">
        <v>8556</v>
      </c>
      <c r="B107" t="s">
        <v>10104</v>
      </c>
      <c r="C107">
        <v>2012</v>
      </c>
      <c r="D107" s="13">
        <v>40990</v>
      </c>
      <c r="E107" s="13">
        <v>40990</v>
      </c>
      <c r="F107" t="s">
        <v>1290</v>
      </c>
      <c r="G107" t="s">
        <v>2403</v>
      </c>
      <c r="H107" t="s">
        <v>2404</v>
      </c>
      <c r="I107" t="s">
        <v>26</v>
      </c>
      <c r="J107" t="s">
        <v>27</v>
      </c>
      <c r="K107" t="s">
        <v>6825</v>
      </c>
      <c r="L107" t="s">
        <v>54</v>
      </c>
      <c r="M107">
        <v>33317</v>
      </c>
      <c r="N107" t="s">
        <v>30</v>
      </c>
      <c r="O107" t="s">
        <v>1662</v>
      </c>
      <c r="P107" t="s">
        <v>71</v>
      </c>
      <c r="Q107" t="s">
        <v>161</v>
      </c>
      <c r="R107" t="s">
        <v>1663</v>
      </c>
      <c r="S107">
        <v>447.94399999999996</v>
      </c>
      <c r="T107">
        <v>7</v>
      </c>
      <c r="U107">
        <v>0.2</v>
      </c>
      <c r="V107">
        <v>89.588799999999992</v>
      </c>
    </row>
    <row r="108" spans="1:22" x14ac:dyDescent="0.3">
      <c r="A108">
        <v>8547</v>
      </c>
      <c r="B108" t="s">
        <v>10097</v>
      </c>
      <c r="C108">
        <v>2013</v>
      </c>
      <c r="D108" s="13">
        <v>41361</v>
      </c>
      <c r="E108" s="13">
        <v>41365</v>
      </c>
      <c r="F108" t="s">
        <v>50</v>
      </c>
      <c r="G108" t="s">
        <v>878</v>
      </c>
      <c r="H108" t="s">
        <v>879</v>
      </c>
      <c r="I108" t="s">
        <v>41</v>
      </c>
      <c r="J108" t="s">
        <v>27</v>
      </c>
      <c r="K108" t="s">
        <v>497</v>
      </c>
      <c r="L108" t="s">
        <v>1272</v>
      </c>
      <c r="M108">
        <v>31907</v>
      </c>
      <c r="N108" t="s">
        <v>30</v>
      </c>
      <c r="O108" t="s">
        <v>6548</v>
      </c>
      <c r="P108" t="s">
        <v>46</v>
      </c>
      <c r="Q108" t="s">
        <v>75</v>
      </c>
      <c r="R108" t="s">
        <v>6549</v>
      </c>
      <c r="S108">
        <v>32.54</v>
      </c>
      <c r="T108">
        <v>2</v>
      </c>
      <c r="U108">
        <v>0</v>
      </c>
      <c r="V108">
        <v>15.944599999999998</v>
      </c>
    </row>
    <row r="109" spans="1:22" x14ac:dyDescent="0.3">
      <c r="A109">
        <v>8546</v>
      </c>
      <c r="B109" t="s">
        <v>10097</v>
      </c>
      <c r="C109">
        <v>2013</v>
      </c>
      <c r="D109" s="13">
        <v>41361</v>
      </c>
      <c r="E109" s="13">
        <v>41365</v>
      </c>
      <c r="F109" t="s">
        <v>50</v>
      </c>
      <c r="G109" t="s">
        <v>878</v>
      </c>
      <c r="H109" t="s">
        <v>879</v>
      </c>
      <c r="I109" t="s">
        <v>41</v>
      </c>
      <c r="J109" t="s">
        <v>27</v>
      </c>
      <c r="K109" t="s">
        <v>497</v>
      </c>
      <c r="L109" t="s">
        <v>1272</v>
      </c>
      <c r="M109">
        <v>31907</v>
      </c>
      <c r="N109" t="s">
        <v>30</v>
      </c>
      <c r="O109" t="s">
        <v>7111</v>
      </c>
      <c r="P109" t="s">
        <v>32</v>
      </c>
      <c r="Q109" t="s">
        <v>65</v>
      </c>
      <c r="R109" t="s">
        <v>7112</v>
      </c>
      <c r="S109">
        <v>39.92</v>
      </c>
      <c r="T109">
        <v>4</v>
      </c>
      <c r="U109">
        <v>0</v>
      </c>
      <c r="V109">
        <v>11.177600000000002</v>
      </c>
    </row>
    <row r="110" spans="1:22" x14ac:dyDescent="0.3">
      <c r="A110">
        <v>8545</v>
      </c>
      <c r="B110" t="s">
        <v>10097</v>
      </c>
      <c r="C110">
        <v>2013</v>
      </c>
      <c r="D110" s="13">
        <v>41361</v>
      </c>
      <c r="E110" s="13">
        <v>41365</v>
      </c>
      <c r="F110" t="s">
        <v>50</v>
      </c>
      <c r="G110" t="s">
        <v>878</v>
      </c>
      <c r="H110" t="s">
        <v>879</v>
      </c>
      <c r="I110" t="s">
        <v>41</v>
      </c>
      <c r="J110" t="s">
        <v>27</v>
      </c>
      <c r="K110" t="s">
        <v>497</v>
      </c>
      <c r="L110" t="s">
        <v>1272</v>
      </c>
      <c r="M110">
        <v>31907</v>
      </c>
      <c r="N110" t="s">
        <v>30</v>
      </c>
      <c r="O110" t="s">
        <v>7434</v>
      </c>
      <c r="P110" t="s">
        <v>32</v>
      </c>
      <c r="Q110" t="s">
        <v>65</v>
      </c>
      <c r="R110" t="s">
        <v>7435</v>
      </c>
      <c r="S110">
        <v>20.239999999999998</v>
      </c>
      <c r="T110">
        <v>1</v>
      </c>
      <c r="U110">
        <v>0</v>
      </c>
      <c r="V110">
        <v>8.7032000000000007</v>
      </c>
    </row>
    <row r="111" spans="1:22" x14ac:dyDescent="0.3">
      <c r="A111">
        <v>8541</v>
      </c>
      <c r="B111" t="s">
        <v>10094</v>
      </c>
      <c r="C111">
        <v>2014</v>
      </c>
      <c r="D111" s="13">
        <v>41708</v>
      </c>
      <c r="E111" s="13">
        <v>41712</v>
      </c>
      <c r="F111" t="s">
        <v>50</v>
      </c>
      <c r="G111" t="s">
        <v>407</v>
      </c>
      <c r="H111" t="s">
        <v>408</v>
      </c>
      <c r="I111" t="s">
        <v>26</v>
      </c>
      <c r="J111" t="s">
        <v>27</v>
      </c>
      <c r="K111" t="s">
        <v>42</v>
      </c>
      <c r="L111" t="s">
        <v>43</v>
      </c>
      <c r="M111">
        <v>90008</v>
      </c>
      <c r="N111" t="s">
        <v>44</v>
      </c>
      <c r="O111" t="s">
        <v>74</v>
      </c>
      <c r="P111" t="s">
        <v>46</v>
      </c>
      <c r="Q111" t="s">
        <v>75</v>
      </c>
      <c r="R111" t="s">
        <v>76</v>
      </c>
      <c r="S111">
        <v>30.84</v>
      </c>
      <c r="T111">
        <v>5</v>
      </c>
      <c r="U111">
        <v>0.2</v>
      </c>
      <c r="V111">
        <v>9.6374999999999993</v>
      </c>
    </row>
    <row r="112" spans="1:22" x14ac:dyDescent="0.3">
      <c r="A112">
        <v>8540</v>
      </c>
      <c r="B112" t="s">
        <v>10094</v>
      </c>
      <c r="C112">
        <v>2014</v>
      </c>
      <c r="D112" s="13">
        <v>41708</v>
      </c>
      <c r="E112" s="13">
        <v>41712</v>
      </c>
      <c r="F112" t="s">
        <v>50</v>
      </c>
      <c r="G112" t="s">
        <v>407</v>
      </c>
      <c r="H112" t="s">
        <v>408</v>
      </c>
      <c r="I112" t="s">
        <v>26</v>
      </c>
      <c r="J112" t="s">
        <v>27</v>
      </c>
      <c r="K112" t="s">
        <v>42</v>
      </c>
      <c r="L112" t="s">
        <v>43</v>
      </c>
      <c r="M112">
        <v>90008</v>
      </c>
      <c r="N112" t="s">
        <v>44</v>
      </c>
      <c r="O112" t="s">
        <v>5426</v>
      </c>
      <c r="P112" t="s">
        <v>71</v>
      </c>
      <c r="Q112" t="s">
        <v>1216</v>
      </c>
      <c r="R112" t="s">
        <v>5427</v>
      </c>
      <c r="S112">
        <v>479.98400000000004</v>
      </c>
      <c r="T112">
        <v>2</v>
      </c>
      <c r="U112">
        <v>0.2</v>
      </c>
      <c r="V112">
        <v>59.997999999999962</v>
      </c>
    </row>
    <row r="113" spans="1:22" x14ac:dyDescent="0.3">
      <c r="A113">
        <v>8529</v>
      </c>
      <c r="B113" t="s">
        <v>10086</v>
      </c>
      <c r="C113">
        <v>2014</v>
      </c>
      <c r="D113" s="13">
        <v>41715</v>
      </c>
      <c r="E113" s="13">
        <v>41715</v>
      </c>
      <c r="F113" t="s">
        <v>1290</v>
      </c>
      <c r="G113" t="s">
        <v>7106</v>
      </c>
      <c r="H113" t="s">
        <v>7107</v>
      </c>
      <c r="I113" t="s">
        <v>26</v>
      </c>
      <c r="J113" t="s">
        <v>27</v>
      </c>
      <c r="K113" t="s">
        <v>497</v>
      </c>
      <c r="L113" t="s">
        <v>498</v>
      </c>
      <c r="M113">
        <v>43229</v>
      </c>
      <c r="N113" t="s">
        <v>148</v>
      </c>
      <c r="O113" t="s">
        <v>1193</v>
      </c>
      <c r="P113" t="s">
        <v>46</v>
      </c>
      <c r="Q113" t="s">
        <v>59</v>
      </c>
      <c r="R113" t="s">
        <v>1194</v>
      </c>
      <c r="S113">
        <v>54.224000000000004</v>
      </c>
      <c r="T113">
        <v>2</v>
      </c>
      <c r="U113">
        <v>0.2</v>
      </c>
      <c r="V113">
        <v>3.3889999999999993</v>
      </c>
    </row>
    <row r="114" spans="1:22" x14ac:dyDescent="0.3">
      <c r="A114">
        <v>8528</v>
      </c>
      <c r="B114" t="s">
        <v>10086</v>
      </c>
      <c r="C114">
        <v>2014</v>
      </c>
      <c r="D114" s="13">
        <v>41715</v>
      </c>
      <c r="E114" s="13">
        <v>41715</v>
      </c>
      <c r="F114" t="s">
        <v>1290</v>
      </c>
      <c r="G114" t="s">
        <v>7106</v>
      </c>
      <c r="H114" t="s">
        <v>7107</v>
      </c>
      <c r="I114" t="s">
        <v>26</v>
      </c>
      <c r="J114" t="s">
        <v>27</v>
      </c>
      <c r="K114" t="s">
        <v>497</v>
      </c>
      <c r="L114" t="s">
        <v>498</v>
      </c>
      <c r="M114">
        <v>43229</v>
      </c>
      <c r="N114" t="s">
        <v>148</v>
      </c>
      <c r="O114" t="s">
        <v>1594</v>
      </c>
      <c r="P114" t="s">
        <v>71</v>
      </c>
      <c r="Q114" t="s">
        <v>161</v>
      </c>
      <c r="R114" t="s">
        <v>1595</v>
      </c>
      <c r="S114">
        <v>159.98400000000001</v>
      </c>
      <c r="T114">
        <v>2</v>
      </c>
      <c r="U114">
        <v>0.2</v>
      </c>
      <c r="V114">
        <v>43.995600000000003</v>
      </c>
    </row>
    <row r="115" spans="1:22" x14ac:dyDescent="0.3">
      <c r="A115">
        <v>8527</v>
      </c>
      <c r="B115" t="s">
        <v>10086</v>
      </c>
      <c r="C115">
        <v>2014</v>
      </c>
      <c r="D115" s="13">
        <v>41715</v>
      </c>
      <c r="E115" s="13">
        <v>41715</v>
      </c>
      <c r="F115" t="s">
        <v>1290</v>
      </c>
      <c r="G115" t="s">
        <v>7106</v>
      </c>
      <c r="H115" t="s">
        <v>7107</v>
      </c>
      <c r="I115" t="s">
        <v>26</v>
      </c>
      <c r="J115" t="s">
        <v>27</v>
      </c>
      <c r="K115" t="s">
        <v>497</v>
      </c>
      <c r="L115" t="s">
        <v>498</v>
      </c>
      <c r="M115">
        <v>43229</v>
      </c>
      <c r="N115" t="s">
        <v>148</v>
      </c>
      <c r="O115" t="s">
        <v>325</v>
      </c>
      <c r="P115" t="s">
        <v>46</v>
      </c>
      <c r="Q115" t="s">
        <v>75</v>
      </c>
      <c r="R115" t="s">
        <v>326</v>
      </c>
      <c r="S115">
        <v>5.1930000000000005</v>
      </c>
      <c r="T115">
        <v>3</v>
      </c>
      <c r="U115">
        <v>0.7</v>
      </c>
      <c r="V115">
        <v>-3.4619999999999997</v>
      </c>
    </row>
    <row r="116" spans="1:22" x14ac:dyDescent="0.3">
      <c r="A116">
        <v>8526</v>
      </c>
      <c r="B116" t="s">
        <v>10086</v>
      </c>
      <c r="C116">
        <v>2014</v>
      </c>
      <c r="D116" s="13">
        <v>41715</v>
      </c>
      <c r="E116" s="13">
        <v>41715</v>
      </c>
      <c r="F116" t="s">
        <v>1290</v>
      </c>
      <c r="G116" t="s">
        <v>7106</v>
      </c>
      <c r="H116" t="s">
        <v>7107</v>
      </c>
      <c r="I116" t="s">
        <v>26</v>
      </c>
      <c r="J116" t="s">
        <v>27</v>
      </c>
      <c r="K116" t="s">
        <v>497</v>
      </c>
      <c r="L116" t="s">
        <v>498</v>
      </c>
      <c r="M116">
        <v>43229</v>
      </c>
      <c r="N116" t="s">
        <v>148</v>
      </c>
      <c r="O116" t="s">
        <v>7621</v>
      </c>
      <c r="P116" t="s">
        <v>32</v>
      </c>
      <c r="Q116" t="s">
        <v>65</v>
      </c>
      <c r="R116" t="s">
        <v>7622</v>
      </c>
      <c r="S116">
        <v>51.264000000000003</v>
      </c>
      <c r="T116">
        <v>6</v>
      </c>
      <c r="U116">
        <v>0.2</v>
      </c>
      <c r="V116">
        <v>7.6895999999999933</v>
      </c>
    </row>
    <row r="117" spans="1:22" x14ac:dyDescent="0.3">
      <c r="A117">
        <v>8525</v>
      </c>
      <c r="B117" t="s">
        <v>10086</v>
      </c>
      <c r="C117">
        <v>2014</v>
      </c>
      <c r="D117" s="13">
        <v>41715</v>
      </c>
      <c r="E117" s="13">
        <v>41715</v>
      </c>
      <c r="F117" t="s">
        <v>1290</v>
      </c>
      <c r="G117" t="s">
        <v>7106</v>
      </c>
      <c r="H117" t="s">
        <v>7107</v>
      </c>
      <c r="I117" t="s">
        <v>26</v>
      </c>
      <c r="J117" t="s">
        <v>27</v>
      </c>
      <c r="K117" t="s">
        <v>497</v>
      </c>
      <c r="L117" t="s">
        <v>498</v>
      </c>
      <c r="M117">
        <v>43229</v>
      </c>
      <c r="N117" t="s">
        <v>148</v>
      </c>
      <c r="O117" t="s">
        <v>3899</v>
      </c>
      <c r="P117" t="s">
        <v>71</v>
      </c>
      <c r="Q117" t="s">
        <v>72</v>
      </c>
      <c r="R117" t="s">
        <v>3900</v>
      </c>
      <c r="S117">
        <v>44.375999999999998</v>
      </c>
      <c r="T117">
        <v>2</v>
      </c>
      <c r="U117">
        <v>0.4</v>
      </c>
      <c r="V117">
        <v>-7.3960000000000043</v>
      </c>
    </row>
    <row r="118" spans="1:22" x14ac:dyDescent="0.3">
      <c r="A118">
        <v>8508</v>
      </c>
      <c r="B118" t="s">
        <v>10074</v>
      </c>
      <c r="C118">
        <v>2013</v>
      </c>
      <c r="D118" s="13">
        <v>41342</v>
      </c>
      <c r="E118" s="13">
        <v>41346</v>
      </c>
      <c r="F118" t="s">
        <v>50</v>
      </c>
      <c r="G118" t="s">
        <v>2656</v>
      </c>
      <c r="H118" t="s">
        <v>2657</v>
      </c>
      <c r="I118" t="s">
        <v>102</v>
      </c>
      <c r="J118" t="s">
        <v>27</v>
      </c>
      <c r="K118" t="s">
        <v>815</v>
      </c>
      <c r="L118" t="s">
        <v>104</v>
      </c>
      <c r="M118">
        <v>75217</v>
      </c>
      <c r="N118" t="s">
        <v>105</v>
      </c>
      <c r="O118" t="s">
        <v>7752</v>
      </c>
      <c r="P118" t="s">
        <v>46</v>
      </c>
      <c r="Q118" t="s">
        <v>173</v>
      </c>
      <c r="R118" t="s">
        <v>7753</v>
      </c>
      <c r="S118">
        <v>146.352</v>
      </c>
      <c r="T118">
        <v>3</v>
      </c>
      <c r="U118">
        <v>0.2</v>
      </c>
      <c r="V118">
        <v>49.393799999999992</v>
      </c>
    </row>
    <row r="119" spans="1:22" x14ac:dyDescent="0.3">
      <c r="A119">
        <v>8507</v>
      </c>
      <c r="B119" t="s">
        <v>10074</v>
      </c>
      <c r="C119">
        <v>2013</v>
      </c>
      <c r="D119" s="13">
        <v>41342</v>
      </c>
      <c r="E119" s="13">
        <v>41346</v>
      </c>
      <c r="F119" t="s">
        <v>50</v>
      </c>
      <c r="G119" t="s">
        <v>2656</v>
      </c>
      <c r="H119" t="s">
        <v>2657</v>
      </c>
      <c r="I119" t="s">
        <v>102</v>
      </c>
      <c r="J119" t="s">
        <v>27</v>
      </c>
      <c r="K119" t="s">
        <v>815</v>
      </c>
      <c r="L119" t="s">
        <v>104</v>
      </c>
      <c r="M119">
        <v>75217</v>
      </c>
      <c r="N119" t="s">
        <v>105</v>
      </c>
      <c r="O119" t="s">
        <v>292</v>
      </c>
      <c r="P119" t="s">
        <v>71</v>
      </c>
      <c r="Q119" t="s">
        <v>161</v>
      </c>
      <c r="R119" t="s">
        <v>293</v>
      </c>
      <c r="S119">
        <v>27.96</v>
      </c>
      <c r="T119">
        <v>5</v>
      </c>
      <c r="U119">
        <v>0.2</v>
      </c>
      <c r="V119">
        <v>8.3880000000000035</v>
      </c>
    </row>
    <row r="120" spans="1:22" x14ac:dyDescent="0.3">
      <c r="A120">
        <v>8506</v>
      </c>
      <c r="B120" t="s">
        <v>10074</v>
      </c>
      <c r="C120">
        <v>2013</v>
      </c>
      <c r="D120" s="13">
        <v>41342</v>
      </c>
      <c r="E120" s="13">
        <v>41346</v>
      </c>
      <c r="F120" t="s">
        <v>50</v>
      </c>
      <c r="G120" t="s">
        <v>2656</v>
      </c>
      <c r="H120" t="s">
        <v>2657</v>
      </c>
      <c r="I120" t="s">
        <v>102</v>
      </c>
      <c r="J120" t="s">
        <v>27</v>
      </c>
      <c r="K120" t="s">
        <v>815</v>
      </c>
      <c r="L120" t="s">
        <v>104</v>
      </c>
      <c r="M120">
        <v>75217</v>
      </c>
      <c r="N120" t="s">
        <v>105</v>
      </c>
      <c r="O120" t="s">
        <v>4737</v>
      </c>
      <c r="P120" t="s">
        <v>46</v>
      </c>
      <c r="Q120" t="s">
        <v>75</v>
      </c>
      <c r="R120" t="s">
        <v>4738</v>
      </c>
      <c r="S120">
        <v>8.8559999999999981</v>
      </c>
      <c r="T120">
        <v>9</v>
      </c>
      <c r="U120">
        <v>0.8</v>
      </c>
      <c r="V120">
        <v>-14.169600000000003</v>
      </c>
    </row>
    <row r="121" spans="1:22" x14ac:dyDescent="0.3">
      <c r="A121">
        <v>118</v>
      </c>
      <c r="B121" t="s">
        <v>507</v>
      </c>
      <c r="C121">
        <v>2012</v>
      </c>
      <c r="D121" s="13">
        <v>40970</v>
      </c>
      <c r="E121" s="13">
        <v>40974</v>
      </c>
      <c r="F121" t="s">
        <v>50</v>
      </c>
      <c r="G121" t="s">
        <v>508</v>
      </c>
      <c r="H121" t="s">
        <v>509</v>
      </c>
      <c r="I121" t="s">
        <v>26</v>
      </c>
      <c r="J121" t="s">
        <v>27</v>
      </c>
      <c r="K121" t="s">
        <v>95</v>
      </c>
      <c r="L121" t="s">
        <v>96</v>
      </c>
      <c r="M121">
        <v>98103</v>
      </c>
      <c r="N121" t="s">
        <v>44</v>
      </c>
      <c r="O121" t="s">
        <v>510</v>
      </c>
      <c r="P121" t="s">
        <v>32</v>
      </c>
      <c r="Q121" t="s">
        <v>56</v>
      </c>
      <c r="R121" t="s">
        <v>511</v>
      </c>
      <c r="S121">
        <v>787.53</v>
      </c>
      <c r="T121">
        <v>3</v>
      </c>
      <c r="U121">
        <v>0</v>
      </c>
      <c r="V121">
        <v>165.38129999999995</v>
      </c>
    </row>
    <row r="122" spans="1:22" x14ac:dyDescent="0.3">
      <c r="A122">
        <v>8501</v>
      </c>
      <c r="B122" t="s">
        <v>10070</v>
      </c>
      <c r="C122">
        <v>2011</v>
      </c>
      <c r="D122" s="13">
        <v>40607</v>
      </c>
      <c r="E122" s="13">
        <v>40610</v>
      </c>
      <c r="F122" t="s">
        <v>23</v>
      </c>
      <c r="G122" t="s">
        <v>4126</v>
      </c>
      <c r="H122" t="s">
        <v>4127</v>
      </c>
      <c r="I122" t="s">
        <v>26</v>
      </c>
      <c r="J122" t="s">
        <v>27</v>
      </c>
      <c r="K122" t="s">
        <v>3189</v>
      </c>
      <c r="L122" t="s">
        <v>267</v>
      </c>
      <c r="M122">
        <v>10701</v>
      </c>
      <c r="N122" t="s">
        <v>148</v>
      </c>
      <c r="O122" t="s">
        <v>4749</v>
      </c>
      <c r="P122" t="s">
        <v>46</v>
      </c>
      <c r="Q122" t="s">
        <v>90</v>
      </c>
      <c r="R122" t="s">
        <v>4750</v>
      </c>
      <c r="S122">
        <v>97.82</v>
      </c>
      <c r="T122">
        <v>2</v>
      </c>
      <c r="U122">
        <v>0</v>
      </c>
      <c r="V122">
        <v>45.975399999999993</v>
      </c>
    </row>
    <row r="123" spans="1:22" x14ac:dyDescent="0.3">
      <c r="A123">
        <v>8500</v>
      </c>
      <c r="B123" t="s">
        <v>10070</v>
      </c>
      <c r="C123">
        <v>2011</v>
      </c>
      <c r="D123" s="13">
        <v>40607</v>
      </c>
      <c r="E123" s="13">
        <v>40610</v>
      </c>
      <c r="F123" t="s">
        <v>23</v>
      </c>
      <c r="G123" t="s">
        <v>4126</v>
      </c>
      <c r="H123" t="s">
        <v>4127</v>
      </c>
      <c r="I123" t="s">
        <v>26</v>
      </c>
      <c r="J123" t="s">
        <v>27</v>
      </c>
      <c r="K123" t="s">
        <v>3189</v>
      </c>
      <c r="L123" t="s">
        <v>267</v>
      </c>
      <c r="M123">
        <v>10701</v>
      </c>
      <c r="N123" t="s">
        <v>148</v>
      </c>
      <c r="O123" t="s">
        <v>5487</v>
      </c>
      <c r="P123" t="s">
        <v>46</v>
      </c>
      <c r="Q123" t="s">
        <v>75</v>
      </c>
      <c r="R123" t="s">
        <v>5488</v>
      </c>
      <c r="S123">
        <v>49.632000000000005</v>
      </c>
      <c r="T123">
        <v>6</v>
      </c>
      <c r="U123">
        <v>0.2</v>
      </c>
      <c r="V123">
        <v>16.750799999999998</v>
      </c>
    </row>
    <row r="124" spans="1:22" x14ac:dyDescent="0.3">
      <c r="A124">
        <v>8499</v>
      </c>
      <c r="B124" t="s">
        <v>10070</v>
      </c>
      <c r="C124">
        <v>2011</v>
      </c>
      <c r="D124" s="13">
        <v>40607</v>
      </c>
      <c r="E124" s="13">
        <v>40610</v>
      </c>
      <c r="F124" t="s">
        <v>23</v>
      </c>
      <c r="G124" t="s">
        <v>4126</v>
      </c>
      <c r="H124" t="s">
        <v>4127</v>
      </c>
      <c r="I124" t="s">
        <v>26</v>
      </c>
      <c r="J124" t="s">
        <v>27</v>
      </c>
      <c r="K124" t="s">
        <v>3189</v>
      </c>
      <c r="L124" t="s">
        <v>267</v>
      </c>
      <c r="M124">
        <v>10701</v>
      </c>
      <c r="N124" t="s">
        <v>148</v>
      </c>
      <c r="O124" t="s">
        <v>2574</v>
      </c>
      <c r="P124" t="s">
        <v>46</v>
      </c>
      <c r="Q124" t="s">
        <v>578</v>
      </c>
      <c r="R124" t="s">
        <v>2575</v>
      </c>
      <c r="S124">
        <v>18.62</v>
      </c>
      <c r="T124">
        <v>2</v>
      </c>
      <c r="U124">
        <v>0</v>
      </c>
      <c r="V124">
        <v>5.399799999999999</v>
      </c>
    </row>
    <row r="125" spans="1:22" x14ac:dyDescent="0.3">
      <c r="A125">
        <v>8498</v>
      </c>
      <c r="B125" t="s">
        <v>10070</v>
      </c>
      <c r="C125">
        <v>2011</v>
      </c>
      <c r="D125" s="13">
        <v>40607</v>
      </c>
      <c r="E125" s="13">
        <v>40610</v>
      </c>
      <c r="F125" t="s">
        <v>23</v>
      </c>
      <c r="G125" t="s">
        <v>4126</v>
      </c>
      <c r="H125" t="s">
        <v>4127</v>
      </c>
      <c r="I125" t="s">
        <v>26</v>
      </c>
      <c r="J125" t="s">
        <v>27</v>
      </c>
      <c r="K125" t="s">
        <v>3189</v>
      </c>
      <c r="L125" t="s">
        <v>267</v>
      </c>
      <c r="M125">
        <v>10701</v>
      </c>
      <c r="N125" t="s">
        <v>148</v>
      </c>
      <c r="O125" t="s">
        <v>1074</v>
      </c>
      <c r="P125" t="s">
        <v>71</v>
      </c>
      <c r="Q125" t="s">
        <v>161</v>
      </c>
      <c r="R125" t="s">
        <v>1075</v>
      </c>
      <c r="S125">
        <v>479.97</v>
      </c>
      <c r="T125">
        <v>3</v>
      </c>
      <c r="U125">
        <v>0</v>
      </c>
      <c r="V125">
        <v>177.58890000000002</v>
      </c>
    </row>
    <row r="126" spans="1:22" x14ac:dyDescent="0.3">
      <c r="A126">
        <v>8497</v>
      </c>
      <c r="B126" t="s">
        <v>10070</v>
      </c>
      <c r="C126">
        <v>2011</v>
      </c>
      <c r="D126" s="13">
        <v>40607</v>
      </c>
      <c r="E126" s="13">
        <v>40610</v>
      </c>
      <c r="F126" t="s">
        <v>23</v>
      </c>
      <c r="G126" t="s">
        <v>4126</v>
      </c>
      <c r="H126" t="s">
        <v>4127</v>
      </c>
      <c r="I126" t="s">
        <v>26</v>
      </c>
      <c r="J126" t="s">
        <v>27</v>
      </c>
      <c r="K126" t="s">
        <v>3189</v>
      </c>
      <c r="L126" t="s">
        <v>267</v>
      </c>
      <c r="M126">
        <v>10701</v>
      </c>
      <c r="N126" t="s">
        <v>148</v>
      </c>
      <c r="O126" t="s">
        <v>1561</v>
      </c>
      <c r="P126" t="s">
        <v>46</v>
      </c>
      <c r="Q126" t="s">
        <v>68</v>
      </c>
      <c r="R126" t="s">
        <v>1562</v>
      </c>
      <c r="S126">
        <v>59.519999999999996</v>
      </c>
      <c r="T126">
        <v>3</v>
      </c>
      <c r="U126">
        <v>0</v>
      </c>
      <c r="V126">
        <v>15.475200000000001</v>
      </c>
    </row>
    <row r="127" spans="1:22" x14ac:dyDescent="0.3">
      <c r="A127">
        <v>8488</v>
      </c>
      <c r="B127" t="s">
        <v>10063</v>
      </c>
      <c r="C127">
        <v>2014</v>
      </c>
      <c r="D127" s="13">
        <v>41726</v>
      </c>
      <c r="E127" s="13">
        <v>41730</v>
      </c>
      <c r="F127" t="s">
        <v>50</v>
      </c>
      <c r="G127" t="s">
        <v>10064</v>
      </c>
      <c r="H127" t="s">
        <v>10065</v>
      </c>
      <c r="I127" t="s">
        <v>102</v>
      </c>
      <c r="J127" t="s">
        <v>27</v>
      </c>
      <c r="K127" t="s">
        <v>3488</v>
      </c>
      <c r="L127" t="s">
        <v>43</v>
      </c>
      <c r="M127">
        <v>93727</v>
      </c>
      <c r="N127" t="s">
        <v>44</v>
      </c>
      <c r="O127" t="s">
        <v>8246</v>
      </c>
      <c r="P127" t="s">
        <v>46</v>
      </c>
      <c r="Q127" t="s">
        <v>90</v>
      </c>
      <c r="R127" t="s">
        <v>8247</v>
      </c>
      <c r="S127">
        <v>11.94</v>
      </c>
      <c r="T127">
        <v>3</v>
      </c>
      <c r="U127">
        <v>0</v>
      </c>
      <c r="V127">
        <v>5.97</v>
      </c>
    </row>
    <row r="128" spans="1:22" x14ac:dyDescent="0.3">
      <c r="A128">
        <v>8487</v>
      </c>
      <c r="B128" t="s">
        <v>10063</v>
      </c>
      <c r="C128">
        <v>2014</v>
      </c>
      <c r="D128" s="13">
        <v>41726</v>
      </c>
      <c r="E128" s="13">
        <v>41730</v>
      </c>
      <c r="F128" t="s">
        <v>50</v>
      </c>
      <c r="G128" t="s">
        <v>10064</v>
      </c>
      <c r="H128" t="s">
        <v>10065</v>
      </c>
      <c r="I128" t="s">
        <v>102</v>
      </c>
      <c r="J128" t="s">
        <v>27</v>
      </c>
      <c r="K128" t="s">
        <v>3488</v>
      </c>
      <c r="L128" t="s">
        <v>43</v>
      </c>
      <c r="M128">
        <v>93727</v>
      </c>
      <c r="N128" t="s">
        <v>44</v>
      </c>
      <c r="O128" t="s">
        <v>699</v>
      </c>
      <c r="P128" t="s">
        <v>46</v>
      </c>
      <c r="Q128" t="s">
        <v>90</v>
      </c>
      <c r="R128" t="s">
        <v>700</v>
      </c>
      <c r="S128">
        <v>110.96</v>
      </c>
      <c r="T128">
        <v>2</v>
      </c>
      <c r="U128">
        <v>0</v>
      </c>
      <c r="V128">
        <v>53.260799999999996</v>
      </c>
    </row>
    <row r="129" spans="1:22" x14ac:dyDescent="0.3">
      <c r="A129">
        <v>8486</v>
      </c>
      <c r="B129" t="s">
        <v>10063</v>
      </c>
      <c r="C129">
        <v>2014</v>
      </c>
      <c r="D129" s="13">
        <v>41726</v>
      </c>
      <c r="E129" s="13">
        <v>41730</v>
      </c>
      <c r="F129" t="s">
        <v>50</v>
      </c>
      <c r="G129" t="s">
        <v>10064</v>
      </c>
      <c r="H129" t="s">
        <v>10065</v>
      </c>
      <c r="I129" t="s">
        <v>102</v>
      </c>
      <c r="J129" t="s">
        <v>27</v>
      </c>
      <c r="K129" t="s">
        <v>3488</v>
      </c>
      <c r="L129" t="s">
        <v>43</v>
      </c>
      <c r="M129">
        <v>93727</v>
      </c>
      <c r="N129" t="s">
        <v>44</v>
      </c>
      <c r="O129" t="s">
        <v>5120</v>
      </c>
      <c r="P129" t="s">
        <v>46</v>
      </c>
      <c r="Q129" t="s">
        <v>90</v>
      </c>
      <c r="R129" t="s">
        <v>5121</v>
      </c>
      <c r="S129">
        <v>45.68</v>
      </c>
      <c r="T129">
        <v>2</v>
      </c>
      <c r="U129">
        <v>0</v>
      </c>
      <c r="V129">
        <v>21.012799999999999</v>
      </c>
    </row>
    <row r="130" spans="1:22" x14ac:dyDescent="0.3">
      <c r="A130">
        <v>8480</v>
      </c>
      <c r="B130" t="s">
        <v>10057</v>
      </c>
      <c r="C130">
        <v>2013</v>
      </c>
      <c r="D130" s="13">
        <v>41346</v>
      </c>
      <c r="E130" s="13">
        <v>41350</v>
      </c>
      <c r="F130" t="s">
        <v>50</v>
      </c>
      <c r="G130" t="s">
        <v>5023</v>
      </c>
      <c r="H130" t="s">
        <v>5024</v>
      </c>
      <c r="I130" t="s">
        <v>26</v>
      </c>
      <c r="J130" t="s">
        <v>27</v>
      </c>
      <c r="K130" t="s">
        <v>42</v>
      </c>
      <c r="L130" t="s">
        <v>43</v>
      </c>
      <c r="M130">
        <v>90036</v>
      </c>
      <c r="N130" t="s">
        <v>44</v>
      </c>
      <c r="O130" t="s">
        <v>7292</v>
      </c>
      <c r="P130" t="s">
        <v>46</v>
      </c>
      <c r="Q130" t="s">
        <v>90</v>
      </c>
      <c r="R130" t="s">
        <v>7293</v>
      </c>
      <c r="S130">
        <v>19.98</v>
      </c>
      <c r="T130">
        <v>2</v>
      </c>
      <c r="U130">
        <v>0</v>
      </c>
      <c r="V130">
        <v>8.9909999999999997</v>
      </c>
    </row>
    <row r="131" spans="1:22" x14ac:dyDescent="0.3">
      <c r="A131">
        <v>8464</v>
      </c>
      <c r="B131" t="s">
        <v>10043</v>
      </c>
      <c r="C131">
        <v>2011</v>
      </c>
      <c r="D131" s="13">
        <v>40630</v>
      </c>
      <c r="E131" s="13">
        <v>40634</v>
      </c>
      <c r="F131" t="s">
        <v>50</v>
      </c>
      <c r="G131" t="s">
        <v>5993</v>
      </c>
      <c r="H131" t="s">
        <v>5994</v>
      </c>
      <c r="I131" t="s">
        <v>102</v>
      </c>
      <c r="J131" t="s">
        <v>27</v>
      </c>
      <c r="K131" t="s">
        <v>5468</v>
      </c>
      <c r="L131" t="s">
        <v>668</v>
      </c>
      <c r="M131">
        <v>87105</v>
      </c>
      <c r="N131" t="s">
        <v>44</v>
      </c>
      <c r="O131" t="s">
        <v>737</v>
      </c>
      <c r="P131" t="s">
        <v>71</v>
      </c>
      <c r="Q131" t="s">
        <v>72</v>
      </c>
      <c r="R131" t="s">
        <v>738</v>
      </c>
      <c r="S131">
        <v>302.37599999999998</v>
      </c>
      <c r="T131">
        <v>3</v>
      </c>
      <c r="U131">
        <v>0.2</v>
      </c>
      <c r="V131">
        <v>22.678200000000018</v>
      </c>
    </row>
    <row r="132" spans="1:22" x14ac:dyDescent="0.3">
      <c r="A132">
        <v>8445</v>
      </c>
      <c r="B132" t="s">
        <v>10034</v>
      </c>
      <c r="C132">
        <v>2013</v>
      </c>
      <c r="D132" s="13">
        <v>41340</v>
      </c>
      <c r="E132" s="13">
        <v>41344</v>
      </c>
      <c r="F132" t="s">
        <v>50</v>
      </c>
      <c r="G132" t="s">
        <v>6180</v>
      </c>
      <c r="H132" t="s">
        <v>6181</v>
      </c>
      <c r="I132" t="s">
        <v>102</v>
      </c>
      <c r="J132" t="s">
        <v>27</v>
      </c>
      <c r="K132" t="s">
        <v>146</v>
      </c>
      <c r="L132" t="s">
        <v>147</v>
      </c>
      <c r="M132">
        <v>19120</v>
      </c>
      <c r="N132" t="s">
        <v>148</v>
      </c>
      <c r="O132" t="s">
        <v>2049</v>
      </c>
      <c r="P132" t="s">
        <v>71</v>
      </c>
      <c r="Q132" t="s">
        <v>72</v>
      </c>
      <c r="R132" t="s">
        <v>2050</v>
      </c>
      <c r="S132">
        <v>68.238</v>
      </c>
      <c r="T132">
        <v>3</v>
      </c>
      <c r="U132">
        <v>0.4</v>
      </c>
      <c r="V132">
        <v>-12.510300000000008</v>
      </c>
    </row>
    <row r="133" spans="1:22" x14ac:dyDescent="0.3">
      <c r="A133">
        <v>8444</v>
      </c>
      <c r="B133" t="s">
        <v>10034</v>
      </c>
      <c r="C133">
        <v>2013</v>
      </c>
      <c r="D133" s="13">
        <v>41340</v>
      </c>
      <c r="E133" s="13">
        <v>41344</v>
      </c>
      <c r="F133" t="s">
        <v>50</v>
      </c>
      <c r="G133" t="s">
        <v>6180</v>
      </c>
      <c r="H133" t="s">
        <v>6181</v>
      </c>
      <c r="I133" t="s">
        <v>102</v>
      </c>
      <c r="J133" t="s">
        <v>27</v>
      </c>
      <c r="K133" t="s">
        <v>146</v>
      </c>
      <c r="L133" t="s">
        <v>147</v>
      </c>
      <c r="M133">
        <v>19120</v>
      </c>
      <c r="N133" t="s">
        <v>148</v>
      </c>
      <c r="O133" t="s">
        <v>5217</v>
      </c>
      <c r="P133" t="s">
        <v>46</v>
      </c>
      <c r="Q133" t="s">
        <v>75</v>
      </c>
      <c r="R133" t="s">
        <v>5218</v>
      </c>
      <c r="S133">
        <v>2.0430000000000001</v>
      </c>
      <c r="T133">
        <v>1</v>
      </c>
      <c r="U133">
        <v>0.7</v>
      </c>
      <c r="V133">
        <v>-1.4981999999999998</v>
      </c>
    </row>
    <row r="134" spans="1:22" x14ac:dyDescent="0.3">
      <c r="A134">
        <v>8443</v>
      </c>
      <c r="B134" t="s">
        <v>10034</v>
      </c>
      <c r="C134">
        <v>2013</v>
      </c>
      <c r="D134" s="13">
        <v>41340</v>
      </c>
      <c r="E134" s="13">
        <v>41344</v>
      </c>
      <c r="F134" t="s">
        <v>50</v>
      </c>
      <c r="G134" t="s">
        <v>6180</v>
      </c>
      <c r="H134" t="s">
        <v>6181</v>
      </c>
      <c r="I134" t="s">
        <v>102</v>
      </c>
      <c r="J134" t="s">
        <v>27</v>
      </c>
      <c r="K134" t="s">
        <v>146</v>
      </c>
      <c r="L134" t="s">
        <v>147</v>
      </c>
      <c r="M134">
        <v>19120</v>
      </c>
      <c r="N134" t="s">
        <v>148</v>
      </c>
      <c r="O134" t="s">
        <v>3515</v>
      </c>
      <c r="P134" t="s">
        <v>71</v>
      </c>
      <c r="Q134" t="s">
        <v>72</v>
      </c>
      <c r="R134" t="s">
        <v>3516</v>
      </c>
      <c r="S134">
        <v>431.94</v>
      </c>
      <c r="T134">
        <v>2</v>
      </c>
      <c r="U134">
        <v>0.4</v>
      </c>
      <c r="V134">
        <v>-71.990000000000009</v>
      </c>
    </row>
    <row r="135" spans="1:22" x14ac:dyDescent="0.3">
      <c r="A135">
        <v>8440</v>
      </c>
      <c r="B135" t="s">
        <v>10031</v>
      </c>
      <c r="C135">
        <v>2014</v>
      </c>
      <c r="D135" s="13">
        <v>41713</v>
      </c>
      <c r="E135" s="13">
        <v>41716</v>
      </c>
      <c r="F135" t="s">
        <v>23</v>
      </c>
      <c r="G135" t="s">
        <v>2271</v>
      </c>
      <c r="H135" t="s">
        <v>2272</v>
      </c>
      <c r="I135" t="s">
        <v>41</v>
      </c>
      <c r="J135" t="s">
        <v>27</v>
      </c>
      <c r="K135" t="s">
        <v>303</v>
      </c>
      <c r="L135" t="s">
        <v>211</v>
      </c>
      <c r="M135">
        <v>60623</v>
      </c>
      <c r="N135" t="s">
        <v>105</v>
      </c>
      <c r="O135" t="s">
        <v>7547</v>
      </c>
      <c r="P135" t="s">
        <v>71</v>
      </c>
      <c r="Q135" t="s">
        <v>72</v>
      </c>
      <c r="R135" t="s">
        <v>7548</v>
      </c>
      <c r="S135">
        <v>49.616000000000007</v>
      </c>
      <c r="T135">
        <v>2</v>
      </c>
      <c r="U135">
        <v>0.2</v>
      </c>
      <c r="V135">
        <v>4.9615999999999989</v>
      </c>
    </row>
    <row r="136" spans="1:22" x14ac:dyDescent="0.3">
      <c r="A136">
        <v>8431</v>
      </c>
      <c r="B136" t="s">
        <v>10025</v>
      </c>
      <c r="C136">
        <v>2011</v>
      </c>
      <c r="D136" s="13">
        <v>40632</v>
      </c>
      <c r="E136" s="13">
        <v>40638</v>
      </c>
      <c r="F136" t="s">
        <v>50</v>
      </c>
      <c r="G136" t="s">
        <v>3302</v>
      </c>
      <c r="H136" t="s">
        <v>3303</v>
      </c>
      <c r="I136" t="s">
        <v>26</v>
      </c>
      <c r="J136" t="s">
        <v>27</v>
      </c>
      <c r="K136" t="s">
        <v>6122</v>
      </c>
      <c r="L136" t="s">
        <v>229</v>
      </c>
      <c r="M136">
        <v>55124</v>
      </c>
      <c r="N136" t="s">
        <v>105</v>
      </c>
      <c r="O136" t="s">
        <v>2164</v>
      </c>
      <c r="P136" t="s">
        <v>46</v>
      </c>
      <c r="Q136" t="s">
        <v>59</v>
      </c>
      <c r="R136" t="s">
        <v>2165</v>
      </c>
      <c r="S136">
        <v>129.30000000000001</v>
      </c>
      <c r="T136">
        <v>2</v>
      </c>
      <c r="U136">
        <v>0</v>
      </c>
      <c r="V136">
        <v>6.4649999999999892</v>
      </c>
    </row>
    <row r="137" spans="1:22" x14ac:dyDescent="0.3">
      <c r="A137">
        <v>8413</v>
      </c>
      <c r="B137" t="s">
        <v>10015</v>
      </c>
      <c r="C137">
        <v>2014</v>
      </c>
      <c r="D137" s="13">
        <v>41709</v>
      </c>
      <c r="E137" s="13">
        <v>41713</v>
      </c>
      <c r="F137" t="s">
        <v>50</v>
      </c>
      <c r="G137" t="s">
        <v>1704</v>
      </c>
      <c r="H137" t="s">
        <v>1705</v>
      </c>
      <c r="I137" t="s">
        <v>26</v>
      </c>
      <c r="J137" t="s">
        <v>27</v>
      </c>
      <c r="K137" t="s">
        <v>815</v>
      </c>
      <c r="L137" t="s">
        <v>104</v>
      </c>
      <c r="M137">
        <v>75217</v>
      </c>
      <c r="N137" t="s">
        <v>105</v>
      </c>
      <c r="O137" t="s">
        <v>2346</v>
      </c>
      <c r="P137" t="s">
        <v>32</v>
      </c>
      <c r="Q137" t="s">
        <v>56</v>
      </c>
      <c r="R137" t="s">
        <v>2347</v>
      </c>
      <c r="S137">
        <v>933.40800000000002</v>
      </c>
      <c r="T137">
        <v>4</v>
      </c>
      <c r="U137">
        <v>0.3</v>
      </c>
      <c r="V137">
        <v>-173.34719999999999</v>
      </c>
    </row>
    <row r="138" spans="1:22" x14ac:dyDescent="0.3">
      <c r="A138">
        <v>8382</v>
      </c>
      <c r="B138" t="s">
        <v>9993</v>
      </c>
      <c r="C138">
        <v>2013</v>
      </c>
      <c r="D138" s="13">
        <v>41351</v>
      </c>
      <c r="E138" s="13">
        <v>41353</v>
      </c>
      <c r="F138" t="s">
        <v>23</v>
      </c>
      <c r="G138" t="s">
        <v>6022</v>
      </c>
      <c r="H138" t="s">
        <v>6023</v>
      </c>
      <c r="I138" t="s">
        <v>26</v>
      </c>
      <c r="J138" t="s">
        <v>27</v>
      </c>
      <c r="K138" t="s">
        <v>127</v>
      </c>
      <c r="L138" t="s">
        <v>43</v>
      </c>
      <c r="M138">
        <v>94109</v>
      </c>
      <c r="N138" t="s">
        <v>44</v>
      </c>
      <c r="O138" t="s">
        <v>1977</v>
      </c>
      <c r="P138" t="s">
        <v>71</v>
      </c>
      <c r="Q138" t="s">
        <v>72</v>
      </c>
      <c r="R138" t="s">
        <v>1978</v>
      </c>
      <c r="S138">
        <v>84.784000000000006</v>
      </c>
      <c r="T138">
        <v>2</v>
      </c>
      <c r="U138">
        <v>0.2</v>
      </c>
      <c r="V138">
        <v>-20.136200000000006</v>
      </c>
    </row>
    <row r="139" spans="1:22" x14ac:dyDescent="0.3">
      <c r="A139">
        <v>8377</v>
      </c>
      <c r="B139" t="s">
        <v>9990</v>
      </c>
      <c r="C139">
        <v>2014</v>
      </c>
      <c r="D139" s="13">
        <v>41720</v>
      </c>
      <c r="E139" s="13">
        <v>41726</v>
      </c>
      <c r="F139" t="s">
        <v>50</v>
      </c>
      <c r="G139" t="s">
        <v>3884</v>
      </c>
      <c r="H139" t="s">
        <v>3885</v>
      </c>
      <c r="I139" t="s">
        <v>41</v>
      </c>
      <c r="J139" t="s">
        <v>27</v>
      </c>
      <c r="K139" t="s">
        <v>5956</v>
      </c>
      <c r="L139" t="s">
        <v>54</v>
      </c>
      <c r="M139">
        <v>33068</v>
      </c>
      <c r="N139" t="s">
        <v>30</v>
      </c>
      <c r="O139" t="s">
        <v>5944</v>
      </c>
      <c r="P139" t="s">
        <v>46</v>
      </c>
      <c r="Q139" t="s">
        <v>78</v>
      </c>
      <c r="R139" t="s">
        <v>5945</v>
      </c>
      <c r="S139">
        <v>64.384</v>
      </c>
      <c r="T139">
        <v>1</v>
      </c>
      <c r="U139">
        <v>0.2</v>
      </c>
      <c r="V139">
        <v>8.0479999999999983</v>
      </c>
    </row>
    <row r="140" spans="1:22" x14ac:dyDescent="0.3">
      <c r="A140">
        <v>8346</v>
      </c>
      <c r="B140" t="s">
        <v>9972</v>
      </c>
      <c r="C140">
        <v>2011</v>
      </c>
      <c r="D140" s="13">
        <v>40623</v>
      </c>
      <c r="E140" s="13">
        <v>40627</v>
      </c>
      <c r="F140" t="s">
        <v>50</v>
      </c>
      <c r="G140" t="s">
        <v>2520</v>
      </c>
      <c r="H140" t="s">
        <v>2521</v>
      </c>
      <c r="I140" t="s">
        <v>26</v>
      </c>
      <c r="J140" t="s">
        <v>27</v>
      </c>
      <c r="K140" t="s">
        <v>5137</v>
      </c>
      <c r="L140" t="s">
        <v>335</v>
      </c>
      <c r="M140">
        <v>37918</v>
      </c>
      <c r="N140" t="s">
        <v>30</v>
      </c>
      <c r="O140" t="s">
        <v>6128</v>
      </c>
      <c r="P140" t="s">
        <v>32</v>
      </c>
      <c r="Q140" t="s">
        <v>36</v>
      </c>
      <c r="R140" t="s">
        <v>6129</v>
      </c>
      <c r="S140">
        <v>218.376</v>
      </c>
      <c r="T140">
        <v>3</v>
      </c>
      <c r="U140">
        <v>0.2</v>
      </c>
      <c r="V140">
        <v>-10.918799999999983</v>
      </c>
    </row>
    <row r="141" spans="1:22" x14ac:dyDescent="0.3">
      <c r="A141">
        <v>8345</v>
      </c>
      <c r="B141" t="s">
        <v>9972</v>
      </c>
      <c r="C141">
        <v>2011</v>
      </c>
      <c r="D141" s="13">
        <v>40623</v>
      </c>
      <c r="E141" s="13">
        <v>40627</v>
      </c>
      <c r="F141" t="s">
        <v>50</v>
      </c>
      <c r="G141" t="s">
        <v>2520</v>
      </c>
      <c r="H141" t="s">
        <v>2521</v>
      </c>
      <c r="I141" t="s">
        <v>26</v>
      </c>
      <c r="J141" t="s">
        <v>27</v>
      </c>
      <c r="K141" t="s">
        <v>5137</v>
      </c>
      <c r="L141" t="s">
        <v>335</v>
      </c>
      <c r="M141">
        <v>37918</v>
      </c>
      <c r="N141" t="s">
        <v>30</v>
      </c>
      <c r="O141" t="s">
        <v>3928</v>
      </c>
      <c r="P141" t="s">
        <v>32</v>
      </c>
      <c r="Q141" t="s">
        <v>65</v>
      </c>
      <c r="R141" t="s">
        <v>3929</v>
      </c>
      <c r="S141">
        <v>32.952000000000005</v>
      </c>
      <c r="T141">
        <v>3</v>
      </c>
      <c r="U141">
        <v>0.2</v>
      </c>
      <c r="V141">
        <v>6.5903999999999989</v>
      </c>
    </row>
    <row r="142" spans="1:22" x14ac:dyDescent="0.3">
      <c r="A142">
        <v>8344</v>
      </c>
      <c r="B142" t="s">
        <v>9972</v>
      </c>
      <c r="C142">
        <v>2011</v>
      </c>
      <c r="D142" s="13">
        <v>40623</v>
      </c>
      <c r="E142" s="13">
        <v>40627</v>
      </c>
      <c r="F142" t="s">
        <v>50</v>
      </c>
      <c r="G142" t="s">
        <v>2520</v>
      </c>
      <c r="H142" t="s">
        <v>2521</v>
      </c>
      <c r="I142" t="s">
        <v>26</v>
      </c>
      <c r="J142" t="s">
        <v>27</v>
      </c>
      <c r="K142" t="s">
        <v>5137</v>
      </c>
      <c r="L142" t="s">
        <v>335</v>
      </c>
      <c r="M142">
        <v>37918</v>
      </c>
      <c r="N142" t="s">
        <v>30</v>
      </c>
      <c r="O142" t="s">
        <v>850</v>
      </c>
      <c r="P142" t="s">
        <v>46</v>
      </c>
      <c r="Q142" t="s">
        <v>47</v>
      </c>
      <c r="R142" t="s">
        <v>851</v>
      </c>
      <c r="S142">
        <v>59.20000000000001</v>
      </c>
      <c r="T142">
        <v>5</v>
      </c>
      <c r="U142">
        <v>0.2</v>
      </c>
      <c r="V142">
        <v>22.199999999999996</v>
      </c>
    </row>
    <row r="143" spans="1:22" x14ac:dyDescent="0.3">
      <c r="A143">
        <v>8335</v>
      </c>
      <c r="B143" t="s">
        <v>9961</v>
      </c>
      <c r="C143">
        <v>2013</v>
      </c>
      <c r="D143" s="13">
        <v>41343</v>
      </c>
      <c r="E143" s="13">
        <v>41346</v>
      </c>
      <c r="F143" t="s">
        <v>188</v>
      </c>
      <c r="G143" t="s">
        <v>4361</v>
      </c>
      <c r="H143" t="s">
        <v>4362</v>
      </c>
      <c r="I143" t="s">
        <v>26</v>
      </c>
      <c r="J143" t="s">
        <v>27</v>
      </c>
      <c r="K143" t="s">
        <v>9962</v>
      </c>
      <c r="L143" t="s">
        <v>1245</v>
      </c>
      <c r="M143">
        <v>1810</v>
      </c>
      <c r="N143" t="s">
        <v>148</v>
      </c>
      <c r="O143" t="s">
        <v>2209</v>
      </c>
      <c r="P143" t="s">
        <v>46</v>
      </c>
      <c r="Q143" t="s">
        <v>75</v>
      </c>
      <c r="R143" t="s">
        <v>3599</v>
      </c>
      <c r="S143">
        <v>51.8</v>
      </c>
      <c r="T143">
        <v>4</v>
      </c>
      <c r="U143">
        <v>0</v>
      </c>
      <c r="V143">
        <v>23.309999999999995</v>
      </c>
    </row>
    <row r="144" spans="1:22" x14ac:dyDescent="0.3">
      <c r="A144">
        <v>8334</v>
      </c>
      <c r="B144" t="s">
        <v>9961</v>
      </c>
      <c r="C144">
        <v>2013</v>
      </c>
      <c r="D144" s="13">
        <v>41343</v>
      </c>
      <c r="E144" s="13">
        <v>41346</v>
      </c>
      <c r="F144" t="s">
        <v>188</v>
      </c>
      <c r="G144" t="s">
        <v>4361</v>
      </c>
      <c r="H144" t="s">
        <v>4362</v>
      </c>
      <c r="I144" t="s">
        <v>26</v>
      </c>
      <c r="J144" t="s">
        <v>27</v>
      </c>
      <c r="K144" t="s">
        <v>9962</v>
      </c>
      <c r="L144" t="s">
        <v>1245</v>
      </c>
      <c r="M144">
        <v>1810</v>
      </c>
      <c r="N144" t="s">
        <v>148</v>
      </c>
      <c r="O144" t="s">
        <v>8732</v>
      </c>
      <c r="P144" t="s">
        <v>46</v>
      </c>
      <c r="Q144" t="s">
        <v>90</v>
      </c>
      <c r="R144" t="s">
        <v>8733</v>
      </c>
      <c r="S144">
        <v>17.940000000000001</v>
      </c>
      <c r="T144">
        <v>3</v>
      </c>
      <c r="U144">
        <v>0</v>
      </c>
      <c r="V144">
        <v>8.7906000000000013</v>
      </c>
    </row>
    <row r="145" spans="1:22" x14ac:dyDescent="0.3">
      <c r="A145">
        <v>8333</v>
      </c>
      <c r="B145" t="s">
        <v>9961</v>
      </c>
      <c r="C145">
        <v>2013</v>
      </c>
      <c r="D145" s="13">
        <v>41343</v>
      </c>
      <c r="E145" s="13">
        <v>41346</v>
      </c>
      <c r="F145" t="s">
        <v>188</v>
      </c>
      <c r="G145" t="s">
        <v>4361</v>
      </c>
      <c r="H145" t="s">
        <v>4362</v>
      </c>
      <c r="I145" t="s">
        <v>26</v>
      </c>
      <c r="J145" t="s">
        <v>27</v>
      </c>
      <c r="K145" t="s">
        <v>9962</v>
      </c>
      <c r="L145" t="s">
        <v>1245</v>
      </c>
      <c r="M145">
        <v>1810</v>
      </c>
      <c r="N145" t="s">
        <v>148</v>
      </c>
      <c r="O145" t="s">
        <v>1839</v>
      </c>
      <c r="P145" t="s">
        <v>32</v>
      </c>
      <c r="Q145" t="s">
        <v>36</v>
      </c>
      <c r="R145" t="s">
        <v>1840</v>
      </c>
      <c r="S145">
        <v>354.90000000000003</v>
      </c>
      <c r="T145">
        <v>5</v>
      </c>
      <c r="U145">
        <v>0</v>
      </c>
      <c r="V145">
        <v>88.725000000000023</v>
      </c>
    </row>
    <row r="146" spans="1:22" x14ac:dyDescent="0.3">
      <c r="A146">
        <v>8332</v>
      </c>
      <c r="B146" t="s">
        <v>9961</v>
      </c>
      <c r="C146">
        <v>2013</v>
      </c>
      <c r="D146" s="13">
        <v>41343</v>
      </c>
      <c r="E146" s="13">
        <v>41346</v>
      </c>
      <c r="F146" t="s">
        <v>188</v>
      </c>
      <c r="G146" t="s">
        <v>4361</v>
      </c>
      <c r="H146" t="s">
        <v>4362</v>
      </c>
      <c r="I146" t="s">
        <v>26</v>
      </c>
      <c r="J146" t="s">
        <v>27</v>
      </c>
      <c r="K146" t="s">
        <v>9962</v>
      </c>
      <c r="L146" t="s">
        <v>1245</v>
      </c>
      <c r="M146">
        <v>1810</v>
      </c>
      <c r="N146" t="s">
        <v>148</v>
      </c>
      <c r="O146" t="s">
        <v>2348</v>
      </c>
      <c r="P146" t="s">
        <v>46</v>
      </c>
      <c r="Q146" t="s">
        <v>59</v>
      </c>
      <c r="R146" t="s">
        <v>2349</v>
      </c>
      <c r="S146">
        <v>11.21</v>
      </c>
      <c r="T146">
        <v>1</v>
      </c>
      <c r="U146">
        <v>0</v>
      </c>
      <c r="V146">
        <v>3.3629999999999995</v>
      </c>
    </row>
    <row r="147" spans="1:22" x14ac:dyDescent="0.3">
      <c r="A147">
        <v>8311</v>
      </c>
      <c r="B147" t="s">
        <v>9947</v>
      </c>
      <c r="C147">
        <v>2011</v>
      </c>
      <c r="D147" s="13">
        <v>40603</v>
      </c>
      <c r="E147" s="13">
        <v>40609</v>
      </c>
      <c r="F147" t="s">
        <v>50</v>
      </c>
      <c r="G147" t="s">
        <v>4625</v>
      </c>
      <c r="H147" t="s">
        <v>4626</v>
      </c>
      <c r="I147" t="s">
        <v>26</v>
      </c>
      <c r="J147" t="s">
        <v>27</v>
      </c>
      <c r="K147" t="s">
        <v>184</v>
      </c>
      <c r="L147" t="s">
        <v>104</v>
      </c>
      <c r="M147">
        <v>77036</v>
      </c>
      <c r="N147" t="s">
        <v>105</v>
      </c>
      <c r="O147" t="s">
        <v>5276</v>
      </c>
      <c r="P147" t="s">
        <v>32</v>
      </c>
      <c r="Q147" t="s">
        <v>56</v>
      </c>
      <c r="R147" t="s">
        <v>5277</v>
      </c>
      <c r="S147">
        <v>376.50899999999996</v>
      </c>
      <c r="T147">
        <v>3</v>
      </c>
      <c r="U147">
        <v>0.3</v>
      </c>
      <c r="V147">
        <v>-43.029600000000045</v>
      </c>
    </row>
    <row r="148" spans="1:22" x14ac:dyDescent="0.3">
      <c r="A148">
        <v>8310</v>
      </c>
      <c r="B148" t="s">
        <v>9947</v>
      </c>
      <c r="C148">
        <v>2011</v>
      </c>
      <c r="D148" s="13">
        <v>40603</v>
      </c>
      <c r="E148" s="13">
        <v>40609</v>
      </c>
      <c r="F148" t="s">
        <v>50</v>
      </c>
      <c r="G148" t="s">
        <v>4625</v>
      </c>
      <c r="H148" t="s">
        <v>4626</v>
      </c>
      <c r="I148" t="s">
        <v>26</v>
      </c>
      <c r="J148" t="s">
        <v>27</v>
      </c>
      <c r="K148" t="s">
        <v>184</v>
      </c>
      <c r="L148" t="s">
        <v>104</v>
      </c>
      <c r="M148">
        <v>77036</v>
      </c>
      <c r="N148" t="s">
        <v>105</v>
      </c>
      <c r="O148" t="s">
        <v>5197</v>
      </c>
      <c r="P148" t="s">
        <v>46</v>
      </c>
      <c r="Q148" t="s">
        <v>59</v>
      </c>
      <c r="R148" t="s">
        <v>5198</v>
      </c>
      <c r="S148">
        <v>137.352</v>
      </c>
      <c r="T148">
        <v>3</v>
      </c>
      <c r="U148">
        <v>0.2</v>
      </c>
      <c r="V148">
        <v>8.5844999999999914</v>
      </c>
    </row>
    <row r="149" spans="1:22" x14ac:dyDescent="0.3">
      <c r="A149">
        <v>8300</v>
      </c>
      <c r="B149" t="s">
        <v>9940</v>
      </c>
      <c r="C149">
        <v>2011</v>
      </c>
      <c r="D149" s="13">
        <v>40613</v>
      </c>
      <c r="E149" s="13">
        <v>40617</v>
      </c>
      <c r="F149" t="s">
        <v>50</v>
      </c>
      <c r="G149" t="s">
        <v>5081</v>
      </c>
      <c r="H149" t="s">
        <v>5082</v>
      </c>
      <c r="I149" t="s">
        <v>26</v>
      </c>
      <c r="J149" t="s">
        <v>27</v>
      </c>
      <c r="K149" t="s">
        <v>566</v>
      </c>
      <c r="L149" t="s">
        <v>43</v>
      </c>
      <c r="M149">
        <v>95661</v>
      </c>
      <c r="N149" t="s">
        <v>44</v>
      </c>
      <c r="O149" t="s">
        <v>7011</v>
      </c>
      <c r="P149" t="s">
        <v>46</v>
      </c>
      <c r="Q149" t="s">
        <v>68</v>
      </c>
      <c r="R149" t="s">
        <v>7012</v>
      </c>
      <c r="S149">
        <v>7.98</v>
      </c>
      <c r="T149">
        <v>3</v>
      </c>
      <c r="U149">
        <v>0</v>
      </c>
      <c r="V149">
        <v>2.0747999999999998</v>
      </c>
    </row>
    <row r="150" spans="1:22" x14ac:dyDescent="0.3">
      <c r="A150">
        <v>8295</v>
      </c>
      <c r="B150" t="s">
        <v>9937</v>
      </c>
      <c r="C150">
        <v>2014</v>
      </c>
      <c r="D150" s="13">
        <v>41712</v>
      </c>
      <c r="E150" s="13">
        <v>41716</v>
      </c>
      <c r="F150" t="s">
        <v>50</v>
      </c>
      <c r="G150" t="s">
        <v>3003</v>
      </c>
      <c r="H150" t="s">
        <v>3004</v>
      </c>
      <c r="I150" t="s">
        <v>26</v>
      </c>
      <c r="J150" t="s">
        <v>27</v>
      </c>
      <c r="K150" t="s">
        <v>266</v>
      </c>
      <c r="L150" t="s">
        <v>267</v>
      </c>
      <c r="M150">
        <v>10011</v>
      </c>
      <c r="N150" t="s">
        <v>148</v>
      </c>
      <c r="O150" t="s">
        <v>4761</v>
      </c>
      <c r="P150" t="s">
        <v>71</v>
      </c>
      <c r="Q150" t="s">
        <v>72</v>
      </c>
      <c r="R150" t="s">
        <v>4762</v>
      </c>
      <c r="S150">
        <v>299.89999999999998</v>
      </c>
      <c r="T150">
        <v>2</v>
      </c>
      <c r="U150">
        <v>0</v>
      </c>
      <c r="V150">
        <v>74.974999999999994</v>
      </c>
    </row>
    <row r="151" spans="1:22" x14ac:dyDescent="0.3">
      <c r="A151">
        <v>8253</v>
      </c>
      <c r="B151" t="s">
        <v>9915</v>
      </c>
      <c r="C151">
        <v>2012</v>
      </c>
      <c r="D151" s="13">
        <v>40973</v>
      </c>
      <c r="E151" s="13">
        <v>40977</v>
      </c>
      <c r="F151" t="s">
        <v>23</v>
      </c>
      <c r="G151" t="s">
        <v>2757</v>
      </c>
      <c r="H151" t="s">
        <v>2758</v>
      </c>
      <c r="I151" t="s">
        <v>26</v>
      </c>
      <c r="J151" t="s">
        <v>27</v>
      </c>
      <c r="K151" t="s">
        <v>303</v>
      </c>
      <c r="L151" t="s">
        <v>211</v>
      </c>
      <c r="M151">
        <v>60653</v>
      </c>
      <c r="N151" t="s">
        <v>105</v>
      </c>
      <c r="O151" t="s">
        <v>524</v>
      </c>
      <c r="P151" t="s">
        <v>46</v>
      </c>
      <c r="Q151" t="s">
        <v>59</v>
      </c>
      <c r="R151" t="s">
        <v>525</v>
      </c>
      <c r="S151">
        <v>60.415999999999997</v>
      </c>
      <c r="T151">
        <v>2</v>
      </c>
      <c r="U151">
        <v>0.2</v>
      </c>
      <c r="V151">
        <v>6.0416000000000025</v>
      </c>
    </row>
    <row r="152" spans="1:22" x14ac:dyDescent="0.3">
      <c r="A152">
        <v>8252</v>
      </c>
      <c r="B152" t="s">
        <v>9915</v>
      </c>
      <c r="C152">
        <v>2012</v>
      </c>
      <c r="D152" s="13">
        <v>40973</v>
      </c>
      <c r="E152" s="13">
        <v>40977</v>
      </c>
      <c r="F152" t="s">
        <v>23</v>
      </c>
      <c r="G152" t="s">
        <v>2757</v>
      </c>
      <c r="H152" t="s">
        <v>2758</v>
      </c>
      <c r="I152" t="s">
        <v>26</v>
      </c>
      <c r="J152" t="s">
        <v>27</v>
      </c>
      <c r="K152" t="s">
        <v>303</v>
      </c>
      <c r="L152" t="s">
        <v>211</v>
      </c>
      <c r="M152">
        <v>60653</v>
      </c>
      <c r="N152" t="s">
        <v>105</v>
      </c>
      <c r="O152" t="s">
        <v>4420</v>
      </c>
      <c r="P152" t="s">
        <v>46</v>
      </c>
      <c r="Q152" t="s">
        <v>78</v>
      </c>
      <c r="R152" t="s">
        <v>4421</v>
      </c>
      <c r="S152">
        <v>180.97999999999996</v>
      </c>
      <c r="T152">
        <v>5</v>
      </c>
      <c r="U152">
        <v>0.8</v>
      </c>
      <c r="V152">
        <v>-470.548</v>
      </c>
    </row>
    <row r="153" spans="1:22" x14ac:dyDescent="0.3">
      <c r="A153">
        <v>8251</v>
      </c>
      <c r="B153" t="s">
        <v>9915</v>
      </c>
      <c r="C153">
        <v>2012</v>
      </c>
      <c r="D153" s="13">
        <v>40973</v>
      </c>
      <c r="E153" s="13">
        <v>40977</v>
      </c>
      <c r="F153" t="s">
        <v>23</v>
      </c>
      <c r="G153" t="s">
        <v>2757</v>
      </c>
      <c r="H153" t="s">
        <v>2758</v>
      </c>
      <c r="I153" t="s">
        <v>26</v>
      </c>
      <c r="J153" t="s">
        <v>27</v>
      </c>
      <c r="K153" t="s">
        <v>303</v>
      </c>
      <c r="L153" t="s">
        <v>211</v>
      </c>
      <c r="M153">
        <v>60653</v>
      </c>
      <c r="N153" t="s">
        <v>105</v>
      </c>
      <c r="O153" t="s">
        <v>1284</v>
      </c>
      <c r="P153" t="s">
        <v>32</v>
      </c>
      <c r="Q153" t="s">
        <v>65</v>
      </c>
      <c r="R153" t="s">
        <v>1285</v>
      </c>
      <c r="S153">
        <v>4.7119999999999997</v>
      </c>
      <c r="T153">
        <v>2</v>
      </c>
      <c r="U153">
        <v>0.6</v>
      </c>
      <c r="V153">
        <v>-1.8847999999999994</v>
      </c>
    </row>
    <row r="154" spans="1:22" x14ac:dyDescent="0.3">
      <c r="A154">
        <v>8250</v>
      </c>
      <c r="B154" t="s">
        <v>9915</v>
      </c>
      <c r="C154">
        <v>2012</v>
      </c>
      <c r="D154" s="13">
        <v>40973</v>
      </c>
      <c r="E154" s="13">
        <v>40977</v>
      </c>
      <c r="F154" t="s">
        <v>23</v>
      </c>
      <c r="G154" t="s">
        <v>2757</v>
      </c>
      <c r="H154" t="s">
        <v>2758</v>
      </c>
      <c r="I154" t="s">
        <v>26</v>
      </c>
      <c r="J154" t="s">
        <v>27</v>
      </c>
      <c r="K154" t="s">
        <v>303</v>
      </c>
      <c r="L154" t="s">
        <v>211</v>
      </c>
      <c r="M154">
        <v>60653</v>
      </c>
      <c r="N154" t="s">
        <v>105</v>
      </c>
      <c r="O154" t="s">
        <v>3542</v>
      </c>
      <c r="P154" t="s">
        <v>46</v>
      </c>
      <c r="Q154" t="s">
        <v>75</v>
      </c>
      <c r="R154" t="s">
        <v>3543</v>
      </c>
      <c r="S154">
        <v>11.211999999999998</v>
      </c>
      <c r="T154">
        <v>2</v>
      </c>
      <c r="U154">
        <v>0.8</v>
      </c>
      <c r="V154">
        <v>-16.818000000000005</v>
      </c>
    </row>
    <row r="155" spans="1:22" x14ac:dyDescent="0.3">
      <c r="A155">
        <v>152</v>
      </c>
      <c r="B155" t="s">
        <v>619</v>
      </c>
      <c r="C155">
        <v>2013</v>
      </c>
      <c r="D155" s="13">
        <v>41347</v>
      </c>
      <c r="E155" s="13">
        <v>41350</v>
      </c>
      <c r="F155" t="s">
        <v>188</v>
      </c>
      <c r="G155" t="s">
        <v>620</v>
      </c>
      <c r="H155" t="s">
        <v>621</v>
      </c>
      <c r="I155" t="s">
        <v>102</v>
      </c>
      <c r="J155" t="s">
        <v>27</v>
      </c>
      <c r="K155" t="s">
        <v>622</v>
      </c>
      <c r="L155" t="s">
        <v>310</v>
      </c>
      <c r="M155">
        <v>85254</v>
      </c>
      <c r="N155" t="s">
        <v>44</v>
      </c>
      <c r="O155" t="s">
        <v>623</v>
      </c>
      <c r="P155" t="s">
        <v>46</v>
      </c>
      <c r="Q155" t="s">
        <v>78</v>
      </c>
      <c r="R155" t="s">
        <v>624</v>
      </c>
      <c r="S155">
        <v>157.91999999999999</v>
      </c>
      <c r="T155">
        <v>5</v>
      </c>
      <c r="U155">
        <v>0.2</v>
      </c>
      <c r="V155">
        <v>17.765999999999991</v>
      </c>
    </row>
    <row r="156" spans="1:22" x14ac:dyDescent="0.3">
      <c r="A156">
        <v>153</v>
      </c>
      <c r="B156" t="s">
        <v>619</v>
      </c>
      <c r="C156">
        <v>2013</v>
      </c>
      <c r="D156" s="13">
        <v>41347</v>
      </c>
      <c r="E156" s="13">
        <v>41350</v>
      </c>
      <c r="F156" t="s">
        <v>188</v>
      </c>
      <c r="G156" t="s">
        <v>620</v>
      </c>
      <c r="H156" t="s">
        <v>621</v>
      </c>
      <c r="I156" t="s">
        <v>102</v>
      </c>
      <c r="J156" t="s">
        <v>27</v>
      </c>
      <c r="K156" t="s">
        <v>622</v>
      </c>
      <c r="L156" t="s">
        <v>310</v>
      </c>
      <c r="M156">
        <v>85254</v>
      </c>
      <c r="N156" t="s">
        <v>44</v>
      </c>
      <c r="O156" t="s">
        <v>625</v>
      </c>
      <c r="P156" t="s">
        <v>71</v>
      </c>
      <c r="Q156" t="s">
        <v>72</v>
      </c>
      <c r="R156" t="s">
        <v>626</v>
      </c>
      <c r="S156">
        <v>203.184</v>
      </c>
      <c r="T156">
        <v>2</v>
      </c>
      <c r="U156">
        <v>0.2</v>
      </c>
      <c r="V156">
        <v>15.238799999999991</v>
      </c>
    </row>
    <row r="157" spans="1:22" x14ac:dyDescent="0.3">
      <c r="A157">
        <v>8160</v>
      </c>
      <c r="B157" t="s">
        <v>9865</v>
      </c>
      <c r="C157">
        <v>2013</v>
      </c>
      <c r="D157" s="13">
        <v>41343</v>
      </c>
      <c r="E157" s="13">
        <v>41347</v>
      </c>
      <c r="F157" t="s">
        <v>50</v>
      </c>
      <c r="G157" t="s">
        <v>440</v>
      </c>
      <c r="H157" t="s">
        <v>441</v>
      </c>
      <c r="I157" t="s">
        <v>102</v>
      </c>
      <c r="J157" t="s">
        <v>27</v>
      </c>
      <c r="K157" t="s">
        <v>8448</v>
      </c>
      <c r="L157" t="s">
        <v>747</v>
      </c>
      <c r="M157">
        <v>6460</v>
      </c>
      <c r="N157" t="s">
        <v>148</v>
      </c>
      <c r="O157" t="s">
        <v>992</v>
      </c>
      <c r="P157" t="s">
        <v>71</v>
      </c>
      <c r="Q157" t="s">
        <v>161</v>
      </c>
      <c r="R157" t="s">
        <v>993</v>
      </c>
      <c r="S157">
        <v>199.75</v>
      </c>
      <c r="T157">
        <v>5</v>
      </c>
      <c r="U157">
        <v>0</v>
      </c>
      <c r="V157">
        <v>87.890000000000015</v>
      </c>
    </row>
    <row r="158" spans="1:22" x14ac:dyDescent="0.3">
      <c r="A158">
        <v>8156</v>
      </c>
      <c r="B158" t="s">
        <v>9861</v>
      </c>
      <c r="C158">
        <v>2014</v>
      </c>
      <c r="D158" s="13">
        <v>41719</v>
      </c>
      <c r="E158" s="13">
        <v>41723</v>
      </c>
      <c r="F158" t="s">
        <v>50</v>
      </c>
      <c r="G158" t="s">
        <v>7418</v>
      </c>
      <c r="H158" t="s">
        <v>7419</v>
      </c>
      <c r="I158" t="s">
        <v>26</v>
      </c>
      <c r="J158" t="s">
        <v>27</v>
      </c>
      <c r="K158" t="s">
        <v>3687</v>
      </c>
      <c r="L158" t="s">
        <v>747</v>
      </c>
      <c r="M158">
        <v>6457</v>
      </c>
      <c r="N158" t="s">
        <v>148</v>
      </c>
      <c r="O158" t="s">
        <v>4072</v>
      </c>
      <c r="P158" t="s">
        <v>46</v>
      </c>
      <c r="Q158" t="s">
        <v>90</v>
      </c>
      <c r="R158" t="s">
        <v>4073</v>
      </c>
      <c r="S158">
        <v>61.96</v>
      </c>
      <c r="T158">
        <v>2</v>
      </c>
      <c r="U158">
        <v>0</v>
      </c>
      <c r="V158">
        <v>27.881999999999998</v>
      </c>
    </row>
    <row r="159" spans="1:22" x14ac:dyDescent="0.3">
      <c r="A159">
        <v>8155</v>
      </c>
      <c r="B159" t="s">
        <v>9861</v>
      </c>
      <c r="C159">
        <v>2014</v>
      </c>
      <c r="D159" s="13">
        <v>41719</v>
      </c>
      <c r="E159" s="13">
        <v>41723</v>
      </c>
      <c r="F159" t="s">
        <v>50</v>
      </c>
      <c r="G159" t="s">
        <v>7418</v>
      </c>
      <c r="H159" t="s">
        <v>7419</v>
      </c>
      <c r="I159" t="s">
        <v>26</v>
      </c>
      <c r="J159" t="s">
        <v>27</v>
      </c>
      <c r="K159" t="s">
        <v>3687</v>
      </c>
      <c r="L159" t="s">
        <v>747</v>
      </c>
      <c r="M159">
        <v>6457</v>
      </c>
      <c r="N159" t="s">
        <v>148</v>
      </c>
      <c r="O159" t="s">
        <v>4812</v>
      </c>
      <c r="P159" t="s">
        <v>71</v>
      </c>
      <c r="Q159" t="s">
        <v>161</v>
      </c>
      <c r="R159" t="s">
        <v>4813</v>
      </c>
      <c r="S159">
        <v>238</v>
      </c>
      <c r="T159">
        <v>2</v>
      </c>
      <c r="U159">
        <v>0</v>
      </c>
      <c r="V159">
        <v>38.080000000000013</v>
      </c>
    </row>
    <row r="160" spans="1:22" x14ac:dyDescent="0.3">
      <c r="A160">
        <v>8154</v>
      </c>
      <c r="B160" t="s">
        <v>9860</v>
      </c>
      <c r="C160">
        <v>2014</v>
      </c>
      <c r="D160" s="13">
        <v>41722</v>
      </c>
      <c r="E160" s="13">
        <v>41724</v>
      </c>
      <c r="F160" t="s">
        <v>188</v>
      </c>
      <c r="G160" t="s">
        <v>1558</v>
      </c>
      <c r="H160" t="s">
        <v>1559</v>
      </c>
      <c r="I160" t="s">
        <v>26</v>
      </c>
      <c r="J160" t="s">
        <v>27</v>
      </c>
      <c r="K160" t="s">
        <v>95</v>
      </c>
      <c r="L160" t="s">
        <v>96</v>
      </c>
      <c r="M160">
        <v>98115</v>
      </c>
      <c r="N160" t="s">
        <v>44</v>
      </c>
      <c r="O160" t="s">
        <v>5739</v>
      </c>
      <c r="P160" t="s">
        <v>71</v>
      </c>
      <c r="Q160" t="s">
        <v>1216</v>
      </c>
      <c r="R160" t="s">
        <v>5740</v>
      </c>
      <c r="S160">
        <v>13999.96</v>
      </c>
      <c r="T160">
        <v>4</v>
      </c>
      <c r="U160">
        <v>0</v>
      </c>
      <c r="V160">
        <v>6719.9807999999994</v>
      </c>
    </row>
    <row r="161" spans="1:22" x14ac:dyDescent="0.3">
      <c r="A161">
        <v>158</v>
      </c>
      <c r="B161" t="s">
        <v>642</v>
      </c>
      <c r="C161">
        <v>2011</v>
      </c>
      <c r="D161" s="13">
        <v>40603</v>
      </c>
      <c r="E161" s="13">
        <v>40608</v>
      </c>
      <c r="F161" t="s">
        <v>23</v>
      </c>
      <c r="G161" t="s">
        <v>643</v>
      </c>
      <c r="H161" t="s">
        <v>644</v>
      </c>
      <c r="I161" t="s">
        <v>26</v>
      </c>
      <c r="J161" t="s">
        <v>27</v>
      </c>
      <c r="K161" t="s">
        <v>95</v>
      </c>
      <c r="L161" t="s">
        <v>96</v>
      </c>
      <c r="M161">
        <v>98115</v>
      </c>
      <c r="N161" t="s">
        <v>44</v>
      </c>
      <c r="O161" t="s">
        <v>533</v>
      </c>
      <c r="P161" t="s">
        <v>32</v>
      </c>
      <c r="Q161" t="s">
        <v>36</v>
      </c>
      <c r="R161" t="s">
        <v>534</v>
      </c>
      <c r="S161">
        <v>457.56800000000004</v>
      </c>
      <c r="T161">
        <v>2</v>
      </c>
      <c r="U161">
        <v>0.2</v>
      </c>
      <c r="V161">
        <v>51.476399999999941</v>
      </c>
    </row>
    <row r="162" spans="1:22" x14ac:dyDescent="0.3">
      <c r="A162">
        <v>8153</v>
      </c>
      <c r="B162" t="s">
        <v>9860</v>
      </c>
      <c r="C162">
        <v>2014</v>
      </c>
      <c r="D162" s="13">
        <v>41722</v>
      </c>
      <c r="E162" s="13">
        <v>41724</v>
      </c>
      <c r="F162" t="s">
        <v>188</v>
      </c>
      <c r="G162" t="s">
        <v>1558</v>
      </c>
      <c r="H162" t="s">
        <v>1559</v>
      </c>
      <c r="I162" t="s">
        <v>26</v>
      </c>
      <c r="J162" t="s">
        <v>27</v>
      </c>
      <c r="K162" t="s">
        <v>95</v>
      </c>
      <c r="L162" t="s">
        <v>96</v>
      </c>
      <c r="M162">
        <v>98115</v>
      </c>
      <c r="N162" t="s">
        <v>44</v>
      </c>
      <c r="O162" t="s">
        <v>1865</v>
      </c>
      <c r="P162" t="s">
        <v>46</v>
      </c>
      <c r="Q162" t="s">
        <v>90</v>
      </c>
      <c r="R162" t="s">
        <v>1866</v>
      </c>
      <c r="S162">
        <v>20.04</v>
      </c>
      <c r="T162">
        <v>3</v>
      </c>
      <c r="U162">
        <v>0</v>
      </c>
      <c r="V162">
        <v>9.6191999999999993</v>
      </c>
    </row>
    <row r="163" spans="1:22" x14ac:dyDescent="0.3">
      <c r="A163">
        <v>8152</v>
      </c>
      <c r="B163" t="s">
        <v>9860</v>
      </c>
      <c r="C163">
        <v>2014</v>
      </c>
      <c r="D163" s="13">
        <v>41722</v>
      </c>
      <c r="E163" s="13">
        <v>41724</v>
      </c>
      <c r="F163" t="s">
        <v>188</v>
      </c>
      <c r="G163" t="s">
        <v>1558</v>
      </c>
      <c r="H163" t="s">
        <v>1559</v>
      </c>
      <c r="I163" t="s">
        <v>26</v>
      </c>
      <c r="J163" t="s">
        <v>27</v>
      </c>
      <c r="K163" t="s">
        <v>95</v>
      </c>
      <c r="L163" t="s">
        <v>96</v>
      </c>
      <c r="M163">
        <v>98115</v>
      </c>
      <c r="N163" t="s">
        <v>44</v>
      </c>
      <c r="O163" t="s">
        <v>2808</v>
      </c>
      <c r="P163" t="s">
        <v>46</v>
      </c>
      <c r="Q163" t="s">
        <v>59</v>
      </c>
      <c r="R163" t="s">
        <v>2809</v>
      </c>
      <c r="S163">
        <v>32.479999999999997</v>
      </c>
      <c r="T163">
        <v>2</v>
      </c>
      <c r="U163">
        <v>0</v>
      </c>
      <c r="V163">
        <v>4.8719999999999999</v>
      </c>
    </row>
    <row r="164" spans="1:22" x14ac:dyDescent="0.3">
      <c r="A164">
        <v>8101</v>
      </c>
      <c r="B164" t="s">
        <v>9828</v>
      </c>
      <c r="C164">
        <v>2013</v>
      </c>
      <c r="D164" s="13">
        <v>41344</v>
      </c>
      <c r="E164" s="13">
        <v>41347</v>
      </c>
      <c r="F164" t="s">
        <v>188</v>
      </c>
      <c r="G164" t="s">
        <v>4900</v>
      </c>
      <c r="H164" t="s">
        <v>4901</v>
      </c>
      <c r="I164" t="s">
        <v>102</v>
      </c>
      <c r="J164" t="s">
        <v>27</v>
      </c>
      <c r="K164" t="s">
        <v>42</v>
      </c>
      <c r="L164" t="s">
        <v>43</v>
      </c>
      <c r="M164">
        <v>90045</v>
      </c>
      <c r="N164" t="s">
        <v>44</v>
      </c>
      <c r="O164" t="s">
        <v>9829</v>
      </c>
      <c r="P164" t="s">
        <v>71</v>
      </c>
      <c r="Q164" t="s">
        <v>682</v>
      </c>
      <c r="R164" t="s">
        <v>9830</v>
      </c>
      <c r="S164">
        <v>3357.6000000000004</v>
      </c>
      <c r="T164">
        <v>3</v>
      </c>
      <c r="U164">
        <v>0.2</v>
      </c>
      <c r="V164">
        <v>377.72999999999956</v>
      </c>
    </row>
    <row r="165" spans="1:22" x14ac:dyDescent="0.3">
      <c r="A165">
        <v>8100</v>
      </c>
      <c r="B165" t="s">
        <v>9828</v>
      </c>
      <c r="C165">
        <v>2013</v>
      </c>
      <c r="D165" s="13">
        <v>41344</v>
      </c>
      <c r="E165" s="13">
        <v>41347</v>
      </c>
      <c r="F165" t="s">
        <v>188</v>
      </c>
      <c r="G165" t="s">
        <v>4900</v>
      </c>
      <c r="H165" t="s">
        <v>4901</v>
      </c>
      <c r="I165" t="s">
        <v>102</v>
      </c>
      <c r="J165" t="s">
        <v>27</v>
      </c>
      <c r="K165" t="s">
        <v>42</v>
      </c>
      <c r="L165" t="s">
        <v>43</v>
      </c>
      <c r="M165">
        <v>90045</v>
      </c>
      <c r="N165" t="s">
        <v>44</v>
      </c>
      <c r="O165" t="s">
        <v>4156</v>
      </c>
      <c r="P165" t="s">
        <v>71</v>
      </c>
      <c r="Q165" t="s">
        <v>161</v>
      </c>
      <c r="R165" t="s">
        <v>4157</v>
      </c>
      <c r="S165">
        <v>26.849999999999998</v>
      </c>
      <c r="T165">
        <v>3</v>
      </c>
      <c r="U165">
        <v>0</v>
      </c>
      <c r="V165">
        <v>5.101499999999997</v>
      </c>
    </row>
    <row r="166" spans="1:22" x14ac:dyDescent="0.3">
      <c r="A166">
        <v>8044</v>
      </c>
      <c r="B166" t="s">
        <v>9796</v>
      </c>
      <c r="C166">
        <v>2014</v>
      </c>
      <c r="D166" s="13">
        <v>41710</v>
      </c>
      <c r="E166" s="13">
        <v>41714</v>
      </c>
      <c r="F166" t="s">
        <v>50</v>
      </c>
      <c r="G166" t="s">
        <v>3227</v>
      </c>
      <c r="H166" t="s">
        <v>3228</v>
      </c>
      <c r="I166" t="s">
        <v>102</v>
      </c>
      <c r="J166" t="s">
        <v>27</v>
      </c>
      <c r="K166" t="s">
        <v>8794</v>
      </c>
      <c r="L166" t="s">
        <v>1245</v>
      </c>
      <c r="M166">
        <v>2138</v>
      </c>
      <c r="N166" t="s">
        <v>148</v>
      </c>
      <c r="O166" t="s">
        <v>9797</v>
      </c>
      <c r="P166" t="s">
        <v>32</v>
      </c>
      <c r="Q166" t="s">
        <v>65</v>
      </c>
      <c r="R166" t="s">
        <v>9798</v>
      </c>
      <c r="S166">
        <v>26.72</v>
      </c>
      <c r="T166">
        <v>1</v>
      </c>
      <c r="U166">
        <v>0</v>
      </c>
      <c r="V166">
        <v>11.756800000000002</v>
      </c>
    </row>
    <row r="167" spans="1:22" x14ac:dyDescent="0.3">
      <c r="A167">
        <v>8043</v>
      </c>
      <c r="B167" t="s">
        <v>9796</v>
      </c>
      <c r="C167">
        <v>2014</v>
      </c>
      <c r="D167" s="13">
        <v>41710</v>
      </c>
      <c r="E167" s="13">
        <v>41714</v>
      </c>
      <c r="F167" t="s">
        <v>50</v>
      </c>
      <c r="G167" t="s">
        <v>3227</v>
      </c>
      <c r="H167" t="s">
        <v>3228</v>
      </c>
      <c r="I167" t="s">
        <v>102</v>
      </c>
      <c r="J167" t="s">
        <v>27</v>
      </c>
      <c r="K167" t="s">
        <v>8794</v>
      </c>
      <c r="L167" t="s">
        <v>1245</v>
      </c>
      <c r="M167">
        <v>2138</v>
      </c>
      <c r="N167" t="s">
        <v>148</v>
      </c>
      <c r="O167" t="s">
        <v>1580</v>
      </c>
      <c r="P167" t="s">
        <v>71</v>
      </c>
      <c r="Q167" t="s">
        <v>161</v>
      </c>
      <c r="R167" t="s">
        <v>1581</v>
      </c>
      <c r="S167">
        <v>63.88</v>
      </c>
      <c r="T167">
        <v>4</v>
      </c>
      <c r="U167">
        <v>0</v>
      </c>
      <c r="V167">
        <v>24.913200000000003</v>
      </c>
    </row>
    <row r="168" spans="1:22" x14ac:dyDescent="0.3">
      <c r="A168">
        <v>8011</v>
      </c>
      <c r="B168" t="s">
        <v>9781</v>
      </c>
      <c r="C168">
        <v>2011</v>
      </c>
      <c r="D168" s="13">
        <v>40619</v>
      </c>
      <c r="E168" s="13">
        <v>40622</v>
      </c>
      <c r="F168" t="s">
        <v>23</v>
      </c>
      <c r="G168" t="s">
        <v>3601</v>
      </c>
      <c r="H168" t="s">
        <v>3602</v>
      </c>
      <c r="I168" t="s">
        <v>41</v>
      </c>
      <c r="J168" t="s">
        <v>27</v>
      </c>
      <c r="K168" t="s">
        <v>146</v>
      </c>
      <c r="L168" t="s">
        <v>147</v>
      </c>
      <c r="M168">
        <v>19134</v>
      </c>
      <c r="N168" t="s">
        <v>148</v>
      </c>
      <c r="O168" t="s">
        <v>3733</v>
      </c>
      <c r="P168" t="s">
        <v>46</v>
      </c>
      <c r="Q168" t="s">
        <v>90</v>
      </c>
      <c r="R168" t="s">
        <v>3734</v>
      </c>
      <c r="S168">
        <v>126.624</v>
      </c>
      <c r="T168">
        <v>6</v>
      </c>
      <c r="U168">
        <v>0.2</v>
      </c>
      <c r="V168">
        <v>41.152799999999992</v>
      </c>
    </row>
    <row r="169" spans="1:22" x14ac:dyDescent="0.3">
      <c r="A169">
        <v>7967</v>
      </c>
      <c r="B169" t="s">
        <v>9757</v>
      </c>
      <c r="C169">
        <v>2012</v>
      </c>
      <c r="D169" s="13">
        <v>40991</v>
      </c>
      <c r="E169" s="13">
        <v>40998</v>
      </c>
      <c r="F169" t="s">
        <v>50</v>
      </c>
      <c r="G169" t="s">
        <v>1383</v>
      </c>
      <c r="H169" t="s">
        <v>1384</v>
      </c>
      <c r="I169" t="s">
        <v>41</v>
      </c>
      <c r="J169" t="s">
        <v>27</v>
      </c>
      <c r="K169" t="s">
        <v>42</v>
      </c>
      <c r="L169" t="s">
        <v>43</v>
      </c>
      <c r="M169">
        <v>90049</v>
      </c>
      <c r="N169" t="s">
        <v>44</v>
      </c>
      <c r="O169" t="s">
        <v>5347</v>
      </c>
      <c r="P169" t="s">
        <v>46</v>
      </c>
      <c r="Q169" t="s">
        <v>90</v>
      </c>
      <c r="R169" t="s">
        <v>5348</v>
      </c>
      <c r="S169">
        <v>33.36</v>
      </c>
      <c r="T169">
        <v>4</v>
      </c>
      <c r="U169">
        <v>0</v>
      </c>
      <c r="V169">
        <v>16.68</v>
      </c>
    </row>
    <row r="170" spans="1:22" x14ac:dyDescent="0.3">
      <c r="A170">
        <v>7951</v>
      </c>
      <c r="B170" t="s">
        <v>9752</v>
      </c>
      <c r="C170">
        <v>2011</v>
      </c>
      <c r="D170" s="13">
        <v>40603</v>
      </c>
      <c r="E170" s="13">
        <v>40607</v>
      </c>
      <c r="F170" t="s">
        <v>50</v>
      </c>
      <c r="G170" t="s">
        <v>5523</v>
      </c>
      <c r="H170" t="s">
        <v>5524</v>
      </c>
      <c r="I170" t="s">
        <v>26</v>
      </c>
      <c r="J170" t="s">
        <v>27</v>
      </c>
      <c r="K170" t="s">
        <v>4172</v>
      </c>
      <c r="L170" t="s">
        <v>104</v>
      </c>
      <c r="M170">
        <v>79907</v>
      </c>
      <c r="N170" t="s">
        <v>105</v>
      </c>
      <c r="O170" t="s">
        <v>1563</v>
      </c>
      <c r="P170" t="s">
        <v>46</v>
      </c>
      <c r="Q170" t="s">
        <v>59</v>
      </c>
      <c r="R170" t="s">
        <v>1564</v>
      </c>
      <c r="S170">
        <v>129.55199999999999</v>
      </c>
      <c r="T170">
        <v>3</v>
      </c>
      <c r="U170">
        <v>0.2</v>
      </c>
      <c r="V170">
        <v>-22.671600000000005</v>
      </c>
    </row>
    <row r="171" spans="1:22" x14ac:dyDescent="0.3">
      <c r="A171">
        <v>7950</v>
      </c>
      <c r="B171" t="s">
        <v>9752</v>
      </c>
      <c r="C171">
        <v>2011</v>
      </c>
      <c r="D171" s="13">
        <v>40603</v>
      </c>
      <c r="E171" s="13">
        <v>40607</v>
      </c>
      <c r="F171" t="s">
        <v>50</v>
      </c>
      <c r="G171" t="s">
        <v>5523</v>
      </c>
      <c r="H171" t="s">
        <v>5524</v>
      </c>
      <c r="I171" t="s">
        <v>26</v>
      </c>
      <c r="J171" t="s">
        <v>27</v>
      </c>
      <c r="K171" t="s">
        <v>4172</v>
      </c>
      <c r="L171" t="s">
        <v>104</v>
      </c>
      <c r="M171">
        <v>79907</v>
      </c>
      <c r="N171" t="s">
        <v>105</v>
      </c>
      <c r="O171" t="s">
        <v>2932</v>
      </c>
      <c r="P171" t="s">
        <v>32</v>
      </c>
      <c r="Q171" t="s">
        <v>65</v>
      </c>
      <c r="R171" t="s">
        <v>2933</v>
      </c>
      <c r="S171">
        <v>63.552000000000007</v>
      </c>
      <c r="T171">
        <v>6</v>
      </c>
      <c r="U171">
        <v>0.6</v>
      </c>
      <c r="V171">
        <v>-34.953600000000002</v>
      </c>
    </row>
    <row r="172" spans="1:22" x14ac:dyDescent="0.3">
      <c r="A172">
        <v>7949</v>
      </c>
      <c r="B172" t="s">
        <v>9752</v>
      </c>
      <c r="C172">
        <v>2011</v>
      </c>
      <c r="D172" s="13">
        <v>40603</v>
      </c>
      <c r="E172" s="13">
        <v>40607</v>
      </c>
      <c r="F172" t="s">
        <v>50</v>
      </c>
      <c r="G172" t="s">
        <v>5523</v>
      </c>
      <c r="H172" t="s">
        <v>5524</v>
      </c>
      <c r="I172" t="s">
        <v>26</v>
      </c>
      <c r="J172" t="s">
        <v>27</v>
      </c>
      <c r="K172" t="s">
        <v>4172</v>
      </c>
      <c r="L172" t="s">
        <v>104</v>
      </c>
      <c r="M172">
        <v>79907</v>
      </c>
      <c r="N172" t="s">
        <v>105</v>
      </c>
      <c r="O172" t="s">
        <v>3375</v>
      </c>
      <c r="P172" t="s">
        <v>32</v>
      </c>
      <c r="Q172" t="s">
        <v>36</v>
      </c>
      <c r="R172" t="s">
        <v>3376</v>
      </c>
      <c r="S172">
        <v>362.24999999999994</v>
      </c>
      <c r="T172">
        <v>6</v>
      </c>
      <c r="U172">
        <v>0.3</v>
      </c>
      <c r="V172">
        <v>0</v>
      </c>
    </row>
    <row r="173" spans="1:22" x14ac:dyDescent="0.3">
      <c r="A173">
        <v>7948</v>
      </c>
      <c r="B173" t="s">
        <v>9752</v>
      </c>
      <c r="C173">
        <v>2011</v>
      </c>
      <c r="D173" s="13">
        <v>40603</v>
      </c>
      <c r="E173" s="13">
        <v>40607</v>
      </c>
      <c r="F173" t="s">
        <v>50</v>
      </c>
      <c r="G173" t="s">
        <v>5523</v>
      </c>
      <c r="H173" t="s">
        <v>5524</v>
      </c>
      <c r="I173" t="s">
        <v>26</v>
      </c>
      <c r="J173" t="s">
        <v>27</v>
      </c>
      <c r="K173" t="s">
        <v>4172</v>
      </c>
      <c r="L173" t="s">
        <v>104</v>
      </c>
      <c r="M173">
        <v>79907</v>
      </c>
      <c r="N173" t="s">
        <v>105</v>
      </c>
      <c r="O173" t="s">
        <v>4866</v>
      </c>
      <c r="P173" t="s">
        <v>46</v>
      </c>
      <c r="Q173" t="s">
        <v>269</v>
      </c>
      <c r="R173" t="s">
        <v>4867</v>
      </c>
      <c r="S173">
        <v>18.84</v>
      </c>
      <c r="T173">
        <v>5</v>
      </c>
      <c r="U173">
        <v>0.2</v>
      </c>
      <c r="V173">
        <v>-3.5324999999999998</v>
      </c>
    </row>
    <row r="174" spans="1:22" x14ac:dyDescent="0.3">
      <c r="A174">
        <v>7931</v>
      </c>
      <c r="B174" t="s">
        <v>9747</v>
      </c>
      <c r="C174">
        <v>2013</v>
      </c>
      <c r="D174" s="13">
        <v>41359</v>
      </c>
      <c r="E174" s="13">
        <v>41361</v>
      </c>
      <c r="F174" t="s">
        <v>23</v>
      </c>
      <c r="G174" t="s">
        <v>3856</v>
      </c>
      <c r="H174" t="s">
        <v>3857</v>
      </c>
      <c r="I174" t="s">
        <v>41</v>
      </c>
      <c r="J174" t="s">
        <v>27</v>
      </c>
      <c r="K174" t="s">
        <v>266</v>
      </c>
      <c r="L174" t="s">
        <v>267</v>
      </c>
      <c r="M174">
        <v>10024</v>
      </c>
      <c r="N174" t="s">
        <v>148</v>
      </c>
      <c r="O174" t="s">
        <v>4132</v>
      </c>
      <c r="P174" t="s">
        <v>46</v>
      </c>
      <c r="Q174" t="s">
        <v>68</v>
      </c>
      <c r="R174" t="s">
        <v>4133</v>
      </c>
      <c r="S174">
        <v>59.519999999999996</v>
      </c>
      <c r="T174">
        <v>3</v>
      </c>
      <c r="U174">
        <v>0</v>
      </c>
      <c r="V174">
        <v>17.855999999999995</v>
      </c>
    </row>
    <row r="175" spans="1:22" x14ac:dyDescent="0.3">
      <c r="A175">
        <v>7922</v>
      </c>
      <c r="B175" t="s">
        <v>9742</v>
      </c>
      <c r="C175">
        <v>2014</v>
      </c>
      <c r="D175" s="13">
        <v>41712</v>
      </c>
      <c r="E175" s="13">
        <v>41716</v>
      </c>
      <c r="F175" t="s">
        <v>50</v>
      </c>
      <c r="G175" t="s">
        <v>6221</v>
      </c>
      <c r="H175" t="s">
        <v>6222</v>
      </c>
      <c r="I175" t="s">
        <v>26</v>
      </c>
      <c r="J175" t="s">
        <v>27</v>
      </c>
      <c r="K175" t="s">
        <v>382</v>
      </c>
      <c r="L175" t="s">
        <v>2735</v>
      </c>
      <c r="M175">
        <v>21044</v>
      </c>
      <c r="N175" t="s">
        <v>148</v>
      </c>
      <c r="O175" t="s">
        <v>3567</v>
      </c>
      <c r="P175" t="s">
        <v>46</v>
      </c>
      <c r="Q175" t="s">
        <v>75</v>
      </c>
      <c r="R175" t="s">
        <v>3568</v>
      </c>
      <c r="S175">
        <v>174.3</v>
      </c>
      <c r="T175">
        <v>3</v>
      </c>
      <c r="U175">
        <v>0</v>
      </c>
      <c r="V175">
        <v>81.920999999999992</v>
      </c>
    </row>
    <row r="176" spans="1:22" x14ac:dyDescent="0.3">
      <c r="A176">
        <v>7878</v>
      </c>
      <c r="B176" t="s">
        <v>9717</v>
      </c>
      <c r="C176">
        <v>2012</v>
      </c>
      <c r="D176" s="13">
        <v>40980</v>
      </c>
      <c r="E176" s="13">
        <v>40986</v>
      </c>
      <c r="F176" t="s">
        <v>50</v>
      </c>
      <c r="G176" t="s">
        <v>3653</v>
      </c>
      <c r="H176" t="s">
        <v>3654</v>
      </c>
      <c r="I176" t="s">
        <v>26</v>
      </c>
      <c r="J176" t="s">
        <v>27</v>
      </c>
      <c r="K176" t="s">
        <v>467</v>
      </c>
      <c r="L176" t="s">
        <v>88</v>
      </c>
      <c r="M176">
        <v>28205</v>
      </c>
      <c r="N176" t="s">
        <v>30</v>
      </c>
      <c r="O176" t="s">
        <v>4139</v>
      </c>
      <c r="P176" t="s">
        <v>46</v>
      </c>
      <c r="Q176" t="s">
        <v>47</v>
      </c>
      <c r="R176" t="s">
        <v>4140</v>
      </c>
      <c r="S176">
        <v>5.04</v>
      </c>
      <c r="T176">
        <v>2</v>
      </c>
      <c r="U176">
        <v>0.2</v>
      </c>
      <c r="V176">
        <v>1.764</v>
      </c>
    </row>
    <row r="177" spans="1:22" x14ac:dyDescent="0.3">
      <c r="A177">
        <v>7861</v>
      </c>
      <c r="B177" t="s">
        <v>9706</v>
      </c>
      <c r="C177">
        <v>2014</v>
      </c>
      <c r="D177" s="13">
        <v>41701</v>
      </c>
      <c r="E177" s="13">
        <v>41705</v>
      </c>
      <c r="F177" t="s">
        <v>50</v>
      </c>
      <c r="G177" t="s">
        <v>2896</v>
      </c>
      <c r="H177" t="s">
        <v>2897</v>
      </c>
      <c r="I177" t="s">
        <v>26</v>
      </c>
      <c r="J177" t="s">
        <v>27</v>
      </c>
      <c r="K177" t="s">
        <v>3315</v>
      </c>
      <c r="L177" t="s">
        <v>498</v>
      </c>
      <c r="M177">
        <v>44221</v>
      </c>
      <c r="N177" t="s">
        <v>148</v>
      </c>
      <c r="O177" t="s">
        <v>4327</v>
      </c>
      <c r="P177" t="s">
        <v>46</v>
      </c>
      <c r="Q177" t="s">
        <v>75</v>
      </c>
      <c r="R177" t="s">
        <v>4328</v>
      </c>
      <c r="S177">
        <v>18.528000000000002</v>
      </c>
      <c r="T177">
        <v>4</v>
      </c>
      <c r="U177">
        <v>0.7</v>
      </c>
      <c r="V177">
        <v>-12.352</v>
      </c>
    </row>
    <row r="178" spans="1:22" x14ac:dyDescent="0.3">
      <c r="A178">
        <v>7841</v>
      </c>
      <c r="B178" t="s">
        <v>9695</v>
      </c>
      <c r="C178">
        <v>2011</v>
      </c>
      <c r="D178" s="13">
        <v>40630</v>
      </c>
      <c r="E178" s="13">
        <v>40635</v>
      </c>
      <c r="F178" t="s">
        <v>50</v>
      </c>
      <c r="G178" t="s">
        <v>5419</v>
      </c>
      <c r="H178" t="s">
        <v>5420</v>
      </c>
      <c r="I178" t="s">
        <v>26</v>
      </c>
      <c r="J178" t="s">
        <v>27</v>
      </c>
      <c r="K178" t="s">
        <v>1377</v>
      </c>
      <c r="L178" t="s">
        <v>489</v>
      </c>
      <c r="M178">
        <v>50315</v>
      </c>
      <c r="N178" t="s">
        <v>105</v>
      </c>
      <c r="O178" t="s">
        <v>4949</v>
      </c>
      <c r="P178" t="s">
        <v>32</v>
      </c>
      <c r="Q178" t="s">
        <v>56</v>
      </c>
      <c r="R178" t="s">
        <v>4950</v>
      </c>
      <c r="S178">
        <v>1184.72</v>
      </c>
      <c r="T178">
        <v>4</v>
      </c>
      <c r="U178">
        <v>0</v>
      </c>
      <c r="V178">
        <v>106.62480000000005</v>
      </c>
    </row>
    <row r="179" spans="1:22" x14ac:dyDescent="0.3">
      <c r="A179">
        <v>7840</v>
      </c>
      <c r="B179" t="s">
        <v>9695</v>
      </c>
      <c r="C179">
        <v>2011</v>
      </c>
      <c r="D179" s="13">
        <v>40630</v>
      </c>
      <c r="E179" s="13">
        <v>40635</v>
      </c>
      <c r="F179" t="s">
        <v>50</v>
      </c>
      <c r="G179" t="s">
        <v>5419</v>
      </c>
      <c r="H179" t="s">
        <v>5420</v>
      </c>
      <c r="I179" t="s">
        <v>26</v>
      </c>
      <c r="J179" t="s">
        <v>27</v>
      </c>
      <c r="K179" t="s">
        <v>1377</v>
      </c>
      <c r="L179" t="s">
        <v>489</v>
      </c>
      <c r="M179">
        <v>50315</v>
      </c>
      <c r="N179" t="s">
        <v>105</v>
      </c>
      <c r="O179" t="s">
        <v>172</v>
      </c>
      <c r="P179" t="s">
        <v>46</v>
      </c>
      <c r="Q179" t="s">
        <v>173</v>
      </c>
      <c r="R179" t="s">
        <v>174</v>
      </c>
      <c r="S179">
        <v>6.12</v>
      </c>
      <c r="T179">
        <v>3</v>
      </c>
      <c r="U179">
        <v>0</v>
      </c>
      <c r="V179">
        <v>2.8763999999999994</v>
      </c>
    </row>
    <row r="180" spans="1:22" x14ac:dyDescent="0.3">
      <c r="A180">
        <v>7802</v>
      </c>
      <c r="B180" t="s">
        <v>9677</v>
      </c>
      <c r="C180">
        <v>2011</v>
      </c>
      <c r="D180" s="13">
        <v>40626</v>
      </c>
      <c r="E180" s="13">
        <v>40631</v>
      </c>
      <c r="F180" t="s">
        <v>23</v>
      </c>
      <c r="G180" t="s">
        <v>3166</v>
      </c>
      <c r="H180" t="s">
        <v>3167</v>
      </c>
      <c r="I180" t="s">
        <v>26</v>
      </c>
      <c r="J180" t="s">
        <v>27</v>
      </c>
      <c r="K180" t="s">
        <v>3488</v>
      </c>
      <c r="L180" t="s">
        <v>43</v>
      </c>
      <c r="M180">
        <v>93727</v>
      </c>
      <c r="N180" t="s">
        <v>44</v>
      </c>
      <c r="O180" t="s">
        <v>7792</v>
      </c>
      <c r="P180" t="s">
        <v>32</v>
      </c>
      <c r="Q180" t="s">
        <v>65</v>
      </c>
      <c r="R180" t="s">
        <v>7793</v>
      </c>
      <c r="S180">
        <v>40.479999999999997</v>
      </c>
      <c r="T180">
        <v>2</v>
      </c>
      <c r="U180">
        <v>0</v>
      </c>
      <c r="V180">
        <v>14.572799999999997</v>
      </c>
    </row>
    <row r="181" spans="1:22" x14ac:dyDescent="0.3">
      <c r="A181">
        <v>7800</v>
      </c>
      <c r="B181" t="s">
        <v>9675</v>
      </c>
      <c r="C181">
        <v>2014</v>
      </c>
      <c r="D181" s="13">
        <v>41723</v>
      </c>
      <c r="E181" s="13">
        <v>41726</v>
      </c>
      <c r="F181" t="s">
        <v>188</v>
      </c>
      <c r="G181" t="s">
        <v>3389</v>
      </c>
      <c r="H181" t="s">
        <v>3390</v>
      </c>
      <c r="I181" t="s">
        <v>41</v>
      </c>
      <c r="J181" t="s">
        <v>27</v>
      </c>
      <c r="K181" t="s">
        <v>266</v>
      </c>
      <c r="L181" t="s">
        <v>267</v>
      </c>
      <c r="M181">
        <v>10035</v>
      </c>
      <c r="N181" t="s">
        <v>148</v>
      </c>
      <c r="O181" t="s">
        <v>1537</v>
      </c>
      <c r="P181" t="s">
        <v>32</v>
      </c>
      <c r="Q181" t="s">
        <v>36</v>
      </c>
      <c r="R181" t="s">
        <v>1538</v>
      </c>
      <c r="S181">
        <v>207.84600000000003</v>
      </c>
      <c r="T181">
        <v>3</v>
      </c>
      <c r="U181">
        <v>0.1</v>
      </c>
      <c r="V181">
        <v>2.3093999999999895</v>
      </c>
    </row>
    <row r="182" spans="1:22" x14ac:dyDescent="0.3">
      <c r="A182">
        <v>7799</v>
      </c>
      <c r="B182" t="s">
        <v>9675</v>
      </c>
      <c r="C182">
        <v>2014</v>
      </c>
      <c r="D182" s="13">
        <v>41723</v>
      </c>
      <c r="E182" s="13">
        <v>41726</v>
      </c>
      <c r="F182" t="s">
        <v>188</v>
      </c>
      <c r="G182" t="s">
        <v>3389</v>
      </c>
      <c r="H182" t="s">
        <v>3390</v>
      </c>
      <c r="I182" t="s">
        <v>41</v>
      </c>
      <c r="J182" t="s">
        <v>27</v>
      </c>
      <c r="K182" t="s">
        <v>266</v>
      </c>
      <c r="L182" t="s">
        <v>267</v>
      </c>
      <c r="M182">
        <v>10035</v>
      </c>
      <c r="N182" t="s">
        <v>148</v>
      </c>
      <c r="O182" t="s">
        <v>4589</v>
      </c>
      <c r="P182" t="s">
        <v>71</v>
      </c>
      <c r="Q182" t="s">
        <v>72</v>
      </c>
      <c r="R182" t="s">
        <v>4590</v>
      </c>
      <c r="S182">
        <v>469.99</v>
      </c>
      <c r="T182">
        <v>1</v>
      </c>
      <c r="U182">
        <v>0</v>
      </c>
      <c r="V182">
        <v>136.29709999999994</v>
      </c>
    </row>
    <row r="183" spans="1:22" x14ac:dyDescent="0.3">
      <c r="A183">
        <v>7798</v>
      </c>
      <c r="B183" t="s">
        <v>9675</v>
      </c>
      <c r="C183">
        <v>2014</v>
      </c>
      <c r="D183" s="13">
        <v>41723</v>
      </c>
      <c r="E183" s="13">
        <v>41726</v>
      </c>
      <c r="F183" t="s">
        <v>188</v>
      </c>
      <c r="G183" t="s">
        <v>3389</v>
      </c>
      <c r="H183" t="s">
        <v>3390</v>
      </c>
      <c r="I183" t="s">
        <v>41</v>
      </c>
      <c r="J183" t="s">
        <v>27</v>
      </c>
      <c r="K183" t="s">
        <v>266</v>
      </c>
      <c r="L183" t="s">
        <v>267</v>
      </c>
      <c r="M183">
        <v>10035</v>
      </c>
      <c r="N183" t="s">
        <v>148</v>
      </c>
      <c r="O183" t="s">
        <v>5581</v>
      </c>
      <c r="P183" t="s">
        <v>46</v>
      </c>
      <c r="Q183" t="s">
        <v>173</v>
      </c>
      <c r="R183" t="s">
        <v>5582</v>
      </c>
      <c r="S183">
        <v>47.01</v>
      </c>
      <c r="T183">
        <v>3</v>
      </c>
      <c r="U183">
        <v>0</v>
      </c>
      <c r="V183">
        <v>22.094699999999996</v>
      </c>
    </row>
    <row r="184" spans="1:22" x14ac:dyDescent="0.3">
      <c r="A184">
        <v>7782</v>
      </c>
      <c r="B184" t="s">
        <v>9665</v>
      </c>
      <c r="C184">
        <v>2012</v>
      </c>
      <c r="D184" s="13">
        <v>40976</v>
      </c>
      <c r="E184" s="13">
        <v>40980</v>
      </c>
      <c r="F184" t="s">
        <v>50</v>
      </c>
      <c r="G184" t="s">
        <v>3161</v>
      </c>
      <c r="H184" t="s">
        <v>3162</v>
      </c>
      <c r="I184" t="s">
        <v>26</v>
      </c>
      <c r="J184" t="s">
        <v>27</v>
      </c>
      <c r="K184" t="s">
        <v>303</v>
      </c>
      <c r="L184" t="s">
        <v>211</v>
      </c>
      <c r="M184">
        <v>60623</v>
      </c>
      <c r="N184" t="s">
        <v>105</v>
      </c>
      <c r="O184" t="s">
        <v>1102</v>
      </c>
      <c r="P184" t="s">
        <v>46</v>
      </c>
      <c r="Q184" t="s">
        <v>75</v>
      </c>
      <c r="R184" t="s">
        <v>1103</v>
      </c>
      <c r="S184">
        <v>8.5679999999999978</v>
      </c>
      <c r="T184">
        <v>3</v>
      </c>
      <c r="U184">
        <v>0.8</v>
      </c>
      <c r="V184">
        <v>-14.5656</v>
      </c>
    </row>
    <row r="185" spans="1:22" x14ac:dyDescent="0.3">
      <c r="A185">
        <v>7728</v>
      </c>
      <c r="B185" t="s">
        <v>9625</v>
      </c>
      <c r="C185">
        <v>2012</v>
      </c>
      <c r="D185" s="13">
        <v>40984</v>
      </c>
      <c r="E185" s="13">
        <v>40988</v>
      </c>
      <c r="F185" t="s">
        <v>23</v>
      </c>
      <c r="G185" t="s">
        <v>721</v>
      </c>
      <c r="H185" t="s">
        <v>722</v>
      </c>
      <c r="I185" t="s">
        <v>102</v>
      </c>
      <c r="J185" t="s">
        <v>27</v>
      </c>
      <c r="K185" t="s">
        <v>266</v>
      </c>
      <c r="L185" t="s">
        <v>267</v>
      </c>
      <c r="M185">
        <v>10009</v>
      </c>
      <c r="N185" t="s">
        <v>148</v>
      </c>
      <c r="O185" t="s">
        <v>7506</v>
      </c>
      <c r="P185" t="s">
        <v>46</v>
      </c>
      <c r="Q185" t="s">
        <v>68</v>
      </c>
      <c r="R185" t="s">
        <v>7507</v>
      </c>
      <c r="S185">
        <v>17.52</v>
      </c>
      <c r="T185">
        <v>3</v>
      </c>
      <c r="U185">
        <v>0</v>
      </c>
      <c r="V185">
        <v>6.3071999999999999</v>
      </c>
    </row>
    <row r="186" spans="1:22" x14ac:dyDescent="0.3">
      <c r="A186">
        <v>7695</v>
      </c>
      <c r="B186" t="s">
        <v>9607</v>
      </c>
      <c r="C186">
        <v>2013</v>
      </c>
      <c r="D186" s="13">
        <v>41356</v>
      </c>
      <c r="E186" s="13">
        <v>41356</v>
      </c>
      <c r="F186" t="s">
        <v>1290</v>
      </c>
      <c r="G186" t="s">
        <v>4266</v>
      </c>
      <c r="H186" t="s">
        <v>4267</v>
      </c>
      <c r="I186" t="s">
        <v>26</v>
      </c>
      <c r="J186" t="s">
        <v>27</v>
      </c>
      <c r="K186" t="s">
        <v>95</v>
      </c>
      <c r="L186" t="s">
        <v>96</v>
      </c>
      <c r="M186">
        <v>98103</v>
      </c>
      <c r="N186" t="s">
        <v>44</v>
      </c>
      <c r="O186" t="s">
        <v>4577</v>
      </c>
      <c r="P186" t="s">
        <v>32</v>
      </c>
      <c r="Q186" t="s">
        <v>36</v>
      </c>
      <c r="R186" t="s">
        <v>4578</v>
      </c>
      <c r="S186">
        <v>167.88800000000001</v>
      </c>
      <c r="T186">
        <v>7</v>
      </c>
      <c r="U186">
        <v>0.2</v>
      </c>
      <c r="V186">
        <v>14.690199999999997</v>
      </c>
    </row>
    <row r="187" spans="1:22" x14ac:dyDescent="0.3">
      <c r="A187">
        <v>7654</v>
      </c>
      <c r="B187" t="s">
        <v>9582</v>
      </c>
      <c r="C187">
        <v>2012</v>
      </c>
      <c r="D187" s="13">
        <v>40990</v>
      </c>
      <c r="E187" s="13">
        <v>40995</v>
      </c>
      <c r="F187" t="s">
        <v>50</v>
      </c>
      <c r="G187" t="s">
        <v>9583</v>
      </c>
      <c r="H187" t="s">
        <v>9584</v>
      </c>
      <c r="I187" t="s">
        <v>41</v>
      </c>
      <c r="J187" t="s">
        <v>27</v>
      </c>
      <c r="K187" t="s">
        <v>1681</v>
      </c>
      <c r="L187" t="s">
        <v>358</v>
      </c>
      <c r="M187">
        <v>35810</v>
      </c>
      <c r="N187" t="s">
        <v>30</v>
      </c>
      <c r="O187" t="s">
        <v>7500</v>
      </c>
      <c r="P187" t="s">
        <v>46</v>
      </c>
      <c r="Q187" t="s">
        <v>68</v>
      </c>
      <c r="R187" t="s">
        <v>7501</v>
      </c>
      <c r="S187">
        <v>19.559999999999999</v>
      </c>
      <c r="T187">
        <v>4</v>
      </c>
      <c r="U187">
        <v>0</v>
      </c>
      <c r="V187">
        <v>5.4768000000000008</v>
      </c>
    </row>
    <row r="188" spans="1:22" x14ac:dyDescent="0.3">
      <c r="A188">
        <v>7649</v>
      </c>
      <c r="B188" t="s">
        <v>9579</v>
      </c>
      <c r="C188">
        <v>2013</v>
      </c>
      <c r="D188" s="13">
        <v>41349</v>
      </c>
      <c r="E188" s="13">
        <v>41350</v>
      </c>
      <c r="F188" t="s">
        <v>188</v>
      </c>
      <c r="G188" t="s">
        <v>6751</v>
      </c>
      <c r="H188" t="s">
        <v>6752</v>
      </c>
      <c r="I188" t="s">
        <v>41</v>
      </c>
      <c r="J188" t="s">
        <v>27</v>
      </c>
      <c r="K188" t="s">
        <v>127</v>
      </c>
      <c r="L188" t="s">
        <v>43</v>
      </c>
      <c r="M188">
        <v>94110</v>
      </c>
      <c r="N188" t="s">
        <v>44</v>
      </c>
      <c r="O188" t="s">
        <v>3036</v>
      </c>
      <c r="P188" t="s">
        <v>32</v>
      </c>
      <c r="Q188" t="s">
        <v>36</v>
      </c>
      <c r="R188" t="s">
        <v>3037</v>
      </c>
      <c r="S188">
        <v>1352.0320000000002</v>
      </c>
      <c r="T188">
        <v>4</v>
      </c>
      <c r="U188">
        <v>0.2</v>
      </c>
      <c r="V188">
        <v>84.501999999999953</v>
      </c>
    </row>
    <row r="189" spans="1:22" x14ac:dyDescent="0.3">
      <c r="A189">
        <v>7648</v>
      </c>
      <c r="B189" t="s">
        <v>9579</v>
      </c>
      <c r="C189">
        <v>2013</v>
      </c>
      <c r="D189" s="13">
        <v>41349</v>
      </c>
      <c r="E189" s="13">
        <v>41350</v>
      </c>
      <c r="F189" t="s">
        <v>188</v>
      </c>
      <c r="G189" t="s">
        <v>6751</v>
      </c>
      <c r="H189" t="s">
        <v>6752</v>
      </c>
      <c r="I189" t="s">
        <v>41</v>
      </c>
      <c r="J189" t="s">
        <v>27</v>
      </c>
      <c r="K189" t="s">
        <v>127</v>
      </c>
      <c r="L189" t="s">
        <v>43</v>
      </c>
      <c r="M189">
        <v>94110</v>
      </c>
      <c r="N189" t="s">
        <v>44</v>
      </c>
      <c r="O189" t="s">
        <v>3122</v>
      </c>
      <c r="P189" t="s">
        <v>46</v>
      </c>
      <c r="Q189" t="s">
        <v>75</v>
      </c>
      <c r="R189" t="s">
        <v>3123</v>
      </c>
      <c r="S189">
        <v>4.5439999999999996</v>
      </c>
      <c r="T189">
        <v>2</v>
      </c>
      <c r="U189">
        <v>0.2</v>
      </c>
      <c r="V189">
        <v>1.6472</v>
      </c>
    </row>
    <row r="190" spans="1:22" x14ac:dyDescent="0.3">
      <c r="A190">
        <v>7641</v>
      </c>
      <c r="B190" t="s">
        <v>9573</v>
      </c>
      <c r="C190">
        <v>2014</v>
      </c>
      <c r="D190" s="13">
        <v>41701</v>
      </c>
      <c r="E190" s="13">
        <v>41707</v>
      </c>
      <c r="F190" t="s">
        <v>50</v>
      </c>
      <c r="G190" t="s">
        <v>5168</v>
      </c>
      <c r="H190" t="s">
        <v>5169</v>
      </c>
      <c r="I190" t="s">
        <v>41</v>
      </c>
      <c r="J190" t="s">
        <v>27</v>
      </c>
      <c r="K190" t="s">
        <v>606</v>
      </c>
      <c r="L190" t="s">
        <v>245</v>
      </c>
      <c r="M190">
        <v>19711</v>
      </c>
      <c r="N190" t="s">
        <v>148</v>
      </c>
      <c r="O190" t="s">
        <v>7922</v>
      </c>
      <c r="P190" t="s">
        <v>46</v>
      </c>
      <c r="Q190" t="s">
        <v>90</v>
      </c>
      <c r="R190" t="s">
        <v>186</v>
      </c>
      <c r="S190">
        <v>68.039999999999992</v>
      </c>
      <c r="T190">
        <v>6</v>
      </c>
      <c r="U190">
        <v>0</v>
      </c>
      <c r="V190">
        <v>33.339599999999997</v>
      </c>
    </row>
    <row r="191" spans="1:22" x14ac:dyDescent="0.3">
      <c r="A191">
        <v>7640</v>
      </c>
      <c r="B191" t="s">
        <v>9573</v>
      </c>
      <c r="C191">
        <v>2014</v>
      </c>
      <c r="D191" s="13">
        <v>41701</v>
      </c>
      <c r="E191" s="13">
        <v>41707</v>
      </c>
      <c r="F191" t="s">
        <v>50</v>
      </c>
      <c r="G191" t="s">
        <v>5168</v>
      </c>
      <c r="H191" t="s">
        <v>5169</v>
      </c>
      <c r="I191" t="s">
        <v>41</v>
      </c>
      <c r="J191" t="s">
        <v>27</v>
      </c>
      <c r="K191" t="s">
        <v>606</v>
      </c>
      <c r="L191" t="s">
        <v>245</v>
      </c>
      <c r="M191">
        <v>19711</v>
      </c>
      <c r="N191" t="s">
        <v>148</v>
      </c>
      <c r="O191" t="s">
        <v>6313</v>
      </c>
      <c r="P191" t="s">
        <v>32</v>
      </c>
      <c r="Q191" t="s">
        <v>33</v>
      </c>
      <c r="R191" t="s">
        <v>6314</v>
      </c>
      <c r="S191">
        <v>441.96</v>
      </c>
      <c r="T191">
        <v>2</v>
      </c>
      <c r="U191">
        <v>0</v>
      </c>
      <c r="V191">
        <v>101.6508</v>
      </c>
    </row>
    <row r="192" spans="1:22" x14ac:dyDescent="0.3">
      <c r="A192">
        <v>7639</v>
      </c>
      <c r="B192" t="s">
        <v>9573</v>
      </c>
      <c r="C192">
        <v>2014</v>
      </c>
      <c r="D192" s="13">
        <v>41701</v>
      </c>
      <c r="E192" s="13">
        <v>41707</v>
      </c>
      <c r="F192" t="s">
        <v>50</v>
      </c>
      <c r="G192" t="s">
        <v>5168</v>
      </c>
      <c r="H192" t="s">
        <v>5169</v>
      </c>
      <c r="I192" t="s">
        <v>41</v>
      </c>
      <c r="J192" t="s">
        <v>27</v>
      </c>
      <c r="K192" t="s">
        <v>606</v>
      </c>
      <c r="L192" t="s">
        <v>245</v>
      </c>
      <c r="M192">
        <v>19711</v>
      </c>
      <c r="N192" t="s">
        <v>148</v>
      </c>
      <c r="O192" t="s">
        <v>6103</v>
      </c>
      <c r="P192" t="s">
        <v>46</v>
      </c>
      <c r="Q192" t="s">
        <v>173</v>
      </c>
      <c r="R192" t="s">
        <v>186</v>
      </c>
      <c r="S192">
        <v>57.959999999999994</v>
      </c>
      <c r="T192">
        <v>7</v>
      </c>
      <c r="U192">
        <v>0</v>
      </c>
      <c r="V192">
        <v>27.241199999999996</v>
      </c>
    </row>
    <row r="193" spans="1:22" x14ac:dyDescent="0.3">
      <c r="A193">
        <v>7638</v>
      </c>
      <c r="B193" t="s">
        <v>9573</v>
      </c>
      <c r="C193">
        <v>2014</v>
      </c>
      <c r="D193" s="13">
        <v>41701</v>
      </c>
      <c r="E193" s="13">
        <v>41707</v>
      </c>
      <c r="F193" t="s">
        <v>50</v>
      </c>
      <c r="G193" t="s">
        <v>5168</v>
      </c>
      <c r="H193" t="s">
        <v>5169</v>
      </c>
      <c r="I193" t="s">
        <v>41</v>
      </c>
      <c r="J193" t="s">
        <v>27</v>
      </c>
      <c r="K193" t="s">
        <v>606</v>
      </c>
      <c r="L193" t="s">
        <v>245</v>
      </c>
      <c r="M193">
        <v>19711</v>
      </c>
      <c r="N193" t="s">
        <v>148</v>
      </c>
      <c r="O193" t="s">
        <v>6380</v>
      </c>
      <c r="P193" t="s">
        <v>46</v>
      </c>
      <c r="Q193" t="s">
        <v>68</v>
      </c>
      <c r="R193" t="s">
        <v>6381</v>
      </c>
      <c r="S193">
        <v>59.519999999999996</v>
      </c>
      <c r="T193">
        <v>3</v>
      </c>
      <c r="U193">
        <v>0</v>
      </c>
      <c r="V193">
        <v>15.475200000000001</v>
      </c>
    </row>
    <row r="194" spans="1:22" x14ac:dyDescent="0.3">
      <c r="A194">
        <v>7632</v>
      </c>
      <c r="B194" t="s">
        <v>9571</v>
      </c>
      <c r="C194">
        <v>2011</v>
      </c>
      <c r="D194" s="13">
        <v>40632</v>
      </c>
      <c r="E194" s="13">
        <v>40634</v>
      </c>
      <c r="F194" t="s">
        <v>188</v>
      </c>
      <c r="G194" t="s">
        <v>762</v>
      </c>
      <c r="H194" t="s">
        <v>763</v>
      </c>
      <c r="I194" t="s">
        <v>102</v>
      </c>
      <c r="J194" t="s">
        <v>27</v>
      </c>
      <c r="K194" t="s">
        <v>3152</v>
      </c>
      <c r="L194" t="s">
        <v>104</v>
      </c>
      <c r="M194">
        <v>78521</v>
      </c>
      <c r="N194" t="s">
        <v>105</v>
      </c>
      <c r="O194" t="s">
        <v>3102</v>
      </c>
      <c r="P194" t="s">
        <v>32</v>
      </c>
      <c r="Q194" t="s">
        <v>36</v>
      </c>
      <c r="R194" t="s">
        <v>3103</v>
      </c>
      <c r="S194">
        <v>127.30199999999999</v>
      </c>
      <c r="T194">
        <v>7</v>
      </c>
      <c r="U194">
        <v>0.3</v>
      </c>
      <c r="V194">
        <v>-9.0929999999999964</v>
      </c>
    </row>
    <row r="195" spans="1:22" x14ac:dyDescent="0.3">
      <c r="A195">
        <v>7631</v>
      </c>
      <c r="B195" t="s">
        <v>9571</v>
      </c>
      <c r="C195">
        <v>2011</v>
      </c>
      <c r="D195" s="13">
        <v>40632</v>
      </c>
      <c r="E195" s="13">
        <v>40634</v>
      </c>
      <c r="F195" t="s">
        <v>188</v>
      </c>
      <c r="G195" t="s">
        <v>762</v>
      </c>
      <c r="H195" t="s">
        <v>763</v>
      </c>
      <c r="I195" t="s">
        <v>102</v>
      </c>
      <c r="J195" t="s">
        <v>27</v>
      </c>
      <c r="K195" t="s">
        <v>3152</v>
      </c>
      <c r="L195" t="s">
        <v>104</v>
      </c>
      <c r="M195">
        <v>78521</v>
      </c>
      <c r="N195" t="s">
        <v>105</v>
      </c>
      <c r="O195" t="s">
        <v>3203</v>
      </c>
      <c r="P195" t="s">
        <v>71</v>
      </c>
      <c r="Q195" t="s">
        <v>72</v>
      </c>
      <c r="R195" t="s">
        <v>3204</v>
      </c>
      <c r="S195">
        <v>251.94400000000002</v>
      </c>
      <c r="T195">
        <v>7</v>
      </c>
      <c r="U195">
        <v>0.2</v>
      </c>
      <c r="V195">
        <v>88.180399999999977</v>
      </c>
    </row>
    <row r="196" spans="1:22" x14ac:dyDescent="0.3">
      <c r="A196">
        <v>7630</v>
      </c>
      <c r="B196" t="s">
        <v>9571</v>
      </c>
      <c r="C196">
        <v>2011</v>
      </c>
      <c r="D196" s="13">
        <v>40632</v>
      </c>
      <c r="E196" s="13">
        <v>40634</v>
      </c>
      <c r="F196" t="s">
        <v>188</v>
      </c>
      <c r="G196" t="s">
        <v>762</v>
      </c>
      <c r="H196" t="s">
        <v>763</v>
      </c>
      <c r="I196" t="s">
        <v>102</v>
      </c>
      <c r="J196" t="s">
        <v>27</v>
      </c>
      <c r="K196" t="s">
        <v>3152</v>
      </c>
      <c r="L196" t="s">
        <v>104</v>
      </c>
      <c r="M196">
        <v>78521</v>
      </c>
      <c r="N196" t="s">
        <v>105</v>
      </c>
      <c r="O196" t="s">
        <v>2158</v>
      </c>
      <c r="P196" t="s">
        <v>46</v>
      </c>
      <c r="Q196" t="s">
        <v>173</v>
      </c>
      <c r="R196" t="s">
        <v>2159</v>
      </c>
      <c r="S196">
        <v>335.72</v>
      </c>
      <c r="T196">
        <v>5</v>
      </c>
      <c r="U196">
        <v>0.2</v>
      </c>
      <c r="V196">
        <v>113.30549999999999</v>
      </c>
    </row>
    <row r="197" spans="1:22" x14ac:dyDescent="0.3">
      <c r="A197">
        <v>7588</v>
      </c>
      <c r="B197" t="s">
        <v>9548</v>
      </c>
      <c r="C197">
        <v>2011</v>
      </c>
      <c r="D197" s="13">
        <v>40623</v>
      </c>
      <c r="E197" s="13">
        <v>40627</v>
      </c>
      <c r="F197" t="s">
        <v>50</v>
      </c>
      <c r="G197" t="s">
        <v>1013</v>
      </c>
      <c r="H197" t="s">
        <v>1014</v>
      </c>
      <c r="I197" t="s">
        <v>41</v>
      </c>
      <c r="J197" t="s">
        <v>27</v>
      </c>
      <c r="K197" t="s">
        <v>318</v>
      </c>
      <c r="L197" t="s">
        <v>319</v>
      </c>
      <c r="M197">
        <v>22153</v>
      </c>
      <c r="N197" t="s">
        <v>30</v>
      </c>
      <c r="O197" t="s">
        <v>3127</v>
      </c>
      <c r="P197" t="s">
        <v>46</v>
      </c>
      <c r="Q197" t="s">
        <v>75</v>
      </c>
      <c r="R197" t="s">
        <v>3128</v>
      </c>
      <c r="S197">
        <v>122.94</v>
      </c>
      <c r="T197">
        <v>3</v>
      </c>
      <c r="U197">
        <v>0</v>
      </c>
      <c r="V197">
        <v>59.011199999999988</v>
      </c>
    </row>
    <row r="198" spans="1:22" x14ac:dyDescent="0.3">
      <c r="A198">
        <v>7587</v>
      </c>
      <c r="B198" t="s">
        <v>9548</v>
      </c>
      <c r="C198">
        <v>2011</v>
      </c>
      <c r="D198" s="13">
        <v>40623</v>
      </c>
      <c r="E198" s="13">
        <v>40627</v>
      </c>
      <c r="F198" t="s">
        <v>50</v>
      </c>
      <c r="G198" t="s">
        <v>1013</v>
      </c>
      <c r="H198" t="s">
        <v>1014</v>
      </c>
      <c r="I198" t="s">
        <v>41</v>
      </c>
      <c r="J198" t="s">
        <v>27</v>
      </c>
      <c r="K198" t="s">
        <v>318</v>
      </c>
      <c r="L198" t="s">
        <v>319</v>
      </c>
      <c r="M198">
        <v>22153</v>
      </c>
      <c r="N198" t="s">
        <v>30</v>
      </c>
      <c r="O198" t="s">
        <v>1468</v>
      </c>
      <c r="P198" t="s">
        <v>46</v>
      </c>
      <c r="Q198" t="s">
        <v>68</v>
      </c>
      <c r="R198" t="s">
        <v>1469</v>
      </c>
      <c r="S198">
        <v>9.32</v>
      </c>
      <c r="T198">
        <v>4</v>
      </c>
      <c r="U198">
        <v>0</v>
      </c>
      <c r="V198">
        <v>2.702799999999999</v>
      </c>
    </row>
    <row r="199" spans="1:22" x14ac:dyDescent="0.3">
      <c r="A199">
        <v>196</v>
      </c>
      <c r="B199" t="s">
        <v>776</v>
      </c>
      <c r="C199">
        <v>2011</v>
      </c>
      <c r="D199" s="13">
        <v>40623</v>
      </c>
      <c r="E199" s="13">
        <v>40627</v>
      </c>
      <c r="F199" t="s">
        <v>50</v>
      </c>
      <c r="G199" t="s">
        <v>777</v>
      </c>
      <c r="H199" t="s">
        <v>778</v>
      </c>
      <c r="I199" t="s">
        <v>26</v>
      </c>
      <c r="J199" t="s">
        <v>27</v>
      </c>
      <c r="K199" t="s">
        <v>779</v>
      </c>
      <c r="L199" t="s">
        <v>498</v>
      </c>
      <c r="M199">
        <v>45011</v>
      </c>
      <c r="N199" t="s">
        <v>148</v>
      </c>
      <c r="O199" t="s">
        <v>780</v>
      </c>
      <c r="P199" t="s">
        <v>46</v>
      </c>
      <c r="Q199" t="s">
        <v>68</v>
      </c>
      <c r="R199" t="s">
        <v>781</v>
      </c>
      <c r="S199">
        <v>7.4080000000000004</v>
      </c>
      <c r="T199">
        <v>2</v>
      </c>
      <c r="U199">
        <v>0.2</v>
      </c>
      <c r="V199">
        <v>1.2037999999999995</v>
      </c>
    </row>
    <row r="200" spans="1:22" x14ac:dyDescent="0.3">
      <c r="A200">
        <v>197</v>
      </c>
      <c r="B200" t="s">
        <v>776</v>
      </c>
      <c r="C200">
        <v>2011</v>
      </c>
      <c r="D200" s="13">
        <v>40623</v>
      </c>
      <c r="E200" s="13">
        <v>40627</v>
      </c>
      <c r="F200" t="s">
        <v>50</v>
      </c>
      <c r="G200" t="s">
        <v>777</v>
      </c>
      <c r="H200" t="s">
        <v>778</v>
      </c>
      <c r="I200" t="s">
        <v>26</v>
      </c>
      <c r="J200" t="s">
        <v>27</v>
      </c>
      <c r="K200" t="s">
        <v>779</v>
      </c>
      <c r="L200" t="s">
        <v>498</v>
      </c>
      <c r="M200">
        <v>45011</v>
      </c>
      <c r="N200" t="s">
        <v>148</v>
      </c>
      <c r="O200" t="s">
        <v>782</v>
      </c>
      <c r="P200" t="s">
        <v>46</v>
      </c>
      <c r="Q200" t="s">
        <v>68</v>
      </c>
      <c r="R200" t="s">
        <v>783</v>
      </c>
      <c r="S200">
        <v>6.048</v>
      </c>
      <c r="T200">
        <v>3</v>
      </c>
      <c r="U200">
        <v>0.2</v>
      </c>
      <c r="V200">
        <v>1.5876000000000006</v>
      </c>
    </row>
    <row r="201" spans="1:22" x14ac:dyDescent="0.3">
      <c r="A201">
        <v>7586</v>
      </c>
      <c r="B201" t="s">
        <v>9548</v>
      </c>
      <c r="C201">
        <v>2011</v>
      </c>
      <c r="D201" s="13">
        <v>40623</v>
      </c>
      <c r="E201" s="13">
        <v>40627</v>
      </c>
      <c r="F201" t="s">
        <v>50</v>
      </c>
      <c r="G201" t="s">
        <v>1013</v>
      </c>
      <c r="H201" t="s">
        <v>1014</v>
      </c>
      <c r="I201" t="s">
        <v>41</v>
      </c>
      <c r="J201" t="s">
        <v>27</v>
      </c>
      <c r="K201" t="s">
        <v>318</v>
      </c>
      <c r="L201" t="s">
        <v>319</v>
      </c>
      <c r="M201">
        <v>22153</v>
      </c>
      <c r="N201" t="s">
        <v>30</v>
      </c>
      <c r="O201" t="s">
        <v>4500</v>
      </c>
      <c r="P201" t="s">
        <v>46</v>
      </c>
      <c r="Q201" t="s">
        <v>90</v>
      </c>
      <c r="R201" t="s">
        <v>4501</v>
      </c>
      <c r="S201">
        <v>122.97</v>
      </c>
      <c r="T201">
        <v>3</v>
      </c>
      <c r="U201">
        <v>0</v>
      </c>
      <c r="V201">
        <v>60.255300000000005</v>
      </c>
    </row>
    <row r="202" spans="1:22" x14ac:dyDescent="0.3">
      <c r="A202">
        <v>7585</v>
      </c>
      <c r="B202" t="s">
        <v>9548</v>
      </c>
      <c r="C202">
        <v>2011</v>
      </c>
      <c r="D202" s="13">
        <v>40623</v>
      </c>
      <c r="E202" s="13">
        <v>40627</v>
      </c>
      <c r="F202" t="s">
        <v>50</v>
      </c>
      <c r="G202" t="s">
        <v>1013</v>
      </c>
      <c r="H202" t="s">
        <v>1014</v>
      </c>
      <c r="I202" t="s">
        <v>41</v>
      </c>
      <c r="J202" t="s">
        <v>27</v>
      </c>
      <c r="K202" t="s">
        <v>318</v>
      </c>
      <c r="L202" t="s">
        <v>319</v>
      </c>
      <c r="M202">
        <v>22153</v>
      </c>
      <c r="N202" t="s">
        <v>30</v>
      </c>
      <c r="O202" t="s">
        <v>6836</v>
      </c>
      <c r="P202" t="s">
        <v>46</v>
      </c>
      <c r="Q202" t="s">
        <v>47</v>
      </c>
      <c r="R202" t="s">
        <v>6837</v>
      </c>
      <c r="S202">
        <v>14.399999999999999</v>
      </c>
      <c r="T202">
        <v>5</v>
      </c>
      <c r="U202">
        <v>0</v>
      </c>
      <c r="V202">
        <v>6.6239999999999988</v>
      </c>
    </row>
    <row r="203" spans="1:22" x14ac:dyDescent="0.3">
      <c r="A203">
        <v>7584</v>
      </c>
      <c r="B203" t="s">
        <v>9548</v>
      </c>
      <c r="C203">
        <v>2011</v>
      </c>
      <c r="D203" s="13">
        <v>40623</v>
      </c>
      <c r="E203" s="13">
        <v>40627</v>
      </c>
      <c r="F203" t="s">
        <v>50</v>
      </c>
      <c r="G203" t="s">
        <v>1013</v>
      </c>
      <c r="H203" t="s">
        <v>1014</v>
      </c>
      <c r="I203" t="s">
        <v>41</v>
      </c>
      <c r="J203" t="s">
        <v>27</v>
      </c>
      <c r="K203" t="s">
        <v>318</v>
      </c>
      <c r="L203" t="s">
        <v>319</v>
      </c>
      <c r="M203">
        <v>22153</v>
      </c>
      <c r="N203" t="s">
        <v>30</v>
      </c>
      <c r="O203" t="s">
        <v>6887</v>
      </c>
      <c r="P203" t="s">
        <v>71</v>
      </c>
      <c r="Q203" t="s">
        <v>72</v>
      </c>
      <c r="R203" t="s">
        <v>6888</v>
      </c>
      <c r="S203">
        <v>3499.9300000000003</v>
      </c>
      <c r="T203">
        <v>7</v>
      </c>
      <c r="U203">
        <v>0</v>
      </c>
      <c r="V203">
        <v>909.98180000000025</v>
      </c>
    </row>
    <row r="204" spans="1:22" x14ac:dyDescent="0.3">
      <c r="A204">
        <v>7504</v>
      </c>
      <c r="B204" t="s">
        <v>9510</v>
      </c>
      <c r="C204">
        <v>2014</v>
      </c>
      <c r="D204" s="13">
        <v>41729</v>
      </c>
      <c r="E204" s="13">
        <v>41729</v>
      </c>
      <c r="F204" t="s">
        <v>1290</v>
      </c>
      <c r="G204" t="s">
        <v>4047</v>
      </c>
      <c r="H204" t="s">
        <v>4048</v>
      </c>
      <c r="I204" t="s">
        <v>26</v>
      </c>
      <c r="J204" t="s">
        <v>27</v>
      </c>
      <c r="K204" t="s">
        <v>42</v>
      </c>
      <c r="L204" t="s">
        <v>43</v>
      </c>
      <c r="M204">
        <v>90036</v>
      </c>
      <c r="N204" t="s">
        <v>44</v>
      </c>
      <c r="O204" t="s">
        <v>271</v>
      </c>
      <c r="P204" t="s">
        <v>71</v>
      </c>
      <c r="Q204" t="s">
        <v>72</v>
      </c>
      <c r="R204" t="s">
        <v>272</v>
      </c>
      <c r="S204">
        <v>164.79200000000003</v>
      </c>
      <c r="T204">
        <v>1</v>
      </c>
      <c r="U204">
        <v>0.2</v>
      </c>
      <c r="V204">
        <v>18.539099999999991</v>
      </c>
    </row>
    <row r="205" spans="1:22" x14ac:dyDescent="0.3">
      <c r="A205">
        <v>7503</v>
      </c>
      <c r="B205" t="s">
        <v>9510</v>
      </c>
      <c r="C205">
        <v>2014</v>
      </c>
      <c r="D205" s="13">
        <v>41729</v>
      </c>
      <c r="E205" s="13">
        <v>41729</v>
      </c>
      <c r="F205" t="s">
        <v>1290</v>
      </c>
      <c r="G205" t="s">
        <v>4047</v>
      </c>
      <c r="H205" t="s">
        <v>4048</v>
      </c>
      <c r="I205" t="s">
        <v>26</v>
      </c>
      <c r="J205" t="s">
        <v>27</v>
      </c>
      <c r="K205" t="s">
        <v>42</v>
      </c>
      <c r="L205" t="s">
        <v>43</v>
      </c>
      <c r="M205">
        <v>90036</v>
      </c>
      <c r="N205" t="s">
        <v>44</v>
      </c>
      <c r="O205" t="s">
        <v>5206</v>
      </c>
      <c r="P205" t="s">
        <v>46</v>
      </c>
      <c r="Q205" t="s">
        <v>68</v>
      </c>
      <c r="R205" t="s">
        <v>5207</v>
      </c>
      <c r="S205">
        <v>6.08</v>
      </c>
      <c r="T205">
        <v>2</v>
      </c>
      <c r="U205">
        <v>0</v>
      </c>
      <c r="V205">
        <v>2.0671999999999997</v>
      </c>
    </row>
    <row r="206" spans="1:22" x14ac:dyDescent="0.3">
      <c r="A206">
        <v>7439</v>
      </c>
      <c r="B206" t="s">
        <v>9479</v>
      </c>
      <c r="C206">
        <v>2012</v>
      </c>
      <c r="D206" s="13">
        <v>40992</v>
      </c>
      <c r="E206" s="13">
        <v>40995</v>
      </c>
      <c r="F206" t="s">
        <v>23</v>
      </c>
      <c r="G206" t="s">
        <v>3665</v>
      </c>
      <c r="H206" t="s">
        <v>3666</v>
      </c>
      <c r="I206" t="s">
        <v>41</v>
      </c>
      <c r="J206" t="s">
        <v>27</v>
      </c>
      <c r="K206" t="s">
        <v>7167</v>
      </c>
      <c r="L206" t="s">
        <v>96</v>
      </c>
      <c r="M206">
        <v>98042</v>
      </c>
      <c r="N206" t="s">
        <v>44</v>
      </c>
      <c r="O206" t="s">
        <v>6031</v>
      </c>
      <c r="P206" t="s">
        <v>32</v>
      </c>
      <c r="Q206" t="s">
        <v>65</v>
      </c>
      <c r="R206" t="s">
        <v>6032</v>
      </c>
      <c r="S206">
        <v>46.900000000000006</v>
      </c>
      <c r="T206">
        <v>5</v>
      </c>
      <c r="U206">
        <v>0</v>
      </c>
      <c r="V206">
        <v>13.132000000000001</v>
      </c>
    </row>
    <row r="207" spans="1:22" x14ac:dyDescent="0.3">
      <c r="A207">
        <v>7432</v>
      </c>
      <c r="B207" t="s">
        <v>9475</v>
      </c>
      <c r="C207">
        <v>2011</v>
      </c>
      <c r="D207" s="13">
        <v>40619</v>
      </c>
      <c r="E207" s="13">
        <v>40623</v>
      </c>
      <c r="F207" t="s">
        <v>50</v>
      </c>
      <c r="G207" t="s">
        <v>8728</v>
      </c>
      <c r="H207" t="s">
        <v>8729</v>
      </c>
      <c r="I207" t="s">
        <v>41</v>
      </c>
      <c r="J207" t="s">
        <v>27</v>
      </c>
      <c r="K207" t="s">
        <v>328</v>
      </c>
      <c r="L207" t="s">
        <v>1487</v>
      </c>
      <c r="M207">
        <v>39212</v>
      </c>
      <c r="N207" t="s">
        <v>30</v>
      </c>
      <c r="O207" t="s">
        <v>3619</v>
      </c>
      <c r="P207" t="s">
        <v>46</v>
      </c>
      <c r="Q207" t="s">
        <v>78</v>
      </c>
      <c r="R207" t="s">
        <v>3620</v>
      </c>
      <c r="S207">
        <v>32.67</v>
      </c>
      <c r="T207">
        <v>3</v>
      </c>
      <c r="U207">
        <v>0</v>
      </c>
      <c r="V207">
        <v>8.4942000000000011</v>
      </c>
    </row>
    <row r="208" spans="1:22" x14ac:dyDescent="0.3">
      <c r="A208">
        <v>7431</v>
      </c>
      <c r="B208" t="s">
        <v>9475</v>
      </c>
      <c r="C208">
        <v>2011</v>
      </c>
      <c r="D208" s="13">
        <v>40619</v>
      </c>
      <c r="E208" s="13">
        <v>40623</v>
      </c>
      <c r="F208" t="s">
        <v>50</v>
      </c>
      <c r="G208" t="s">
        <v>8728</v>
      </c>
      <c r="H208" t="s">
        <v>8729</v>
      </c>
      <c r="I208" t="s">
        <v>41</v>
      </c>
      <c r="J208" t="s">
        <v>27</v>
      </c>
      <c r="K208" t="s">
        <v>328</v>
      </c>
      <c r="L208" t="s">
        <v>1487</v>
      </c>
      <c r="M208">
        <v>39212</v>
      </c>
      <c r="N208" t="s">
        <v>30</v>
      </c>
      <c r="O208" t="s">
        <v>8167</v>
      </c>
      <c r="P208" t="s">
        <v>46</v>
      </c>
      <c r="Q208" t="s">
        <v>90</v>
      </c>
      <c r="R208" t="s">
        <v>8168</v>
      </c>
      <c r="S208">
        <v>16</v>
      </c>
      <c r="T208">
        <v>4</v>
      </c>
      <c r="U208">
        <v>0</v>
      </c>
      <c r="V208">
        <v>7.68</v>
      </c>
    </row>
    <row r="209" spans="1:22" x14ac:dyDescent="0.3">
      <c r="A209">
        <v>7430</v>
      </c>
      <c r="B209" t="s">
        <v>9475</v>
      </c>
      <c r="C209">
        <v>2011</v>
      </c>
      <c r="D209" s="13">
        <v>40619</v>
      </c>
      <c r="E209" s="13">
        <v>40623</v>
      </c>
      <c r="F209" t="s">
        <v>50</v>
      </c>
      <c r="G209" t="s">
        <v>8728</v>
      </c>
      <c r="H209" t="s">
        <v>8729</v>
      </c>
      <c r="I209" t="s">
        <v>41</v>
      </c>
      <c r="J209" t="s">
        <v>27</v>
      </c>
      <c r="K209" t="s">
        <v>328</v>
      </c>
      <c r="L209" t="s">
        <v>1487</v>
      </c>
      <c r="M209">
        <v>39212</v>
      </c>
      <c r="N209" t="s">
        <v>30</v>
      </c>
      <c r="O209" t="s">
        <v>918</v>
      </c>
      <c r="P209" t="s">
        <v>46</v>
      </c>
      <c r="Q209" t="s">
        <v>90</v>
      </c>
      <c r="R209" t="s">
        <v>919</v>
      </c>
      <c r="S209">
        <v>12.96</v>
      </c>
      <c r="T209">
        <v>2</v>
      </c>
      <c r="U209">
        <v>0</v>
      </c>
      <c r="V209">
        <v>6.3504000000000005</v>
      </c>
    </row>
    <row r="210" spans="1:22" x14ac:dyDescent="0.3">
      <c r="A210">
        <v>7429</v>
      </c>
      <c r="B210" t="s">
        <v>9475</v>
      </c>
      <c r="C210">
        <v>2011</v>
      </c>
      <c r="D210" s="13">
        <v>40619</v>
      </c>
      <c r="E210" s="13">
        <v>40623</v>
      </c>
      <c r="F210" t="s">
        <v>50</v>
      </c>
      <c r="G210" t="s">
        <v>8728</v>
      </c>
      <c r="H210" t="s">
        <v>8729</v>
      </c>
      <c r="I210" t="s">
        <v>41</v>
      </c>
      <c r="J210" t="s">
        <v>27</v>
      </c>
      <c r="K210" t="s">
        <v>328</v>
      </c>
      <c r="L210" t="s">
        <v>1487</v>
      </c>
      <c r="M210">
        <v>39212</v>
      </c>
      <c r="N210" t="s">
        <v>30</v>
      </c>
      <c r="O210" t="s">
        <v>1335</v>
      </c>
      <c r="P210" t="s">
        <v>46</v>
      </c>
      <c r="Q210" t="s">
        <v>75</v>
      </c>
      <c r="R210" t="s">
        <v>1336</v>
      </c>
      <c r="S210">
        <v>30.44</v>
      </c>
      <c r="T210">
        <v>2</v>
      </c>
      <c r="U210">
        <v>0</v>
      </c>
      <c r="V210">
        <v>14.9156</v>
      </c>
    </row>
    <row r="211" spans="1:22" x14ac:dyDescent="0.3">
      <c r="A211">
        <v>7428</v>
      </c>
      <c r="B211" t="s">
        <v>9475</v>
      </c>
      <c r="C211">
        <v>2011</v>
      </c>
      <c r="D211" s="13">
        <v>40619</v>
      </c>
      <c r="E211" s="13">
        <v>40623</v>
      </c>
      <c r="F211" t="s">
        <v>50</v>
      </c>
      <c r="G211" t="s">
        <v>8728</v>
      </c>
      <c r="H211" t="s">
        <v>8729</v>
      </c>
      <c r="I211" t="s">
        <v>41</v>
      </c>
      <c r="J211" t="s">
        <v>27</v>
      </c>
      <c r="K211" t="s">
        <v>328</v>
      </c>
      <c r="L211" t="s">
        <v>1487</v>
      </c>
      <c r="M211">
        <v>39212</v>
      </c>
      <c r="N211" t="s">
        <v>30</v>
      </c>
      <c r="O211" t="s">
        <v>2077</v>
      </c>
      <c r="P211" t="s">
        <v>46</v>
      </c>
      <c r="Q211" t="s">
        <v>75</v>
      </c>
      <c r="R211" t="s">
        <v>2078</v>
      </c>
      <c r="S211">
        <v>11.43</v>
      </c>
      <c r="T211">
        <v>3</v>
      </c>
      <c r="U211">
        <v>0</v>
      </c>
      <c r="V211">
        <v>5.3720999999999997</v>
      </c>
    </row>
    <row r="212" spans="1:22" x14ac:dyDescent="0.3">
      <c r="A212">
        <v>7423</v>
      </c>
      <c r="B212" t="s">
        <v>9470</v>
      </c>
      <c r="C212">
        <v>2013</v>
      </c>
      <c r="D212" s="13">
        <v>41347</v>
      </c>
      <c r="E212" s="13">
        <v>41349</v>
      </c>
      <c r="F212" t="s">
        <v>23</v>
      </c>
      <c r="G212" t="s">
        <v>355</v>
      </c>
      <c r="H212" t="s">
        <v>356</v>
      </c>
      <c r="I212" t="s">
        <v>41</v>
      </c>
      <c r="J212" t="s">
        <v>27</v>
      </c>
      <c r="K212" t="s">
        <v>146</v>
      </c>
      <c r="L212" t="s">
        <v>147</v>
      </c>
      <c r="M212">
        <v>19134</v>
      </c>
      <c r="N212" t="s">
        <v>148</v>
      </c>
      <c r="O212" t="s">
        <v>873</v>
      </c>
      <c r="P212" t="s">
        <v>71</v>
      </c>
      <c r="Q212" t="s">
        <v>682</v>
      </c>
      <c r="R212" t="s">
        <v>6749</v>
      </c>
      <c r="S212">
        <v>449.1</v>
      </c>
      <c r="T212">
        <v>3</v>
      </c>
      <c r="U212">
        <v>0.7</v>
      </c>
      <c r="V212">
        <v>-643.70999999999981</v>
      </c>
    </row>
    <row r="213" spans="1:22" x14ac:dyDescent="0.3">
      <c r="A213">
        <v>7422</v>
      </c>
      <c r="B213" t="s">
        <v>9470</v>
      </c>
      <c r="C213">
        <v>2013</v>
      </c>
      <c r="D213" s="13">
        <v>41347</v>
      </c>
      <c r="E213" s="13">
        <v>41349</v>
      </c>
      <c r="F213" t="s">
        <v>23</v>
      </c>
      <c r="G213" t="s">
        <v>355</v>
      </c>
      <c r="H213" t="s">
        <v>356</v>
      </c>
      <c r="I213" t="s">
        <v>41</v>
      </c>
      <c r="J213" t="s">
        <v>27</v>
      </c>
      <c r="K213" t="s">
        <v>146</v>
      </c>
      <c r="L213" t="s">
        <v>147</v>
      </c>
      <c r="M213">
        <v>19134</v>
      </c>
      <c r="N213" t="s">
        <v>148</v>
      </c>
      <c r="O213" t="s">
        <v>9471</v>
      </c>
      <c r="P213" t="s">
        <v>46</v>
      </c>
      <c r="Q213" t="s">
        <v>59</v>
      </c>
      <c r="R213" t="s">
        <v>9472</v>
      </c>
      <c r="S213">
        <v>126.08</v>
      </c>
      <c r="T213">
        <v>2</v>
      </c>
      <c r="U213">
        <v>0.2</v>
      </c>
      <c r="V213">
        <v>-28.367999999999984</v>
      </c>
    </row>
    <row r="214" spans="1:22" x14ac:dyDescent="0.3">
      <c r="A214">
        <v>7421</v>
      </c>
      <c r="B214" t="s">
        <v>9470</v>
      </c>
      <c r="C214">
        <v>2013</v>
      </c>
      <c r="D214" s="13">
        <v>41347</v>
      </c>
      <c r="E214" s="13">
        <v>41349</v>
      </c>
      <c r="F214" t="s">
        <v>23</v>
      </c>
      <c r="G214" t="s">
        <v>355</v>
      </c>
      <c r="H214" t="s">
        <v>356</v>
      </c>
      <c r="I214" t="s">
        <v>41</v>
      </c>
      <c r="J214" t="s">
        <v>27</v>
      </c>
      <c r="K214" t="s">
        <v>146</v>
      </c>
      <c r="L214" t="s">
        <v>147</v>
      </c>
      <c r="M214">
        <v>19134</v>
      </c>
      <c r="N214" t="s">
        <v>148</v>
      </c>
      <c r="O214" t="s">
        <v>4327</v>
      </c>
      <c r="P214" t="s">
        <v>46</v>
      </c>
      <c r="Q214" t="s">
        <v>75</v>
      </c>
      <c r="R214" t="s">
        <v>4328</v>
      </c>
      <c r="S214">
        <v>23.160000000000004</v>
      </c>
      <c r="T214">
        <v>5</v>
      </c>
      <c r="U214">
        <v>0.7</v>
      </c>
      <c r="V214">
        <v>-15.439999999999998</v>
      </c>
    </row>
    <row r="215" spans="1:22" x14ac:dyDescent="0.3">
      <c r="A215">
        <v>7420</v>
      </c>
      <c r="B215" t="s">
        <v>9470</v>
      </c>
      <c r="C215">
        <v>2013</v>
      </c>
      <c r="D215" s="13">
        <v>41347</v>
      </c>
      <c r="E215" s="13">
        <v>41349</v>
      </c>
      <c r="F215" t="s">
        <v>23</v>
      </c>
      <c r="G215" t="s">
        <v>355</v>
      </c>
      <c r="H215" t="s">
        <v>356</v>
      </c>
      <c r="I215" t="s">
        <v>41</v>
      </c>
      <c r="J215" t="s">
        <v>27</v>
      </c>
      <c r="K215" t="s">
        <v>146</v>
      </c>
      <c r="L215" t="s">
        <v>147</v>
      </c>
      <c r="M215">
        <v>19134</v>
      </c>
      <c r="N215" t="s">
        <v>148</v>
      </c>
      <c r="O215" t="s">
        <v>3688</v>
      </c>
      <c r="P215" t="s">
        <v>46</v>
      </c>
      <c r="Q215" t="s">
        <v>59</v>
      </c>
      <c r="R215" t="s">
        <v>3689</v>
      </c>
      <c r="S215">
        <v>552.55999999999995</v>
      </c>
      <c r="T215">
        <v>5</v>
      </c>
      <c r="U215">
        <v>0.2</v>
      </c>
      <c r="V215">
        <v>-138.13999999999999</v>
      </c>
    </row>
    <row r="216" spans="1:22" x14ac:dyDescent="0.3">
      <c r="A216">
        <v>7419</v>
      </c>
      <c r="B216" t="s">
        <v>9470</v>
      </c>
      <c r="C216">
        <v>2013</v>
      </c>
      <c r="D216" s="13">
        <v>41347</v>
      </c>
      <c r="E216" s="13">
        <v>41349</v>
      </c>
      <c r="F216" t="s">
        <v>23</v>
      </c>
      <c r="G216" t="s">
        <v>355</v>
      </c>
      <c r="H216" t="s">
        <v>356</v>
      </c>
      <c r="I216" t="s">
        <v>41</v>
      </c>
      <c r="J216" t="s">
        <v>27</v>
      </c>
      <c r="K216" t="s">
        <v>146</v>
      </c>
      <c r="L216" t="s">
        <v>147</v>
      </c>
      <c r="M216">
        <v>19134</v>
      </c>
      <c r="N216" t="s">
        <v>148</v>
      </c>
      <c r="O216" t="s">
        <v>6989</v>
      </c>
      <c r="P216" t="s">
        <v>46</v>
      </c>
      <c r="Q216" t="s">
        <v>75</v>
      </c>
      <c r="R216" t="s">
        <v>6990</v>
      </c>
      <c r="S216">
        <v>51.897000000000013</v>
      </c>
      <c r="T216">
        <v>1</v>
      </c>
      <c r="U216">
        <v>0.7</v>
      </c>
      <c r="V216">
        <v>-41.517600000000002</v>
      </c>
    </row>
    <row r="217" spans="1:22" x14ac:dyDescent="0.3">
      <c r="A217">
        <v>7418</v>
      </c>
      <c r="B217" t="s">
        <v>9470</v>
      </c>
      <c r="C217">
        <v>2013</v>
      </c>
      <c r="D217" s="13">
        <v>41347</v>
      </c>
      <c r="E217" s="13">
        <v>41349</v>
      </c>
      <c r="F217" t="s">
        <v>23</v>
      </c>
      <c r="G217" t="s">
        <v>355</v>
      </c>
      <c r="H217" t="s">
        <v>356</v>
      </c>
      <c r="I217" t="s">
        <v>41</v>
      </c>
      <c r="J217" t="s">
        <v>27</v>
      </c>
      <c r="K217" t="s">
        <v>146</v>
      </c>
      <c r="L217" t="s">
        <v>147</v>
      </c>
      <c r="M217">
        <v>19134</v>
      </c>
      <c r="N217" t="s">
        <v>148</v>
      </c>
      <c r="O217" t="s">
        <v>6651</v>
      </c>
      <c r="P217" t="s">
        <v>46</v>
      </c>
      <c r="Q217" t="s">
        <v>90</v>
      </c>
      <c r="R217" t="s">
        <v>6652</v>
      </c>
      <c r="S217">
        <v>41.240000000000009</v>
      </c>
      <c r="T217">
        <v>5</v>
      </c>
      <c r="U217">
        <v>0.2</v>
      </c>
      <c r="V217">
        <v>13.918499999999998</v>
      </c>
    </row>
    <row r="218" spans="1:22" x14ac:dyDescent="0.3">
      <c r="A218">
        <v>7417</v>
      </c>
      <c r="B218" t="s">
        <v>9470</v>
      </c>
      <c r="C218">
        <v>2013</v>
      </c>
      <c r="D218" s="13">
        <v>41347</v>
      </c>
      <c r="E218" s="13">
        <v>41349</v>
      </c>
      <c r="F218" t="s">
        <v>23</v>
      </c>
      <c r="G218" t="s">
        <v>355</v>
      </c>
      <c r="H218" t="s">
        <v>356</v>
      </c>
      <c r="I218" t="s">
        <v>41</v>
      </c>
      <c r="J218" t="s">
        <v>27</v>
      </c>
      <c r="K218" t="s">
        <v>146</v>
      </c>
      <c r="L218" t="s">
        <v>147</v>
      </c>
      <c r="M218">
        <v>19134</v>
      </c>
      <c r="N218" t="s">
        <v>148</v>
      </c>
      <c r="O218" t="s">
        <v>2791</v>
      </c>
      <c r="P218" t="s">
        <v>71</v>
      </c>
      <c r="Q218" t="s">
        <v>72</v>
      </c>
      <c r="R218" t="s">
        <v>2792</v>
      </c>
      <c r="S218">
        <v>539.91</v>
      </c>
      <c r="T218">
        <v>3</v>
      </c>
      <c r="U218">
        <v>0.4</v>
      </c>
      <c r="V218">
        <v>-116.98049999999998</v>
      </c>
    </row>
    <row r="219" spans="1:22" x14ac:dyDescent="0.3">
      <c r="A219">
        <v>7416</v>
      </c>
      <c r="B219" t="s">
        <v>9470</v>
      </c>
      <c r="C219">
        <v>2013</v>
      </c>
      <c r="D219" s="13">
        <v>41347</v>
      </c>
      <c r="E219" s="13">
        <v>41349</v>
      </c>
      <c r="F219" t="s">
        <v>23</v>
      </c>
      <c r="G219" t="s">
        <v>355</v>
      </c>
      <c r="H219" t="s">
        <v>356</v>
      </c>
      <c r="I219" t="s">
        <v>41</v>
      </c>
      <c r="J219" t="s">
        <v>27</v>
      </c>
      <c r="K219" t="s">
        <v>146</v>
      </c>
      <c r="L219" t="s">
        <v>147</v>
      </c>
      <c r="M219">
        <v>19134</v>
      </c>
      <c r="N219" t="s">
        <v>148</v>
      </c>
      <c r="O219" t="s">
        <v>6539</v>
      </c>
      <c r="P219" t="s">
        <v>71</v>
      </c>
      <c r="Q219" t="s">
        <v>161</v>
      </c>
      <c r="R219" t="s">
        <v>6540</v>
      </c>
      <c r="S219">
        <v>379.96000000000004</v>
      </c>
      <c r="T219">
        <v>5</v>
      </c>
      <c r="U219">
        <v>0.2</v>
      </c>
      <c r="V219">
        <v>47.494999999999919</v>
      </c>
    </row>
    <row r="220" spans="1:22" x14ac:dyDescent="0.3">
      <c r="A220">
        <v>7415</v>
      </c>
      <c r="B220" t="s">
        <v>9470</v>
      </c>
      <c r="C220">
        <v>2013</v>
      </c>
      <c r="D220" s="13">
        <v>41347</v>
      </c>
      <c r="E220" s="13">
        <v>41349</v>
      </c>
      <c r="F220" t="s">
        <v>23</v>
      </c>
      <c r="G220" t="s">
        <v>355</v>
      </c>
      <c r="H220" t="s">
        <v>356</v>
      </c>
      <c r="I220" t="s">
        <v>41</v>
      </c>
      <c r="J220" t="s">
        <v>27</v>
      </c>
      <c r="K220" t="s">
        <v>146</v>
      </c>
      <c r="L220" t="s">
        <v>147</v>
      </c>
      <c r="M220">
        <v>19134</v>
      </c>
      <c r="N220" t="s">
        <v>148</v>
      </c>
      <c r="O220" t="s">
        <v>686</v>
      </c>
      <c r="P220" t="s">
        <v>32</v>
      </c>
      <c r="Q220" t="s">
        <v>36</v>
      </c>
      <c r="R220" t="s">
        <v>687</v>
      </c>
      <c r="S220">
        <v>386.67999999999995</v>
      </c>
      <c r="T220">
        <v>2</v>
      </c>
      <c r="U220">
        <v>0.3</v>
      </c>
      <c r="V220">
        <v>-5.5240000000000293</v>
      </c>
    </row>
    <row r="221" spans="1:22" x14ac:dyDescent="0.3">
      <c r="A221">
        <v>7370</v>
      </c>
      <c r="B221" t="s">
        <v>9447</v>
      </c>
      <c r="C221">
        <v>2012</v>
      </c>
      <c r="D221" s="13">
        <v>40977</v>
      </c>
      <c r="E221" s="13">
        <v>40979</v>
      </c>
      <c r="F221" t="s">
        <v>23</v>
      </c>
      <c r="G221" t="s">
        <v>5215</v>
      </c>
      <c r="H221" t="s">
        <v>5216</v>
      </c>
      <c r="I221" t="s">
        <v>26</v>
      </c>
      <c r="J221" t="s">
        <v>27</v>
      </c>
      <c r="K221" t="s">
        <v>4588</v>
      </c>
      <c r="L221" t="s">
        <v>88</v>
      </c>
      <c r="M221">
        <v>27604</v>
      </c>
      <c r="N221" t="s">
        <v>30</v>
      </c>
      <c r="O221" t="s">
        <v>3060</v>
      </c>
      <c r="P221" t="s">
        <v>46</v>
      </c>
      <c r="Q221" t="s">
        <v>47</v>
      </c>
      <c r="R221" t="s">
        <v>3061</v>
      </c>
      <c r="S221">
        <v>4.6079999999999997</v>
      </c>
      <c r="T221">
        <v>2</v>
      </c>
      <c r="U221">
        <v>0.2</v>
      </c>
      <c r="V221">
        <v>1.6704000000000001</v>
      </c>
    </row>
    <row r="222" spans="1:22" x14ac:dyDescent="0.3">
      <c r="A222">
        <v>7353</v>
      </c>
      <c r="B222" t="s">
        <v>9438</v>
      </c>
      <c r="C222">
        <v>2014</v>
      </c>
      <c r="D222" s="13">
        <v>41715</v>
      </c>
      <c r="E222" s="13">
        <v>41717</v>
      </c>
      <c r="F222" t="s">
        <v>23</v>
      </c>
      <c r="G222" t="s">
        <v>3130</v>
      </c>
      <c r="H222" t="s">
        <v>3131</v>
      </c>
      <c r="I222" t="s">
        <v>102</v>
      </c>
      <c r="J222" t="s">
        <v>27</v>
      </c>
      <c r="K222" t="s">
        <v>1119</v>
      </c>
      <c r="L222" t="s">
        <v>498</v>
      </c>
      <c r="M222">
        <v>44107</v>
      </c>
      <c r="N222" t="s">
        <v>148</v>
      </c>
      <c r="O222" t="s">
        <v>3562</v>
      </c>
      <c r="P222" t="s">
        <v>71</v>
      </c>
      <c r="Q222" t="s">
        <v>72</v>
      </c>
      <c r="R222" t="s">
        <v>3563</v>
      </c>
      <c r="S222">
        <v>445.44</v>
      </c>
      <c r="T222">
        <v>8</v>
      </c>
      <c r="U222">
        <v>0.4</v>
      </c>
      <c r="V222">
        <v>-81.664000000000044</v>
      </c>
    </row>
    <row r="223" spans="1:22" x14ac:dyDescent="0.3">
      <c r="A223">
        <v>7349</v>
      </c>
      <c r="B223" t="s">
        <v>9434</v>
      </c>
      <c r="C223">
        <v>2011</v>
      </c>
      <c r="D223" s="13">
        <v>40605</v>
      </c>
      <c r="E223" s="13">
        <v>40609</v>
      </c>
      <c r="F223" t="s">
        <v>50</v>
      </c>
      <c r="G223" t="s">
        <v>6696</v>
      </c>
      <c r="H223" t="s">
        <v>6697</v>
      </c>
      <c r="I223" t="s">
        <v>26</v>
      </c>
      <c r="J223" t="s">
        <v>27</v>
      </c>
      <c r="K223" t="s">
        <v>184</v>
      </c>
      <c r="L223" t="s">
        <v>104</v>
      </c>
      <c r="M223">
        <v>77095</v>
      </c>
      <c r="N223" t="s">
        <v>105</v>
      </c>
      <c r="O223" t="s">
        <v>4871</v>
      </c>
      <c r="P223" t="s">
        <v>46</v>
      </c>
      <c r="Q223" t="s">
        <v>78</v>
      </c>
      <c r="R223" t="s">
        <v>4872</v>
      </c>
      <c r="S223">
        <v>176.77199999999996</v>
      </c>
      <c r="T223">
        <v>3</v>
      </c>
      <c r="U223">
        <v>0.8</v>
      </c>
      <c r="V223">
        <v>-459.60720000000003</v>
      </c>
    </row>
    <row r="224" spans="1:22" x14ac:dyDescent="0.3">
      <c r="A224">
        <v>7330</v>
      </c>
      <c r="B224" t="s">
        <v>9422</v>
      </c>
      <c r="C224">
        <v>2011</v>
      </c>
      <c r="D224" s="13">
        <v>40620</v>
      </c>
      <c r="E224" s="13">
        <v>40626</v>
      </c>
      <c r="F224" t="s">
        <v>50</v>
      </c>
      <c r="G224" t="s">
        <v>2798</v>
      </c>
      <c r="H224" t="s">
        <v>2799</v>
      </c>
      <c r="I224" t="s">
        <v>102</v>
      </c>
      <c r="J224" t="s">
        <v>27</v>
      </c>
      <c r="K224" t="s">
        <v>9423</v>
      </c>
      <c r="L224" t="s">
        <v>43</v>
      </c>
      <c r="M224">
        <v>91505</v>
      </c>
      <c r="N224" t="s">
        <v>44</v>
      </c>
      <c r="O224" t="s">
        <v>5000</v>
      </c>
      <c r="P224" t="s">
        <v>46</v>
      </c>
      <c r="Q224" t="s">
        <v>59</v>
      </c>
      <c r="R224" t="s">
        <v>5001</v>
      </c>
      <c r="S224">
        <v>1856.19</v>
      </c>
      <c r="T224">
        <v>7</v>
      </c>
      <c r="U224">
        <v>0</v>
      </c>
      <c r="V224">
        <v>334.11419999999987</v>
      </c>
    </row>
    <row r="225" spans="1:22" x14ac:dyDescent="0.3">
      <c r="A225">
        <v>7329</v>
      </c>
      <c r="B225" t="s">
        <v>9422</v>
      </c>
      <c r="C225">
        <v>2011</v>
      </c>
      <c r="D225" s="13">
        <v>40620</v>
      </c>
      <c r="E225" s="13">
        <v>40626</v>
      </c>
      <c r="F225" t="s">
        <v>50</v>
      </c>
      <c r="G225" t="s">
        <v>2798</v>
      </c>
      <c r="H225" t="s">
        <v>2799</v>
      </c>
      <c r="I225" t="s">
        <v>102</v>
      </c>
      <c r="J225" t="s">
        <v>27</v>
      </c>
      <c r="K225" t="s">
        <v>9423</v>
      </c>
      <c r="L225" t="s">
        <v>43</v>
      </c>
      <c r="M225">
        <v>91505</v>
      </c>
      <c r="N225" t="s">
        <v>44</v>
      </c>
      <c r="O225" t="s">
        <v>873</v>
      </c>
      <c r="P225" t="s">
        <v>71</v>
      </c>
      <c r="Q225" t="s">
        <v>682</v>
      </c>
      <c r="R225" t="s">
        <v>874</v>
      </c>
      <c r="S225">
        <v>1279.9680000000001</v>
      </c>
      <c r="T225">
        <v>4</v>
      </c>
      <c r="U225">
        <v>0.2</v>
      </c>
      <c r="V225">
        <v>415.98959999999994</v>
      </c>
    </row>
    <row r="226" spans="1:22" x14ac:dyDescent="0.3">
      <c r="A226">
        <v>7328</v>
      </c>
      <c r="B226" t="s">
        <v>9422</v>
      </c>
      <c r="C226">
        <v>2011</v>
      </c>
      <c r="D226" s="13">
        <v>40620</v>
      </c>
      <c r="E226" s="13">
        <v>40626</v>
      </c>
      <c r="F226" t="s">
        <v>50</v>
      </c>
      <c r="G226" t="s">
        <v>2798</v>
      </c>
      <c r="H226" t="s">
        <v>2799</v>
      </c>
      <c r="I226" t="s">
        <v>102</v>
      </c>
      <c r="J226" t="s">
        <v>27</v>
      </c>
      <c r="K226" t="s">
        <v>9423</v>
      </c>
      <c r="L226" t="s">
        <v>43</v>
      </c>
      <c r="M226">
        <v>91505</v>
      </c>
      <c r="N226" t="s">
        <v>44</v>
      </c>
      <c r="O226" t="s">
        <v>5212</v>
      </c>
      <c r="P226" t="s">
        <v>32</v>
      </c>
      <c r="Q226" t="s">
        <v>65</v>
      </c>
      <c r="R226" t="s">
        <v>5213</v>
      </c>
      <c r="S226">
        <v>111</v>
      </c>
      <c r="T226">
        <v>2</v>
      </c>
      <c r="U226">
        <v>0</v>
      </c>
      <c r="V226">
        <v>14.430000000000007</v>
      </c>
    </row>
    <row r="227" spans="1:22" x14ac:dyDescent="0.3">
      <c r="A227">
        <v>7306</v>
      </c>
      <c r="B227" t="s">
        <v>9408</v>
      </c>
      <c r="C227">
        <v>2011</v>
      </c>
      <c r="D227" s="13">
        <v>40631</v>
      </c>
      <c r="E227" s="13">
        <v>40635</v>
      </c>
      <c r="F227" t="s">
        <v>50</v>
      </c>
      <c r="G227" t="s">
        <v>1796</v>
      </c>
      <c r="H227" t="s">
        <v>1797</v>
      </c>
      <c r="I227" t="s">
        <v>26</v>
      </c>
      <c r="J227" t="s">
        <v>27</v>
      </c>
      <c r="K227" t="s">
        <v>4346</v>
      </c>
      <c r="L227" t="s">
        <v>104</v>
      </c>
      <c r="M227">
        <v>75023</v>
      </c>
      <c r="N227" t="s">
        <v>105</v>
      </c>
      <c r="O227" t="s">
        <v>1601</v>
      </c>
      <c r="P227" t="s">
        <v>32</v>
      </c>
      <c r="Q227" t="s">
        <v>56</v>
      </c>
      <c r="R227" t="s">
        <v>1602</v>
      </c>
      <c r="S227">
        <v>890.84099999999989</v>
      </c>
      <c r="T227">
        <v>3</v>
      </c>
      <c r="U227">
        <v>0.3</v>
      </c>
      <c r="V227">
        <v>-152.71559999999999</v>
      </c>
    </row>
    <row r="228" spans="1:22" x14ac:dyDescent="0.3">
      <c r="A228">
        <v>7249</v>
      </c>
      <c r="B228" t="s">
        <v>9371</v>
      </c>
      <c r="C228">
        <v>2011</v>
      </c>
      <c r="D228" s="13">
        <v>40605</v>
      </c>
      <c r="E228" s="13">
        <v>40610</v>
      </c>
      <c r="F228" t="s">
        <v>50</v>
      </c>
      <c r="G228" t="s">
        <v>2725</v>
      </c>
      <c r="H228" t="s">
        <v>2726</v>
      </c>
      <c r="I228" t="s">
        <v>41</v>
      </c>
      <c r="J228" t="s">
        <v>27</v>
      </c>
      <c r="K228" t="s">
        <v>497</v>
      </c>
      <c r="L228" t="s">
        <v>498</v>
      </c>
      <c r="M228">
        <v>43229</v>
      </c>
      <c r="N228" t="s">
        <v>148</v>
      </c>
      <c r="O228" t="s">
        <v>2730</v>
      </c>
      <c r="P228" t="s">
        <v>46</v>
      </c>
      <c r="Q228" t="s">
        <v>59</v>
      </c>
      <c r="R228" t="s">
        <v>2731</v>
      </c>
      <c r="S228">
        <v>44.672000000000004</v>
      </c>
      <c r="T228">
        <v>8</v>
      </c>
      <c r="U228">
        <v>0.2</v>
      </c>
      <c r="V228">
        <v>-10.051200000000003</v>
      </c>
    </row>
    <row r="229" spans="1:22" x14ac:dyDescent="0.3">
      <c r="A229">
        <v>7248</v>
      </c>
      <c r="B229" t="s">
        <v>9371</v>
      </c>
      <c r="C229">
        <v>2011</v>
      </c>
      <c r="D229" s="13">
        <v>40605</v>
      </c>
      <c r="E229" s="13">
        <v>40610</v>
      </c>
      <c r="F229" t="s">
        <v>50</v>
      </c>
      <c r="G229" t="s">
        <v>2725</v>
      </c>
      <c r="H229" t="s">
        <v>2726</v>
      </c>
      <c r="I229" t="s">
        <v>41</v>
      </c>
      <c r="J229" t="s">
        <v>27</v>
      </c>
      <c r="K229" t="s">
        <v>497</v>
      </c>
      <c r="L229" t="s">
        <v>498</v>
      </c>
      <c r="M229">
        <v>43229</v>
      </c>
      <c r="N229" t="s">
        <v>148</v>
      </c>
      <c r="O229" t="s">
        <v>1443</v>
      </c>
      <c r="P229" t="s">
        <v>32</v>
      </c>
      <c r="Q229" t="s">
        <v>33</v>
      </c>
      <c r="R229" t="s">
        <v>1444</v>
      </c>
      <c r="S229">
        <v>302.45</v>
      </c>
      <c r="T229">
        <v>5</v>
      </c>
      <c r="U229">
        <v>0.5</v>
      </c>
      <c r="V229">
        <v>-199.61700000000002</v>
      </c>
    </row>
    <row r="230" spans="1:22" x14ac:dyDescent="0.3">
      <c r="A230">
        <v>7247</v>
      </c>
      <c r="B230" t="s">
        <v>9371</v>
      </c>
      <c r="C230">
        <v>2011</v>
      </c>
      <c r="D230" s="13">
        <v>40605</v>
      </c>
      <c r="E230" s="13">
        <v>40610</v>
      </c>
      <c r="F230" t="s">
        <v>50</v>
      </c>
      <c r="G230" t="s">
        <v>2725</v>
      </c>
      <c r="H230" t="s">
        <v>2726</v>
      </c>
      <c r="I230" t="s">
        <v>41</v>
      </c>
      <c r="J230" t="s">
        <v>27</v>
      </c>
      <c r="K230" t="s">
        <v>497</v>
      </c>
      <c r="L230" t="s">
        <v>498</v>
      </c>
      <c r="M230">
        <v>43229</v>
      </c>
      <c r="N230" t="s">
        <v>148</v>
      </c>
      <c r="O230" t="s">
        <v>8125</v>
      </c>
      <c r="P230" t="s">
        <v>46</v>
      </c>
      <c r="Q230" t="s">
        <v>47</v>
      </c>
      <c r="R230" t="s">
        <v>8126</v>
      </c>
      <c r="S230">
        <v>15.120000000000001</v>
      </c>
      <c r="T230">
        <v>3</v>
      </c>
      <c r="U230">
        <v>0.2</v>
      </c>
      <c r="V230">
        <v>4.9139999999999988</v>
      </c>
    </row>
    <row r="231" spans="1:22" x14ac:dyDescent="0.3">
      <c r="A231">
        <v>7236</v>
      </c>
      <c r="B231" t="s">
        <v>9361</v>
      </c>
      <c r="C231">
        <v>2013</v>
      </c>
      <c r="D231" s="13">
        <v>41342</v>
      </c>
      <c r="E231" s="13">
        <v>41346</v>
      </c>
      <c r="F231" t="s">
        <v>50</v>
      </c>
      <c r="G231" t="s">
        <v>6173</v>
      </c>
      <c r="H231" t="s">
        <v>6174</v>
      </c>
      <c r="I231" t="s">
        <v>26</v>
      </c>
      <c r="J231" t="s">
        <v>27</v>
      </c>
      <c r="K231" t="s">
        <v>266</v>
      </c>
      <c r="L231" t="s">
        <v>267</v>
      </c>
      <c r="M231">
        <v>10011</v>
      </c>
      <c r="N231" t="s">
        <v>148</v>
      </c>
      <c r="O231" t="s">
        <v>5374</v>
      </c>
      <c r="P231" t="s">
        <v>46</v>
      </c>
      <c r="Q231" t="s">
        <v>75</v>
      </c>
      <c r="R231" t="s">
        <v>5375</v>
      </c>
      <c r="S231">
        <v>69.456000000000003</v>
      </c>
      <c r="T231">
        <v>2</v>
      </c>
      <c r="U231">
        <v>0.2</v>
      </c>
      <c r="V231">
        <v>22.573199999999996</v>
      </c>
    </row>
    <row r="232" spans="1:22" x14ac:dyDescent="0.3">
      <c r="A232">
        <v>7235</v>
      </c>
      <c r="B232" t="s">
        <v>9361</v>
      </c>
      <c r="C232">
        <v>2013</v>
      </c>
      <c r="D232" s="13">
        <v>41342</v>
      </c>
      <c r="E232" s="13">
        <v>41346</v>
      </c>
      <c r="F232" t="s">
        <v>50</v>
      </c>
      <c r="G232" t="s">
        <v>6173</v>
      </c>
      <c r="H232" t="s">
        <v>6174</v>
      </c>
      <c r="I232" t="s">
        <v>26</v>
      </c>
      <c r="J232" t="s">
        <v>27</v>
      </c>
      <c r="K232" t="s">
        <v>266</v>
      </c>
      <c r="L232" t="s">
        <v>267</v>
      </c>
      <c r="M232">
        <v>10011</v>
      </c>
      <c r="N232" t="s">
        <v>148</v>
      </c>
      <c r="O232" t="s">
        <v>2127</v>
      </c>
      <c r="P232" t="s">
        <v>46</v>
      </c>
      <c r="Q232" t="s">
        <v>90</v>
      </c>
      <c r="R232" t="s">
        <v>2128</v>
      </c>
      <c r="S232">
        <v>12.96</v>
      </c>
      <c r="T232">
        <v>2</v>
      </c>
      <c r="U232">
        <v>0</v>
      </c>
      <c r="V232">
        <v>6.3504000000000005</v>
      </c>
    </row>
    <row r="233" spans="1:22" x14ac:dyDescent="0.3">
      <c r="A233">
        <v>7234</v>
      </c>
      <c r="B233" t="s">
        <v>9361</v>
      </c>
      <c r="C233">
        <v>2013</v>
      </c>
      <c r="D233" s="13">
        <v>41342</v>
      </c>
      <c r="E233" s="13">
        <v>41346</v>
      </c>
      <c r="F233" t="s">
        <v>50</v>
      </c>
      <c r="G233" t="s">
        <v>6173</v>
      </c>
      <c r="H233" t="s">
        <v>6174</v>
      </c>
      <c r="I233" t="s">
        <v>26</v>
      </c>
      <c r="J233" t="s">
        <v>27</v>
      </c>
      <c r="K233" t="s">
        <v>266</v>
      </c>
      <c r="L233" t="s">
        <v>267</v>
      </c>
      <c r="M233">
        <v>10011</v>
      </c>
      <c r="N233" t="s">
        <v>148</v>
      </c>
      <c r="O233" t="s">
        <v>1492</v>
      </c>
      <c r="P233" t="s">
        <v>32</v>
      </c>
      <c r="Q233" t="s">
        <v>65</v>
      </c>
      <c r="R233" t="s">
        <v>1493</v>
      </c>
      <c r="S233">
        <v>113.6</v>
      </c>
      <c r="T233">
        <v>8</v>
      </c>
      <c r="U233">
        <v>0</v>
      </c>
      <c r="V233">
        <v>44.304000000000002</v>
      </c>
    </row>
    <row r="234" spans="1:22" x14ac:dyDescent="0.3">
      <c r="A234">
        <v>7233</v>
      </c>
      <c r="B234" t="s">
        <v>9360</v>
      </c>
      <c r="C234">
        <v>2014</v>
      </c>
      <c r="D234" s="13">
        <v>41712</v>
      </c>
      <c r="E234" s="13">
        <v>41714</v>
      </c>
      <c r="F234" t="s">
        <v>188</v>
      </c>
      <c r="G234" t="s">
        <v>5523</v>
      </c>
      <c r="H234" t="s">
        <v>5524</v>
      </c>
      <c r="I234" t="s">
        <v>26</v>
      </c>
      <c r="J234" t="s">
        <v>27</v>
      </c>
      <c r="K234" t="s">
        <v>746</v>
      </c>
      <c r="L234" t="s">
        <v>747</v>
      </c>
      <c r="M234">
        <v>6824</v>
      </c>
      <c r="N234" t="s">
        <v>148</v>
      </c>
      <c r="O234" t="s">
        <v>3865</v>
      </c>
      <c r="P234" t="s">
        <v>46</v>
      </c>
      <c r="Q234" t="s">
        <v>90</v>
      </c>
      <c r="R234" t="s">
        <v>3866</v>
      </c>
      <c r="S234">
        <v>27.12</v>
      </c>
      <c r="T234">
        <v>4</v>
      </c>
      <c r="U234">
        <v>0</v>
      </c>
      <c r="V234">
        <v>12.475199999999999</v>
      </c>
    </row>
    <row r="235" spans="1:22" x14ac:dyDescent="0.3">
      <c r="A235">
        <v>7232</v>
      </c>
      <c r="B235" t="s">
        <v>9360</v>
      </c>
      <c r="C235">
        <v>2014</v>
      </c>
      <c r="D235" s="13">
        <v>41712</v>
      </c>
      <c r="E235" s="13">
        <v>41714</v>
      </c>
      <c r="F235" t="s">
        <v>188</v>
      </c>
      <c r="G235" t="s">
        <v>5523</v>
      </c>
      <c r="H235" t="s">
        <v>5524</v>
      </c>
      <c r="I235" t="s">
        <v>26</v>
      </c>
      <c r="J235" t="s">
        <v>27</v>
      </c>
      <c r="K235" t="s">
        <v>746</v>
      </c>
      <c r="L235" t="s">
        <v>747</v>
      </c>
      <c r="M235">
        <v>6824</v>
      </c>
      <c r="N235" t="s">
        <v>148</v>
      </c>
      <c r="O235" t="s">
        <v>8777</v>
      </c>
      <c r="P235" t="s">
        <v>46</v>
      </c>
      <c r="Q235" t="s">
        <v>78</v>
      </c>
      <c r="R235" t="s">
        <v>8778</v>
      </c>
      <c r="S235">
        <v>465.16</v>
      </c>
      <c r="T235">
        <v>2</v>
      </c>
      <c r="U235">
        <v>0</v>
      </c>
      <c r="V235">
        <v>120.94159999999999</v>
      </c>
    </row>
    <row r="236" spans="1:22" x14ac:dyDescent="0.3">
      <c r="A236">
        <v>7231</v>
      </c>
      <c r="B236" t="s">
        <v>9360</v>
      </c>
      <c r="C236">
        <v>2014</v>
      </c>
      <c r="D236" s="13">
        <v>41712</v>
      </c>
      <c r="E236" s="13">
        <v>41714</v>
      </c>
      <c r="F236" t="s">
        <v>188</v>
      </c>
      <c r="G236" t="s">
        <v>5523</v>
      </c>
      <c r="H236" t="s">
        <v>5524</v>
      </c>
      <c r="I236" t="s">
        <v>26</v>
      </c>
      <c r="J236" t="s">
        <v>27</v>
      </c>
      <c r="K236" t="s">
        <v>746</v>
      </c>
      <c r="L236" t="s">
        <v>747</v>
      </c>
      <c r="M236">
        <v>6824</v>
      </c>
      <c r="N236" t="s">
        <v>148</v>
      </c>
      <c r="O236" t="s">
        <v>4327</v>
      </c>
      <c r="P236" t="s">
        <v>46</v>
      </c>
      <c r="Q236" t="s">
        <v>75</v>
      </c>
      <c r="R236" t="s">
        <v>4328</v>
      </c>
      <c r="S236">
        <v>30.88</v>
      </c>
      <c r="T236">
        <v>2</v>
      </c>
      <c r="U236">
        <v>0</v>
      </c>
      <c r="V236">
        <v>15.44</v>
      </c>
    </row>
    <row r="237" spans="1:22" x14ac:dyDescent="0.3">
      <c r="A237">
        <v>7177</v>
      </c>
      <c r="B237" t="s">
        <v>9327</v>
      </c>
      <c r="C237">
        <v>2014</v>
      </c>
      <c r="D237" s="13">
        <v>41725</v>
      </c>
      <c r="E237" s="13">
        <v>41729</v>
      </c>
      <c r="F237" t="s">
        <v>50</v>
      </c>
      <c r="G237" t="s">
        <v>819</v>
      </c>
      <c r="H237" t="s">
        <v>820</v>
      </c>
      <c r="I237" t="s">
        <v>41</v>
      </c>
      <c r="J237" t="s">
        <v>27</v>
      </c>
      <c r="K237" t="s">
        <v>184</v>
      </c>
      <c r="L237" t="s">
        <v>104</v>
      </c>
      <c r="M237">
        <v>77070</v>
      </c>
      <c r="N237" t="s">
        <v>105</v>
      </c>
      <c r="O237" t="s">
        <v>4076</v>
      </c>
      <c r="P237" t="s">
        <v>46</v>
      </c>
      <c r="Q237" t="s">
        <v>59</v>
      </c>
      <c r="R237" t="s">
        <v>4077</v>
      </c>
      <c r="S237">
        <v>32.231999999999999</v>
      </c>
      <c r="T237">
        <v>3</v>
      </c>
      <c r="U237">
        <v>0.2</v>
      </c>
      <c r="V237">
        <v>2.4173999999999989</v>
      </c>
    </row>
    <row r="238" spans="1:22" x14ac:dyDescent="0.3">
      <c r="A238">
        <v>7176</v>
      </c>
      <c r="B238" t="s">
        <v>9327</v>
      </c>
      <c r="C238">
        <v>2014</v>
      </c>
      <c r="D238" s="13">
        <v>41725</v>
      </c>
      <c r="E238" s="13">
        <v>41729</v>
      </c>
      <c r="F238" t="s">
        <v>50</v>
      </c>
      <c r="G238" t="s">
        <v>819</v>
      </c>
      <c r="H238" t="s">
        <v>820</v>
      </c>
      <c r="I238" t="s">
        <v>41</v>
      </c>
      <c r="J238" t="s">
        <v>27</v>
      </c>
      <c r="K238" t="s">
        <v>184</v>
      </c>
      <c r="L238" t="s">
        <v>104</v>
      </c>
      <c r="M238">
        <v>77070</v>
      </c>
      <c r="N238" t="s">
        <v>105</v>
      </c>
      <c r="O238" t="s">
        <v>5367</v>
      </c>
      <c r="P238" t="s">
        <v>46</v>
      </c>
      <c r="Q238" t="s">
        <v>78</v>
      </c>
      <c r="R238" t="s">
        <v>5368</v>
      </c>
      <c r="S238">
        <v>87.167999999999978</v>
      </c>
      <c r="T238">
        <v>8</v>
      </c>
      <c r="U238">
        <v>0.8</v>
      </c>
      <c r="V238">
        <v>-226.63679999999999</v>
      </c>
    </row>
    <row r="239" spans="1:22" x14ac:dyDescent="0.3">
      <c r="A239">
        <v>7175</v>
      </c>
      <c r="B239" t="s">
        <v>9327</v>
      </c>
      <c r="C239">
        <v>2014</v>
      </c>
      <c r="D239" s="13">
        <v>41725</v>
      </c>
      <c r="E239" s="13">
        <v>41729</v>
      </c>
      <c r="F239" t="s">
        <v>50</v>
      </c>
      <c r="G239" t="s">
        <v>819</v>
      </c>
      <c r="H239" t="s">
        <v>820</v>
      </c>
      <c r="I239" t="s">
        <v>41</v>
      </c>
      <c r="J239" t="s">
        <v>27</v>
      </c>
      <c r="K239" t="s">
        <v>184</v>
      </c>
      <c r="L239" t="s">
        <v>104</v>
      </c>
      <c r="M239">
        <v>77070</v>
      </c>
      <c r="N239" t="s">
        <v>105</v>
      </c>
      <c r="O239" t="s">
        <v>5415</v>
      </c>
      <c r="P239" t="s">
        <v>46</v>
      </c>
      <c r="Q239" t="s">
        <v>90</v>
      </c>
      <c r="R239" t="s">
        <v>5416</v>
      </c>
      <c r="S239">
        <v>74.352000000000004</v>
      </c>
      <c r="T239">
        <v>3</v>
      </c>
      <c r="U239">
        <v>0.2</v>
      </c>
      <c r="V239">
        <v>23.234999999999992</v>
      </c>
    </row>
    <row r="240" spans="1:22" x14ac:dyDescent="0.3">
      <c r="A240">
        <v>7174</v>
      </c>
      <c r="B240" t="s">
        <v>9327</v>
      </c>
      <c r="C240">
        <v>2014</v>
      </c>
      <c r="D240" s="13">
        <v>41725</v>
      </c>
      <c r="E240" s="13">
        <v>41729</v>
      </c>
      <c r="F240" t="s">
        <v>50</v>
      </c>
      <c r="G240" t="s">
        <v>819</v>
      </c>
      <c r="H240" t="s">
        <v>820</v>
      </c>
      <c r="I240" t="s">
        <v>41</v>
      </c>
      <c r="J240" t="s">
        <v>27</v>
      </c>
      <c r="K240" t="s">
        <v>184</v>
      </c>
      <c r="L240" t="s">
        <v>104</v>
      </c>
      <c r="M240">
        <v>77070</v>
      </c>
      <c r="N240" t="s">
        <v>105</v>
      </c>
      <c r="O240" t="s">
        <v>1380</v>
      </c>
      <c r="P240" t="s">
        <v>71</v>
      </c>
      <c r="Q240" t="s">
        <v>1216</v>
      </c>
      <c r="R240" t="s">
        <v>1381</v>
      </c>
      <c r="S240">
        <v>2399.96</v>
      </c>
      <c r="T240">
        <v>5</v>
      </c>
      <c r="U240">
        <v>0.2</v>
      </c>
      <c r="V240">
        <v>569.99050000000011</v>
      </c>
    </row>
    <row r="241" spans="1:22" x14ac:dyDescent="0.3">
      <c r="A241">
        <v>7173</v>
      </c>
      <c r="B241" t="s">
        <v>9327</v>
      </c>
      <c r="C241">
        <v>2014</v>
      </c>
      <c r="D241" s="13">
        <v>41725</v>
      </c>
      <c r="E241" s="13">
        <v>41729</v>
      </c>
      <c r="F241" t="s">
        <v>50</v>
      </c>
      <c r="G241" t="s">
        <v>819</v>
      </c>
      <c r="H241" t="s">
        <v>820</v>
      </c>
      <c r="I241" t="s">
        <v>41</v>
      </c>
      <c r="J241" t="s">
        <v>27</v>
      </c>
      <c r="K241" t="s">
        <v>184</v>
      </c>
      <c r="L241" t="s">
        <v>104</v>
      </c>
      <c r="M241">
        <v>77070</v>
      </c>
      <c r="N241" t="s">
        <v>105</v>
      </c>
      <c r="O241" t="s">
        <v>1414</v>
      </c>
      <c r="P241" t="s">
        <v>71</v>
      </c>
      <c r="Q241" t="s">
        <v>161</v>
      </c>
      <c r="R241" t="s">
        <v>1415</v>
      </c>
      <c r="S241">
        <v>143.96</v>
      </c>
      <c r="T241">
        <v>5</v>
      </c>
      <c r="U241">
        <v>0.2</v>
      </c>
      <c r="V241">
        <v>1.7995000000000019</v>
      </c>
    </row>
    <row r="242" spans="1:22" x14ac:dyDescent="0.3">
      <c r="A242">
        <v>7159</v>
      </c>
      <c r="B242" t="s">
        <v>9317</v>
      </c>
      <c r="C242">
        <v>2013</v>
      </c>
      <c r="D242" s="13">
        <v>41362</v>
      </c>
      <c r="E242" s="13">
        <v>41365</v>
      </c>
      <c r="F242" t="s">
        <v>23</v>
      </c>
      <c r="G242" t="s">
        <v>3525</v>
      </c>
      <c r="H242" t="s">
        <v>3526</v>
      </c>
      <c r="I242" t="s">
        <v>26</v>
      </c>
      <c r="J242" t="s">
        <v>27</v>
      </c>
      <c r="K242" t="s">
        <v>42</v>
      </c>
      <c r="L242" t="s">
        <v>43</v>
      </c>
      <c r="M242">
        <v>90032</v>
      </c>
      <c r="N242" t="s">
        <v>44</v>
      </c>
      <c r="O242" t="s">
        <v>9318</v>
      </c>
      <c r="P242" t="s">
        <v>46</v>
      </c>
      <c r="Q242" t="s">
        <v>90</v>
      </c>
      <c r="R242" t="s">
        <v>9319</v>
      </c>
      <c r="S242">
        <v>5.98</v>
      </c>
      <c r="T242">
        <v>1</v>
      </c>
      <c r="U242">
        <v>0</v>
      </c>
      <c r="V242">
        <v>2.9302000000000001</v>
      </c>
    </row>
    <row r="243" spans="1:22" x14ac:dyDescent="0.3">
      <c r="A243">
        <v>7158</v>
      </c>
      <c r="B243" t="s">
        <v>9317</v>
      </c>
      <c r="C243">
        <v>2013</v>
      </c>
      <c r="D243" s="13">
        <v>41362</v>
      </c>
      <c r="E243" s="13">
        <v>41365</v>
      </c>
      <c r="F243" t="s">
        <v>23</v>
      </c>
      <c r="G243" t="s">
        <v>3525</v>
      </c>
      <c r="H243" t="s">
        <v>3526</v>
      </c>
      <c r="I243" t="s">
        <v>26</v>
      </c>
      <c r="J243" t="s">
        <v>27</v>
      </c>
      <c r="K243" t="s">
        <v>42</v>
      </c>
      <c r="L243" t="s">
        <v>43</v>
      </c>
      <c r="M243">
        <v>90032</v>
      </c>
      <c r="N243" t="s">
        <v>44</v>
      </c>
      <c r="O243" t="s">
        <v>885</v>
      </c>
      <c r="P243" t="s">
        <v>46</v>
      </c>
      <c r="Q243" t="s">
        <v>59</v>
      </c>
      <c r="R243" t="s">
        <v>886</v>
      </c>
      <c r="S243">
        <v>87.92</v>
      </c>
      <c r="T243">
        <v>4</v>
      </c>
      <c r="U243">
        <v>0</v>
      </c>
      <c r="V243">
        <v>0.87919999999999732</v>
      </c>
    </row>
    <row r="244" spans="1:22" x14ac:dyDescent="0.3">
      <c r="A244">
        <v>7147</v>
      </c>
      <c r="B244" t="s">
        <v>9308</v>
      </c>
      <c r="C244">
        <v>2014</v>
      </c>
      <c r="D244" s="13">
        <v>41710</v>
      </c>
      <c r="E244" s="13">
        <v>41715</v>
      </c>
      <c r="F244" t="s">
        <v>50</v>
      </c>
      <c r="G244" t="s">
        <v>8228</v>
      </c>
      <c r="H244" t="s">
        <v>8229</v>
      </c>
      <c r="I244" t="s">
        <v>102</v>
      </c>
      <c r="J244" t="s">
        <v>27</v>
      </c>
      <c r="K244" t="s">
        <v>146</v>
      </c>
      <c r="L244" t="s">
        <v>147</v>
      </c>
      <c r="M244">
        <v>19140</v>
      </c>
      <c r="N244" t="s">
        <v>148</v>
      </c>
      <c r="O244" t="s">
        <v>8943</v>
      </c>
      <c r="P244" t="s">
        <v>46</v>
      </c>
      <c r="Q244" t="s">
        <v>59</v>
      </c>
      <c r="R244" t="s">
        <v>8944</v>
      </c>
      <c r="S244">
        <v>43.28</v>
      </c>
      <c r="T244">
        <v>1</v>
      </c>
      <c r="U244">
        <v>0.2</v>
      </c>
      <c r="V244">
        <v>3.2460000000000022</v>
      </c>
    </row>
    <row r="245" spans="1:22" x14ac:dyDescent="0.3">
      <c r="A245">
        <v>7146</v>
      </c>
      <c r="B245" t="s">
        <v>9308</v>
      </c>
      <c r="C245">
        <v>2014</v>
      </c>
      <c r="D245" s="13">
        <v>41710</v>
      </c>
      <c r="E245" s="13">
        <v>41715</v>
      </c>
      <c r="F245" t="s">
        <v>50</v>
      </c>
      <c r="G245" t="s">
        <v>8228</v>
      </c>
      <c r="H245" t="s">
        <v>8229</v>
      </c>
      <c r="I245" t="s">
        <v>102</v>
      </c>
      <c r="J245" t="s">
        <v>27</v>
      </c>
      <c r="K245" t="s">
        <v>146</v>
      </c>
      <c r="L245" t="s">
        <v>147</v>
      </c>
      <c r="M245">
        <v>19140</v>
      </c>
      <c r="N245" t="s">
        <v>148</v>
      </c>
      <c r="O245" t="s">
        <v>3273</v>
      </c>
      <c r="P245" t="s">
        <v>32</v>
      </c>
      <c r="Q245" t="s">
        <v>56</v>
      </c>
      <c r="R245" t="s">
        <v>3274</v>
      </c>
      <c r="S245">
        <v>154.76400000000001</v>
      </c>
      <c r="T245">
        <v>3</v>
      </c>
      <c r="U245">
        <v>0.4</v>
      </c>
      <c r="V245">
        <v>-46.429200000000023</v>
      </c>
    </row>
    <row r="246" spans="1:22" x14ac:dyDescent="0.3">
      <c r="A246">
        <v>7145</v>
      </c>
      <c r="B246" t="s">
        <v>9308</v>
      </c>
      <c r="C246">
        <v>2014</v>
      </c>
      <c r="D246" s="13">
        <v>41710</v>
      </c>
      <c r="E246" s="13">
        <v>41715</v>
      </c>
      <c r="F246" t="s">
        <v>50</v>
      </c>
      <c r="G246" t="s">
        <v>8228</v>
      </c>
      <c r="H246" t="s">
        <v>8229</v>
      </c>
      <c r="I246" t="s">
        <v>102</v>
      </c>
      <c r="J246" t="s">
        <v>27</v>
      </c>
      <c r="K246" t="s">
        <v>146</v>
      </c>
      <c r="L246" t="s">
        <v>147</v>
      </c>
      <c r="M246">
        <v>19140</v>
      </c>
      <c r="N246" t="s">
        <v>148</v>
      </c>
      <c r="O246" t="s">
        <v>462</v>
      </c>
      <c r="P246" t="s">
        <v>46</v>
      </c>
      <c r="Q246" t="s">
        <v>75</v>
      </c>
      <c r="R246" t="s">
        <v>463</v>
      </c>
      <c r="S246">
        <v>12.294</v>
      </c>
      <c r="T246">
        <v>1</v>
      </c>
      <c r="U246">
        <v>0.7</v>
      </c>
      <c r="V246">
        <v>-8.6057999999999986</v>
      </c>
    </row>
    <row r="247" spans="1:22" x14ac:dyDescent="0.3">
      <c r="A247">
        <v>7144</v>
      </c>
      <c r="B247" t="s">
        <v>9308</v>
      </c>
      <c r="C247">
        <v>2014</v>
      </c>
      <c r="D247" s="13">
        <v>41710</v>
      </c>
      <c r="E247" s="13">
        <v>41715</v>
      </c>
      <c r="F247" t="s">
        <v>50</v>
      </c>
      <c r="G247" t="s">
        <v>8228</v>
      </c>
      <c r="H247" t="s">
        <v>8229</v>
      </c>
      <c r="I247" t="s">
        <v>102</v>
      </c>
      <c r="J247" t="s">
        <v>27</v>
      </c>
      <c r="K247" t="s">
        <v>146</v>
      </c>
      <c r="L247" t="s">
        <v>147</v>
      </c>
      <c r="M247">
        <v>19140</v>
      </c>
      <c r="N247" t="s">
        <v>148</v>
      </c>
      <c r="O247" t="s">
        <v>5628</v>
      </c>
      <c r="P247" t="s">
        <v>71</v>
      </c>
      <c r="Q247" t="s">
        <v>72</v>
      </c>
      <c r="R247" t="s">
        <v>5629</v>
      </c>
      <c r="S247">
        <v>776.84999999999991</v>
      </c>
      <c r="T247">
        <v>5</v>
      </c>
      <c r="U247">
        <v>0.4</v>
      </c>
      <c r="V247">
        <v>-181.26499999999999</v>
      </c>
    </row>
    <row r="248" spans="1:22" x14ac:dyDescent="0.3">
      <c r="A248">
        <v>7018</v>
      </c>
      <c r="B248" t="s">
        <v>9242</v>
      </c>
      <c r="C248">
        <v>2011</v>
      </c>
      <c r="D248" s="13">
        <v>40613</v>
      </c>
      <c r="E248" s="13">
        <v>40615</v>
      </c>
      <c r="F248" t="s">
        <v>23</v>
      </c>
      <c r="G248" t="s">
        <v>4427</v>
      </c>
      <c r="H248" t="s">
        <v>4428</v>
      </c>
      <c r="I248" t="s">
        <v>41</v>
      </c>
      <c r="J248" t="s">
        <v>27</v>
      </c>
      <c r="K248" t="s">
        <v>1464</v>
      </c>
      <c r="L248" t="s">
        <v>29</v>
      </c>
      <c r="M248">
        <v>40475</v>
      </c>
      <c r="N248" t="s">
        <v>30</v>
      </c>
      <c r="O248" t="s">
        <v>6164</v>
      </c>
      <c r="P248" t="s">
        <v>46</v>
      </c>
      <c r="Q248" t="s">
        <v>90</v>
      </c>
      <c r="R248" t="s">
        <v>6165</v>
      </c>
      <c r="S248">
        <v>14.940000000000001</v>
      </c>
      <c r="T248">
        <v>3</v>
      </c>
      <c r="U248">
        <v>0</v>
      </c>
      <c r="V248">
        <v>7.0218000000000007</v>
      </c>
    </row>
    <row r="249" spans="1:22" x14ac:dyDescent="0.3">
      <c r="A249">
        <v>7017</v>
      </c>
      <c r="B249" t="s">
        <v>9242</v>
      </c>
      <c r="C249">
        <v>2011</v>
      </c>
      <c r="D249" s="13">
        <v>40613</v>
      </c>
      <c r="E249" s="13">
        <v>40615</v>
      </c>
      <c r="F249" t="s">
        <v>23</v>
      </c>
      <c r="G249" t="s">
        <v>4427</v>
      </c>
      <c r="H249" t="s">
        <v>4428</v>
      </c>
      <c r="I249" t="s">
        <v>41</v>
      </c>
      <c r="J249" t="s">
        <v>27</v>
      </c>
      <c r="K249" t="s">
        <v>1464</v>
      </c>
      <c r="L249" t="s">
        <v>29</v>
      </c>
      <c r="M249">
        <v>40475</v>
      </c>
      <c r="N249" t="s">
        <v>30</v>
      </c>
      <c r="O249" t="s">
        <v>1818</v>
      </c>
      <c r="P249" t="s">
        <v>71</v>
      </c>
      <c r="Q249" t="s">
        <v>72</v>
      </c>
      <c r="R249" t="s">
        <v>1819</v>
      </c>
      <c r="S249">
        <v>587.97</v>
      </c>
      <c r="T249">
        <v>3</v>
      </c>
      <c r="U249">
        <v>0</v>
      </c>
      <c r="V249">
        <v>164.63160000000005</v>
      </c>
    </row>
    <row r="250" spans="1:22" x14ac:dyDescent="0.3">
      <c r="A250">
        <v>7016</v>
      </c>
      <c r="B250" t="s">
        <v>9242</v>
      </c>
      <c r="C250">
        <v>2011</v>
      </c>
      <c r="D250" s="13">
        <v>40613</v>
      </c>
      <c r="E250" s="13">
        <v>40615</v>
      </c>
      <c r="F250" t="s">
        <v>23</v>
      </c>
      <c r="G250" t="s">
        <v>4427</v>
      </c>
      <c r="H250" t="s">
        <v>4428</v>
      </c>
      <c r="I250" t="s">
        <v>41</v>
      </c>
      <c r="J250" t="s">
        <v>27</v>
      </c>
      <c r="K250" t="s">
        <v>1464</v>
      </c>
      <c r="L250" t="s">
        <v>29</v>
      </c>
      <c r="M250">
        <v>40475</v>
      </c>
      <c r="N250" t="s">
        <v>30</v>
      </c>
      <c r="O250" t="s">
        <v>2635</v>
      </c>
      <c r="P250" t="s">
        <v>71</v>
      </c>
      <c r="Q250" t="s">
        <v>161</v>
      </c>
      <c r="R250" t="s">
        <v>2636</v>
      </c>
      <c r="S250">
        <v>32.96</v>
      </c>
      <c r="T250">
        <v>2</v>
      </c>
      <c r="U250">
        <v>0</v>
      </c>
      <c r="V250">
        <v>14.172800000000002</v>
      </c>
    </row>
    <row r="251" spans="1:22" x14ac:dyDescent="0.3">
      <c r="A251">
        <v>7015</v>
      </c>
      <c r="B251" t="s">
        <v>9242</v>
      </c>
      <c r="C251">
        <v>2011</v>
      </c>
      <c r="D251" s="13">
        <v>40613</v>
      </c>
      <c r="E251" s="13">
        <v>40615</v>
      </c>
      <c r="F251" t="s">
        <v>23</v>
      </c>
      <c r="G251" t="s">
        <v>4427</v>
      </c>
      <c r="H251" t="s">
        <v>4428</v>
      </c>
      <c r="I251" t="s">
        <v>41</v>
      </c>
      <c r="J251" t="s">
        <v>27</v>
      </c>
      <c r="K251" t="s">
        <v>1464</v>
      </c>
      <c r="L251" t="s">
        <v>29</v>
      </c>
      <c r="M251">
        <v>40475</v>
      </c>
      <c r="N251" t="s">
        <v>30</v>
      </c>
      <c r="O251" t="s">
        <v>1607</v>
      </c>
      <c r="P251" t="s">
        <v>46</v>
      </c>
      <c r="Q251" t="s">
        <v>78</v>
      </c>
      <c r="R251" t="s">
        <v>1608</v>
      </c>
      <c r="S251">
        <v>146.76</v>
      </c>
      <c r="T251">
        <v>3</v>
      </c>
      <c r="U251">
        <v>0</v>
      </c>
      <c r="V251">
        <v>38.157600000000002</v>
      </c>
    </row>
    <row r="252" spans="1:22" x14ac:dyDescent="0.3">
      <c r="A252">
        <v>7002</v>
      </c>
      <c r="B252" t="s">
        <v>9233</v>
      </c>
      <c r="C252">
        <v>2012</v>
      </c>
      <c r="D252" s="13">
        <v>40998</v>
      </c>
      <c r="E252" s="13">
        <v>41002</v>
      </c>
      <c r="F252" t="s">
        <v>50</v>
      </c>
      <c r="G252" t="s">
        <v>5993</v>
      </c>
      <c r="H252" t="s">
        <v>5994</v>
      </c>
      <c r="I252" t="s">
        <v>102</v>
      </c>
      <c r="J252" t="s">
        <v>27</v>
      </c>
      <c r="K252" t="s">
        <v>9234</v>
      </c>
      <c r="L252" t="s">
        <v>211</v>
      </c>
      <c r="M252">
        <v>61761</v>
      </c>
      <c r="N252" t="s">
        <v>105</v>
      </c>
      <c r="O252" t="s">
        <v>6956</v>
      </c>
      <c r="P252" t="s">
        <v>32</v>
      </c>
      <c r="Q252" t="s">
        <v>36</v>
      </c>
      <c r="R252" t="s">
        <v>6957</v>
      </c>
      <c r="S252">
        <v>366.74399999999997</v>
      </c>
      <c r="T252">
        <v>4</v>
      </c>
      <c r="U252">
        <v>0.3</v>
      </c>
      <c r="V252">
        <v>-110.02320000000003</v>
      </c>
    </row>
    <row r="253" spans="1:22" x14ac:dyDescent="0.3">
      <c r="A253">
        <v>6924</v>
      </c>
      <c r="B253" t="s">
        <v>9178</v>
      </c>
      <c r="C253">
        <v>2012</v>
      </c>
      <c r="D253" s="13">
        <v>40984</v>
      </c>
      <c r="E253" s="13">
        <v>40987</v>
      </c>
      <c r="F253" t="s">
        <v>23</v>
      </c>
      <c r="G253" t="s">
        <v>3166</v>
      </c>
      <c r="H253" t="s">
        <v>3167</v>
      </c>
      <c r="I253" t="s">
        <v>26</v>
      </c>
      <c r="J253" t="s">
        <v>27</v>
      </c>
      <c r="K253" t="s">
        <v>1560</v>
      </c>
      <c r="L253" t="s">
        <v>358</v>
      </c>
      <c r="M253">
        <v>36830</v>
      </c>
      <c r="N253" t="s">
        <v>30</v>
      </c>
      <c r="O253" t="s">
        <v>1691</v>
      </c>
      <c r="P253" t="s">
        <v>46</v>
      </c>
      <c r="Q253" t="s">
        <v>173</v>
      </c>
      <c r="R253" t="s">
        <v>1692</v>
      </c>
      <c r="S253">
        <v>7.38</v>
      </c>
      <c r="T253">
        <v>2</v>
      </c>
      <c r="U253">
        <v>0</v>
      </c>
      <c r="V253">
        <v>3.3947999999999996</v>
      </c>
    </row>
    <row r="254" spans="1:22" x14ac:dyDescent="0.3">
      <c r="A254">
        <v>6923</v>
      </c>
      <c r="B254" t="s">
        <v>9178</v>
      </c>
      <c r="C254">
        <v>2012</v>
      </c>
      <c r="D254" s="13">
        <v>40984</v>
      </c>
      <c r="E254" s="13">
        <v>40987</v>
      </c>
      <c r="F254" t="s">
        <v>23</v>
      </c>
      <c r="G254" t="s">
        <v>3166</v>
      </c>
      <c r="H254" t="s">
        <v>3167</v>
      </c>
      <c r="I254" t="s">
        <v>26</v>
      </c>
      <c r="J254" t="s">
        <v>27</v>
      </c>
      <c r="K254" t="s">
        <v>1560</v>
      </c>
      <c r="L254" t="s">
        <v>358</v>
      </c>
      <c r="M254">
        <v>36830</v>
      </c>
      <c r="N254" t="s">
        <v>30</v>
      </c>
      <c r="O254" t="s">
        <v>1971</v>
      </c>
      <c r="P254" t="s">
        <v>46</v>
      </c>
      <c r="Q254" t="s">
        <v>47</v>
      </c>
      <c r="R254" t="s">
        <v>1972</v>
      </c>
      <c r="S254">
        <v>491.55</v>
      </c>
      <c r="T254">
        <v>5</v>
      </c>
      <c r="U254">
        <v>0</v>
      </c>
      <c r="V254">
        <v>240.8595</v>
      </c>
    </row>
    <row r="255" spans="1:22" x14ac:dyDescent="0.3">
      <c r="A255">
        <v>6809</v>
      </c>
      <c r="B255" t="s">
        <v>9111</v>
      </c>
      <c r="C255">
        <v>2012</v>
      </c>
      <c r="D255" s="13">
        <v>40999</v>
      </c>
      <c r="E255" s="13">
        <v>41004</v>
      </c>
      <c r="F255" t="s">
        <v>50</v>
      </c>
      <c r="G255" t="s">
        <v>1574</v>
      </c>
      <c r="H255" t="s">
        <v>1575</v>
      </c>
      <c r="I255" t="s">
        <v>41</v>
      </c>
      <c r="J255" t="s">
        <v>27</v>
      </c>
      <c r="K255" t="s">
        <v>184</v>
      </c>
      <c r="L255" t="s">
        <v>104</v>
      </c>
      <c r="M255">
        <v>77095</v>
      </c>
      <c r="N255" t="s">
        <v>105</v>
      </c>
      <c r="O255" t="s">
        <v>7092</v>
      </c>
      <c r="P255" t="s">
        <v>32</v>
      </c>
      <c r="Q255" t="s">
        <v>65</v>
      </c>
      <c r="R255" t="s">
        <v>7093</v>
      </c>
      <c r="S255">
        <v>22.38</v>
      </c>
      <c r="T255">
        <v>3</v>
      </c>
      <c r="U255">
        <v>0.6</v>
      </c>
      <c r="V255">
        <v>-7.8330000000000055</v>
      </c>
    </row>
    <row r="256" spans="1:22" x14ac:dyDescent="0.3">
      <c r="A256">
        <v>6808</v>
      </c>
      <c r="B256" t="s">
        <v>9111</v>
      </c>
      <c r="C256">
        <v>2012</v>
      </c>
      <c r="D256" s="13">
        <v>40999</v>
      </c>
      <c r="E256" s="13">
        <v>41004</v>
      </c>
      <c r="F256" t="s">
        <v>50</v>
      </c>
      <c r="G256" t="s">
        <v>1574</v>
      </c>
      <c r="H256" t="s">
        <v>1575</v>
      </c>
      <c r="I256" t="s">
        <v>41</v>
      </c>
      <c r="J256" t="s">
        <v>27</v>
      </c>
      <c r="K256" t="s">
        <v>184</v>
      </c>
      <c r="L256" t="s">
        <v>104</v>
      </c>
      <c r="M256">
        <v>77095</v>
      </c>
      <c r="N256" t="s">
        <v>105</v>
      </c>
      <c r="O256" t="s">
        <v>1730</v>
      </c>
      <c r="P256" t="s">
        <v>46</v>
      </c>
      <c r="Q256" t="s">
        <v>90</v>
      </c>
      <c r="R256" t="s">
        <v>1731</v>
      </c>
      <c r="S256">
        <v>98.376000000000005</v>
      </c>
      <c r="T256">
        <v>3</v>
      </c>
      <c r="U256">
        <v>0.2</v>
      </c>
      <c r="V256">
        <v>35.661300000000004</v>
      </c>
    </row>
    <row r="257" spans="1:22" x14ac:dyDescent="0.3">
      <c r="A257">
        <v>6776</v>
      </c>
      <c r="B257" t="s">
        <v>9089</v>
      </c>
      <c r="C257">
        <v>2012</v>
      </c>
      <c r="D257" s="13">
        <v>40997</v>
      </c>
      <c r="E257" s="13">
        <v>41003</v>
      </c>
      <c r="F257" t="s">
        <v>50</v>
      </c>
      <c r="G257" t="s">
        <v>3694</v>
      </c>
      <c r="H257" t="s">
        <v>3695</v>
      </c>
      <c r="I257" t="s">
        <v>26</v>
      </c>
      <c r="J257" t="s">
        <v>27</v>
      </c>
      <c r="K257" t="s">
        <v>266</v>
      </c>
      <c r="L257" t="s">
        <v>267</v>
      </c>
      <c r="M257">
        <v>10024</v>
      </c>
      <c r="N257" t="s">
        <v>148</v>
      </c>
      <c r="O257" t="s">
        <v>1028</v>
      </c>
      <c r="P257" t="s">
        <v>46</v>
      </c>
      <c r="Q257" t="s">
        <v>90</v>
      </c>
      <c r="R257" t="s">
        <v>1029</v>
      </c>
      <c r="S257">
        <v>17.64</v>
      </c>
      <c r="T257">
        <v>4</v>
      </c>
      <c r="U257">
        <v>0</v>
      </c>
      <c r="V257">
        <v>8.1143999999999998</v>
      </c>
    </row>
    <row r="258" spans="1:22" x14ac:dyDescent="0.3">
      <c r="A258">
        <v>6689</v>
      </c>
      <c r="B258" t="s">
        <v>9033</v>
      </c>
      <c r="C258">
        <v>2014</v>
      </c>
      <c r="D258" s="13">
        <v>41709</v>
      </c>
      <c r="E258" s="13">
        <v>41714</v>
      </c>
      <c r="F258" t="s">
        <v>23</v>
      </c>
      <c r="G258" t="s">
        <v>6482</v>
      </c>
      <c r="H258" t="s">
        <v>6483</v>
      </c>
      <c r="I258" t="s">
        <v>41</v>
      </c>
      <c r="J258" t="s">
        <v>27</v>
      </c>
      <c r="K258" t="s">
        <v>127</v>
      </c>
      <c r="L258" t="s">
        <v>43</v>
      </c>
      <c r="M258">
        <v>94109</v>
      </c>
      <c r="N258" t="s">
        <v>44</v>
      </c>
      <c r="O258" t="s">
        <v>4515</v>
      </c>
      <c r="P258" t="s">
        <v>71</v>
      </c>
      <c r="Q258" t="s">
        <v>161</v>
      </c>
      <c r="R258" t="s">
        <v>4516</v>
      </c>
      <c r="S258">
        <v>111.96</v>
      </c>
      <c r="T258">
        <v>4</v>
      </c>
      <c r="U258">
        <v>0</v>
      </c>
      <c r="V258">
        <v>21.27239999999999</v>
      </c>
    </row>
    <row r="259" spans="1:22" x14ac:dyDescent="0.3">
      <c r="A259">
        <v>6610</v>
      </c>
      <c r="B259" t="s">
        <v>8988</v>
      </c>
      <c r="C259">
        <v>2012</v>
      </c>
      <c r="D259" s="13">
        <v>40978</v>
      </c>
      <c r="E259" s="13">
        <v>40978</v>
      </c>
      <c r="F259" t="s">
        <v>1290</v>
      </c>
      <c r="G259" t="s">
        <v>135</v>
      </c>
      <c r="H259" t="s">
        <v>136</v>
      </c>
      <c r="I259" t="s">
        <v>41</v>
      </c>
      <c r="J259" t="s">
        <v>27</v>
      </c>
      <c r="K259" t="s">
        <v>3213</v>
      </c>
      <c r="L259" t="s">
        <v>2735</v>
      </c>
      <c r="M259">
        <v>20735</v>
      </c>
      <c r="N259" t="s">
        <v>148</v>
      </c>
      <c r="O259" t="s">
        <v>1297</v>
      </c>
      <c r="P259" t="s">
        <v>46</v>
      </c>
      <c r="Q259" t="s">
        <v>59</v>
      </c>
      <c r="R259" t="s">
        <v>1298</v>
      </c>
      <c r="S259">
        <v>89.820000000000007</v>
      </c>
      <c r="T259">
        <v>6</v>
      </c>
      <c r="U259">
        <v>0</v>
      </c>
      <c r="V259">
        <v>25.149600000000007</v>
      </c>
    </row>
    <row r="260" spans="1:22" x14ac:dyDescent="0.3">
      <c r="A260">
        <v>6591</v>
      </c>
      <c r="B260" t="s">
        <v>8977</v>
      </c>
      <c r="C260">
        <v>2011</v>
      </c>
      <c r="D260" s="13">
        <v>40625</v>
      </c>
      <c r="E260" s="13">
        <v>40628</v>
      </c>
      <c r="F260" t="s">
        <v>188</v>
      </c>
      <c r="G260" t="s">
        <v>6472</v>
      </c>
      <c r="H260" t="s">
        <v>6473</v>
      </c>
      <c r="I260" t="s">
        <v>26</v>
      </c>
      <c r="J260" t="s">
        <v>27</v>
      </c>
      <c r="K260" t="s">
        <v>8978</v>
      </c>
      <c r="L260" t="s">
        <v>54</v>
      </c>
      <c r="M260">
        <v>33445</v>
      </c>
      <c r="N260" t="s">
        <v>30</v>
      </c>
      <c r="O260" t="s">
        <v>2414</v>
      </c>
      <c r="P260" t="s">
        <v>46</v>
      </c>
      <c r="Q260" t="s">
        <v>47</v>
      </c>
      <c r="R260" t="s">
        <v>2415</v>
      </c>
      <c r="S260">
        <v>9.9120000000000008</v>
      </c>
      <c r="T260">
        <v>3</v>
      </c>
      <c r="U260">
        <v>0.2</v>
      </c>
      <c r="V260">
        <v>3.2213999999999996</v>
      </c>
    </row>
    <row r="261" spans="1:22" x14ac:dyDescent="0.3">
      <c r="A261">
        <v>6577</v>
      </c>
      <c r="B261" t="s">
        <v>8969</v>
      </c>
      <c r="C261">
        <v>2014</v>
      </c>
      <c r="D261" s="13">
        <v>41702</v>
      </c>
      <c r="E261" s="13">
        <v>41707</v>
      </c>
      <c r="F261" t="s">
        <v>50</v>
      </c>
      <c r="G261" t="s">
        <v>6942</v>
      </c>
      <c r="H261" t="s">
        <v>6943</v>
      </c>
      <c r="I261" t="s">
        <v>26</v>
      </c>
      <c r="J261" t="s">
        <v>27</v>
      </c>
      <c r="K261" t="s">
        <v>42</v>
      </c>
      <c r="L261" t="s">
        <v>43</v>
      </c>
      <c r="M261">
        <v>90008</v>
      </c>
      <c r="N261" t="s">
        <v>44</v>
      </c>
      <c r="O261" t="s">
        <v>281</v>
      </c>
      <c r="P261" t="s">
        <v>32</v>
      </c>
      <c r="Q261" t="s">
        <v>36</v>
      </c>
      <c r="R261" t="s">
        <v>282</v>
      </c>
      <c r="S261">
        <v>170.35200000000003</v>
      </c>
      <c r="T261">
        <v>3</v>
      </c>
      <c r="U261">
        <v>0.2</v>
      </c>
      <c r="V261">
        <v>-17.035200000000003</v>
      </c>
    </row>
    <row r="262" spans="1:22" x14ac:dyDescent="0.3">
      <c r="A262">
        <v>6576</v>
      </c>
      <c r="B262" t="s">
        <v>8969</v>
      </c>
      <c r="C262">
        <v>2014</v>
      </c>
      <c r="D262" s="13">
        <v>41702</v>
      </c>
      <c r="E262" s="13">
        <v>41707</v>
      </c>
      <c r="F262" t="s">
        <v>50</v>
      </c>
      <c r="G262" t="s">
        <v>6942</v>
      </c>
      <c r="H262" t="s">
        <v>6943</v>
      </c>
      <c r="I262" t="s">
        <v>26</v>
      </c>
      <c r="J262" t="s">
        <v>27</v>
      </c>
      <c r="K262" t="s">
        <v>42</v>
      </c>
      <c r="L262" t="s">
        <v>43</v>
      </c>
      <c r="M262">
        <v>90008</v>
      </c>
      <c r="N262" t="s">
        <v>44</v>
      </c>
      <c r="O262" t="s">
        <v>6687</v>
      </c>
      <c r="P262" t="s">
        <v>71</v>
      </c>
      <c r="Q262" t="s">
        <v>161</v>
      </c>
      <c r="R262" t="s">
        <v>6688</v>
      </c>
      <c r="S262">
        <v>1049.44</v>
      </c>
      <c r="T262">
        <v>8</v>
      </c>
      <c r="U262">
        <v>0</v>
      </c>
      <c r="V262">
        <v>440.76480000000004</v>
      </c>
    </row>
    <row r="263" spans="1:22" x14ac:dyDescent="0.3">
      <c r="A263">
        <v>6549</v>
      </c>
      <c r="B263" t="s">
        <v>8952</v>
      </c>
      <c r="C263">
        <v>2011</v>
      </c>
      <c r="D263" s="13">
        <v>40603</v>
      </c>
      <c r="E263" s="13">
        <v>40607</v>
      </c>
      <c r="F263" t="s">
        <v>50</v>
      </c>
      <c r="G263" t="s">
        <v>6036</v>
      </c>
      <c r="H263" t="s">
        <v>6037</v>
      </c>
      <c r="I263" t="s">
        <v>102</v>
      </c>
      <c r="J263" t="s">
        <v>27</v>
      </c>
      <c r="K263" t="s">
        <v>5480</v>
      </c>
      <c r="L263" t="s">
        <v>211</v>
      </c>
      <c r="M263">
        <v>60126</v>
      </c>
      <c r="N263" t="s">
        <v>105</v>
      </c>
      <c r="O263" t="s">
        <v>8333</v>
      </c>
      <c r="P263" t="s">
        <v>46</v>
      </c>
      <c r="Q263" t="s">
        <v>90</v>
      </c>
      <c r="R263" t="s">
        <v>8334</v>
      </c>
      <c r="S263">
        <v>17.472000000000001</v>
      </c>
      <c r="T263">
        <v>3</v>
      </c>
      <c r="U263">
        <v>0.2</v>
      </c>
      <c r="V263">
        <v>5.6783999999999981</v>
      </c>
    </row>
    <row r="264" spans="1:22" x14ac:dyDescent="0.3">
      <c r="A264">
        <v>6548</v>
      </c>
      <c r="B264" t="s">
        <v>8952</v>
      </c>
      <c r="C264">
        <v>2011</v>
      </c>
      <c r="D264" s="13">
        <v>40603</v>
      </c>
      <c r="E264" s="13">
        <v>40607</v>
      </c>
      <c r="F264" t="s">
        <v>50</v>
      </c>
      <c r="G264" t="s">
        <v>6036</v>
      </c>
      <c r="H264" t="s">
        <v>6037</v>
      </c>
      <c r="I264" t="s">
        <v>102</v>
      </c>
      <c r="J264" t="s">
        <v>27</v>
      </c>
      <c r="K264" t="s">
        <v>5480</v>
      </c>
      <c r="L264" t="s">
        <v>211</v>
      </c>
      <c r="M264">
        <v>60126</v>
      </c>
      <c r="N264" t="s">
        <v>105</v>
      </c>
      <c r="O264" t="s">
        <v>384</v>
      </c>
      <c r="P264" t="s">
        <v>32</v>
      </c>
      <c r="Q264" t="s">
        <v>36</v>
      </c>
      <c r="R264" t="s">
        <v>385</v>
      </c>
      <c r="S264">
        <v>634.11599999999999</v>
      </c>
      <c r="T264">
        <v>6</v>
      </c>
      <c r="U264">
        <v>0.3</v>
      </c>
      <c r="V264">
        <v>-172.11720000000003</v>
      </c>
    </row>
    <row r="265" spans="1:22" x14ac:dyDescent="0.3">
      <c r="A265">
        <v>6515</v>
      </c>
      <c r="B265" t="s">
        <v>8935</v>
      </c>
      <c r="C265">
        <v>2014</v>
      </c>
      <c r="D265" s="13">
        <v>41705</v>
      </c>
      <c r="E265" s="13">
        <v>41709</v>
      </c>
      <c r="F265" t="s">
        <v>50</v>
      </c>
      <c r="G265" t="s">
        <v>8233</v>
      </c>
      <c r="H265" t="s">
        <v>8234</v>
      </c>
      <c r="I265" t="s">
        <v>102</v>
      </c>
      <c r="J265" t="s">
        <v>27</v>
      </c>
      <c r="K265" t="s">
        <v>127</v>
      </c>
      <c r="L265" t="s">
        <v>43</v>
      </c>
      <c r="M265">
        <v>94109</v>
      </c>
      <c r="N265" t="s">
        <v>44</v>
      </c>
      <c r="O265" t="s">
        <v>3748</v>
      </c>
      <c r="P265" t="s">
        <v>71</v>
      </c>
      <c r="Q265" t="s">
        <v>72</v>
      </c>
      <c r="R265" t="s">
        <v>3749</v>
      </c>
      <c r="S265">
        <v>206.38400000000001</v>
      </c>
      <c r="T265">
        <v>2</v>
      </c>
      <c r="U265">
        <v>0.2</v>
      </c>
      <c r="V265">
        <v>23.218199999999996</v>
      </c>
    </row>
    <row r="266" spans="1:22" x14ac:dyDescent="0.3">
      <c r="A266">
        <v>6514</v>
      </c>
      <c r="B266" t="s">
        <v>8935</v>
      </c>
      <c r="C266">
        <v>2014</v>
      </c>
      <c r="D266" s="13">
        <v>41705</v>
      </c>
      <c r="E266" s="13">
        <v>41709</v>
      </c>
      <c r="F266" t="s">
        <v>50</v>
      </c>
      <c r="G266" t="s">
        <v>8233</v>
      </c>
      <c r="H266" t="s">
        <v>8234</v>
      </c>
      <c r="I266" t="s">
        <v>102</v>
      </c>
      <c r="J266" t="s">
        <v>27</v>
      </c>
      <c r="K266" t="s">
        <v>127</v>
      </c>
      <c r="L266" t="s">
        <v>43</v>
      </c>
      <c r="M266">
        <v>94109</v>
      </c>
      <c r="N266" t="s">
        <v>44</v>
      </c>
      <c r="O266" t="s">
        <v>6536</v>
      </c>
      <c r="P266" t="s">
        <v>46</v>
      </c>
      <c r="Q266" t="s">
        <v>90</v>
      </c>
      <c r="R266" t="s">
        <v>6537</v>
      </c>
      <c r="S266">
        <v>286.93</v>
      </c>
      <c r="T266">
        <v>7</v>
      </c>
      <c r="U266">
        <v>0</v>
      </c>
      <c r="V266">
        <v>140.59569999999999</v>
      </c>
    </row>
    <row r="267" spans="1:22" x14ac:dyDescent="0.3">
      <c r="A267">
        <v>6513</v>
      </c>
      <c r="B267" t="s">
        <v>8935</v>
      </c>
      <c r="C267">
        <v>2014</v>
      </c>
      <c r="D267" s="13">
        <v>41705</v>
      </c>
      <c r="E267" s="13">
        <v>41709</v>
      </c>
      <c r="F267" t="s">
        <v>50</v>
      </c>
      <c r="G267" t="s">
        <v>8233</v>
      </c>
      <c r="H267" t="s">
        <v>8234</v>
      </c>
      <c r="I267" t="s">
        <v>102</v>
      </c>
      <c r="J267" t="s">
        <v>27</v>
      </c>
      <c r="K267" t="s">
        <v>127</v>
      </c>
      <c r="L267" t="s">
        <v>43</v>
      </c>
      <c r="M267">
        <v>94109</v>
      </c>
      <c r="N267" t="s">
        <v>44</v>
      </c>
      <c r="O267" t="s">
        <v>5610</v>
      </c>
      <c r="P267" t="s">
        <v>46</v>
      </c>
      <c r="Q267" t="s">
        <v>47</v>
      </c>
      <c r="R267" t="s">
        <v>5611</v>
      </c>
      <c r="S267">
        <v>11.52</v>
      </c>
      <c r="T267">
        <v>4</v>
      </c>
      <c r="U267">
        <v>0</v>
      </c>
      <c r="V267">
        <v>5.6448</v>
      </c>
    </row>
    <row r="268" spans="1:22" x14ac:dyDescent="0.3">
      <c r="A268">
        <v>6512</v>
      </c>
      <c r="B268" t="s">
        <v>8935</v>
      </c>
      <c r="C268">
        <v>2014</v>
      </c>
      <c r="D268" s="13">
        <v>41705</v>
      </c>
      <c r="E268" s="13">
        <v>41709</v>
      </c>
      <c r="F268" t="s">
        <v>50</v>
      </c>
      <c r="G268" t="s">
        <v>8233</v>
      </c>
      <c r="H268" t="s">
        <v>8234</v>
      </c>
      <c r="I268" t="s">
        <v>102</v>
      </c>
      <c r="J268" t="s">
        <v>27</v>
      </c>
      <c r="K268" t="s">
        <v>127</v>
      </c>
      <c r="L268" t="s">
        <v>43</v>
      </c>
      <c r="M268">
        <v>94109</v>
      </c>
      <c r="N268" t="s">
        <v>44</v>
      </c>
      <c r="O268" t="s">
        <v>2743</v>
      </c>
      <c r="P268" t="s">
        <v>46</v>
      </c>
      <c r="Q268" t="s">
        <v>68</v>
      </c>
      <c r="R268" t="s">
        <v>2744</v>
      </c>
      <c r="S268">
        <v>23.88</v>
      </c>
      <c r="T268">
        <v>6</v>
      </c>
      <c r="U268">
        <v>0</v>
      </c>
      <c r="V268">
        <v>8.1191999999999993</v>
      </c>
    </row>
    <row r="269" spans="1:22" x14ac:dyDescent="0.3">
      <c r="A269">
        <v>6489</v>
      </c>
      <c r="B269" t="s">
        <v>8920</v>
      </c>
      <c r="C269">
        <v>2012</v>
      </c>
      <c r="D269" s="13">
        <v>40989</v>
      </c>
      <c r="E269" s="13">
        <v>40994</v>
      </c>
      <c r="F269" t="s">
        <v>50</v>
      </c>
      <c r="G269" t="s">
        <v>4129</v>
      </c>
      <c r="H269" t="s">
        <v>4130</v>
      </c>
      <c r="I269" t="s">
        <v>26</v>
      </c>
      <c r="J269" t="s">
        <v>27</v>
      </c>
      <c r="K269" t="s">
        <v>1521</v>
      </c>
      <c r="L269" t="s">
        <v>88</v>
      </c>
      <c r="M269">
        <v>28540</v>
      </c>
      <c r="N269" t="s">
        <v>30</v>
      </c>
      <c r="O269" t="s">
        <v>633</v>
      </c>
      <c r="P269" t="s">
        <v>46</v>
      </c>
      <c r="Q269" t="s">
        <v>90</v>
      </c>
      <c r="R269" t="s">
        <v>634</v>
      </c>
      <c r="S269">
        <v>295.45600000000002</v>
      </c>
      <c r="T269">
        <v>14</v>
      </c>
      <c r="U269">
        <v>0.2</v>
      </c>
      <c r="V269">
        <v>96.023199999999974</v>
      </c>
    </row>
    <row r="270" spans="1:22" x14ac:dyDescent="0.3">
      <c r="A270">
        <v>6488</v>
      </c>
      <c r="B270" t="s">
        <v>8920</v>
      </c>
      <c r="C270">
        <v>2012</v>
      </c>
      <c r="D270" s="13">
        <v>40989</v>
      </c>
      <c r="E270" s="13">
        <v>40994</v>
      </c>
      <c r="F270" t="s">
        <v>50</v>
      </c>
      <c r="G270" t="s">
        <v>4129</v>
      </c>
      <c r="H270" t="s">
        <v>4130</v>
      </c>
      <c r="I270" t="s">
        <v>26</v>
      </c>
      <c r="J270" t="s">
        <v>27</v>
      </c>
      <c r="K270" t="s">
        <v>1521</v>
      </c>
      <c r="L270" t="s">
        <v>88</v>
      </c>
      <c r="M270">
        <v>28540</v>
      </c>
      <c r="N270" t="s">
        <v>30</v>
      </c>
      <c r="O270" t="s">
        <v>5771</v>
      </c>
      <c r="P270" t="s">
        <v>46</v>
      </c>
      <c r="Q270" t="s">
        <v>75</v>
      </c>
      <c r="R270" t="s">
        <v>5772</v>
      </c>
      <c r="S270">
        <v>12.843000000000002</v>
      </c>
      <c r="T270">
        <v>3</v>
      </c>
      <c r="U270">
        <v>0.7</v>
      </c>
      <c r="V270">
        <v>-9.8462999999999994</v>
      </c>
    </row>
    <row r="271" spans="1:22" x14ac:dyDescent="0.3">
      <c r="A271">
        <v>6487</v>
      </c>
      <c r="B271" t="s">
        <v>8920</v>
      </c>
      <c r="C271">
        <v>2012</v>
      </c>
      <c r="D271" s="13">
        <v>40989</v>
      </c>
      <c r="E271" s="13">
        <v>40994</v>
      </c>
      <c r="F271" t="s">
        <v>50</v>
      </c>
      <c r="G271" t="s">
        <v>4129</v>
      </c>
      <c r="H271" t="s">
        <v>4130</v>
      </c>
      <c r="I271" t="s">
        <v>26</v>
      </c>
      <c r="J271" t="s">
        <v>27</v>
      </c>
      <c r="K271" t="s">
        <v>1521</v>
      </c>
      <c r="L271" t="s">
        <v>88</v>
      </c>
      <c r="M271">
        <v>28540</v>
      </c>
      <c r="N271" t="s">
        <v>30</v>
      </c>
      <c r="O271" t="s">
        <v>937</v>
      </c>
      <c r="P271" t="s">
        <v>46</v>
      </c>
      <c r="Q271" t="s">
        <v>78</v>
      </c>
      <c r="R271" t="s">
        <v>938</v>
      </c>
      <c r="S271">
        <v>962.07999999999993</v>
      </c>
      <c r="T271">
        <v>4</v>
      </c>
      <c r="U271">
        <v>0.2</v>
      </c>
      <c r="V271">
        <v>156.33799999999997</v>
      </c>
    </row>
    <row r="272" spans="1:22" x14ac:dyDescent="0.3">
      <c r="A272">
        <v>6474</v>
      </c>
      <c r="B272" t="s">
        <v>8916</v>
      </c>
      <c r="C272">
        <v>2013</v>
      </c>
      <c r="D272" s="13">
        <v>41352</v>
      </c>
      <c r="E272" s="13">
        <v>41354</v>
      </c>
      <c r="F272" t="s">
        <v>23</v>
      </c>
      <c r="G272" t="s">
        <v>643</v>
      </c>
      <c r="H272" t="s">
        <v>644</v>
      </c>
      <c r="I272" t="s">
        <v>26</v>
      </c>
      <c r="J272" t="s">
        <v>27</v>
      </c>
      <c r="K272" t="s">
        <v>382</v>
      </c>
      <c r="L272" t="s">
        <v>335</v>
      </c>
      <c r="M272">
        <v>38401</v>
      </c>
      <c r="N272" t="s">
        <v>30</v>
      </c>
      <c r="O272" t="s">
        <v>3776</v>
      </c>
      <c r="P272" t="s">
        <v>46</v>
      </c>
      <c r="Q272" t="s">
        <v>78</v>
      </c>
      <c r="R272" t="s">
        <v>3777</v>
      </c>
      <c r="S272">
        <v>871.80000000000007</v>
      </c>
      <c r="T272">
        <v>3</v>
      </c>
      <c r="U272">
        <v>0.2</v>
      </c>
      <c r="V272">
        <v>87.180000000000092</v>
      </c>
    </row>
    <row r="273" spans="1:22" x14ac:dyDescent="0.3">
      <c r="A273">
        <v>6449</v>
      </c>
      <c r="B273" t="s">
        <v>8902</v>
      </c>
      <c r="C273">
        <v>2014</v>
      </c>
      <c r="D273" s="13">
        <v>41703</v>
      </c>
      <c r="E273" s="13">
        <v>41705</v>
      </c>
      <c r="F273" t="s">
        <v>23</v>
      </c>
      <c r="G273" t="s">
        <v>4176</v>
      </c>
      <c r="H273" t="s">
        <v>4177</v>
      </c>
      <c r="I273" t="s">
        <v>102</v>
      </c>
      <c r="J273" t="s">
        <v>27</v>
      </c>
      <c r="K273" t="s">
        <v>184</v>
      </c>
      <c r="L273" t="s">
        <v>104</v>
      </c>
      <c r="M273">
        <v>77095</v>
      </c>
      <c r="N273" t="s">
        <v>105</v>
      </c>
      <c r="O273" t="s">
        <v>1482</v>
      </c>
      <c r="P273" t="s">
        <v>46</v>
      </c>
      <c r="Q273" t="s">
        <v>59</v>
      </c>
      <c r="R273" t="s">
        <v>1483</v>
      </c>
      <c r="S273">
        <v>8.7200000000000006</v>
      </c>
      <c r="T273">
        <v>1</v>
      </c>
      <c r="U273">
        <v>0.2</v>
      </c>
      <c r="V273">
        <v>0.65399999999999947</v>
      </c>
    </row>
    <row r="274" spans="1:22" x14ac:dyDescent="0.3">
      <c r="A274">
        <v>6448</v>
      </c>
      <c r="B274" t="s">
        <v>8902</v>
      </c>
      <c r="C274">
        <v>2014</v>
      </c>
      <c r="D274" s="13">
        <v>41703</v>
      </c>
      <c r="E274" s="13">
        <v>41705</v>
      </c>
      <c r="F274" t="s">
        <v>23</v>
      </c>
      <c r="G274" t="s">
        <v>4176</v>
      </c>
      <c r="H274" t="s">
        <v>4177</v>
      </c>
      <c r="I274" t="s">
        <v>102</v>
      </c>
      <c r="J274" t="s">
        <v>27</v>
      </c>
      <c r="K274" t="s">
        <v>184</v>
      </c>
      <c r="L274" t="s">
        <v>104</v>
      </c>
      <c r="M274">
        <v>77095</v>
      </c>
      <c r="N274" t="s">
        <v>105</v>
      </c>
      <c r="O274" t="s">
        <v>4386</v>
      </c>
      <c r="P274" t="s">
        <v>46</v>
      </c>
      <c r="Q274" t="s">
        <v>47</v>
      </c>
      <c r="R274" t="s">
        <v>4387</v>
      </c>
      <c r="S274">
        <v>2.4640000000000004</v>
      </c>
      <c r="T274">
        <v>1</v>
      </c>
      <c r="U274">
        <v>0.2</v>
      </c>
      <c r="V274">
        <v>0.86239999999999983</v>
      </c>
    </row>
    <row r="275" spans="1:22" x14ac:dyDescent="0.3">
      <c r="A275">
        <v>6447</v>
      </c>
      <c r="B275" t="s">
        <v>8902</v>
      </c>
      <c r="C275">
        <v>2014</v>
      </c>
      <c r="D275" s="13">
        <v>41703</v>
      </c>
      <c r="E275" s="13">
        <v>41705</v>
      </c>
      <c r="F275" t="s">
        <v>23</v>
      </c>
      <c r="G275" t="s">
        <v>4176</v>
      </c>
      <c r="H275" t="s">
        <v>4177</v>
      </c>
      <c r="I275" t="s">
        <v>102</v>
      </c>
      <c r="J275" t="s">
        <v>27</v>
      </c>
      <c r="K275" t="s">
        <v>184</v>
      </c>
      <c r="L275" t="s">
        <v>104</v>
      </c>
      <c r="M275">
        <v>77095</v>
      </c>
      <c r="N275" t="s">
        <v>105</v>
      </c>
      <c r="O275" t="s">
        <v>170</v>
      </c>
      <c r="P275" t="s">
        <v>32</v>
      </c>
      <c r="Q275" t="s">
        <v>65</v>
      </c>
      <c r="R275" t="s">
        <v>171</v>
      </c>
      <c r="S275">
        <v>103.50000000000001</v>
      </c>
      <c r="T275">
        <v>5</v>
      </c>
      <c r="U275">
        <v>0.6</v>
      </c>
      <c r="V275">
        <v>-77.625</v>
      </c>
    </row>
    <row r="276" spans="1:22" x14ac:dyDescent="0.3">
      <c r="A276">
        <v>6446</v>
      </c>
      <c r="B276" t="s">
        <v>8901</v>
      </c>
      <c r="C276">
        <v>2012</v>
      </c>
      <c r="D276" s="13">
        <v>40973</v>
      </c>
      <c r="E276" s="13">
        <v>40978</v>
      </c>
      <c r="F276" t="s">
        <v>50</v>
      </c>
      <c r="G276" t="s">
        <v>3072</v>
      </c>
      <c r="H276" t="s">
        <v>3073</v>
      </c>
      <c r="I276" t="s">
        <v>26</v>
      </c>
      <c r="J276" t="s">
        <v>27</v>
      </c>
      <c r="K276" t="s">
        <v>303</v>
      </c>
      <c r="L276" t="s">
        <v>211</v>
      </c>
      <c r="M276">
        <v>60623</v>
      </c>
      <c r="N276" t="s">
        <v>105</v>
      </c>
      <c r="O276" t="s">
        <v>4313</v>
      </c>
      <c r="P276" t="s">
        <v>46</v>
      </c>
      <c r="Q276" t="s">
        <v>269</v>
      </c>
      <c r="R276" t="s">
        <v>4314</v>
      </c>
      <c r="S276">
        <v>7.1039999999999992</v>
      </c>
      <c r="T276">
        <v>6</v>
      </c>
      <c r="U276">
        <v>0.2</v>
      </c>
      <c r="V276">
        <v>2.4863999999999997</v>
      </c>
    </row>
    <row r="277" spans="1:22" x14ac:dyDescent="0.3">
      <c r="A277">
        <v>6435</v>
      </c>
      <c r="B277" t="s">
        <v>8896</v>
      </c>
      <c r="C277">
        <v>2012</v>
      </c>
      <c r="D277" s="13">
        <v>40998</v>
      </c>
      <c r="E277" s="13">
        <v>41003</v>
      </c>
      <c r="F277" t="s">
        <v>50</v>
      </c>
      <c r="G277" t="s">
        <v>6751</v>
      </c>
      <c r="H277" t="s">
        <v>6752</v>
      </c>
      <c r="I277" t="s">
        <v>41</v>
      </c>
      <c r="J277" t="s">
        <v>27</v>
      </c>
      <c r="K277" t="s">
        <v>303</v>
      </c>
      <c r="L277" t="s">
        <v>211</v>
      </c>
      <c r="M277">
        <v>60610</v>
      </c>
      <c r="N277" t="s">
        <v>105</v>
      </c>
      <c r="O277" t="s">
        <v>5833</v>
      </c>
      <c r="P277" t="s">
        <v>71</v>
      </c>
      <c r="Q277" t="s">
        <v>72</v>
      </c>
      <c r="R277" t="s">
        <v>5834</v>
      </c>
      <c r="S277">
        <v>180.96</v>
      </c>
      <c r="T277">
        <v>5</v>
      </c>
      <c r="U277">
        <v>0.2</v>
      </c>
      <c r="V277">
        <v>13.571999999999996</v>
      </c>
    </row>
    <row r="278" spans="1:22" x14ac:dyDescent="0.3">
      <c r="A278">
        <v>6434</v>
      </c>
      <c r="B278" t="s">
        <v>8896</v>
      </c>
      <c r="C278">
        <v>2012</v>
      </c>
      <c r="D278" s="13">
        <v>40998</v>
      </c>
      <c r="E278" s="13">
        <v>41003</v>
      </c>
      <c r="F278" t="s">
        <v>50</v>
      </c>
      <c r="G278" t="s">
        <v>6751</v>
      </c>
      <c r="H278" t="s">
        <v>6752</v>
      </c>
      <c r="I278" t="s">
        <v>41</v>
      </c>
      <c r="J278" t="s">
        <v>27</v>
      </c>
      <c r="K278" t="s">
        <v>303</v>
      </c>
      <c r="L278" t="s">
        <v>211</v>
      </c>
      <c r="M278">
        <v>60610</v>
      </c>
      <c r="N278" t="s">
        <v>105</v>
      </c>
      <c r="O278" t="s">
        <v>4004</v>
      </c>
      <c r="P278" t="s">
        <v>46</v>
      </c>
      <c r="Q278" t="s">
        <v>90</v>
      </c>
      <c r="R278" t="s">
        <v>4005</v>
      </c>
      <c r="S278">
        <v>23.52</v>
      </c>
      <c r="T278">
        <v>5</v>
      </c>
      <c r="U278">
        <v>0.2</v>
      </c>
      <c r="V278">
        <v>8.5259999999999998</v>
      </c>
    </row>
    <row r="279" spans="1:22" x14ac:dyDescent="0.3">
      <c r="A279">
        <v>6418</v>
      </c>
      <c r="B279" t="s">
        <v>8885</v>
      </c>
      <c r="C279">
        <v>2013</v>
      </c>
      <c r="D279" s="13">
        <v>41342</v>
      </c>
      <c r="E279" s="13">
        <v>41346</v>
      </c>
      <c r="F279" t="s">
        <v>50</v>
      </c>
      <c r="G279" t="s">
        <v>3147</v>
      </c>
      <c r="H279" t="s">
        <v>3148</v>
      </c>
      <c r="I279" t="s">
        <v>26</v>
      </c>
      <c r="J279" t="s">
        <v>27</v>
      </c>
      <c r="K279" t="s">
        <v>146</v>
      </c>
      <c r="L279" t="s">
        <v>147</v>
      </c>
      <c r="M279">
        <v>19120</v>
      </c>
      <c r="N279" t="s">
        <v>148</v>
      </c>
      <c r="O279" t="s">
        <v>4067</v>
      </c>
      <c r="P279" t="s">
        <v>46</v>
      </c>
      <c r="Q279" t="s">
        <v>269</v>
      </c>
      <c r="R279" t="s">
        <v>4068</v>
      </c>
      <c r="S279">
        <v>5.9840000000000009</v>
      </c>
      <c r="T279">
        <v>2</v>
      </c>
      <c r="U279">
        <v>0.2</v>
      </c>
      <c r="V279">
        <v>-1.3463999999999998</v>
      </c>
    </row>
    <row r="280" spans="1:22" x14ac:dyDescent="0.3">
      <c r="A280">
        <v>6417</v>
      </c>
      <c r="B280" t="s">
        <v>8885</v>
      </c>
      <c r="C280">
        <v>2013</v>
      </c>
      <c r="D280" s="13">
        <v>41342</v>
      </c>
      <c r="E280" s="13">
        <v>41346</v>
      </c>
      <c r="F280" t="s">
        <v>50</v>
      </c>
      <c r="G280" t="s">
        <v>3147</v>
      </c>
      <c r="H280" t="s">
        <v>3148</v>
      </c>
      <c r="I280" t="s">
        <v>26</v>
      </c>
      <c r="J280" t="s">
        <v>27</v>
      </c>
      <c r="K280" t="s">
        <v>146</v>
      </c>
      <c r="L280" t="s">
        <v>147</v>
      </c>
      <c r="M280">
        <v>19120</v>
      </c>
      <c r="N280" t="s">
        <v>148</v>
      </c>
      <c r="O280" t="s">
        <v>5833</v>
      </c>
      <c r="P280" t="s">
        <v>71</v>
      </c>
      <c r="Q280" t="s">
        <v>72</v>
      </c>
      <c r="R280" t="s">
        <v>5834</v>
      </c>
      <c r="S280">
        <v>108.57600000000001</v>
      </c>
      <c r="T280">
        <v>4</v>
      </c>
      <c r="U280">
        <v>0.4</v>
      </c>
      <c r="V280">
        <v>-25.334400000000002</v>
      </c>
    </row>
    <row r="281" spans="1:22" x14ac:dyDescent="0.3">
      <c r="A281">
        <v>6383</v>
      </c>
      <c r="B281" t="s">
        <v>8867</v>
      </c>
      <c r="C281">
        <v>2013</v>
      </c>
      <c r="D281" s="13">
        <v>41363</v>
      </c>
      <c r="E281" s="13">
        <v>41367</v>
      </c>
      <c r="F281" t="s">
        <v>50</v>
      </c>
      <c r="G281" t="s">
        <v>1553</v>
      </c>
      <c r="H281" t="s">
        <v>1554</v>
      </c>
      <c r="I281" t="s">
        <v>26</v>
      </c>
      <c r="J281" t="s">
        <v>27</v>
      </c>
      <c r="K281" t="s">
        <v>318</v>
      </c>
      <c r="L281" t="s">
        <v>498</v>
      </c>
      <c r="M281">
        <v>45503</v>
      </c>
      <c r="N281" t="s">
        <v>148</v>
      </c>
      <c r="O281" t="s">
        <v>5424</v>
      </c>
      <c r="P281" t="s">
        <v>71</v>
      </c>
      <c r="Q281" t="s">
        <v>72</v>
      </c>
      <c r="R281" t="s">
        <v>5425</v>
      </c>
      <c r="S281">
        <v>158.37599999999998</v>
      </c>
      <c r="T281">
        <v>4</v>
      </c>
      <c r="U281">
        <v>0.4</v>
      </c>
      <c r="V281">
        <v>-36.954399999999993</v>
      </c>
    </row>
    <row r="282" spans="1:22" x14ac:dyDescent="0.3">
      <c r="A282">
        <v>6382</v>
      </c>
      <c r="B282" t="s">
        <v>8867</v>
      </c>
      <c r="C282">
        <v>2013</v>
      </c>
      <c r="D282" s="13">
        <v>41363</v>
      </c>
      <c r="E282" s="13">
        <v>41367</v>
      </c>
      <c r="F282" t="s">
        <v>50</v>
      </c>
      <c r="G282" t="s">
        <v>1553</v>
      </c>
      <c r="H282" t="s">
        <v>1554</v>
      </c>
      <c r="I282" t="s">
        <v>26</v>
      </c>
      <c r="J282" t="s">
        <v>27</v>
      </c>
      <c r="K282" t="s">
        <v>318</v>
      </c>
      <c r="L282" t="s">
        <v>498</v>
      </c>
      <c r="M282">
        <v>45503</v>
      </c>
      <c r="N282" t="s">
        <v>148</v>
      </c>
      <c r="O282" t="s">
        <v>2232</v>
      </c>
      <c r="P282" t="s">
        <v>32</v>
      </c>
      <c r="Q282" t="s">
        <v>33</v>
      </c>
      <c r="R282" t="s">
        <v>2233</v>
      </c>
      <c r="S282">
        <v>299.97499999999997</v>
      </c>
      <c r="T282">
        <v>5</v>
      </c>
      <c r="U282">
        <v>0.5</v>
      </c>
      <c r="V282">
        <v>-167.98600000000002</v>
      </c>
    </row>
    <row r="283" spans="1:22" x14ac:dyDescent="0.3">
      <c r="A283">
        <v>6346</v>
      </c>
      <c r="B283" t="s">
        <v>8840</v>
      </c>
      <c r="C283">
        <v>2012</v>
      </c>
      <c r="D283" s="13">
        <v>40975</v>
      </c>
      <c r="E283" s="13">
        <v>40978</v>
      </c>
      <c r="F283" t="s">
        <v>188</v>
      </c>
      <c r="G283" t="s">
        <v>6140</v>
      </c>
      <c r="H283" t="s">
        <v>6141</v>
      </c>
      <c r="I283" t="s">
        <v>102</v>
      </c>
      <c r="J283" t="s">
        <v>27</v>
      </c>
      <c r="K283" t="s">
        <v>606</v>
      </c>
      <c r="L283" t="s">
        <v>245</v>
      </c>
      <c r="M283">
        <v>19711</v>
      </c>
      <c r="N283" t="s">
        <v>148</v>
      </c>
      <c r="O283" t="s">
        <v>7055</v>
      </c>
      <c r="P283" t="s">
        <v>71</v>
      </c>
      <c r="Q283" t="s">
        <v>72</v>
      </c>
      <c r="R283" t="s">
        <v>7056</v>
      </c>
      <c r="S283">
        <v>587.97</v>
      </c>
      <c r="T283">
        <v>3</v>
      </c>
      <c r="U283">
        <v>0</v>
      </c>
      <c r="V283">
        <v>170.51129999999998</v>
      </c>
    </row>
    <row r="284" spans="1:22" x14ac:dyDescent="0.3">
      <c r="A284">
        <v>6345</v>
      </c>
      <c r="B284" t="s">
        <v>8840</v>
      </c>
      <c r="C284">
        <v>2012</v>
      </c>
      <c r="D284" s="13">
        <v>40975</v>
      </c>
      <c r="E284" s="13">
        <v>40978</v>
      </c>
      <c r="F284" t="s">
        <v>188</v>
      </c>
      <c r="G284" t="s">
        <v>6140</v>
      </c>
      <c r="H284" t="s">
        <v>6141</v>
      </c>
      <c r="I284" t="s">
        <v>102</v>
      </c>
      <c r="J284" t="s">
        <v>27</v>
      </c>
      <c r="K284" t="s">
        <v>606</v>
      </c>
      <c r="L284" t="s">
        <v>245</v>
      </c>
      <c r="M284">
        <v>19711</v>
      </c>
      <c r="N284" t="s">
        <v>148</v>
      </c>
      <c r="O284" t="s">
        <v>3931</v>
      </c>
      <c r="P284" t="s">
        <v>46</v>
      </c>
      <c r="Q284" t="s">
        <v>75</v>
      </c>
      <c r="R284" t="s">
        <v>3932</v>
      </c>
      <c r="S284">
        <v>69.28</v>
      </c>
      <c r="T284">
        <v>2</v>
      </c>
      <c r="U284">
        <v>0</v>
      </c>
      <c r="V284">
        <v>33.254399999999997</v>
      </c>
    </row>
    <row r="285" spans="1:22" x14ac:dyDescent="0.3">
      <c r="A285">
        <v>6344</v>
      </c>
      <c r="B285" t="s">
        <v>8840</v>
      </c>
      <c r="C285">
        <v>2012</v>
      </c>
      <c r="D285" s="13">
        <v>40975</v>
      </c>
      <c r="E285" s="13">
        <v>40978</v>
      </c>
      <c r="F285" t="s">
        <v>188</v>
      </c>
      <c r="G285" t="s">
        <v>6140</v>
      </c>
      <c r="H285" t="s">
        <v>6141</v>
      </c>
      <c r="I285" t="s">
        <v>102</v>
      </c>
      <c r="J285" t="s">
        <v>27</v>
      </c>
      <c r="K285" t="s">
        <v>606</v>
      </c>
      <c r="L285" t="s">
        <v>245</v>
      </c>
      <c r="M285">
        <v>19711</v>
      </c>
      <c r="N285" t="s">
        <v>148</v>
      </c>
      <c r="O285" t="s">
        <v>1335</v>
      </c>
      <c r="P285" t="s">
        <v>46</v>
      </c>
      <c r="Q285" t="s">
        <v>75</v>
      </c>
      <c r="R285" t="s">
        <v>1336</v>
      </c>
      <c r="S285">
        <v>30.44</v>
      </c>
      <c r="T285">
        <v>2</v>
      </c>
      <c r="U285">
        <v>0</v>
      </c>
      <c r="V285">
        <v>14.9156</v>
      </c>
    </row>
    <row r="286" spans="1:22" x14ac:dyDescent="0.3">
      <c r="A286">
        <v>6343</v>
      </c>
      <c r="B286" t="s">
        <v>8840</v>
      </c>
      <c r="C286">
        <v>2012</v>
      </c>
      <c r="D286" s="13">
        <v>40975</v>
      </c>
      <c r="E286" s="13">
        <v>40978</v>
      </c>
      <c r="F286" t="s">
        <v>188</v>
      </c>
      <c r="G286" t="s">
        <v>6140</v>
      </c>
      <c r="H286" t="s">
        <v>6141</v>
      </c>
      <c r="I286" t="s">
        <v>102</v>
      </c>
      <c r="J286" t="s">
        <v>27</v>
      </c>
      <c r="K286" t="s">
        <v>606</v>
      </c>
      <c r="L286" t="s">
        <v>245</v>
      </c>
      <c r="M286">
        <v>19711</v>
      </c>
      <c r="N286" t="s">
        <v>148</v>
      </c>
      <c r="O286" t="s">
        <v>992</v>
      </c>
      <c r="P286" t="s">
        <v>71</v>
      </c>
      <c r="Q286" t="s">
        <v>161</v>
      </c>
      <c r="R286" t="s">
        <v>993</v>
      </c>
      <c r="S286">
        <v>119.85000000000001</v>
      </c>
      <c r="T286">
        <v>3</v>
      </c>
      <c r="U286">
        <v>0</v>
      </c>
      <c r="V286">
        <v>52.734000000000009</v>
      </c>
    </row>
    <row r="287" spans="1:22" x14ac:dyDescent="0.3">
      <c r="A287">
        <v>6291</v>
      </c>
      <c r="B287" t="s">
        <v>8809</v>
      </c>
      <c r="C287">
        <v>2012</v>
      </c>
      <c r="D287" s="13">
        <v>40981</v>
      </c>
      <c r="E287" s="13">
        <v>40986</v>
      </c>
      <c r="F287" t="s">
        <v>23</v>
      </c>
      <c r="G287" t="s">
        <v>3116</v>
      </c>
      <c r="H287" t="s">
        <v>3117</v>
      </c>
      <c r="I287" t="s">
        <v>102</v>
      </c>
      <c r="J287" t="s">
        <v>27</v>
      </c>
      <c r="K287" t="s">
        <v>8488</v>
      </c>
      <c r="L287" t="s">
        <v>43</v>
      </c>
      <c r="M287">
        <v>95928</v>
      </c>
      <c r="N287" t="s">
        <v>44</v>
      </c>
      <c r="O287" t="s">
        <v>1994</v>
      </c>
      <c r="P287" t="s">
        <v>32</v>
      </c>
      <c r="Q287" t="s">
        <v>65</v>
      </c>
      <c r="R287" t="s">
        <v>1995</v>
      </c>
      <c r="S287">
        <v>327.76</v>
      </c>
      <c r="T287">
        <v>8</v>
      </c>
      <c r="U287">
        <v>0</v>
      </c>
      <c r="V287">
        <v>91.772800000000018</v>
      </c>
    </row>
    <row r="288" spans="1:22" x14ac:dyDescent="0.3">
      <c r="A288">
        <v>6290</v>
      </c>
      <c r="B288" t="s">
        <v>8809</v>
      </c>
      <c r="C288">
        <v>2012</v>
      </c>
      <c r="D288" s="13">
        <v>40981</v>
      </c>
      <c r="E288" s="13">
        <v>40986</v>
      </c>
      <c r="F288" t="s">
        <v>23</v>
      </c>
      <c r="G288" t="s">
        <v>3116</v>
      </c>
      <c r="H288" t="s">
        <v>3117</v>
      </c>
      <c r="I288" t="s">
        <v>102</v>
      </c>
      <c r="J288" t="s">
        <v>27</v>
      </c>
      <c r="K288" t="s">
        <v>8488</v>
      </c>
      <c r="L288" t="s">
        <v>43</v>
      </c>
      <c r="M288">
        <v>95928</v>
      </c>
      <c r="N288" t="s">
        <v>44</v>
      </c>
      <c r="O288" t="s">
        <v>533</v>
      </c>
      <c r="P288" t="s">
        <v>32</v>
      </c>
      <c r="Q288" t="s">
        <v>36</v>
      </c>
      <c r="R288" t="s">
        <v>534</v>
      </c>
      <c r="S288">
        <v>915.13600000000008</v>
      </c>
      <c r="T288">
        <v>4</v>
      </c>
      <c r="U288">
        <v>0.2</v>
      </c>
      <c r="V288">
        <v>102.95279999999988</v>
      </c>
    </row>
    <row r="289" spans="1:22" x14ac:dyDescent="0.3">
      <c r="A289">
        <v>6259</v>
      </c>
      <c r="B289" t="s">
        <v>8785</v>
      </c>
      <c r="C289">
        <v>2012</v>
      </c>
      <c r="D289" s="13">
        <v>40996</v>
      </c>
      <c r="E289" s="13">
        <v>40998</v>
      </c>
      <c r="F289" t="s">
        <v>23</v>
      </c>
      <c r="G289" t="s">
        <v>5105</v>
      </c>
      <c r="H289" t="s">
        <v>5106</v>
      </c>
      <c r="I289" t="s">
        <v>26</v>
      </c>
      <c r="J289" t="s">
        <v>27</v>
      </c>
      <c r="K289" t="s">
        <v>266</v>
      </c>
      <c r="L289" t="s">
        <v>267</v>
      </c>
      <c r="M289">
        <v>10009</v>
      </c>
      <c r="N289" t="s">
        <v>148</v>
      </c>
      <c r="O289" t="s">
        <v>2576</v>
      </c>
      <c r="P289" t="s">
        <v>46</v>
      </c>
      <c r="Q289" t="s">
        <v>173</v>
      </c>
      <c r="R289" t="s">
        <v>2577</v>
      </c>
      <c r="S289">
        <v>22.919999999999998</v>
      </c>
      <c r="T289">
        <v>3</v>
      </c>
      <c r="U289">
        <v>0</v>
      </c>
      <c r="V289">
        <v>11.230799999999999</v>
      </c>
    </row>
    <row r="290" spans="1:22" x14ac:dyDescent="0.3">
      <c r="A290">
        <v>6167</v>
      </c>
      <c r="B290" t="s">
        <v>8723</v>
      </c>
      <c r="C290">
        <v>2011</v>
      </c>
      <c r="D290" s="13">
        <v>40621</v>
      </c>
      <c r="E290" s="13">
        <v>40623</v>
      </c>
      <c r="F290" t="s">
        <v>188</v>
      </c>
      <c r="G290" t="s">
        <v>1779</v>
      </c>
      <c r="H290" t="s">
        <v>1780</v>
      </c>
      <c r="I290" t="s">
        <v>41</v>
      </c>
      <c r="J290" t="s">
        <v>27</v>
      </c>
      <c r="K290" t="s">
        <v>1792</v>
      </c>
      <c r="L290" t="s">
        <v>54</v>
      </c>
      <c r="M290">
        <v>33801</v>
      </c>
      <c r="N290" t="s">
        <v>30</v>
      </c>
      <c r="O290" t="s">
        <v>8674</v>
      </c>
      <c r="P290" t="s">
        <v>71</v>
      </c>
      <c r="Q290" t="s">
        <v>161</v>
      </c>
      <c r="R290" t="s">
        <v>8675</v>
      </c>
      <c r="S290">
        <v>170.24</v>
      </c>
      <c r="T290">
        <v>2</v>
      </c>
      <c r="U290">
        <v>0.2</v>
      </c>
      <c r="V290">
        <v>53.199999999999989</v>
      </c>
    </row>
    <row r="291" spans="1:22" x14ac:dyDescent="0.3">
      <c r="A291">
        <v>6166</v>
      </c>
      <c r="B291" t="s">
        <v>8723</v>
      </c>
      <c r="C291">
        <v>2011</v>
      </c>
      <c r="D291" s="13">
        <v>40621</v>
      </c>
      <c r="E291" s="13">
        <v>40623</v>
      </c>
      <c r="F291" t="s">
        <v>188</v>
      </c>
      <c r="G291" t="s">
        <v>1779</v>
      </c>
      <c r="H291" t="s">
        <v>1780</v>
      </c>
      <c r="I291" t="s">
        <v>41</v>
      </c>
      <c r="J291" t="s">
        <v>27</v>
      </c>
      <c r="K291" t="s">
        <v>1792</v>
      </c>
      <c r="L291" t="s">
        <v>54</v>
      </c>
      <c r="M291">
        <v>33801</v>
      </c>
      <c r="N291" t="s">
        <v>30</v>
      </c>
      <c r="O291" t="s">
        <v>7631</v>
      </c>
      <c r="P291" t="s">
        <v>32</v>
      </c>
      <c r="Q291" t="s">
        <v>65</v>
      </c>
      <c r="R291" t="s">
        <v>7632</v>
      </c>
      <c r="S291">
        <v>20.016000000000002</v>
      </c>
      <c r="T291">
        <v>3</v>
      </c>
      <c r="U291">
        <v>0.2</v>
      </c>
      <c r="V291">
        <v>5.5044000000000013</v>
      </c>
    </row>
    <row r="292" spans="1:22" x14ac:dyDescent="0.3">
      <c r="A292">
        <v>6165</v>
      </c>
      <c r="B292" t="s">
        <v>8723</v>
      </c>
      <c r="C292">
        <v>2011</v>
      </c>
      <c r="D292" s="13">
        <v>40621</v>
      </c>
      <c r="E292" s="13">
        <v>40623</v>
      </c>
      <c r="F292" t="s">
        <v>188</v>
      </c>
      <c r="G292" t="s">
        <v>1779</v>
      </c>
      <c r="H292" t="s">
        <v>1780</v>
      </c>
      <c r="I292" t="s">
        <v>41</v>
      </c>
      <c r="J292" t="s">
        <v>27</v>
      </c>
      <c r="K292" t="s">
        <v>1792</v>
      </c>
      <c r="L292" t="s">
        <v>54</v>
      </c>
      <c r="M292">
        <v>33801</v>
      </c>
      <c r="N292" t="s">
        <v>30</v>
      </c>
      <c r="O292" t="s">
        <v>4098</v>
      </c>
      <c r="P292" t="s">
        <v>32</v>
      </c>
      <c r="Q292" t="s">
        <v>65</v>
      </c>
      <c r="R292" t="s">
        <v>1285</v>
      </c>
      <c r="S292">
        <v>4.9920000000000009</v>
      </c>
      <c r="T292">
        <v>3</v>
      </c>
      <c r="U292">
        <v>0.2</v>
      </c>
      <c r="V292">
        <v>1.3728000000000002</v>
      </c>
    </row>
    <row r="293" spans="1:22" x14ac:dyDescent="0.3">
      <c r="A293">
        <v>6164</v>
      </c>
      <c r="B293" t="s">
        <v>8723</v>
      </c>
      <c r="C293">
        <v>2011</v>
      </c>
      <c r="D293" s="13">
        <v>40621</v>
      </c>
      <c r="E293" s="13">
        <v>40623</v>
      </c>
      <c r="F293" t="s">
        <v>188</v>
      </c>
      <c r="G293" t="s">
        <v>1779</v>
      </c>
      <c r="H293" t="s">
        <v>1780</v>
      </c>
      <c r="I293" t="s">
        <v>41</v>
      </c>
      <c r="J293" t="s">
        <v>27</v>
      </c>
      <c r="K293" t="s">
        <v>1792</v>
      </c>
      <c r="L293" t="s">
        <v>54</v>
      </c>
      <c r="M293">
        <v>33801</v>
      </c>
      <c r="N293" t="s">
        <v>30</v>
      </c>
      <c r="O293" t="s">
        <v>5813</v>
      </c>
      <c r="P293" t="s">
        <v>46</v>
      </c>
      <c r="Q293" t="s">
        <v>75</v>
      </c>
      <c r="R293" t="s">
        <v>5814</v>
      </c>
      <c r="S293">
        <v>33.57</v>
      </c>
      <c r="T293">
        <v>5</v>
      </c>
      <c r="U293">
        <v>0.7</v>
      </c>
      <c r="V293">
        <v>-25.737000000000002</v>
      </c>
    </row>
    <row r="294" spans="1:22" x14ac:dyDescent="0.3">
      <c r="A294">
        <v>6163</v>
      </c>
      <c r="B294" t="s">
        <v>8723</v>
      </c>
      <c r="C294">
        <v>2011</v>
      </c>
      <c r="D294" s="13">
        <v>40621</v>
      </c>
      <c r="E294" s="13">
        <v>40623</v>
      </c>
      <c r="F294" t="s">
        <v>188</v>
      </c>
      <c r="G294" t="s">
        <v>1779</v>
      </c>
      <c r="H294" t="s">
        <v>1780</v>
      </c>
      <c r="I294" t="s">
        <v>41</v>
      </c>
      <c r="J294" t="s">
        <v>27</v>
      </c>
      <c r="K294" t="s">
        <v>1792</v>
      </c>
      <c r="L294" t="s">
        <v>54</v>
      </c>
      <c r="M294">
        <v>33801</v>
      </c>
      <c r="N294" t="s">
        <v>30</v>
      </c>
      <c r="O294" t="s">
        <v>1482</v>
      </c>
      <c r="P294" t="s">
        <v>46</v>
      </c>
      <c r="Q294" t="s">
        <v>59</v>
      </c>
      <c r="R294" t="s">
        <v>1483</v>
      </c>
      <c r="S294">
        <v>26.160000000000004</v>
      </c>
      <c r="T294">
        <v>3</v>
      </c>
      <c r="U294">
        <v>0.2</v>
      </c>
      <c r="V294">
        <v>1.961999999999998</v>
      </c>
    </row>
    <row r="295" spans="1:22" x14ac:dyDescent="0.3">
      <c r="A295">
        <v>6162</v>
      </c>
      <c r="B295" t="s">
        <v>8723</v>
      </c>
      <c r="C295">
        <v>2011</v>
      </c>
      <c r="D295" s="13">
        <v>40621</v>
      </c>
      <c r="E295" s="13">
        <v>40623</v>
      </c>
      <c r="F295" t="s">
        <v>188</v>
      </c>
      <c r="G295" t="s">
        <v>1779</v>
      </c>
      <c r="H295" t="s">
        <v>1780</v>
      </c>
      <c r="I295" t="s">
        <v>41</v>
      </c>
      <c r="J295" t="s">
        <v>27</v>
      </c>
      <c r="K295" t="s">
        <v>1792</v>
      </c>
      <c r="L295" t="s">
        <v>54</v>
      </c>
      <c r="M295">
        <v>33801</v>
      </c>
      <c r="N295" t="s">
        <v>30</v>
      </c>
      <c r="O295" t="s">
        <v>4562</v>
      </c>
      <c r="P295" t="s">
        <v>46</v>
      </c>
      <c r="Q295" t="s">
        <v>47</v>
      </c>
      <c r="R295" t="s">
        <v>4563</v>
      </c>
      <c r="S295">
        <v>11.808</v>
      </c>
      <c r="T295">
        <v>4</v>
      </c>
      <c r="U295">
        <v>0.2</v>
      </c>
      <c r="V295">
        <v>3.9851999999999999</v>
      </c>
    </row>
    <row r="296" spans="1:22" x14ac:dyDescent="0.3">
      <c r="A296">
        <v>6161</v>
      </c>
      <c r="B296" t="s">
        <v>8723</v>
      </c>
      <c r="C296">
        <v>2011</v>
      </c>
      <c r="D296" s="13">
        <v>40621</v>
      </c>
      <c r="E296" s="13">
        <v>40623</v>
      </c>
      <c r="F296" t="s">
        <v>188</v>
      </c>
      <c r="G296" t="s">
        <v>1779</v>
      </c>
      <c r="H296" t="s">
        <v>1780</v>
      </c>
      <c r="I296" t="s">
        <v>41</v>
      </c>
      <c r="J296" t="s">
        <v>27</v>
      </c>
      <c r="K296" t="s">
        <v>1792</v>
      </c>
      <c r="L296" t="s">
        <v>54</v>
      </c>
      <c r="M296">
        <v>33801</v>
      </c>
      <c r="N296" t="s">
        <v>30</v>
      </c>
      <c r="O296" t="s">
        <v>2032</v>
      </c>
      <c r="P296" t="s">
        <v>71</v>
      </c>
      <c r="Q296" t="s">
        <v>72</v>
      </c>
      <c r="R296" t="s">
        <v>2033</v>
      </c>
      <c r="S296">
        <v>323.97600000000006</v>
      </c>
      <c r="T296">
        <v>3</v>
      </c>
      <c r="U296">
        <v>0.2</v>
      </c>
      <c r="V296">
        <v>28.347899999999981</v>
      </c>
    </row>
    <row r="297" spans="1:22" x14ac:dyDescent="0.3">
      <c r="A297">
        <v>6152</v>
      </c>
      <c r="B297" t="s">
        <v>8716</v>
      </c>
      <c r="C297">
        <v>2011</v>
      </c>
      <c r="D297" s="13">
        <v>40620</v>
      </c>
      <c r="E297" s="13">
        <v>40623</v>
      </c>
      <c r="F297" t="s">
        <v>23</v>
      </c>
      <c r="G297" t="s">
        <v>7273</v>
      </c>
      <c r="H297" t="s">
        <v>7274</v>
      </c>
      <c r="I297" t="s">
        <v>102</v>
      </c>
      <c r="J297" t="s">
        <v>27</v>
      </c>
      <c r="K297" t="s">
        <v>127</v>
      </c>
      <c r="L297" t="s">
        <v>43</v>
      </c>
      <c r="M297">
        <v>94110</v>
      </c>
      <c r="N297" t="s">
        <v>44</v>
      </c>
      <c r="O297" t="s">
        <v>7052</v>
      </c>
      <c r="P297" t="s">
        <v>32</v>
      </c>
      <c r="Q297" t="s">
        <v>33</v>
      </c>
      <c r="R297" t="s">
        <v>7053</v>
      </c>
      <c r="S297">
        <v>1198.33</v>
      </c>
      <c r="T297">
        <v>10</v>
      </c>
      <c r="U297">
        <v>0.15</v>
      </c>
      <c r="V297">
        <v>70.490000000000009</v>
      </c>
    </row>
    <row r="298" spans="1:22" x14ac:dyDescent="0.3">
      <c r="A298">
        <v>6139</v>
      </c>
      <c r="B298" t="s">
        <v>8706</v>
      </c>
      <c r="C298">
        <v>2011</v>
      </c>
      <c r="D298" s="13">
        <v>40632</v>
      </c>
      <c r="E298" s="13">
        <v>40637</v>
      </c>
      <c r="F298" t="s">
        <v>50</v>
      </c>
      <c r="G298" t="s">
        <v>2626</v>
      </c>
      <c r="H298" t="s">
        <v>2627</v>
      </c>
      <c r="I298" t="s">
        <v>26</v>
      </c>
      <c r="J298" t="s">
        <v>27</v>
      </c>
      <c r="K298" t="s">
        <v>127</v>
      </c>
      <c r="L298" t="s">
        <v>43</v>
      </c>
      <c r="M298">
        <v>94110</v>
      </c>
      <c r="N298" t="s">
        <v>44</v>
      </c>
      <c r="O298" t="s">
        <v>1669</v>
      </c>
      <c r="P298" t="s">
        <v>32</v>
      </c>
      <c r="Q298" t="s">
        <v>33</v>
      </c>
      <c r="R298" t="s">
        <v>1670</v>
      </c>
      <c r="S298">
        <v>205.666</v>
      </c>
      <c r="T298">
        <v>2</v>
      </c>
      <c r="U298">
        <v>0.15</v>
      </c>
      <c r="V298">
        <v>-12.097999999999999</v>
      </c>
    </row>
    <row r="299" spans="1:22" x14ac:dyDescent="0.3">
      <c r="A299">
        <v>6131</v>
      </c>
      <c r="B299" t="s">
        <v>8694</v>
      </c>
      <c r="C299">
        <v>2014</v>
      </c>
      <c r="D299" s="13">
        <v>41725</v>
      </c>
      <c r="E299" s="13">
        <v>41732</v>
      </c>
      <c r="F299" t="s">
        <v>50</v>
      </c>
      <c r="G299" t="s">
        <v>8695</v>
      </c>
      <c r="H299" t="s">
        <v>8696</v>
      </c>
      <c r="I299" t="s">
        <v>102</v>
      </c>
      <c r="J299" t="s">
        <v>27</v>
      </c>
      <c r="K299" t="s">
        <v>2978</v>
      </c>
      <c r="L299" t="s">
        <v>319</v>
      </c>
      <c r="M299">
        <v>23464</v>
      </c>
      <c r="N299" t="s">
        <v>30</v>
      </c>
      <c r="O299" t="s">
        <v>3989</v>
      </c>
      <c r="P299" t="s">
        <v>46</v>
      </c>
      <c r="Q299" t="s">
        <v>269</v>
      </c>
      <c r="R299" t="s">
        <v>186</v>
      </c>
      <c r="S299">
        <v>3.76</v>
      </c>
      <c r="T299">
        <v>2</v>
      </c>
      <c r="U299">
        <v>0</v>
      </c>
      <c r="V299">
        <v>1.3159999999999998</v>
      </c>
    </row>
    <row r="300" spans="1:22" x14ac:dyDescent="0.3">
      <c r="A300">
        <v>6130</v>
      </c>
      <c r="B300" t="s">
        <v>8694</v>
      </c>
      <c r="C300">
        <v>2014</v>
      </c>
      <c r="D300" s="13">
        <v>41725</v>
      </c>
      <c r="E300" s="13">
        <v>41732</v>
      </c>
      <c r="F300" t="s">
        <v>50</v>
      </c>
      <c r="G300" t="s">
        <v>8695</v>
      </c>
      <c r="H300" t="s">
        <v>8696</v>
      </c>
      <c r="I300" t="s">
        <v>102</v>
      </c>
      <c r="J300" t="s">
        <v>27</v>
      </c>
      <c r="K300" t="s">
        <v>2978</v>
      </c>
      <c r="L300" t="s">
        <v>319</v>
      </c>
      <c r="M300">
        <v>23464</v>
      </c>
      <c r="N300" t="s">
        <v>30</v>
      </c>
      <c r="O300" t="s">
        <v>3637</v>
      </c>
      <c r="P300" t="s">
        <v>71</v>
      </c>
      <c r="Q300" t="s">
        <v>161</v>
      </c>
      <c r="R300" t="s">
        <v>3638</v>
      </c>
      <c r="S300">
        <v>53.25</v>
      </c>
      <c r="T300">
        <v>3</v>
      </c>
      <c r="U300">
        <v>0</v>
      </c>
      <c r="V300">
        <v>20.767499999999998</v>
      </c>
    </row>
    <row r="301" spans="1:22" x14ac:dyDescent="0.3">
      <c r="A301">
        <v>6116</v>
      </c>
      <c r="B301" t="s">
        <v>8681</v>
      </c>
      <c r="C301">
        <v>2013</v>
      </c>
      <c r="D301" s="13">
        <v>41348</v>
      </c>
      <c r="E301" s="13">
        <v>41354</v>
      </c>
      <c r="F301" t="s">
        <v>50</v>
      </c>
      <c r="G301" t="s">
        <v>628</v>
      </c>
      <c r="H301" t="s">
        <v>629</v>
      </c>
      <c r="I301" t="s">
        <v>41</v>
      </c>
      <c r="J301" t="s">
        <v>27</v>
      </c>
      <c r="K301" t="s">
        <v>8682</v>
      </c>
      <c r="L301" t="s">
        <v>43</v>
      </c>
      <c r="M301">
        <v>94061</v>
      </c>
      <c r="N301" t="s">
        <v>44</v>
      </c>
      <c r="O301" t="s">
        <v>232</v>
      </c>
      <c r="P301" t="s">
        <v>46</v>
      </c>
      <c r="Q301" t="s">
        <v>75</v>
      </c>
      <c r="R301" t="s">
        <v>233</v>
      </c>
      <c r="S301">
        <v>41.904000000000003</v>
      </c>
      <c r="T301">
        <v>6</v>
      </c>
      <c r="U301">
        <v>0.2</v>
      </c>
      <c r="V301">
        <v>14.142599999999996</v>
      </c>
    </row>
    <row r="302" spans="1:22" x14ac:dyDescent="0.3">
      <c r="A302">
        <v>6059</v>
      </c>
      <c r="B302" t="s">
        <v>8653</v>
      </c>
      <c r="C302">
        <v>2011</v>
      </c>
      <c r="D302" s="13">
        <v>40604</v>
      </c>
      <c r="E302" s="13">
        <v>40610</v>
      </c>
      <c r="F302" t="s">
        <v>50</v>
      </c>
      <c r="G302" t="s">
        <v>5338</v>
      </c>
      <c r="H302" t="s">
        <v>5339</v>
      </c>
      <c r="I302" t="s">
        <v>102</v>
      </c>
      <c r="J302" t="s">
        <v>27</v>
      </c>
      <c r="K302" t="s">
        <v>266</v>
      </c>
      <c r="L302" t="s">
        <v>267</v>
      </c>
      <c r="M302">
        <v>10009</v>
      </c>
      <c r="N302" t="s">
        <v>148</v>
      </c>
      <c r="O302" t="s">
        <v>283</v>
      </c>
      <c r="P302" t="s">
        <v>46</v>
      </c>
      <c r="Q302" t="s">
        <v>90</v>
      </c>
      <c r="R302" t="s">
        <v>284</v>
      </c>
      <c r="S302">
        <v>36.4</v>
      </c>
      <c r="T302">
        <v>5</v>
      </c>
      <c r="U302">
        <v>0</v>
      </c>
      <c r="V302">
        <v>17.472000000000001</v>
      </c>
    </row>
    <row r="303" spans="1:22" x14ac:dyDescent="0.3">
      <c r="A303">
        <v>6058</v>
      </c>
      <c r="B303" t="s">
        <v>8653</v>
      </c>
      <c r="C303">
        <v>2011</v>
      </c>
      <c r="D303" s="13">
        <v>40604</v>
      </c>
      <c r="E303" s="13">
        <v>40610</v>
      </c>
      <c r="F303" t="s">
        <v>50</v>
      </c>
      <c r="G303" t="s">
        <v>5338</v>
      </c>
      <c r="H303" t="s">
        <v>5339</v>
      </c>
      <c r="I303" t="s">
        <v>102</v>
      </c>
      <c r="J303" t="s">
        <v>27</v>
      </c>
      <c r="K303" t="s">
        <v>266</v>
      </c>
      <c r="L303" t="s">
        <v>267</v>
      </c>
      <c r="M303">
        <v>10009</v>
      </c>
      <c r="N303" t="s">
        <v>148</v>
      </c>
      <c r="O303" t="s">
        <v>669</v>
      </c>
      <c r="P303" t="s">
        <v>46</v>
      </c>
      <c r="Q303" t="s">
        <v>173</v>
      </c>
      <c r="R303" t="s">
        <v>186</v>
      </c>
      <c r="S303">
        <v>11.36</v>
      </c>
      <c r="T303">
        <v>2</v>
      </c>
      <c r="U303">
        <v>0</v>
      </c>
      <c r="V303">
        <v>5.3391999999999991</v>
      </c>
    </row>
    <row r="304" spans="1:22" x14ac:dyDescent="0.3">
      <c r="A304">
        <v>6015</v>
      </c>
      <c r="B304" t="s">
        <v>8621</v>
      </c>
      <c r="C304">
        <v>2013</v>
      </c>
      <c r="D304" s="13">
        <v>41344</v>
      </c>
      <c r="E304" s="13">
        <v>41345</v>
      </c>
      <c r="F304" t="s">
        <v>188</v>
      </c>
      <c r="G304" t="s">
        <v>5098</v>
      </c>
      <c r="H304" t="s">
        <v>5099</v>
      </c>
      <c r="I304" t="s">
        <v>102</v>
      </c>
      <c r="J304" t="s">
        <v>27</v>
      </c>
      <c r="K304" t="s">
        <v>42</v>
      </c>
      <c r="L304" t="s">
        <v>43</v>
      </c>
      <c r="M304">
        <v>90008</v>
      </c>
      <c r="N304" t="s">
        <v>44</v>
      </c>
      <c r="O304" t="s">
        <v>4595</v>
      </c>
      <c r="P304" t="s">
        <v>71</v>
      </c>
      <c r="Q304" t="s">
        <v>72</v>
      </c>
      <c r="R304" t="s">
        <v>4596</v>
      </c>
      <c r="S304">
        <v>4158.9120000000003</v>
      </c>
      <c r="T304">
        <v>8</v>
      </c>
      <c r="U304">
        <v>0.2</v>
      </c>
      <c r="V304">
        <v>363.90480000000025</v>
      </c>
    </row>
    <row r="305" spans="1:22" x14ac:dyDescent="0.3">
      <c r="A305">
        <v>6014</v>
      </c>
      <c r="B305" t="s">
        <v>8621</v>
      </c>
      <c r="C305">
        <v>2013</v>
      </c>
      <c r="D305" s="13">
        <v>41344</v>
      </c>
      <c r="E305" s="13">
        <v>41345</v>
      </c>
      <c r="F305" t="s">
        <v>188</v>
      </c>
      <c r="G305" t="s">
        <v>5098</v>
      </c>
      <c r="H305" t="s">
        <v>5099</v>
      </c>
      <c r="I305" t="s">
        <v>102</v>
      </c>
      <c r="J305" t="s">
        <v>27</v>
      </c>
      <c r="K305" t="s">
        <v>42</v>
      </c>
      <c r="L305" t="s">
        <v>43</v>
      </c>
      <c r="M305">
        <v>90008</v>
      </c>
      <c r="N305" t="s">
        <v>44</v>
      </c>
      <c r="O305" t="s">
        <v>4404</v>
      </c>
      <c r="P305" t="s">
        <v>46</v>
      </c>
      <c r="Q305" t="s">
        <v>90</v>
      </c>
      <c r="R305" t="s">
        <v>4405</v>
      </c>
      <c r="S305">
        <v>14.9</v>
      </c>
      <c r="T305">
        <v>5</v>
      </c>
      <c r="U305">
        <v>0</v>
      </c>
      <c r="V305">
        <v>7.1519999999999992</v>
      </c>
    </row>
    <row r="306" spans="1:22" x14ac:dyDescent="0.3">
      <c r="A306">
        <v>5960</v>
      </c>
      <c r="B306" t="s">
        <v>8595</v>
      </c>
      <c r="C306">
        <v>2013</v>
      </c>
      <c r="D306" s="13">
        <v>41346</v>
      </c>
      <c r="E306" s="13">
        <v>41349</v>
      </c>
      <c r="F306" t="s">
        <v>23</v>
      </c>
      <c r="G306" t="s">
        <v>1358</v>
      </c>
      <c r="H306" t="s">
        <v>1359</v>
      </c>
      <c r="I306" t="s">
        <v>41</v>
      </c>
      <c r="J306" t="s">
        <v>27</v>
      </c>
      <c r="K306" t="s">
        <v>127</v>
      </c>
      <c r="L306" t="s">
        <v>43</v>
      </c>
      <c r="M306">
        <v>94109</v>
      </c>
      <c r="N306" t="s">
        <v>44</v>
      </c>
      <c r="O306" t="s">
        <v>2436</v>
      </c>
      <c r="P306" t="s">
        <v>32</v>
      </c>
      <c r="Q306" t="s">
        <v>36</v>
      </c>
      <c r="R306" t="s">
        <v>2437</v>
      </c>
      <c r="S306">
        <v>770.35200000000009</v>
      </c>
      <c r="T306">
        <v>3</v>
      </c>
      <c r="U306">
        <v>0.2</v>
      </c>
      <c r="V306">
        <v>77.035199999999975</v>
      </c>
    </row>
    <row r="307" spans="1:22" x14ac:dyDescent="0.3">
      <c r="A307">
        <v>5959</v>
      </c>
      <c r="B307" t="s">
        <v>8595</v>
      </c>
      <c r="C307">
        <v>2013</v>
      </c>
      <c r="D307" s="13">
        <v>41346</v>
      </c>
      <c r="E307" s="13">
        <v>41349</v>
      </c>
      <c r="F307" t="s">
        <v>23</v>
      </c>
      <c r="G307" t="s">
        <v>1358</v>
      </c>
      <c r="H307" t="s">
        <v>1359</v>
      </c>
      <c r="I307" t="s">
        <v>41</v>
      </c>
      <c r="J307" t="s">
        <v>27</v>
      </c>
      <c r="K307" t="s">
        <v>127</v>
      </c>
      <c r="L307" t="s">
        <v>43</v>
      </c>
      <c r="M307">
        <v>94109</v>
      </c>
      <c r="N307" t="s">
        <v>44</v>
      </c>
      <c r="O307" t="s">
        <v>2576</v>
      </c>
      <c r="P307" t="s">
        <v>46</v>
      </c>
      <c r="Q307" t="s">
        <v>173</v>
      </c>
      <c r="R307" t="s">
        <v>2577</v>
      </c>
      <c r="S307">
        <v>30.56</v>
      </c>
      <c r="T307">
        <v>4</v>
      </c>
      <c r="U307">
        <v>0</v>
      </c>
      <c r="V307">
        <v>14.974399999999999</v>
      </c>
    </row>
    <row r="308" spans="1:22" x14ac:dyDescent="0.3">
      <c r="A308">
        <v>5958</v>
      </c>
      <c r="B308" t="s">
        <v>8595</v>
      </c>
      <c r="C308">
        <v>2013</v>
      </c>
      <c r="D308" s="13">
        <v>41346</v>
      </c>
      <c r="E308" s="13">
        <v>41349</v>
      </c>
      <c r="F308" t="s">
        <v>23</v>
      </c>
      <c r="G308" t="s">
        <v>1358</v>
      </c>
      <c r="H308" t="s">
        <v>1359</v>
      </c>
      <c r="I308" t="s">
        <v>41</v>
      </c>
      <c r="J308" t="s">
        <v>27</v>
      </c>
      <c r="K308" t="s">
        <v>127</v>
      </c>
      <c r="L308" t="s">
        <v>43</v>
      </c>
      <c r="M308">
        <v>94109</v>
      </c>
      <c r="N308" t="s">
        <v>44</v>
      </c>
      <c r="O308" t="s">
        <v>5161</v>
      </c>
      <c r="P308" t="s">
        <v>46</v>
      </c>
      <c r="Q308" t="s">
        <v>78</v>
      </c>
      <c r="R308" t="s">
        <v>5162</v>
      </c>
      <c r="S308">
        <v>154.9</v>
      </c>
      <c r="T308">
        <v>5</v>
      </c>
      <c r="U308">
        <v>0</v>
      </c>
      <c r="V308">
        <v>40.274000000000001</v>
      </c>
    </row>
    <row r="309" spans="1:22" x14ac:dyDescent="0.3">
      <c r="A309">
        <v>5957</v>
      </c>
      <c r="B309" t="s">
        <v>8595</v>
      </c>
      <c r="C309">
        <v>2013</v>
      </c>
      <c r="D309" s="13">
        <v>41346</v>
      </c>
      <c r="E309" s="13">
        <v>41349</v>
      </c>
      <c r="F309" t="s">
        <v>23</v>
      </c>
      <c r="G309" t="s">
        <v>1358</v>
      </c>
      <c r="H309" t="s">
        <v>1359</v>
      </c>
      <c r="I309" t="s">
        <v>41</v>
      </c>
      <c r="J309" t="s">
        <v>27</v>
      </c>
      <c r="K309" t="s">
        <v>127</v>
      </c>
      <c r="L309" t="s">
        <v>43</v>
      </c>
      <c r="M309">
        <v>94109</v>
      </c>
      <c r="N309" t="s">
        <v>44</v>
      </c>
      <c r="O309" t="s">
        <v>1096</v>
      </c>
      <c r="P309" t="s">
        <v>46</v>
      </c>
      <c r="Q309" t="s">
        <v>59</v>
      </c>
      <c r="R309" t="s">
        <v>1097</v>
      </c>
      <c r="S309">
        <v>676.55</v>
      </c>
      <c r="T309">
        <v>5</v>
      </c>
      <c r="U309">
        <v>0</v>
      </c>
      <c r="V309">
        <v>6.7655000000000598</v>
      </c>
    </row>
    <row r="310" spans="1:22" x14ac:dyDescent="0.3">
      <c r="A310">
        <v>5954</v>
      </c>
      <c r="B310" t="s">
        <v>8593</v>
      </c>
      <c r="C310">
        <v>2011</v>
      </c>
      <c r="D310" s="13">
        <v>40632</v>
      </c>
      <c r="E310" s="13">
        <v>40633</v>
      </c>
      <c r="F310" t="s">
        <v>188</v>
      </c>
      <c r="G310" t="s">
        <v>7287</v>
      </c>
      <c r="H310" t="s">
        <v>7288</v>
      </c>
      <c r="I310" t="s">
        <v>41</v>
      </c>
      <c r="J310" t="s">
        <v>27</v>
      </c>
      <c r="K310" t="s">
        <v>266</v>
      </c>
      <c r="L310" t="s">
        <v>267</v>
      </c>
      <c r="M310">
        <v>10009</v>
      </c>
      <c r="N310" t="s">
        <v>148</v>
      </c>
      <c r="O310" t="s">
        <v>7845</v>
      </c>
      <c r="P310" t="s">
        <v>46</v>
      </c>
      <c r="Q310" t="s">
        <v>68</v>
      </c>
      <c r="R310" t="s">
        <v>7846</v>
      </c>
      <c r="S310">
        <v>10.5</v>
      </c>
      <c r="T310">
        <v>5</v>
      </c>
      <c r="U310">
        <v>0</v>
      </c>
      <c r="V310">
        <v>2.9400000000000004</v>
      </c>
    </row>
    <row r="311" spans="1:22" x14ac:dyDescent="0.3">
      <c r="A311">
        <v>5952</v>
      </c>
      <c r="B311" t="s">
        <v>8588</v>
      </c>
      <c r="C311">
        <v>2014</v>
      </c>
      <c r="D311" s="13">
        <v>41704</v>
      </c>
      <c r="E311" s="13">
        <v>41704</v>
      </c>
      <c r="F311" t="s">
        <v>1290</v>
      </c>
      <c r="G311" t="s">
        <v>995</v>
      </c>
      <c r="H311" t="s">
        <v>996</v>
      </c>
      <c r="I311" t="s">
        <v>41</v>
      </c>
      <c r="J311" t="s">
        <v>27</v>
      </c>
      <c r="K311" t="s">
        <v>5279</v>
      </c>
      <c r="L311" t="s">
        <v>1487</v>
      </c>
      <c r="M311">
        <v>38671</v>
      </c>
      <c r="N311" t="s">
        <v>30</v>
      </c>
      <c r="O311" t="s">
        <v>3567</v>
      </c>
      <c r="P311" t="s">
        <v>46</v>
      </c>
      <c r="Q311" t="s">
        <v>75</v>
      </c>
      <c r="R311" t="s">
        <v>8589</v>
      </c>
      <c r="S311">
        <v>234.36</v>
      </c>
      <c r="T311">
        <v>6</v>
      </c>
      <c r="U311">
        <v>0</v>
      </c>
      <c r="V311">
        <v>112.49279999999999</v>
      </c>
    </row>
    <row r="312" spans="1:22" x14ac:dyDescent="0.3">
      <c r="A312">
        <v>5951</v>
      </c>
      <c r="B312" t="s">
        <v>8588</v>
      </c>
      <c r="C312">
        <v>2014</v>
      </c>
      <c r="D312" s="13">
        <v>41704</v>
      </c>
      <c r="E312" s="13">
        <v>41704</v>
      </c>
      <c r="F312" t="s">
        <v>1290</v>
      </c>
      <c r="G312" t="s">
        <v>995</v>
      </c>
      <c r="H312" t="s">
        <v>996</v>
      </c>
      <c r="I312" t="s">
        <v>41</v>
      </c>
      <c r="J312" t="s">
        <v>27</v>
      </c>
      <c r="K312" t="s">
        <v>5279</v>
      </c>
      <c r="L312" t="s">
        <v>1487</v>
      </c>
      <c r="M312">
        <v>38671</v>
      </c>
      <c r="N312" t="s">
        <v>30</v>
      </c>
      <c r="O312" t="s">
        <v>706</v>
      </c>
      <c r="P312" t="s">
        <v>46</v>
      </c>
      <c r="Q312" t="s">
        <v>78</v>
      </c>
      <c r="R312" t="s">
        <v>707</v>
      </c>
      <c r="S312">
        <v>262.24</v>
      </c>
      <c r="T312">
        <v>2</v>
      </c>
      <c r="U312">
        <v>0</v>
      </c>
      <c r="V312">
        <v>78.671999999999997</v>
      </c>
    </row>
    <row r="313" spans="1:22" x14ac:dyDescent="0.3">
      <c r="A313">
        <v>5950</v>
      </c>
      <c r="B313" t="s">
        <v>8588</v>
      </c>
      <c r="C313">
        <v>2014</v>
      </c>
      <c r="D313" s="13">
        <v>41704</v>
      </c>
      <c r="E313" s="13">
        <v>41704</v>
      </c>
      <c r="F313" t="s">
        <v>1290</v>
      </c>
      <c r="G313" t="s">
        <v>995</v>
      </c>
      <c r="H313" t="s">
        <v>996</v>
      </c>
      <c r="I313" t="s">
        <v>41</v>
      </c>
      <c r="J313" t="s">
        <v>27</v>
      </c>
      <c r="K313" t="s">
        <v>5279</v>
      </c>
      <c r="L313" t="s">
        <v>1487</v>
      </c>
      <c r="M313">
        <v>38671</v>
      </c>
      <c r="N313" t="s">
        <v>30</v>
      </c>
      <c r="O313" t="s">
        <v>1594</v>
      </c>
      <c r="P313" t="s">
        <v>71</v>
      </c>
      <c r="Q313" t="s">
        <v>161</v>
      </c>
      <c r="R313" t="s">
        <v>1595</v>
      </c>
      <c r="S313">
        <v>299.96999999999997</v>
      </c>
      <c r="T313">
        <v>3</v>
      </c>
      <c r="U313">
        <v>0</v>
      </c>
      <c r="V313">
        <v>125.98740000000001</v>
      </c>
    </row>
    <row r="314" spans="1:22" x14ac:dyDescent="0.3">
      <c r="A314">
        <v>5949</v>
      </c>
      <c r="B314" t="s">
        <v>8588</v>
      </c>
      <c r="C314">
        <v>2014</v>
      </c>
      <c r="D314" s="13">
        <v>41704</v>
      </c>
      <c r="E314" s="13">
        <v>41704</v>
      </c>
      <c r="F314" t="s">
        <v>1290</v>
      </c>
      <c r="G314" t="s">
        <v>995</v>
      </c>
      <c r="H314" t="s">
        <v>996</v>
      </c>
      <c r="I314" t="s">
        <v>41</v>
      </c>
      <c r="J314" t="s">
        <v>27</v>
      </c>
      <c r="K314" t="s">
        <v>5279</v>
      </c>
      <c r="L314" t="s">
        <v>1487</v>
      </c>
      <c r="M314">
        <v>38671</v>
      </c>
      <c r="N314" t="s">
        <v>30</v>
      </c>
      <c r="O314" t="s">
        <v>2985</v>
      </c>
      <c r="P314" t="s">
        <v>46</v>
      </c>
      <c r="Q314" t="s">
        <v>173</v>
      </c>
      <c r="R314" t="s">
        <v>2986</v>
      </c>
      <c r="S314">
        <v>42.68</v>
      </c>
      <c r="T314">
        <v>4</v>
      </c>
      <c r="U314">
        <v>0</v>
      </c>
      <c r="V314">
        <v>19.6328</v>
      </c>
    </row>
    <row r="315" spans="1:22" x14ac:dyDescent="0.3">
      <c r="A315">
        <v>5885</v>
      </c>
      <c r="B315" t="s">
        <v>8551</v>
      </c>
      <c r="C315">
        <v>2013</v>
      </c>
      <c r="D315" s="13">
        <v>41347</v>
      </c>
      <c r="E315" s="13">
        <v>41349</v>
      </c>
      <c r="F315" t="s">
        <v>23</v>
      </c>
      <c r="G315" t="s">
        <v>4764</v>
      </c>
      <c r="H315" t="s">
        <v>4765</v>
      </c>
      <c r="I315" t="s">
        <v>41</v>
      </c>
      <c r="J315" t="s">
        <v>27</v>
      </c>
      <c r="K315" t="s">
        <v>127</v>
      </c>
      <c r="L315" t="s">
        <v>43</v>
      </c>
      <c r="M315">
        <v>94109</v>
      </c>
      <c r="N315" t="s">
        <v>44</v>
      </c>
      <c r="O315" t="s">
        <v>5590</v>
      </c>
      <c r="P315" t="s">
        <v>46</v>
      </c>
      <c r="Q315" t="s">
        <v>578</v>
      </c>
      <c r="R315" t="s">
        <v>5591</v>
      </c>
      <c r="S315">
        <v>4912.59</v>
      </c>
      <c r="T315">
        <v>3</v>
      </c>
      <c r="U315">
        <v>0</v>
      </c>
      <c r="V315">
        <v>196.50359999999978</v>
      </c>
    </row>
    <row r="316" spans="1:22" x14ac:dyDescent="0.3">
      <c r="A316">
        <v>5884</v>
      </c>
      <c r="B316" t="s">
        <v>8551</v>
      </c>
      <c r="C316">
        <v>2013</v>
      </c>
      <c r="D316" s="13">
        <v>41347</v>
      </c>
      <c r="E316" s="13">
        <v>41349</v>
      </c>
      <c r="F316" t="s">
        <v>23</v>
      </c>
      <c r="G316" t="s">
        <v>4764</v>
      </c>
      <c r="H316" t="s">
        <v>4765</v>
      </c>
      <c r="I316" t="s">
        <v>41</v>
      </c>
      <c r="J316" t="s">
        <v>27</v>
      </c>
      <c r="K316" t="s">
        <v>127</v>
      </c>
      <c r="L316" t="s">
        <v>43</v>
      </c>
      <c r="M316">
        <v>94109</v>
      </c>
      <c r="N316" t="s">
        <v>44</v>
      </c>
      <c r="O316" t="s">
        <v>1480</v>
      </c>
      <c r="P316" t="s">
        <v>32</v>
      </c>
      <c r="Q316" t="s">
        <v>65</v>
      </c>
      <c r="R316" t="s">
        <v>1481</v>
      </c>
      <c r="S316">
        <v>28.28</v>
      </c>
      <c r="T316">
        <v>2</v>
      </c>
      <c r="U316">
        <v>0</v>
      </c>
      <c r="V316">
        <v>7.352800000000002</v>
      </c>
    </row>
    <row r="317" spans="1:22" x14ac:dyDescent="0.3">
      <c r="A317">
        <v>5873</v>
      </c>
      <c r="B317" t="s">
        <v>8545</v>
      </c>
      <c r="C317">
        <v>2014</v>
      </c>
      <c r="D317" s="13">
        <v>41729</v>
      </c>
      <c r="E317" s="13">
        <v>41733</v>
      </c>
      <c r="F317" t="s">
        <v>50</v>
      </c>
      <c r="G317" t="s">
        <v>3915</v>
      </c>
      <c r="H317" t="s">
        <v>3916</v>
      </c>
      <c r="I317" t="s">
        <v>102</v>
      </c>
      <c r="J317" t="s">
        <v>27</v>
      </c>
      <c r="K317" t="s">
        <v>497</v>
      </c>
      <c r="L317" t="s">
        <v>1272</v>
      </c>
      <c r="M317">
        <v>31907</v>
      </c>
      <c r="N317" t="s">
        <v>30</v>
      </c>
      <c r="O317" t="s">
        <v>223</v>
      </c>
      <c r="P317" t="s">
        <v>46</v>
      </c>
      <c r="Q317" t="s">
        <v>59</v>
      </c>
      <c r="R317" t="s">
        <v>224</v>
      </c>
      <c r="S317">
        <v>59.76</v>
      </c>
      <c r="T317">
        <v>1</v>
      </c>
      <c r="U317">
        <v>0</v>
      </c>
      <c r="V317">
        <v>16.732800000000005</v>
      </c>
    </row>
    <row r="318" spans="1:22" x14ac:dyDescent="0.3">
      <c r="A318">
        <v>5839</v>
      </c>
      <c r="B318" t="s">
        <v>8521</v>
      </c>
      <c r="C318">
        <v>2012</v>
      </c>
      <c r="D318" s="13">
        <v>40995</v>
      </c>
      <c r="E318" s="13">
        <v>41002</v>
      </c>
      <c r="F318" t="s">
        <v>50</v>
      </c>
      <c r="G318" t="s">
        <v>5248</v>
      </c>
      <c r="H318" t="s">
        <v>5249</v>
      </c>
      <c r="I318" t="s">
        <v>26</v>
      </c>
      <c r="J318" t="s">
        <v>27</v>
      </c>
      <c r="K318" t="s">
        <v>95</v>
      </c>
      <c r="L318" t="s">
        <v>96</v>
      </c>
      <c r="M318">
        <v>98115</v>
      </c>
      <c r="N318" t="s">
        <v>44</v>
      </c>
      <c r="O318" t="s">
        <v>8522</v>
      </c>
      <c r="P318" t="s">
        <v>46</v>
      </c>
      <c r="Q318" t="s">
        <v>59</v>
      </c>
      <c r="R318" t="s">
        <v>8523</v>
      </c>
      <c r="S318">
        <v>83.699999999999989</v>
      </c>
      <c r="T318">
        <v>5</v>
      </c>
      <c r="U318">
        <v>0</v>
      </c>
      <c r="V318">
        <v>3.3479999999999954</v>
      </c>
    </row>
    <row r="319" spans="1:22" x14ac:dyDescent="0.3">
      <c r="A319">
        <v>5813</v>
      </c>
      <c r="B319" t="s">
        <v>8502</v>
      </c>
      <c r="C319">
        <v>2012</v>
      </c>
      <c r="D319" s="13">
        <v>40990</v>
      </c>
      <c r="E319" s="13">
        <v>40994</v>
      </c>
      <c r="F319" t="s">
        <v>50</v>
      </c>
      <c r="G319" t="s">
        <v>2109</v>
      </c>
      <c r="H319" t="s">
        <v>2110</v>
      </c>
      <c r="I319" t="s">
        <v>41</v>
      </c>
      <c r="J319" t="s">
        <v>27</v>
      </c>
      <c r="K319" t="s">
        <v>947</v>
      </c>
      <c r="L319" t="s">
        <v>43</v>
      </c>
      <c r="M319">
        <v>92037</v>
      </c>
      <c r="N319" t="s">
        <v>44</v>
      </c>
      <c r="O319" t="s">
        <v>2527</v>
      </c>
      <c r="P319" t="s">
        <v>71</v>
      </c>
      <c r="Q319" t="s">
        <v>72</v>
      </c>
      <c r="R319" t="s">
        <v>2528</v>
      </c>
      <c r="S319">
        <v>1487.9760000000001</v>
      </c>
      <c r="T319">
        <v>3</v>
      </c>
      <c r="U319">
        <v>0.2</v>
      </c>
      <c r="V319">
        <v>185.99699999999984</v>
      </c>
    </row>
    <row r="320" spans="1:22" x14ac:dyDescent="0.3">
      <c r="A320">
        <v>5812</v>
      </c>
      <c r="B320" t="s">
        <v>8502</v>
      </c>
      <c r="C320">
        <v>2012</v>
      </c>
      <c r="D320" s="13">
        <v>40990</v>
      </c>
      <c r="E320" s="13">
        <v>40994</v>
      </c>
      <c r="F320" t="s">
        <v>50</v>
      </c>
      <c r="G320" t="s">
        <v>2109</v>
      </c>
      <c r="H320" t="s">
        <v>2110</v>
      </c>
      <c r="I320" t="s">
        <v>41</v>
      </c>
      <c r="J320" t="s">
        <v>27</v>
      </c>
      <c r="K320" t="s">
        <v>947</v>
      </c>
      <c r="L320" t="s">
        <v>43</v>
      </c>
      <c r="M320">
        <v>92037</v>
      </c>
      <c r="N320" t="s">
        <v>44</v>
      </c>
      <c r="O320" t="s">
        <v>8503</v>
      </c>
      <c r="P320" t="s">
        <v>32</v>
      </c>
      <c r="Q320" t="s">
        <v>65</v>
      </c>
      <c r="R320" t="s">
        <v>8504</v>
      </c>
      <c r="S320">
        <v>91.96</v>
      </c>
      <c r="T320">
        <v>2</v>
      </c>
      <c r="U320">
        <v>0</v>
      </c>
      <c r="V320">
        <v>15.633199999999988</v>
      </c>
    </row>
    <row r="321" spans="1:22" x14ac:dyDescent="0.3">
      <c r="A321">
        <v>5811</v>
      </c>
      <c r="B321" t="s">
        <v>8502</v>
      </c>
      <c r="C321">
        <v>2012</v>
      </c>
      <c r="D321" s="13">
        <v>40990</v>
      </c>
      <c r="E321" s="13">
        <v>40994</v>
      </c>
      <c r="F321" t="s">
        <v>50</v>
      </c>
      <c r="G321" t="s">
        <v>2109</v>
      </c>
      <c r="H321" t="s">
        <v>2110</v>
      </c>
      <c r="I321" t="s">
        <v>41</v>
      </c>
      <c r="J321" t="s">
        <v>27</v>
      </c>
      <c r="K321" t="s">
        <v>947</v>
      </c>
      <c r="L321" t="s">
        <v>43</v>
      </c>
      <c r="M321">
        <v>92037</v>
      </c>
      <c r="N321" t="s">
        <v>44</v>
      </c>
      <c r="O321" t="s">
        <v>3190</v>
      </c>
      <c r="P321" t="s">
        <v>46</v>
      </c>
      <c r="Q321" t="s">
        <v>90</v>
      </c>
      <c r="R321" t="s">
        <v>186</v>
      </c>
      <c r="S321">
        <v>105.52</v>
      </c>
      <c r="T321">
        <v>4</v>
      </c>
      <c r="U321">
        <v>0</v>
      </c>
      <c r="V321">
        <v>48.539199999999994</v>
      </c>
    </row>
    <row r="322" spans="1:22" x14ac:dyDescent="0.3">
      <c r="A322">
        <v>5803</v>
      </c>
      <c r="B322" t="s">
        <v>8497</v>
      </c>
      <c r="C322">
        <v>2012</v>
      </c>
      <c r="D322" s="13">
        <v>40990</v>
      </c>
      <c r="E322" s="13">
        <v>40992</v>
      </c>
      <c r="F322" t="s">
        <v>188</v>
      </c>
      <c r="G322" t="s">
        <v>665</v>
      </c>
      <c r="H322" t="s">
        <v>666</v>
      </c>
      <c r="I322" t="s">
        <v>26</v>
      </c>
      <c r="J322" t="s">
        <v>27</v>
      </c>
      <c r="K322" t="s">
        <v>5413</v>
      </c>
      <c r="L322" t="s">
        <v>43</v>
      </c>
      <c r="M322">
        <v>91360</v>
      </c>
      <c r="N322" t="s">
        <v>44</v>
      </c>
      <c r="O322" t="s">
        <v>1682</v>
      </c>
      <c r="P322" t="s">
        <v>71</v>
      </c>
      <c r="Q322" t="s">
        <v>72</v>
      </c>
      <c r="R322" t="s">
        <v>1683</v>
      </c>
      <c r="S322">
        <v>15.984000000000002</v>
      </c>
      <c r="T322">
        <v>2</v>
      </c>
      <c r="U322">
        <v>0.2</v>
      </c>
      <c r="V322">
        <v>1.1988000000000003</v>
      </c>
    </row>
    <row r="323" spans="1:22" x14ac:dyDescent="0.3">
      <c r="A323">
        <v>5755</v>
      </c>
      <c r="B323" t="s">
        <v>8461</v>
      </c>
      <c r="C323">
        <v>2012</v>
      </c>
      <c r="D323" s="13">
        <v>40997</v>
      </c>
      <c r="E323" s="13">
        <v>41002</v>
      </c>
      <c r="F323" t="s">
        <v>23</v>
      </c>
      <c r="G323" t="s">
        <v>2009</v>
      </c>
      <c r="H323" t="s">
        <v>2010</v>
      </c>
      <c r="I323" t="s">
        <v>26</v>
      </c>
      <c r="J323" t="s">
        <v>27</v>
      </c>
      <c r="K323" t="s">
        <v>318</v>
      </c>
      <c r="L323" t="s">
        <v>319</v>
      </c>
      <c r="M323">
        <v>22153</v>
      </c>
      <c r="N323" t="s">
        <v>30</v>
      </c>
      <c r="O323" t="s">
        <v>1282</v>
      </c>
      <c r="P323" t="s">
        <v>46</v>
      </c>
      <c r="Q323" t="s">
        <v>68</v>
      </c>
      <c r="R323" t="s">
        <v>1283</v>
      </c>
      <c r="S323">
        <v>5.56</v>
      </c>
      <c r="T323">
        <v>2</v>
      </c>
      <c r="U323">
        <v>0</v>
      </c>
      <c r="V323">
        <v>1.4455999999999998</v>
      </c>
    </row>
    <row r="324" spans="1:22" x14ac:dyDescent="0.3">
      <c r="A324">
        <v>5746</v>
      </c>
      <c r="B324" t="s">
        <v>8452</v>
      </c>
      <c r="C324">
        <v>2014</v>
      </c>
      <c r="D324" s="13">
        <v>41727</v>
      </c>
      <c r="E324" s="13">
        <v>41730</v>
      </c>
      <c r="F324" t="s">
        <v>188</v>
      </c>
      <c r="G324" t="s">
        <v>6604</v>
      </c>
      <c r="H324" t="s">
        <v>6605</v>
      </c>
      <c r="I324" t="s">
        <v>41</v>
      </c>
      <c r="J324" t="s">
        <v>27</v>
      </c>
      <c r="K324" t="s">
        <v>746</v>
      </c>
      <c r="L324" t="s">
        <v>43</v>
      </c>
      <c r="M324">
        <v>94533</v>
      </c>
      <c r="N324" t="s">
        <v>44</v>
      </c>
      <c r="O324" t="s">
        <v>5753</v>
      </c>
      <c r="P324" t="s">
        <v>32</v>
      </c>
      <c r="Q324" t="s">
        <v>65</v>
      </c>
      <c r="R324" t="s">
        <v>5754</v>
      </c>
      <c r="S324">
        <v>21.560000000000002</v>
      </c>
      <c r="T324">
        <v>7</v>
      </c>
      <c r="U324">
        <v>0</v>
      </c>
      <c r="V324">
        <v>6.8991999999999987</v>
      </c>
    </row>
    <row r="325" spans="1:22" x14ac:dyDescent="0.3">
      <c r="A325">
        <v>5745</v>
      </c>
      <c r="B325" t="s">
        <v>8452</v>
      </c>
      <c r="C325">
        <v>2014</v>
      </c>
      <c r="D325" s="13">
        <v>41727</v>
      </c>
      <c r="E325" s="13">
        <v>41730</v>
      </c>
      <c r="F325" t="s">
        <v>188</v>
      </c>
      <c r="G325" t="s">
        <v>6604</v>
      </c>
      <c r="H325" t="s">
        <v>6605</v>
      </c>
      <c r="I325" t="s">
        <v>41</v>
      </c>
      <c r="J325" t="s">
        <v>27</v>
      </c>
      <c r="K325" t="s">
        <v>746</v>
      </c>
      <c r="L325" t="s">
        <v>43</v>
      </c>
      <c r="M325">
        <v>94533</v>
      </c>
      <c r="N325" t="s">
        <v>44</v>
      </c>
      <c r="O325" t="s">
        <v>1629</v>
      </c>
      <c r="P325" t="s">
        <v>46</v>
      </c>
      <c r="Q325" t="s">
        <v>59</v>
      </c>
      <c r="R325" t="s">
        <v>1630</v>
      </c>
      <c r="S325">
        <v>795.48</v>
      </c>
      <c r="T325">
        <v>7</v>
      </c>
      <c r="U325">
        <v>0</v>
      </c>
      <c r="V325">
        <v>7.9547999999999632</v>
      </c>
    </row>
    <row r="326" spans="1:22" x14ac:dyDescent="0.3">
      <c r="A326">
        <v>5744</v>
      </c>
      <c r="B326" t="s">
        <v>8452</v>
      </c>
      <c r="C326">
        <v>2014</v>
      </c>
      <c r="D326" s="13">
        <v>41727</v>
      </c>
      <c r="E326" s="13">
        <v>41730</v>
      </c>
      <c r="F326" t="s">
        <v>188</v>
      </c>
      <c r="G326" t="s">
        <v>6604</v>
      </c>
      <c r="H326" t="s">
        <v>6605</v>
      </c>
      <c r="I326" t="s">
        <v>41</v>
      </c>
      <c r="J326" t="s">
        <v>27</v>
      </c>
      <c r="K326" t="s">
        <v>746</v>
      </c>
      <c r="L326" t="s">
        <v>43</v>
      </c>
      <c r="M326">
        <v>94533</v>
      </c>
      <c r="N326" t="s">
        <v>44</v>
      </c>
      <c r="O326" t="s">
        <v>2247</v>
      </c>
      <c r="P326" t="s">
        <v>46</v>
      </c>
      <c r="Q326" t="s">
        <v>90</v>
      </c>
      <c r="R326" t="s">
        <v>2248</v>
      </c>
      <c r="S326">
        <v>20.04</v>
      </c>
      <c r="T326">
        <v>3</v>
      </c>
      <c r="U326">
        <v>0</v>
      </c>
      <c r="V326">
        <v>9.6191999999999993</v>
      </c>
    </row>
    <row r="327" spans="1:22" x14ac:dyDescent="0.3">
      <c r="A327">
        <v>5743</v>
      </c>
      <c r="B327" t="s">
        <v>8452</v>
      </c>
      <c r="C327">
        <v>2014</v>
      </c>
      <c r="D327" s="13">
        <v>41727</v>
      </c>
      <c r="E327" s="13">
        <v>41730</v>
      </c>
      <c r="F327" t="s">
        <v>188</v>
      </c>
      <c r="G327" t="s">
        <v>6604</v>
      </c>
      <c r="H327" t="s">
        <v>6605</v>
      </c>
      <c r="I327" t="s">
        <v>41</v>
      </c>
      <c r="J327" t="s">
        <v>27</v>
      </c>
      <c r="K327" t="s">
        <v>746</v>
      </c>
      <c r="L327" t="s">
        <v>43</v>
      </c>
      <c r="M327">
        <v>94533</v>
      </c>
      <c r="N327" t="s">
        <v>44</v>
      </c>
      <c r="O327" t="s">
        <v>2550</v>
      </c>
      <c r="P327" t="s">
        <v>46</v>
      </c>
      <c r="Q327" t="s">
        <v>90</v>
      </c>
      <c r="R327" t="s">
        <v>2551</v>
      </c>
      <c r="S327">
        <v>26.72</v>
      </c>
      <c r="T327">
        <v>4</v>
      </c>
      <c r="U327">
        <v>0</v>
      </c>
      <c r="V327">
        <v>12.8256</v>
      </c>
    </row>
    <row r="328" spans="1:22" x14ac:dyDescent="0.3">
      <c r="A328">
        <v>5742</v>
      </c>
      <c r="B328" t="s">
        <v>8452</v>
      </c>
      <c r="C328">
        <v>2014</v>
      </c>
      <c r="D328" s="13">
        <v>41727</v>
      </c>
      <c r="E328" s="13">
        <v>41730</v>
      </c>
      <c r="F328" t="s">
        <v>188</v>
      </c>
      <c r="G328" t="s">
        <v>6604</v>
      </c>
      <c r="H328" t="s">
        <v>6605</v>
      </c>
      <c r="I328" t="s">
        <v>41</v>
      </c>
      <c r="J328" t="s">
        <v>27</v>
      </c>
      <c r="K328" t="s">
        <v>746</v>
      </c>
      <c r="L328" t="s">
        <v>43</v>
      </c>
      <c r="M328">
        <v>94533</v>
      </c>
      <c r="N328" t="s">
        <v>44</v>
      </c>
      <c r="O328" t="s">
        <v>4358</v>
      </c>
      <c r="P328" t="s">
        <v>71</v>
      </c>
      <c r="Q328" t="s">
        <v>682</v>
      </c>
      <c r="R328" t="s">
        <v>4359</v>
      </c>
      <c r="S328">
        <v>532.72</v>
      </c>
      <c r="T328">
        <v>2</v>
      </c>
      <c r="U328">
        <v>0.2</v>
      </c>
      <c r="V328">
        <v>53.271999999999991</v>
      </c>
    </row>
    <row r="329" spans="1:22" x14ac:dyDescent="0.3">
      <c r="A329">
        <v>5741</v>
      </c>
      <c r="B329" t="s">
        <v>8452</v>
      </c>
      <c r="C329">
        <v>2014</v>
      </c>
      <c r="D329" s="13">
        <v>41727</v>
      </c>
      <c r="E329" s="13">
        <v>41730</v>
      </c>
      <c r="F329" t="s">
        <v>188</v>
      </c>
      <c r="G329" t="s">
        <v>6604</v>
      </c>
      <c r="H329" t="s">
        <v>6605</v>
      </c>
      <c r="I329" t="s">
        <v>41</v>
      </c>
      <c r="J329" t="s">
        <v>27</v>
      </c>
      <c r="K329" t="s">
        <v>746</v>
      </c>
      <c r="L329" t="s">
        <v>43</v>
      </c>
      <c r="M329">
        <v>94533</v>
      </c>
      <c r="N329" t="s">
        <v>44</v>
      </c>
      <c r="O329" t="s">
        <v>2932</v>
      </c>
      <c r="P329" t="s">
        <v>32</v>
      </c>
      <c r="Q329" t="s">
        <v>65</v>
      </c>
      <c r="R329" t="s">
        <v>2933</v>
      </c>
      <c r="S329">
        <v>26.48</v>
      </c>
      <c r="T329">
        <v>1</v>
      </c>
      <c r="U329">
        <v>0</v>
      </c>
      <c r="V329">
        <v>10.0624</v>
      </c>
    </row>
    <row r="330" spans="1:22" x14ac:dyDescent="0.3">
      <c r="A330">
        <v>5740</v>
      </c>
      <c r="B330" t="s">
        <v>8452</v>
      </c>
      <c r="C330">
        <v>2014</v>
      </c>
      <c r="D330" s="13">
        <v>41727</v>
      </c>
      <c r="E330" s="13">
        <v>41730</v>
      </c>
      <c r="F330" t="s">
        <v>188</v>
      </c>
      <c r="G330" t="s">
        <v>6604</v>
      </c>
      <c r="H330" t="s">
        <v>6605</v>
      </c>
      <c r="I330" t="s">
        <v>41</v>
      </c>
      <c r="J330" t="s">
        <v>27</v>
      </c>
      <c r="K330" t="s">
        <v>746</v>
      </c>
      <c r="L330" t="s">
        <v>43</v>
      </c>
      <c r="M330">
        <v>94533</v>
      </c>
      <c r="N330" t="s">
        <v>44</v>
      </c>
      <c r="O330" t="s">
        <v>7334</v>
      </c>
      <c r="P330" t="s">
        <v>46</v>
      </c>
      <c r="Q330" t="s">
        <v>90</v>
      </c>
      <c r="R330" t="s">
        <v>7335</v>
      </c>
      <c r="S330">
        <v>12.96</v>
      </c>
      <c r="T330">
        <v>2</v>
      </c>
      <c r="U330">
        <v>0</v>
      </c>
      <c r="V330">
        <v>6.3504000000000005</v>
      </c>
    </row>
    <row r="331" spans="1:22" x14ac:dyDescent="0.3">
      <c r="A331">
        <v>5720</v>
      </c>
      <c r="B331" t="s">
        <v>8440</v>
      </c>
      <c r="C331">
        <v>2014</v>
      </c>
      <c r="D331" s="13">
        <v>41728</v>
      </c>
      <c r="E331" s="13">
        <v>41732</v>
      </c>
      <c r="F331" t="s">
        <v>23</v>
      </c>
      <c r="G331" t="s">
        <v>7418</v>
      </c>
      <c r="H331" t="s">
        <v>7419</v>
      </c>
      <c r="I331" t="s">
        <v>26</v>
      </c>
      <c r="J331" t="s">
        <v>27</v>
      </c>
      <c r="K331" t="s">
        <v>4268</v>
      </c>
      <c r="L331" t="s">
        <v>254</v>
      </c>
      <c r="M331">
        <v>47905</v>
      </c>
      <c r="N331" t="s">
        <v>105</v>
      </c>
      <c r="O331" t="s">
        <v>6838</v>
      </c>
      <c r="P331" t="s">
        <v>46</v>
      </c>
      <c r="Q331" t="s">
        <v>59</v>
      </c>
      <c r="R331" t="s">
        <v>6839</v>
      </c>
      <c r="S331">
        <v>81.400000000000006</v>
      </c>
      <c r="T331">
        <v>5</v>
      </c>
      <c r="U331">
        <v>0</v>
      </c>
      <c r="V331">
        <v>21.164000000000005</v>
      </c>
    </row>
    <row r="332" spans="1:22" x14ac:dyDescent="0.3">
      <c r="A332">
        <v>5714</v>
      </c>
      <c r="B332" t="s">
        <v>8437</v>
      </c>
      <c r="C332">
        <v>2011</v>
      </c>
      <c r="D332" s="13">
        <v>40603</v>
      </c>
      <c r="E332" s="13">
        <v>40607</v>
      </c>
      <c r="F332" t="s">
        <v>50</v>
      </c>
      <c r="G332" t="s">
        <v>3044</v>
      </c>
      <c r="H332" t="s">
        <v>3045</v>
      </c>
      <c r="I332" t="s">
        <v>102</v>
      </c>
      <c r="J332" t="s">
        <v>27</v>
      </c>
      <c r="K332" t="s">
        <v>266</v>
      </c>
      <c r="L332" t="s">
        <v>267</v>
      </c>
      <c r="M332">
        <v>10035</v>
      </c>
      <c r="N332" t="s">
        <v>148</v>
      </c>
      <c r="O332" t="s">
        <v>3386</v>
      </c>
      <c r="P332" t="s">
        <v>71</v>
      </c>
      <c r="Q332" t="s">
        <v>72</v>
      </c>
      <c r="R332" t="s">
        <v>3387</v>
      </c>
      <c r="S332">
        <v>5.9399999999999995</v>
      </c>
      <c r="T332">
        <v>3</v>
      </c>
      <c r="U332">
        <v>0</v>
      </c>
      <c r="V332">
        <v>1.6037999999999999</v>
      </c>
    </row>
    <row r="333" spans="1:22" x14ac:dyDescent="0.3">
      <c r="A333">
        <v>5645</v>
      </c>
      <c r="B333" t="s">
        <v>8399</v>
      </c>
      <c r="C333">
        <v>2014</v>
      </c>
      <c r="D333" s="13">
        <v>41722</v>
      </c>
      <c r="E333" s="13">
        <v>41725</v>
      </c>
      <c r="F333" t="s">
        <v>188</v>
      </c>
      <c r="G333" t="s">
        <v>2656</v>
      </c>
      <c r="H333" t="s">
        <v>2657</v>
      </c>
      <c r="I333" t="s">
        <v>102</v>
      </c>
      <c r="J333" t="s">
        <v>27</v>
      </c>
      <c r="K333" t="s">
        <v>95</v>
      </c>
      <c r="L333" t="s">
        <v>96</v>
      </c>
      <c r="M333">
        <v>98105</v>
      </c>
      <c r="N333" t="s">
        <v>44</v>
      </c>
      <c r="O333" t="s">
        <v>2054</v>
      </c>
      <c r="P333" t="s">
        <v>46</v>
      </c>
      <c r="Q333" t="s">
        <v>75</v>
      </c>
      <c r="R333" t="s">
        <v>2055</v>
      </c>
      <c r="S333">
        <v>34.76</v>
      </c>
      <c r="T333">
        <v>5</v>
      </c>
      <c r="U333">
        <v>0.2</v>
      </c>
      <c r="V333">
        <v>11.296999999999999</v>
      </c>
    </row>
    <row r="334" spans="1:22" x14ac:dyDescent="0.3">
      <c r="A334">
        <v>5638</v>
      </c>
      <c r="B334" t="s">
        <v>8391</v>
      </c>
      <c r="C334">
        <v>2014</v>
      </c>
      <c r="D334" s="13">
        <v>41725</v>
      </c>
      <c r="E334" s="13">
        <v>41732</v>
      </c>
      <c r="F334" t="s">
        <v>50</v>
      </c>
      <c r="G334" t="s">
        <v>5466</v>
      </c>
      <c r="H334" t="s">
        <v>5467</v>
      </c>
      <c r="I334" t="s">
        <v>41</v>
      </c>
      <c r="J334" t="s">
        <v>27</v>
      </c>
      <c r="K334" t="s">
        <v>2059</v>
      </c>
      <c r="L334" t="s">
        <v>238</v>
      </c>
      <c r="M334">
        <v>48126</v>
      </c>
      <c r="N334" t="s">
        <v>105</v>
      </c>
      <c r="O334" t="s">
        <v>8392</v>
      </c>
      <c r="P334" t="s">
        <v>32</v>
      </c>
      <c r="Q334" t="s">
        <v>65</v>
      </c>
      <c r="R334" t="s">
        <v>8393</v>
      </c>
      <c r="S334">
        <v>60.84</v>
      </c>
      <c r="T334">
        <v>3</v>
      </c>
      <c r="U334">
        <v>0</v>
      </c>
      <c r="V334">
        <v>23.119199999999999</v>
      </c>
    </row>
    <row r="335" spans="1:22" x14ac:dyDescent="0.3">
      <c r="A335">
        <v>5608</v>
      </c>
      <c r="B335" t="s">
        <v>8365</v>
      </c>
      <c r="C335">
        <v>2014</v>
      </c>
      <c r="D335" s="13">
        <v>41724</v>
      </c>
      <c r="E335" s="13">
        <v>41730</v>
      </c>
      <c r="F335" t="s">
        <v>50</v>
      </c>
      <c r="G335" t="s">
        <v>2114</v>
      </c>
      <c r="H335" t="s">
        <v>2115</v>
      </c>
      <c r="I335" t="s">
        <v>26</v>
      </c>
      <c r="J335" t="s">
        <v>27</v>
      </c>
      <c r="K335" t="s">
        <v>266</v>
      </c>
      <c r="L335" t="s">
        <v>267</v>
      </c>
      <c r="M335">
        <v>10024</v>
      </c>
      <c r="N335" t="s">
        <v>148</v>
      </c>
      <c r="O335" t="s">
        <v>640</v>
      </c>
      <c r="P335" t="s">
        <v>46</v>
      </c>
      <c r="Q335" t="s">
        <v>68</v>
      </c>
      <c r="R335" t="s">
        <v>641</v>
      </c>
      <c r="S335">
        <v>11.05</v>
      </c>
      <c r="T335">
        <v>5</v>
      </c>
      <c r="U335">
        <v>0</v>
      </c>
      <c r="V335">
        <v>2.9835000000000003</v>
      </c>
    </row>
    <row r="336" spans="1:22" x14ac:dyDescent="0.3">
      <c r="A336">
        <v>5588</v>
      </c>
      <c r="B336" t="s">
        <v>8347</v>
      </c>
      <c r="C336">
        <v>2012</v>
      </c>
      <c r="D336" s="13">
        <v>40987</v>
      </c>
      <c r="E336" s="13">
        <v>40988</v>
      </c>
      <c r="F336" t="s">
        <v>188</v>
      </c>
      <c r="G336" t="s">
        <v>2626</v>
      </c>
      <c r="H336" t="s">
        <v>2627</v>
      </c>
      <c r="I336" t="s">
        <v>26</v>
      </c>
      <c r="J336" t="s">
        <v>27</v>
      </c>
      <c r="K336" t="s">
        <v>2470</v>
      </c>
      <c r="L336" t="s">
        <v>43</v>
      </c>
      <c r="M336">
        <v>93534</v>
      </c>
      <c r="N336" t="s">
        <v>44</v>
      </c>
      <c r="O336" t="s">
        <v>3297</v>
      </c>
      <c r="P336" t="s">
        <v>46</v>
      </c>
      <c r="Q336" t="s">
        <v>269</v>
      </c>
      <c r="R336" t="s">
        <v>3298</v>
      </c>
      <c r="S336">
        <v>10.9</v>
      </c>
      <c r="T336">
        <v>5</v>
      </c>
      <c r="U336">
        <v>0</v>
      </c>
      <c r="V336">
        <v>3.5970000000000004</v>
      </c>
    </row>
    <row r="337" spans="1:22" x14ac:dyDescent="0.3">
      <c r="A337">
        <v>5571</v>
      </c>
      <c r="B337" t="s">
        <v>8329</v>
      </c>
      <c r="C337">
        <v>2014</v>
      </c>
      <c r="D337" s="13">
        <v>41712</v>
      </c>
      <c r="E337" s="13">
        <v>41712</v>
      </c>
      <c r="F337" t="s">
        <v>1290</v>
      </c>
      <c r="G337" t="s">
        <v>6713</v>
      </c>
      <c r="H337" t="s">
        <v>6714</v>
      </c>
      <c r="I337" t="s">
        <v>102</v>
      </c>
      <c r="J337" t="s">
        <v>27</v>
      </c>
      <c r="K337" t="s">
        <v>303</v>
      </c>
      <c r="L337" t="s">
        <v>211</v>
      </c>
      <c r="M337">
        <v>60610</v>
      </c>
      <c r="N337" t="s">
        <v>105</v>
      </c>
      <c r="O337" t="s">
        <v>5308</v>
      </c>
      <c r="P337" t="s">
        <v>71</v>
      </c>
      <c r="Q337" t="s">
        <v>72</v>
      </c>
      <c r="R337" t="s">
        <v>5309</v>
      </c>
      <c r="S337">
        <v>34.360000000000007</v>
      </c>
      <c r="T337">
        <v>1</v>
      </c>
      <c r="U337">
        <v>0.2</v>
      </c>
      <c r="V337">
        <v>-7.3015000000000025</v>
      </c>
    </row>
    <row r="338" spans="1:22" x14ac:dyDescent="0.3">
      <c r="A338">
        <v>5570</v>
      </c>
      <c r="B338" t="s">
        <v>8329</v>
      </c>
      <c r="C338">
        <v>2014</v>
      </c>
      <c r="D338" s="13">
        <v>41712</v>
      </c>
      <c r="E338" s="13">
        <v>41712</v>
      </c>
      <c r="F338" t="s">
        <v>1290</v>
      </c>
      <c r="G338" t="s">
        <v>6713</v>
      </c>
      <c r="H338" t="s">
        <v>6714</v>
      </c>
      <c r="I338" t="s">
        <v>102</v>
      </c>
      <c r="J338" t="s">
        <v>27</v>
      </c>
      <c r="K338" t="s">
        <v>303</v>
      </c>
      <c r="L338" t="s">
        <v>211</v>
      </c>
      <c r="M338">
        <v>60610</v>
      </c>
      <c r="N338" t="s">
        <v>105</v>
      </c>
      <c r="O338" t="s">
        <v>2127</v>
      </c>
      <c r="P338" t="s">
        <v>46</v>
      </c>
      <c r="Q338" t="s">
        <v>90</v>
      </c>
      <c r="R338" t="s">
        <v>2128</v>
      </c>
      <c r="S338">
        <v>15.552000000000003</v>
      </c>
      <c r="T338">
        <v>3</v>
      </c>
      <c r="U338">
        <v>0.2</v>
      </c>
      <c r="V338">
        <v>5.6375999999999999</v>
      </c>
    </row>
    <row r="339" spans="1:22" x14ac:dyDescent="0.3">
      <c r="A339">
        <v>5569</v>
      </c>
      <c r="B339" t="s">
        <v>8329</v>
      </c>
      <c r="C339">
        <v>2014</v>
      </c>
      <c r="D339" s="13">
        <v>41712</v>
      </c>
      <c r="E339" s="13">
        <v>41712</v>
      </c>
      <c r="F339" t="s">
        <v>1290</v>
      </c>
      <c r="G339" t="s">
        <v>6713</v>
      </c>
      <c r="H339" t="s">
        <v>6714</v>
      </c>
      <c r="I339" t="s">
        <v>102</v>
      </c>
      <c r="J339" t="s">
        <v>27</v>
      </c>
      <c r="K339" t="s">
        <v>303</v>
      </c>
      <c r="L339" t="s">
        <v>211</v>
      </c>
      <c r="M339">
        <v>60610</v>
      </c>
      <c r="N339" t="s">
        <v>105</v>
      </c>
      <c r="O339" t="s">
        <v>1215</v>
      </c>
      <c r="P339" t="s">
        <v>71</v>
      </c>
      <c r="Q339" t="s">
        <v>1216</v>
      </c>
      <c r="R339" t="s">
        <v>1217</v>
      </c>
      <c r="S339">
        <v>959.98400000000004</v>
      </c>
      <c r="T339">
        <v>2</v>
      </c>
      <c r="U339">
        <v>0.2</v>
      </c>
      <c r="V339">
        <v>335.99440000000004</v>
      </c>
    </row>
    <row r="340" spans="1:22" x14ac:dyDescent="0.3">
      <c r="A340">
        <v>5568</v>
      </c>
      <c r="B340" t="s">
        <v>8329</v>
      </c>
      <c r="C340">
        <v>2014</v>
      </c>
      <c r="D340" s="13">
        <v>41712</v>
      </c>
      <c r="E340" s="13">
        <v>41712</v>
      </c>
      <c r="F340" t="s">
        <v>1290</v>
      </c>
      <c r="G340" t="s">
        <v>6713</v>
      </c>
      <c r="H340" t="s">
        <v>6714</v>
      </c>
      <c r="I340" t="s">
        <v>102</v>
      </c>
      <c r="J340" t="s">
        <v>27</v>
      </c>
      <c r="K340" t="s">
        <v>303</v>
      </c>
      <c r="L340" t="s">
        <v>211</v>
      </c>
      <c r="M340">
        <v>60610</v>
      </c>
      <c r="N340" t="s">
        <v>105</v>
      </c>
      <c r="O340" t="s">
        <v>6953</v>
      </c>
      <c r="P340" t="s">
        <v>32</v>
      </c>
      <c r="Q340" t="s">
        <v>36</v>
      </c>
      <c r="R340" t="s">
        <v>6954</v>
      </c>
      <c r="S340">
        <v>89.768000000000001</v>
      </c>
      <c r="T340">
        <v>1</v>
      </c>
      <c r="U340">
        <v>0.3</v>
      </c>
      <c r="V340">
        <v>-2.5647999999999982</v>
      </c>
    </row>
    <row r="341" spans="1:22" x14ac:dyDescent="0.3">
      <c r="A341">
        <v>5567</v>
      </c>
      <c r="B341" t="s">
        <v>8329</v>
      </c>
      <c r="C341">
        <v>2014</v>
      </c>
      <c r="D341" s="13">
        <v>41712</v>
      </c>
      <c r="E341" s="13">
        <v>41712</v>
      </c>
      <c r="F341" t="s">
        <v>1290</v>
      </c>
      <c r="G341" t="s">
        <v>6713</v>
      </c>
      <c r="H341" t="s">
        <v>6714</v>
      </c>
      <c r="I341" t="s">
        <v>102</v>
      </c>
      <c r="J341" t="s">
        <v>27</v>
      </c>
      <c r="K341" t="s">
        <v>303</v>
      </c>
      <c r="L341" t="s">
        <v>211</v>
      </c>
      <c r="M341">
        <v>60610</v>
      </c>
      <c r="N341" t="s">
        <v>105</v>
      </c>
      <c r="O341" t="s">
        <v>6109</v>
      </c>
      <c r="P341" t="s">
        <v>46</v>
      </c>
      <c r="Q341" t="s">
        <v>68</v>
      </c>
      <c r="R341" t="s">
        <v>6110</v>
      </c>
      <c r="S341">
        <v>29.760000000000005</v>
      </c>
      <c r="T341">
        <v>5</v>
      </c>
      <c r="U341">
        <v>0.2</v>
      </c>
      <c r="V341">
        <v>1.8599999999999994</v>
      </c>
    </row>
    <row r="342" spans="1:22" x14ac:dyDescent="0.3">
      <c r="A342">
        <v>5566</v>
      </c>
      <c r="B342" t="s">
        <v>8329</v>
      </c>
      <c r="C342">
        <v>2014</v>
      </c>
      <c r="D342" s="13">
        <v>41712</v>
      </c>
      <c r="E342" s="13">
        <v>41712</v>
      </c>
      <c r="F342" t="s">
        <v>1290</v>
      </c>
      <c r="G342" t="s">
        <v>6713</v>
      </c>
      <c r="H342" t="s">
        <v>6714</v>
      </c>
      <c r="I342" t="s">
        <v>102</v>
      </c>
      <c r="J342" t="s">
        <v>27</v>
      </c>
      <c r="K342" t="s">
        <v>303</v>
      </c>
      <c r="L342" t="s">
        <v>211</v>
      </c>
      <c r="M342">
        <v>60610</v>
      </c>
      <c r="N342" t="s">
        <v>105</v>
      </c>
      <c r="O342" t="s">
        <v>8330</v>
      </c>
      <c r="P342" t="s">
        <v>71</v>
      </c>
      <c r="Q342" t="s">
        <v>682</v>
      </c>
      <c r="R342" t="s">
        <v>8331</v>
      </c>
      <c r="S342">
        <v>209.98599999999999</v>
      </c>
      <c r="T342">
        <v>2</v>
      </c>
      <c r="U342">
        <v>0.3</v>
      </c>
      <c r="V342">
        <v>8.9993999999999801</v>
      </c>
    </row>
    <row r="343" spans="1:22" x14ac:dyDescent="0.3">
      <c r="A343">
        <v>5565</v>
      </c>
      <c r="B343" t="s">
        <v>8329</v>
      </c>
      <c r="C343">
        <v>2014</v>
      </c>
      <c r="D343" s="13">
        <v>41712</v>
      </c>
      <c r="E343" s="13">
        <v>41712</v>
      </c>
      <c r="F343" t="s">
        <v>1290</v>
      </c>
      <c r="G343" t="s">
        <v>6713</v>
      </c>
      <c r="H343" t="s">
        <v>6714</v>
      </c>
      <c r="I343" t="s">
        <v>102</v>
      </c>
      <c r="J343" t="s">
        <v>27</v>
      </c>
      <c r="K343" t="s">
        <v>303</v>
      </c>
      <c r="L343" t="s">
        <v>211</v>
      </c>
      <c r="M343">
        <v>60610</v>
      </c>
      <c r="N343" t="s">
        <v>105</v>
      </c>
      <c r="O343" t="s">
        <v>6466</v>
      </c>
      <c r="P343" t="s">
        <v>46</v>
      </c>
      <c r="Q343" t="s">
        <v>68</v>
      </c>
      <c r="R343" t="s">
        <v>6467</v>
      </c>
      <c r="S343">
        <v>19.456000000000003</v>
      </c>
      <c r="T343">
        <v>4</v>
      </c>
      <c r="U343">
        <v>0.2</v>
      </c>
      <c r="V343">
        <v>2.188799999999997</v>
      </c>
    </row>
    <row r="344" spans="1:22" x14ac:dyDescent="0.3">
      <c r="A344">
        <v>5529</v>
      </c>
      <c r="B344" t="s">
        <v>8305</v>
      </c>
      <c r="C344">
        <v>2012</v>
      </c>
      <c r="D344" s="13">
        <v>40999</v>
      </c>
      <c r="E344" s="13">
        <v>41003</v>
      </c>
      <c r="F344" t="s">
        <v>50</v>
      </c>
      <c r="G344" t="s">
        <v>5377</v>
      </c>
      <c r="H344" t="s">
        <v>5378</v>
      </c>
      <c r="I344" t="s">
        <v>41</v>
      </c>
      <c r="J344" t="s">
        <v>27</v>
      </c>
      <c r="K344" t="s">
        <v>1521</v>
      </c>
      <c r="L344" t="s">
        <v>54</v>
      </c>
      <c r="M344">
        <v>32216</v>
      </c>
      <c r="N344" t="s">
        <v>30</v>
      </c>
      <c r="O344" t="s">
        <v>923</v>
      </c>
      <c r="P344" t="s">
        <v>71</v>
      </c>
      <c r="Q344" t="s">
        <v>72</v>
      </c>
      <c r="R344" t="s">
        <v>924</v>
      </c>
      <c r="S344">
        <v>79.959999999999994</v>
      </c>
      <c r="T344">
        <v>5</v>
      </c>
      <c r="U344">
        <v>0.2</v>
      </c>
      <c r="V344">
        <v>27.985999999999994</v>
      </c>
    </row>
    <row r="345" spans="1:22" x14ac:dyDescent="0.3">
      <c r="A345">
        <v>5480</v>
      </c>
      <c r="B345" t="s">
        <v>8274</v>
      </c>
      <c r="C345">
        <v>2011</v>
      </c>
      <c r="D345" s="13">
        <v>40633</v>
      </c>
      <c r="E345" s="13">
        <v>40637</v>
      </c>
      <c r="F345" t="s">
        <v>50</v>
      </c>
      <c r="G345" t="s">
        <v>1805</v>
      </c>
      <c r="H345" t="s">
        <v>1806</v>
      </c>
      <c r="I345" t="s">
        <v>41</v>
      </c>
      <c r="J345" t="s">
        <v>27</v>
      </c>
      <c r="K345" t="s">
        <v>1419</v>
      </c>
      <c r="L345" t="s">
        <v>54</v>
      </c>
      <c r="M345">
        <v>33180</v>
      </c>
      <c r="N345" t="s">
        <v>30</v>
      </c>
      <c r="O345" t="s">
        <v>3125</v>
      </c>
      <c r="P345" t="s">
        <v>46</v>
      </c>
      <c r="Q345" t="s">
        <v>75</v>
      </c>
      <c r="R345" t="s">
        <v>3126</v>
      </c>
      <c r="S345">
        <v>1.8690000000000004</v>
      </c>
      <c r="T345">
        <v>1</v>
      </c>
      <c r="U345">
        <v>0.7</v>
      </c>
      <c r="V345">
        <v>-1.3082999999999996</v>
      </c>
    </row>
    <row r="346" spans="1:22" x14ac:dyDescent="0.3">
      <c r="A346">
        <v>5461</v>
      </c>
      <c r="B346" t="s">
        <v>8263</v>
      </c>
      <c r="C346">
        <v>2011</v>
      </c>
      <c r="D346" s="13">
        <v>40623</v>
      </c>
      <c r="E346" s="13">
        <v>40627</v>
      </c>
      <c r="F346" t="s">
        <v>50</v>
      </c>
      <c r="G346" t="s">
        <v>1143</v>
      </c>
      <c r="H346" t="s">
        <v>1144</v>
      </c>
      <c r="I346" t="s">
        <v>41</v>
      </c>
      <c r="J346" t="s">
        <v>27</v>
      </c>
      <c r="K346" t="s">
        <v>2486</v>
      </c>
      <c r="L346" t="s">
        <v>88</v>
      </c>
      <c r="M346">
        <v>28806</v>
      </c>
      <c r="N346" t="s">
        <v>30</v>
      </c>
      <c r="O346" t="s">
        <v>6446</v>
      </c>
      <c r="P346" t="s">
        <v>46</v>
      </c>
      <c r="Q346" t="s">
        <v>59</v>
      </c>
      <c r="R346" t="s">
        <v>6447</v>
      </c>
      <c r="S346">
        <v>16.272000000000002</v>
      </c>
      <c r="T346">
        <v>1</v>
      </c>
      <c r="U346">
        <v>0.2</v>
      </c>
      <c r="V346">
        <v>-3.864600000000002</v>
      </c>
    </row>
    <row r="347" spans="1:22" x14ac:dyDescent="0.3">
      <c r="A347">
        <v>5387</v>
      </c>
      <c r="B347" t="s">
        <v>8191</v>
      </c>
      <c r="C347">
        <v>2014</v>
      </c>
      <c r="D347" s="13">
        <v>41711</v>
      </c>
      <c r="E347" s="13">
        <v>41716</v>
      </c>
      <c r="F347" t="s">
        <v>50</v>
      </c>
      <c r="G347" t="s">
        <v>2626</v>
      </c>
      <c r="H347" t="s">
        <v>2627</v>
      </c>
      <c r="I347" t="s">
        <v>26</v>
      </c>
      <c r="J347" t="s">
        <v>27</v>
      </c>
      <c r="K347" t="s">
        <v>8192</v>
      </c>
      <c r="L347" t="s">
        <v>1707</v>
      </c>
      <c r="M347">
        <v>72756</v>
      </c>
      <c r="N347" t="s">
        <v>30</v>
      </c>
      <c r="O347" t="s">
        <v>5621</v>
      </c>
      <c r="P347" t="s">
        <v>46</v>
      </c>
      <c r="Q347" t="s">
        <v>75</v>
      </c>
      <c r="R347" t="s">
        <v>1219</v>
      </c>
      <c r="S347">
        <v>40.410000000000004</v>
      </c>
      <c r="T347">
        <v>9</v>
      </c>
      <c r="U347">
        <v>0</v>
      </c>
      <c r="V347">
        <v>18.5886</v>
      </c>
    </row>
    <row r="348" spans="1:22" x14ac:dyDescent="0.3">
      <c r="A348">
        <v>5348</v>
      </c>
      <c r="B348" t="s">
        <v>8160</v>
      </c>
      <c r="C348">
        <v>2014</v>
      </c>
      <c r="D348" s="13">
        <v>41720</v>
      </c>
      <c r="E348" s="13">
        <v>41722</v>
      </c>
      <c r="F348" t="s">
        <v>23</v>
      </c>
      <c r="G348" t="s">
        <v>519</v>
      </c>
      <c r="H348" t="s">
        <v>520</v>
      </c>
      <c r="I348" t="s">
        <v>26</v>
      </c>
      <c r="J348" t="s">
        <v>27</v>
      </c>
      <c r="K348" t="s">
        <v>42</v>
      </c>
      <c r="L348" t="s">
        <v>43</v>
      </c>
      <c r="M348">
        <v>90045</v>
      </c>
      <c r="N348" t="s">
        <v>44</v>
      </c>
      <c r="O348" t="s">
        <v>3424</v>
      </c>
      <c r="P348" t="s">
        <v>46</v>
      </c>
      <c r="Q348" t="s">
        <v>75</v>
      </c>
      <c r="R348" t="s">
        <v>3425</v>
      </c>
      <c r="S348">
        <v>8.5440000000000005</v>
      </c>
      <c r="T348">
        <v>2</v>
      </c>
      <c r="U348">
        <v>0.2</v>
      </c>
      <c r="V348">
        <v>2.8835999999999995</v>
      </c>
    </row>
    <row r="349" spans="1:22" x14ac:dyDescent="0.3">
      <c r="A349">
        <v>5347</v>
      </c>
      <c r="B349" t="s">
        <v>8160</v>
      </c>
      <c r="C349">
        <v>2014</v>
      </c>
      <c r="D349" s="13">
        <v>41720</v>
      </c>
      <c r="E349" s="13">
        <v>41722</v>
      </c>
      <c r="F349" t="s">
        <v>23</v>
      </c>
      <c r="G349" t="s">
        <v>519</v>
      </c>
      <c r="H349" t="s">
        <v>520</v>
      </c>
      <c r="I349" t="s">
        <v>26</v>
      </c>
      <c r="J349" t="s">
        <v>27</v>
      </c>
      <c r="K349" t="s">
        <v>42</v>
      </c>
      <c r="L349" t="s">
        <v>43</v>
      </c>
      <c r="M349">
        <v>90045</v>
      </c>
      <c r="N349" t="s">
        <v>44</v>
      </c>
      <c r="O349" t="s">
        <v>492</v>
      </c>
      <c r="P349" t="s">
        <v>46</v>
      </c>
      <c r="Q349" t="s">
        <v>75</v>
      </c>
      <c r="R349" t="s">
        <v>493</v>
      </c>
      <c r="S349">
        <v>10.896000000000001</v>
      </c>
      <c r="T349">
        <v>3</v>
      </c>
      <c r="U349">
        <v>0.2</v>
      </c>
      <c r="V349">
        <v>3.9497999999999998</v>
      </c>
    </row>
    <row r="350" spans="1:22" x14ac:dyDescent="0.3">
      <c r="A350">
        <v>5346</v>
      </c>
      <c r="B350" t="s">
        <v>8160</v>
      </c>
      <c r="C350">
        <v>2014</v>
      </c>
      <c r="D350" s="13">
        <v>41720</v>
      </c>
      <c r="E350" s="13">
        <v>41722</v>
      </c>
      <c r="F350" t="s">
        <v>23</v>
      </c>
      <c r="G350" t="s">
        <v>519</v>
      </c>
      <c r="H350" t="s">
        <v>520</v>
      </c>
      <c r="I350" t="s">
        <v>26</v>
      </c>
      <c r="J350" t="s">
        <v>27</v>
      </c>
      <c r="K350" t="s">
        <v>42</v>
      </c>
      <c r="L350" t="s">
        <v>43</v>
      </c>
      <c r="M350">
        <v>90045</v>
      </c>
      <c r="N350" t="s">
        <v>44</v>
      </c>
      <c r="O350" t="s">
        <v>1015</v>
      </c>
      <c r="P350" t="s">
        <v>46</v>
      </c>
      <c r="Q350" t="s">
        <v>59</v>
      </c>
      <c r="R350" t="s">
        <v>1016</v>
      </c>
      <c r="S350">
        <v>725.84</v>
      </c>
      <c r="T350">
        <v>4</v>
      </c>
      <c r="U350">
        <v>0</v>
      </c>
      <c r="V350">
        <v>210.4935999999999</v>
      </c>
    </row>
    <row r="351" spans="1:22" x14ac:dyDescent="0.3">
      <c r="A351">
        <v>5329</v>
      </c>
      <c r="B351" t="s">
        <v>8149</v>
      </c>
      <c r="C351">
        <v>2012</v>
      </c>
      <c r="D351" s="13">
        <v>40973</v>
      </c>
      <c r="E351" s="13">
        <v>40977</v>
      </c>
      <c r="F351" t="s">
        <v>50</v>
      </c>
      <c r="G351" t="s">
        <v>1370</v>
      </c>
      <c r="H351" t="s">
        <v>1371</v>
      </c>
      <c r="I351" t="s">
        <v>26</v>
      </c>
      <c r="J351" t="s">
        <v>27</v>
      </c>
      <c r="K351" t="s">
        <v>184</v>
      </c>
      <c r="L351" t="s">
        <v>104</v>
      </c>
      <c r="M351">
        <v>77036</v>
      </c>
      <c r="N351" t="s">
        <v>105</v>
      </c>
      <c r="O351" t="s">
        <v>1642</v>
      </c>
      <c r="P351" t="s">
        <v>71</v>
      </c>
      <c r="Q351" t="s">
        <v>72</v>
      </c>
      <c r="R351" t="s">
        <v>1643</v>
      </c>
      <c r="S351">
        <v>31.92</v>
      </c>
      <c r="T351">
        <v>2</v>
      </c>
      <c r="U351">
        <v>0.2</v>
      </c>
      <c r="V351">
        <v>2.3939999999999984</v>
      </c>
    </row>
    <row r="352" spans="1:22" x14ac:dyDescent="0.3">
      <c r="A352">
        <v>5296</v>
      </c>
      <c r="B352" t="s">
        <v>8127</v>
      </c>
      <c r="C352">
        <v>2014</v>
      </c>
      <c r="D352" s="13">
        <v>41703</v>
      </c>
      <c r="E352" s="13">
        <v>41708</v>
      </c>
      <c r="F352" t="s">
        <v>50</v>
      </c>
      <c r="G352" t="s">
        <v>251</v>
      </c>
      <c r="H352" t="s">
        <v>252</v>
      </c>
      <c r="I352" t="s">
        <v>26</v>
      </c>
      <c r="J352" t="s">
        <v>27</v>
      </c>
      <c r="K352" t="s">
        <v>184</v>
      </c>
      <c r="L352" t="s">
        <v>104</v>
      </c>
      <c r="M352">
        <v>77041</v>
      </c>
      <c r="N352" t="s">
        <v>105</v>
      </c>
      <c r="O352" t="s">
        <v>3778</v>
      </c>
      <c r="P352" t="s">
        <v>46</v>
      </c>
      <c r="Q352" t="s">
        <v>90</v>
      </c>
      <c r="R352" t="s">
        <v>3779</v>
      </c>
      <c r="S352">
        <v>89.567999999999998</v>
      </c>
      <c r="T352">
        <v>2</v>
      </c>
      <c r="U352">
        <v>0.2</v>
      </c>
      <c r="V352">
        <v>32.468400000000003</v>
      </c>
    </row>
    <row r="353" spans="1:22" x14ac:dyDescent="0.3">
      <c r="A353">
        <v>5285</v>
      </c>
      <c r="B353" t="s">
        <v>8118</v>
      </c>
      <c r="C353">
        <v>2011</v>
      </c>
      <c r="D353" s="13">
        <v>40632</v>
      </c>
      <c r="E353" s="13">
        <v>40637</v>
      </c>
      <c r="F353" t="s">
        <v>50</v>
      </c>
      <c r="G353" t="s">
        <v>974</v>
      </c>
      <c r="H353" t="s">
        <v>975</v>
      </c>
      <c r="I353" t="s">
        <v>41</v>
      </c>
      <c r="J353" t="s">
        <v>27</v>
      </c>
      <c r="K353" t="s">
        <v>95</v>
      </c>
      <c r="L353" t="s">
        <v>96</v>
      </c>
      <c r="M353">
        <v>98105</v>
      </c>
      <c r="N353" t="s">
        <v>44</v>
      </c>
      <c r="O353" t="s">
        <v>2253</v>
      </c>
      <c r="P353" t="s">
        <v>46</v>
      </c>
      <c r="Q353" t="s">
        <v>47</v>
      </c>
      <c r="R353" t="s">
        <v>2254</v>
      </c>
      <c r="S353">
        <v>44.400000000000006</v>
      </c>
      <c r="T353">
        <v>3</v>
      </c>
      <c r="U353">
        <v>0</v>
      </c>
      <c r="V353">
        <v>22.200000000000003</v>
      </c>
    </row>
    <row r="354" spans="1:22" x14ac:dyDescent="0.3">
      <c r="A354">
        <v>5284</v>
      </c>
      <c r="B354" t="s">
        <v>8118</v>
      </c>
      <c r="C354">
        <v>2011</v>
      </c>
      <c r="D354" s="13">
        <v>40632</v>
      </c>
      <c r="E354" s="13">
        <v>40637</v>
      </c>
      <c r="F354" t="s">
        <v>50</v>
      </c>
      <c r="G354" t="s">
        <v>974</v>
      </c>
      <c r="H354" t="s">
        <v>975</v>
      </c>
      <c r="I354" t="s">
        <v>41</v>
      </c>
      <c r="J354" t="s">
        <v>27</v>
      </c>
      <c r="K354" t="s">
        <v>95</v>
      </c>
      <c r="L354" t="s">
        <v>96</v>
      </c>
      <c r="M354">
        <v>98105</v>
      </c>
      <c r="N354" t="s">
        <v>44</v>
      </c>
      <c r="O354" t="s">
        <v>6403</v>
      </c>
      <c r="P354" t="s">
        <v>46</v>
      </c>
      <c r="Q354" t="s">
        <v>59</v>
      </c>
      <c r="R354" t="s">
        <v>6404</v>
      </c>
      <c r="S354">
        <v>15.84</v>
      </c>
      <c r="T354">
        <v>3</v>
      </c>
      <c r="U354">
        <v>0</v>
      </c>
      <c r="V354">
        <v>0</v>
      </c>
    </row>
    <row r="355" spans="1:22" x14ac:dyDescent="0.3">
      <c r="A355">
        <v>5256</v>
      </c>
      <c r="B355" t="s">
        <v>8097</v>
      </c>
      <c r="C355">
        <v>2012</v>
      </c>
      <c r="D355" s="13">
        <v>40973</v>
      </c>
      <c r="E355" s="13">
        <v>40975</v>
      </c>
      <c r="F355" t="s">
        <v>23</v>
      </c>
      <c r="G355" t="s">
        <v>1060</v>
      </c>
      <c r="H355" t="s">
        <v>1061</v>
      </c>
      <c r="I355" t="s">
        <v>41</v>
      </c>
      <c r="J355" t="s">
        <v>27</v>
      </c>
      <c r="K355" t="s">
        <v>8098</v>
      </c>
      <c r="L355" t="s">
        <v>147</v>
      </c>
      <c r="M355">
        <v>18018</v>
      </c>
      <c r="N355" t="s">
        <v>148</v>
      </c>
      <c r="O355" t="s">
        <v>6261</v>
      </c>
      <c r="P355" t="s">
        <v>32</v>
      </c>
      <c r="Q355" t="s">
        <v>65</v>
      </c>
      <c r="R355" t="s">
        <v>6262</v>
      </c>
      <c r="S355">
        <v>33.568000000000005</v>
      </c>
      <c r="T355">
        <v>2</v>
      </c>
      <c r="U355">
        <v>0.2</v>
      </c>
      <c r="V355">
        <v>-5.4548000000000041</v>
      </c>
    </row>
    <row r="356" spans="1:22" x14ac:dyDescent="0.3">
      <c r="A356">
        <v>5255</v>
      </c>
      <c r="B356" t="s">
        <v>8097</v>
      </c>
      <c r="C356">
        <v>2012</v>
      </c>
      <c r="D356" s="13">
        <v>40973</v>
      </c>
      <c r="E356" s="13">
        <v>40975</v>
      </c>
      <c r="F356" t="s">
        <v>23</v>
      </c>
      <c r="G356" t="s">
        <v>1060</v>
      </c>
      <c r="H356" t="s">
        <v>1061</v>
      </c>
      <c r="I356" t="s">
        <v>41</v>
      </c>
      <c r="J356" t="s">
        <v>27</v>
      </c>
      <c r="K356" t="s">
        <v>8098</v>
      </c>
      <c r="L356" t="s">
        <v>147</v>
      </c>
      <c r="M356">
        <v>18018</v>
      </c>
      <c r="N356" t="s">
        <v>148</v>
      </c>
      <c r="O356" t="s">
        <v>1839</v>
      </c>
      <c r="P356" t="s">
        <v>32</v>
      </c>
      <c r="Q356" t="s">
        <v>36</v>
      </c>
      <c r="R356" t="s">
        <v>1840</v>
      </c>
      <c r="S356">
        <v>99.372</v>
      </c>
      <c r="T356">
        <v>2</v>
      </c>
      <c r="U356">
        <v>0.3</v>
      </c>
      <c r="V356">
        <v>-7.0979999999999919</v>
      </c>
    </row>
    <row r="357" spans="1:22" x14ac:dyDescent="0.3">
      <c r="A357">
        <v>5254</v>
      </c>
      <c r="B357" t="s">
        <v>8096</v>
      </c>
      <c r="C357">
        <v>2011</v>
      </c>
      <c r="D357" s="13">
        <v>40609</v>
      </c>
      <c r="E357" s="13">
        <v>40613</v>
      </c>
      <c r="F357" t="s">
        <v>23</v>
      </c>
      <c r="G357" t="s">
        <v>3959</v>
      </c>
      <c r="H357" t="s">
        <v>3960</v>
      </c>
      <c r="I357" t="s">
        <v>102</v>
      </c>
      <c r="J357" t="s">
        <v>27</v>
      </c>
      <c r="K357" t="s">
        <v>1377</v>
      </c>
      <c r="L357" t="s">
        <v>96</v>
      </c>
      <c r="M357">
        <v>98198</v>
      </c>
      <c r="N357" t="s">
        <v>44</v>
      </c>
      <c r="O357" t="s">
        <v>4299</v>
      </c>
      <c r="P357" t="s">
        <v>46</v>
      </c>
      <c r="Q357" t="s">
        <v>75</v>
      </c>
      <c r="R357" t="s">
        <v>4300</v>
      </c>
      <c r="S357">
        <v>107.64800000000001</v>
      </c>
      <c r="T357">
        <v>2</v>
      </c>
      <c r="U357">
        <v>0.2</v>
      </c>
      <c r="V357">
        <v>33.639999999999986</v>
      </c>
    </row>
    <row r="358" spans="1:22" x14ac:dyDescent="0.3">
      <c r="A358">
        <v>5233</v>
      </c>
      <c r="B358" t="s">
        <v>8076</v>
      </c>
      <c r="C358">
        <v>2014</v>
      </c>
      <c r="D358" s="13">
        <v>41718</v>
      </c>
      <c r="E358" s="13">
        <v>41721</v>
      </c>
      <c r="F358" t="s">
        <v>23</v>
      </c>
      <c r="G358" t="s">
        <v>1674</v>
      </c>
      <c r="H358" t="s">
        <v>1675</v>
      </c>
      <c r="I358" t="s">
        <v>26</v>
      </c>
      <c r="J358" t="s">
        <v>27</v>
      </c>
      <c r="K358" t="s">
        <v>3488</v>
      </c>
      <c r="L358" t="s">
        <v>43</v>
      </c>
      <c r="M358">
        <v>93727</v>
      </c>
      <c r="N358" t="s">
        <v>44</v>
      </c>
      <c r="O358" t="s">
        <v>794</v>
      </c>
      <c r="P358" t="s">
        <v>46</v>
      </c>
      <c r="Q358" t="s">
        <v>75</v>
      </c>
      <c r="R358" t="s">
        <v>795</v>
      </c>
      <c r="S358">
        <v>27.496000000000002</v>
      </c>
      <c r="T358">
        <v>7</v>
      </c>
      <c r="U358">
        <v>0.2</v>
      </c>
      <c r="V358">
        <v>9.2798999999999996</v>
      </c>
    </row>
    <row r="359" spans="1:22" x14ac:dyDescent="0.3">
      <c r="A359">
        <v>5232</v>
      </c>
      <c r="B359" t="s">
        <v>8076</v>
      </c>
      <c r="C359">
        <v>2014</v>
      </c>
      <c r="D359" s="13">
        <v>41718</v>
      </c>
      <c r="E359" s="13">
        <v>41721</v>
      </c>
      <c r="F359" t="s">
        <v>23</v>
      </c>
      <c r="G359" t="s">
        <v>1674</v>
      </c>
      <c r="H359" t="s">
        <v>1675</v>
      </c>
      <c r="I359" t="s">
        <v>26</v>
      </c>
      <c r="J359" t="s">
        <v>27</v>
      </c>
      <c r="K359" t="s">
        <v>3488</v>
      </c>
      <c r="L359" t="s">
        <v>43</v>
      </c>
      <c r="M359">
        <v>93727</v>
      </c>
      <c r="N359" t="s">
        <v>44</v>
      </c>
      <c r="O359" t="s">
        <v>5990</v>
      </c>
      <c r="P359" t="s">
        <v>32</v>
      </c>
      <c r="Q359" t="s">
        <v>65</v>
      </c>
      <c r="R359" t="s">
        <v>5991</v>
      </c>
      <c r="S359">
        <v>30.93</v>
      </c>
      <c r="T359">
        <v>1</v>
      </c>
      <c r="U359">
        <v>0</v>
      </c>
      <c r="V359">
        <v>12.6813</v>
      </c>
    </row>
    <row r="360" spans="1:22" x14ac:dyDescent="0.3">
      <c r="A360">
        <v>5231</v>
      </c>
      <c r="B360" t="s">
        <v>8076</v>
      </c>
      <c r="C360">
        <v>2014</v>
      </c>
      <c r="D360" s="13">
        <v>41718</v>
      </c>
      <c r="E360" s="13">
        <v>41721</v>
      </c>
      <c r="F360" t="s">
        <v>23</v>
      </c>
      <c r="G360" t="s">
        <v>1674</v>
      </c>
      <c r="H360" t="s">
        <v>1675</v>
      </c>
      <c r="I360" t="s">
        <v>26</v>
      </c>
      <c r="J360" t="s">
        <v>27</v>
      </c>
      <c r="K360" t="s">
        <v>3488</v>
      </c>
      <c r="L360" t="s">
        <v>43</v>
      </c>
      <c r="M360">
        <v>93727</v>
      </c>
      <c r="N360" t="s">
        <v>44</v>
      </c>
      <c r="O360" t="s">
        <v>2400</v>
      </c>
      <c r="P360" t="s">
        <v>32</v>
      </c>
      <c r="Q360" t="s">
        <v>56</v>
      </c>
      <c r="R360" t="s">
        <v>2401</v>
      </c>
      <c r="S360">
        <v>697.16</v>
      </c>
      <c r="T360">
        <v>5</v>
      </c>
      <c r="U360">
        <v>0.2</v>
      </c>
      <c r="V360">
        <v>8.7144999999999868</v>
      </c>
    </row>
    <row r="361" spans="1:22" x14ac:dyDescent="0.3">
      <c r="A361">
        <v>5230</v>
      </c>
      <c r="B361" t="s">
        <v>8076</v>
      </c>
      <c r="C361">
        <v>2014</v>
      </c>
      <c r="D361" s="13">
        <v>41718</v>
      </c>
      <c r="E361" s="13">
        <v>41721</v>
      </c>
      <c r="F361" t="s">
        <v>23</v>
      </c>
      <c r="G361" t="s">
        <v>1674</v>
      </c>
      <c r="H361" t="s">
        <v>1675</v>
      </c>
      <c r="I361" t="s">
        <v>26</v>
      </c>
      <c r="J361" t="s">
        <v>27</v>
      </c>
      <c r="K361" t="s">
        <v>3488</v>
      </c>
      <c r="L361" t="s">
        <v>43</v>
      </c>
      <c r="M361">
        <v>93727</v>
      </c>
      <c r="N361" t="s">
        <v>44</v>
      </c>
      <c r="O361" t="s">
        <v>5389</v>
      </c>
      <c r="P361" t="s">
        <v>46</v>
      </c>
      <c r="Q361" t="s">
        <v>75</v>
      </c>
      <c r="R361" t="s">
        <v>5390</v>
      </c>
      <c r="S361">
        <v>14.624000000000002</v>
      </c>
      <c r="T361">
        <v>2</v>
      </c>
      <c r="U361">
        <v>0.2</v>
      </c>
      <c r="V361">
        <v>5.1183999999999994</v>
      </c>
    </row>
    <row r="362" spans="1:22" x14ac:dyDescent="0.3">
      <c r="A362">
        <v>5202</v>
      </c>
      <c r="B362" t="s">
        <v>8059</v>
      </c>
      <c r="C362">
        <v>2013</v>
      </c>
      <c r="D362" s="13">
        <v>41337</v>
      </c>
      <c r="E362" s="13">
        <v>41342</v>
      </c>
      <c r="F362" t="s">
        <v>50</v>
      </c>
      <c r="G362" t="s">
        <v>3332</v>
      </c>
      <c r="H362" t="s">
        <v>3333</v>
      </c>
      <c r="I362" t="s">
        <v>26</v>
      </c>
      <c r="J362" t="s">
        <v>27</v>
      </c>
      <c r="K362" t="s">
        <v>2891</v>
      </c>
      <c r="L362" t="s">
        <v>104</v>
      </c>
      <c r="M362">
        <v>78664</v>
      </c>
      <c r="N362" t="s">
        <v>105</v>
      </c>
      <c r="O362" t="s">
        <v>2089</v>
      </c>
      <c r="P362" t="s">
        <v>71</v>
      </c>
      <c r="Q362" t="s">
        <v>161</v>
      </c>
      <c r="R362" t="s">
        <v>2090</v>
      </c>
      <c r="S362">
        <v>41.720000000000006</v>
      </c>
      <c r="T362">
        <v>7</v>
      </c>
      <c r="U362">
        <v>0.2</v>
      </c>
      <c r="V362">
        <v>5.7364999999999977</v>
      </c>
    </row>
    <row r="363" spans="1:22" x14ac:dyDescent="0.3">
      <c r="A363">
        <v>360</v>
      </c>
      <c r="B363" t="s">
        <v>1269</v>
      </c>
      <c r="C363">
        <v>2014</v>
      </c>
      <c r="D363" s="13">
        <v>41707</v>
      </c>
      <c r="E363" s="13">
        <v>41710</v>
      </c>
      <c r="F363" t="s">
        <v>188</v>
      </c>
      <c r="G363" t="s">
        <v>1270</v>
      </c>
      <c r="H363" t="s">
        <v>1271</v>
      </c>
      <c r="I363" t="s">
        <v>41</v>
      </c>
      <c r="J363" t="s">
        <v>27</v>
      </c>
      <c r="K363" t="s">
        <v>497</v>
      </c>
      <c r="L363" t="s">
        <v>1272</v>
      </c>
      <c r="M363">
        <v>31907</v>
      </c>
      <c r="N363" t="s">
        <v>30</v>
      </c>
      <c r="O363" t="s">
        <v>1273</v>
      </c>
      <c r="P363" t="s">
        <v>46</v>
      </c>
      <c r="Q363" t="s">
        <v>78</v>
      </c>
      <c r="R363" t="s">
        <v>1274</v>
      </c>
      <c r="S363">
        <v>647.84</v>
      </c>
      <c r="T363">
        <v>8</v>
      </c>
      <c r="U363">
        <v>0</v>
      </c>
      <c r="V363">
        <v>168.4384</v>
      </c>
    </row>
    <row r="364" spans="1:22" x14ac:dyDescent="0.3">
      <c r="A364">
        <v>361</v>
      </c>
      <c r="B364" t="s">
        <v>1269</v>
      </c>
      <c r="C364">
        <v>2014</v>
      </c>
      <c r="D364" s="13">
        <v>41707</v>
      </c>
      <c r="E364" s="13">
        <v>41710</v>
      </c>
      <c r="F364" t="s">
        <v>188</v>
      </c>
      <c r="G364" t="s">
        <v>1270</v>
      </c>
      <c r="H364" t="s">
        <v>1271</v>
      </c>
      <c r="I364" t="s">
        <v>41</v>
      </c>
      <c r="J364" t="s">
        <v>27</v>
      </c>
      <c r="K364" t="s">
        <v>497</v>
      </c>
      <c r="L364" t="s">
        <v>1272</v>
      </c>
      <c r="M364">
        <v>31907</v>
      </c>
      <c r="N364" t="s">
        <v>30</v>
      </c>
      <c r="O364" t="s">
        <v>1275</v>
      </c>
      <c r="P364" t="s">
        <v>46</v>
      </c>
      <c r="Q364" t="s">
        <v>47</v>
      </c>
      <c r="R364" t="s">
        <v>1276</v>
      </c>
      <c r="S364">
        <v>20.7</v>
      </c>
      <c r="T364">
        <v>2</v>
      </c>
      <c r="U364">
        <v>0</v>
      </c>
      <c r="V364">
        <v>9.9359999999999999</v>
      </c>
    </row>
    <row r="365" spans="1:22" x14ac:dyDescent="0.3">
      <c r="A365">
        <v>5201</v>
      </c>
      <c r="B365" t="s">
        <v>8059</v>
      </c>
      <c r="C365">
        <v>2013</v>
      </c>
      <c r="D365" s="13">
        <v>41337</v>
      </c>
      <c r="E365" s="13">
        <v>41342</v>
      </c>
      <c r="F365" t="s">
        <v>50</v>
      </c>
      <c r="G365" t="s">
        <v>3332</v>
      </c>
      <c r="H365" t="s">
        <v>3333</v>
      </c>
      <c r="I365" t="s">
        <v>26</v>
      </c>
      <c r="J365" t="s">
        <v>27</v>
      </c>
      <c r="K365" t="s">
        <v>2891</v>
      </c>
      <c r="L365" t="s">
        <v>104</v>
      </c>
      <c r="M365">
        <v>78664</v>
      </c>
      <c r="N365" t="s">
        <v>105</v>
      </c>
      <c r="O365" t="s">
        <v>4599</v>
      </c>
      <c r="P365" t="s">
        <v>71</v>
      </c>
      <c r="Q365" t="s">
        <v>72</v>
      </c>
      <c r="R365" t="s">
        <v>4600</v>
      </c>
      <c r="S365">
        <v>431.97600000000006</v>
      </c>
      <c r="T365">
        <v>3</v>
      </c>
      <c r="U365">
        <v>0.2</v>
      </c>
      <c r="V365">
        <v>32.398200000000017</v>
      </c>
    </row>
    <row r="366" spans="1:22" x14ac:dyDescent="0.3">
      <c r="A366">
        <v>5200</v>
      </c>
      <c r="B366" t="s">
        <v>8059</v>
      </c>
      <c r="C366">
        <v>2013</v>
      </c>
      <c r="D366" s="13">
        <v>41337</v>
      </c>
      <c r="E366" s="13">
        <v>41342</v>
      </c>
      <c r="F366" t="s">
        <v>50</v>
      </c>
      <c r="G366" t="s">
        <v>3332</v>
      </c>
      <c r="H366" t="s">
        <v>3333</v>
      </c>
      <c r="I366" t="s">
        <v>26</v>
      </c>
      <c r="J366" t="s">
        <v>27</v>
      </c>
      <c r="K366" t="s">
        <v>2891</v>
      </c>
      <c r="L366" t="s">
        <v>104</v>
      </c>
      <c r="M366">
        <v>78664</v>
      </c>
      <c r="N366" t="s">
        <v>105</v>
      </c>
      <c r="O366" t="s">
        <v>6918</v>
      </c>
      <c r="P366" t="s">
        <v>46</v>
      </c>
      <c r="Q366" t="s">
        <v>269</v>
      </c>
      <c r="R366" t="s">
        <v>6919</v>
      </c>
      <c r="S366">
        <v>2.3039999999999998</v>
      </c>
      <c r="T366">
        <v>1</v>
      </c>
      <c r="U366">
        <v>0.2</v>
      </c>
      <c r="V366">
        <v>0.77759999999999996</v>
      </c>
    </row>
    <row r="367" spans="1:22" x14ac:dyDescent="0.3">
      <c r="A367">
        <v>5199</v>
      </c>
      <c r="B367" t="s">
        <v>8059</v>
      </c>
      <c r="C367">
        <v>2013</v>
      </c>
      <c r="D367" s="13">
        <v>41337</v>
      </c>
      <c r="E367" s="13">
        <v>41342</v>
      </c>
      <c r="F367" t="s">
        <v>50</v>
      </c>
      <c r="G367" t="s">
        <v>3332</v>
      </c>
      <c r="H367" t="s">
        <v>3333</v>
      </c>
      <c r="I367" t="s">
        <v>26</v>
      </c>
      <c r="J367" t="s">
        <v>27</v>
      </c>
      <c r="K367" t="s">
        <v>2891</v>
      </c>
      <c r="L367" t="s">
        <v>104</v>
      </c>
      <c r="M367">
        <v>78664</v>
      </c>
      <c r="N367" t="s">
        <v>105</v>
      </c>
      <c r="O367" t="s">
        <v>5590</v>
      </c>
      <c r="P367" t="s">
        <v>46</v>
      </c>
      <c r="Q367" t="s">
        <v>578</v>
      </c>
      <c r="R367" t="s">
        <v>5591</v>
      </c>
      <c r="S367">
        <v>3930.0720000000001</v>
      </c>
      <c r="T367">
        <v>3</v>
      </c>
      <c r="U367">
        <v>0.2</v>
      </c>
      <c r="V367">
        <v>-786.01440000000025</v>
      </c>
    </row>
    <row r="368" spans="1:22" x14ac:dyDescent="0.3">
      <c r="A368">
        <v>5174</v>
      </c>
      <c r="B368" t="s">
        <v>8042</v>
      </c>
      <c r="C368">
        <v>2012</v>
      </c>
      <c r="D368" s="13">
        <v>40976</v>
      </c>
      <c r="E368" s="13">
        <v>40978</v>
      </c>
      <c r="F368" t="s">
        <v>188</v>
      </c>
      <c r="G368" t="s">
        <v>6751</v>
      </c>
      <c r="H368" t="s">
        <v>6752</v>
      </c>
      <c r="I368" t="s">
        <v>41</v>
      </c>
      <c r="J368" t="s">
        <v>27</v>
      </c>
      <c r="K368" t="s">
        <v>3595</v>
      </c>
      <c r="L368" t="s">
        <v>457</v>
      </c>
      <c r="M368">
        <v>81001</v>
      </c>
      <c r="N368" t="s">
        <v>44</v>
      </c>
      <c r="O368" t="s">
        <v>1264</v>
      </c>
      <c r="P368" t="s">
        <v>46</v>
      </c>
      <c r="Q368" t="s">
        <v>68</v>
      </c>
      <c r="R368" t="s">
        <v>1265</v>
      </c>
      <c r="S368">
        <v>3.4079999999999999</v>
      </c>
      <c r="T368">
        <v>1</v>
      </c>
      <c r="U368">
        <v>0.2</v>
      </c>
      <c r="V368">
        <v>0.89459999999999995</v>
      </c>
    </row>
    <row r="369" spans="1:22" x14ac:dyDescent="0.3">
      <c r="A369">
        <v>5151</v>
      </c>
      <c r="B369" t="s">
        <v>8029</v>
      </c>
      <c r="C369">
        <v>2014</v>
      </c>
      <c r="D369" s="13">
        <v>41705</v>
      </c>
      <c r="E369" s="13">
        <v>41709</v>
      </c>
      <c r="F369" t="s">
        <v>23</v>
      </c>
      <c r="G369" t="s">
        <v>584</v>
      </c>
      <c r="H369" t="s">
        <v>585</v>
      </c>
      <c r="I369" t="s">
        <v>41</v>
      </c>
      <c r="J369" t="s">
        <v>27</v>
      </c>
      <c r="K369" t="s">
        <v>127</v>
      </c>
      <c r="L369" t="s">
        <v>43</v>
      </c>
      <c r="M369">
        <v>94109</v>
      </c>
      <c r="N369" t="s">
        <v>44</v>
      </c>
      <c r="O369" t="s">
        <v>1193</v>
      </c>
      <c r="P369" t="s">
        <v>46</v>
      </c>
      <c r="Q369" t="s">
        <v>59</v>
      </c>
      <c r="R369" t="s">
        <v>1194</v>
      </c>
      <c r="S369">
        <v>67.78</v>
      </c>
      <c r="T369">
        <v>2</v>
      </c>
      <c r="U369">
        <v>0</v>
      </c>
      <c r="V369">
        <v>16.945</v>
      </c>
    </row>
    <row r="370" spans="1:22" x14ac:dyDescent="0.3">
      <c r="A370">
        <v>5105</v>
      </c>
      <c r="B370" t="s">
        <v>7997</v>
      </c>
      <c r="C370">
        <v>2012</v>
      </c>
      <c r="D370" s="13">
        <v>40994</v>
      </c>
      <c r="E370" s="13">
        <v>40998</v>
      </c>
      <c r="F370" t="s">
        <v>23</v>
      </c>
      <c r="G370" t="s">
        <v>3575</v>
      </c>
      <c r="H370" t="s">
        <v>3576</v>
      </c>
      <c r="I370" t="s">
        <v>26</v>
      </c>
      <c r="J370" t="s">
        <v>27</v>
      </c>
      <c r="K370" t="s">
        <v>146</v>
      </c>
      <c r="L370" t="s">
        <v>147</v>
      </c>
      <c r="M370">
        <v>19140</v>
      </c>
      <c r="N370" t="s">
        <v>148</v>
      </c>
      <c r="O370" t="s">
        <v>292</v>
      </c>
      <c r="P370" t="s">
        <v>71</v>
      </c>
      <c r="Q370" t="s">
        <v>161</v>
      </c>
      <c r="R370" t="s">
        <v>293</v>
      </c>
      <c r="S370">
        <v>16.776000000000003</v>
      </c>
      <c r="T370">
        <v>3</v>
      </c>
      <c r="U370">
        <v>0.2</v>
      </c>
      <c r="V370">
        <v>5.0327999999999999</v>
      </c>
    </row>
    <row r="371" spans="1:22" x14ac:dyDescent="0.3">
      <c r="A371">
        <v>5104</v>
      </c>
      <c r="B371" t="s">
        <v>7997</v>
      </c>
      <c r="C371">
        <v>2012</v>
      </c>
      <c r="D371" s="13">
        <v>40994</v>
      </c>
      <c r="E371" s="13">
        <v>40998</v>
      </c>
      <c r="F371" t="s">
        <v>23</v>
      </c>
      <c r="G371" t="s">
        <v>3575</v>
      </c>
      <c r="H371" t="s">
        <v>3576</v>
      </c>
      <c r="I371" t="s">
        <v>26</v>
      </c>
      <c r="J371" t="s">
        <v>27</v>
      </c>
      <c r="K371" t="s">
        <v>146</v>
      </c>
      <c r="L371" t="s">
        <v>147</v>
      </c>
      <c r="M371">
        <v>19140</v>
      </c>
      <c r="N371" t="s">
        <v>148</v>
      </c>
      <c r="O371" t="s">
        <v>631</v>
      </c>
      <c r="P371" t="s">
        <v>46</v>
      </c>
      <c r="Q371" t="s">
        <v>90</v>
      </c>
      <c r="R371" t="s">
        <v>632</v>
      </c>
      <c r="S371">
        <v>40.032000000000004</v>
      </c>
      <c r="T371">
        <v>6</v>
      </c>
      <c r="U371">
        <v>0.2</v>
      </c>
      <c r="V371">
        <v>12.509999999999993</v>
      </c>
    </row>
    <row r="372" spans="1:22" x14ac:dyDescent="0.3">
      <c r="A372">
        <v>5103</v>
      </c>
      <c r="B372" t="s">
        <v>7996</v>
      </c>
      <c r="C372">
        <v>2011</v>
      </c>
      <c r="D372" s="13">
        <v>40619</v>
      </c>
      <c r="E372" s="13">
        <v>40619</v>
      </c>
      <c r="F372" t="s">
        <v>1290</v>
      </c>
      <c r="G372" t="s">
        <v>5492</v>
      </c>
      <c r="H372" t="s">
        <v>5493</v>
      </c>
      <c r="I372" t="s">
        <v>26</v>
      </c>
      <c r="J372" t="s">
        <v>27</v>
      </c>
      <c r="K372" t="s">
        <v>815</v>
      </c>
      <c r="L372" t="s">
        <v>104</v>
      </c>
      <c r="M372">
        <v>75217</v>
      </c>
      <c r="N372" t="s">
        <v>105</v>
      </c>
      <c r="O372" t="s">
        <v>89</v>
      </c>
      <c r="P372" t="s">
        <v>46</v>
      </c>
      <c r="Q372" t="s">
        <v>90</v>
      </c>
      <c r="R372" t="s">
        <v>91</v>
      </c>
      <c r="S372">
        <v>15.552000000000003</v>
      </c>
      <c r="T372">
        <v>3</v>
      </c>
      <c r="U372">
        <v>0.2</v>
      </c>
      <c r="V372">
        <v>5.4432</v>
      </c>
    </row>
    <row r="373" spans="1:22" x14ac:dyDescent="0.3">
      <c r="A373">
        <v>5102</v>
      </c>
      <c r="B373" t="s">
        <v>7996</v>
      </c>
      <c r="C373">
        <v>2011</v>
      </c>
      <c r="D373" s="13">
        <v>40619</v>
      </c>
      <c r="E373" s="13">
        <v>40619</v>
      </c>
      <c r="F373" t="s">
        <v>1290</v>
      </c>
      <c r="G373" t="s">
        <v>5492</v>
      </c>
      <c r="H373" t="s">
        <v>5493</v>
      </c>
      <c r="I373" t="s">
        <v>26</v>
      </c>
      <c r="J373" t="s">
        <v>27</v>
      </c>
      <c r="K373" t="s">
        <v>815</v>
      </c>
      <c r="L373" t="s">
        <v>104</v>
      </c>
      <c r="M373">
        <v>75217</v>
      </c>
      <c r="N373" t="s">
        <v>105</v>
      </c>
      <c r="O373" t="s">
        <v>2841</v>
      </c>
      <c r="P373" t="s">
        <v>46</v>
      </c>
      <c r="Q373" t="s">
        <v>90</v>
      </c>
      <c r="R373" t="s">
        <v>6812</v>
      </c>
      <c r="S373">
        <v>5.1840000000000011</v>
      </c>
      <c r="T373">
        <v>1</v>
      </c>
      <c r="U373">
        <v>0.2</v>
      </c>
      <c r="V373">
        <v>1.8792</v>
      </c>
    </row>
    <row r="374" spans="1:22" x14ac:dyDescent="0.3">
      <c r="A374">
        <v>5101</v>
      </c>
      <c r="B374" t="s">
        <v>7996</v>
      </c>
      <c r="C374">
        <v>2011</v>
      </c>
      <c r="D374" s="13">
        <v>40619</v>
      </c>
      <c r="E374" s="13">
        <v>40619</v>
      </c>
      <c r="F374" t="s">
        <v>1290</v>
      </c>
      <c r="G374" t="s">
        <v>5492</v>
      </c>
      <c r="H374" t="s">
        <v>5493</v>
      </c>
      <c r="I374" t="s">
        <v>26</v>
      </c>
      <c r="J374" t="s">
        <v>27</v>
      </c>
      <c r="K374" t="s">
        <v>815</v>
      </c>
      <c r="L374" t="s">
        <v>104</v>
      </c>
      <c r="M374">
        <v>75217</v>
      </c>
      <c r="N374" t="s">
        <v>105</v>
      </c>
      <c r="O374" t="s">
        <v>1282</v>
      </c>
      <c r="P374" t="s">
        <v>46</v>
      </c>
      <c r="Q374" t="s">
        <v>68</v>
      </c>
      <c r="R374" t="s">
        <v>1283</v>
      </c>
      <c r="S374">
        <v>4.4479999999999995</v>
      </c>
      <c r="T374">
        <v>2</v>
      </c>
      <c r="U374">
        <v>0.2</v>
      </c>
      <c r="V374">
        <v>0.3335999999999999</v>
      </c>
    </row>
    <row r="375" spans="1:22" x14ac:dyDescent="0.3">
      <c r="A375">
        <v>5089</v>
      </c>
      <c r="B375" t="s">
        <v>7987</v>
      </c>
      <c r="C375">
        <v>2012</v>
      </c>
      <c r="D375" s="13">
        <v>40973</v>
      </c>
      <c r="E375" s="13">
        <v>40977</v>
      </c>
      <c r="F375" t="s">
        <v>50</v>
      </c>
      <c r="G375" t="s">
        <v>3953</v>
      </c>
      <c r="H375" t="s">
        <v>3954</v>
      </c>
      <c r="I375" t="s">
        <v>41</v>
      </c>
      <c r="J375" t="s">
        <v>27</v>
      </c>
      <c r="K375" t="s">
        <v>146</v>
      </c>
      <c r="L375" t="s">
        <v>147</v>
      </c>
      <c r="M375">
        <v>19120</v>
      </c>
      <c r="N375" t="s">
        <v>148</v>
      </c>
      <c r="O375" t="s">
        <v>3122</v>
      </c>
      <c r="P375" t="s">
        <v>46</v>
      </c>
      <c r="Q375" t="s">
        <v>75</v>
      </c>
      <c r="R375" t="s">
        <v>3123</v>
      </c>
      <c r="S375">
        <v>2.556</v>
      </c>
      <c r="T375">
        <v>3</v>
      </c>
      <c r="U375">
        <v>0.7</v>
      </c>
      <c r="V375">
        <v>-1.7892000000000001</v>
      </c>
    </row>
    <row r="376" spans="1:22" x14ac:dyDescent="0.3">
      <c r="A376">
        <v>5088</v>
      </c>
      <c r="B376" t="s">
        <v>7987</v>
      </c>
      <c r="C376">
        <v>2012</v>
      </c>
      <c r="D376" s="13">
        <v>40973</v>
      </c>
      <c r="E376" s="13">
        <v>40977</v>
      </c>
      <c r="F376" t="s">
        <v>50</v>
      </c>
      <c r="G376" t="s">
        <v>3953</v>
      </c>
      <c r="H376" t="s">
        <v>3954</v>
      </c>
      <c r="I376" t="s">
        <v>41</v>
      </c>
      <c r="J376" t="s">
        <v>27</v>
      </c>
      <c r="K376" t="s">
        <v>146</v>
      </c>
      <c r="L376" t="s">
        <v>147</v>
      </c>
      <c r="M376">
        <v>19120</v>
      </c>
      <c r="N376" t="s">
        <v>148</v>
      </c>
      <c r="O376" t="s">
        <v>2149</v>
      </c>
      <c r="P376" t="s">
        <v>71</v>
      </c>
      <c r="Q376" t="s">
        <v>161</v>
      </c>
      <c r="R376" t="s">
        <v>2150</v>
      </c>
      <c r="S376">
        <v>10.312000000000001</v>
      </c>
      <c r="T376">
        <v>1</v>
      </c>
      <c r="U376">
        <v>0.2</v>
      </c>
      <c r="V376">
        <v>-1.2890000000000006</v>
      </c>
    </row>
    <row r="377" spans="1:22" x14ac:dyDescent="0.3">
      <c r="A377">
        <v>5087</v>
      </c>
      <c r="B377" t="s">
        <v>7987</v>
      </c>
      <c r="C377">
        <v>2012</v>
      </c>
      <c r="D377" s="13">
        <v>40973</v>
      </c>
      <c r="E377" s="13">
        <v>40977</v>
      </c>
      <c r="F377" t="s">
        <v>50</v>
      </c>
      <c r="G377" t="s">
        <v>3953</v>
      </c>
      <c r="H377" t="s">
        <v>3954</v>
      </c>
      <c r="I377" t="s">
        <v>41</v>
      </c>
      <c r="J377" t="s">
        <v>27</v>
      </c>
      <c r="K377" t="s">
        <v>146</v>
      </c>
      <c r="L377" t="s">
        <v>147</v>
      </c>
      <c r="M377">
        <v>19120</v>
      </c>
      <c r="N377" t="s">
        <v>148</v>
      </c>
      <c r="O377" t="s">
        <v>7988</v>
      </c>
      <c r="P377" t="s">
        <v>71</v>
      </c>
      <c r="Q377" t="s">
        <v>72</v>
      </c>
      <c r="R377" t="s">
        <v>7989</v>
      </c>
      <c r="S377">
        <v>466.15799999999996</v>
      </c>
      <c r="T377">
        <v>7</v>
      </c>
      <c r="U377">
        <v>0.4</v>
      </c>
      <c r="V377">
        <v>-93.231599999999958</v>
      </c>
    </row>
    <row r="378" spans="1:22" x14ac:dyDescent="0.3">
      <c r="A378">
        <v>5050</v>
      </c>
      <c r="B378" t="s">
        <v>7961</v>
      </c>
      <c r="C378">
        <v>2011</v>
      </c>
      <c r="D378" s="13">
        <v>40633</v>
      </c>
      <c r="E378" s="13">
        <v>40637</v>
      </c>
      <c r="F378" t="s">
        <v>50</v>
      </c>
      <c r="G378" t="s">
        <v>7216</v>
      </c>
      <c r="H378" t="s">
        <v>7217</v>
      </c>
      <c r="I378" t="s">
        <v>26</v>
      </c>
      <c r="J378" t="s">
        <v>27</v>
      </c>
      <c r="K378" t="s">
        <v>303</v>
      </c>
      <c r="L378" t="s">
        <v>211</v>
      </c>
      <c r="M378">
        <v>60610</v>
      </c>
      <c r="N378" t="s">
        <v>105</v>
      </c>
      <c r="O378" t="s">
        <v>2531</v>
      </c>
      <c r="P378" t="s">
        <v>71</v>
      </c>
      <c r="Q378" t="s">
        <v>161</v>
      </c>
      <c r="R378" t="s">
        <v>2532</v>
      </c>
      <c r="S378">
        <v>79.984000000000009</v>
      </c>
      <c r="T378">
        <v>2</v>
      </c>
      <c r="U378">
        <v>0.2</v>
      </c>
      <c r="V378">
        <v>13.997199999999999</v>
      </c>
    </row>
    <row r="379" spans="1:22" x14ac:dyDescent="0.3">
      <c r="A379">
        <v>5049</v>
      </c>
      <c r="B379" t="s">
        <v>7961</v>
      </c>
      <c r="C379">
        <v>2011</v>
      </c>
      <c r="D379" s="13">
        <v>40633</v>
      </c>
      <c r="E379" s="13">
        <v>40637</v>
      </c>
      <c r="F379" t="s">
        <v>50</v>
      </c>
      <c r="G379" t="s">
        <v>7216</v>
      </c>
      <c r="H379" t="s">
        <v>7217</v>
      </c>
      <c r="I379" t="s">
        <v>26</v>
      </c>
      <c r="J379" t="s">
        <v>27</v>
      </c>
      <c r="K379" t="s">
        <v>303</v>
      </c>
      <c r="L379" t="s">
        <v>211</v>
      </c>
      <c r="M379">
        <v>60610</v>
      </c>
      <c r="N379" t="s">
        <v>105</v>
      </c>
      <c r="O379" t="s">
        <v>2727</v>
      </c>
      <c r="P379" t="s">
        <v>46</v>
      </c>
      <c r="Q379" t="s">
        <v>75</v>
      </c>
      <c r="R379" t="s">
        <v>2728</v>
      </c>
      <c r="S379">
        <v>8.1339999999999986</v>
      </c>
      <c r="T379">
        <v>7</v>
      </c>
      <c r="U379">
        <v>0.8</v>
      </c>
      <c r="V379">
        <v>-13.827800000000003</v>
      </c>
    </row>
    <row r="380" spans="1:22" x14ac:dyDescent="0.3">
      <c r="A380">
        <v>5021</v>
      </c>
      <c r="B380" t="s">
        <v>7948</v>
      </c>
      <c r="C380">
        <v>2014</v>
      </c>
      <c r="D380" s="13">
        <v>41722</v>
      </c>
      <c r="E380" s="13">
        <v>41724</v>
      </c>
      <c r="F380" t="s">
        <v>23</v>
      </c>
      <c r="G380" t="s">
        <v>773</v>
      </c>
      <c r="H380" t="s">
        <v>774</v>
      </c>
      <c r="I380" t="s">
        <v>41</v>
      </c>
      <c r="J380" t="s">
        <v>27</v>
      </c>
      <c r="K380" t="s">
        <v>266</v>
      </c>
      <c r="L380" t="s">
        <v>267</v>
      </c>
      <c r="M380">
        <v>10011</v>
      </c>
      <c r="N380" t="s">
        <v>148</v>
      </c>
      <c r="O380" t="s">
        <v>1605</v>
      </c>
      <c r="P380" t="s">
        <v>46</v>
      </c>
      <c r="Q380" t="s">
        <v>578</v>
      </c>
      <c r="R380" t="s">
        <v>1606</v>
      </c>
      <c r="S380">
        <v>347.58</v>
      </c>
      <c r="T380">
        <v>3</v>
      </c>
      <c r="U380">
        <v>0</v>
      </c>
      <c r="V380">
        <v>17.378999999999976</v>
      </c>
    </row>
    <row r="381" spans="1:22" x14ac:dyDescent="0.3">
      <c r="A381">
        <v>4998</v>
      </c>
      <c r="B381" t="s">
        <v>7918</v>
      </c>
      <c r="C381">
        <v>2014</v>
      </c>
      <c r="D381" s="13">
        <v>41709</v>
      </c>
      <c r="E381" s="13">
        <v>41714</v>
      </c>
      <c r="F381" t="s">
        <v>50</v>
      </c>
      <c r="G381" t="s">
        <v>7875</v>
      </c>
      <c r="H381" t="s">
        <v>7876</v>
      </c>
      <c r="I381" t="s">
        <v>41</v>
      </c>
      <c r="J381" t="s">
        <v>27</v>
      </c>
      <c r="K381" t="s">
        <v>4588</v>
      </c>
      <c r="L381" t="s">
        <v>88</v>
      </c>
      <c r="M381">
        <v>27604</v>
      </c>
      <c r="N381" t="s">
        <v>30</v>
      </c>
      <c r="O381" t="s">
        <v>2471</v>
      </c>
      <c r="P381" t="s">
        <v>46</v>
      </c>
      <c r="Q381" t="s">
        <v>75</v>
      </c>
      <c r="R381" t="s">
        <v>2472</v>
      </c>
      <c r="S381">
        <v>13.092000000000002</v>
      </c>
      <c r="T381">
        <v>4</v>
      </c>
      <c r="U381">
        <v>0.7</v>
      </c>
      <c r="V381">
        <v>-10.037199999999999</v>
      </c>
    </row>
    <row r="382" spans="1:22" x14ac:dyDescent="0.3">
      <c r="A382">
        <v>4997</v>
      </c>
      <c r="B382" t="s">
        <v>7918</v>
      </c>
      <c r="C382">
        <v>2014</v>
      </c>
      <c r="D382" s="13">
        <v>41709</v>
      </c>
      <c r="E382" s="13">
        <v>41714</v>
      </c>
      <c r="F382" t="s">
        <v>50</v>
      </c>
      <c r="G382" t="s">
        <v>7875</v>
      </c>
      <c r="H382" t="s">
        <v>7876</v>
      </c>
      <c r="I382" t="s">
        <v>41</v>
      </c>
      <c r="J382" t="s">
        <v>27</v>
      </c>
      <c r="K382" t="s">
        <v>4588</v>
      </c>
      <c r="L382" t="s">
        <v>88</v>
      </c>
      <c r="M382">
        <v>27604</v>
      </c>
      <c r="N382" t="s">
        <v>30</v>
      </c>
      <c r="O382" t="s">
        <v>7919</v>
      </c>
      <c r="P382" t="s">
        <v>46</v>
      </c>
      <c r="Q382" t="s">
        <v>78</v>
      </c>
      <c r="R382" t="s">
        <v>7920</v>
      </c>
      <c r="S382">
        <v>48.783999999999999</v>
      </c>
      <c r="T382">
        <v>1</v>
      </c>
      <c r="U382">
        <v>0.2</v>
      </c>
      <c r="V382">
        <v>3.6587999999999976</v>
      </c>
    </row>
    <row r="383" spans="1:22" x14ac:dyDescent="0.3">
      <c r="A383">
        <v>4964</v>
      </c>
      <c r="B383" t="s">
        <v>7898</v>
      </c>
      <c r="C383">
        <v>2011</v>
      </c>
      <c r="D383" s="13">
        <v>40609</v>
      </c>
      <c r="E383" s="13">
        <v>40610</v>
      </c>
      <c r="F383" t="s">
        <v>188</v>
      </c>
      <c r="G383" t="s">
        <v>7899</v>
      </c>
      <c r="H383" t="s">
        <v>7900</v>
      </c>
      <c r="I383" t="s">
        <v>26</v>
      </c>
      <c r="J383" t="s">
        <v>27</v>
      </c>
      <c r="K383" t="s">
        <v>95</v>
      </c>
      <c r="L383" t="s">
        <v>96</v>
      </c>
      <c r="M383">
        <v>98103</v>
      </c>
      <c r="N383" t="s">
        <v>44</v>
      </c>
      <c r="O383" t="s">
        <v>3393</v>
      </c>
      <c r="P383" t="s">
        <v>46</v>
      </c>
      <c r="Q383" t="s">
        <v>59</v>
      </c>
      <c r="R383" t="s">
        <v>3394</v>
      </c>
      <c r="S383">
        <v>242.94</v>
      </c>
      <c r="T383">
        <v>3</v>
      </c>
      <c r="U383">
        <v>0</v>
      </c>
      <c r="V383">
        <v>4.8588000000000164</v>
      </c>
    </row>
    <row r="384" spans="1:22" x14ac:dyDescent="0.3">
      <c r="A384">
        <v>4963</v>
      </c>
      <c r="B384" t="s">
        <v>7898</v>
      </c>
      <c r="C384">
        <v>2011</v>
      </c>
      <c r="D384" s="13">
        <v>40609</v>
      </c>
      <c r="E384" s="13">
        <v>40610</v>
      </c>
      <c r="F384" t="s">
        <v>188</v>
      </c>
      <c r="G384" t="s">
        <v>7899</v>
      </c>
      <c r="H384" t="s">
        <v>7900</v>
      </c>
      <c r="I384" t="s">
        <v>26</v>
      </c>
      <c r="J384" t="s">
        <v>27</v>
      </c>
      <c r="K384" t="s">
        <v>95</v>
      </c>
      <c r="L384" t="s">
        <v>96</v>
      </c>
      <c r="M384">
        <v>98103</v>
      </c>
      <c r="N384" t="s">
        <v>44</v>
      </c>
      <c r="O384" t="s">
        <v>1030</v>
      </c>
      <c r="P384" t="s">
        <v>46</v>
      </c>
      <c r="Q384" t="s">
        <v>68</v>
      </c>
      <c r="R384" t="s">
        <v>1031</v>
      </c>
      <c r="S384">
        <v>17.940000000000001</v>
      </c>
      <c r="T384">
        <v>3</v>
      </c>
      <c r="U384">
        <v>0</v>
      </c>
      <c r="V384">
        <v>4.6644000000000005</v>
      </c>
    </row>
    <row r="385" spans="1:22" x14ac:dyDescent="0.3">
      <c r="A385">
        <v>4962</v>
      </c>
      <c r="B385" t="s">
        <v>7898</v>
      </c>
      <c r="C385">
        <v>2011</v>
      </c>
      <c r="D385" s="13">
        <v>40609</v>
      </c>
      <c r="E385" s="13">
        <v>40610</v>
      </c>
      <c r="F385" t="s">
        <v>188</v>
      </c>
      <c r="G385" t="s">
        <v>7899</v>
      </c>
      <c r="H385" t="s">
        <v>7900</v>
      </c>
      <c r="I385" t="s">
        <v>26</v>
      </c>
      <c r="J385" t="s">
        <v>27</v>
      </c>
      <c r="K385" t="s">
        <v>95</v>
      </c>
      <c r="L385" t="s">
        <v>96</v>
      </c>
      <c r="M385">
        <v>98103</v>
      </c>
      <c r="N385" t="s">
        <v>44</v>
      </c>
      <c r="O385" t="s">
        <v>892</v>
      </c>
      <c r="P385" t="s">
        <v>32</v>
      </c>
      <c r="Q385" t="s">
        <v>36</v>
      </c>
      <c r="R385" t="s">
        <v>893</v>
      </c>
      <c r="S385">
        <v>48.712000000000003</v>
      </c>
      <c r="T385">
        <v>1</v>
      </c>
      <c r="U385">
        <v>0.2</v>
      </c>
      <c r="V385">
        <v>5.4800999999999966</v>
      </c>
    </row>
    <row r="386" spans="1:22" x14ac:dyDescent="0.3">
      <c r="A386">
        <v>4959</v>
      </c>
      <c r="B386" t="s">
        <v>7895</v>
      </c>
      <c r="C386">
        <v>2012</v>
      </c>
      <c r="D386" s="13">
        <v>40988</v>
      </c>
      <c r="E386" s="13">
        <v>40994</v>
      </c>
      <c r="F386" t="s">
        <v>50</v>
      </c>
      <c r="G386" t="s">
        <v>2484</v>
      </c>
      <c r="H386" t="s">
        <v>2485</v>
      </c>
      <c r="I386" t="s">
        <v>26</v>
      </c>
      <c r="J386" t="s">
        <v>27</v>
      </c>
      <c r="K386" t="s">
        <v>4214</v>
      </c>
      <c r="L386" t="s">
        <v>104</v>
      </c>
      <c r="M386">
        <v>75007</v>
      </c>
      <c r="N386" t="s">
        <v>105</v>
      </c>
      <c r="O386" t="s">
        <v>7896</v>
      </c>
      <c r="P386" t="s">
        <v>46</v>
      </c>
      <c r="Q386" t="s">
        <v>269</v>
      </c>
      <c r="R386" t="s">
        <v>186</v>
      </c>
      <c r="S386">
        <v>18.864000000000001</v>
      </c>
      <c r="T386">
        <v>9</v>
      </c>
      <c r="U386">
        <v>0.2</v>
      </c>
      <c r="V386">
        <v>6.1307999999999998</v>
      </c>
    </row>
    <row r="387" spans="1:22" x14ac:dyDescent="0.3">
      <c r="A387">
        <v>4958</v>
      </c>
      <c r="B387" t="s">
        <v>7895</v>
      </c>
      <c r="C387">
        <v>2012</v>
      </c>
      <c r="D387" s="13">
        <v>40988</v>
      </c>
      <c r="E387" s="13">
        <v>40994</v>
      </c>
      <c r="F387" t="s">
        <v>50</v>
      </c>
      <c r="G387" t="s">
        <v>2484</v>
      </c>
      <c r="H387" t="s">
        <v>2485</v>
      </c>
      <c r="I387" t="s">
        <v>26</v>
      </c>
      <c r="J387" t="s">
        <v>27</v>
      </c>
      <c r="K387" t="s">
        <v>4214</v>
      </c>
      <c r="L387" t="s">
        <v>104</v>
      </c>
      <c r="M387">
        <v>75007</v>
      </c>
      <c r="N387" t="s">
        <v>105</v>
      </c>
      <c r="O387" t="s">
        <v>5670</v>
      </c>
      <c r="P387" t="s">
        <v>46</v>
      </c>
      <c r="Q387" t="s">
        <v>75</v>
      </c>
      <c r="R387" t="s">
        <v>5671</v>
      </c>
      <c r="S387">
        <v>2.5119999999999996</v>
      </c>
      <c r="T387">
        <v>2</v>
      </c>
      <c r="U387">
        <v>0.8</v>
      </c>
      <c r="V387">
        <v>-4.3960000000000026</v>
      </c>
    </row>
    <row r="388" spans="1:22" x14ac:dyDescent="0.3">
      <c r="A388">
        <v>4954</v>
      </c>
      <c r="B388" t="s">
        <v>7893</v>
      </c>
      <c r="C388">
        <v>2012</v>
      </c>
      <c r="D388" s="13">
        <v>40984</v>
      </c>
      <c r="E388" s="13">
        <v>40988</v>
      </c>
      <c r="F388" t="s">
        <v>50</v>
      </c>
      <c r="G388" t="s">
        <v>842</v>
      </c>
      <c r="H388" t="s">
        <v>843</v>
      </c>
      <c r="I388" t="s">
        <v>41</v>
      </c>
      <c r="J388" t="s">
        <v>27</v>
      </c>
      <c r="K388" t="s">
        <v>266</v>
      </c>
      <c r="L388" t="s">
        <v>267</v>
      </c>
      <c r="M388">
        <v>10009</v>
      </c>
      <c r="N388" t="s">
        <v>148</v>
      </c>
      <c r="O388" t="s">
        <v>5308</v>
      </c>
      <c r="P388" t="s">
        <v>71</v>
      </c>
      <c r="Q388" t="s">
        <v>72</v>
      </c>
      <c r="R388" t="s">
        <v>5309</v>
      </c>
      <c r="S388">
        <v>85.9</v>
      </c>
      <c r="T388">
        <v>2</v>
      </c>
      <c r="U388">
        <v>0</v>
      </c>
      <c r="V388">
        <v>2.5769999999999982</v>
      </c>
    </row>
    <row r="389" spans="1:22" x14ac:dyDescent="0.3">
      <c r="A389">
        <v>4936</v>
      </c>
      <c r="B389" t="s">
        <v>7874</v>
      </c>
      <c r="C389">
        <v>2012</v>
      </c>
      <c r="D389" s="13">
        <v>40983</v>
      </c>
      <c r="E389" s="13">
        <v>40989</v>
      </c>
      <c r="F389" t="s">
        <v>50</v>
      </c>
      <c r="G389" t="s">
        <v>7875</v>
      </c>
      <c r="H389" t="s">
        <v>7876</v>
      </c>
      <c r="I389" t="s">
        <v>41</v>
      </c>
      <c r="J389" t="s">
        <v>27</v>
      </c>
      <c r="K389" t="s">
        <v>7877</v>
      </c>
      <c r="L389" t="s">
        <v>121</v>
      </c>
      <c r="M389">
        <v>84043</v>
      </c>
      <c r="N389" t="s">
        <v>44</v>
      </c>
      <c r="O389" t="s">
        <v>7878</v>
      </c>
      <c r="P389" t="s">
        <v>71</v>
      </c>
      <c r="Q389" t="s">
        <v>72</v>
      </c>
      <c r="R389" t="s">
        <v>7879</v>
      </c>
      <c r="S389">
        <v>16.776000000000003</v>
      </c>
      <c r="T389">
        <v>3</v>
      </c>
      <c r="U389">
        <v>0.2</v>
      </c>
      <c r="V389">
        <v>1.6776</v>
      </c>
    </row>
    <row r="390" spans="1:22" x14ac:dyDescent="0.3">
      <c r="A390">
        <v>4932</v>
      </c>
      <c r="B390" t="s">
        <v>7872</v>
      </c>
      <c r="C390">
        <v>2014</v>
      </c>
      <c r="D390" s="13">
        <v>41724</v>
      </c>
      <c r="E390" s="13">
        <v>41729</v>
      </c>
      <c r="F390" t="s">
        <v>50</v>
      </c>
      <c r="G390" t="s">
        <v>4427</v>
      </c>
      <c r="H390" t="s">
        <v>4428</v>
      </c>
      <c r="I390" t="s">
        <v>41</v>
      </c>
      <c r="J390" t="s">
        <v>27</v>
      </c>
      <c r="K390" t="s">
        <v>95</v>
      </c>
      <c r="L390" t="s">
        <v>96</v>
      </c>
      <c r="M390">
        <v>98103</v>
      </c>
      <c r="N390" t="s">
        <v>44</v>
      </c>
      <c r="O390" t="s">
        <v>4711</v>
      </c>
      <c r="P390" t="s">
        <v>46</v>
      </c>
      <c r="Q390" t="s">
        <v>68</v>
      </c>
      <c r="R390" t="s">
        <v>4712</v>
      </c>
      <c r="S390">
        <v>23.1</v>
      </c>
      <c r="T390">
        <v>2</v>
      </c>
      <c r="U390">
        <v>0</v>
      </c>
      <c r="V390">
        <v>6.93</v>
      </c>
    </row>
    <row r="391" spans="1:22" x14ac:dyDescent="0.3">
      <c r="A391">
        <v>4904</v>
      </c>
      <c r="B391" t="s">
        <v>7850</v>
      </c>
      <c r="C391">
        <v>2014</v>
      </c>
      <c r="D391" s="13">
        <v>41706</v>
      </c>
      <c r="E391" s="13">
        <v>41711</v>
      </c>
      <c r="F391" t="s">
        <v>50</v>
      </c>
      <c r="G391" t="s">
        <v>1125</v>
      </c>
      <c r="H391" t="s">
        <v>1126</v>
      </c>
      <c r="I391" t="s">
        <v>26</v>
      </c>
      <c r="J391" t="s">
        <v>27</v>
      </c>
      <c r="K391" t="s">
        <v>266</v>
      </c>
      <c r="L391" t="s">
        <v>267</v>
      </c>
      <c r="M391">
        <v>10035</v>
      </c>
      <c r="N391" t="s">
        <v>148</v>
      </c>
      <c r="O391" t="s">
        <v>2255</v>
      </c>
      <c r="P391" t="s">
        <v>46</v>
      </c>
      <c r="Q391" t="s">
        <v>47</v>
      </c>
      <c r="R391" t="s">
        <v>2256</v>
      </c>
      <c r="S391">
        <v>91.59</v>
      </c>
      <c r="T391">
        <v>3</v>
      </c>
      <c r="U391">
        <v>0</v>
      </c>
      <c r="V391">
        <v>42.131399999999999</v>
      </c>
    </row>
    <row r="392" spans="1:22" x14ac:dyDescent="0.3">
      <c r="A392">
        <v>4903</v>
      </c>
      <c r="B392" t="s">
        <v>7850</v>
      </c>
      <c r="C392">
        <v>2014</v>
      </c>
      <c r="D392" s="13">
        <v>41706</v>
      </c>
      <c r="E392" s="13">
        <v>41711</v>
      </c>
      <c r="F392" t="s">
        <v>50</v>
      </c>
      <c r="G392" t="s">
        <v>1125</v>
      </c>
      <c r="H392" t="s">
        <v>1126</v>
      </c>
      <c r="I392" t="s">
        <v>26</v>
      </c>
      <c r="J392" t="s">
        <v>27</v>
      </c>
      <c r="K392" t="s">
        <v>266</v>
      </c>
      <c r="L392" t="s">
        <v>267</v>
      </c>
      <c r="M392">
        <v>10035</v>
      </c>
      <c r="N392" t="s">
        <v>148</v>
      </c>
      <c r="O392" t="s">
        <v>3163</v>
      </c>
      <c r="P392" t="s">
        <v>46</v>
      </c>
      <c r="Q392" t="s">
        <v>75</v>
      </c>
      <c r="R392" t="s">
        <v>3164</v>
      </c>
      <c r="S392">
        <v>25.92</v>
      </c>
      <c r="T392">
        <v>6</v>
      </c>
      <c r="U392">
        <v>0.2</v>
      </c>
      <c r="V392">
        <v>9.0719999999999992</v>
      </c>
    </row>
    <row r="393" spans="1:22" x14ac:dyDescent="0.3">
      <c r="A393">
        <v>4885</v>
      </c>
      <c r="B393" t="s">
        <v>7841</v>
      </c>
      <c r="C393">
        <v>2014</v>
      </c>
      <c r="D393" s="13">
        <v>41707</v>
      </c>
      <c r="E393" s="13">
        <v>41714</v>
      </c>
      <c r="F393" t="s">
        <v>50</v>
      </c>
      <c r="G393" t="s">
        <v>989</v>
      </c>
      <c r="H393" t="s">
        <v>990</v>
      </c>
      <c r="I393" t="s">
        <v>26</v>
      </c>
      <c r="J393" t="s">
        <v>27</v>
      </c>
      <c r="K393" t="s">
        <v>1883</v>
      </c>
      <c r="L393" t="s">
        <v>43</v>
      </c>
      <c r="M393">
        <v>92804</v>
      </c>
      <c r="N393" t="s">
        <v>44</v>
      </c>
      <c r="O393" t="s">
        <v>7341</v>
      </c>
      <c r="P393" t="s">
        <v>46</v>
      </c>
      <c r="Q393" t="s">
        <v>68</v>
      </c>
      <c r="R393" t="s">
        <v>7342</v>
      </c>
      <c r="S393">
        <v>3.36</v>
      </c>
      <c r="T393">
        <v>2</v>
      </c>
      <c r="U393">
        <v>0</v>
      </c>
      <c r="V393">
        <v>0.87360000000000015</v>
      </c>
    </row>
    <row r="394" spans="1:22" x14ac:dyDescent="0.3">
      <c r="A394">
        <v>4884</v>
      </c>
      <c r="B394" t="s">
        <v>7841</v>
      </c>
      <c r="C394">
        <v>2014</v>
      </c>
      <c r="D394" s="13">
        <v>41707</v>
      </c>
      <c r="E394" s="13">
        <v>41714</v>
      </c>
      <c r="F394" t="s">
        <v>50</v>
      </c>
      <c r="G394" t="s">
        <v>989</v>
      </c>
      <c r="H394" t="s">
        <v>990</v>
      </c>
      <c r="I394" t="s">
        <v>26</v>
      </c>
      <c r="J394" t="s">
        <v>27</v>
      </c>
      <c r="K394" t="s">
        <v>1883</v>
      </c>
      <c r="L394" t="s">
        <v>43</v>
      </c>
      <c r="M394">
        <v>92804</v>
      </c>
      <c r="N394" t="s">
        <v>44</v>
      </c>
      <c r="O394" t="s">
        <v>7314</v>
      </c>
      <c r="P394" t="s">
        <v>46</v>
      </c>
      <c r="Q394" t="s">
        <v>75</v>
      </c>
      <c r="R394" t="s">
        <v>7315</v>
      </c>
      <c r="S394">
        <v>171.20000000000002</v>
      </c>
      <c r="T394">
        <v>5</v>
      </c>
      <c r="U394">
        <v>0.2</v>
      </c>
      <c r="V394">
        <v>64.199999999999989</v>
      </c>
    </row>
    <row r="395" spans="1:22" x14ac:dyDescent="0.3">
      <c r="A395">
        <v>4795</v>
      </c>
      <c r="B395" t="s">
        <v>7779</v>
      </c>
      <c r="C395">
        <v>2012</v>
      </c>
      <c r="D395" s="13">
        <v>40984</v>
      </c>
      <c r="E395" s="13">
        <v>40991</v>
      </c>
      <c r="F395" t="s">
        <v>50</v>
      </c>
      <c r="G395" t="s">
        <v>7780</v>
      </c>
      <c r="H395" t="s">
        <v>7781</v>
      </c>
      <c r="I395" t="s">
        <v>41</v>
      </c>
      <c r="J395" t="s">
        <v>27</v>
      </c>
      <c r="K395" t="s">
        <v>42</v>
      </c>
      <c r="L395" t="s">
        <v>43</v>
      </c>
      <c r="M395">
        <v>90036</v>
      </c>
      <c r="N395" t="s">
        <v>44</v>
      </c>
      <c r="O395" t="s">
        <v>7149</v>
      </c>
      <c r="P395" t="s">
        <v>32</v>
      </c>
      <c r="Q395" t="s">
        <v>65</v>
      </c>
      <c r="R395" t="s">
        <v>7150</v>
      </c>
      <c r="S395">
        <v>43.13</v>
      </c>
      <c r="T395">
        <v>1</v>
      </c>
      <c r="U395">
        <v>0</v>
      </c>
      <c r="V395">
        <v>18.114600000000003</v>
      </c>
    </row>
    <row r="396" spans="1:22" x14ac:dyDescent="0.3">
      <c r="A396">
        <v>4768</v>
      </c>
      <c r="B396" t="s">
        <v>7756</v>
      </c>
      <c r="C396">
        <v>2012</v>
      </c>
      <c r="D396" s="13">
        <v>40977</v>
      </c>
      <c r="E396" s="13">
        <v>40980</v>
      </c>
      <c r="F396" t="s">
        <v>188</v>
      </c>
      <c r="G396" t="s">
        <v>3094</v>
      </c>
      <c r="H396" t="s">
        <v>3095</v>
      </c>
      <c r="I396" t="s">
        <v>41</v>
      </c>
      <c r="J396" t="s">
        <v>27</v>
      </c>
      <c r="K396" t="s">
        <v>678</v>
      </c>
      <c r="L396" t="s">
        <v>104</v>
      </c>
      <c r="M396">
        <v>78207</v>
      </c>
      <c r="N396" t="s">
        <v>105</v>
      </c>
      <c r="O396" t="s">
        <v>4761</v>
      </c>
      <c r="P396" t="s">
        <v>71</v>
      </c>
      <c r="Q396" t="s">
        <v>72</v>
      </c>
      <c r="R396" t="s">
        <v>4762</v>
      </c>
      <c r="S396">
        <v>359.88</v>
      </c>
      <c r="T396">
        <v>3</v>
      </c>
      <c r="U396">
        <v>0.2</v>
      </c>
      <c r="V396">
        <v>22.492499999999993</v>
      </c>
    </row>
    <row r="397" spans="1:22" x14ac:dyDescent="0.3">
      <c r="A397">
        <v>4767</v>
      </c>
      <c r="B397" t="s">
        <v>7756</v>
      </c>
      <c r="C397">
        <v>2012</v>
      </c>
      <c r="D397" s="13">
        <v>40977</v>
      </c>
      <c r="E397" s="13">
        <v>40980</v>
      </c>
      <c r="F397" t="s">
        <v>188</v>
      </c>
      <c r="G397" t="s">
        <v>3094</v>
      </c>
      <c r="H397" t="s">
        <v>3095</v>
      </c>
      <c r="I397" t="s">
        <v>41</v>
      </c>
      <c r="J397" t="s">
        <v>27</v>
      </c>
      <c r="K397" t="s">
        <v>678</v>
      </c>
      <c r="L397" t="s">
        <v>104</v>
      </c>
      <c r="M397">
        <v>78207</v>
      </c>
      <c r="N397" t="s">
        <v>105</v>
      </c>
      <c r="O397" t="s">
        <v>2815</v>
      </c>
      <c r="P397" t="s">
        <v>71</v>
      </c>
      <c r="Q397" t="s">
        <v>161</v>
      </c>
      <c r="R397" t="s">
        <v>2816</v>
      </c>
      <c r="S397">
        <v>113.52000000000001</v>
      </c>
      <c r="T397">
        <v>5</v>
      </c>
      <c r="U397">
        <v>0.2</v>
      </c>
      <c r="V397">
        <v>29.798999999999999</v>
      </c>
    </row>
    <row r="398" spans="1:22" x14ac:dyDescent="0.3">
      <c r="A398">
        <v>4749</v>
      </c>
      <c r="B398" t="s">
        <v>7736</v>
      </c>
      <c r="C398">
        <v>2013</v>
      </c>
      <c r="D398" s="13">
        <v>41337</v>
      </c>
      <c r="E398" s="13">
        <v>41337</v>
      </c>
      <c r="F398" t="s">
        <v>1290</v>
      </c>
      <c r="G398" t="s">
        <v>3136</v>
      </c>
      <c r="H398" t="s">
        <v>3137</v>
      </c>
      <c r="I398" t="s">
        <v>41</v>
      </c>
      <c r="J398" t="s">
        <v>27</v>
      </c>
      <c r="K398" t="s">
        <v>127</v>
      </c>
      <c r="L398" t="s">
        <v>43</v>
      </c>
      <c r="M398">
        <v>94110</v>
      </c>
      <c r="N398" t="s">
        <v>44</v>
      </c>
      <c r="O398" t="s">
        <v>6567</v>
      </c>
      <c r="P398" t="s">
        <v>32</v>
      </c>
      <c r="Q398" t="s">
        <v>65</v>
      </c>
      <c r="R398" t="s">
        <v>6568</v>
      </c>
      <c r="S398">
        <v>35.28</v>
      </c>
      <c r="T398">
        <v>3</v>
      </c>
      <c r="U398">
        <v>0</v>
      </c>
      <c r="V398">
        <v>11.995199999999997</v>
      </c>
    </row>
    <row r="399" spans="1:22" x14ac:dyDescent="0.3">
      <c r="A399">
        <v>4748</v>
      </c>
      <c r="B399" t="s">
        <v>7736</v>
      </c>
      <c r="C399">
        <v>2013</v>
      </c>
      <c r="D399" s="13">
        <v>41337</v>
      </c>
      <c r="E399" s="13">
        <v>41337</v>
      </c>
      <c r="F399" t="s">
        <v>1290</v>
      </c>
      <c r="G399" t="s">
        <v>3136</v>
      </c>
      <c r="H399" t="s">
        <v>3137</v>
      </c>
      <c r="I399" t="s">
        <v>41</v>
      </c>
      <c r="J399" t="s">
        <v>27</v>
      </c>
      <c r="K399" t="s">
        <v>127</v>
      </c>
      <c r="L399" t="s">
        <v>43</v>
      </c>
      <c r="M399">
        <v>94110</v>
      </c>
      <c r="N399" t="s">
        <v>44</v>
      </c>
      <c r="O399" t="s">
        <v>6829</v>
      </c>
      <c r="P399" t="s">
        <v>46</v>
      </c>
      <c r="Q399" t="s">
        <v>578</v>
      </c>
      <c r="R399" t="s">
        <v>6830</v>
      </c>
      <c r="S399">
        <v>25.349999999999998</v>
      </c>
      <c r="T399">
        <v>3</v>
      </c>
      <c r="U399">
        <v>0</v>
      </c>
      <c r="V399">
        <v>7.6049999999999978</v>
      </c>
    </row>
    <row r="400" spans="1:22" x14ac:dyDescent="0.3">
      <c r="A400">
        <v>4747</v>
      </c>
      <c r="B400" t="s">
        <v>7735</v>
      </c>
      <c r="C400">
        <v>2014</v>
      </c>
      <c r="D400" s="13">
        <v>41704</v>
      </c>
      <c r="E400" s="13">
        <v>41704</v>
      </c>
      <c r="F400" t="s">
        <v>1290</v>
      </c>
      <c r="G400" t="s">
        <v>1287</v>
      </c>
      <c r="H400" t="s">
        <v>1288</v>
      </c>
      <c r="I400" t="s">
        <v>26</v>
      </c>
      <c r="J400" t="s">
        <v>27</v>
      </c>
      <c r="K400" t="s">
        <v>389</v>
      </c>
      <c r="L400" t="s">
        <v>229</v>
      </c>
      <c r="M400">
        <v>55901</v>
      </c>
      <c r="N400" t="s">
        <v>105</v>
      </c>
      <c r="O400" t="s">
        <v>3125</v>
      </c>
      <c r="P400" t="s">
        <v>46</v>
      </c>
      <c r="Q400" t="s">
        <v>75</v>
      </c>
      <c r="R400" t="s">
        <v>3126</v>
      </c>
      <c r="S400">
        <v>18.690000000000001</v>
      </c>
      <c r="T400">
        <v>3</v>
      </c>
      <c r="U400">
        <v>0</v>
      </c>
      <c r="V400">
        <v>9.158100000000001</v>
      </c>
    </row>
    <row r="401" spans="1:22" x14ac:dyDescent="0.3">
      <c r="A401">
        <v>4746</v>
      </c>
      <c r="B401" t="s">
        <v>7735</v>
      </c>
      <c r="C401">
        <v>2014</v>
      </c>
      <c r="D401" s="13">
        <v>41704</v>
      </c>
      <c r="E401" s="13">
        <v>41704</v>
      </c>
      <c r="F401" t="s">
        <v>1290</v>
      </c>
      <c r="G401" t="s">
        <v>1287</v>
      </c>
      <c r="H401" t="s">
        <v>1288</v>
      </c>
      <c r="I401" t="s">
        <v>26</v>
      </c>
      <c r="J401" t="s">
        <v>27</v>
      </c>
      <c r="K401" t="s">
        <v>389</v>
      </c>
      <c r="L401" t="s">
        <v>229</v>
      </c>
      <c r="M401">
        <v>55901</v>
      </c>
      <c r="N401" t="s">
        <v>105</v>
      </c>
      <c r="O401" t="s">
        <v>2596</v>
      </c>
      <c r="P401" t="s">
        <v>46</v>
      </c>
      <c r="Q401" t="s">
        <v>75</v>
      </c>
      <c r="R401" t="s">
        <v>2597</v>
      </c>
      <c r="S401">
        <v>127.96</v>
      </c>
      <c r="T401">
        <v>2</v>
      </c>
      <c r="U401">
        <v>0</v>
      </c>
      <c r="V401">
        <v>62.700400000000002</v>
      </c>
    </row>
    <row r="402" spans="1:22" x14ac:dyDescent="0.3">
      <c r="A402">
        <v>4745</v>
      </c>
      <c r="B402" t="s">
        <v>7735</v>
      </c>
      <c r="C402">
        <v>2014</v>
      </c>
      <c r="D402" s="13">
        <v>41704</v>
      </c>
      <c r="E402" s="13">
        <v>41704</v>
      </c>
      <c r="F402" t="s">
        <v>1290</v>
      </c>
      <c r="G402" t="s">
        <v>1287</v>
      </c>
      <c r="H402" t="s">
        <v>1288</v>
      </c>
      <c r="I402" t="s">
        <v>26</v>
      </c>
      <c r="J402" t="s">
        <v>27</v>
      </c>
      <c r="K402" t="s">
        <v>389</v>
      </c>
      <c r="L402" t="s">
        <v>229</v>
      </c>
      <c r="M402">
        <v>55901</v>
      </c>
      <c r="N402" t="s">
        <v>105</v>
      </c>
      <c r="O402" t="s">
        <v>4495</v>
      </c>
      <c r="P402" t="s">
        <v>46</v>
      </c>
      <c r="Q402" t="s">
        <v>59</v>
      </c>
      <c r="R402" t="s">
        <v>4496</v>
      </c>
      <c r="S402">
        <v>221.16</v>
      </c>
      <c r="T402">
        <v>4</v>
      </c>
      <c r="U402">
        <v>0</v>
      </c>
      <c r="V402">
        <v>57.501599999999996</v>
      </c>
    </row>
    <row r="403" spans="1:22" x14ac:dyDescent="0.3">
      <c r="A403">
        <v>4744</v>
      </c>
      <c r="B403" t="s">
        <v>7735</v>
      </c>
      <c r="C403">
        <v>2014</v>
      </c>
      <c r="D403" s="13">
        <v>41704</v>
      </c>
      <c r="E403" s="13">
        <v>41704</v>
      </c>
      <c r="F403" t="s">
        <v>1290</v>
      </c>
      <c r="G403" t="s">
        <v>1287</v>
      </c>
      <c r="H403" t="s">
        <v>1288</v>
      </c>
      <c r="I403" t="s">
        <v>26</v>
      </c>
      <c r="J403" t="s">
        <v>27</v>
      </c>
      <c r="K403" t="s">
        <v>389</v>
      </c>
      <c r="L403" t="s">
        <v>229</v>
      </c>
      <c r="M403">
        <v>55901</v>
      </c>
      <c r="N403" t="s">
        <v>105</v>
      </c>
      <c r="O403" t="s">
        <v>5967</v>
      </c>
      <c r="P403" t="s">
        <v>46</v>
      </c>
      <c r="Q403" t="s">
        <v>269</v>
      </c>
      <c r="R403" t="s">
        <v>5968</v>
      </c>
      <c r="S403">
        <v>7.9</v>
      </c>
      <c r="T403">
        <v>2</v>
      </c>
      <c r="U403">
        <v>0</v>
      </c>
      <c r="V403">
        <v>2.5279999999999996</v>
      </c>
    </row>
    <row r="404" spans="1:22" x14ac:dyDescent="0.3">
      <c r="A404">
        <v>4734</v>
      </c>
      <c r="B404" t="s">
        <v>7730</v>
      </c>
      <c r="C404">
        <v>2012</v>
      </c>
      <c r="D404" s="13">
        <v>40997</v>
      </c>
      <c r="E404" s="13">
        <v>40999</v>
      </c>
      <c r="F404" t="s">
        <v>23</v>
      </c>
      <c r="G404" t="s">
        <v>5081</v>
      </c>
      <c r="H404" t="s">
        <v>5082</v>
      </c>
      <c r="I404" t="s">
        <v>26</v>
      </c>
      <c r="J404" t="s">
        <v>27</v>
      </c>
      <c r="K404" t="s">
        <v>947</v>
      </c>
      <c r="L404" t="s">
        <v>43</v>
      </c>
      <c r="M404">
        <v>92105</v>
      </c>
      <c r="N404" t="s">
        <v>44</v>
      </c>
      <c r="O404" t="s">
        <v>6345</v>
      </c>
      <c r="P404" t="s">
        <v>32</v>
      </c>
      <c r="Q404" t="s">
        <v>65</v>
      </c>
      <c r="R404" t="s">
        <v>6346</v>
      </c>
      <c r="S404">
        <v>19.919999999999998</v>
      </c>
      <c r="T404">
        <v>3</v>
      </c>
      <c r="U404">
        <v>0</v>
      </c>
      <c r="V404">
        <v>9.5615999999999985</v>
      </c>
    </row>
    <row r="405" spans="1:22" x14ac:dyDescent="0.3">
      <c r="A405">
        <v>4733</v>
      </c>
      <c r="B405" t="s">
        <v>7730</v>
      </c>
      <c r="C405">
        <v>2012</v>
      </c>
      <c r="D405" s="13">
        <v>40997</v>
      </c>
      <c r="E405" s="13">
        <v>40999</v>
      </c>
      <c r="F405" t="s">
        <v>23</v>
      </c>
      <c r="G405" t="s">
        <v>5081</v>
      </c>
      <c r="H405" t="s">
        <v>5082</v>
      </c>
      <c r="I405" t="s">
        <v>26</v>
      </c>
      <c r="J405" t="s">
        <v>27</v>
      </c>
      <c r="K405" t="s">
        <v>947</v>
      </c>
      <c r="L405" t="s">
        <v>43</v>
      </c>
      <c r="M405">
        <v>92105</v>
      </c>
      <c r="N405" t="s">
        <v>44</v>
      </c>
      <c r="O405" t="s">
        <v>3637</v>
      </c>
      <c r="P405" t="s">
        <v>71</v>
      </c>
      <c r="Q405" t="s">
        <v>161</v>
      </c>
      <c r="R405" t="s">
        <v>3638</v>
      </c>
      <c r="S405">
        <v>53.25</v>
      </c>
      <c r="T405">
        <v>3</v>
      </c>
      <c r="U405">
        <v>0</v>
      </c>
      <c r="V405">
        <v>20.767499999999998</v>
      </c>
    </row>
    <row r="406" spans="1:22" x14ac:dyDescent="0.3">
      <c r="A406">
        <v>4732</v>
      </c>
      <c r="B406" t="s">
        <v>7730</v>
      </c>
      <c r="C406">
        <v>2012</v>
      </c>
      <c r="D406" s="13">
        <v>40997</v>
      </c>
      <c r="E406" s="13">
        <v>40999</v>
      </c>
      <c r="F406" t="s">
        <v>23</v>
      </c>
      <c r="G406" t="s">
        <v>5081</v>
      </c>
      <c r="H406" t="s">
        <v>5082</v>
      </c>
      <c r="I406" t="s">
        <v>26</v>
      </c>
      <c r="J406" t="s">
        <v>27</v>
      </c>
      <c r="K406" t="s">
        <v>947</v>
      </c>
      <c r="L406" t="s">
        <v>43</v>
      </c>
      <c r="M406">
        <v>92105</v>
      </c>
      <c r="N406" t="s">
        <v>44</v>
      </c>
      <c r="O406" t="s">
        <v>4504</v>
      </c>
      <c r="P406" t="s">
        <v>46</v>
      </c>
      <c r="Q406" t="s">
        <v>90</v>
      </c>
      <c r="R406" t="s">
        <v>4505</v>
      </c>
      <c r="S406">
        <v>9.870000000000001</v>
      </c>
      <c r="T406">
        <v>3</v>
      </c>
      <c r="U406">
        <v>0</v>
      </c>
      <c r="V406">
        <v>4.5401999999999996</v>
      </c>
    </row>
    <row r="407" spans="1:22" x14ac:dyDescent="0.3">
      <c r="A407">
        <v>4731</v>
      </c>
      <c r="B407" t="s">
        <v>7730</v>
      </c>
      <c r="C407">
        <v>2012</v>
      </c>
      <c r="D407" s="13">
        <v>40997</v>
      </c>
      <c r="E407" s="13">
        <v>40999</v>
      </c>
      <c r="F407" t="s">
        <v>23</v>
      </c>
      <c r="G407" t="s">
        <v>5081</v>
      </c>
      <c r="H407" t="s">
        <v>5082</v>
      </c>
      <c r="I407" t="s">
        <v>26</v>
      </c>
      <c r="J407" t="s">
        <v>27</v>
      </c>
      <c r="K407" t="s">
        <v>947</v>
      </c>
      <c r="L407" t="s">
        <v>43</v>
      </c>
      <c r="M407">
        <v>92105</v>
      </c>
      <c r="N407" t="s">
        <v>44</v>
      </c>
      <c r="O407" t="s">
        <v>569</v>
      </c>
      <c r="P407" t="s">
        <v>46</v>
      </c>
      <c r="Q407" t="s">
        <v>90</v>
      </c>
      <c r="R407" t="s">
        <v>570</v>
      </c>
      <c r="S407">
        <v>212.64</v>
      </c>
      <c r="T407">
        <v>6</v>
      </c>
      <c r="U407">
        <v>0</v>
      </c>
      <c r="V407">
        <v>99.940799999999982</v>
      </c>
    </row>
    <row r="408" spans="1:22" x14ac:dyDescent="0.3">
      <c r="A408">
        <v>4712</v>
      </c>
      <c r="B408" t="s">
        <v>7708</v>
      </c>
      <c r="C408">
        <v>2011</v>
      </c>
      <c r="D408" s="13">
        <v>40633</v>
      </c>
      <c r="E408" s="13">
        <v>40633</v>
      </c>
      <c r="F408" t="s">
        <v>1290</v>
      </c>
      <c r="G408" t="s">
        <v>1049</v>
      </c>
      <c r="H408" t="s">
        <v>1050</v>
      </c>
      <c r="I408" t="s">
        <v>26</v>
      </c>
      <c r="J408" t="s">
        <v>27</v>
      </c>
      <c r="K408" t="s">
        <v>146</v>
      </c>
      <c r="L408" t="s">
        <v>147</v>
      </c>
      <c r="M408">
        <v>19120</v>
      </c>
      <c r="N408" t="s">
        <v>148</v>
      </c>
      <c r="O408" t="s">
        <v>3122</v>
      </c>
      <c r="P408" t="s">
        <v>46</v>
      </c>
      <c r="Q408" t="s">
        <v>75</v>
      </c>
      <c r="R408" t="s">
        <v>3123</v>
      </c>
      <c r="S408">
        <v>0.85200000000000009</v>
      </c>
      <c r="T408">
        <v>1</v>
      </c>
      <c r="U408">
        <v>0.7</v>
      </c>
      <c r="V408">
        <v>-0.59639999999999982</v>
      </c>
    </row>
    <row r="409" spans="1:22" x14ac:dyDescent="0.3">
      <c r="A409">
        <v>4689</v>
      </c>
      <c r="B409" t="s">
        <v>7700</v>
      </c>
      <c r="C409">
        <v>2014</v>
      </c>
      <c r="D409" s="13">
        <v>41729</v>
      </c>
      <c r="E409" s="13">
        <v>41733</v>
      </c>
      <c r="F409" t="s">
        <v>50</v>
      </c>
      <c r="G409" t="s">
        <v>6119</v>
      </c>
      <c r="H409" t="s">
        <v>6120</v>
      </c>
      <c r="I409" t="s">
        <v>26</v>
      </c>
      <c r="J409" t="s">
        <v>27</v>
      </c>
      <c r="K409" t="s">
        <v>2470</v>
      </c>
      <c r="L409" t="s">
        <v>147</v>
      </c>
      <c r="M409">
        <v>17602</v>
      </c>
      <c r="N409" t="s">
        <v>148</v>
      </c>
      <c r="O409" t="s">
        <v>177</v>
      </c>
      <c r="P409" t="s">
        <v>46</v>
      </c>
      <c r="Q409" t="s">
        <v>75</v>
      </c>
      <c r="R409" t="s">
        <v>178</v>
      </c>
      <c r="S409">
        <v>5.7150000000000016</v>
      </c>
      <c r="T409">
        <v>5</v>
      </c>
      <c r="U409">
        <v>0.7</v>
      </c>
      <c r="V409">
        <v>-4.7625000000000011</v>
      </c>
    </row>
    <row r="410" spans="1:22" x14ac:dyDescent="0.3">
      <c r="A410">
        <v>4681</v>
      </c>
      <c r="B410" t="s">
        <v>7690</v>
      </c>
      <c r="C410">
        <v>2011</v>
      </c>
      <c r="D410" s="13">
        <v>40616</v>
      </c>
      <c r="E410" s="13">
        <v>40621</v>
      </c>
      <c r="F410" t="s">
        <v>50</v>
      </c>
      <c r="G410" t="s">
        <v>5748</v>
      </c>
      <c r="H410" t="s">
        <v>5749</v>
      </c>
      <c r="I410" t="s">
        <v>26</v>
      </c>
      <c r="J410" t="s">
        <v>27</v>
      </c>
      <c r="K410" t="s">
        <v>7691</v>
      </c>
      <c r="L410" t="s">
        <v>121</v>
      </c>
      <c r="M410">
        <v>84321</v>
      </c>
      <c r="N410" t="s">
        <v>44</v>
      </c>
      <c r="O410" t="s">
        <v>6809</v>
      </c>
      <c r="P410" t="s">
        <v>46</v>
      </c>
      <c r="Q410" t="s">
        <v>75</v>
      </c>
      <c r="R410" t="s">
        <v>6810</v>
      </c>
      <c r="S410">
        <v>62.048000000000002</v>
      </c>
      <c r="T410">
        <v>2</v>
      </c>
      <c r="U410">
        <v>0.2</v>
      </c>
      <c r="V410">
        <v>20.165599999999998</v>
      </c>
    </row>
    <row r="411" spans="1:22" x14ac:dyDescent="0.3">
      <c r="A411">
        <v>4680</v>
      </c>
      <c r="B411" t="s">
        <v>7690</v>
      </c>
      <c r="C411">
        <v>2011</v>
      </c>
      <c r="D411" s="13">
        <v>40616</v>
      </c>
      <c r="E411" s="13">
        <v>40621</v>
      </c>
      <c r="F411" t="s">
        <v>50</v>
      </c>
      <c r="G411" t="s">
        <v>5748</v>
      </c>
      <c r="H411" t="s">
        <v>5749</v>
      </c>
      <c r="I411" t="s">
        <v>26</v>
      </c>
      <c r="J411" t="s">
        <v>27</v>
      </c>
      <c r="K411" t="s">
        <v>7691</v>
      </c>
      <c r="L411" t="s">
        <v>121</v>
      </c>
      <c r="M411">
        <v>84321</v>
      </c>
      <c r="N411" t="s">
        <v>44</v>
      </c>
      <c r="O411" t="s">
        <v>2654</v>
      </c>
      <c r="P411" t="s">
        <v>46</v>
      </c>
      <c r="Q411" t="s">
        <v>59</v>
      </c>
      <c r="R411" t="s">
        <v>186</v>
      </c>
      <c r="S411">
        <v>21.36</v>
      </c>
      <c r="T411">
        <v>2</v>
      </c>
      <c r="U411">
        <v>0</v>
      </c>
      <c r="V411">
        <v>5.7672000000000008</v>
      </c>
    </row>
    <row r="412" spans="1:22" x14ac:dyDescent="0.3">
      <c r="A412">
        <v>4679</v>
      </c>
      <c r="B412" t="s">
        <v>7690</v>
      </c>
      <c r="C412">
        <v>2011</v>
      </c>
      <c r="D412" s="13">
        <v>40616</v>
      </c>
      <c r="E412" s="13">
        <v>40621</v>
      </c>
      <c r="F412" t="s">
        <v>50</v>
      </c>
      <c r="G412" t="s">
        <v>5748</v>
      </c>
      <c r="H412" t="s">
        <v>5749</v>
      </c>
      <c r="I412" t="s">
        <v>26</v>
      </c>
      <c r="J412" t="s">
        <v>27</v>
      </c>
      <c r="K412" t="s">
        <v>7691</v>
      </c>
      <c r="L412" t="s">
        <v>121</v>
      </c>
      <c r="M412">
        <v>84321</v>
      </c>
      <c r="N412" t="s">
        <v>44</v>
      </c>
      <c r="O412" t="s">
        <v>7692</v>
      </c>
      <c r="P412" t="s">
        <v>71</v>
      </c>
      <c r="Q412" t="s">
        <v>161</v>
      </c>
      <c r="R412" t="s">
        <v>7693</v>
      </c>
      <c r="S412">
        <v>82.800000000000011</v>
      </c>
      <c r="T412">
        <v>12</v>
      </c>
      <c r="U412">
        <v>0</v>
      </c>
      <c r="V412">
        <v>6.6239999999999952</v>
      </c>
    </row>
    <row r="413" spans="1:22" x14ac:dyDescent="0.3">
      <c r="A413">
        <v>4678</v>
      </c>
      <c r="B413" t="s">
        <v>7690</v>
      </c>
      <c r="C413">
        <v>2011</v>
      </c>
      <c r="D413" s="13">
        <v>40616</v>
      </c>
      <c r="E413" s="13">
        <v>40621</v>
      </c>
      <c r="F413" t="s">
        <v>50</v>
      </c>
      <c r="G413" t="s">
        <v>5748</v>
      </c>
      <c r="H413" t="s">
        <v>5749</v>
      </c>
      <c r="I413" t="s">
        <v>26</v>
      </c>
      <c r="J413" t="s">
        <v>27</v>
      </c>
      <c r="K413" t="s">
        <v>7691</v>
      </c>
      <c r="L413" t="s">
        <v>121</v>
      </c>
      <c r="M413">
        <v>84321</v>
      </c>
      <c r="N413" t="s">
        <v>44</v>
      </c>
      <c r="O413" t="s">
        <v>1774</v>
      </c>
      <c r="P413" t="s">
        <v>46</v>
      </c>
      <c r="Q413" t="s">
        <v>59</v>
      </c>
      <c r="R413" t="s">
        <v>1775</v>
      </c>
      <c r="S413">
        <v>80.98</v>
      </c>
      <c r="T413">
        <v>1</v>
      </c>
      <c r="U413">
        <v>0</v>
      </c>
      <c r="V413">
        <v>3.2391999999999967</v>
      </c>
    </row>
    <row r="414" spans="1:22" x14ac:dyDescent="0.3">
      <c r="A414">
        <v>4677</v>
      </c>
      <c r="B414" t="s">
        <v>7690</v>
      </c>
      <c r="C414">
        <v>2011</v>
      </c>
      <c r="D414" s="13">
        <v>40616</v>
      </c>
      <c r="E414" s="13">
        <v>40621</v>
      </c>
      <c r="F414" t="s">
        <v>50</v>
      </c>
      <c r="G414" t="s">
        <v>5748</v>
      </c>
      <c r="H414" t="s">
        <v>5749</v>
      </c>
      <c r="I414" t="s">
        <v>26</v>
      </c>
      <c r="J414" t="s">
        <v>27</v>
      </c>
      <c r="K414" t="s">
        <v>7691</v>
      </c>
      <c r="L414" t="s">
        <v>121</v>
      </c>
      <c r="M414">
        <v>84321</v>
      </c>
      <c r="N414" t="s">
        <v>44</v>
      </c>
      <c r="O414" t="s">
        <v>5487</v>
      </c>
      <c r="P414" t="s">
        <v>46</v>
      </c>
      <c r="Q414" t="s">
        <v>75</v>
      </c>
      <c r="R414" t="s">
        <v>5488</v>
      </c>
      <c r="S414">
        <v>33.088000000000001</v>
      </c>
      <c r="T414">
        <v>4</v>
      </c>
      <c r="U414">
        <v>0.2</v>
      </c>
      <c r="V414">
        <v>11.167199999999999</v>
      </c>
    </row>
    <row r="415" spans="1:22" x14ac:dyDescent="0.3">
      <c r="A415">
        <v>4676</v>
      </c>
      <c r="B415" t="s">
        <v>7689</v>
      </c>
      <c r="C415">
        <v>2014</v>
      </c>
      <c r="D415" s="13">
        <v>41726</v>
      </c>
      <c r="E415" s="13">
        <v>41728</v>
      </c>
      <c r="F415" t="s">
        <v>23</v>
      </c>
      <c r="G415" t="s">
        <v>118</v>
      </c>
      <c r="H415" t="s">
        <v>119</v>
      </c>
      <c r="I415" t="s">
        <v>26</v>
      </c>
      <c r="J415" t="s">
        <v>27</v>
      </c>
      <c r="K415" t="s">
        <v>146</v>
      </c>
      <c r="L415" t="s">
        <v>147</v>
      </c>
      <c r="M415">
        <v>19120</v>
      </c>
      <c r="N415" t="s">
        <v>148</v>
      </c>
      <c r="O415" t="s">
        <v>6031</v>
      </c>
      <c r="P415" t="s">
        <v>32</v>
      </c>
      <c r="Q415" t="s">
        <v>65</v>
      </c>
      <c r="R415" t="s">
        <v>6032</v>
      </c>
      <c r="S415">
        <v>15.008000000000003</v>
      </c>
      <c r="T415">
        <v>2</v>
      </c>
      <c r="U415">
        <v>0.2</v>
      </c>
      <c r="V415">
        <v>1.5007999999999999</v>
      </c>
    </row>
    <row r="416" spans="1:22" x14ac:dyDescent="0.3">
      <c r="A416">
        <v>4636</v>
      </c>
      <c r="B416" t="s">
        <v>7660</v>
      </c>
      <c r="C416">
        <v>2014</v>
      </c>
      <c r="D416" s="13">
        <v>41711</v>
      </c>
      <c r="E416" s="13">
        <v>41716</v>
      </c>
      <c r="F416" t="s">
        <v>50</v>
      </c>
      <c r="G416" t="s">
        <v>4287</v>
      </c>
      <c r="H416" t="s">
        <v>4288</v>
      </c>
      <c r="I416" t="s">
        <v>41</v>
      </c>
      <c r="J416" t="s">
        <v>27</v>
      </c>
      <c r="K416" t="s">
        <v>127</v>
      </c>
      <c r="L416" t="s">
        <v>43</v>
      </c>
      <c r="M416">
        <v>94122</v>
      </c>
      <c r="N416" t="s">
        <v>44</v>
      </c>
      <c r="O416" t="s">
        <v>1774</v>
      </c>
      <c r="P416" t="s">
        <v>46</v>
      </c>
      <c r="Q416" t="s">
        <v>59</v>
      </c>
      <c r="R416" t="s">
        <v>1775</v>
      </c>
      <c r="S416">
        <v>242.94</v>
      </c>
      <c r="T416">
        <v>3</v>
      </c>
      <c r="U416">
        <v>0</v>
      </c>
      <c r="V416">
        <v>9.7175999999999902</v>
      </c>
    </row>
    <row r="417" spans="1:22" x14ac:dyDescent="0.3">
      <c r="A417">
        <v>4557</v>
      </c>
      <c r="B417" t="s">
        <v>7593</v>
      </c>
      <c r="C417">
        <v>2012</v>
      </c>
      <c r="D417" s="13">
        <v>40991</v>
      </c>
      <c r="E417" s="13">
        <v>40994</v>
      </c>
      <c r="F417" t="s">
        <v>188</v>
      </c>
      <c r="G417" t="s">
        <v>4143</v>
      </c>
      <c r="H417" t="s">
        <v>4144</v>
      </c>
      <c r="I417" t="s">
        <v>26</v>
      </c>
      <c r="J417" t="s">
        <v>27</v>
      </c>
      <c r="K417" t="s">
        <v>2579</v>
      </c>
      <c r="L417" t="s">
        <v>383</v>
      </c>
      <c r="M417">
        <v>29501</v>
      </c>
      <c r="N417" t="s">
        <v>30</v>
      </c>
      <c r="O417" t="s">
        <v>2730</v>
      </c>
      <c r="P417" t="s">
        <v>46</v>
      </c>
      <c r="Q417" t="s">
        <v>59</v>
      </c>
      <c r="R417" t="s">
        <v>2731</v>
      </c>
      <c r="S417">
        <v>27.92</v>
      </c>
      <c r="T417">
        <v>4</v>
      </c>
      <c r="U417">
        <v>0</v>
      </c>
      <c r="V417">
        <v>0.5583999999999989</v>
      </c>
    </row>
    <row r="418" spans="1:22" x14ac:dyDescent="0.3">
      <c r="A418">
        <v>4556</v>
      </c>
      <c r="B418" t="s">
        <v>7593</v>
      </c>
      <c r="C418">
        <v>2012</v>
      </c>
      <c r="D418" s="13">
        <v>40991</v>
      </c>
      <c r="E418" s="13">
        <v>40994</v>
      </c>
      <c r="F418" t="s">
        <v>188</v>
      </c>
      <c r="G418" t="s">
        <v>4143</v>
      </c>
      <c r="H418" t="s">
        <v>4144</v>
      </c>
      <c r="I418" t="s">
        <v>26</v>
      </c>
      <c r="J418" t="s">
        <v>27</v>
      </c>
      <c r="K418" t="s">
        <v>2579</v>
      </c>
      <c r="L418" t="s">
        <v>383</v>
      </c>
      <c r="M418">
        <v>29501</v>
      </c>
      <c r="N418" t="s">
        <v>30</v>
      </c>
      <c r="O418" t="s">
        <v>2136</v>
      </c>
      <c r="P418" t="s">
        <v>46</v>
      </c>
      <c r="Q418" t="s">
        <v>269</v>
      </c>
      <c r="R418" t="s">
        <v>186</v>
      </c>
      <c r="S418">
        <v>31.56</v>
      </c>
      <c r="T418">
        <v>4</v>
      </c>
      <c r="U418">
        <v>0</v>
      </c>
      <c r="V418">
        <v>14.201999999999998</v>
      </c>
    </row>
    <row r="419" spans="1:22" x14ac:dyDescent="0.3">
      <c r="A419">
        <v>4543</v>
      </c>
      <c r="B419" t="s">
        <v>7580</v>
      </c>
      <c r="C419">
        <v>2014</v>
      </c>
      <c r="D419" s="13">
        <v>41729</v>
      </c>
      <c r="E419" s="13">
        <v>41730</v>
      </c>
      <c r="F419" t="s">
        <v>188</v>
      </c>
      <c r="G419" t="s">
        <v>7581</v>
      </c>
      <c r="H419" t="s">
        <v>7582</v>
      </c>
      <c r="I419" t="s">
        <v>26</v>
      </c>
      <c r="J419" t="s">
        <v>27</v>
      </c>
      <c r="K419" t="s">
        <v>4847</v>
      </c>
      <c r="L419" t="s">
        <v>649</v>
      </c>
      <c r="M419">
        <v>73120</v>
      </c>
      <c r="N419" t="s">
        <v>105</v>
      </c>
      <c r="O419" t="s">
        <v>7583</v>
      </c>
      <c r="P419" t="s">
        <v>46</v>
      </c>
      <c r="Q419" t="s">
        <v>173</v>
      </c>
      <c r="R419" t="s">
        <v>7584</v>
      </c>
      <c r="S419">
        <v>325.86</v>
      </c>
      <c r="T419">
        <v>2</v>
      </c>
      <c r="U419">
        <v>0</v>
      </c>
      <c r="V419">
        <v>149.8956</v>
      </c>
    </row>
    <row r="420" spans="1:22" x14ac:dyDescent="0.3">
      <c r="A420">
        <v>4535</v>
      </c>
      <c r="B420" t="s">
        <v>7576</v>
      </c>
      <c r="C420">
        <v>2012</v>
      </c>
      <c r="D420" s="13">
        <v>40987</v>
      </c>
      <c r="E420" s="13">
        <v>40994</v>
      </c>
      <c r="F420" t="s">
        <v>50</v>
      </c>
      <c r="G420" t="s">
        <v>2515</v>
      </c>
      <c r="H420" t="s">
        <v>2516</v>
      </c>
      <c r="I420" t="s">
        <v>41</v>
      </c>
      <c r="J420" t="s">
        <v>27</v>
      </c>
      <c r="K420" t="s">
        <v>42</v>
      </c>
      <c r="L420" t="s">
        <v>43</v>
      </c>
      <c r="M420">
        <v>90004</v>
      </c>
      <c r="N420" t="s">
        <v>44</v>
      </c>
      <c r="O420" t="s">
        <v>1420</v>
      </c>
      <c r="P420" t="s">
        <v>46</v>
      </c>
      <c r="Q420" t="s">
        <v>90</v>
      </c>
      <c r="R420" t="s">
        <v>1421</v>
      </c>
      <c r="S420">
        <v>11.96</v>
      </c>
      <c r="T420">
        <v>2</v>
      </c>
      <c r="U420">
        <v>0</v>
      </c>
      <c r="V420">
        <v>5.8604000000000003</v>
      </c>
    </row>
    <row r="421" spans="1:22" x14ac:dyDescent="0.3">
      <c r="A421">
        <v>4480</v>
      </c>
      <c r="B421" t="s">
        <v>7530</v>
      </c>
      <c r="C421">
        <v>2011</v>
      </c>
      <c r="D421" s="13">
        <v>40626</v>
      </c>
      <c r="E421" s="13">
        <v>40630</v>
      </c>
      <c r="F421" t="s">
        <v>50</v>
      </c>
      <c r="G421" t="s">
        <v>2503</v>
      </c>
      <c r="H421" t="s">
        <v>2504</v>
      </c>
      <c r="I421" t="s">
        <v>26</v>
      </c>
      <c r="J421" t="s">
        <v>27</v>
      </c>
      <c r="K421" t="s">
        <v>266</v>
      </c>
      <c r="L421" t="s">
        <v>267</v>
      </c>
      <c r="M421">
        <v>10024</v>
      </c>
      <c r="N421" t="s">
        <v>148</v>
      </c>
      <c r="O421" t="s">
        <v>7531</v>
      </c>
      <c r="P421" t="s">
        <v>46</v>
      </c>
      <c r="Q421" t="s">
        <v>90</v>
      </c>
      <c r="R421" t="s">
        <v>7532</v>
      </c>
      <c r="S421">
        <v>24.900000000000002</v>
      </c>
      <c r="T421">
        <v>5</v>
      </c>
      <c r="U421">
        <v>0</v>
      </c>
      <c r="V421">
        <v>11.703000000000001</v>
      </c>
    </row>
    <row r="422" spans="1:22" x14ac:dyDescent="0.3">
      <c r="A422">
        <v>4459</v>
      </c>
      <c r="B422" t="s">
        <v>7515</v>
      </c>
      <c r="C422">
        <v>2014</v>
      </c>
      <c r="D422" s="13">
        <v>41712</v>
      </c>
      <c r="E422" s="13">
        <v>41719</v>
      </c>
      <c r="F422" t="s">
        <v>50</v>
      </c>
      <c r="G422" t="s">
        <v>2813</v>
      </c>
      <c r="H422" t="s">
        <v>2814</v>
      </c>
      <c r="I422" t="s">
        <v>26</v>
      </c>
      <c r="J422" t="s">
        <v>27</v>
      </c>
      <c r="K422" t="s">
        <v>807</v>
      </c>
      <c r="L422" t="s">
        <v>457</v>
      </c>
      <c r="M422">
        <v>80219</v>
      </c>
      <c r="N422" t="s">
        <v>44</v>
      </c>
      <c r="O422" t="s">
        <v>1800</v>
      </c>
      <c r="P422" t="s">
        <v>46</v>
      </c>
      <c r="Q422" t="s">
        <v>578</v>
      </c>
      <c r="R422" t="s">
        <v>1801</v>
      </c>
      <c r="S422">
        <v>1332.4960000000001</v>
      </c>
      <c r="T422">
        <v>2</v>
      </c>
      <c r="U422">
        <v>0.2</v>
      </c>
      <c r="V422">
        <v>-299.8116</v>
      </c>
    </row>
    <row r="423" spans="1:22" x14ac:dyDescent="0.3">
      <c r="A423">
        <v>420</v>
      </c>
      <c r="B423" t="s">
        <v>1467</v>
      </c>
      <c r="C423">
        <v>2014</v>
      </c>
      <c r="D423" s="13">
        <v>41703</v>
      </c>
      <c r="E423" s="13">
        <v>41708</v>
      </c>
      <c r="F423" t="s">
        <v>50</v>
      </c>
      <c r="G423" t="s">
        <v>1157</v>
      </c>
      <c r="H423" t="s">
        <v>1158</v>
      </c>
      <c r="I423" t="s">
        <v>41</v>
      </c>
      <c r="J423" t="s">
        <v>27</v>
      </c>
      <c r="K423" t="s">
        <v>42</v>
      </c>
      <c r="L423" t="s">
        <v>43</v>
      </c>
      <c r="M423">
        <v>90045</v>
      </c>
      <c r="N423" t="s">
        <v>44</v>
      </c>
      <c r="O423" t="s">
        <v>1468</v>
      </c>
      <c r="P423" t="s">
        <v>46</v>
      </c>
      <c r="Q423" t="s">
        <v>68</v>
      </c>
      <c r="R423" t="s">
        <v>1469</v>
      </c>
      <c r="S423">
        <v>9.32</v>
      </c>
      <c r="T423">
        <v>4</v>
      </c>
      <c r="U423">
        <v>0</v>
      </c>
      <c r="V423">
        <v>2.702799999999999</v>
      </c>
    </row>
    <row r="424" spans="1:22" x14ac:dyDescent="0.3">
      <c r="A424">
        <v>421</v>
      </c>
      <c r="B424" t="s">
        <v>1467</v>
      </c>
      <c r="C424">
        <v>2014</v>
      </c>
      <c r="D424" s="13">
        <v>41703</v>
      </c>
      <c r="E424" s="13">
        <v>41708</v>
      </c>
      <c r="F424" t="s">
        <v>50</v>
      </c>
      <c r="G424" t="s">
        <v>1157</v>
      </c>
      <c r="H424" t="s">
        <v>1158</v>
      </c>
      <c r="I424" t="s">
        <v>41</v>
      </c>
      <c r="J424" t="s">
        <v>27</v>
      </c>
      <c r="K424" t="s">
        <v>42</v>
      </c>
      <c r="L424" t="s">
        <v>43</v>
      </c>
      <c r="M424">
        <v>90045</v>
      </c>
      <c r="N424" t="s">
        <v>44</v>
      </c>
      <c r="O424" t="s">
        <v>1470</v>
      </c>
      <c r="P424" t="s">
        <v>46</v>
      </c>
      <c r="Q424" t="s">
        <v>173</v>
      </c>
      <c r="R424" t="s">
        <v>1471</v>
      </c>
      <c r="S424">
        <v>15.25</v>
      </c>
      <c r="T424">
        <v>1</v>
      </c>
      <c r="U424">
        <v>0</v>
      </c>
      <c r="V424">
        <v>7.0149999999999988</v>
      </c>
    </row>
    <row r="425" spans="1:22" x14ac:dyDescent="0.3">
      <c r="A425">
        <v>4429</v>
      </c>
      <c r="B425" t="s">
        <v>7494</v>
      </c>
      <c r="C425">
        <v>2014</v>
      </c>
      <c r="D425" s="13">
        <v>41720</v>
      </c>
      <c r="E425" s="13">
        <v>41726</v>
      </c>
      <c r="F425" t="s">
        <v>50</v>
      </c>
      <c r="G425" t="s">
        <v>486</v>
      </c>
      <c r="H425" t="s">
        <v>487</v>
      </c>
      <c r="I425" t="s">
        <v>26</v>
      </c>
      <c r="J425" t="s">
        <v>27</v>
      </c>
      <c r="K425" t="s">
        <v>4548</v>
      </c>
      <c r="L425" t="s">
        <v>649</v>
      </c>
      <c r="M425">
        <v>74133</v>
      </c>
      <c r="N425" t="s">
        <v>105</v>
      </c>
      <c r="O425" t="s">
        <v>6357</v>
      </c>
      <c r="P425" t="s">
        <v>32</v>
      </c>
      <c r="Q425" t="s">
        <v>36</v>
      </c>
      <c r="R425" t="s">
        <v>6358</v>
      </c>
      <c r="S425">
        <v>1805.88</v>
      </c>
      <c r="T425">
        <v>6</v>
      </c>
      <c r="U425">
        <v>0</v>
      </c>
      <c r="V425">
        <v>523.70519999999988</v>
      </c>
    </row>
    <row r="426" spans="1:22" x14ac:dyDescent="0.3">
      <c r="A426">
        <v>4422</v>
      </c>
      <c r="B426" t="s">
        <v>7487</v>
      </c>
      <c r="C426">
        <v>2011</v>
      </c>
      <c r="D426" s="13">
        <v>40606</v>
      </c>
      <c r="E426" s="13">
        <v>40611</v>
      </c>
      <c r="F426" t="s">
        <v>50</v>
      </c>
      <c r="G426" t="s">
        <v>1583</v>
      </c>
      <c r="H426" t="s">
        <v>1584</v>
      </c>
      <c r="I426" t="s">
        <v>26</v>
      </c>
      <c r="J426" t="s">
        <v>27</v>
      </c>
      <c r="K426" t="s">
        <v>7488</v>
      </c>
      <c r="L426" t="s">
        <v>54</v>
      </c>
      <c r="M426">
        <v>33063</v>
      </c>
      <c r="N426" t="s">
        <v>30</v>
      </c>
      <c r="O426" t="s">
        <v>1246</v>
      </c>
      <c r="P426" t="s">
        <v>46</v>
      </c>
      <c r="Q426" t="s">
        <v>68</v>
      </c>
      <c r="R426" t="s">
        <v>1247</v>
      </c>
      <c r="S426">
        <v>15.552000000000003</v>
      </c>
      <c r="T426">
        <v>3</v>
      </c>
      <c r="U426">
        <v>0.2</v>
      </c>
      <c r="V426">
        <v>2.3327999999999989</v>
      </c>
    </row>
    <row r="427" spans="1:22" x14ac:dyDescent="0.3">
      <c r="A427">
        <v>4402</v>
      </c>
      <c r="B427" t="s">
        <v>7472</v>
      </c>
      <c r="C427">
        <v>2013</v>
      </c>
      <c r="D427" s="13">
        <v>41351</v>
      </c>
      <c r="E427" s="13">
        <v>41351</v>
      </c>
      <c r="F427" t="s">
        <v>1290</v>
      </c>
      <c r="G427" t="s">
        <v>449</v>
      </c>
      <c r="H427" t="s">
        <v>450</v>
      </c>
      <c r="I427" t="s">
        <v>26</v>
      </c>
      <c r="J427" t="s">
        <v>27</v>
      </c>
      <c r="K427" t="s">
        <v>382</v>
      </c>
      <c r="L427" t="s">
        <v>2735</v>
      </c>
      <c r="M427">
        <v>21044</v>
      </c>
      <c r="N427" t="s">
        <v>148</v>
      </c>
      <c r="O427" t="s">
        <v>2433</v>
      </c>
      <c r="P427" t="s">
        <v>32</v>
      </c>
      <c r="Q427" t="s">
        <v>65</v>
      </c>
      <c r="R427" t="s">
        <v>2434</v>
      </c>
      <c r="S427">
        <v>971.5</v>
      </c>
      <c r="T427">
        <v>5</v>
      </c>
      <c r="U427">
        <v>0</v>
      </c>
      <c r="V427">
        <v>252.59</v>
      </c>
    </row>
    <row r="428" spans="1:22" x14ac:dyDescent="0.3">
      <c r="A428">
        <v>4401</v>
      </c>
      <c r="B428" t="s">
        <v>7472</v>
      </c>
      <c r="C428">
        <v>2013</v>
      </c>
      <c r="D428" s="13">
        <v>41351</v>
      </c>
      <c r="E428" s="13">
        <v>41351</v>
      </c>
      <c r="F428" t="s">
        <v>1290</v>
      </c>
      <c r="G428" t="s">
        <v>449</v>
      </c>
      <c r="H428" t="s">
        <v>450</v>
      </c>
      <c r="I428" t="s">
        <v>26</v>
      </c>
      <c r="J428" t="s">
        <v>27</v>
      </c>
      <c r="K428" t="s">
        <v>382</v>
      </c>
      <c r="L428" t="s">
        <v>2735</v>
      </c>
      <c r="M428">
        <v>21044</v>
      </c>
      <c r="N428" t="s">
        <v>148</v>
      </c>
      <c r="O428" t="s">
        <v>937</v>
      </c>
      <c r="P428" t="s">
        <v>46</v>
      </c>
      <c r="Q428" t="s">
        <v>78</v>
      </c>
      <c r="R428" t="s">
        <v>938</v>
      </c>
      <c r="S428">
        <v>901.94999999999993</v>
      </c>
      <c r="T428">
        <v>3</v>
      </c>
      <c r="U428">
        <v>0</v>
      </c>
      <c r="V428">
        <v>297.64349999999996</v>
      </c>
    </row>
    <row r="429" spans="1:22" x14ac:dyDescent="0.3">
      <c r="A429">
        <v>4400</v>
      </c>
      <c r="B429" t="s">
        <v>7472</v>
      </c>
      <c r="C429">
        <v>2013</v>
      </c>
      <c r="D429" s="13">
        <v>41351</v>
      </c>
      <c r="E429" s="13">
        <v>41351</v>
      </c>
      <c r="F429" t="s">
        <v>1290</v>
      </c>
      <c r="G429" t="s">
        <v>449</v>
      </c>
      <c r="H429" t="s">
        <v>450</v>
      </c>
      <c r="I429" t="s">
        <v>26</v>
      </c>
      <c r="J429" t="s">
        <v>27</v>
      </c>
      <c r="K429" t="s">
        <v>382</v>
      </c>
      <c r="L429" t="s">
        <v>2735</v>
      </c>
      <c r="M429">
        <v>21044</v>
      </c>
      <c r="N429" t="s">
        <v>148</v>
      </c>
      <c r="O429" t="s">
        <v>3453</v>
      </c>
      <c r="P429" t="s">
        <v>46</v>
      </c>
      <c r="Q429" t="s">
        <v>173</v>
      </c>
      <c r="R429" t="s">
        <v>3454</v>
      </c>
      <c r="S429">
        <v>199.89999999999998</v>
      </c>
      <c r="T429">
        <v>5</v>
      </c>
      <c r="U429">
        <v>0</v>
      </c>
      <c r="V429">
        <v>89.954999999999984</v>
      </c>
    </row>
    <row r="430" spans="1:22" x14ac:dyDescent="0.3">
      <c r="A430">
        <v>4346</v>
      </c>
      <c r="B430" t="s">
        <v>7432</v>
      </c>
      <c r="C430">
        <v>2014</v>
      </c>
      <c r="D430" s="13">
        <v>41718</v>
      </c>
      <c r="E430" s="13">
        <v>41721</v>
      </c>
      <c r="F430" t="s">
        <v>188</v>
      </c>
      <c r="G430" t="s">
        <v>3731</v>
      </c>
      <c r="H430" t="s">
        <v>3732</v>
      </c>
      <c r="I430" t="s">
        <v>26</v>
      </c>
      <c r="J430" t="s">
        <v>27</v>
      </c>
      <c r="K430" t="s">
        <v>127</v>
      </c>
      <c r="L430" t="s">
        <v>43</v>
      </c>
      <c r="M430">
        <v>94110</v>
      </c>
      <c r="N430" t="s">
        <v>44</v>
      </c>
      <c r="O430" t="s">
        <v>4542</v>
      </c>
      <c r="P430" t="s">
        <v>71</v>
      </c>
      <c r="Q430" t="s">
        <v>161</v>
      </c>
      <c r="R430" t="s">
        <v>4543</v>
      </c>
      <c r="S430">
        <v>199.96</v>
      </c>
      <c r="T430">
        <v>4</v>
      </c>
      <c r="U430">
        <v>0</v>
      </c>
      <c r="V430">
        <v>85.982800000000012</v>
      </c>
    </row>
    <row r="431" spans="1:22" x14ac:dyDescent="0.3">
      <c r="A431">
        <v>4345</v>
      </c>
      <c r="B431" t="s">
        <v>7432</v>
      </c>
      <c r="C431">
        <v>2014</v>
      </c>
      <c r="D431" s="13">
        <v>41718</v>
      </c>
      <c r="E431" s="13">
        <v>41721</v>
      </c>
      <c r="F431" t="s">
        <v>188</v>
      </c>
      <c r="G431" t="s">
        <v>3731</v>
      </c>
      <c r="H431" t="s">
        <v>3732</v>
      </c>
      <c r="I431" t="s">
        <v>26</v>
      </c>
      <c r="J431" t="s">
        <v>27</v>
      </c>
      <c r="K431" t="s">
        <v>127</v>
      </c>
      <c r="L431" t="s">
        <v>43</v>
      </c>
      <c r="M431">
        <v>94110</v>
      </c>
      <c r="N431" t="s">
        <v>44</v>
      </c>
      <c r="O431" t="s">
        <v>458</v>
      </c>
      <c r="P431" t="s">
        <v>71</v>
      </c>
      <c r="Q431" t="s">
        <v>161</v>
      </c>
      <c r="R431" t="s">
        <v>459</v>
      </c>
      <c r="S431">
        <v>99.54</v>
      </c>
      <c r="T431">
        <v>2</v>
      </c>
      <c r="U431">
        <v>0</v>
      </c>
      <c r="V431">
        <v>10.949399999999997</v>
      </c>
    </row>
    <row r="432" spans="1:22" x14ac:dyDescent="0.3">
      <c r="A432">
        <v>4344</v>
      </c>
      <c r="B432" t="s">
        <v>7432</v>
      </c>
      <c r="C432">
        <v>2014</v>
      </c>
      <c r="D432" s="13">
        <v>41718</v>
      </c>
      <c r="E432" s="13">
        <v>41721</v>
      </c>
      <c r="F432" t="s">
        <v>188</v>
      </c>
      <c r="G432" t="s">
        <v>3731</v>
      </c>
      <c r="H432" t="s">
        <v>3732</v>
      </c>
      <c r="I432" t="s">
        <v>26</v>
      </c>
      <c r="J432" t="s">
        <v>27</v>
      </c>
      <c r="K432" t="s">
        <v>127</v>
      </c>
      <c r="L432" t="s">
        <v>43</v>
      </c>
      <c r="M432">
        <v>94110</v>
      </c>
      <c r="N432" t="s">
        <v>44</v>
      </c>
      <c r="O432" t="s">
        <v>4279</v>
      </c>
      <c r="P432" t="s">
        <v>71</v>
      </c>
      <c r="Q432" t="s">
        <v>72</v>
      </c>
      <c r="R432" t="s">
        <v>4280</v>
      </c>
      <c r="S432">
        <v>657.50400000000002</v>
      </c>
      <c r="T432">
        <v>6</v>
      </c>
      <c r="U432">
        <v>0.2</v>
      </c>
      <c r="V432">
        <v>-131.50080000000005</v>
      </c>
    </row>
    <row r="433" spans="1:22" x14ac:dyDescent="0.3">
      <c r="A433">
        <v>4343</v>
      </c>
      <c r="B433" t="s">
        <v>7432</v>
      </c>
      <c r="C433">
        <v>2014</v>
      </c>
      <c r="D433" s="13">
        <v>41718</v>
      </c>
      <c r="E433" s="13">
        <v>41721</v>
      </c>
      <c r="F433" t="s">
        <v>188</v>
      </c>
      <c r="G433" t="s">
        <v>3731</v>
      </c>
      <c r="H433" t="s">
        <v>3732</v>
      </c>
      <c r="I433" t="s">
        <v>26</v>
      </c>
      <c r="J433" t="s">
        <v>27</v>
      </c>
      <c r="K433" t="s">
        <v>127</v>
      </c>
      <c r="L433" t="s">
        <v>43</v>
      </c>
      <c r="M433">
        <v>94110</v>
      </c>
      <c r="N433" t="s">
        <v>44</v>
      </c>
      <c r="O433" t="s">
        <v>3587</v>
      </c>
      <c r="P433" t="s">
        <v>46</v>
      </c>
      <c r="Q433" t="s">
        <v>75</v>
      </c>
      <c r="R433" t="s">
        <v>3588</v>
      </c>
      <c r="S433">
        <v>19.824000000000002</v>
      </c>
      <c r="T433">
        <v>6</v>
      </c>
      <c r="U433">
        <v>0.2</v>
      </c>
      <c r="V433">
        <v>6.690599999999999</v>
      </c>
    </row>
    <row r="434" spans="1:22" x14ac:dyDescent="0.3">
      <c r="A434">
        <v>4341</v>
      </c>
      <c r="B434" t="s">
        <v>7429</v>
      </c>
      <c r="C434">
        <v>2011</v>
      </c>
      <c r="D434" s="13">
        <v>40624</v>
      </c>
      <c r="E434" s="13">
        <v>40624</v>
      </c>
      <c r="F434" t="s">
        <v>1290</v>
      </c>
      <c r="G434" t="s">
        <v>6893</v>
      </c>
      <c r="H434" t="s">
        <v>6894</v>
      </c>
      <c r="I434" t="s">
        <v>26</v>
      </c>
      <c r="J434" t="s">
        <v>27</v>
      </c>
      <c r="K434" t="s">
        <v>7430</v>
      </c>
      <c r="L434" t="s">
        <v>254</v>
      </c>
      <c r="M434">
        <v>46368</v>
      </c>
      <c r="N434" t="s">
        <v>105</v>
      </c>
      <c r="O434" t="s">
        <v>1423</v>
      </c>
      <c r="P434" t="s">
        <v>46</v>
      </c>
      <c r="Q434" t="s">
        <v>68</v>
      </c>
      <c r="R434" t="s">
        <v>1424</v>
      </c>
      <c r="S434">
        <v>16.28</v>
      </c>
      <c r="T434">
        <v>2</v>
      </c>
      <c r="U434">
        <v>0</v>
      </c>
      <c r="V434">
        <v>6.5120000000000005</v>
      </c>
    </row>
    <row r="435" spans="1:22" x14ac:dyDescent="0.3">
      <c r="A435">
        <v>4294</v>
      </c>
      <c r="B435" t="s">
        <v>7389</v>
      </c>
      <c r="C435">
        <v>2014</v>
      </c>
      <c r="D435" s="13">
        <v>41709</v>
      </c>
      <c r="E435" s="13">
        <v>41715</v>
      </c>
      <c r="F435" t="s">
        <v>50</v>
      </c>
      <c r="G435" t="s">
        <v>152</v>
      </c>
      <c r="H435" t="s">
        <v>153</v>
      </c>
      <c r="I435" t="s">
        <v>26</v>
      </c>
      <c r="J435" t="s">
        <v>27</v>
      </c>
      <c r="K435" t="s">
        <v>146</v>
      </c>
      <c r="L435" t="s">
        <v>147</v>
      </c>
      <c r="M435">
        <v>19140</v>
      </c>
      <c r="N435" t="s">
        <v>148</v>
      </c>
      <c r="O435" t="s">
        <v>739</v>
      </c>
      <c r="P435" t="s">
        <v>71</v>
      </c>
      <c r="Q435" t="s">
        <v>72</v>
      </c>
      <c r="R435" t="s">
        <v>740</v>
      </c>
      <c r="S435">
        <v>53.981999999999999</v>
      </c>
      <c r="T435">
        <v>3</v>
      </c>
      <c r="U435">
        <v>0.4</v>
      </c>
      <c r="V435">
        <v>-10.796399999999995</v>
      </c>
    </row>
    <row r="436" spans="1:22" x14ac:dyDescent="0.3">
      <c r="A436">
        <v>4259</v>
      </c>
      <c r="B436" t="s">
        <v>7359</v>
      </c>
      <c r="C436">
        <v>2013</v>
      </c>
      <c r="D436" s="13">
        <v>41348</v>
      </c>
      <c r="E436" s="13">
        <v>41350</v>
      </c>
      <c r="F436" t="s">
        <v>188</v>
      </c>
      <c r="G436" t="s">
        <v>1318</v>
      </c>
      <c r="H436" t="s">
        <v>1319</v>
      </c>
      <c r="I436" t="s">
        <v>41</v>
      </c>
      <c r="J436" t="s">
        <v>27</v>
      </c>
      <c r="K436" t="s">
        <v>95</v>
      </c>
      <c r="L436" t="s">
        <v>96</v>
      </c>
      <c r="M436">
        <v>98103</v>
      </c>
      <c r="N436" t="s">
        <v>44</v>
      </c>
      <c r="O436" t="s">
        <v>3186</v>
      </c>
      <c r="P436" t="s">
        <v>32</v>
      </c>
      <c r="Q436" t="s">
        <v>36</v>
      </c>
      <c r="R436" t="s">
        <v>3187</v>
      </c>
      <c r="S436">
        <v>196.78399999999999</v>
      </c>
      <c r="T436">
        <v>2</v>
      </c>
      <c r="U436">
        <v>0.2</v>
      </c>
      <c r="V436">
        <v>-22.138200000000012</v>
      </c>
    </row>
    <row r="437" spans="1:22" x14ac:dyDescent="0.3">
      <c r="A437">
        <v>4245</v>
      </c>
      <c r="B437" t="s">
        <v>7350</v>
      </c>
      <c r="C437">
        <v>2011</v>
      </c>
      <c r="D437" s="13">
        <v>40628</v>
      </c>
      <c r="E437" s="13">
        <v>40632</v>
      </c>
      <c r="F437" t="s">
        <v>50</v>
      </c>
      <c r="G437" t="s">
        <v>581</v>
      </c>
      <c r="H437" t="s">
        <v>582</v>
      </c>
      <c r="I437" t="s">
        <v>41</v>
      </c>
      <c r="J437" t="s">
        <v>27</v>
      </c>
      <c r="K437" t="s">
        <v>42</v>
      </c>
      <c r="L437" t="s">
        <v>43</v>
      </c>
      <c r="M437">
        <v>90036</v>
      </c>
      <c r="N437" t="s">
        <v>44</v>
      </c>
      <c r="O437" t="s">
        <v>753</v>
      </c>
      <c r="P437" t="s">
        <v>71</v>
      </c>
      <c r="Q437" t="s">
        <v>161</v>
      </c>
      <c r="R437" t="s">
        <v>754</v>
      </c>
      <c r="S437">
        <v>66.300000000000011</v>
      </c>
      <c r="T437">
        <v>3</v>
      </c>
      <c r="U437">
        <v>0</v>
      </c>
      <c r="V437">
        <v>8.6190000000000033</v>
      </c>
    </row>
    <row r="438" spans="1:22" x14ac:dyDescent="0.3">
      <c r="A438">
        <v>4239</v>
      </c>
      <c r="B438" t="s">
        <v>7343</v>
      </c>
      <c r="C438">
        <v>2014</v>
      </c>
      <c r="D438" s="13">
        <v>41725</v>
      </c>
      <c r="E438" s="13">
        <v>41727</v>
      </c>
      <c r="F438" t="s">
        <v>188</v>
      </c>
      <c r="G438" t="s">
        <v>5242</v>
      </c>
      <c r="H438" t="s">
        <v>5243</v>
      </c>
      <c r="I438" t="s">
        <v>102</v>
      </c>
      <c r="J438" t="s">
        <v>27</v>
      </c>
      <c r="K438" t="s">
        <v>95</v>
      </c>
      <c r="L438" t="s">
        <v>96</v>
      </c>
      <c r="M438">
        <v>98105</v>
      </c>
      <c r="N438" t="s">
        <v>44</v>
      </c>
      <c r="O438" t="s">
        <v>7344</v>
      </c>
      <c r="P438" t="s">
        <v>46</v>
      </c>
      <c r="Q438" t="s">
        <v>68</v>
      </c>
      <c r="R438" t="s">
        <v>7345</v>
      </c>
      <c r="S438">
        <v>19.829999999999998</v>
      </c>
      <c r="T438">
        <v>1</v>
      </c>
      <c r="U438">
        <v>0</v>
      </c>
      <c r="V438">
        <v>5.9489999999999981</v>
      </c>
    </row>
    <row r="439" spans="1:22" x14ac:dyDescent="0.3">
      <c r="A439">
        <v>4229</v>
      </c>
      <c r="B439" t="s">
        <v>7332</v>
      </c>
      <c r="C439">
        <v>2013</v>
      </c>
      <c r="D439" s="13">
        <v>41358</v>
      </c>
      <c r="E439" s="13">
        <v>41360</v>
      </c>
      <c r="F439" t="s">
        <v>188</v>
      </c>
      <c r="G439" t="s">
        <v>4190</v>
      </c>
      <c r="H439" t="s">
        <v>4191</v>
      </c>
      <c r="I439" t="s">
        <v>41</v>
      </c>
      <c r="J439" t="s">
        <v>27</v>
      </c>
      <c r="K439" t="s">
        <v>1464</v>
      </c>
      <c r="L439" t="s">
        <v>254</v>
      </c>
      <c r="M439">
        <v>47374</v>
      </c>
      <c r="N439" t="s">
        <v>105</v>
      </c>
      <c r="O439" t="s">
        <v>4538</v>
      </c>
      <c r="P439" t="s">
        <v>46</v>
      </c>
      <c r="Q439" t="s">
        <v>90</v>
      </c>
      <c r="R439" t="s">
        <v>4539</v>
      </c>
      <c r="S439">
        <v>22.48</v>
      </c>
      <c r="T439">
        <v>1</v>
      </c>
      <c r="U439">
        <v>0</v>
      </c>
      <c r="V439">
        <v>10.3408</v>
      </c>
    </row>
    <row r="440" spans="1:22" x14ac:dyDescent="0.3">
      <c r="A440">
        <v>4215</v>
      </c>
      <c r="B440" t="s">
        <v>7313</v>
      </c>
      <c r="C440">
        <v>2013</v>
      </c>
      <c r="D440" s="13">
        <v>41338</v>
      </c>
      <c r="E440" s="13">
        <v>41342</v>
      </c>
      <c r="F440" t="s">
        <v>50</v>
      </c>
      <c r="G440" t="s">
        <v>4199</v>
      </c>
      <c r="H440" t="s">
        <v>4200</v>
      </c>
      <c r="I440" t="s">
        <v>26</v>
      </c>
      <c r="J440" t="s">
        <v>27</v>
      </c>
      <c r="K440" t="s">
        <v>5577</v>
      </c>
      <c r="L440" t="s">
        <v>254</v>
      </c>
      <c r="M440">
        <v>46544</v>
      </c>
      <c r="N440" t="s">
        <v>105</v>
      </c>
      <c r="O440" t="s">
        <v>7314</v>
      </c>
      <c r="P440" t="s">
        <v>46</v>
      </c>
      <c r="Q440" t="s">
        <v>75</v>
      </c>
      <c r="R440" t="s">
        <v>7315</v>
      </c>
      <c r="S440">
        <v>128.39999999999998</v>
      </c>
      <c r="T440">
        <v>3</v>
      </c>
      <c r="U440">
        <v>0</v>
      </c>
      <c r="V440">
        <v>64.199999999999989</v>
      </c>
    </row>
    <row r="441" spans="1:22" x14ac:dyDescent="0.3">
      <c r="A441">
        <v>4180</v>
      </c>
      <c r="B441" t="s">
        <v>7277</v>
      </c>
      <c r="C441">
        <v>2014</v>
      </c>
      <c r="D441" s="13">
        <v>41705</v>
      </c>
      <c r="E441" s="13">
        <v>41709</v>
      </c>
      <c r="F441" t="s">
        <v>50</v>
      </c>
      <c r="G441" t="s">
        <v>3436</v>
      </c>
      <c r="H441" t="s">
        <v>3437</v>
      </c>
      <c r="I441" t="s">
        <v>102</v>
      </c>
      <c r="J441" t="s">
        <v>27</v>
      </c>
      <c r="K441" t="s">
        <v>127</v>
      </c>
      <c r="L441" t="s">
        <v>43</v>
      </c>
      <c r="M441">
        <v>94109</v>
      </c>
      <c r="N441" t="s">
        <v>44</v>
      </c>
      <c r="O441" t="s">
        <v>345</v>
      </c>
      <c r="P441" t="s">
        <v>46</v>
      </c>
      <c r="Q441" t="s">
        <v>75</v>
      </c>
      <c r="R441" t="s">
        <v>346</v>
      </c>
      <c r="S441">
        <v>14.976000000000001</v>
      </c>
      <c r="T441">
        <v>9</v>
      </c>
      <c r="U441">
        <v>0.2</v>
      </c>
      <c r="V441">
        <v>5.4288000000000007</v>
      </c>
    </row>
    <row r="442" spans="1:22" x14ac:dyDescent="0.3">
      <c r="A442">
        <v>4167</v>
      </c>
      <c r="B442" t="s">
        <v>7265</v>
      </c>
      <c r="C442">
        <v>2012</v>
      </c>
      <c r="D442" s="13">
        <v>40976</v>
      </c>
      <c r="E442" s="13">
        <v>40981</v>
      </c>
      <c r="F442" t="s">
        <v>50</v>
      </c>
      <c r="G442" t="s">
        <v>2140</v>
      </c>
      <c r="H442" t="s">
        <v>2141</v>
      </c>
      <c r="I442" t="s">
        <v>41</v>
      </c>
      <c r="J442" t="s">
        <v>27</v>
      </c>
      <c r="K442" t="s">
        <v>1173</v>
      </c>
      <c r="L442" t="s">
        <v>267</v>
      </c>
      <c r="M442">
        <v>11561</v>
      </c>
      <c r="N442" t="s">
        <v>148</v>
      </c>
      <c r="O442" t="s">
        <v>6175</v>
      </c>
      <c r="P442" t="s">
        <v>46</v>
      </c>
      <c r="Q442" t="s">
        <v>90</v>
      </c>
      <c r="R442" t="s">
        <v>6176</v>
      </c>
      <c r="S442">
        <v>19.440000000000001</v>
      </c>
      <c r="T442">
        <v>3</v>
      </c>
      <c r="U442">
        <v>0</v>
      </c>
      <c r="V442">
        <v>9.3312000000000008</v>
      </c>
    </row>
    <row r="443" spans="1:22" x14ac:dyDescent="0.3">
      <c r="A443">
        <v>4164</v>
      </c>
      <c r="B443" t="s">
        <v>7261</v>
      </c>
      <c r="C443">
        <v>2012</v>
      </c>
      <c r="D443" s="13">
        <v>40982</v>
      </c>
      <c r="E443" s="13">
        <v>40986</v>
      </c>
      <c r="F443" t="s">
        <v>50</v>
      </c>
      <c r="G443" t="s">
        <v>1827</v>
      </c>
      <c r="H443" t="s">
        <v>1828</v>
      </c>
      <c r="I443" t="s">
        <v>26</v>
      </c>
      <c r="J443" t="s">
        <v>27</v>
      </c>
      <c r="K443" t="s">
        <v>244</v>
      </c>
      <c r="L443" t="s">
        <v>2694</v>
      </c>
      <c r="M443">
        <v>3820</v>
      </c>
      <c r="N443" t="s">
        <v>148</v>
      </c>
      <c r="O443" t="s">
        <v>4766</v>
      </c>
      <c r="P443" t="s">
        <v>46</v>
      </c>
      <c r="Q443" t="s">
        <v>75</v>
      </c>
      <c r="R443" t="s">
        <v>4767</v>
      </c>
      <c r="S443">
        <v>671.93999999999994</v>
      </c>
      <c r="T443">
        <v>3</v>
      </c>
      <c r="U443">
        <v>0</v>
      </c>
      <c r="V443">
        <v>315.81179999999995</v>
      </c>
    </row>
    <row r="444" spans="1:22" x14ac:dyDescent="0.3">
      <c r="A444">
        <v>4163</v>
      </c>
      <c r="B444" t="s">
        <v>7261</v>
      </c>
      <c r="C444">
        <v>2012</v>
      </c>
      <c r="D444" s="13">
        <v>40982</v>
      </c>
      <c r="E444" s="13">
        <v>40986</v>
      </c>
      <c r="F444" t="s">
        <v>50</v>
      </c>
      <c r="G444" t="s">
        <v>1827</v>
      </c>
      <c r="H444" t="s">
        <v>1828</v>
      </c>
      <c r="I444" t="s">
        <v>26</v>
      </c>
      <c r="J444" t="s">
        <v>27</v>
      </c>
      <c r="K444" t="s">
        <v>244</v>
      </c>
      <c r="L444" t="s">
        <v>2694</v>
      </c>
      <c r="M444">
        <v>3820</v>
      </c>
      <c r="N444" t="s">
        <v>148</v>
      </c>
      <c r="O444" t="s">
        <v>2414</v>
      </c>
      <c r="P444" t="s">
        <v>46</v>
      </c>
      <c r="Q444" t="s">
        <v>47</v>
      </c>
      <c r="R444" t="s">
        <v>2415</v>
      </c>
      <c r="S444">
        <v>16.52</v>
      </c>
      <c r="T444">
        <v>4</v>
      </c>
      <c r="U444">
        <v>0</v>
      </c>
      <c r="V444">
        <v>7.5991999999999997</v>
      </c>
    </row>
    <row r="445" spans="1:22" x14ac:dyDescent="0.3">
      <c r="A445">
        <v>4130</v>
      </c>
      <c r="B445" t="s">
        <v>7235</v>
      </c>
      <c r="C445">
        <v>2012</v>
      </c>
      <c r="D445" s="13">
        <v>40997</v>
      </c>
      <c r="E445" s="13">
        <v>41003</v>
      </c>
      <c r="F445" t="s">
        <v>50</v>
      </c>
      <c r="G445" t="s">
        <v>1350</v>
      </c>
      <c r="H445" t="s">
        <v>1351</v>
      </c>
      <c r="I445" t="s">
        <v>26</v>
      </c>
      <c r="J445" t="s">
        <v>27</v>
      </c>
      <c r="K445" t="s">
        <v>95</v>
      </c>
      <c r="L445" t="s">
        <v>96</v>
      </c>
      <c r="M445">
        <v>98103</v>
      </c>
      <c r="N445" t="s">
        <v>44</v>
      </c>
      <c r="O445" t="s">
        <v>6728</v>
      </c>
      <c r="P445" t="s">
        <v>46</v>
      </c>
      <c r="Q445" t="s">
        <v>78</v>
      </c>
      <c r="R445" t="s">
        <v>6729</v>
      </c>
      <c r="S445">
        <v>73.28</v>
      </c>
      <c r="T445">
        <v>4</v>
      </c>
      <c r="U445">
        <v>0</v>
      </c>
      <c r="V445">
        <v>21.251199999999997</v>
      </c>
    </row>
    <row r="446" spans="1:22" x14ac:dyDescent="0.3">
      <c r="A446">
        <v>4063</v>
      </c>
      <c r="B446" t="s">
        <v>7183</v>
      </c>
      <c r="C446">
        <v>2013</v>
      </c>
      <c r="D446" s="13">
        <v>41344</v>
      </c>
      <c r="E446" s="13">
        <v>41348</v>
      </c>
      <c r="F446" t="s">
        <v>50</v>
      </c>
      <c r="G446" t="s">
        <v>3550</v>
      </c>
      <c r="H446" t="s">
        <v>3551</v>
      </c>
      <c r="I446" t="s">
        <v>26</v>
      </c>
      <c r="J446" t="s">
        <v>27</v>
      </c>
      <c r="K446" t="s">
        <v>146</v>
      </c>
      <c r="L446" t="s">
        <v>147</v>
      </c>
      <c r="M446">
        <v>19143</v>
      </c>
      <c r="N446" t="s">
        <v>148</v>
      </c>
      <c r="O446" t="s">
        <v>4947</v>
      </c>
      <c r="P446" t="s">
        <v>71</v>
      </c>
      <c r="Q446" t="s">
        <v>161</v>
      </c>
      <c r="R446" t="s">
        <v>4948</v>
      </c>
      <c r="S446">
        <v>39.992000000000004</v>
      </c>
      <c r="T446">
        <v>1</v>
      </c>
      <c r="U446">
        <v>0.2</v>
      </c>
      <c r="V446">
        <v>7.4984999999999964</v>
      </c>
    </row>
    <row r="447" spans="1:22" x14ac:dyDescent="0.3">
      <c r="A447">
        <v>4005</v>
      </c>
      <c r="B447" t="s">
        <v>7139</v>
      </c>
      <c r="C447">
        <v>2013</v>
      </c>
      <c r="D447" s="13">
        <v>41337</v>
      </c>
      <c r="E447" s="13">
        <v>41342</v>
      </c>
      <c r="F447" t="s">
        <v>50</v>
      </c>
      <c r="G447" t="s">
        <v>3525</v>
      </c>
      <c r="H447" t="s">
        <v>3526</v>
      </c>
      <c r="I447" t="s">
        <v>26</v>
      </c>
      <c r="J447" t="s">
        <v>27</v>
      </c>
      <c r="K447" t="s">
        <v>678</v>
      </c>
      <c r="L447" t="s">
        <v>104</v>
      </c>
      <c r="M447">
        <v>78207</v>
      </c>
      <c r="N447" t="s">
        <v>105</v>
      </c>
      <c r="O447" t="s">
        <v>1470</v>
      </c>
      <c r="P447" t="s">
        <v>46</v>
      </c>
      <c r="Q447" t="s">
        <v>173</v>
      </c>
      <c r="R447" t="s">
        <v>1471</v>
      </c>
      <c r="S447">
        <v>36.6</v>
      </c>
      <c r="T447">
        <v>3</v>
      </c>
      <c r="U447">
        <v>0.2</v>
      </c>
      <c r="V447">
        <v>11.894999999999994</v>
      </c>
    </row>
    <row r="448" spans="1:22" x14ac:dyDescent="0.3">
      <c r="A448">
        <v>4004</v>
      </c>
      <c r="B448" t="s">
        <v>7139</v>
      </c>
      <c r="C448">
        <v>2013</v>
      </c>
      <c r="D448" s="13">
        <v>41337</v>
      </c>
      <c r="E448" s="13">
        <v>41342</v>
      </c>
      <c r="F448" t="s">
        <v>50</v>
      </c>
      <c r="G448" t="s">
        <v>3525</v>
      </c>
      <c r="H448" t="s">
        <v>3526</v>
      </c>
      <c r="I448" t="s">
        <v>26</v>
      </c>
      <c r="J448" t="s">
        <v>27</v>
      </c>
      <c r="K448" t="s">
        <v>678</v>
      </c>
      <c r="L448" t="s">
        <v>104</v>
      </c>
      <c r="M448">
        <v>78207</v>
      </c>
      <c r="N448" t="s">
        <v>105</v>
      </c>
      <c r="O448" t="s">
        <v>7140</v>
      </c>
      <c r="P448" t="s">
        <v>71</v>
      </c>
      <c r="Q448" t="s">
        <v>682</v>
      </c>
      <c r="R448" t="s">
        <v>7141</v>
      </c>
      <c r="S448">
        <v>287.90999999999997</v>
      </c>
      <c r="T448">
        <v>3</v>
      </c>
      <c r="U448">
        <v>0.4</v>
      </c>
      <c r="V448">
        <v>33.589499999999987</v>
      </c>
    </row>
    <row r="449" spans="1:22" x14ac:dyDescent="0.3">
      <c r="A449">
        <v>4003</v>
      </c>
      <c r="B449" t="s">
        <v>7139</v>
      </c>
      <c r="C449">
        <v>2013</v>
      </c>
      <c r="D449" s="13">
        <v>41337</v>
      </c>
      <c r="E449" s="13">
        <v>41342</v>
      </c>
      <c r="F449" t="s">
        <v>50</v>
      </c>
      <c r="G449" t="s">
        <v>3525</v>
      </c>
      <c r="H449" t="s">
        <v>3526</v>
      </c>
      <c r="I449" t="s">
        <v>26</v>
      </c>
      <c r="J449" t="s">
        <v>27</v>
      </c>
      <c r="K449" t="s">
        <v>678</v>
      </c>
      <c r="L449" t="s">
        <v>104</v>
      </c>
      <c r="M449">
        <v>78207</v>
      </c>
      <c r="N449" t="s">
        <v>105</v>
      </c>
      <c r="O449" t="s">
        <v>1326</v>
      </c>
      <c r="P449" t="s">
        <v>32</v>
      </c>
      <c r="Q449" t="s">
        <v>56</v>
      </c>
      <c r="R449" t="s">
        <v>1327</v>
      </c>
      <c r="S449">
        <v>637.89599999999996</v>
      </c>
      <c r="T449">
        <v>3</v>
      </c>
      <c r="U449">
        <v>0.3</v>
      </c>
      <c r="V449">
        <v>-127.57919999999996</v>
      </c>
    </row>
    <row r="450" spans="1:22" x14ac:dyDescent="0.3">
      <c r="A450">
        <v>447</v>
      </c>
      <c r="B450" t="s">
        <v>1552</v>
      </c>
      <c r="C450">
        <v>2014</v>
      </c>
      <c r="D450" s="13">
        <v>41719</v>
      </c>
      <c r="E450" s="13">
        <v>41724</v>
      </c>
      <c r="F450" t="s">
        <v>23</v>
      </c>
      <c r="G450" t="s">
        <v>1553</v>
      </c>
      <c r="H450" t="s">
        <v>1554</v>
      </c>
      <c r="I450" t="s">
        <v>26</v>
      </c>
      <c r="J450" t="s">
        <v>27</v>
      </c>
      <c r="K450" t="s">
        <v>497</v>
      </c>
      <c r="L450" t="s">
        <v>254</v>
      </c>
      <c r="M450">
        <v>47201</v>
      </c>
      <c r="N450" t="s">
        <v>105</v>
      </c>
      <c r="O450" t="s">
        <v>1555</v>
      </c>
      <c r="P450" t="s">
        <v>32</v>
      </c>
      <c r="Q450" t="s">
        <v>65</v>
      </c>
      <c r="R450" t="s">
        <v>1556</v>
      </c>
      <c r="S450">
        <v>2.91</v>
      </c>
      <c r="T450">
        <v>1</v>
      </c>
      <c r="U450">
        <v>0</v>
      </c>
      <c r="V450">
        <v>1.3676999999999999</v>
      </c>
    </row>
    <row r="451" spans="1:22" x14ac:dyDescent="0.3">
      <c r="A451">
        <v>3999</v>
      </c>
      <c r="B451" t="s">
        <v>7130</v>
      </c>
      <c r="C451">
        <v>2012</v>
      </c>
      <c r="D451" s="13">
        <v>40976</v>
      </c>
      <c r="E451" s="13">
        <v>40980</v>
      </c>
      <c r="F451" t="s">
        <v>50</v>
      </c>
      <c r="G451" t="s">
        <v>7131</v>
      </c>
      <c r="H451" t="s">
        <v>7132</v>
      </c>
      <c r="I451" t="s">
        <v>26</v>
      </c>
      <c r="J451" t="s">
        <v>27</v>
      </c>
      <c r="K451" t="s">
        <v>4514</v>
      </c>
      <c r="L451" t="s">
        <v>114</v>
      </c>
      <c r="M451">
        <v>53142</v>
      </c>
      <c r="N451" t="s">
        <v>105</v>
      </c>
      <c r="O451" t="s">
        <v>5271</v>
      </c>
      <c r="P451" t="s">
        <v>32</v>
      </c>
      <c r="Q451" t="s">
        <v>65</v>
      </c>
      <c r="R451" t="s">
        <v>5272</v>
      </c>
      <c r="S451">
        <v>373.08</v>
      </c>
      <c r="T451">
        <v>6</v>
      </c>
      <c r="U451">
        <v>0</v>
      </c>
      <c r="V451">
        <v>82.077600000000004</v>
      </c>
    </row>
    <row r="452" spans="1:22" x14ac:dyDescent="0.3">
      <c r="A452">
        <v>3998</v>
      </c>
      <c r="B452" t="s">
        <v>7130</v>
      </c>
      <c r="C452">
        <v>2012</v>
      </c>
      <c r="D452" s="13">
        <v>40976</v>
      </c>
      <c r="E452" s="13">
        <v>40980</v>
      </c>
      <c r="F452" t="s">
        <v>50</v>
      </c>
      <c r="G452" t="s">
        <v>7131</v>
      </c>
      <c r="H452" t="s">
        <v>7132</v>
      </c>
      <c r="I452" t="s">
        <v>26</v>
      </c>
      <c r="J452" t="s">
        <v>27</v>
      </c>
      <c r="K452" t="s">
        <v>4514</v>
      </c>
      <c r="L452" t="s">
        <v>114</v>
      </c>
      <c r="M452">
        <v>53142</v>
      </c>
      <c r="N452" t="s">
        <v>105</v>
      </c>
      <c r="O452" t="s">
        <v>7133</v>
      </c>
      <c r="P452" t="s">
        <v>46</v>
      </c>
      <c r="Q452" t="s">
        <v>68</v>
      </c>
      <c r="R452" t="s">
        <v>7134</v>
      </c>
      <c r="S452">
        <v>14.98</v>
      </c>
      <c r="T452">
        <v>1</v>
      </c>
      <c r="U452">
        <v>0</v>
      </c>
      <c r="V452">
        <v>4.4939999999999998</v>
      </c>
    </row>
    <row r="453" spans="1:22" x14ac:dyDescent="0.3">
      <c r="A453">
        <v>3997</v>
      </c>
      <c r="B453" t="s">
        <v>7130</v>
      </c>
      <c r="C453">
        <v>2012</v>
      </c>
      <c r="D453" s="13">
        <v>40976</v>
      </c>
      <c r="E453" s="13">
        <v>40980</v>
      </c>
      <c r="F453" t="s">
        <v>50</v>
      </c>
      <c r="G453" t="s">
        <v>7131</v>
      </c>
      <c r="H453" t="s">
        <v>7132</v>
      </c>
      <c r="I453" t="s">
        <v>26</v>
      </c>
      <c r="J453" t="s">
        <v>27</v>
      </c>
      <c r="K453" t="s">
        <v>4514</v>
      </c>
      <c r="L453" t="s">
        <v>114</v>
      </c>
      <c r="M453">
        <v>53142</v>
      </c>
      <c r="N453" t="s">
        <v>105</v>
      </c>
      <c r="O453" t="s">
        <v>1378</v>
      </c>
      <c r="P453" t="s">
        <v>71</v>
      </c>
      <c r="Q453" t="s">
        <v>72</v>
      </c>
      <c r="R453" t="s">
        <v>1379</v>
      </c>
      <c r="S453">
        <v>769.95</v>
      </c>
      <c r="T453">
        <v>5</v>
      </c>
      <c r="U453">
        <v>0</v>
      </c>
      <c r="V453">
        <v>223.28549999999993</v>
      </c>
    </row>
    <row r="454" spans="1:22" x14ac:dyDescent="0.3">
      <c r="A454">
        <v>3996</v>
      </c>
      <c r="B454" t="s">
        <v>7130</v>
      </c>
      <c r="C454">
        <v>2012</v>
      </c>
      <c r="D454" s="13">
        <v>40976</v>
      </c>
      <c r="E454" s="13">
        <v>40980</v>
      </c>
      <c r="F454" t="s">
        <v>50</v>
      </c>
      <c r="G454" t="s">
        <v>7131</v>
      </c>
      <c r="H454" t="s">
        <v>7132</v>
      </c>
      <c r="I454" t="s">
        <v>26</v>
      </c>
      <c r="J454" t="s">
        <v>27</v>
      </c>
      <c r="K454" t="s">
        <v>4514</v>
      </c>
      <c r="L454" t="s">
        <v>114</v>
      </c>
      <c r="M454">
        <v>53142</v>
      </c>
      <c r="N454" t="s">
        <v>105</v>
      </c>
      <c r="O454" t="s">
        <v>5123</v>
      </c>
      <c r="P454" t="s">
        <v>32</v>
      </c>
      <c r="Q454" t="s">
        <v>36</v>
      </c>
      <c r="R454" t="s">
        <v>5124</v>
      </c>
      <c r="S454">
        <v>860.93</v>
      </c>
      <c r="T454">
        <v>7</v>
      </c>
      <c r="U454">
        <v>0</v>
      </c>
      <c r="V454">
        <v>189.40460000000002</v>
      </c>
    </row>
    <row r="455" spans="1:22" x14ac:dyDescent="0.3">
      <c r="A455">
        <v>3995</v>
      </c>
      <c r="B455" t="s">
        <v>7130</v>
      </c>
      <c r="C455">
        <v>2012</v>
      </c>
      <c r="D455" s="13">
        <v>40976</v>
      </c>
      <c r="E455" s="13">
        <v>40980</v>
      </c>
      <c r="F455" t="s">
        <v>50</v>
      </c>
      <c r="G455" t="s">
        <v>7131</v>
      </c>
      <c r="H455" t="s">
        <v>7132</v>
      </c>
      <c r="I455" t="s">
        <v>26</v>
      </c>
      <c r="J455" t="s">
        <v>27</v>
      </c>
      <c r="K455" t="s">
        <v>4514</v>
      </c>
      <c r="L455" t="s">
        <v>114</v>
      </c>
      <c r="M455">
        <v>53142</v>
      </c>
      <c r="N455" t="s">
        <v>105</v>
      </c>
      <c r="O455" t="s">
        <v>6559</v>
      </c>
      <c r="P455" t="s">
        <v>32</v>
      </c>
      <c r="Q455" t="s">
        <v>33</v>
      </c>
      <c r="R455" t="s">
        <v>6560</v>
      </c>
      <c r="S455">
        <v>512.93999999999994</v>
      </c>
      <c r="T455">
        <v>3</v>
      </c>
      <c r="U455">
        <v>0</v>
      </c>
      <c r="V455">
        <v>97.45859999999999</v>
      </c>
    </row>
    <row r="456" spans="1:22" x14ac:dyDescent="0.3">
      <c r="A456">
        <v>3976</v>
      </c>
      <c r="B456" t="s">
        <v>7109</v>
      </c>
      <c r="C456">
        <v>2013</v>
      </c>
      <c r="D456" s="13">
        <v>41363</v>
      </c>
      <c r="E456" s="13">
        <v>41367</v>
      </c>
      <c r="F456" t="s">
        <v>50</v>
      </c>
      <c r="G456" t="s">
        <v>465</v>
      </c>
      <c r="H456" t="s">
        <v>466</v>
      </c>
      <c r="I456" t="s">
        <v>26</v>
      </c>
      <c r="J456" t="s">
        <v>27</v>
      </c>
      <c r="K456" t="s">
        <v>266</v>
      </c>
      <c r="L456" t="s">
        <v>267</v>
      </c>
      <c r="M456">
        <v>10009</v>
      </c>
      <c r="N456" t="s">
        <v>148</v>
      </c>
      <c r="O456" t="s">
        <v>3046</v>
      </c>
      <c r="P456" t="s">
        <v>46</v>
      </c>
      <c r="Q456" t="s">
        <v>75</v>
      </c>
      <c r="R456" t="s">
        <v>3047</v>
      </c>
      <c r="S456">
        <v>41.328000000000003</v>
      </c>
      <c r="T456">
        <v>7</v>
      </c>
      <c r="U456">
        <v>0.2</v>
      </c>
      <c r="V456">
        <v>14.981400000000001</v>
      </c>
    </row>
    <row r="457" spans="1:22" x14ac:dyDescent="0.3">
      <c r="A457">
        <v>3975</v>
      </c>
      <c r="B457" t="s">
        <v>7109</v>
      </c>
      <c r="C457">
        <v>2013</v>
      </c>
      <c r="D457" s="13">
        <v>41363</v>
      </c>
      <c r="E457" s="13">
        <v>41367</v>
      </c>
      <c r="F457" t="s">
        <v>50</v>
      </c>
      <c r="G457" t="s">
        <v>465</v>
      </c>
      <c r="H457" t="s">
        <v>466</v>
      </c>
      <c r="I457" t="s">
        <v>26</v>
      </c>
      <c r="J457" t="s">
        <v>27</v>
      </c>
      <c r="K457" t="s">
        <v>266</v>
      </c>
      <c r="L457" t="s">
        <v>267</v>
      </c>
      <c r="M457">
        <v>10009</v>
      </c>
      <c r="N457" t="s">
        <v>148</v>
      </c>
      <c r="O457" t="s">
        <v>170</v>
      </c>
      <c r="P457" t="s">
        <v>32</v>
      </c>
      <c r="Q457" t="s">
        <v>65</v>
      </c>
      <c r="R457" t="s">
        <v>171</v>
      </c>
      <c r="S457">
        <v>414</v>
      </c>
      <c r="T457">
        <v>8</v>
      </c>
      <c r="U457">
        <v>0</v>
      </c>
      <c r="V457">
        <v>124.19999999999999</v>
      </c>
    </row>
    <row r="458" spans="1:22" x14ac:dyDescent="0.3">
      <c r="A458">
        <v>3974</v>
      </c>
      <c r="B458" t="s">
        <v>7109</v>
      </c>
      <c r="C458">
        <v>2013</v>
      </c>
      <c r="D458" s="13">
        <v>41363</v>
      </c>
      <c r="E458" s="13">
        <v>41367</v>
      </c>
      <c r="F458" t="s">
        <v>50</v>
      </c>
      <c r="G458" t="s">
        <v>465</v>
      </c>
      <c r="H458" t="s">
        <v>466</v>
      </c>
      <c r="I458" t="s">
        <v>26</v>
      </c>
      <c r="J458" t="s">
        <v>27</v>
      </c>
      <c r="K458" t="s">
        <v>266</v>
      </c>
      <c r="L458" t="s">
        <v>267</v>
      </c>
      <c r="M458">
        <v>10009</v>
      </c>
      <c r="N458" t="s">
        <v>148</v>
      </c>
      <c r="O458" t="s">
        <v>3858</v>
      </c>
      <c r="P458" t="s">
        <v>46</v>
      </c>
      <c r="Q458" t="s">
        <v>75</v>
      </c>
      <c r="R458" t="s">
        <v>3859</v>
      </c>
      <c r="S458">
        <v>29.800000000000004</v>
      </c>
      <c r="T458">
        <v>5</v>
      </c>
      <c r="U458">
        <v>0.2</v>
      </c>
      <c r="V458">
        <v>9.3124999999999982</v>
      </c>
    </row>
    <row r="459" spans="1:22" x14ac:dyDescent="0.3">
      <c r="A459">
        <v>3973</v>
      </c>
      <c r="B459" t="s">
        <v>7109</v>
      </c>
      <c r="C459">
        <v>2013</v>
      </c>
      <c r="D459" s="13">
        <v>41363</v>
      </c>
      <c r="E459" s="13">
        <v>41367</v>
      </c>
      <c r="F459" t="s">
        <v>50</v>
      </c>
      <c r="G459" t="s">
        <v>465</v>
      </c>
      <c r="H459" t="s">
        <v>466</v>
      </c>
      <c r="I459" t="s">
        <v>26</v>
      </c>
      <c r="J459" t="s">
        <v>27</v>
      </c>
      <c r="K459" t="s">
        <v>266</v>
      </c>
      <c r="L459" t="s">
        <v>267</v>
      </c>
      <c r="M459">
        <v>10009</v>
      </c>
      <c r="N459" t="s">
        <v>148</v>
      </c>
      <c r="O459" t="s">
        <v>3714</v>
      </c>
      <c r="P459" t="s">
        <v>46</v>
      </c>
      <c r="Q459" t="s">
        <v>90</v>
      </c>
      <c r="R459" t="s">
        <v>3715</v>
      </c>
      <c r="S459">
        <v>13.48</v>
      </c>
      <c r="T459">
        <v>2</v>
      </c>
      <c r="U459">
        <v>0</v>
      </c>
      <c r="V459">
        <v>6.74</v>
      </c>
    </row>
    <row r="460" spans="1:22" x14ac:dyDescent="0.3">
      <c r="A460">
        <v>3953</v>
      </c>
      <c r="B460" t="s">
        <v>7085</v>
      </c>
      <c r="C460">
        <v>2013</v>
      </c>
      <c r="D460" s="13">
        <v>41335</v>
      </c>
      <c r="E460" s="13">
        <v>41342</v>
      </c>
      <c r="F460" t="s">
        <v>50</v>
      </c>
      <c r="G460" t="s">
        <v>226</v>
      </c>
      <c r="H460" t="s">
        <v>227</v>
      </c>
      <c r="I460" t="s">
        <v>41</v>
      </c>
      <c r="J460" t="s">
        <v>27</v>
      </c>
      <c r="K460" t="s">
        <v>807</v>
      </c>
      <c r="L460" t="s">
        <v>457</v>
      </c>
      <c r="M460">
        <v>80219</v>
      </c>
      <c r="N460" t="s">
        <v>44</v>
      </c>
      <c r="O460" t="s">
        <v>7086</v>
      </c>
      <c r="P460" t="s">
        <v>71</v>
      </c>
      <c r="Q460" t="s">
        <v>72</v>
      </c>
      <c r="R460" t="s">
        <v>7087</v>
      </c>
      <c r="S460">
        <v>159.98400000000001</v>
      </c>
      <c r="T460">
        <v>2</v>
      </c>
      <c r="U460">
        <v>0.2</v>
      </c>
      <c r="V460">
        <v>13.998599999999989</v>
      </c>
    </row>
    <row r="461" spans="1:22" x14ac:dyDescent="0.3">
      <c r="A461">
        <v>3931</v>
      </c>
      <c r="B461" t="s">
        <v>7067</v>
      </c>
      <c r="C461">
        <v>2013</v>
      </c>
      <c r="D461" s="13">
        <v>41348</v>
      </c>
      <c r="E461" s="13">
        <v>41351</v>
      </c>
      <c r="F461" t="s">
        <v>188</v>
      </c>
      <c r="G461" t="s">
        <v>3019</v>
      </c>
      <c r="H461" t="s">
        <v>3020</v>
      </c>
      <c r="I461" t="s">
        <v>26</v>
      </c>
      <c r="J461" t="s">
        <v>27</v>
      </c>
      <c r="K461" t="s">
        <v>1302</v>
      </c>
      <c r="L461" t="s">
        <v>104</v>
      </c>
      <c r="M461">
        <v>78550</v>
      </c>
      <c r="N461" t="s">
        <v>105</v>
      </c>
      <c r="O461" t="s">
        <v>4226</v>
      </c>
      <c r="P461" t="s">
        <v>46</v>
      </c>
      <c r="Q461" t="s">
        <v>68</v>
      </c>
      <c r="R461" t="s">
        <v>4227</v>
      </c>
      <c r="S461">
        <v>145.54400000000001</v>
      </c>
      <c r="T461">
        <v>7</v>
      </c>
      <c r="U461">
        <v>0.2</v>
      </c>
      <c r="V461">
        <v>16.373699999999992</v>
      </c>
    </row>
    <row r="462" spans="1:22" x14ac:dyDescent="0.3">
      <c r="A462">
        <v>3930</v>
      </c>
      <c r="B462" t="s">
        <v>7067</v>
      </c>
      <c r="C462">
        <v>2013</v>
      </c>
      <c r="D462" s="13">
        <v>41348</v>
      </c>
      <c r="E462" s="13">
        <v>41351</v>
      </c>
      <c r="F462" t="s">
        <v>188</v>
      </c>
      <c r="G462" t="s">
        <v>3019</v>
      </c>
      <c r="H462" t="s">
        <v>3020</v>
      </c>
      <c r="I462" t="s">
        <v>26</v>
      </c>
      <c r="J462" t="s">
        <v>27</v>
      </c>
      <c r="K462" t="s">
        <v>1302</v>
      </c>
      <c r="L462" t="s">
        <v>104</v>
      </c>
      <c r="M462">
        <v>78550</v>
      </c>
      <c r="N462" t="s">
        <v>105</v>
      </c>
      <c r="O462" t="s">
        <v>2127</v>
      </c>
      <c r="P462" t="s">
        <v>46</v>
      </c>
      <c r="Q462" t="s">
        <v>90</v>
      </c>
      <c r="R462" t="s">
        <v>2128</v>
      </c>
      <c r="S462">
        <v>5.1840000000000011</v>
      </c>
      <c r="T462">
        <v>1</v>
      </c>
      <c r="U462">
        <v>0.2</v>
      </c>
      <c r="V462">
        <v>1.8792</v>
      </c>
    </row>
    <row r="463" spans="1:22" x14ac:dyDescent="0.3">
      <c r="A463">
        <v>3929</v>
      </c>
      <c r="B463" t="s">
        <v>7067</v>
      </c>
      <c r="C463">
        <v>2013</v>
      </c>
      <c r="D463" s="13">
        <v>41348</v>
      </c>
      <c r="E463" s="13">
        <v>41351</v>
      </c>
      <c r="F463" t="s">
        <v>188</v>
      </c>
      <c r="G463" t="s">
        <v>3019</v>
      </c>
      <c r="H463" t="s">
        <v>3020</v>
      </c>
      <c r="I463" t="s">
        <v>26</v>
      </c>
      <c r="J463" t="s">
        <v>27</v>
      </c>
      <c r="K463" t="s">
        <v>1302</v>
      </c>
      <c r="L463" t="s">
        <v>104</v>
      </c>
      <c r="M463">
        <v>78550</v>
      </c>
      <c r="N463" t="s">
        <v>105</v>
      </c>
      <c r="O463" t="s">
        <v>2462</v>
      </c>
      <c r="P463" t="s">
        <v>32</v>
      </c>
      <c r="Q463" t="s">
        <v>33</v>
      </c>
      <c r="R463" t="s">
        <v>2463</v>
      </c>
      <c r="S463">
        <v>241.33199999999999</v>
      </c>
      <c r="T463">
        <v>5</v>
      </c>
      <c r="U463">
        <v>0.32</v>
      </c>
      <c r="V463">
        <v>-14.195999999999998</v>
      </c>
    </row>
    <row r="464" spans="1:22" x14ac:dyDescent="0.3">
      <c r="A464">
        <v>3887</v>
      </c>
      <c r="B464" t="s">
        <v>7030</v>
      </c>
      <c r="C464">
        <v>2013</v>
      </c>
      <c r="D464" s="13">
        <v>41337</v>
      </c>
      <c r="E464" s="13">
        <v>41342</v>
      </c>
      <c r="F464" t="s">
        <v>23</v>
      </c>
      <c r="G464" t="s">
        <v>965</v>
      </c>
      <c r="H464" t="s">
        <v>966</v>
      </c>
      <c r="I464" t="s">
        <v>26</v>
      </c>
      <c r="J464" t="s">
        <v>27</v>
      </c>
      <c r="K464" t="s">
        <v>538</v>
      </c>
      <c r="L464" t="s">
        <v>254</v>
      </c>
      <c r="M464">
        <v>47401</v>
      </c>
      <c r="N464" t="s">
        <v>105</v>
      </c>
      <c r="O464" t="s">
        <v>6492</v>
      </c>
      <c r="P464" t="s">
        <v>71</v>
      </c>
      <c r="Q464" t="s">
        <v>72</v>
      </c>
      <c r="R464" t="s">
        <v>6493</v>
      </c>
      <c r="S464">
        <v>134.85000000000002</v>
      </c>
      <c r="T464">
        <v>3</v>
      </c>
      <c r="U464">
        <v>0</v>
      </c>
      <c r="V464">
        <v>37.757999999999996</v>
      </c>
    </row>
    <row r="465" spans="1:22" x14ac:dyDescent="0.3">
      <c r="A465">
        <v>3813</v>
      </c>
      <c r="B465" t="s">
        <v>6958</v>
      </c>
      <c r="C465">
        <v>2014</v>
      </c>
      <c r="D465" s="13">
        <v>41704</v>
      </c>
      <c r="E465" s="13">
        <v>41704</v>
      </c>
      <c r="F465" t="s">
        <v>1290</v>
      </c>
      <c r="G465" t="s">
        <v>111</v>
      </c>
      <c r="H465" t="s">
        <v>112</v>
      </c>
      <c r="I465" t="s">
        <v>26</v>
      </c>
      <c r="J465" t="s">
        <v>27</v>
      </c>
      <c r="K465" t="s">
        <v>2548</v>
      </c>
      <c r="L465" t="s">
        <v>114</v>
      </c>
      <c r="M465">
        <v>53209</v>
      </c>
      <c r="N465" t="s">
        <v>105</v>
      </c>
      <c r="O465" t="s">
        <v>6959</v>
      </c>
      <c r="P465" t="s">
        <v>46</v>
      </c>
      <c r="Q465" t="s">
        <v>47</v>
      </c>
      <c r="R465" t="s">
        <v>6960</v>
      </c>
      <c r="S465">
        <v>25.06</v>
      </c>
      <c r="T465">
        <v>2</v>
      </c>
      <c r="U465">
        <v>0</v>
      </c>
      <c r="V465">
        <v>11.778199999999998</v>
      </c>
    </row>
    <row r="466" spans="1:22" x14ac:dyDescent="0.3">
      <c r="A466">
        <v>3767</v>
      </c>
      <c r="B466" t="s">
        <v>6911</v>
      </c>
      <c r="C466">
        <v>2013</v>
      </c>
      <c r="D466" s="13">
        <v>41355</v>
      </c>
      <c r="E466" s="13">
        <v>41359</v>
      </c>
      <c r="F466" t="s">
        <v>50</v>
      </c>
      <c r="G466" t="s">
        <v>6233</v>
      </c>
      <c r="H466" t="s">
        <v>6234</v>
      </c>
      <c r="I466" t="s">
        <v>41</v>
      </c>
      <c r="J466" t="s">
        <v>27</v>
      </c>
      <c r="K466" t="s">
        <v>184</v>
      </c>
      <c r="L466" t="s">
        <v>104</v>
      </c>
      <c r="M466">
        <v>77036</v>
      </c>
      <c r="N466" t="s">
        <v>105</v>
      </c>
      <c r="O466" t="s">
        <v>287</v>
      </c>
      <c r="P466" t="s">
        <v>46</v>
      </c>
      <c r="Q466" t="s">
        <v>68</v>
      </c>
      <c r="R466" t="s">
        <v>288</v>
      </c>
      <c r="S466">
        <v>1.3440000000000001</v>
      </c>
      <c r="T466">
        <v>1</v>
      </c>
      <c r="U466">
        <v>0.2</v>
      </c>
      <c r="V466">
        <v>0.504</v>
      </c>
    </row>
    <row r="467" spans="1:22" x14ac:dyDescent="0.3">
      <c r="A467">
        <v>3766</v>
      </c>
      <c r="B467" t="s">
        <v>6911</v>
      </c>
      <c r="C467">
        <v>2013</v>
      </c>
      <c r="D467" s="13">
        <v>41355</v>
      </c>
      <c r="E467" s="13">
        <v>41359</v>
      </c>
      <c r="F467" t="s">
        <v>50</v>
      </c>
      <c r="G467" t="s">
        <v>6233</v>
      </c>
      <c r="H467" t="s">
        <v>6234</v>
      </c>
      <c r="I467" t="s">
        <v>41</v>
      </c>
      <c r="J467" t="s">
        <v>27</v>
      </c>
      <c r="K467" t="s">
        <v>184</v>
      </c>
      <c r="L467" t="s">
        <v>104</v>
      </c>
      <c r="M467">
        <v>77036</v>
      </c>
      <c r="N467" t="s">
        <v>105</v>
      </c>
      <c r="O467" t="s">
        <v>4677</v>
      </c>
      <c r="P467" t="s">
        <v>32</v>
      </c>
      <c r="Q467" t="s">
        <v>56</v>
      </c>
      <c r="R467" t="s">
        <v>4678</v>
      </c>
      <c r="S467">
        <v>99.372</v>
      </c>
      <c r="T467">
        <v>2</v>
      </c>
      <c r="U467">
        <v>0.3</v>
      </c>
      <c r="V467">
        <v>-1.4196000000000097</v>
      </c>
    </row>
    <row r="468" spans="1:22" x14ac:dyDescent="0.3">
      <c r="A468">
        <v>3758</v>
      </c>
      <c r="B468" t="s">
        <v>6905</v>
      </c>
      <c r="C468">
        <v>2013</v>
      </c>
      <c r="D468" s="13">
        <v>41334</v>
      </c>
      <c r="E468" s="13">
        <v>41338</v>
      </c>
      <c r="F468" t="s">
        <v>50</v>
      </c>
      <c r="G468" t="s">
        <v>454</v>
      </c>
      <c r="H468" t="s">
        <v>455</v>
      </c>
      <c r="I468" t="s">
        <v>26</v>
      </c>
      <c r="J468" t="s">
        <v>27</v>
      </c>
      <c r="K468" t="s">
        <v>606</v>
      </c>
      <c r="L468" t="s">
        <v>498</v>
      </c>
      <c r="M468">
        <v>43055</v>
      </c>
      <c r="N468" t="s">
        <v>148</v>
      </c>
      <c r="O468" t="s">
        <v>6380</v>
      </c>
      <c r="P468" t="s">
        <v>46</v>
      </c>
      <c r="Q468" t="s">
        <v>68</v>
      </c>
      <c r="R468" t="s">
        <v>6381</v>
      </c>
      <c r="S468">
        <v>111.104</v>
      </c>
      <c r="T468">
        <v>7</v>
      </c>
      <c r="U468">
        <v>0.2</v>
      </c>
      <c r="V468">
        <v>8.3328000000000024</v>
      </c>
    </row>
    <row r="469" spans="1:22" x14ac:dyDescent="0.3">
      <c r="A469">
        <v>3757</v>
      </c>
      <c r="B469" t="s">
        <v>6901</v>
      </c>
      <c r="C469">
        <v>2013</v>
      </c>
      <c r="D469" s="13">
        <v>41337</v>
      </c>
      <c r="E469" s="13">
        <v>41340</v>
      </c>
      <c r="F469" t="s">
        <v>188</v>
      </c>
      <c r="G469" t="s">
        <v>6311</v>
      </c>
      <c r="H469" t="s">
        <v>6312</v>
      </c>
      <c r="I469" t="s">
        <v>41</v>
      </c>
      <c r="J469" t="s">
        <v>27</v>
      </c>
      <c r="K469" t="s">
        <v>6902</v>
      </c>
      <c r="L469" t="s">
        <v>104</v>
      </c>
      <c r="M469">
        <v>79762</v>
      </c>
      <c r="N469" t="s">
        <v>105</v>
      </c>
      <c r="O469" t="s">
        <v>6903</v>
      </c>
      <c r="P469" t="s">
        <v>32</v>
      </c>
      <c r="Q469" t="s">
        <v>36</v>
      </c>
      <c r="R469" t="s">
        <v>6904</v>
      </c>
      <c r="S469">
        <v>563.42999999999984</v>
      </c>
      <c r="T469">
        <v>5</v>
      </c>
      <c r="U469">
        <v>0.3</v>
      </c>
      <c r="V469">
        <v>-56.343000000000018</v>
      </c>
    </row>
    <row r="470" spans="1:22" x14ac:dyDescent="0.3">
      <c r="A470">
        <v>3756</v>
      </c>
      <c r="B470" t="s">
        <v>6901</v>
      </c>
      <c r="C470">
        <v>2013</v>
      </c>
      <c r="D470" s="13">
        <v>41337</v>
      </c>
      <c r="E470" s="13">
        <v>41340</v>
      </c>
      <c r="F470" t="s">
        <v>188</v>
      </c>
      <c r="G470" t="s">
        <v>6311</v>
      </c>
      <c r="H470" t="s">
        <v>6312</v>
      </c>
      <c r="I470" t="s">
        <v>41</v>
      </c>
      <c r="J470" t="s">
        <v>27</v>
      </c>
      <c r="K470" t="s">
        <v>6902</v>
      </c>
      <c r="L470" t="s">
        <v>104</v>
      </c>
      <c r="M470">
        <v>79762</v>
      </c>
      <c r="N470" t="s">
        <v>105</v>
      </c>
      <c r="O470" t="s">
        <v>3239</v>
      </c>
      <c r="P470" t="s">
        <v>46</v>
      </c>
      <c r="Q470" t="s">
        <v>90</v>
      </c>
      <c r="R470" t="s">
        <v>3240</v>
      </c>
      <c r="S470">
        <v>42.783999999999999</v>
      </c>
      <c r="T470">
        <v>7</v>
      </c>
      <c r="U470">
        <v>0.2</v>
      </c>
      <c r="V470">
        <v>15.509199999999998</v>
      </c>
    </row>
    <row r="471" spans="1:22" x14ac:dyDescent="0.3">
      <c r="A471">
        <v>3738</v>
      </c>
      <c r="B471" t="s">
        <v>6892</v>
      </c>
      <c r="C471">
        <v>2013</v>
      </c>
      <c r="D471" s="13">
        <v>41351</v>
      </c>
      <c r="E471" s="13">
        <v>41351</v>
      </c>
      <c r="F471" t="s">
        <v>1290</v>
      </c>
      <c r="G471" t="s">
        <v>6893</v>
      </c>
      <c r="H471" t="s">
        <v>6894</v>
      </c>
      <c r="I471" t="s">
        <v>26</v>
      </c>
      <c r="J471" t="s">
        <v>27</v>
      </c>
      <c r="K471" t="s">
        <v>606</v>
      </c>
      <c r="L471" t="s">
        <v>245</v>
      </c>
      <c r="M471">
        <v>19711</v>
      </c>
      <c r="N471" t="s">
        <v>148</v>
      </c>
      <c r="O471" t="s">
        <v>6548</v>
      </c>
      <c r="P471" t="s">
        <v>46</v>
      </c>
      <c r="Q471" t="s">
        <v>75</v>
      </c>
      <c r="R471" t="s">
        <v>6549</v>
      </c>
      <c r="S471">
        <v>32.54</v>
      </c>
      <c r="T471">
        <v>2</v>
      </c>
      <c r="U471">
        <v>0</v>
      </c>
      <c r="V471">
        <v>15.944599999999998</v>
      </c>
    </row>
    <row r="472" spans="1:22" x14ac:dyDescent="0.3">
      <c r="A472">
        <v>3737</v>
      </c>
      <c r="B472" t="s">
        <v>6892</v>
      </c>
      <c r="C472">
        <v>2013</v>
      </c>
      <c r="D472" s="13">
        <v>41351</v>
      </c>
      <c r="E472" s="13">
        <v>41351</v>
      </c>
      <c r="F472" t="s">
        <v>1290</v>
      </c>
      <c r="G472" t="s">
        <v>6893</v>
      </c>
      <c r="H472" t="s">
        <v>6894</v>
      </c>
      <c r="I472" t="s">
        <v>26</v>
      </c>
      <c r="J472" t="s">
        <v>27</v>
      </c>
      <c r="K472" t="s">
        <v>606</v>
      </c>
      <c r="L472" t="s">
        <v>245</v>
      </c>
      <c r="M472">
        <v>19711</v>
      </c>
      <c r="N472" t="s">
        <v>148</v>
      </c>
      <c r="O472" t="s">
        <v>5866</v>
      </c>
      <c r="P472" t="s">
        <v>71</v>
      </c>
      <c r="Q472" t="s">
        <v>72</v>
      </c>
      <c r="R472" t="s">
        <v>5867</v>
      </c>
      <c r="S472">
        <v>129.97999999999999</v>
      </c>
      <c r="T472">
        <v>2</v>
      </c>
      <c r="U472">
        <v>0</v>
      </c>
      <c r="V472">
        <v>62.3904</v>
      </c>
    </row>
    <row r="473" spans="1:22" x14ac:dyDescent="0.3">
      <c r="A473">
        <v>3736</v>
      </c>
      <c r="B473" t="s">
        <v>6889</v>
      </c>
      <c r="C473">
        <v>2014</v>
      </c>
      <c r="D473" s="13">
        <v>41705</v>
      </c>
      <c r="E473" s="13">
        <v>41710</v>
      </c>
      <c r="F473" t="s">
        <v>23</v>
      </c>
      <c r="G473" t="s">
        <v>6890</v>
      </c>
      <c r="H473" t="s">
        <v>6891</v>
      </c>
      <c r="I473" t="s">
        <v>26</v>
      </c>
      <c r="J473" t="s">
        <v>27</v>
      </c>
      <c r="K473" t="s">
        <v>266</v>
      </c>
      <c r="L473" t="s">
        <v>267</v>
      </c>
      <c r="M473">
        <v>10011</v>
      </c>
      <c r="N473" t="s">
        <v>148</v>
      </c>
      <c r="O473" t="s">
        <v>3613</v>
      </c>
      <c r="P473" t="s">
        <v>32</v>
      </c>
      <c r="Q473" t="s">
        <v>65</v>
      </c>
      <c r="R473" t="s">
        <v>3614</v>
      </c>
      <c r="S473">
        <v>71.97</v>
      </c>
      <c r="T473">
        <v>3</v>
      </c>
      <c r="U473">
        <v>0</v>
      </c>
      <c r="V473">
        <v>16.553099999999993</v>
      </c>
    </row>
    <row r="474" spans="1:22" x14ac:dyDescent="0.3">
      <c r="A474">
        <v>3735</v>
      </c>
      <c r="B474" t="s">
        <v>6889</v>
      </c>
      <c r="C474">
        <v>2014</v>
      </c>
      <c r="D474" s="13">
        <v>41705</v>
      </c>
      <c r="E474" s="13">
        <v>41710</v>
      </c>
      <c r="F474" t="s">
        <v>23</v>
      </c>
      <c r="G474" t="s">
        <v>6890</v>
      </c>
      <c r="H474" t="s">
        <v>6891</v>
      </c>
      <c r="I474" t="s">
        <v>26</v>
      </c>
      <c r="J474" t="s">
        <v>27</v>
      </c>
      <c r="K474" t="s">
        <v>266</v>
      </c>
      <c r="L474" t="s">
        <v>267</v>
      </c>
      <c r="M474">
        <v>10011</v>
      </c>
      <c r="N474" t="s">
        <v>148</v>
      </c>
      <c r="O474" t="s">
        <v>633</v>
      </c>
      <c r="P474" t="s">
        <v>46</v>
      </c>
      <c r="Q474" t="s">
        <v>90</v>
      </c>
      <c r="R474" t="s">
        <v>634</v>
      </c>
      <c r="S474">
        <v>26.38</v>
      </c>
      <c r="T474">
        <v>1</v>
      </c>
      <c r="U474">
        <v>0</v>
      </c>
      <c r="V474">
        <v>12.134799999999998</v>
      </c>
    </row>
    <row r="475" spans="1:22" x14ac:dyDescent="0.3">
      <c r="A475">
        <v>3707</v>
      </c>
      <c r="B475" t="s">
        <v>6868</v>
      </c>
      <c r="C475">
        <v>2014</v>
      </c>
      <c r="D475" s="13">
        <v>41717</v>
      </c>
      <c r="E475" s="13">
        <v>41721</v>
      </c>
      <c r="F475" t="s">
        <v>50</v>
      </c>
      <c r="G475" t="s">
        <v>5710</v>
      </c>
      <c r="H475" t="s">
        <v>5711</v>
      </c>
      <c r="I475" t="s">
        <v>26</v>
      </c>
      <c r="J475" t="s">
        <v>27</v>
      </c>
      <c r="K475" t="s">
        <v>815</v>
      </c>
      <c r="L475" t="s">
        <v>104</v>
      </c>
      <c r="M475">
        <v>75220</v>
      </c>
      <c r="N475" t="s">
        <v>105</v>
      </c>
      <c r="O475" t="s">
        <v>4245</v>
      </c>
      <c r="P475" t="s">
        <v>46</v>
      </c>
      <c r="Q475" t="s">
        <v>68</v>
      </c>
      <c r="R475" t="s">
        <v>4246</v>
      </c>
      <c r="S475">
        <v>23.832000000000001</v>
      </c>
      <c r="T475">
        <v>3</v>
      </c>
      <c r="U475">
        <v>0.2</v>
      </c>
      <c r="V475">
        <v>6.5538000000000007</v>
      </c>
    </row>
    <row r="476" spans="1:22" x14ac:dyDescent="0.3">
      <c r="A476">
        <v>3660</v>
      </c>
      <c r="B476" t="s">
        <v>6824</v>
      </c>
      <c r="C476">
        <v>2012</v>
      </c>
      <c r="D476" s="13">
        <v>40980</v>
      </c>
      <c r="E476" s="13">
        <v>40985</v>
      </c>
      <c r="F476" t="s">
        <v>50</v>
      </c>
      <c r="G476" t="s">
        <v>4136</v>
      </c>
      <c r="H476" t="s">
        <v>4137</v>
      </c>
      <c r="I476" t="s">
        <v>41</v>
      </c>
      <c r="J476" t="s">
        <v>27</v>
      </c>
      <c r="K476" t="s">
        <v>6825</v>
      </c>
      <c r="L476" t="s">
        <v>54</v>
      </c>
      <c r="M476">
        <v>33317</v>
      </c>
      <c r="N476" t="s">
        <v>30</v>
      </c>
      <c r="O476" t="s">
        <v>6826</v>
      </c>
      <c r="P476" t="s">
        <v>32</v>
      </c>
      <c r="Q476" t="s">
        <v>65</v>
      </c>
      <c r="R476" t="s">
        <v>6827</v>
      </c>
      <c r="S476">
        <v>6.4080000000000004</v>
      </c>
      <c r="T476">
        <v>3</v>
      </c>
      <c r="U476">
        <v>0.2</v>
      </c>
      <c r="V476">
        <v>1.4418</v>
      </c>
    </row>
    <row r="477" spans="1:22" x14ac:dyDescent="0.3">
      <c r="A477">
        <v>3659</v>
      </c>
      <c r="B477" t="s">
        <v>6824</v>
      </c>
      <c r="C477">
        <v>2012</v>
      </c>
      <c r="D477" s="13">
        <v>40980</v>
      </c>
      <c r="E477" s="13">
        <v>40985</v>
      </c>
      <c r="F477" t="s">
        <v>50</v>
      </c>
      <c r="G477" t="s">
        <v>4136</v>
      </c>
      <c r="H477" t="s">
        <v>4137</v>
      </c>
      <c r="I477" t="s">
        <v>41</v>
      </c>
      <c r="J477" t="s">
        <v>27</v>
      </c>
      <c r="K477" t="s">
        <v>6825</v>
      </c>
      <c r="L477" t="s">
        <v>54</v>
      </c>
      <c r="M477">
        <v>33317</v>
      </c>
      <c r="N477" t="s">
        <v>30</v>
      </c>
      <c r="O477" t="s">
        <v>352</v>
      </c>
      <c r="P477" t="s">
        <v>32</v>
      </c>
      <c r="Q477" t="s">
        <v>65</v>
      </c>
      <c r="R477" t="s">
        <v>353</v>
      </c>
      <c r="S477">
        <v>30.880000000000003</v>
      </c>
      <c r="T477">
        <v>4</v>
      </c>
      <c r="U477">
        <v>0.2</v>
      </c>
      <c r="V477">
        <v>3.8599999999999977</v>
      </c>
    </row>
    <row r="478" spans="1:22" x14ac:dyDescent="0.3">
      <c r="A478">
        <v>3658</v>
      </c>
      <c r="B478" t="s">
        <v>6824</v>
      </c>
      <c r="C478">
        <v>2012</v>
      </c>
      <c r="D478" s="13">
        <v>40980</v>
      </c>
      <c r="E478" s="13">
        <v>40985</v>
      </c>
      <c r="F478" t="s">
        <v>50</v>
      </c>
      <c r="G478" t="s">
        <v>4136</v>
      </c>
      <c r="H478" t="s">
        <v>4137</v>
      </c>
      <c r="I478" t="s">
        <v>41</v>
      </c>
      <c r="J478" t="s">
        <v>27</v>
      </c>
      <c r="K478" t="s">
        <v>6825</v>
      </c>
      <c r="L478" t="s">
        <v>54</v>
      </c>
      <c r="M478">
        <v>33317</v>
      </c>
      <c r="N478" t="s">
        <v>30</v>
      </c>
      <c r="O478" t="s">
        <v>588</v>
      </c>
      <c r="P478" t="s">
        <v>46</v>
      </c>
      <c r="Q478" t="s">
        <v>173</v>
      </c>
      <c r="R478" t="s">
        <v>589</v>
      </c>
      <c r="S478">
        <v>8.6880000000000006</v>
      </c>
      <c r="T478">
        <v>3</v>
      </c>
      <c r="U478">
        <v>0.2</v>
      </c>
      <c r="V478">
        <v>2.9322000000000004</v>
      </c>
    </row>
    <row r="479" spans="1:22" x14ac:dyDescent="0.3">
      <c r="A479">
        <v>3607</v>
      </c>
      <c r="B479" t="s">
        <v>6780</v>
      </c>
      <c r="C479">
        <v>2013</v>
      </c>
      <c r="D479" s="13">
        <v>41346</v>
      </c>
      <c r="E479" s="13">
        <v>41350</v>
      </c>
      <c r="F479" t="s">
        <v>23</v>
      </c>
      <c r="G479" t="s">
        <v>2035</v>
      </c>
      <c r="H479" t="s">
        <v>2036</v>
      </c>
      <c r="I479" t="s">
        <v>26</v>
      </c>
      <c r="J479" t="s">
        <v>27</v>
      </c>
      <c r="K479" t="s">
        <v>266</v>
      </c>
      <c r="L479" t="s">
        <v>267</v>
      </c>
      <c r="M479">
        <v>10024</v>
      </c>
      <c r="N479" t="s">
        <v>148</v>
      </c>
      <c r="O479" t="s">
        <v>2755</v>
      </c>
      <c r="P479" t="s">
        <v>46</v>
      </c>
      <c r="Q479" t="s">
        <v>173</v>
      </c>
      <c r="R479" t="s">
        <v>186</v>
      </c>
      <c r="S479">
        <v>29.339999999999996</v>
      </c>
      <c r="T479">
        <v>3</v>
      </c>
      <c r="U479">
        <v>0</v>
      </c>
      <c r="V479">
        <v>13.496399999999998</v>
      </c>
    </row>
    <row r="480" spans="1:22" x14ac:dyDescent="0.3">
      <c r="A480">
        <v>3576</v>
      </c>
      <c r="B480" t="s">
        <v>6755</v>
      </c>
      <c r="C480">
        <v>2012</v>
      </c>
      <c r="D480" s="13">
        <v>40987</v>
      </c>
      <c r="E480" s="13">
        <v>40992</v>
      </c>
      <c r="F480" t="s">
        <v>50</v>
      </c>
      <c r="G480" t="s">
        <v>3535</v>
      </c>
      <c r="H480" t="s">
        <v>3536</v>
      </c>
      <c r="I480" t="s">
        <v>26</v>
      </c>
      <c r="J480" t="s">
        <v>27</v>
      </c>
      <c r="K480" t="s">
        <v>6756</v>
      </c>
      <c r="L480" t="s">
        <v>54</v>
      </c>
      <c r="M480">
        <v>33161</v>
      </c>
      <c r="N480" t="s">
        <v>30</v>
      </c>
      <c r="O480" t="s">
        <v>2601</v>
      </c>
      <c r="P480" t="s">
        <v>46</v>
      </c>
      <c r="Q480" t="s">
        <v>90</v>
      </c>
      <c r="R480" t="s">
        <v>2602</v>
      </c>
      <c r="S480">
        <v>14.496000000000002</v>
      </c>
      <c r="T480">
        <v>3</v>
      </c>
      <c r="U480">
        <v>0.2</v>
      </c>
      <c r="V480">
        <v>4.8924000000000003</v>
      </c>
    </row>
    <row r="481" spans="1:22" x14ac:dyDescent="0.3">
      <c r="A481">
        <v>3556</v>
      </c>
      <c r="B481" t="s">
        <v>6735</v>
      </c>
      <c r="C481">
        <v>2011</v>
      </c>
      <c r="D481" s="13">
        <v>40625</v>
      </c>
      <c r="E481" s="13">
        <v>40628</v>
      </c>
      <c r="F481" t="s">
        <v>23</v>
      </c>
      <c r="G481" t="s">
        <v>235</v>
      </c>
      <c r="H481" t="s">
        <v>236</v>
      </c>
      <c r="I481" t="s">
        <v>26</v>
      </c>
      <c r="J481" t="s">
        <v>27</v>
      </c>
      <c r="K481" t="s">
        <v>42</v>
      </c>
      <c r="L481" t="s">
        <v>43</v>
      </c>
      <c r="M481">
        <v>90036</v>
      </c>
      <c r="N481" t="s">
        <v>44</v>
      </c>
      <c r="O481" t="s">
        <v>6736</v>
      </c>
      <c r="P481" t="s">
        <v>71</v>
      </c>
      <c r="Q481" t="s">
        <v>72</v>
      </c>
      <c r="R481" t="s">
        <v>6737</v>
      </c>
      <c r="S481">
        <v>604.75199999999995</v>
      </c>
      <c r="T481">
        <v>6</v>
      </c>
      <c r="U481">
        <v>0.2</v>
      </c>
      <c r="V481">
        <v>37.797000000000025</v>
      </c>
    </row>
    <row r="482" spans="1:22" x14ac:dyDescent="0.3">
      <c r="A482">
        <v>3555</v>
      </c>
      <c r="B482" t="s">
        <v>6735</v>
      </c>
      <c r="C482">
        <v>2011</v>
      </c>
      <c r="D482" s="13">
        <v>40625</v>
      </c>
      <c r="E482" s="13">
        <v>40628</v>
      </c>
      <c r="F482" t="s">
        <v>23</v>
      </c>
      <c r="G482" t="s">
        <v>235</v>
      </c>
      <c r="H482" t="s">
        <v>236</v>
      </c>
      <c r="I482" t="s">
        <v>26</v>
      </c>
      <c r="J482" t="s">
        <v>27</v>
      </c>
      <c r="K482" t="s">
        <v>42</v>
      </c>
      <c r="L482" t="s">
        <v>43</v>
      </c>
      <c r="M482">
        <v>90036</v>
      </c>
      <c r="N482" t="s">
        <v>44</v>
      </c>
      <c r="O482" t="s">
        <v>2117</v>
      </c>
      <c r="P482" t="s">
        <v>46</v>
      </c>
      <c r="Q482" t="s">
        <v>59</v>
      </c>
      <c r="R482" t="s">
        <v>2118</v>
      </c>
      <c r="S482">
        <v>330.4</v>
      </c>
      <c r="T482">
        <v>2</v>
      </c>
      <c r="U482">
        <v>0</v>
      </c>
      <c r="V482">
        <v>85.903999999999996</v>
      </c>
    </row>
    <row r="483" spans="1:22" x14ac:dyDescent="0.3">
      <c r="A483">
        <v>3553</v>
      </c>
      <c r="B483" t="s">
        <v>6733</v>
      </c>
      <c r="C483">
        <v>2013</v>
      </c>
      <c r="D483" s="13">
        <v>41363</v>
      </c>
      <c r="E483" s="13">
        <v>41367</v>
      </c>
      <c r="F483" t="s">
        <v>23</v>
      </c>
      <c r="G483" t="s">
        <v>3915</v>
      </c>
      <c r="H483" t="s">
        <v>3916</v>
      </c>
      <c r="I483" t="s">
        <v>102</v>
      </c>
      <c r="J483" t="s">
        <v>27</v>
      </c>
      <c r="K483" t="s">
        <v>303</v>
      </c>
      <c r="L483" t="s">
        <v>211</v>
      </c>
      <c r="M483">
        <v>60653</v>
      </c>
      <c r="N483" t="s">
        <v>105</v>
      </c>
      <c r="O483" t="s">
        <v>625</v>
      </c>
      <c r="P483" t="s">
        <v>71</v>
      </c>
      <c r="Q483" t="s">
        <v>72</v>
      </c>
      <c r="R483" t="s">
        <v>626</v>
      </c>
      <c r="S483">
        <v>812.73599999999999</v>
      </c>
      <c r="T483">
        <v>8</v>
      </c>
      <c r="U483">
        <v>0.2</v>
      </c>
      <c r="V483">
        <v>60.955199999999962</v>
      </c>
    </row>
    <row r="484" spans="1:22" x14ac:dyDescent="0.3">
      <c r="A484">
        <v>3552</v>
      </c>
      <c r="B484" t="s">
        <v>6733</v>
      </c>
      <c r="C484">
        <v>2013</v>
      </c>
      <c r="D484" s="13">
        <v>41363</v>
      </c>
      <c r="E484" s="13">
        <v>41367</v>
      </c>
      <c r="F484" t="s">
        <v>23</v>
      </c>
      <c r="G484" t="s">
        <v>3915</v>
      </c>
      <c r="H484" t="s">
        <v>3916</v>
      </c>
      <c r="I484" t="s">
        <v>102</v>
      </c>
      <c r="J484" t="s">
        <v>27</v>
      </c>
      <c r="K484" t="s">
        <v>303</v>
      </c>
      <c r="L484" t="s">
        <v>211</v>
      </c>
      <c r="M484">
        <v>60653</v>
      </c>
      <c r="N484" t="s">
        <v>105</v>
      </c>
      <c r="O484" t="s">
        <v>942</v>
      </c>
      <c r="P484" t="s">
        <v>32</v>
      </c>
      <c r="Q484" t="s">
        <v>36</v>
      </c>
      <c r="R484" t="s">
        <v>943</v>
      </c>
      <c r="S484">
        <v>844.11599999999987</v>
      </c>
      <c r="T484">
        <v>6</v>
      </c>
      <c r="U484">
        <v>0.3</v>
      </c>
      <c r="V484">
        <v>-36.176400000000001</v>
      </c>
    </row>
    <row r="485" spans="1:22" x14ac:dyDescent="0.3">
      <c r="A485">
        <v>3551</v>
      </c>
      <c r="B485" t="s">
        <v>6733</v>
      </c>
      <c r="C485">
        <v>2013</v>
      </c>
      <c r="D485" s="13">
        <v>41363</v>
      </c>
      <c r="E485" s="13">
        <v>41367</v>
      </c>
      <c r="F485" t="s">
        <v>23</v>
      </c>
      <c r="G485" t="s">
        <v>3915</v>
      </c>
      <c r="H485" t="s">
        <v>3916</v>
      </c>
      <c r="I485" t="s">
        <v>102</v>
      </c>
      <c r="J485" t="s">
        <v>27</v>
      </c>
      <c r="K485" t="s">
        <v>303</v>
      </c>
      <c r="L485" t="s">
        <v>211</v>
      </c>
      <c r="M485">
        <v>60653</v>
      </c>
      <c r="N485" t="s">
        <v>105</v>
      </c>
      <c r="O485" t="s">
        <v>4971</v>
      </c>
      <c r="P485" t="s">
        <v>46</v>
      </c>
      <c r="Q485" t="s">
        <v>90</v>
      </c>
      <c r="R485" t="s">
        <v>4972</v>
      </c>
      <c r="S485">
        <v>45.527999999999999</v>
      </c>
      <c r="T485">
        <v>3</v>
      </c>
      <c r="U485">
        <v>0.2</v>
      </c>
      <c r="V485">
        <v>15.934799999999997</v>
      </c>
    </row>
    <row r="486" spans="1:22" x14ac:dyDescent="0.3">
      <c r="A486">
        <v>3475</v>
      </c>
      <c r="B486" t="s">
        <v>6667</v>
      </c>
      <c r="C486">
        <v>2014</v>
      </c>
      <c r="D486" s="13">
        <v>41702</v>
      </c>
      <c r="E486" s="13">
        <v>41709</v>
      </c>
      <c r="F486" t="s">
        <v>50</v>
      </c>
      <c r="G486" t="s">
        <v>1827</v>
      </c>
      <c r="H486" t="s">
        <v>1828</v>
      </c>
      <c r="I486" t="s">
        <v>26</v>
      </c>
      <c r="J486" t="s">
        <v>27</v>
      </c>
      <c r="K486" t="s">
        <v>6668</v>
      </c>
      <c r="L486" t="s">
        <v>238</v>
      </c>
      <c r="M486">
        <v>48127</v>
      </c>
      <c r="N486" t="s">
        <v>105</v>
      </c>
      <c r="O486" t="s">
        <v>4542</v>
      </c>
      <c r="P486" t="s">
        <v>71</v>
      </c>
      <c r="Q486" t="s">
        <v>161</v>
      </c>
      <c r="R486" t="s">
        <v>4543</v>
      </c>
      <c r="S486">
        <v>99.98</v>
      </c>
      <c r="T486">
        <v>2</v>
      </c>
      <c r="U486">
        <v>0</v>
      </c>
      <c r="V486">
        <v>42.991400000000006</v>
      </c>
    </row>
    <row r="487" spans="1:22" x14ac:dyDescent="0.3">
      <c r="A487">
        <v>3474</v>
      </c>
      <c r="B487" t="s">
        <v>6667</v>
      </c>
      <c r="C487">
        <v>2014</v>
      </c>
      <c r="D487" s="13">
        <v>41702</v>
      </c>
      <c r="E487" s="13">
        <v>41709</v>
      </c>
      <c r="F487" t="s">
        <v>50</v>
      </c>
      <c r="G487" t="s">
        <v>1827</v>
      </c>
      <c r="H487" t="s">
        <v>1828</v>
      </c>
      <c r="I487" t="s">
        <v>26</v>
      </c>
      <c r="J487" t="s">
        <v>27</v>
      </c>
      <c r="K487" t="s">
        <v>6668</v>
      </c>
      <c r="L487" t="s">
        <v>238</v>
      </c>
      <c r="M487">
        <v>48127</v>
      </c>
      <c r="N487" t="s">
        <v>105</v>
      </c>
      <c r="O487" t="s">
        <v>1280</v>
      </c>
      <c r="P487" t="s">
        <v>32</v>
      </c>
      <c r="Q487" t="s">
        <v>36</v>
      </c>
      <c r="R487" t="s">
        <v>1281</v>
      </c>
      <c r="S487">
        <v>180.98</v>
      </c>
      <c r="T487">
        <v>1</v>
      </c>
      <c r="U487">
        <v>0</v>
      </c>
      <c r="V487">
        <v>47.0548</v>
      </c>
    </row>
    <row r="488" spans="1:22" x14ac:dyDescent="0.3">
      <c r="A488">
        <v>3453</v>
      </c>
      <c r="B488" t="s">
        <v>6643</v>
      </c>
      <c r="C488">
        <v>2011</v>
      </c>
      <c r="D488" s="13">
        <v>40618</v>
      </c>
      <c r="E488" s="13">
        <v>40623</v>
      </c>
      <c r="F488" t="s">
        <v>23</v>
      </c>
      <c r="G488" t="s">
        <v>5338</v>
      </c>
      <c r="H488" t="s">
        <v>5339</v>
      </c>
      <c r="I488" t="s">
        <v>102</v>
      </c>
      <c r="J488" t="s">
        <v>27</v>
      </c>
      <c r="K488" t="s">
        <v>4588</v>
      </c>
      <c r="L488" t="s">
        <v>88</v>
      </c>
      <c r="M488">
        <v>27604</v>
      </c>
      <c r="N488" t="s">
        <v>30</v>
      </c>
      <c r="O488" t="s">
        <v>6644</v>
      </c>
      <c r="P488" t="s">
        <v>71</v>
      </c>
      <c r="Q488" t="s">
        <v>72</v>
      </c>
      <c r="R488" t="s">
        <v>6645</v>
      </c>
      <c r="S488">
        <v>471.92</v>
      </c>
      <c r="T488">
        <v>2</v>
      </c>
      <c r="U488">
        <v>0.2</v>
      </c>
      <c r="V488">
        <v>29.495000000000019</v>
      </c>
    </row>
    <row r="489" spans="1:22" x14ac:dyDescent="0.3">
      <c r="A489">
        <v>3442</v>
      </c>
      <c r="B489" t="s">
        <v>6631</v>
      </c>
      <c r="C489">
        <v>2011</v>
      </c>
      <c r="D489" s="13">
        <v>40613</v>
      </c>
      <c r="E489" s="13">
        <v>40616</v>
      </c>
      <c r="F489" t="s">
        <v>23</v>
      </c>
      <c r="G489" t="s">
        <v>4955</v>
      </c>
      <c r="H489" t="s">
        <v>4956</v>
      </c>
      <c r="I489" t="s">
        <v>26</v>
      </c>
      <c r="J489" t="s">
        <v>27</v>
      </c>
      <c r="K489" t="s">
        <v>266</v>
      </c>
      <c r="L489" t="s">
        <v>267</v>
      </c>
      <c r="M489">
        <v>10024</v>
      </c>
      <c r="N489" t="s">
        <v>148</v>
      </c>
      <c r="O489" t="s">
        <v>2197</v>
      </c>
      <c r="P489" t="s">
        <v>46</v>
      </c>
      <c r="Q489" t="s">
        <v>90</v>
      </c>
      <c r="R489" t="s">
        <v>2198</v>
      </c>
      <c r="S489">
        <v>108.92</v>
      </c>
      <c r="T489">
        <v>14</v>
      </c>
      <c r="U489">
        <v>0</v>
      </c>
      <c r="V489">
        <v>49.013999999999996</v>
      </c>
    </row>
    <row r="490" spans="1:22" x14ac:dyDescent="0.3">
      <c r="A490">
        <v>3391</v>
      </c>
      <c r="B490" t="s">
        <v>6598</v>
      </c>
      <c r="C490">
        <v>2014</v>
      </c>
      <c r="D490" s="13">
        <v>41724</v>
      </c>
      <c r="E490" s="13">
        <v>41729</v>
      </c>
      <c r="F490" t="s">
        <v>23</v>
      </c>
      <c r="G490" t="s">
        <v>4743</v>
      </c>
      <c r="H490" t="s">
        <v>4744</v>
      </c>
      <c r="I490" t="s">
        <v>26</v>
      </c>
      <c r="J490" t="s">
        <v>27</v>
      </c>
      <c r="K490" t="s">
        <v>815</v>
      </c>
      <c r="L490" t="s">
        <v>104</v>
      </c>
      <c r="M490">
        <v>75081</v>
      </c>
      <c r="N490" t="s">
        <v>105</v>
      </c>
      <c r="O490" t="s">
        <v>5981</v>
      </c>
      <c r="P490" t="s">
        <v>46</v>
      </c>
      <c r="Q490" t="s">
        <v>90</v>
      </c>
      <c r="R490" t="s">
        <v>5982</v>
      </c>
      <c r="S490">
        <v>6.8480000000000008</v>
      </c>
      <c r="T490">
        <v>2</v>
      </c>
      <c r="U490">
        <v>0.2</v>
      </c>
      <c r="V490">
        <v>2.1399999999999992</v>
      </c>
    </row>
    <row r="491" spans="1:22" x14ac:dyDescent="0.3">
      <c r="A491">
        <v>3380</v>
      </c>
      <c r="B491" t="s">
        <v>6587</v>
      </c>
      <c r="C491">
        <v>2014</v>
      </c>
      <c r="D491" s="13">
        <v>41716</v>
      </c>
      <c r="E491" s="13">
        <v>41720</v>
      </c>
      <c r="F491" t="s">
        <v>50</v>
      </c>
      <c r="G491" t="s">
        <v>1527</v>
      </c>
      <c r="H491" t="s">
        <v>1528</v>
      </c>
      <c r="I491" t="s">
        <v>102</v>
      </c>
      <c r="J491" t="s">
        <v>27</v>
      </c>
      <c r="K491" t="s">
        <v>184</v>
      </c>
      <c r="L491" t="s">
        <v>104</v>
      </c>
      <c r="M491">
        <v>77095</v>
      </c>
      <c r="N491" t="s">
        <v>105</v>
      </c>
      <c r="O491" t="s">
        <v>6588</v>
      </c>
      <c r="P491" t="s">
        <v>46</v>
      </c>
      <c r="Q491" t="s">
        <v>90</v>
      </c>
      <c r="R491" t="s">
        <v>6589</v>
      </c>
      <c r="S491">
        <v>10.272000000000002</v>
      </c>
      <c r="T491">
        <v>3</v>
      </c>
      <c r="U491">
        <v>0.2</v>
      </c>
      <c r="V491">
        <v>3.2099999999999982</v>
      </c>
    </row>
    <row r="492" spans="1:22" x14ac:dyDescent="0.3">
      <c r="A492">
        <v>3379</v>
      </c>
      <c r="B492" t="s">
        <v>6587</v>
      </c>
      <c r="C492">
        <v>2014</v>
      </c>
      <c r="D492" s="13">
        <v>41716</v>
      </c>
      <c r="E492" s="13">
        <v>41720</v>
      </c>
      <c r="F492" t="s">
        <v>50</v>
      </c>
      <c r="G492" t="s">
        <v>1527</v>
      </c>
      <c r="H492" t="s">
        <v>1528</v>
      </c>
      <c r="I492" t="s">
        <v>102</v>
      </c>
      <c r="J492" t="s">
        <v>27</v>
      </c>
      <c r="K492" t="s">
        <v>184</v>
      </c>
      <c r="L492" t="s">
        <v>104</v>
      </c>
      <c r="M492">
        <v>77095</v>
      </c>
      <c r="N492" t="s">
        <v>105</v>
      </c>
      <c r="O492" t="s">
        <v>5934</v>
      </c>
      <c r="P492" t="s">
        <v>46</v>
      </c>
      <c r="Q492" t="s">
        <v>75</v>
      </c>
      <c r="R492" t="s">
        <v>5935</v>
      </c>
      <c r="S492">
        <v>13.775999999999996</v>
      </c>
      <c r="T492">
        <v>6</v>
      </c>
      <c r="U492">
        <v>0.8</v>
      </c>
      <c r="V492">
        <v>-22.04160000000001</v>
      </c>
    </row>
    <row r="493" spans="1:22" x14ac:dyDescent="0.3">
      <c r="A493">
        <v>3371</v>
      </c>
      <c r="B493" t="s">
        <v>6579</v>
      </c>
      <c r="C493">
        <v>2013</v>
      </c>
      <c r="D493" s="13">
        <v>41359</v>
      </c>
      <c r="E493" s="13">
        <v>41359</v>
      </c>
      <c r="F493" t="s">
        <v>1290</v>
      </c>
      <c r="G493" t="s">
        <v>4282</v>
      </c>
      <c r="H493" t="s">
        <v>4283</v>
      </c>
      <c r="I493" t="s">
        <v>26</v>
      </c>
      <c r="J493" t="s">
        <v>27</v>
      </c>
      <c r="K493" t="s">
        <v>1579</v>
      </c>
      <c r="L493" t="s">
        <v>649</v>
      </c>
      <c r="M493">
        <v>73071</v>
      </c>
      <c r="N493" t="s">
        <v>105</v>
      </c>
      <c r="O493" t="s">
        <v>907</v>
      </c>
      <c r="P493" t="s">
        <v>71</v>
      </c>
      <c r="Q493" t="s">
        <v>161</v>
      </c>
      <c r="R493" t="s">
        <v>908</v>
      </c>
      <c r="S493">
        <v>1287.45</v>
      </c>
      <c r="T493">
        <v>5</v>
      </c>
      <c r="U493">
        <v>0</v>
      </c>
      <c r="V493">
        <v>244.61549999999988</v>
      </c>
    </row>
    <row r="494" spans="1:22" x14ac:dyDescent="0.3">
      <c r="A494">
        <v>3312</v>
      </c>
      <c r="B494" t="s">
        <v>6526</v>
      </c>
      <c r="C494">
        <v>2013</v>
      </c>
      <c r="D494" s="13">
        <v>41354</v>
      </c>
      <c r="E494" s="13">
        <v>41359</v>
      </c>
      <c r="F494" t="s">
        <v>23</v>
      </c>
      <c r="G494" t="s">
        <v>6420</v>
      </c>
      <c r="H494" t="s">
        <v>6421</v>
      </c>
      <c r="I494" t="s">
        <v>41</v>
      </c>
      <c r="J494" t="s">
        <v>27</v>
      </c>
      <c r="K494" t="s">
        <v>3482</v>
      </c>
      <c r="L494" t="s">
        <v>1487</v>
      </c>
      <c r="M494">
        <v>39503</v>
      </c>
      <c r="N494" t="s">
        <v>30</v>
      </c>
      <c r="O494" t="s">
        <v>3469</v>
      </c>
      <c r="P494" t="s">
        <v>32</v>
      </c>
      <c r="Q494" t="s">
        <v>65</v>
      </c>
      <c r="R494" t="s">
        <v>3470</v>
      </c>
      <c r="S494">
        <v>86.45</v>
      </c>
      <c r="T494">
        <v>7</v>
      </c>
      <c r="U494">
        <v>0</v>
      </c>
      <c r="V494">
        <v>38.038000000000004</v>
      </c>
    </row>
    <row r="495" spans="1:22" x14ac:dyDescent="0.3">
      <c r="A495">
        <v>3265</v>
      </c>
      <c r="B495" t="s">
        <v>6487</v>
      </c>
      <c r="C495">
        <v>2013</v>
      </c>
      <c r="D495" s="13">
        <v>41338</v>
      </c>
      <c r="E495" s="13">
        <v>41342</v>
      </c>
      <c r="F495" t="s">
        <v>23</v>
      </c>
      <c r="G495" t="s">
        <v>5044</v>
      </c>
      <c r="H495" t="s">
        <v>5045</v>
      </c>
      <c r="I495" t="s">
        <v>41</v>
      </c>
      <c r="J495" t="s">
        <v>27</v>
      </c>
      <c r="K495" t="s">
        <v>1419</v>
      </c>
      <c r="L495" t="s">
        <v>54</v>
      </c>
      <c r="M495">
        <v>33180</v>
      </c>
      <c r="N495" t="s">
        <v>30</v>
      </c>
      <c r="O495" t="s">
        <v>4139</v>
      </c>
      <c r="P495" t="s">
        <v>46</v>
      </c>
      <c r="Q495" t="s">
        <v>47</v>
      </c>
      <c r="R495" t="s">
        <v>4140</v>
      </c>
      <c r="S495">
        <v>10.08</v>
      </c>
      <c r="T495">
        <v>4</v>
      </c>
      <c r="U495">
        <v>0.2</v>
      </c>
      <c r="V495">
        <v>3.528</v>
      </c>
    </row>
    <row r="496" spans="1:22" x14ac:dyDescent="0.3">
      <c r="A496">
        <v>3188</v>
      </c>
      <c r="B496" t="s">
        <v>6397</v>
      </c>
      <c r="C496">
        <v>2014</v>
      </c>
      <c r="D496" s="13">
        <v>41711</v>
      </c>
      <c r="E496" s="13">
        <v>41716</v>
      </c>
      <c r="F496" t="s">
        <v>50</v>
      </c>
      <c r="G496" t="s">
        <v>135</v>
      </c>
      <c r="H496" t="s">
        <v>136</v>
      </c>
      <c r="I496" t="s">
        <v>41</v>
      </c>
      <c r="J496" t="s">
        <v>27</v>
      </c>
      <c r="K496" t="s">
        <v>1244</v>
      </c>
      <c r="L496" t="s">
        <v>1245</v>
      </c>
      <c r="M496">
        <v>1852</v>
      </c>
      <c r="N496" t="s">
        <v>148</v>
      </c>
      <c r="O496" t="s">
        <v>3342</v>
      </c>
      <c r="P496" t="s">
        <v>71</v>
      </c>
      <c r="Q496" t="s">
        <v>72</v>
      </c>
      <c r="R496" t="s">
        <v>3343</v>
      </c>
      <c r="S496">
        <v>69.930000000000007</v>
      </c>
      <c r="T496">
        <v>7</v>
      </c>
      <c r="U496">
        <v>0</v>
      </c>
      <c r="V496">
        <v>32.1678</v>
      </c>
    </row>
    <row r="497" spans="1:22" x14ac:dyDescent="0.3">
      <c r="A497">
        <v>3174</v>
      </c>
      <c r="B497" t="s">
        <v>6387</v>
      </c>
      <c r="C497">
        <v>2013</v>
      </c>
      <c r="D497" s="13">
        <v>41355</v>
      </c>
      <c r="E497" s="13">
        <v>41362</v>
      </c>
      <c r="F497" t="s">
        <v>50</v>
      </c>
      <c r="G497" t="s">
        <v>3739</v>
      </c>
      <c r="H497" t="s">
        <v>3740</v>
      </c>
      <c r="I497" t="s">
        <v>26</v>
      </c>
      <c r="J497" t="s">
        <v>27</v>
      </c>
      <c r="K497" t="s">
        <v>303</v>
      </c>
      <c r="L497" t="s">
        <v>211</v>
      </c>
      <c r="M497">
        <v>60623</v>
      </c>
      <c r="N497" t="s">
        <v>105</v>
      </c>
      <c r="O497" t="s">
        <v>5090</v>
      </c>
      <c r="P497" t="s">
        <v>46</v>
      </c>
      <c r="Q497" t="s">
        <v>68</v>
      </c>
      <c r="R497" t="s">
        <v>5091</v>
      </c>
      <c r="S497">
        <v>13.392000000000001</v>
      </c>
      <c r="T497">
        <v>3</v>
      </c>
      <c r="U497">
        <v>0.2</v>
      </c>
      <c r="V497">
        <v>1.5065999999999975</v>
      </c>
    </row>
    <row r="498" spans="1:22" x14ac:dyDescent="0.3">
      <c r="A498">
        <v>495</v>
      </c>
      <c r="B498" t="s">
        <v>1698</v>
      </c>
      <c r="C498">
        <v>2013</v>
      </c>
      <c r="D498" s="13">
        <v>41352</v>
      </c>
      <c r="E498" s="13">
        <v>41355</v>
      </c>
      <c r="F498" t="s">
        <v>23</v>
      </c>
      <c r="G498" t="s">
        <v>1699</v>
      </c>
      <c r="H498" t="s">
        <v>1700</v>
      </c>
      <c r="I498" t="s">
        <v>26</v>
      </c>
      <c r="J498" t="s">
        <v>27</v>
      </c>
      <c r="K498" t="s">
        <v>334</v>
      </c>
      <c r="L498" t="s">
        <v>335</v>
      </c>
      <c r="M498">
        <v>38109</v>
      </c>
      <c r="N498" t="s">
        <v>30</v>
      </c>
      <c r="O498" t="s">
        <v>1701</v>
      </c>
      <c r="P498" t="s">
        <v>32</v>
      </c>
      <c r="Q498" t="s">
        <v>56</v>
      </c>
      <c r="R498" t="s">
        <v>1702</v>
      </c>
      <c r="S498">
        <v>189.88200000000001</v>
      </c>
      <c r="T498">
        <v>3</v>
      </c>
      <c r="U498">
        <v>0.4</v>
      </c>
      <c r="V498">
        <v>-94.941000000000017</v>
      </c>
    </row>
    <row r="499" spans="1:22" x14ac:dyDescent="0.3">
      <c r="A499">
        <v>3173</v>
      </c>
      <c r="B499" t="s">
        <v>6387</v>
      </c>
      <c r="C499">
        <v>2013</v>
      </c>
      <c r="D499" s="13">
        <v>41355</v>
      </c>
      <c r="E499" s="13">
        <v>41362</v>
      </c>
      <c r="F499" t="s">
        <v>50</v>
      </c>
      <c r="G499" t="s">
        <v>3739</v>
      </c>
      <c r="H499" t="s">
        <v>3740</v>
      </c>
      <c r="I499" t="s">
        <v>26</v>
      </c>
      <c r="J499" t="s">
        <v>27</v>
      </c>
      <c r="K499" t="s">
        <v>303</v>
      </c>
      <c r="L499" t="s">
        <v>211</v>
      </c>
      <c r="M499">
        <v>60623</v>
      </c>
      <c r="N499" t="s">
        <v>105</v>
      </c>
      <c r="O499" t="s">
        <v>2580</v>
      </c>
      <c r="P499" t="s">
        <v>32</v>
      </c>
      <c r="Q499" t="s">
        <v>36</v>
      </c>
      <c r="R499" t="s">
        <v>2581</v>
      </c>
      <c r="S499">
        <v>528.42999999999995</v>
      </c>
      <c r="T499">
        <v>5</v>
      </c>
      <c r="U499">
        <v>0.3</v>
      </c>
      <c r="V499">
        <v>0</v>
      </c>
    </row>
    <row r="500" spans="1:22" x14ac:dyDescent="0.3">
      <c r="A500">
        <v>3172</v>
      </c>
      <c r="B500" t="s">
        <v>6387</v>
      </c>
      <c r="C500">
        <v>2013</v>
      </c>
      <c r="D500" s="13">
        <v>41355</v>
      </c>
      <c r="E500" s="13">
        <v>41362</v>
      </c>
      <c r="F500" t="s">
        <v>50</v>
      </c>
      <c r="G500" t="s">
        <v>3739</v>
      </c>
      <c r="H500" t="s">
        <v>3740</v>
      </c>
      <c r="I500" t="s">
        <v>26</v>
      </c>
      <c r="J500" t="s">
        <v>27</v>
      </c>
      <c r="K500" t="s">
        <v>303</v>
      </c>
      <c r="L500" t="s">
        <v>211</v>
      </c>
      <c r="M500">
        <v>60623</v>
      </c>
      <c r="N500" t="s">
        <v>105</v>
      </c>
      <c r="O500" t="s">
        <v>2898</v>
      </c>
      <c r="P500" t="s">
        <v>46</v>
      </c>
      <c r="Q500" t="s">
        <v>75</v>
      </c>
      <c r="R500" t="s">
        <v>2899</v>
      </c>
      <c r="S500">
        <v>3.1679999999999993</v>
      </c>
      <c r="T500">
        <v>2</v>
      </c>
      <c r="U500">
        <v>0.8</v>
      </c>
      <c r="V500">
        <v>-4.7520000000000007</v>
      </c>
    </row>
    <row r="501" spans="1:22" x14ac:dyDescent="0.3">
      <c r="A501">
        <v>3160</v>
      </c>
      <c r="B501" t="s">
        <v>6373</v>
      </c>
      <c r="C501">
        <v>2013</v>
      </c>
      <c r="D501" s="13">
        <v>41360</v>
      </c>
      <c r="E501" s="13">
        <v>41361</v>
      </c>
      <c r="F501" t="s">
        <v>188</v>
      </c>
      <c r="G501" t="s">
        <v>1772</v>
      </c>
      <c r="H501" t="s">
        <v>1773</v>
      </c>
      <c r="I501" t="s">
        <v>26</v>
      </c>
      <c r="J501" t="s">
        <v>27</v>
      </c>
      <c r="K501" t="s">
        <v>1521</v>
      </c>
      <c r="L501" t="s">
        <v>88</v>
      </c>
      <c r="M501">
        <v>28540</v>
      </c>
      <c r="N501" t="s">
        <v>30</v>
      </c>
      <c r="O501" t="s">
        <v>3755</v>
      </c>
      <c r="P501" t="s">
        <v>71</v>
      </c>
      <c r="Q501" t="s">
        <v>161</v>
      </c>
      <c r="R501" t="s">
        <v>3756</v>
      </c>
      <c r="S501">
        <v>119.97600000000001</v>
      </c>
      <c r="T501">
        <v>3</v>
      </c>
      <c r="U501">
        <v>0.2</v>
      </c>
      <c r="V501">
        <v>-17.996400000000019</v>
      </c>
    </row>
    <row r="502" spans="1:22" x14ac:dyDescent="0.3">
      <c r="A502">
        <v>3159</v>
      </c>
      <c r="B502" t="s">
        <v>6373</v>
      </c>
      <c r="C502">
        <v>2013</v>
      </c>
      <c r="D502" s="13">
        <v>41360</v>
      </c>
      <c r="E502" s="13">
        <v>41361</v>
      </c>
      <c r="F502" t="s">
        <v>188</v>
      </c>
      <c r="G502" t="s">
        <v>1772</v>
      </c>
      <c r="H502" t="s">
        <v>1773</v>
      </c>
      <c r="I502" t="s">
        <v>26</v>
      </c>
      <c r="J502" t="s">
        <v>27</v>
      </c>
      <c r="K502" t="s">
        <v>1521</v>
      </c>
      <c r="L502" t="s">
        <v>88</v>
      </c>
      <c r="M502">
        <v>28540</v>
      </c>
      <c r="N502" t="s">
        <v>30</v>
      </c>
      <c r="O502" t="s">
        <v>4105</v>
      </c>
      <c r="P502" t="s">
        <v>46</v>
      </c>
      <c r="Q502" t="s">
        <v>59</v>
      </c>
      <c r="R502" t="s">
        <v>4106</v>
      </c>
      <c r="S502">
        <v>67.64</v>
      </c>
      <c r="T502">
        <v>5</v>
      </c>
      <c r="U502">
        <v>0.2</v>
      </c>
      <c r="V502">
        <v>5.9184999999999981</v>
      </c>
    </row>
    <row r="503" spans="1:22" x14ac:dyDescent="0.3">
      <c r="A503">
        <v>3105</v>
      </c>
      <c r="B503" t="s">
        <v>6318</v>
      </c>
      <c r="C503">
        <v>2014</v>
      </c>
      <c r="D503" s="13">
        <v>41722</v>
      </c>
      <c r="E503" s="13">
        <v>41728</v>
      </c>
      <c r="F503" t="s">
        <v>50</v>
      </c>
      <c r="G503" t="s">
        <v>6319</v>
      </c>
      <c r="H503" t="s">
        <v>6320</v>
      </c>
      <c r="I503" t="s">
        <v>26</v>
      </c>
      <c r="J503" t="s">
        <v>27</v>
      </c>
      <c r="K503" t="s">
        <v>266</v>
      </c>
      <c r="L503" t="s">
        <v>267</v>
      </c>
      <c r="M503">
        <v>10024</v>
      </c>
      <c r="N503" t="s">
        <v>148</v>
      </c>
      <c r="O503" t="s">
        <v>6321</v>
      </c>
      <c r="P503" t="s">
        <v>46</v>
      </c>
      <c r="Q503" t="s">
        <v>90</v>
      </c>
      <c r="R503" t="s">
        <v>6322</v>
      </c>
      <c r="S503">
        <v>25.68</v>
      </c>
      <c r="T503">
        <v>6</v>
      </c>
      <c r="U503">
        <v>0</v>
      </c>
      <c r="V503">
        <v>11.555999999999997</v>
      </c>
    </row>
    <row r="504" spans="1:22" x14ac:dyDescent="0.3">
      <c r="A504">
        <v>3093</v>
      </c>
      <c r="B504" t="s">
        <v>6303</v>
      </c>
      <c r="C504">
        <v>2013</v>
      </c>
      <c r="D504" s="13">
        <v>41337</v>
      </c>
      <c r="E504" s="13">
        <v>41342</v>
      </c>
      <c r="F504" t="s">
        <v>50</v>
      </c>
      <c r="G504" t="s">
        <v>62</v>
      </c>
      <c r="H504" t="s">
        <v>63</v>
      </c>
      <c r="I504" t="s">
        <v>26</v>
      </c>
      <c r="J504" t="s">
        <v>27</v>
      </c>
      <c r="K504" t="s">
        <v>606</v>
      </c>
      <c r="L504" t="s">
        <v>245</v>
      </c>
      <c r="M504">
        <v>19711</v>
      </c>
      <c r="N504" t="s">
        <v>148</v>
      </c>
      <c r="O504" t="s">
        <v>6304</v>
      </c>
      <c r="P504" t="s">
        <v>46</v>
      </c>
      <c r="Q504" t="s">
        <v>90</v>
      </c>
      <c r="R504" t="s">
        <v>6305</v>
      </c>
      <c r="S504">
        <v>166.44</v>
      </c>
      <c r="T504">
        <v>3</v>
      </c>
      <c r="U504">
        <v>0</v>
      </c>
      <c r="V504">
        <v>79.891199999999998</v>
      </c>
    </row>
    <row r="505" spans="1:22" x14ac:dyDescent="0.3">
      <c r="A505">
        <v>3092</v>
      </c>
      <c r="B505" t="s">
        <v>6303</v>
      </c>
      <c r="C505">
        <v>2013</v>
      </c>
      <c r="D505" s="13">
        <v>41337</v>
      </c>
      <c r="E505" s="13">
        <v>41342</v>
      </c>
      <c r="F505" t="s">
        <v>50</v>
      </c>
      <c r="G505" t="s">
        <v>62</v>
      </c>
      <c r="H505" t="s">
        <v>63</v>
      </c>
      <c r="I505" t="s">
        <v>26</v>
      </c>
      <c r="J505" t="s">
        <v>27</v>
      </c>
      <c r="K505" t="s">
        <v>606</v>
      </c>
      <c r="L505" t="s">
        <v>245</v>
      </c>
      <c r="M505">
        <v>19711</v>
      </c>
      <c r="N505" t="s">
        <v>148</v>
      </c>
      <c r="O505" t="s">
        <v>2584</v>
      </c>
      <c r="P505" t="s">
        <v>71</v>
      </c>
      <c r="Q505" t="s">
        <v>72</v>
      </c>
      <c r="R505" t="s">
        <v>2585</v>
      </c>
      <c r="S505">
        <v>479.95</v>
      </c>
      <c r="T505">
        <v>5</v>
      </c>
      <c r="U505">
        <v>0</v>
      </c>
      <c r="V505">
        <v>129.5865</v>
      </c>
    </row>
    <row r="506" spans="1:22" x14ac:dyDescent="0.3">
      <c r="A506">
        <v>3091</v>
      </c>
      <c r="B506" t="s">
        <v>6303</v>
      </c>
      <c r="C506">
        <v>2013</v>
      </c>
      <c r="D506" s="13">
        <v>41337</v>
      </c>
      <c r="E506" s="13">
        <v>41342</v>
      </c>
      <c r="F506" t="s">
        <v>50</v>
      </c>
      <c r="G506" t="s">
        <v>62</v>
      </c>
      <c r="H506" t="s">
        <v>63</v>
      </c>
      <c r="I506" t="s">
        <v>26</v>
      </c>
      <c r="J506" t="s">
        <v>27</v>
      </c>
      <c r="K506" t="s">
        <v>606</v>
      </c>
      <c r="L506" t="s">
        <v>245</v>
      </c>
      <c r="M506">
        <v>19711</v>
      </c>
      <c r="N506" t="s">
        <v>148</v>
      </c>
      <c r="O506" t="s">
        <v>2596</v>
      </c>
      <c r="P506" t="s">
        <v>46</v>
      </c>
      <c r="Q506" t="s">
        <v>75</v>
      </c>
      <c r="R506" t="s">
        <v>2597</v>
      </c>
      <c r="S506">
        <v>447.85999999999996</v>
      </c>
      <c r="T506">
        <v>7</v>
      </c>
      <c r="U506">
        <v>0</v>
      </c>
      <c r="V506">
        <v>219.45140000000001</v>
      </c>
    </row>
    <row r="507" spans="1:22" x14ac:dyDescent="0.3">
      <c r="A507">
        <v>3069</v>
      </c>
      <c r="B507" t="s">
        <v>6279</v>
      </c>
      <c r="C507">
        <v>2014</v>
      </c>
      <c r="D507" s="13">
        <v>41712</v>
      </c>
      <c r="E507" s="13">
        <v>41717</v>
      </c>
      <c r="F507" t="s">
        <v>23</v>
      </c>
      <c r="G507" t="s">
        <v>6280</v>
      </c>
      <c r="H507" t="s">
        <v>6281</v>
      </c>
      <c r="I507" t="s">
        <v>102</v>
      </c>
      <c r="J507" t="s">
        <v>27</v>
      </c>
      <c r="K507" t="s">
        <v>5468</v>
      </c>
      <c r="L507" t="s">
        <v>668</v>
      </c>
      <c r="M507">
        <v>87105</v>
      </c>
      <c r="N507" t="s">
        <v>44</v>
      </c>
      <c r="O507" t="s">
        <v>5854</v>
      </c>
      <c r="P507" t="s">
        <v>46</v>
      </c>
      <c r="Q507" t="s">
        <v>90</v>
      </c>
      <c r="R507" t="s">
        <v>5855</v>
      </c>
      <c r="S507">
        <v>288.24</v>
      </c>
      <c r="T507">
        <v>6</v>
      </c>
      <c r="U507">
        <v>0</v>
      </c>
      <c r="V507">
        <v>138.35519999999997</v>
      </c>
    </row>
    <row r="508" spans="1:22" x14ac:dyDescent="0.3">
      <c r="A508">
        <v>3068</v>
      </c>
      <c r="B508" t="s">
        <v>6279</v>
      </c>
      <c r="C508">
        <v>2014</v>
      </c>
      <c r="D508" s="13">
        <v>41712</v>
      </c>
      <c r="E508" s="13">
        <v>41717</v>
      </c>
      <c r="F508" t="s">
        <v>23</v>
      </c>
      <c r="G508" t="s">
        <v>6280</v>
      </c>
      <c r="H508" t="s">
        <v>6281</v>
      </c>
      <c r="I508" t="s">
        <v>102</v>
      </c>
      <c r="J508" t="s">
        <v>27</v>
      </c>
      <c r="K508" t="s">
        <v>5468</v>
      </c>
      <c r="L508" t="s">
        <v>668</v>
      </c>
      <c r="M508">
        <v>87105</v>
      </c>
      <c r="N508" t="s">
        <v>44</v>
      </c>
      <c r="O508" t="s">
        <v>6284</v>
      </c>
      <c r="P508" t="s">
        <v>46</v>
      </c>
      <c r="Q508" t="s">
        <v>90</v>
      </c>
      <c r="R508" t="s">
        <v>6285</v>
      </c>
      <c r="S508">
        <v>45.36</v>
      </c>
      <c r="T508">
        <v>7</v>
      </c>
      <c r="U508">
        <v>0</v>
      </c>
      <c r="V508">
        <v>21.772800000000004</v>
      </c>
    </row>
    <row r="509" spans="1:22" x14ac:dyDescent="0.3">
      <c r="A509">
        <v>3067</v>
      </c>
      <c r="B509" t="s">
        <v>6279</v>
      </c>
      <c r="C509">
        <v>2014</v>
      </c>
      <c r="D509" s="13">
        <v>41712</v>
      </c>
      <c r="E509" s="13">
        <v>41717</v>
      </c>
      <c r="F509" t="s">
        <v>23</v>
      </c>
      <c r="G509" t="s">
        <v>6280</v>
      </c>
      <c r="H509" t="s">
        <v>6281</v>
      </c>
      <c r="I509" t="s">
        <v>102</v>
      </c>
      <c r="J509" t="s">
        <v>27</v>
      </c>
      <c r="K509" t="s">
        <v>5468</v>
      </c>
      <c r="L509" t="s">
        <v>668</v>
      </c>
      <c r="M509">
        <v>87105</v>
      </c>
      <c r="N509" t="s">
        <v>44</v>
      </c>
      <c r="O509" t="s">
        <v>6282</v>
      </c>
      <c r="P509" t="s">
        <v>71</v>
      </c>
      <c r="Q509" t="s">
        <v>161</v>
      </c>
      <c r="R509" t="s">
        <v>6283</v>
      </c>
      <c r="S509">
        <v>214.95000000000002</v>
      </c>
      <c r="T509">
        <v>5</v>
      </c>
      <c r="U509">
        <v>0</v>
      </c>
      <c r="V509">
        <v>88.129500000000007</v>
      </c>
    </row>
    <row r="510" spans="1:22" x14ac:dyDescent="0.3">
      <c r="A510">
        <v>507</v>
      </c>
      <c r="B510" t="s">
        <v>1733</v>
      </c>
      <c r="C510">
        <v>2012</v>
      </c>
      <c r="D510" s="13">
        <v>40984</v>
      </c>
      <c r="E510" s="13">
        <v>40990</v>
      </c>
      <c r="F510" t="s">
        <v>50</v>
      </c>
      <c r="G510" t="s">
        <v>1734</v>
      </c>
      <c r="H510" t="s">
        <v>1735</v>
      </c>
      <c r="I510" t="s">
        <v>26</v>
      </c>
      <c r="J510" t="s">
        <v>27</v>
      </c>
      <c r="K510" t="s">
        <v>1736</v>
      </c>
      <c r="L510" t="s">
        <v>1272</v>
      </c>
      <c r="M510">
        <v>30318</v>
      </c>
      <c r="N510" t="s">
        <v>30</v>
      </c>
      <c r="O510" t="s">
        <v>1737</v>
      </c>
      <c r="P510" t="s">
        <v>46</v>
      </c>
      <c r="Q510" t="s">
        <v>68</v>
      </c>
      <c r="R510" t="s">
        <v>1738</v>
      </c>
      <c r="S510">
        <v>2.74</v>
      </c>
      <c r="T510">
        <v>1</v>
      </c>
      <c r="U510">
        <v>0</v>
      </c>
      <c r="V510">
        <v>0.73980000000000024</v>
      </c>
    </row>
    <row r="511" spans="1:22" x14ac:dyDescent="0.3">
      <c r="A511">
        <v>508</v>
      </c>
      <c r="B511" t="s">
        <v>1733</v>
      </c>
      <c r="C511">
        <v>2012</v>
      </c>
      <c r="D511" s="13">
        <v>40984</v>
      </c>
      <c r="E511" s="13">
        <v>40990</v>
      </c>
      <c r="F511" t="s">
        <v>50</v>
      </c>
      <c r="G511" t="s">
        <v>1734</v>
      </c>
      <c r="H511" t="s">
        <v>1735</v>
      </c>
      <c r="I511" t="s">
        <v>26</v>
      </c>
      <c r="J511" t="s">
        <v>27</v>
      </c>
      <c r="K511" t="s">
        <v>1736</v>
      </c>
      <c r="L511" t="s">
        <v>1272</v>
      </c>
      <c r="M511">
        <v>30318</v>
      </c>
      <c r="N511" t="s">
        <v>30</v>
      </c>
      <c r="O511" t="s">
        <v>1739</v>
      </c>
      <c r="P511" t="s">
        <v>46</v>
      </c>
      <c r="Q511" t="s">
        <v>68</v>
      </c>
      <c r="R511" t="s">
        <v>1740</v>
      </c>
      <c r="S511">
        <v>8.34</v>
      </c>
      <c r="T511">
        <v>3</v>
      </c>
      <c r="U511">
        <v>0</v>
      </c>
      <c r="V511">
        <v>2.1683999999999997</v>
      </c>
    </row>
    <row r="512" spans="1:22" x14ac:dyDescent="0.3">
      <c r="A512">
        <v>509</v>
      </c>
      <c r="B512" t="s">
        <v>1733</v>
      </c>
      <c r="C512">
        <v>2012</v>
      </c>
      <c r="D512" s="13">
        <v>40984</v>
      </c>
      <c r="E512" s="13">
        <v>40990</v>
      </c>
      <c r="F512" t="s">
        <v>50</v>
      </c>
      <c r="G512" t="s">
        <v>1734</v>
      </c>
      <c r="H512" t="s">
        <v>1735</v>
      </c>
      <c r="I512" t="s">
        <v>26</v>
      </c>
      <c r="J512" t="s">
        <v>27</v>
      </c>
      <c r="K512" t="s">
        <v>1736</v>
      </c>
      <c r="L512" t="s">
        <v>1272</v>
      </c>
      <c r="M512">
        <v>30318</v>
      </c>
      <c r="N512" t="s">
        <v>30</v>
      </c>
      <c r="O512" t="s">
        <v>953</v>
      </c>
      <c r="P512" t="s">
        <v>46</v>
      </c>
      <c r="Q512" t="s">
        <v>59</v>
      </c>
      <c r="R512" t="s">
        <v>1741</v>
      </c>
      <c r="S512">
        <v>46.74</v>
      </c>
      <c r="T512">
        <v>3</v>
      </c>
      <c r="U512">
        <v>0</v>
      </c>
      <c r="V512">
        <v>11.684999999999999</v>
      </c>
    </row>
    <row r="513" spans="1:22" x14ac:dyDescent="0.3">
      <c r="A513">
        <v>510</v>
      </c>
      <c r="B513" t="s">
        <v>1733</v>
      </c>
      <c r="C513">
        <v>2012</v>
      </c>
      <c r="D513" s="13">
        <v>40984</v>
      </c>
      <c r="E513" s="13">
        <v>40990</v>
      </c>
      <c r="F513" t="s">
        <v>50</v>
      </c>
      <c r="G513" t="s">
        <v>1734</v>
      </c>
      <c r="H513" t="s">
        <v>1735</v>
      </c>
      <c r="I513" t="s">
        <v>26</v>
      </c>
      <c r="J513" t="s">
        <v>27</v>
      </c>
      <c r="K513" t="s">
        <v>1736</v>
      </c>
      <c r="L513" t="s">
        <v>1272</v>
      </c>
      <c r="M513">
        <v>30318</v>
      </c>
      <c r="N513" t="s">
        <v>30</v>
      </c>
      <c r="O513" t="s">
        <v>1742</v>
      </c>
      <c r="P513" t="s">
        <v>46</v>
      </c>
      <c r="Q513" t="s">
        <v>75</v>
      </c>
      <c r="R513" t="s">
        <v>1743</v>
      </c>
      <c r="S513">
        <v>6354.95</v>
      </c>
      <c r="T513">
        <v>5</v>
      </c>
      <c r="U513">
        <v>0</v>
      </c>
      <c r="V513">
        <v>3177.4749999999999</v>
      </c>
    </row>
    <row r="514" spans="1:22" x14ac:dyDescent="0.3">
      <c r="A514">
        <v>3066</v>
      </c>
      <c r="B514" t="s">
        <v>6279</v>
      </c>
      <c r="C514">
        <v>2014</v>
      </c>
      <c r="D514" s="13">
        <v>41712</v>
      </c>
      <c r="E514" s="13">
        <v>41717</v>
      </c>
      <c r="F514" t="s">
        <v>23</v>
      </c>
      <c r="G514" t="s">
        <v>6280</v>
      </c>
      <c r="H514" t="s">
        <v>6281</v>
      </c>
      <c r="I514" t="s">
        <v>102</v>
      </c>
      <c r="J514" t="s">
        <v>27</v>
      </c>
      <c r="K514" t="s">
        <v>5468</v>
      </c>
      <c r="L514" t="s">
        <v>668</v>
      </c>
      <c r="M514">
        <v>87105</v>
      </c>
      <c r="N514" t="s">
        <v>44</v>
      </c>
      <c r="O514" t="s">
        <v>2817</v>
      </c>
      <c r="P514" t="s">
        <v>71</v>
      </c>
      <c r="Q514" t="s">
        <v>72</v>
      </c>
      <c r="R514" t="s">
        <v>2818</v>
      </c>
      <c r="S514">
        <v>140.73599999999999</v>
      </c>
      <c r="T514">
        <v>8</v>
      </c>
      <c r="U514">
        <v>0.2</v>
      </c>
      <c r="V514">
        <v>49.257599999999996</v>
      </c>
    </row>
    <row r="515" spans="1:22" x14ac:dyDescent="0.3">
      <c r="A515">
        <v>3065</v>
      </c>
      <c r="B515" t="s">
        <v>6279</v>
      </c>
      <c r="C515">
        <v>2014</v>
      </c>
      <c r="D515" s="13">
        <v>41712</v>
      </c>
      <c r="E515" s="13">
        <v>41717</v>
      </c>
      <c r="F515" t="s">
        <v>23</v>
      </c>
      <c r="G515" t="s">
        <v>6280</v>
      </c>
      <c r="H515" t="s">
        <v>6281</v>
      </c>
      <c r="I515" t="s">
        <v>102</v>
      </c>
      <c r="J515" t="s">
        <v>27</v>
      </c>
      <c r="K515" t="s">
        <v>5468</v>
      </c>
      <c r="L515" t="s">
        <v>668</v>
      </c>
      <c r="M515">
        <v>87105</v>
      </c>
      <c r="N515" t="s">
        <v>44</v>
      </c>
      <c r="O515" t="s">
        <v>349</v>
      </c>
      <c r="P515" t="s">
        <v>46</v>
      </c>
      <c r="Q515" t="s">
        <v>59</v>
      </c>
      <c r="R515" t="s">
        <v>350</v>
      </c>
      <c r="S515">
        <v>90.8</v>
      </c>
      <c r="T515">
        <v>8</v>
      </c>
      <c r="U515">
        <v>0</v>
      </c>
      <c r="V515">
        <v>25.424000000000007</v>
      </c>
    </row>
    <row r="516" spans="1:22" x14ac:dyDescent="0.3">
      <c r="A516">
        <v>3062</v>
      </c>
      <c r="B516" t="s">
        <v>6271</v>
      </c>
      <c r="C516">
        <v>2014</v>
      </c>
      <c r="D516" s="13">
        <v>41702</v>
      </c>
      <c r="E516" s="13">
        <v>41706</v>
      </c>
      <c r="F516" t="s">
        <v>50</v>
      </c>
      <c r="G516" t="s">
        <v>6272</v>
      </c>
      <c r="H516" t="s">
        <v>6273</v>
      </c>
      <c r="I516" t="s">
        <v>26</v>
      </c>
      <c r="J516" t="s">
        <v>27</v>
      </c>
      <c r="K516" t="s">
        <v>815</v>
      </c>
      <c r="L516" t="s">
        <v>104</v>
      </c>
      <c r="M516">
        <v>75081</v>
      </c>
      <c r="N516" t="s">
        <v>105</v>
      </c>
      <c r="O516" t="s">
        <v>3111</v>
      </c>
      <c r="P516" t="s">
        <v>46</v>
      </c>
      <c r="Q516" t="s">
        <v>90</v>
      </c>
      <c r="R516" t="s">
        <v>3112</v>
      </c>
      <c r="S516">
        <v>26.880000000000003</v>
      </c>
      <c r="T516">
        <v>8</v>
      </c>
      <c r="U516">
        <v>0.2</v>
      </c>
      <c r="V516">
        <v>9.743999999999998</v>
      </c>
    </row>
    <row r="517" spans="1:22" x14ac:dyDescent="0.3">
      <c r="A517">
        <v>3030</v>
      </c>
      <c r="B517" t="s">
        <v>6230</v>
      </c>
      <c r="C517">
        <v>2013</v>
      </c>
      <c r="D517" s="13">
        <v>41358</v>
      </c>
      <c r="E517" s="13">
        <v>41362</v>
      </c>
      <c r="F517" t="s">
        <v>50</v>
      </c>
      <c r="G517" t="s">
        <v>958</v>
      </c>
      <c r="H517" t="s">
        <v>959</v>
      </c>
      <c r="I517" t="s">
        <v>41</v>
      </c>
      <c r="J517" t="s">
        <v>27</v>
      </c>
      <c r="K517" t="s">
        <v>6231</v>
      </c>
      <c r="L517" t="s">
        <v>420</v>
      </c>
      <c r="M517">
        <v>97030</v>
      </c>
      <c r="N517" t="s">
        <v>44</v>
      </c>
      <c r="O517" t="s">
        <v>5890</v>
      </c>
      <c r="P517" t="s">
        <v>71</v>
      </c>
      <c r="Q517" t="s">
        <v>72</v>
      </c>
      <c r="R517" t="s">
        <v>5891</v>
      </c>
      <c r="S517">
        <v>403.16800000000001</v>
      </c>
      <c r="T517">
        <v>4</v>
      </c>
      <c r="U517">
        <v>0.2</v>
      </c>
      <c r="V517">
        <v>25.198000000000008</v>
      </c>
    </row>
    <row r="518" spans="1:22" x14ac:dyDescent="0.3">
      <c r="A518">
        <v>2994</v>
      </c>
      <c r="B518" t="s">
        <v>6186</v>
      </c>
      <c r="C518">
        <v>2014</v>
      </c>
      <c r="D518" s="13">
        <v>41710</v>
      </c>
      <c r="E518" s="13">
        <v>41716</v>
      </c>
      <c r="F518" t="s">
        <v>50</v>
      </c>
      <c r="G518" t="s">
        <v>671</v>
      </c>
      <c r="H518" t="s">
        <v>672</v>
      </c>
      <c r="I518" t="s">
        <v>26</v>
      </c>
      <c r="J518" t="s">
        <v>27</v>
      </c>
      <c r="K518" t="s">
        <v>880</v>
      </c>
      <c r="L518" t="s">
        <v>238</v>
      </c>
      <c r="M518">
        <v>48227</v>
      </c>
      <c r="N518" t="s">
        <v>105</v>
      </c>
      <c r="O518" t="s">
        <v>4766</v>
      </c>
      <c r="P518" t="s">
        <v>46</v>
      </c>
      <c r="Q518" t="s">
        <v>75</v>
      </c>
      <c r="R518" t="s">
        <v>4767</v>
      </c>
      <c r="S518">
        <v>895.92</v>
      </c>
      <c r="T518">
        <v>4</v>
      </c>
      <c r="U518">
        <v>0</v>
      </c>
      <c r="V518">
        <v>421.08239999999995</v>
      </c>
    </row>
    <row r="519" spans="1:22" x14ac:dyDescent="0.3">
      <c r="A519">
        <v>2943</v>
      </c>
      <c r="B519" t="s">
        <v>6127</v>
      </c>
      <c r="C519">
        <v>2014</v>
      </c>
      <c r="D519" s="13">
        <v>41724</v>
      </c>
      <c r="E519" s="13">
        <v>41730</v>
      </c>
      <c r="F519" t="s">
        <v>50</v>
      </c>
      <c r="G519" t="s">
        <v>2109</v>
      </c>
      <c r="H519" t="s">
        <v>2110</v>
      </c>
      <c r="I519" t="s">
        <v>41</v>
      </c>
      <c r="J519" t="s">
        <v>27</v>
      </c>
      <c r="K519" t="s">
        <v>2548</v>
      </c>
      <c r="L519" t="s">
        <v>114</v>
      </c>
      <c r="M519">
        <v>53209</v>
      </c>
      <c r="N519" t="s">
        <v>105</v>
      </c>
      <c r="O519" t="s">
        <v>3186</v>
      </c>
      <c r="P519" t="s">
        <v>32</v>
      </c>
      <c r="Q519" t="s">
        <v>36</v>
      </c>
      <c r="R519" t="s">
        <v>3187</v>
      </c>
      <c r="S519">
        <v>368.96999999999997</v>
      </c>
      <c r="T519">
        <v>3</v>
      </c>
      <c r="U519">
        <v>0</v>
      </c>
      <c r="V519">
        <v>40.586699999999979</v>
      </c>
    </row>
    <row r="520" spans="1:22" x14ac:dyDescent="0.3">
      <c r="A520">
        <v>2942</v>
      </c>
      <c r="B520" t="s">
        <v>6127</v>
      </c>
      <c r="C520">
        <v>2014</v>
      </c>
      <c r="D520" s="13">
        <v>41724</v>
      </c>
      <c r="E520" s="13">
        <v>41730</v>
      </c>
      <c r="F520" t="s">
        <v>50</v>
      </c>
      <c r="G520" t="s">
        <v>2109</v>
      </c>
      <c r="H520" t="s">
        <v>2110</v>
      </c>
      <c r="I520" t="s">
        <v>41</v>
      </c>
      <c r="J520" t="s">
        <v>27</v>
      </c>
      <c r="K520" t="s">
        <v>2548</v>
      </c>
      <c r="L520" t="s">
        <v>114</v>
      </c>
      <c r="M520">
        <v>53209</v>
      </c>
      <c r="N520" t="s">
        <v>105</v>
      </c>
      <c r="O520" t="s">
        <v>2476</v>
      </c>
      <c r="P520" t="s">
        <v>32</v>
      </c>
      <c r="Q520" t="s">
        <v>36</v>
      </c>
      <c r="R520" t="s">
        <v>2477</v>
      </c>
      <c r="S520">
        <v>1526.5600000000002</v>
      </c>
      <c r="T520">
        <v>7</v>
      </c>
      <c r="U520">
        <v>0</v>
      </c>
      <c r="V520">
        <v>427.43679999999995</v>
      </c>
    </row>
    <row r="521" spans="1:22" x14ac:dyDescent="0.3">
      <c r="A521">
        <v>2941</v>
      </c>
      <c r="B521" t="s">
        <v>6127</v>
      </c>
      <c r="C521">
        <v>2014</v>
      </c>
      <c r="D521" s="13">
        <v>41724</v>
      </c>
      <c r="E521" s="13">
        <v>41730</v>
      </c>
      <c r="F521" t="s">
        <v>50</v>
      </c>
      <c r="G521" t="s">
        <v>2109</v>
      </c>
      <c r="H521" t="s">
        <v>2110</v>
      </c>
      <c r="I521" t="s">
        <v>41</v>
      </c>
      <c r="J521" t="s">
        <v>27</v>
      </c>
      <c r="K521" t="s">
        <v>2548</v>
      </c>
      <c r="L521" t="s">
        <v>114</v>
      </c>
      <c r="M521">
        <v>53209</v>
      </c>
      <c r="N521" t="s">
        <v>105</v>
      </c>
      <c r="O521" t="s">
        <v>6128</v>
      </c>
      <c r="P521" t="s">
        <v>32</v>
      </c>
      <c r="Q521" t="s">
        <v>36</v>
      </c>
      <c r="R521" t="s">
        <v>6129</v>
      </c>
      <c r="S521">
        <v>90.99</v>
      </c>
      <c r="T521">
        <v>1</v>
      </c>
      <c r="U521">
        <v>0</v>
      </c>
      <c r="V521">
        <v>14.558400000000006</v>
      </c>
    </row>
    <row r="522" spans="1:22" x14ac:dyDescent="0.3">
      <c r="A522">
        <v>2897</v>
      </c>
      <c r="B522" t="s">
        <v>6085</v>
      </c>
      <c r="C522">
        <v>2011</v>
      </c>
      <c r="D522" s="13">
        <v>40632</v>
      </c>
      <c r="E522" s="13">
        <v>40636</v>
      </c>
      <c r="F522" t="s">
        <v>50</v>
      </c>
      <c r="G522" t="s">
        <v>290</v>
      </c>
      <c r="H522" t="s">
        <v>291</v>
      </c>
      <c r="I522" t="s">
        <v>26</v>
      </c>
      <c r="J522" t="s">
        <v>27</v>
      </c>
      <c r="K522" t="s">
        <v>1173</v>
      </c>
      <c r="L522" t="s">
        <v>267</v>
      </c>
      <c r="M522">
        <v>11561</v>
      </c>
      <c r="N522" t="s">
        <v>148</v>
      </c>
      <c r="O522" t="s">
        <v>4245</v>
      </c>
      <c r="P522" t="s">
        <v>46</v>
      </c>
      <c r="Q522" t="s">
        <v>68</v>
      </c>
      <c r="R522" t="s">
        <v>4246</v>
      </c>
      <c r="S522">
        <v>49.65</v>
      </c>
      <c r="T522">
        <v>5</v>
      </c>
      <c r="U522">
        <v>0</v>
      </c>
      <c r="V522">
        <v>20.853000000000002</v>
      </c>
    </row>
    <row r="523" spans="1:22" x14ac:dyDescent="0.3">
      <c r="A523">
        <v>520</v>
      </c>
      <c r="B523" t="s">
        <v>1771</v>
      </c>
      <c r="C523">
        <v>2012</v>
      </c>
      <c r="D523" s="13">
        <v>40990</v>
      </c>
      <c r="E523" s="13">
        <v>40994</v>
      </c>
      <c r="F523" t="s">
        <v>50</v>
      </c>
      <c r="G523" t="s">
        <v>1772</v>
      </c>
      <c r="H523" t="s">
        <v>1773</v>
      </c>
      <c r="I523" t="s">
        <v>26</v>
      </c>
      <c r="J523" t="s">
        <v>27</v>
      </c>
      <c r="K523" t="s">
        <v>184</v>
      </c>
      <c r="L523" t="s">
        <v>104</v>
      </c>
      <c r="M523">
        <v>77041</v>
      </c>
      <c r="N523" t="s">
        <v>105</v>
      </c>
      <c r="O523" t="s">
        <v>230</v>
      </c>
      <c r="P523" t="s">
        <v>71</v>
      </c>
      <c r="Q523" t="s">
        <v>161</v>
      </c>
      <c r="R523" t="s">
        <v>231</v>
      </c>
      <c r="S523">
        <v>18.391999999999999</v>
      </c>
      <c r="T523">
        <v>1</v>
      </c>
      <c r="U523">
        <v>0.2</v>
      </c>
      <c r="V523">
        <v>5.2877000000000001</v>
      </c>
    </row>
    <row r="524" spans="1:22" x14ac:dyDescent="0.3">
      <c r="A524">
        <v>521</v>
      </c>
      <c r="B524" t="s">
        <v>1771</v>
      </c>
      <c r="C524">
        <v>2012</v>
      </c>
      <c r="D524" s="13">
        <v>40990</v>
      </c>
      <c r="E524" s="13">
        <v>40994</v>
      </c>
      <c r="F524" t="s">
        <v>50</v>
      </c>
      <c r="G524" t="s">
        <v>1772</v>
      </c>
      <c r="H524" t="s">
        <v>1773</v>
      </c>
      <c r="I524" t="s">
        <v>26</v>
      </c>
      <c r="J524" t="s">
        <v>27</v>
      </c>
      <c r="K524" t="s">
        <v>184</v>
      </c>
      <c r="L524" t="s">
        <v>104</v>
      </c>
      <c r="M524">
        <v>77041</v>
      </c>
      <c r="N524" t="s">
        <v>105</v>
      </c>
      <c r="O524" t="s">
        <v>1774</v>
      </c>
      <c r="P524" t="s">
        <v>46</v>
      </c>
      <c r="Q524" t="s">
        <v>59</v>
      </c>
      <c r="R524" t="s">
        <v>1775</v>
      </c>
      <c r="S524">
        <v>129.56800000000001</v>
      </c>
      <c r="T524">
        <v>2</v>
      </c>
      <c r="U524">
        <v>0.2</v>
      </c>
      <c r="V524">
        <v>-25.91360000000001</v>
      </c>
    </row>
    <row r="525" spans="1:22" x14ac:dyDescent="0.3">
      <c r="A525">
        <v>522</v>
      </c>
      <c r="B525" t="s">
        <v>1771</v>
      </c>
      <c r="C525">
        <v>2012</v>
      </c>
      <c r="D525" s="13">
        <v>40990</v>
      </c>
      <c r="E525" s="13">
        <v>40994</v>
      </c>
      <c r="F525" t="s">
        <v>50</v>
      </c>
      <c r="G525" t="s">
        <v>1772</v>
      </c>
      <c r="H525" t="s">
        <v>1773</v>
      </c>
      <c r="I525" t="s">
        <v>26</v>
      </c>
      <c r="J525" t="s">
        <v>27</v>
      </c>
      <c r="K525" t="s">
        <v>184</v>
      </c>
      <c r="L525" t="s">
        <v>104</v>
      </c>
      <c r="M525">
        <v>77041</v>
      </c>
      <c r="N525" t="s">
        <v>105</v>
      </c>
      <c r="O525" t="s">
        <v>1776</v>
      </c>
      <c r="P525" t="s">
        <v>46</v>
      </c>
      <c r="Q525" t="s">
        <v>75</v>
      </c>
      <c r="R525" t="s">
        <v>1777</v>
      </c>
      <c r="S525">
        <v>14.111999999999997</v>
      </c>
      <c r="T525">
        <v>9</v>
      </c>
      <c r="U525">
        <v>0.8</v>
      </c>
      <c r="V525">
        <v>-21.167999999999999</v>
      </c>
    </row>
    <row r="526" spans="1:22" x14ac:dyDescent="0.3">
      <c r="A526">
        <v>2872</v>
      </c>
      <c r="B526" t="s">
        <v>6058</v>
      </c>
      <c r="C526">
        <v>2011</v>
      </c>
      <c r="D526" s="13">
        <v>40624</v>
      </c>
      <c r="E526" s="13">
        <v>40628</v>
      </c>
      <c r="F526" t="s">
        <v>50</v>
      </c>
      <c r="G526" t="s">
        <v>6059</v>
      </c>
      <c r="H526" t="s">
        <v>6060</v>
      </c>
      <c r="I526" t="s">
        <v>41</v>
      </c>
      <c r="J526" t="s">
        <v>27</v>
      </c>
      <c r="K526" t="s">
        <v>1310</v>
      </c>
      <c r="L526" t="s">
        <v>310</v>
      </c>
      <c r="M526">
        <v>85705</v>
      </c>
      <c r="N526" t="s">
        <v>44</v>
      </c>
      <c r="O526" t="s">
        <v>2095</v>
      </c>
      <c r="P526" t="s">
        <v>32</v>
      </c>
      <c r="Q526" t="s">
        <v>36</v>
      </c>
      <c r="R526" t="s">
        <v>2096</v>
      </c>
      <c r="S526">
        <v>314.35199999999998</v>
      </c>
      <c r="T526">
        <v>3</v>
      </c>
      <c r="U526">
        <v>0.2</v>
      </c>
      <c r="V526">
        <v>-35.36460000000001</v>
      </c>
    </row>
    <row r="527" spans="1:22" x14ac:dyDescent="0.3">
      <c r="A527">
        <v>2871</v>
      </c>
      <c r="B527" t="s">
        <v>6058</v>
      </c>
      <c r="C527">
        <v>2011</v>
      </c>
      <c r="D527" s="13">
        <v>40624</v>
      </c>
      <c r="E527" s="13">
        <v>40628</v>
      </c>
      <c r="F527" t="s">
        <v>50</v>
      </c>
      <c r="G527" t="s">
        <v>6059</v>
      </c>
      <c r="H527" t="s">
        <v>6060</v>
      </c>
      <c r="I527" t="s">
        <v>41</v>
      </c>
      <c r="J527" t="s">
        <v>27</v>
      </c>
      <c r="K527" t="s">
        <v>1310</v>
      </c>
      <c r="L527" t="s">
        <v>310</v>
      </c>
      <c r="M527">
        <v>85705</v>
      </c>
      <c r="N527" t="s">
        <v>44</v>
      </c>
      <c r="O527" t="s">
        <v>5415</v>
      </c>
      <c r="P527" t="s">
        <v>46</v>
      </c>
      <c r="Q527" t="s">
        <v>90</v>
      </c>
      <c r="R527" t="s">
        <v>5416</v>
      </c>
      <c r="S527">
        <v>74.352000000000004</v>
      </c>
      <c r="T527">
        <v>3</v>
      </c>
      <c r="U527">
        <v>0.2</v>
      </c>
      <c r="V527">
        <v>23.234999999999992</v>
      </c>
    </row>
    <row r="528" spans="1:22" x14ac:dyDescent="0.3">
      <c r="A528">
        <v>2854</v>
      </c>
      <c r="B528" t="s">
        <v>6038</v>
      </c>
      <c r="C528">
        <v>2013</v>
      </c>
      <c r="D528" s="13">
        <v>41353</v>
      </c>
      <c r="E528" s="13">
        <v>41355</v>
      </c>
      <c r="F528" t="s">
        <v>23</v>
      </c>
      <c r="G528" t="s">
        <v>5317</v>
      </c>
      <c r="H528" t="s">
        <v>5318</v>
      </c>
      <c r="I528" t="s">
        <v>26</v>
      </c>
      <c r="J528" t="s">
        <v>27</v>
      </c>
      <c r="K528" t="s">
        <v>2343</v>
      </c>
      <c r="L528" t="s">
        <v>267</v>
      </c>
      <c r="M528">
        <v>11572</v>
      </c>
      <c r="N528" t="s">
        <v>148</v>
      </c>
      <c r="O528" t="s">
        <v>2069</v>
      </c>
      <c r="P528" t="s">
        <v>32</v>
      </c>
      <c r="Q528" t="s">
        <v>65</v>
      </c>
      <c r="R528" t="s">
        <v>2070</v>
      </c>
      <c r="S528">
        <v>20.32</v>
      </c>
      <c r="T528">
        <v>4</v>
      </c>
      <c r="U528">
        <v>0</v>
      </c>
      <c r="V528">
        <v>6.9087999999999994</v>
      </c>
    </row>
    <row r="529" spans="1:22" x14ac:dyDescent="0.3">
      <c r="A529">
        <v>2853</v>
      </c>
      <c r="B529" t="s">
        <v>6038</v>
      </c>
      <c r="C529">
        <v>2013</v>
      </c>
      <c r="D529" s="13">
        <v>41353</v>
      </c>
      <c r="E529" s="13">
        <v>41355</v>
      </c>
      <c r="F529" t="s">
        <v>23</v>
      </c>
      <c r="G529" t="s">
        <v>5317</v>
      </c>
      <c r="H529" t="s">
        <v>5318</v>
      </c>
      <c r="I529" t="s">
        <v>26</v>
      </c>
      <c r="J529" t="s">
        <v>27</v>
      </c>
      <c r="K529" t="s">
        <v>2343</v>
      </c>
      <c r="L529" t="s">
        <v>267</v>
      </c>
      <c r="M529">
        <v>11572</v>
      </c>
      <c r="N529" t="s">
        <v>148</v>
      </c>
      <c r="O529" t="s">
        <v>6039</v>
      </c>
      <c r="P529" t="s">
        <v>32</v>
      </c>
      <c r="Q529" t="s">
        <v>65</v>
      </c>
      <c r="R529" t="s">
        <v>6040</v>
      </c>
      <c r="S529">
        <v>14.98</v>
      </c>
      <c r="T529">
        <v>1</v>
      </c>
      <c r="U529">
        <v>0</v>
      </c>
      <c r="V529">
        <v>6.8908000000000005</v>
      </c>
    </row>
    <row r="530" spans="1:22" x14ac:dyDescent="0.3">
      <c r="A530">
        <v>2843</v>
      </c>
      <c r="B530" t="s">
        <v>6021</v>
      </c>
      <c r="C530">
        <v>2014</v>
      </c>
      <c r="D530" s="13">
        <v>41722</v>
      </c>
      <c r="E530" s="13">
        <v>41726</v>
      </c>
      <c r="F530" t="s">
        <v>50</v>
      </c>
      <c r="G530" t="s">
        <v>6022</v>
      </c>
      <c r="H530" t="s">
        <v>6023</v>
      </c>
      <c r="I530" t="s">
        <v>26</v>
      </c>
      <c r="J530" t="s">
        <v>27</v>
      </c>
      <c r="K530" t="s">
        <v>1681</v>
      </c>
      <c r="L530" t="s">
        <v>104</v>
      </c>
      <c r="M530">
        <v>77340</v>
      </c>
      <c r="N530" t="s">
        <v>105</v>
      </c>
      <c r="O530" t="s">
        <v>1689</v>
      </c>
      <c r="P530" t="s">
        <v>46</v>
      </c>
      <c r="Q530" t="s">
        <v>59</v>
      </c>
      <c r="R530" t="s">
        <v>1690</v>
      </c>
      <c r="S530">
        <v>143.72800000000001</v>
      </c>
      <c r="T530">
        <v>2</v>
      </c>
      <c r="U530">
        <v>0.2</v>
      </c>
      <c r="V530">
        <v>-32.338800000000006</v>
      </c>
    </row>
    <row r="531" spans="1:22" x14ac:dyDescent="0.3">
      <c r="A531">
        <v>2841</v>
      </c>
      <c r="B531" t="s">
        <v>6019</v>
      </c>
      <c r="C531">
        <v>2011</v>
      </c>
      <c r="D531" s="13">
        <v>40616</v>
      </c>
      <c r="E531" s="13">
        <v>40621</v>
      </c>
      <c r="F531" t="s">
        <v>50</v>
      </c>
      <c r="G531" t="s">
        <v>2310</v>
      </c>
      <c r="H531" t="s">
        <v>2311</v>
      </c>
      <c r="I531" t="s">
        <v>102</v>
      </c>
      <c r="J531" t="s">
        <v>27</v>
      </c>
      <c r="K531" t="s">
        <v>4874</v>
      </c>
      <c r="L531" t="s">
        <v>319</v>
      </c>
      <c r="M531">
        <v>23320</v>
      </c>
      <c r="N531" t="s">
        <v>30</v>
      </c>
      <c r="O531" t="s">
        <v>1793</v>
      </c>
      <c r="P531" t="s">
        <v>32</v>
      </c>
      <c r="Q531" t="s">
        <v>36</v>
      </c>
      <c r="R531" t="s">
        <v>1794</v>
      </c>
      <c r="S531">
        <v>1139.92</v>
      </c>
      <c r="T531">
        <v>4</v>
      </c>
      <c r="U531">
        <v>0</v>
      </c>
      <c r="V531">
        <v>284.98</v>
      </c>
    </row>
    <row r="532" spans="1:22" x14ac:dyDescent="0.3">
      <c r="A532">
        <v>2760</v>
      </c>
      <c r="B532" t="s">
        <v>5924</v>
      </c>
      <c r="C532">
        <v>2013</v>
      </c>
      <c r="D532" s="13">
        <v>41345</v>
      </c>
      <c r="E532" s="13">
        <v>41349</v>
      </c>
      <c r="F532" t="s">
        <v>50</v>
      </c>
      <c r="G532" t="s">
        <v>5925</v>
      </c>
      <c r="H532" t="s">
        <v>5926</v>
      </c>
      <c r="I532" t="s">
        <v>102</v>
      </c>
      <c r="J532" t="s">
        <v>27</v>
      </c>
      <c r="K532" t="s">
        <v>497</v>
      </c>
      <c r="L532" t="s">
        <v>1272</v>
      </c>
      <c r="M532">
        <v>31907</v>
      </c>
      <c r="N532" t="s">
        <v>30</v>
      </c>
      <c r="O532" t="s">
        <v>3031</v>
      </c>
      <c r="P532" t="s">
        <v>46</v>
      </c>
      <c r="Q532" t="s">
        <v>59</v>
      </c>
      <c r="R532" t="s">
        <v>3032</v>
      </c>
      <c r="S532">
        <v>481.32</v>
      </c>
      <c r="T532">
        <v>4</v>
      </c>
      <c r="U532">
        <v>0</v>
      </c>
      <c r="V532">
        <v>125.14319999999998</v>
      </c>
    </row>
    <row r="533" spans="1:22" x14ac:dyDescent="0.3">
      <c r="A533">
        <v>2759</v>
      </c>
      <c r="B533" t="s">
        <v>5924</v>
      </c>
      <c r="C533">
        <v>2013</v>
      </c>
      <c r="D533" s="13">
        <v>41345</v>
      </c>
      <c r="E533" s="13">
        <v>41349</v>
      </c>
      <c r="F533" t="s">
        <v>50</v>
      </c>
      <c r="G533" t="s">
        <v>5925</v>
      </c>
      <c r="H533" t="s">
        <v>5926</v>
      </c>
      <c r="I533" t="s">
        <v>102</v>
      </c>
      <c r="J533" t="s">
        <v>27</v>
      </c>
      <c r="K533" t="s">
        <v>497</v>
      </c>
      <c r="L533" t="s">
        <v>1272</v>
      </c>
      <c r="M533">
        <v>31907</v>
      </c>
      <c r="N533" t="s">
        <v>30</v>
      </c>
      <c r="O533" t="s">
        <v>3956</v>
      </c>
      <c r="P533" t="s">
        <v>32</v>
      </c>
      <c r="Q533" t="s">
        <v>65</v>
      </c>
      <c r="R533" t="s">
        <v>5770</v>
      </c>
      <c r="S533">
        <v>76.92</v>
      </c>
      <c r="T533">
        <v>4</v>
      </c>
      <c r="U533">
        <v>0</v>
      </c>
      <c r="V533">
        <v>31.537200000000006</v>
      </c>
    </row>
    <row r="534" spans="1:22" x14ac:dyDescent="0.3">
      <c r="A534">
        <v>2703</v>
      </c>
      <c r="B534" t="s">
        <v>5840</v>
      </c>
      <c r="C534">
        <v>2011</v>
      </c>
      <c r="D534" s="13">
        <v>40620</v>
      </c>
      <c r="E534" s="13">
        <v>40625</v>
      </c>
      <c r="F534" t="s">
        <v>50</v>
      </c>
      <c r="G534" t="s">
        <v>5254</v>
      </c>
      <c r="H534" t="s">
        <v>5255</v>
      </c>
      <c r="I534" t="s">
        <v>102</v>
      </c>
      <c r="J534" t="s">
        <v>27</v>
      </c>
      <c r="K534" t="s">
        <v>1521</v>
      </c>
      <c r="L534" t="s">
        <v>54</v>
      </c>
      <c r="M534">
        <v>32216</v>
      </c>
      <c r="N534" t="s">
        <v>30</v>
      </c>
      <c r="O534" t="s">
        <v>4622</v>
      </c>
      <c r="P534" t="s">
        <v>32</v>
      </c>
      <c r="Q534" t="s">
        <v>65</v>
      </c>
      <c r="R534" t="s">
        <v>4623</v>
      </c>
      <c r="S534">
        <v>122.352</v>
      </c>
      <c r="T534">
        <v>3</v>
      </c>
      <c r="U534">
        <v>0.2</v>
      </c>
      <c r="V534">
        <v>15.29399999999999</v>
      </c>
    </row>
    <row r="535" spans="1:22" x14ac:dyDescent="0.3">
      <c r="A535">
        <v>2702</v>
      </c>
      <c r="B535" t="s">
        <v>5840</v>
      </c>
      <c r="C535">
        <v>2011</v>
      </c>
      <c r="D535" s="13">
        <v>40620</v>
      </c>
      <c r="E535" s="13">
        <v>40625</v>
      </c>
      <c r="F535" t="s">
        <v>50</v>
      </c>
      <c r="G535" t="s">
        <v>5254</v>
      </c>
      <c r="H535" t="s">
        <v>5255</v>
      </c>
      <c r="I535" t="s">
        <v>102</v>
      </c>
      <c r="J535" t="s">
        <v>27</v>
      </c>
      <c r="K535" t="s">
        <v>1521</v>
      </c>
      <c r="L535" t="s">
        <v>54</v>
      </c>
      <c r="M535">
        <v>32216</v>
      </c>
      <c r="N535" t="s">
        <v>30</v>
      </c>
      <c r="O535" t="s">
        <v>2136</v>
      </c>
      <c r="P535" t="s">
        <v>46</v>
      </c>
      <c r="Q535" t="s">
        <v>269</v>
      </c>
      <c r="R535" t="s">
        <v>186</v>
      </c>
      <c r="S535">
        <v>18.936</v>
      </c>
      <c r="T535">
        <v>3</v>
      </c>
      <c r="U535">
        <v>0.2</v>
      </c>
      <c r="V535">
        <v>5.9174999999999986</v>
      </c>
    </row>
    <row r="536" spans="1:22" x14ac:dyDescent="0.3">
      <c r="A536">
        <v>2701</v>
      </c>
      <c r="B536" t="s">
        <v>5840</v>
      </c>
      <c r="C536">
        <v>2011</v>
      </c>
      <c r="D536" s="13">
        <v>40620</v>
      </c>
      <c r="E536" s="13">
        <v>40625</v>
      </c>
      <c r="F536" t="s">
        <v>50</v>
      </c>
      <c r="G536" t="s">
        <v>5254</v>
      </c>
      <c r="H536" t="s">
        <v>5255</v>
      </c>
      <c r="I536" t="s">
        <v>102</v>
      </c>
      <c r="J536" t="s">
        <v>27</v>
      </c>
      <c r="K536" t="s">
        <v>1521</v>
      </c>
      <c r="L536" t="s">
        <v>54</v>
      </c>
      <c r="M536">
        <v>32216</v>
      </c>
      <c r="N536" t="s">
        <v>30</v>
      </c>
      <c r="O536" t="s">
        <v>3956</v>
      </c>
      <c r="P536" t="s">
        <v>32</v>
      </c>
      <c r="Q536" t="s">
        <v>65</v>
      </c>
      <c r="R536" t="s">
        <v>5770</v>
      </c>
      <c r="S536">
        <v>30.768000000000001</v>
      </c>
      <c r="T536">
        <v>2</v>
      </c>
      <c r="U536">
        <v>0.2</v>
      </c>
      <c r="V536">
        <v>8.0766000000000027</v>
      </c>
    </row>
    <row r="537" spans="1:22" x14ac:dyDescent="0.3">
      <c r="A537">
        <v>2700</v>
      </c>
      <c r="B537" t="s">
        <v>5840</v>
      </c>
      <c r="C537">
        <v>2011</v>
      </c>
      <c r="D537" s="13">
        <v>40620</v>
      </c>
      <c r="E537" s="13">
        <v>40625</v>
      </c>
      <c r="F537" t="s">
        <v>50</v>
      </c>
      <c r="G537" t="s">
        <v>5254</v>
      </c>
      <c r="H537" t="s">
        <v>5255</v>
      </c>
      <c r="I537" t="s">
        <v>102</v>
      </c>
      <c r="J537" t="s">
        <v>27</v>
      </c>
      <c r="K537" t="s">
        <v>1521</v>
      </c>
      <c r="L537" t="s">
        <v>54</v>
      </c>
      <c r="M537">
        <v>32216</v>
      </c>
      <c r="N537" t="s">
        <v>30</v>
      </c>
      <c r="O537" t="s">
        <v>5845</v>
      </c>
      <c r="P537" t="s">
        <v>46</v>
      </c>
      <c r="Q537" t="s">
        <v>68</v>
      </c>
      <c r="R537" t="s">
        <v>5846</v>
      </c>
      <c r="S537">
        <v>8.016</v>
      </c>
      <c r="T537">
        <v>3</v>
      </c>
      <c r="U537">
        <v>0.2</v>
      </c>
      <c r="V537">
        <v>1.0019999999999993</v>
      </c>
    </row>
    <row r="538" spans="1:22" x14ac:dyDescent="0.3">
      <c r="A538">
        <v>2699</v>
      </c>
      <c r="B538" t="s">
        <v>5840</v>
      </c>
      <c r="C538">
        <v>2011</v>
      </c>
      <c r="D538" s="13">
        <v>40620</v>
      </c>
      <c r="E538" s="13">
        <v>40625</v>
      </c>
      <c r="F538" t="s">
        <v>50</v>
      </c>
      <c r="G538" t="s">
        <v>5254</v>
      </c>
      <c r="H538" t="s">
        <v>5255</v>
      </c>
      <c r="I538" t="s">
        <v>102</v>
      </c>
      <c r="J538" t="s">
        <v>27</v>
      </c>
      <c r="K538" t="s">
        <v>1521</v>
      </c>
      <c r="L538" t="s">
        <v>54</v>
      </c>
      <c r="M538">
        <v>32216</v>
      </c>
      <c r="N538" t="s">
        <v>30</v>
      </c>
      <c r="O538" t="s">
        <v>567</v>
      </c>
      <c r="P538" t="s">
        <v>46</v>
      </c>
      <c r="Q538" t="s">
        <v>90</v>
      </c>
      <c r="R538" t="s">
        <v>568</v>
      </c>
      <c r="S538">
        <v>21.376000000000001</v>
      </c>
      <c r="T538">
        <v>4</v>
      </c>
      <c r="U538">
        <v>0.2</v>
      </c>
      <c r="V538">
        <v>7.4815999999999994</v>
      </c>
    </row>
    <row r="539" spans="1:22" x14ac:dyDescent="0.3">
      <c r="A539">
        <v>2698</v>
      </c>
      <c r="B539" t="s">
        <v>5840</v>
      </c>
      <c r="C539">
        <v>2011</v>
      </c>
      <c r="D539" s="13">
        <v>40620</v>
      </c>
      <c r="E539" s="13">
        <v>40625</v>
      </c>
      <c r="F539" t="s">
        <v>50</v>
      </c>
      <c r="G539" t="s">
        <v>5254</v>
      </c>
      <c r="H539" t="s">
        <v>5255</v>
      </c>
      <c r="I539" t="s">
        <v>102</v>
      </c>
      <c r="J539" t="s">
        <v>27</v>
      </c>
      <c r="K539" t="s">
        <v>1521</v>
      </c>
      <c r="L539" t="s">
        <v>54</v>
      </c>
      <c r="M539">
        <v>32216</v>
      </c>
      <c r="N539" t="s">
        <v>30</v>
      </c>
      <c r="O539" t="s">
        <v>5843</v>
      </c>
      <c r="P539" t="s">
        <v>71</v>
      </c>
      <c r="Q539" t="s">
        <v>682</v>
      </c>
      <c r="R539" t="s">
        <v>5844</v>
      </c>
      <c r="S539">
        <v>22638.48</v>
      </c>
      <c r="T539">
        <v>6</v>
      </c>
      <c r="U539">
        <v>0.5</v>
      </c>
      <c r="V539">
        <v>-1811.0784000000021</v>
      </c>
    </row>
    <row r="540" spans="1:22" x14ac:dyDescent="0.3">
      <c r="A540">
        <v>2697</v>
      </c>
      <c r="B540" t="s">
        <v>5840</v>
      </c>
      <c r="C540">
        <v>2011</v>
      </c>
      <c r="D540" s="13">
        <v>40620</v>
      </c>
      <c r="E540" s="13">
        <v>40625</v>
      </c>
      <c r="F540" t="s">
        <v>50</v>
      </c>
      <c r="G540" t="s">
        <v>5254</v>
      </c>
      <c r="H540" t="s">
        <v>5255</v>
      </c>
      <c r="I540" t="s">
        <v>102</v>
      </c>
      <c r="J540" t="s">
        <v>27</v>
      </c>
      <c r="K540" t="s">
        <v>1521</v>
      </c>
      <c r="L540" t="s">
        <v>54</v>
      </c>
      <c r="M540">
        <v>32216</v>
      </c>
      <c r="N540" t="s">
        <v>30</v>
      </c>
      <c r="O540" t="s">
        <v>5841</v>
      </c>
      <c r="P540" t="s">
        <v>71</v>
      </c>
      <c r="Q540" t="s">
        <v>682</v>
      </c>
      <c r="R540" t="s">
        <v>5842</v>
      </c>
      <c r="S540">
        <v>821.3</v>
      </c>
      <c r="T540">
        <v>4</v>
      </c>
      <c r="U540">
        <v>0.5</v>
      </c>
      <c r="V540">
        <v>-16.426000000000045</v>
      </c>
    </row>
    <row r="541" spans="1:22" x14ac:dyDescent="0.3">
      <c r="A541">
        <v>2607</v>
      </c>
      <c r="B541" t="s">
        <v>5717</v>
      </c>
      <c r="C541">
        <v>2013</v>
      </c>
      <c r="D541" s="13">
        <v>41338</v>
      </c>
      <c r="E541" s="13">
        <v>41344</v>
      </c>
      <c r="F541" t="s">
        <v>50</v>
      </c>
      <c r="G541" t="s">
        <v>3763</v>
      </c>
      <c r="H541" t="s">
        <v>3764</v>
      </c>
      <c r="I541" t="s">
        <v>102</v>
      </c>
      <c r="J541" t="s">
        <v>27</v>
      </c>
      <c r="K541" t="s">
        <v>947</v>
      </c>
      <c r="L541" t="s">
        <v>43</v>
      </c>
      <c r="M541">
        <v>92024</v>
      </c>
      <c r="N541" t="s">
        <v>44</v>
      </c>
      <c r="O541" t="s">
        <v>5718</v>
      </c>
      <c r="P541" t="s">
        <v>46</v>
      </c>
      <c r="Q541" t="s">
        <v>68</v>
      </c>
      <c r="R541" t="s">
        <v>5719</v>
      </c>
      <c r="S541">
        <v>16.989999999999998</v>
      </c>
      <c r="T541">
        <v>1</v>
      </c>
      <c r="U541">
        <v>0</v>
      </c>
      <c r="V541">
        <v>4.9270999999999976</v>
      </c>
    </row>
    <row r="542" spans="1:22" x14ac:dyDescent="0.3">
      <c r="A542">
        <v>2565</v>
      </c>
      <c r="B542" t="s">
        <v>5662</v>
      </c>
      <c r="C542">
        <v>2012</v>
      </c>
      <c r="D542" s="13">
        <v>40985</v>
      </c>
      <c r="E542" s="13">
        <v>40990</v>
      </c>
      <c r="F542" t="s">
        <v>23</v>
      </c>
      <c r="G542" t="s">
        <v>3389</v>
      </c>
      <c r="H542" t="s">
        <v>3390</v>
      </c>
      <c r="I542" t="s">
        <v>41</v>
      </c>
      <c r="J542" t="s">
        <v>27</v>
      </c>
      <c r="K542" t="s">
        <v>266</v>
      </c>
      <c r="L542" t="s">
        <v>267</v>
      </c>
      <c r="M542">
        <v>10009</v>
      </c>
      <c r="N542" t="s">
        <v>148</v>
      </c>
      <c r="O542" t="s">
        <v>4105</v>
      </c>
      <c r="P542" t="s">
        <v>46</v>
      </c>
      <c r="Q542" t="s">
        <v>59</v>
      </c>
      <c r="R542" t="s">
        <v>4106</v>
      </c>
      <c r="S542">
        <v>33.82</v>
      </c>
      <c r="T542">
        <v>2</v>
      </c>
      <c r="U542">
        <v>0</v>
      </c>
      <c r="V542">
        <v>9.1313999999999993</v>
      </c>
    </row>
    <row r="543" spans="1:22" x14ac:dyDescent="0.3">
      <c r="A543">
        <v>2564</v>
      </c>
      <c r="B543" t="s">
        <v>5662</v>
      </c>
      <c r="C543">
        <v>2012</v>
      </c>
      <c r="D543" s="13">
        <v>40985</v>
      </c>
      <c r="E543" s="13">
        <v>40990</v>
      </c>
      <c r="F543" t="s">
        <v>23</v>
      </c>
      <c r="G543" t="s">
        <v>3389</v>
      </c>
      <c r="H543" t="s">
        <v>3390</v>
      </c>
      <c r="I543" t="s">
        <v>41</v>
      </c>
      <c r="J543" t="s">
        <v>27</v>
      </c>
      <c r="K543" t="s">
        <v>266</v>
      </c>
      <c r="L543" t="s">
        <v>267</v>
      </c>
      <c r="M543">
        <v>10009</v>
      </c>
      <c r="N543" t="s">
        <v>148</v>
      </c>
      <c r="O543" t="s">
        <v>5663</v>
      </c>
      <c r="P543" t="s">
        <v>71</v>
      </c>
      <c r="Q543" t="s">
        <v>161</v>
      </c>
      <c r="R543" t="s">
        <v>5664</v>
      </c>
      <c r="S543">
        <v>15.02</v>
      </c>
      <c r="T543">
        <v>1</v>
      </c>
      <c r="U543">
        <v>0</v>
      </c>
      <c r="V543">
        <v>2.7035999999999998</v>
      </c>
    </row>
    <row r="544" spans="1:22" x14ac:dyDescent="0.3">
      <c r="A544">
        <v>2558</v>
      </c>
      <c r="B544" t="s">
        <v>5656</v>
      </c>
      <c r="C544">
        <v>2012</v>
      </c>
      <c r="D544" s="13">
        <v>40992</v>
      </c>
      <c r="E544" s="13">
        <v>40998</v>
      </c>
      <c r="F544" t="s">
        <v>50</v>
      </c>
      <c r="G544" t="s">
        <v>1131</v>
      </c>
      <c r="H544" t="s">
        <v>1132</v>
      </c>
      <c r="I544" t="s">
        <v>41</v>
      </c>
      <c r="J544" t="s">
        <v>27</v>
      </c>
      <c r="K544" t="s">
        <v>3405</v>
      </c>
      <c r="L544" t="s">
        <v>54</v>
      </c>
      <c r="M544">
        <v>33065</v>
      </c>
      <c r="N544" t="s">
        <v>30</v>
      </c>
      <c r="O544" t="s">
        <v>5296</v>
      </c>
      <c r="P544" t="s">
        <v>46</v>
      </c>
      <c r="Q544" t="s">
        <v>78</v>
      </c>
      <c r="R544" t="s">
        <v>5297</v>
      </c>
      <c r="S544">
        <v>6.9920000000000009</v>
      </c>
      <c r="T544">
        <v>2</v>
      </c>
      <c r="U544">
        <v>0.2</v>
      </c>
      <c r="V544">
        <v>0.52439999999999998</v>
      </c>
    </row>
    <row r="545" spans="1:22" x14ac:dyDescent="0.3">
      <c r="A545">
        <v>2510</v>
      </c>
      <c r="B545" t="s">
        <v>5595</v>
      </c>
      <c r="C545">
        <v>2014</v>
      </c>
      <c r="D545" s="13">
        <v>41701</v>
      </c>
      <c r="E545" s="13">
        <v>41707</v>
      </c>
      <c r="F545" t="s">
        <v>50</v>
      </c>
      <c r="G545" t="s">
        <v>1719</v>
      </c>
      <c r="H545" t="s">
        <v>1720</v>
      </c>
      <c r="I545" t="s">
        <v>41</v>
      </c>
      <c r="J545" t="s">
        <v>27</v>
      </c>
      <c r="K545" t="s">
        <v>42</v>
      </c>
      <c r="L545" t="s">
        <v>43</v>
      </c>
      <c r="M545">
        <v>90045</v>
      </c>
      <c r="N545" t="s">
        <v>44</v>
      </c>
      <c r="O545" t="s">
        <v>3547</v>
      </c>
      <c r="P545" t="s">
        <v>71</v>
      </c>
      <c r="Q545" t="s">
        <v>161</v>
      </c>
      <c r="R545" t="s">
        <v>3548</v>
      </c>
      <c r="S545">
        <v>479.93999999999994</v>
      </c>
      <c r="T545">
        <v>6</v>
      </c>
      <c r="U545">
        <v>0</v>
      </c>
      <c r="V545">
        <v>52.79340000000002</v>
      </c>
    </row>
    <row r="546" spans="1:22" x14ac:dyDescent="0.3">
      <c r="A546">
        <v>2509</v>
      </c>
      <c r="B546" t="s">
        <v>5595</v>
      </c>
      <c r="C546">
        <v>2014</v>
      </c>
      <c r="D546" s="13">
        <v>41701</v>
      </c>
      <c r="E546" s="13">
        <v>41707</v>
      </c>
      <c r="F546" t="s">
        <v>50</v>
      </c>
      <c r="G546" t="s">
        <v>1719</v>
      </c>
      <c r="H546" t="s">
        <v>1720</v>
      </c>
      <c r="I546" t="s">
        <v>41</v>
      </c>
      <c r="J546" t="s">
        <v>27</v>
      </c>
      <c r="K546" t="s">
        <v>42</v>
      </c>
      <c r="L546" t="s">
        <v>43</v>
      </c>
      <c r="M546">
        <v>90045</v>
      </c>
      <c r="N546" t="s">
        <v>44</v>
      </c>
      <c r="O546" t="s">
        <v>5596</v>
      </c>
      <c r="P546" t="s">
        <v>71</v>
      </c>
      <c r="Q546" t="s">
        <v>72</v>
      </c>
      <c r="R546" t="s">
        <v>5597</v>
      </c>
      <c r="S546">
        <v>196.77600000000001</v>
      </c>
      <c r="T546">
        <v>3</v>
      </c>
      <c r="U546">
        <v>0.2</v>
      </c>
      <c r="V546">
        <v>14.758199999999995</v>
      </c>
    </row>
    <row r="547" spans="1:22" x14ac:dyDescent="0.3">
      <c r="A547">
        <v>2459</v>
      </c>
      <c r="B547" t="s">
        <v>5518</v>
      </c>
      <c r="C547">
        <v>2014</v>
      </c>
      <c r="D547" s="13">
        <v>41716</v>
      </c>
      <c r="E547" s="13">
        <v>41721</v>
      </c>
      <c r="F547" t="s">
        <v>23</v>
      </c>
      <c r="G547" t="s">
        <v>5194</v>
      </c>
      <c r="H547" t="s">
        <v>5195</v>
      </c>
      <c r="I547" t="s">
        <v>26</v>
      </c>
      <c r="J547" t="s">
        <v>27</v>
      </c>
      <c r="K547" t="s">
        <v>266</v>
      </c>
      <c r="L547" t="s">
        <v>267</v>
      </c>
      <c r="M547">
        <v>10011</v>
      </c>
      <c r="N547" t="s">
        <v>148</v>
      </c>
      <c r="O547" t="s">
        <v>728</v>
      </c>
      <c r="P547" t="s">
        <v>46</v>
      </c>
      <c r="Q547" t="s">
        <v>59</v>
      </c>
      <c r="R547" t="s">
        <v>729</v>
      </c>
      <c r="S547">
        <v>46.53</v>
      </c>
      <c r="T547">
        <v>3</v>
      </c>
      <c r="U547">
        <v>0</v>
      </c>
      <c r="V547">
        <v>12.097800000000001</v>
      </c>
    </row>
    <row r="548" spans="1:22" x14ac:dyDescent="0.3">
      <c r="A548">
        <v>2458</v>
      </c>
      <c r="B548" t="s">
        <v>5518</v>
      </c>
      <c r="C548">
        <v>2014</v>
      </c>
      <c r="D548" s="13">
        <v>41716</v>
      </c>
      <c r="E548" s="13">
        <v>41721</v>
      </c>
      <c r="F548" t="s">
        <v>23</v>
      </c>
      <c r="G548" t="s">
        <v>5194</v>
      </c>
      <c r="H548" t="s">
        <v>5195</v>
      </c>
      <c r="I548" t="s">
        <v>26</v>
      </c>
      <c r="J548" t="s">
        <v>27</v>
      </c>
      <c r="K548" t="s">
        <v>266</v>
      </c>
      <c r="L548" t="s">
        <v>267</v>
      </c>
      <c r="M548">
        <v>10011</v>
      </c>
      <c r="N548" t="s">
        <v>148</v>
      </c>
      <c r="O548" t="s">
        <v>179</v>
      </c>
      <c r="P548" t="s">
        <v>46</v>
      </c>
      <c r="Q548" t="s">
        <v>68</v>
      </c>
      <c r="R548" t="s">
        <v>180</v>
      </c>
      <c r="S548">
        <v>59.099999999999994</v>
      </c>
      <c r="T548">
        <v>6</v>
      </c>
      <c r="U548">
        <v>0</v>
      </c>
      <c r="V548">
        <v>22.458000000000002</v>
      </c>
    </row>
    <row r="549" spans="1:22" x14ac:dyDescent="0.3">
      <c r="A549">
        <v>2457</v>
      </c>
      <c r="B549" t="s">
        <v>5518</v>
      </c>
      <c r="C549">
        <v>2014</v>
      </c>
      <c r="D549" s="13">
        <v>41716</v>
      </c>
      <c r="E549" s="13">
        <v>41721</v>
      </c>
      <c r="F549" t="s">
        <v>23</v>
      </c>
      <c r="G549" t="s">
        <v>5194</v>
      </c>
      <c r="H549" t="s">
        <v>5195</v>
      </c>
      <c r="I549" t="s">
        <v>26</v>
      </c>
      <c r="J549" t="s">
        <v>27</v>
      </c>
      <c r="K549" t="s">
        <v>266</v>
      </c>
      <c r="L549" t="s">
        <v>267</v>
      </c>
      <c r="M549">
        <v>10011</v>
      </c>
      <c r="N549" t="s">
        <v>148</v>
      </c>
      <c r="O549" t="s">
        <v>2620</v>
      </c>
      <c r="P549" t="s">
        <v>46</v>
      </c>
      <c r="Q549" t="s">
        <v>47</v>
      </c>
      <c r="R549" t="s">
        <v>2621</v>
      </c>
      <c r="S549">
        <v>7.31</v>
      </c>
      <c r="T549">
        <v>1</v>
      </c>
      <c r="U549">
        <v>0</v>
      </c>
      <c r="V549">
        <v>3.4356999999999998</v>
      </c>
    </row>
    <row r="550" spans="1:22" x14ac:dyDescent="0.3">
      <c r="A550">
        <v>2456</v>
      </c>
      <c r="B550" t="s">
        <v>5518</v>
      </c>
      <c r="C550">
        <v>2014</v>
      </c>
      <c r="D550" s="13">
        <v>41716</v>
      </c>
      <c r="E550" s="13">
        <v>41721</v>
      </c>
      <c r="F550" t="s">
        <v>23</v>
      </c>
      <c r="G550" t="s">
        <v>5194</v>
      </c>
      <c r="H550" t="s">
        <v>5195</v>
      </c>
      <c r="I550" t="s">
        <v>26</v>
      </c>
      <c r="J550" t="s">
        <v>27</v>
      </c>
      <c r="K550" t="s">
        <v>266</v>
      </c>
      <c r="L550" t="s">
        <v>267</v>
      </c>
      <c r="M550">
        <v>10011</v>
      </c>
      <c r="N550" t="s">
        <v>148</v>
      </c>
      <c r="O550" t="s">
        <v>4076</v>
      </c>
      <c r="P550" t="s">
        <v>46</v>
      </c>
      <c r="Q550" t="s">
        <v>59</v>
      </c>
      <c r="R550" t="s">
        <v>4077</v>
      </c>
      <c r="S550">
        <v>107.44</v>
      </c>
      <c r="T550">
        <v>8</v>
      </c>
      <c r="U550">
        <v>0</v>
      </c>
      <c r="V550">
        <v>27.934399999999997</v>
      </c>
    </row>
    <row r="551" spans="1:22" x14ac:dyDescent="0.3">
      <c r="A551">
        <v>2455</v>
      </c>
      <c r="B551" t="s">
        <v>5518</v>
      </c>
      <c r="C551">
        <v>2014</v>
      </c>
      <c r="D551" s="13">
        <v>41716</v>
      </c>
      <c r="E551" s="13">
        <v>41721</v>
      </c>
      <c r="F551" t="s">
        <v>23</v>
      </c>
      <c r="G551" t="s">
        <v>5194</v>
      </c>
      <c r="H551" t="s">
        <v>5195</v>
      </c>
      <c r="I551" t="s">
        <v>26</v>
      </c>
      <c r="J551" t="s">
        <v>27</v>
      </c>
      <c r="K551" t="s">
        <v>266</v>
      </c>
      <c r="L551" t="s">
        <v>267</v>
      </c>
      <c r="M551">
        <v>10011</v>
      </c>
      <c r="N551" t="s">
        <v>148</v>
      </c>
      <c r="O551" t="s">
        <v>4156</v>
      </c>
      <c r="P551" t="s">
        <v>71</v>
      </c>
      <c r="Q551" t="s">
        <v>161</v>
      </c>
      <c r="R551" t="s">
        <v>4157</v>
      </c>
      <c r="S551">
        <v>71.599999999999994</v>
      </c>
      <c r="T551">
        <v>8</v>
      </c>
      <c r="U551">
        <v>0</v>
      </c>
      <c r="V551">
        <v>13.603999999999992</v>
      </c>
    </row>
    <row r="552" spans="1:22" x14ac:dyDescent="0.3">
      <c r="A552">
        <v>2454</v>
      </c>
      <c r="B552" t="s">
        <v>5518</v>
      </c>
      <c r="C552">
        <v>2014</v>
      </c>
      <c r="D552" s="13">
        <v>41716</v>
      </c>
      <c r="E552" s="13">
        <v>41721</v>
      </c>
      <c r="F552" t="s">
        <v>23</v>
      </c>
      <c r="G552" t="s">
        <v>5194</v>
      </c>
      <c r="H552" t="s">
        <v>5195</v>
      </c>
      <c r="I552" t="s">
        <v>26</v>
      </c>
      <c r="J552" t="s">
        <v>27</v>
      </c>
      <c r="K552" t="s">
        <v>266</v>
      </c>
      <c r="L552" t="s">
        <v>267</v>
      </c>
      <c r="M552">
        <v>10011</v>
      </c>
      <c r="N552" t="s">
        <v>148</v>
      </c>
      <c r="O552" t="s">
        <v>1750</v>
      </c>
      <c r="P552" t="s">
        <v>71</v>
      </c>
      <c r="Q552" t="s">
        <v>161</v>
      </c>
      <c r="R552" t="s">
        <v>1751</v>
      </c>
      <c r="S552">
        <v>57.06</v>
      </c>
      <c r="T552">
        <v>3</v>
      </c>
      <c r="U552">
        <v>0</v>
      </c>
      <c r="V552">
        <v>18.2592</v>
      </c>
    </row>
    <row r="553" spans="1:22" x14ac:dyDescent="0.3">
      <c r="A553">
        <v>2453</v>
      </c>
      <c r="B553" t="s">
        <v>5518</v>
      </c>
      <c r="C553">
        <v>2014</v>
      </c>
      <c r="D553" s="13">
        <v>41716</v>
      </c>
      <c r="E553" s="13">
        <v>41721</v>
      </c>
      <c r="F553" t="s">
        <v>23</v>
      </c>
      <c r="G553" t="s">
        <v>5194</v>
      </c>
      <c r="H553" t="s">
        <v>5195</v>
      </c>
      <c r="I553" t="s">
        <v>26</v>
      </c>
      <c r="J553" t="s">
        <v>27</v>
      </c>
      <c r="K553" t="s">
        <v>266</v>
      </c>
      <c r="L553" t="s">
        <v>267</v>
      </c>
      <c r="M553">
        <v>10011</v>
      </c>
      <c r="N553" t="s">
        <v>148</v>
      </c>
      <c r="O553" t="s">
        <v>2077</v>
      </c>
      <c r="P553" t="s">
        <v>46</v>
      </c>
      <c r="Q553" t="s">
        <v>75</v>
      </c>
      <c r="R553" t="s">
        <v>2078</v>
      </c>
      <c r="S553">
        <v>9.1440000000000001</v>
      </c>
      <c r="T553">
        <v>3</v>
      </c>
      <c r="U553">
        <v>0.2</v>
      </c>
      <c r="V553">
        <v>3.0860999999999996</v>
      </c>
    </row>
    <row r="554" spans="1:22" x14ac:dyDescent="0.3">
      <c r="A554">
        <v>2452</v>
      </c>
      <c r="B554" t="s">
        <v>5518</v>
      </c>
      <c r="C554">
        <v>2014</v>
      </c>
      <c r="D554" s="13">
        <v>41716</v>
      </c>
      <c r="E554" s="13">
        <v>41721</v>
      </c>
      <c r="F554" t="s">
        <v>23</v>
      </c>
      <c r="G554" t="s">
        <v>5194</v>
      </c>
      <c r="H554" t="s">
        <v>5195</v>
      </c>
      <c r="I554" t="s">
        <v>26</v>
      </c>
      <c r="J554" t="s">
        <v>27</v>
      </c>
      <c r="K554" t="s">
        <v>266</v>
      </c>
      <c r="L554" t="s">
        <v>267</v>
      </c>
      <c r="M554">
        <v>10011</v>
      </c>
      <c r="N554" t="s">
        <v>148</v>
      </c>
      <c r="O554" t="s">
        <v>1642</v>
      </c>
      <c r="P554" t="s">
        <v>71</v>
      </c>
      <c r="Q554" t="s">
        <v>72</v>
      </c>
      <c r="R554" t="s">
        <v>1643</v>
      </c>
      <c r="S554">
        <v>119.69999999999999</v>
      </c>
      <c r="T554">
        <v>6</v>
      </c>
      <c r="U554">
        <v>0</v>
      </c>
      <c r="V554">
        <v>31.121999999999996</v>
      </c>
    </row>
    <row r="555" spans="1:22" x14ac:dyDescent="0.3">
      <c r="A555">
        <v>2451</v>
      </c>
      <c r="B555" t="s">
        <v>5518</v>
      </c>
      <c r="C555">
        <v>2014</v>
      </c>
      <c r="D555" s="13">
        <v>41716</v>
      </c>
      <c r="E555" s="13">
        <v>41721</v>
      </c>
      <c r="F555" t="s">
        <v>23</v>
      </c>
      <c r="G555" t="s">
        <v>5194</v>
      </c>
      <c r="H555" t="s">
        <v>5195</v>
      </c>
      <c r="I555" t="s">
        <v>26</v>
      </c>
      <c r="J555" t="s">
        <v>27</v>
      </c>
      <c r="K555" t="s">
        <v>266</v>
      </c>
      <c r="L555" t="s">
        <v>267</v>
      </c>
      <c r="M555">
        <v>10011</v>
      </c>
      <c r="N555" t="s">
        <v>148</v>
      </c>
      <c r="O555" t="s">
        <v>5519</v>
      </c>
      <c r="P555" t="s">
        <v>46</v>
      </c>
      <c r="Q555" t="s">
        <v>47</v>
      </c>
      <c r="R555" t="s">
        <v>5520</v>
      </c>
      <c r="S555">
        <v>18.75</v>
      </c>
      <c r="T555">
        <v>5</v>
      </c>
      <c r="U555">
        <v>0</v>
      </c>
      <c r="V555">
        <v>9</v>
      </c>
    </row>
    <row r="556" spans="1:22" x14ac:dyDescent="0.3">
      <c r="A556">
        <v>2433</v>
      </c>
      <c r="B556" t="s">
        <v>5491</v>
      </c>
      <c r="C556">
        <v>2011</v>
      </c>
      <c r="D556" s="13">
        <v>40627</v>
      </c>
      <c r="E556" s="13">
        <v>40634</v>
      </c>
      <c r="F556" t="s">
        <v>50</v>
      </c>
      <c r="G556" t="s">
        <v>5492</v>
      </c>
      <c r="H556" t="s">
        <v>5493</v>
      </c>
      <c r="I556" t="s">
        <v>26</v>
      </c>
      <c r="J556" t="s">
        <v>27</v>
      </c>
      <c r="K556" t="s">
        <v>266</v>
      </c>
      <c r="L556" t="s">
        <v>267</v>
      </c>
      <c r="M556">
        <v>10009</v>
      </c>
      <c r="N556" t="s">
        <v>148</v>
      </c>
      <c r="O556" t="s">
        <v>5494</v>
      </c>
      <c r="P556" t="s">
        <v>32</v>
      </c>
      <c r="Q556" t="s">
        <v>36</v>
      </c>
      <c r="R556" t="s">
        <v>5495</v>
      </c>
      <c r="S556">
        <v>366.786</v>
      </c>
      <c r="T556">
        <v>7</v>
      </c>
      <c r="U556">
        <v>0.1</v>
      </c>
      <c r="V556">
        <v>65.206400000000002</v>
      </c>
    </row>
    <row r="557" spans="1:22" x14ac:dyDescent="0.3">
      <c r="A557">
        <v>2410</v>
      </c>
      <c r="B557" t="s">
        <v>5456</v>
      </c>
      <c r="C557">
        <v>2014</v>
      </c>
      <c r="D557" s="13">
        <v>41722</v>
      </c>
      <c r="E557" s="13">
        <v>41724</v>
      </c>
      <c r="F557" t="s">
        <v>188</v>
      </c>
      <c r="G557" t="s">
        <v>2789</v>
      </c>
      <c r="H557" t="s">
        <v>2790</v>
      </c>
      <c r="I557" t="s">
        <v>102</v>
      </c>
      <c r="J557" t="s">
        <v>27</v>
      </c>
      <c r="K557" t="s">
        <v>127</v>
      </c>
      <c r="L557" t="s">
        <v>43</v>
      </c>
      <c r="M557">
        <v>94122</v>
      </c>
      <c r="N557" t="s">
        <v>44</v>
      </c>
      <c r="O557" t="s">
        <v>4356</v>
      </c>
      <c r="P557" t="s">
        <v>32</v>
      </c>
      <c r="Q557" t="s">
        <v>65</v>
      </c>
      <c r="R557" t="s">
        <v>4357</v>
      </c>
      <c r="S557">
        <v>211.84</v>
      </c>
      <c r="T557">
        <v>8</v>
      </c>
      <c r="U557">
        <v>0</v>
      </c>
      <c r="V557">
        <v>76.262399999999985</v>
      </c>
    </row>
    <row r="558" spans="1:22" x14ac:dyDescent="0.3">
      <c r="A558">
        <v>2394</v>
      </c>
      <c r="B558" t="s">
        <v>5441</v>
      </c>
      <c r="C558">
        <v>2013</v>
      </c>
      <c r="D558" s="13">
        <v>41351</v>
      </c>
      <c r="E558" s="13">
        <v>41357</v>
      </c>
      <c r="F558" t="s">
        <v>50</v>
      </c>
      <c r="G558" t="s">
        <v>3259</v>
      </c>
      <c r="H558" t="s">
        <v>3260</v>
      </c>
      <c r="I558" t="s">
        <v>26</v>
      </c>
      <c r="J558" t="s">
        <v>27</v>
      </c>
      <c r="K558" t="s">
        <v>5442</v>
      </c>
      <c r="L558" t="s">
        <v>1245</v>
      </c>
      <c r="M558">
        <v>2148</v>
      </c>
      <c r="N558" t="s">
        <v>148</v>
      </c>
      <c r="O558" t="s">
        <v>1561</v>
      </c>
      <c r="P558" t="s">
        <v>46</v>
      </c>
      <c r="Q558" t="s">
        <v>68</v>
      </c>
      <c r="R558" t="s">
        <v>1562</v>
      </c>
      <c r="S558">
        <v>39.68</v>
      </c>
      <c r="T558">
        <v>2</v>
      </c>
      <c r="U558">
        <v>0</v>
      </c>
      <c r="V558">
        <v>10.316800000000001</v>
      </c>
    </row>
    <row r="559" spans="1:22" x14ac:dyDescent="0.3">
      <c r="A559">
        <v>556</v>
      </c>
      <c r="B559" t="s">
        <v>1886</v>
      </c>
      <c r="C559">
        <v>2011</v>
      </c>
      <c r="D559" s="13">
        <v>40605</v>
      </c>
      <c r="E559" s="13">
        <v>40609</v>
      </c>
      <c r="F559" t="s">
        <v>23</v>
      </c>
      <c r="G559" t="s">
        <v>1887</v>
      </c>
      <c r="H559" t="s">
        <v>1888</v>
      </c>
      <c r="I559" t="s">
        <v>26</v>
      </c>
      <c r="J559" t="s">
        <v>27</v>
      </c>
      <c r="K559" t="s">
        <v>521</v>
      </c>
      <c r="L559" t="s">
        <v>88</v>
      </c>
      <c r="M559">
        <v>28403</v>
      </c>
      <c r="N559" t="s">
        <v>30</v>
      </c>
      <c r="O559" t="s">
        <v>1889</v>
      </c>
      <c r="P559" t="s">
        <v>46</v>
      </c>
      <c r="Q559" t="s">
        <v>68</v>
      </c>
      <c r="R559" t="s">
        <v>1890</v>
      </c>
      <c r="S559">
        <v>19.456000000000003</v>
      </c>
      <c r="T559">
        <v>4</v>
      </c>
      <c r="U559">
        <v>0.2</v>
      </c>
      <c r="V559">
        <v>3.4047999999999981</v>
      </c>
    </row>
    <row r="560" spans="1:22" x14ac:dyDescent="0.3">
      <c r="A560">
        <v>2387</v>
      </c>
      <c r="B560" t="s">
        <v>5418</v>
      </c>
      <c r="C560">
        <v>2014</v>
      </c>
      <c r="D560" s="13">
        <v>41724</v>
      </c>
      <c r="E560" s="13">
        <v>41725</v>
      </c>
      <c r="F560" t="s">
        <v>188</v>
      </c>
      <c r="G560" t="s">
        <v>5419</v>
      </c>
      <c r="H560" t="s">
        <v>5420</v>
      </c>
      <c r="I560" t="s">
        <v>26</v>
      </c>
      <c r="J560" t="s">
        <v>27</v>
      </c>
      <c r="K560" t="s">
        <v>3488</v>
      </c>
      <c r="L560" t="s">
        <v>43</v>
      </c>
      <c r="M560">
        <v>93727</v>
      </c>
      <c r="N560" t="s">
        <v>44</v>
      </c>
      <c r="O560" t="s">
        <v>5426</v>
      </c>
      <c r="P560" t="s">
        <v>71</v>
      </c>
      <c r="Q560" t="s">
        <v>1216</v>
      </c>
      <c r="R560" t="s">
        <v>5427</v>
      </c>
      <c r="S560">
        <v>479.98400000000004</v>
      </c>
      <c r="T560">
        <v>2</v>
      </c>
      <c r="U560">
        <v>0.2</v>
      </c>
      <c r="V560">
        <v>59.997999999999962</v>
      </c>
    </row>
    <row r="561" spans="1:22" x14ac:dyDescent="0.3">
      <c r="A561">
        <v>2386</v>
      </c>
      <c r="B561" t="s">
        <v>5418</v>
      </c>
      <c r="C561">
        <v>2014</v>
      </c>
      <c r="D561" s="13">
        <v>41724</v>
      </c>
      <c r="E561" s="13">
        <v>41725</v>
      </c>
      <c r="F561" t="s">
        <v>188</v>
      </c>
      <c r="G561" t="s">
        <v>5419</v>
      </c>
      <c r="H561" t="s">
        <v>5420</v>
      </c>
      <c r="I561" t="s">
        <v>26</v>
      </c>
      <c r="J561" t="s">
        <v>27</v>
      </c>
      <c r="K561" t="s">
        <v>3488</v>
      </c>
      <c r="L561" t="s">
        <v>43</v>
      </c>
      <c r="M561">
        <v>93727</v>
      </c>
      <c r="N561" t="s">
        <v>44</v>
      </c>
      <c r="O561" t="s">
        <v>5424</v>
      </c>
      <c r="P561" t="s">
        <v>71</v>
      </c>
      <c r="Q561" t="s">
        <v>72</v>
      </c>
      <c r="R561" t="s">
        <v>5425</v>
      </c>
      <c r="S561">
        <v>211.16800000000001</v>
      </c>
      <c r="T561">
        <v>4</v>
      </c>
      <c r="U561">
        <v>0.2</v>
      </c>
      <c r="V561">
        <v>15.837600000000009</v>
      </c>
    </row>
    <row r="562" spans="1:22" x14ac:dyDescent="0.3">
      <c r="A562">
        <v>2385</v>
      </c>
      <c r="B562" t="s">
        <v>5418</v>
      </c>
      <c r="C562">
        <v>2014</v>
      </c>
      <c r="D562" s="13">
        <v>41724</v>
      </c>
      <c r="E562" s="13">
        <v>41725</v>
      </c>
      <c r="F562" t="s">
        <v>188</v>
      </c>
      <c r="G562" t="s">
        <v>5419</v>
      </c>
      <c r="H562" t="s">
        <v>5420</v>
      </c>
      <c r="I562" t="s">
        <v>26</v>
      </c>
      <c r="J562" t="s">
        <v>27</v>
      </c>
      <c r="K562" t="s">
        <v>3488</v>
      </c>
      <c r="L562" t="s">
        <v>43</v>
      </c>
      <c r="M562">
        <v>93727</v>
      </c>
      <c r="N562" t="s">
        <v>44</v>
      </c>
      <c r="O562" t="s">
        <v>3567</v>
      </c>
      <c r="P562" t="s">
        <v>46</v>
      </c>
      <c r="Q562" t="s">
        <v>75</v>
      </c>
      <c r="R562" t="s">
        <v>3568</v>
      </c>
      <c r="S562">
        <v>185.92000000000002</v>
      </c>
      <c r="T562">
        <v>4</v>
      </c>
      <c r="U562">
        <v>0.2</v>
      </c>
      <c r="V562">
        <v>62.74799999999999</v>
      </c>
    </row>
    <row r="563" spans="1:22" x14ac:dyDescent="0.3">
      <c r="A563">
        <v>2384</v>
      </c>
      <c r="B563" t="s">
        <v>5418</v>
      </c>
      <c r="C563">
        <v>2014</v>
      </c>
      <c r="D563" s="13">
        <v>41724</v>
      </c>
      <c r="E563" s="13">
        <v>41725</v>
      </c>
      <c r="F563" t="s">
        <v>188</v>
      </c>
      <c r="G563" t="s">
        <v>5419</v>
      </c>
      <c r="H563" t="s">
        <v>5420</v>
      </c>
      <c r="I563" t="s">
        <v>26</v>
      </c>
      <c r="J563" t="s">
        <v>27</v>
      </c>
      <c r="K563" t="s">
        <v>3488</v>
      </c>
      <c r="L563" t="s">
        <v>43</v>
      </c>
      <c r="M563">
        <v>93727</v>
      </c>
      <c r="N563" t="s">
        <v>44</v>
      </c>
      <c r="O563" t="s">
        <v>5423</v>
      </c>
      <c r="P563" t="s">
        <v>46</v>
      </c>
      <c r="Q563" t="s">
        <v>68</v>
      </c>
      <c r="R563" t="s">
        <v>186</v>
      </c>
      <c r="S563">
        <v>16.02</v>
      </c>
      <c r="T563">
        <v>9</v>
      </c>
      <c r="U563">
        <v>0</v>
      </c>
      <c r="V563">
        <v>4.4855999999999998</v>
      </c>
    </row>
    <row r="564" spans="1:22" x14ac:dyDescent="0.3">
      <c r="A564">
        <v>2383</v>
      </c>
      <c r="B564" t="s">
        <v>5418</v>
      </c>
      <c r="C564">
        <v>2014</v>
      </c>
      <c r="D564" s="13">
        <v>41724</v>
      </c>
      <c r="E564" s="13">
        <v>41725</v>
      </c>
      <c r="F564" t="s">
        <v>188</v>
      </c>
      <c r="G564" t="s">
        <v>5419</v>
      </c>
      <c r="H564" t="s">
        <v>5420</v>
      </c>
      <c r="I564" t="s">
        <v>26</v>
      </c>
      <c r="J564" t="s">
        <v>27</v>
      </c>
      <c r="K564" t="s">
        <v>3488</v>
      </c>
      <c r="L564" t="s">
        <v>43</v>
      </c>
      <c r="M564">
        <v>93727</v>
      </c>
      <c r="N564" t="s">
        <v>44</v>
      </c>
      <c r="O564" t="s">
        <v>5421</v>
      </c>
      <c r="P564" t="s">
        <v>46</v>
      </c>
      <c r="Q564" t="s">
        <v>78</v>
      </c>
      <c r="R564" t="s">
        <v>5422</v>
      </c>
      <c r="S564">
        <v>176.04</v>
      </c>
      <c r="T564">
        <v>4</v>
      </c>
      <c r="U564">
        <v>0</v>
      </c>
      <c r="V564">
        <v>45.770399999999995</v>
      </c>
    </row>
    <row r="565" spans="1:22" x14ac:dyDescent="0.3">
      <c r="A565">
        <v>2366</v>
      </c>
      <c r="B565" t="s">
        <v>5391</v>
      </c>
      <c r="C565">
        <v>2013</v>
      </c>
      <c r="D565" s="13">
        <v>41347</v>
      </c>
      <c r="E565" s="13">
        <v>41352</v>
      </c>
      <c r="F565" t="s">
        <v>50</v>
      </c>
      <c r="G565" t="s">
        <v>1249</v>
      </c>
      <c r="H565" t="s">
        <v>1250</v>
      </c>
      <c r="I565" t="s">
        <v>102</v>
      </c>
      <c r="J565" t="s">
        <v>27</v>
      </c>
      <c r="K565" t="s">
        <v>2237</v>
      </c>
      <c r="L565" t="s">
        <v>319</v>
      </c>
      <c r="M565">
        <v>22980</v>
      </c>
      <c r="N565" t="s">
        <v>30</v>
      </c>
      <c r="O565" t="s">
        <v>4035</v>
      </c>
      <c r="P565" t="s">
        <v>46</v>
      </c>
      <c r="Q565" t="s">
        <v>75</v>
      </c>
      <c r="R565" t="s">
        <v>4036</v>
      </c>
      <c r="S565">
        <v>46</v>
      </c>
      <c r="T565">
        <v>4</v>
      </c>
      <c r="U565">
        <v>0</v>
      </c>
      <c r="V565">
        <v>20.7</v>
      </c>
    </row>
    <row r="566" spans="1:22" x14ac:dyDescent="0.3">
      <c r="A566">
        <v>2365</v>
      </c>
      <c r="B566" t="s">
        <v>5391</v>
      </c>
      <c r="C566">
        <v>2013</v>
      </c>
      <c r="D566" s="13">
        <v>41347</v>
      </c>
      <c r="E566" s="13">
        <v>41352</v>
      </c>
      <c r="F566" t="s">
        <v>50</v>
      </c>
      <c r="G566" t="s">
        <v>1249</v>
      </c>
      <c r="H566" t="s">
        <v>1250</v>
      </c>
      <c r="I566" t="s">
        <v>102</v>
      </c>
      <c r="J566" t="s">
        <v>27</v>
      </c>
      <c r="K566" t="s">
        <v>2237</v>
      </c>
      <c r="L566" t="s">
        <v>319</v>
      </c>
      <c r="M566">
        <v>22980</v>
      </c>
      <c r="N566" t="s">
        <v>30</v>
      </c>
      <c r="O566" t="s">
        <v>5392</v>
      </c>
      <c r="P566" t="s">
        <v>46</v>
      </c>
      <c r="Q566" t="s">
        <v>78</v>
      </c>
      <c r="R566" t="s">
        <v>5393</v>
      </c>
      <c r="S566">
        <v>160.32</v>
      </c>
      <c r="T566">
        <v>2</v>
      </c>
      <c r="U566">
        <v>0</v>
      </c>
      <c r="V566">
        <v>44.889600000000002</v>
      </c>
    </row>
    <row r="567" spans="1:22" x14ac:dyDescent="0.3">
      <c r="A567">
        <v>2364</v>
      </c>
      <c r="B567" t="s">
        <v>5391</v>
      </c>
      <c r="C567">
        <v>2013</v>
      </c>
      <c r="D567" s="13">
        <v>41347</v>
      </c>
      <c r="E567" s="13">
        <v>41352</v>
      </c>
      <c r="F567" t="s">
        <v>50</v>
      </c>
      <c r="G567" t="s">
        <v>1249</v>
      </c>
      <c r="H567" t="s">
        <v>1250</v>
      </c>
      <c r="I567" t="s">
        <v>102</v>
      </c>
      <c r="J567" t="s">
        <v>27</v>
      </c>
      <c r="K567" t="s">
        <v>2237</v>
      </c>
      <c r="L567" t="s">
        <v>319</v>
      </c>
      <c r="M567">
        <v>22980</v>
      </c>
      <c r="N567" t="s">
        <v>30</v>
      </c>
      <c r="O567" t="s">
        <v>1714</v>
      </c>
      <c r="P567" t="s">
        <v>32</v>
      </c>
      <c r="Q567" t="s">
        <v>65</v>
      </c>
      <c r="R567" t="s">
        <v>1715</v>
      </c>
      <c r="S567">
        <v>127.88</v>
      </c>
      <c r="T567">
        <v>2</v>
      </c>
      <c r="U567">
        <v>0</v>
      </c>
      <c r="V567">
        <v>40.921599999999998</v>
      </c>
    </row>
    <row r="568" spans="1:22" x14ac:dyDescent="0.3">
      <c r="A568">
        <v>2362</v>
      </c>
      <c r="B568" t="s">
        <v>5383</v>
      </c>
      <c r="C568">
        <v>2011</v>
      </c>
      <c r="D568" s="13">
        <v>40619</v>
      </c>
      <c r="E568" s="13">
        <v>40623</v>
      </c>
      <c r="F568" t="s">
        <v>50</v>
      </c>
      <c r="G568" t="s">
        <v>2407</v>
      </c>
      <c r="H568" t="s">
        <v>2408</v>
      </c>
      <c r="I568" t="s">
        <v>41</v>
      </c>
      <c r="J568" t="s">
        <v>27</v>
      </c>
      <c r="K568" t="s">
        <v>266</v>
      </c>
      <c r="L568" t="s">
        <v>267</v>
      </c>
      <c r="M568">
        <v>10024</v>
      </c>
      <c r="N568" t="s">
        <v>148</v>
      </c>
      <c r="O568" t="s">
        <v>5386</v>
      </c>
      <c r="P568" t="s">
        <v>46</v>
      </c>
      <c r="Q568" t="s">
        <v>90</v>
      </c>
      <c r="R568" t="s">
        <v>5387</v>
      </c>
      <c r="S568">
        <v>155.04</v>
      </c>
      <c r="T568">
        <v>4</v>
      </c>
      <c r="U568">
        <v>0</v>
      </c>
      <c r="V568">
        <v>75.9696</v>
      </c>
    </row>
    <row r="569" spans="1:22" x14ac:dyDescent="0.3">
      <c r="A569">
        <v>2361</v>
      </c>
      <c r="B569" t="s">
        <v>5383</v>
      </c>
      <c r="C569">
        <v>2011</v>
      </c>
      <c r="D569" s="13">
        <v>40619</v>
      </c>
      <c r="E569" s="13">
        <v>40623</v>
      </c>
      <c r="F569" t="s">
        <v>50</v>
      </c>
      <c r="G569" t="s">
        <v>2407</v>
      </c>
      <c r="H569" t="s">
        <v>2408</v>
      </c>
      <c r="I569" t="s">
        <v>41</v>
      </c>
      <c r="J569" t="s">
        <v>27</v>
      </c>
      <c r="K569" t="s">
        <v>266</v>
      </c>
      <c r="L569" t="s">
        <v>267</v>
      </c>
      <c r="M569">
        <v>10024</v>
      </c>
      <c r="N569" t="s">
        <v>148</v>
      </c>
      <c r="O569" t="s">
        <v>5384</v>
      </c>
      <c r="P569" t="s">
        <v>46</v>
      </c>
      <c r="Q569" t="s">
        <v>90</v>
      </c>
      <c r="R569" t="s">
        <v>5385</v>
      </c>
      <c r="S569">
        <v>34.86</v>
      </c>
      <c r="T569">
        <v>7</v>
      </c>
      <c r="U569">
        <v>0</v>
      </c>
      <c r="V569">
        <v>16.3842</v>
      </c>
    </row>
    <row r="570" spans="1:22" x14ac:dyDescent="0.3">
      <c r="A570">
        <v>2360</v>
      </c>
      <c r="B570" t="s">
        <v>5383</v>
      </c>
      <c r="C570">
        <v>2011</v>
      </c>
      <c r="D570" s="13">
        <v>40619</v>
      </c>
      <c r="E570" s="13">
        <v>40623</v>
      </c>
      <c r="F570" t="s">
        <v>50</v>
      </c>
      <c r="G570" t="s">
        <v>2407</v>
      </c>
      <c r="H570" t="s">
        <v>2408</v>
      </c>
      <c r="I570" t="s">
        <v>41</v>
      </c>
      <c r="J570" t="s">
        <v>27</v>
      </c>
      <c r="K570" t="s">
        <v>266</v>
      </c>
      <c r="L570" t="s">
        <v>267</v>
      </c>
      <c r="M570">
        <v>10024</v>
      </c>
      <c r="N570" t="s">
        <v>148</v>
      </c>
      <c r="O570" t="s">
        <v>4671</v>
      </c>
      <c r="P570" t="s">
        <v>32</v>
      </c>
      <c r="Q570" t="s">
        <v>56</v>
      </c>
      <c r="R570" t="s">
        <v>4672</v>
      </c>
      <c r="S570">
        <v>613.90800000000002</v>
      </c>
      <c r="T570">
        <v>3</v>
      </c>
      <c r="U570">
        <v>0.4</v>
      </c>
      <c r="V570">
        <v>-122.78160000000003</v>
      </c>
    </row>
    <row r="571" spans="1:22" x14ac:dyDescent="0.3">
      <c r="A571">
        <v>2359</v>
      </c>
      <c r="B571" t="s">
        <v>5383</v>
      </c>
      <c r="C571">
        <v>2011</v>
      </c>
      <c r="D571" s="13">
        <v>40619</v>
      </c>
      <c r="E571" s="13">
        <v>40623</v>
      </c>
      <c r="F571" t="s">
        <v>50</v>
      </c>
      <c r="G571" t="s">
        <v>2407</v>
      </c>
      <c r="H571" t="s">
        <v>2408</v>
      </c>
      <c r="I571" t="s">
        <v>41</v>
      </c>
      <c r="J571" t="s">
        <v>27</v>
      </c>
      <c r="K571" t="s">
        <v>266</v>
      </c>
      <c r="L571" t="s">
        <v>267</v>
      </c>
      <c r="M571">
        <v>10024</v>
      </c>
      <c r="N571" t="s">
        <v>148</v>
      </c>
      <c r="O571" t="s">
        <v>5302</v>
      </c>
      <c r="P571" t="s">
        <v>32</v>
      </c>
      <c r="Q571" t="s">
        <v>56</v>
      </c>
      <c r="R571" t="s">
        <v>5303</v>
      </c>
      <c r="S571">
        <v>1071.576</v>
      </c>
      <c r="T571">
        <v>4</v>
      </c>
      <c r="U571">
        <v>0.4</v>
      </c>
      <c r="V571">
        <v>-553.64760000000001</v>
      </c>
    </row>
    <row r="572" spans="1:22" x14ac:dyDescent="0.3">
      <c r="A572">
        <v>2358</v>
      </c>
      <c r="B572" t="s">
        <v>5383</v>
      </c>
      <c r="C572">
        <v>2011</v>
      </c>
      <c r="D572" s="13">
        <v>40619</v>
      </c>
      <c r="E572" s="13">
        <v>40623</v>
      </c>
      <c r="F572" t="s">
        <v>50</v>
      </c>
      <c r="G572" t="s">
        <v>2407</v>
      </c>
      <c r="H572" t="s">
        <v>2408</v>
      </c>
      <c r="I572" t="s">
        <v>41</v>
      </c>
      <c r="J572" t="s">
        <v>27</v>
      </c>
      <c r="K572" t="s">
        <v>266</v>
      </c>
      <c r="L572" t="s">
        <v>267</v>
      </c>
      <c r="M572">
        <v>10024</v>
      </c>
      <c r="N572" t="s">
        <v>148</v>
      </c>
      <c r="O572" t="s">
        <v>903</v>
      </c>
      <c r="P572" t="s">
        <v>32</v>
      </c>
      <c r="Q572" t="s">
        <v>56</v>
      </c>
      <c r="R572" t="s">
        <v>904</v>
      </c>
      <c r="S572">
        <v>1579.7460000000001</v>
      </c>
      <c r="T572">
        <v>7</v>
      </c>
      <c r="U572">
        <v>0.4</v>
      </c>
      <c r="V572">
        <v>-447.59469999999988</v>
      </c>
    </row>
    <row r="573" spans="1:22" x14ac:dyDescent="0.3">
      <c r="A573">
        <v>2348</v>
      </c>
      <c r="B573" t="s">
        <v>5369</v>
      </c>
      <c r="C573">
        <v>2013</v>
      </c>
      <c r="D573" s="13">
        <v>41347</v>
      </c>
      <c r="E573" s="13">
        <v>41352</v>
      </c>
      <c r="F573" t="s">
        <v>50</v>
      </c>
      <c r="G573" t="s">
        <v>2474</v>
      </c>
      <c r="H573" t="s">
        <v>2475</v>
      </c>
      <c r="I573" t="s">
        <v>26</v>
      </c>
      <c r="J573" t="s">
        <v>27</v>
      </c>
      <c r="K573" t="s">
        <v>678</v>
      </c>
      <c r="L573" t="s">
        <v>104</v>
      </c>
      <c r="M573">
        <v>78207</v>
      </c>
      <c r="N573" t="s">
        <v>105</v>
      </c>
      <c r="O573" t="s">
        <v>3489</v>
      </c>
      <c r="P573" t="s">
        <v>32</v>
      </c>
      <c r="Q573" t="s">
        <v>56</v>
      </c>
      <c r="R573" t="s">
        <v>3490</v>
      </c>
      <c r="S573">
        <v>557.58500000000004</v>
      </c>
      <c r="T573">
        <v>5</v>
      </c>
      <c r="U573">
        <v>0.3</v>
      </c>
      <c r="V573">
        <v>0</v>
      </c>
    </row>
    <row r="574" spans="1:22" x14ac:dyDescent="0.3">
      <c r="A574">
        <v>2347</v>
      </c>
      <c r="B574" t="s">
        <v>5369</v>
      </c>
      <c r="C574">
        <v>2013</v>
      </c>
      <c r="D574" s="13">
        <v>41347</v>
      </c>
      <c r="E574" s="13">
        <v>41352</v>
      </c>
      <c r="F574" t="s">
        <v>50</v>
      </c>
      <c r="G574" t="s">
        <v>2474</v>
      </c>
      <c r="H574" t="s">
        <v>2475</v>
      </c>
      <c r="I574" t="s">
        <v>26</v>
      </c>
      <c r="J574" t="s">
        <v>27</v>
      </c>
      <c r="K574" t="s">
        <v>678</v>
      </c>
      <c r="L574" t="s">
        <v>104</v>
      </c>
      <c r="M574">
        <v>78207</v>
      </c>
      <c r="N574" t="s">
        <v>105</v>
      </c>
      <c r="O574" t="s">
        <v>5371</v>
      </c>
      <c r="P574" t="s">
        <v>46</v>
      </c>
      <c r="Q574" t="s">
        <v>75</v>
      </c>
      <c r="R574" t="s">
        <v>5372</v>
      </c>
      <c r="S574">
        <v>1.2719999999999998</v>
      </c>
      <c r="T574">
        <v>2</v>
      </c>
      <c r="U574">
        <v>0.8</v>
      </c>
      <c r="V574">
        <v>-2.1624000000000012</v>
      </c>
    </row>
    <row r="575" spans="1:22" x14ac:dyDescent="0.3">
      <c r="A575">
        <v>2346</v>
      </c>
      <c r="B575" t="s">
        <v>5369</v>
      </c>
      <c r="C575">
        <v>2013</v>
      </c>
      <c r="D575" s="13">
        <v>41347</v>
      </c>
      <c r="E575" s="13">
        <v>41352</v>
      </c>
      <c r="F575" t="s">
        <v>50</v>
      </c>
      <c r="G575" t="s">
        <v>2474</v>
      </c>
      <c r="H575" t="s">
        <v>2475</v>
      </c>
      <c r="I575" t="s">
        <v>26</v>
      </c>
      <c r="J575" t="s">
        <v>27</v>
      </c>
      <c r="K575" t="s">
        <v>678</v>
      </c>
      <c r="L575" t="s">
        <v>104</v>
      </c>
      <c r="M575">
        <v>78207</v>
      </c>
      <c r="N575" t="s">
        <v>105</v>
      </c>
      <c r="O575" t="s">
        <v>697</v>
      </c>
      <c r="P575" t="s">
        <v>46</v>
      </c>
      <c r="Q575" t="s">
        <v>90</v>
      </c>
      <c r="R575" t="s">
        <v>5370</v>
      </c>
      <c r="S575">
        <v>70.08</v>
      </c>
      <c r="T575">
        <v>5</v>
      </c>
      <c r="U575">
        <v>0.2</v>
      </c>
      <c r="V575">
        <v>24.527999999999995</v>
      </c>
    </row>
    <row r="576" spans="1:22" x14ac:dyDescent="0.3">
      <c r="A576">
        <v>2334</v>
      </c>
      <c r="B576" t="s">
        <v>5349</v>
      </c>
      <c r="C576">
        <v>2014</v>
      </c>
      <c r="D576" s="13">
        <v>41720</v>
      </c>
      <c r="E576" s="13">
        <v>41724</v>
      </c>
      <c r="F576" t="s">
        <v>50</v>
      </c>
      <c r="G576" t="s">
        <v>2940</v>
      </c>
      <c r="H576" t="s">
        <v>2941</v>
      </c>
      <c r="I576" t="s">
        <v>26</v>
      </c>
      <c r="J576" t="s">
        <v>27</v>
      </c>
      <c r="K576" t="s">
        <v>4268</v>
      </c>
      <c r="L576" t="s">
        <v>254</v>
      </c>
      <c r="M576">
        <v>47905</v>
      </c>
      <c r="N576" t="s">
        <v>105</v>
      </c>
      <c r="O576" t="s">
        <v>2372</v>
      </c>
      <c r="P576" t="s">
        <v>46</v>
      </c>
      <c r="Q576" t="s">
        <v>90</v>
      </c>
      <c r="R576" t="s">
        <v>2373</v>
      </c>
      <c r="S576">
        <v>5.78</v>
      </c>
      <c r="T576">
        <v>1</v>
      </c>
      <c r="U576">
        <v>0</v>
      </c>
      <c r="V576">
        <v>2.8322000000000003</v>
      </c>
    </row>
    <row r="577" spans="1:22" x14ac:dyDescent="0.3">
      <c r="A577">
        <v>2333</v>
      </c>
      <c r="B577" t="s">
        <v>5349</v>
      </c>
      <c r="C577">
        <v>2014</v>
      </c>
      <c r="D577" s="13">
        <v>41720</v>
      </c>
      <c r="E577" s="13">
        <v>41724</v>
      </c>
      <c r="F577" t="s">
        <v>50</v>
      </c>
      <c r="G577" t="s">
        <v>2940</v>
      </c>
      <c r="H577" t="s">
        <v>2941</v>
      </c>
      <c r="I577" t="s">
        <v>26</v>
      </c>
      <c r="J577" t="s">
        <v>27</v>
      </c>
      <c r="K577" t="s">
        <v>4268</v>
      </c>
      <c r="L577" t="s">
        <v>254</v>
      </c>
      <c r="M577">
        <v>47905</v>
      </c>
      <c r="N577" t="s">
        <v>105</v>
      </c>
      <c r="O577" t="s">
        <v>1624</v>
      </c>
      <c r="P577" t="s">
        <v>46</v>
      </c>
      <c r="Q577" t="s">
        <v>90</v>
      </c>
      <c r="R577" t="s">
        <v>1625</v>
      </c>
      <c r="S577">
        <v>277.39999999999998</v>
      </c>
      <c r="T577">
        <v>5</v>
      </c>
      <c r="U577">
        <v>0</v>
      </c>
      <c r="V577">
        <v>133.15199999999999</v>
      </c>
    </row>
    <row r="578" spans="1:22" x14ac:dyDescent="0.3">
      <c r="A578">
        <v>2321</v>
      </c>
      <c r="B578" t="s">
        <v>5330</v>
      </c>
      <c r="C578">
        <v>2014</v>
      </c>
      <c r="D578" s="13">
        <v>41719</v>
      </c>
      <c r="E578" s="13">
        <v>41723</v>
      </c>
      <c r="F578" t="s">
        <v>50</v>
      </c>
      <c r="G578" t="s">
        <v>2507</v>
      </c>
      <c r="H578" t="s">
        <v>2508</v>
      </c>
      <c r="I578" t="s">
        <v>41</v>
      </c>
      <c r="J578" t="s">
        <v>27</v>
      </c>
      <c r="K578" t="s">
        <v>95</v>
      </c>
      <c r="L578" t="s">
        <v>96</v>
      </c>
      <c r="M578">
        <v>98115</v>
      </c>
      <c r="N578" t="s">
        <v>44</v>
      </c>
      <c r="O578" t="s">
        <v>5331</v>
      </c>
      <c r="P578" t="s">
        <v>71</v>
      </c>
      <c r="Q578" t="s">
        <v>161</v>
      </c>
      <c r="R578" t="s">
        <v>5332</v>
      </c>
      <c r="S578">
        <v>265.93</v>
      </c>
      <c r="T578">
        <v>7</v>
      </c>
      <c r="U578">
        <v>0</v>
      </c>
      <c r="V578">
        <v>63.8232</v>
      </c>
    </row>
    <row r="579" spans="1:22" x14ac:dyDescent="0.3">
      <c r="A579">
        <v>2285</v>
      </c>
      <c r="B579" t="s">
        <v>5284</v>
      </c>
      <c r="C579">
        <v>2012</v>
      </c>
      <c r="D579" s="13">
        <v>40973</v>
      </c>
      <c r="E579" s="13">
        <v>40977</v>
      </c>
      <c r="F579" t="s">
        <v>50</v>
      </c>
      <c r="G579" t="s">
        <v>1939</v>
      </c>
      <c r="H579" t="s">
        <v>1940</v>
      </c>
      <c r="I579" t="s">
        <v>26</v>
      </c>
      <c r="J579" t="s">
        <v>27</v>
      </c>
      <c r="K579" t="s">
        <v>5285</v>
      </c>
      <c r="L579" t="s">
        <v>254</v>
      </c>
      <c r="M579">
        <v>47362</v>
      </c>
      <c r="N579" t="s">
        <v>105</v>
      </c>
      <c r="O579" t="s">
        <v>5286</v>
      </c>
      <c r="P579" t="s">
        <v>46</v>
      </c>
      <c r="Q579" t="s">
        <v>78</v>
      </c>
      <c r="R579" t="s">
        <v>186</v>
      </c>
      <c r="S579">
        <v>60.69</v>
      </c>
      <c r="T579">
        <v>7</v>
      </c>
      <c r="U579">
        <v>0</v>
      </c>
      <c r="V579">
        <v>16.386300000000002</v>
      </c>
    </row>
    <row r="580" spans="1:22" x14ac:dyDescent="0.3">
      <c r="A580">
        <v>2284</v>
      </c>
      <c r="B580" t="s">
        <v>5284</v>
      </c>
      <c r="C580">
        <v>2012</v>
      </c>
      <c r="D580" s="13">
        <v>40973</v>
      </c>
      <c r="E580" s="13">
        <v>40977</v>
      </c>
      <c r="F580" t="s">
        <v>50</v>
      </c>
      <c r="G580" t="s">
        <v>1939</v>
      </c>
      <c r="H580" t="s">
        <v>1940</v>
      </c>
      <c r="I580" t="s">
        <v>26</v>
      </c>
      <c r="J580" t="s">
        <v>27</v>
      </c>
      <c r="K580" t="s">
        <v>5285</v>
      </c>
      <c r="L580" t="s">
        <v>254</v>
      </c>
      <c r="M580">
        <v>47362</v>
      </c>
      <c r="N580" t="s">
        <v>105</v>
      </c>
      <c r="O580" t="s">
        <v>766</v>
      </c>
      <c r="P580" t="s">
        <v>71</v>
      </c>
      <c r="Q580" t="s">
        <v>72</v>
      </c>
      <c r="R580" t="s">
        <v>767</v>
      </c>
      <c r="S580">
        <v>23.92</v>
      </c>
      <c r="T580">
        <v>2</v>
      </c>
      <c r="U580">
        <v>0</v>
      </c>
      <c r="V580">
        <v>6.6976000000000013</v>
      </c>
    </row>
    <row r="581" spans="1:22" x14ac:dyDescent="0.3">
      <c r="A581">
        <v>2274</v>
      </c>
      <c r="B581" t="s">
        <v>5270</v>
      </c>
      <c r="C581">
        <v>2012</v>
      </c>
      <c r="D581" s="13">
        <v>40974</v>
      </c>
      <c r="E581" s="13">
        <v>40979</v>
      </c>
      <c r="F581" t="s">
        <v>50</v>
      </c>
      <c r="G581" t="s">
        <v>1202</v>
      </c>
      <c r="H581" t="s">
        <v>1203</v>
      </c>
      <c r="I581" t="s">
        <v>26</v>
      </c>
      <c r="J581" t="s">
        <v>27</v>
      </c>
      <c r="K581" t="s">
        <v>127</v>
      </c>
      <c r="L581" t="s">
        <v>43</v>
      </c>
      <c r="M581">
        <v>94122</v>
      </c>
      <c r="N581" t="s">
        <v>44</v>
      </c>
      <c r="O581" t="s">
        <v>5273</v>
      </c>
      <c r="P581" t="s">
        <v>71</v>
      </c>
      <c r="Q581" t="s">
        <v>1216</v>
      </c>
      <c r="R581" t="s">
        <v>5274</v>
      </c>
      <c r="S581">
        <v>1119.9840000000002</v>
      </c>
      <c r="T581">
        <v>2</v>
      </c>
      <c r="U581">
        <v>0.2</v>
      </c>
      <c r="V581">
        <v>377.99459999999993</v>
      </c>
    </row>
    <row r="582" spans="1:22" x14ac:dyDescent="0.3">
      <c r="A582">
        <v>2273</v>
      </c>
      <c r="B582" t="s">
        <v>5270</v>
      </c>
      <c r="C582">
        <v>2012</v>
      </c>
      <c r="D582" s="13">
        <v>40974</v>
      </c>
      <c r="E582" s="13">
        <v>40979</v>
      </c>
      <c r="F582" t="s">
        <v>50</v>
      </c>
      <c r="G582" t="s">
        <v>1202</v>
      </c>
      <c r="H582" t="s">
        <v>1203</v>
      </c>
      <c r="I582" t="s">
        <v>26</v>
      </c>
      <c r="J582" t="s">
        <v>27</v>
      </c>
      <c r="K582" t="s">
        <v>127</v>
      </c>
      <c r="L582" t="s">
        <v>43</v>
      </c>
      <c r="M582">
        <v>94122</v>
      </c>
      <c r="N582" t="s">
        <v>44</v>
      </c>
      <c r="O582" t="s">
        <v>5271</v>
      </c>
      <c r="P582" t="s">
        <v>32</v>
      </c>
      <c r="Q582" t="s">
        <v>65</v>
      </c>
      <c r="R582" t="s">
        <v>5272</v>
      </c>
      <c r="S582">
        <v>435.26</v>
      </c>
      <c r="T582">
        <v>7</v>
      </c>
      <c r="U582">
        <v>0</v>
      </c>
      <c r="V582">
        <v>95.757200000000012</v>
      </c>
    </row>
    <row r="583" spans="1:22" x14ac:dyDescent="0.3">
      <c r="A583">
        <v>2231</v>
      </c>
      <c r="B583" t="s">
        <v>5190</v>
      </c>
      <c r="C583">
        <v>2011</v>
      </c>
      <c r="D583" s="13">
        <v>40633</v>
      </c>
      <c r="E583" s="13">
        <v>40638</v>
      </c>
      <c r="F583" t="s">
        <v>50</v>
      </c>
      <c r="G583" t="s">
        <v>3332</v>
      </c>
      <c r="H583" t="s">
        <v>3333</v>
      </c>
      <c r="I583" t="s">
        <v>26</v>
      </c>
      <c r="J583" t="s">
        <v>27</v>
      </c>
      <c r="K583" t="s">
        <v>127</v>
      </c>
      <c r="L583" t="s">
        <v>43</v>
      </c>
      <c r="M583">
        <v>94122</v>
      </c>
      <c r="N583" t="s">
        <v>44</v>
      </c>
      <c r="O583" t="s">
        <v>5191</v>
      </c>
      <c r="P583" t="s">
        <v>46</v>
      </c>
      <c r="Q583" t="s">
        <v>78</v>
      </c>
      <c r="R583" t="s">
        <v>5192</v>
      </c>
      <c r="S583">
        <v>52.98</v>
      </c>
      <c r="T583">
        <v>2</v>
      </c>
      <c r="U583">
        <v>0</v>
      </c>
      <c r="V583">
        <v>14.834400000000002</v>
      </c>
    </row>
    <row r="584" spans="1:22" x14ac:dyDescent="0.3">
      <c r="A584">
        <v>2230</v>
      </c>
      <c r="B584" t="s">
        <v>5190</v>
      </c>
      <c r="C584">
        <v>2011</v>
      </c>
      <c r="D584" s="13">
        <v>40633</v>
      </c>
      <c r="E584" s="13">
        <v>40638</v>
      </c>
      <c r="F584" t="s">
        <v>50</v>
      </c>
      <c r="G584" t="s">
        <v>3332</v>
      </c>
      <c r="H584" t="s">
        <v>3333</v>
      </c>
      <c r="I584" t="s">
        <v>26</v>
      </c>
      <c r="J584" t="s">
        <v>27</v>
      </c>
      <c r="K584" t="s">
        <v>127</v>
      </c>
      <c r="L584" t="s">
        <v>43</v>
      </c>
      <c r="M584">
        <v>94122</v>
      </c>
      <c r="N584" t="s">
        <v>44</v>
      </c>
      <c r="O584" t="s">
        <v>4723</v>
      </c>
      <c r="P584" t="s">
        <v>46</v>
      </c>
      <c r="Q584" t="s">
        <v>75</v>
      </c>
      <c r="R584" t="s">
        <v>4724</v>
      </c>
      <c r="S584">
        <v>673.5680000000001</v>
      </c>
      <c r="T584">
        <v>2</v>
      </c>
      <c r="U584">
        <v>0.2</v>
      </c>
      <c r="V584">
        <v>252.58799999999999</v>
      </c>
    </row>
    <row r="585" spans="1:22" x14ac:dyDescent="0.3">
      <c r="A585">
        <v>2226</v>
      </c>
      <c r="B585" t="s">
        <v>5182</v>
      </c>
      <c r="C585">
        <v>2013</v>
      </c>
      <c r="D585" s="13">
        <v>41353</v>
      </c>
      <c r="E585" s="13">
        <v>41355</v>
      </c>
      <c r="F585" t="s">
        <v>23</v>
      </c>
      <c r="G585" t="s">
        <v>5183</v>
      </c>
      <c r="H585" t="s">
        <v>5184</v>
      </c>
      <c r="I585" t="s">
        <v>26</v>
      </c>
      <c r="J585" t="s">
        <v>27</v>
      </c>
      <c r="K585" t="s">
        <v>5185</v>
      </c>
      <c r="L585" t="s">
        <v>457</v>
      </c>
      <c r="M585">
        <v>80122</v>
      </c>
      <c r="N585" t="s">
        <v>44</v>
      </c>
      <c r="O585" t="s">
        <v>5186</v>
      </c>
      <c r="P585" t="s">
        <v>32</v>
      </c>
      <c r="Q585" t="s">
        <v>33</v>
      </c>
      <c r="R585" t="s">
        <v>5187</v>
      </c>
      <c r="S585">
        <v>72.294000000000011</v>
      </c>
      <c r="T585">
        <v>1</v>
      </c>
      <c r="U585">
        <v>0.7</v>
      </c>
      <c r="V585">
        <v>-98.801799999999986</v>
      </c>
    </row>
    <row r="586" spans="1:22" x14ac:dyDescent="0.3">
      <c r="A586">
        <v>2200</v>
      </c>
      <c r="B586" t="s">
        <v>5139</v>
      </c>
      <c r="C586">
        <v>2012</v>
      </c>
      <c r="D586" s="13">
        <v>40996</v>
      </c>
      <c r="E586" s="13">
        <v>41001</v>
      </c>
      <c r="F586" t="s">
        <v>50</v>
      </c>
      <c r="G586" t="s">
        <v>2002</v>
      </c>
      <c r="H586" t="s">
        <v>2003</v>
      </c>
      <c r="I586" t="s">
        <v>26</v>
      </c>
      <c r="J586" t="s">
        <v>27</v>
      </c>
      <c r="K586" t="s">
        <v>146</v>
      </c>
      <c r="L586" t="s">
        <v>147</v>
      </c>
      <c r="M586">
        <v>19120</v>
      </c>
      <c r="N586" t="s">
        <v>148</v>
      </c>
      <c r="O586" t="s">
        <v>4895</v>
      </c>
      <c r="P586" t="s">
        <v>46</v>
      </c>
      <c r="Q586" t="s">
        <v>90</v>
      </c>
      <c r="R586" t="s">
        <v>4896</v>
      </c>
      <c r="S586">
        <v>5.2320000000000002</v>
      </c>
      <c r="T586">
        <v>1</v>
      </c>
      <c r="U586">
        <v>0.2</v>
      </c>
      <c r="V586">
        <v>1.7003999999999999</v>
      </c>
    </row>
    <row r="587" spans="1:22" x14ac:dyDescent="0.3">
      <c r="A587">
        <v>2199</v>
      </c>
      <c r="B587" t="s">
        <v>5139</v>
      </c>
      <c r="C587">
        <v>2012</v>
      </c>
      <c r="D587" s="13">
        <v>40996</v>
      </c>
      <c r="E587" s="13">
        <v>41001</v>
      </c>
      <c r="F587" t="s">
        <v>50</v>
      </c>
      <c r="G587" t="s">
        <v>2002</v>
      </c>
      <c r="H587" t="s">
        <v>2003</v>
      </c>
      <c r="I587" t="s">
        <v>26</v>
      </c>
      <c r="J587" t="s">
        <v>27</v>
      </c>
      <c r="K587" t="s">
        <v>146</v>
      </c>
      <c r="L587" t="s">
        <v>147</v>
      </c>
      <c r="M587">
        <v>19120</v>
      </c>
      <c r="N587" t="s">
        <v>148</v>
      </c>
      <c r="O587" t="s">
        <v>410</v>
      </c>
      <c r="P587" t="s">
        <v>46</v>
      </c>
      <c r="Q587" t="s">
        <v>90</v>
      </c>
      <c r="R587" t="s">
        <v>411</v>
      </c>
      <c r="S587">
        <v>15.552000000000003</v>
      </c>
      <c r="T587">
        <v>3</v>
      </c>
      <c r="U587">
        <v>0.2</v>
      </c>
      <c r="V587">
        <v>5.4432</v>
      </c>
    </row>
    <row r="588" spans="1:22" x14ac:dyDescent="0.3">
      <c r="A588">
        <v>2163</v>
      </c>
      <c r="B588" t="s">
        <v>5097</v>
      </c>
      <c r="C588">
        <v>2014</v>
      </c>
      <c r="D588" s="13">
        <v>41712</v>
      </c>
      <c r="E588" s="13">
        <v>41718</v>
      </c>
      <c r="F588" t="s">
        <v>50</v>
      </c>
      <c r="G588" t="s">
        <v>5098</v>
      </c>
      <c r="H588" t="s">
        <v>5099</v>
      </c>
      <c r="I588" t="s">
        <v>102</v>
      </c>
      <c r="J588" t="s">
        <v>27</v>
      </c>
      <c r="K588" t="s">
        <v>5100</v>
      </c>
      <c r="L588" t="s">
        <v>43</v>
      </c>
      <c r="M588">
        <v>95336</v>
      </c>
      <c r="N588" t="s">
        <v>44</v>
      </c>
      <c r="O588" t="s">
        <v>4293</v>
      </c>
      <c r="P588" t="s">
        <v>46</v>
      </c>
      <c r="Q588" t="s">
        <v>90</v>
      </c>
      <c r="R588" t="s">
        <v>4294</v>
      </c>
      <c r="S588">
        <v>314.54999999999995</v>
      </c>
      <c r="T588">
        <v>3</v>
      </c>
      <c r="U588">
        <v>0</v>
      </c>
      <c r="V588">
        <v>150.98399999999998</v>
      </c>
    </row>
    <row r="589" spans="1:22" x14ac:dyDescent="0.3">
      <c r="A589">
        <v>2105</v>
      </c>
      <c r="B589" t="s">
        <v>5005</v>
      </c>
      <c r="C589">
        <v>2014</v>
      </c>
      <c r="D589" s="13">
        <v>41723</v>
      </c>
      <c r="E589" s="13">
        <v>41727</v>
      </c>
      <c r="F589" t="s">
        <v>23</v>
      </c>
      <c r="G589" t="s">
        <v>2605</v>
      </c>
      <c r="H589" t="s">
        <v>2606</v>
      </c>
      <c r="I589" t="s">
        <v>41</v>
      </c>
      <c r="J589" t="s">
        <v>27</v>
      </c>
      <c r="K589" t="s">
        <v>266</v>
      </c>
      <c r="L589" t="s">
        <v>267</v>
      </c>
      <c r="M589">
        <v>10009</v>
      </c>
      <c r="N589" t="s">
        <v>148</v>
      </c>
      <c r="O589" t="s">
        <v>844</v>
      </c>
      <c r="P589" t="s">
        <v>71</v>
      </c>
      <c r="Q589" t="s">
        <v>161</v>
      </c>
      <c r="R589" t="s">
        <v>845</v>
      </c>
      <c r="S589">
        <v>26</v>
      </c>
      <c r="T589">
        <v>2</v>
      </c>
      <c r="U589">
        <v>0</v>
      </c>
      <c r="V589">
        <v>11.7</v>
      </c>
    </row>
    <row r="590" spans="1:22" x14ac:dyDescent="0.3">
      <c r="A590">
        <v>2104</v>
      </c>
      <c r="B590" t="s">
        <v>5005</v>
      </c>
      <c r="C590">
        <v>2014</v>
      </c>
      <c r="D590" s="13">
        <v>41723</v>
      </c>
      <c r="E590" s="13">
        <v>41727</v>
      </c>
      <c r="F590" t="s">
        <v>23</v>
      </c>
      <c r="G590" t="s">
        <v>2605</v>
      </c>
      <c r="H590" t="s">
        <v>2606</v>
      </c>
      <c r="I590" t="s">
        <v>41</v>
      </c>
      <c r="J590" t="s">
        <v>27</v>
      </c>
      <c r="K590" t="s">
        <v>266</v>
      </c>
      <c r="L590" t="s">
        <v>267</v>
      </c>
      <c r="M590">
        <v>10009</v>
      </c>
      <c r="N590" t="s">
        <v>148</v>
      </c>
      <c r="O590" t="s">
        <v>1730</v>
      </c>
      <c r="P590" t="s">
        <v>46</v>
      </c>
      <c r="Q590" t="s">
        <v>90</v>
      </c>
      <c r="R590" t="s">
        <v>5006</v>
      </c>
      <c r="S590">
        <v>221.92</v>
      </c>
      <c r="T590">
        <v>4</v>
      </c>
      <c r="U590">
        <v>0</v>
      </c>
      <c r="V590">
        <v>106.52159999999999</v>
      </c>
    </row>
    <row r="591" spans="1:22" x14ac:dyDescent="0.3">
      <c r="A591">
        <v>2102</v>
      </c>
      <c r="B591" t="s">
        <v>4999</v>
      </c>
      <c r="C591">
        <v>2011</v>
      </c>
      <c r="D591" s="13">
        <v>40612</v>
      </c>
      <c r="E591" s="13">
        <v>40619</v>
      </c>
      <c r="F591" t="s">
        <v>50</v>
      </c>
      <c r="G591" t="s">
        <v>3450</v>
      </c>
      <c r="H591" t="s">
        <v>3451</v>
      </c>
      <c r="I591" t="s">
        <v>26</v>
      </c>
      <c r="J591" t="s">
        <v>27</v>
      </c>
      <c r="K591" t="s">
        <v>807</v>
      </c>
      <c r="L591" t="s">
        <v>457</v>
      </c>
      <c r="M591">
        <v>80219</v>
      </c>
      <c r="N591" t="s">
        <v>44</v>
      </c>
      <c r="O591" t="s">
        <v>4226</v>
      </c>
      <c r="P591" t="s">
        <v>46</v>
      </c>
      <c r="Q591" t="s">
        <v>68</v>
      </c>
      <c r="R591" t="s">
        <v>4227</v>
      </c>
      <c r="S591">
        <v>83.168000000000006</v>
      </c>
      <c r="T591">
        <v>4</v>
      </c>
      <c r="U591">
        <v>0.2</v>
      </c>
      <c r="V591">
        <v>9.3563999999999936</v>
      </c>
    </row>
    <row r="592" spans="1:22" x14ac:dyDescent="0.3">
      <c r="A592">
        <v>589</v>
      </c>
      <c r="B592" t="s">
        <v>1973</v>
      </c>
      <c r="C592">
        <v>2013</v>
      </c>
      <c r="D592" s="13">
        <v>41354</v>
      </c>
      <c r="E592" s="13">
        <v>41358</v>
      </c>
      <c r="F592" t="s">
        <v>50</v>
      </c>
      <c r="G592" t="s">
        <v>1974</v>
      </c>
      <c r="H592" t="s">
        <v>1975</v>
      </c>
      <c r="I592" t="s">
        <v>26</v>
      </c>
      <c r="J592" t="s">
        <v>27</v>
      </c>
      <c r="K592" t="s">
        <v>1976</v>
      </c>
      <c r="L592" t="s">
        <v>420</v>
      </c>
      <c r="M592">
        <v>97301</v>
      </c>
      <c r="N592" t="s">
        <v>44</v>
      </c>
      <c r="O592" t="s">
        <v>1977</v>
      </c>
      <c r="P592" t="s">
        <v>71</v>
      </c>
      <c r="Q592" t="s">
        <v>72</v>
      </c>
      <c r="R592" t="s">
        <v>1978</v>
      </c>
      <c r="S592">
        <v>84.784000000000006</v>
      </c>
      <c r="T592">
        <v>2</v>
      </c>
      <c r="U592">
        <v>0.2</v>
      </c>
      <c r="V592">
        <v>-20.136200000000006</v>
      </c>
    </row>
    <row r="593" spans="1:22" x14ac:dyDescent="0.3">
      <c r="A593">
        <v>590</v>
      </c>
      <c r="B593" t="s">
        <v>1973</v>
      </c>
      <c r="C593">
        <v>2013</v>
      </c>
      <c r="D593" s="13">
        <v>41354</v>
      </c>
      <c r="E593" s="13">
        <v>41358</v>
      </c>
      <c r="F593" t="s">
        <v>50</v>
      </c>
      <c r="G593" t="s">
        <v>1974</v>
      </c>
      <c r="H593" t="s">
        <v>1975</v>
      </c>
      <c r="I593" t="s">
        <v>26</v>
      </c>
      <c r="J593" t="s">
        <v>27</v>
      </c>
      <c r="K593" t="s">
        <v>1976</v>
      </c>
      <c r="L593" t="s">
        <v>420</v>
      </c>
      <c r="M593">
        <v>97301</v>
      </c>
      <c r="N593" t="s">
        <v>44</v>
      </c>
      <c r="O593" t="s">
        <v>1979</v>
      </c>
      <c r="P593" t="s">
        <v>46</v>
      </c>
      <c r="Q593" t="s">
        <v>90</v>
      </c>
      <c r="R593" t="s">
        <v>1980</v>
      </c>
      <c r="S593">
        <v>20.736000000000004</v>
      </c>
      <c r="T593">
        <v>4</v>
      </c>
      <c r="U593">
        <v>0.2</v>
      </c>
      <c r="V593">
        <v>7.2576000000000001</v>
      </c>
    </row>
    <row r="594" spans="1:22" x14ac:dyDescent="0.3">
      <c r="A594">
        <v>591</v>
      </c>
      <c r="B594" t="s">
        <v>1973</v>
      </c>
      <c r="C594">
        <v>2013</v>
      </c>
      <c r="D594" s="13">
        <v>41354</v>
      </c>
      <c r="E594" s="13">
        <v>41358</v>
      </c>
      <c r="F594" t="s">
        <v>50</v>
      </c>
      <c r="G594" t="s">
        <v>1974</v>
      </c>
      <c r="H594" t="s">
        <v>1975</v>
      </c>
      <c r="I594" t="s">
        <v>26</v>
      </c>
      <c r="J594" t="s">
        <v>27</v>
      </c>
      <c r="K594" t="s">
        <v>1976</v>
      </c>
      <c r="L594" t="s">
        <v>420</v>
      </c>
      <c r="M594">
        <v>97301</v>
      </c>
      <c r="N594" t="s">
        <v>44</v>
      </c>
      <c r="O594" t="s">
        <v>1712</v>
      </c>
      <c r="P594" t="s">
        <v>46</v>
      </c>
      <c r="Q594" t="s">
        <v>75</v>
      </c>
      <c r="R594" t="s">
        <v>1713</v>
      </c>
      <c r="S594">
        <v>16.821000000000005</v>
      </c>
      <c r="T594">
        <v>3</v>
      </c>
      <c r="U594">
        <v>0.7</v>
      </c>
      <c r="V594">
        <v>-12.896100000000004</v>
      </c>
    </row>
    <row r="595" spans="1:22" x14ac:dyDescent="0.3">
      <c r="A595">
        <v>592</v>
      </c>
      <c r="B595" t="s">
        <v>1973</v>
      </c>
      <c r="C595">
        <v>2013</v>
      </c>
      <c r="D595" s="13">
        <v>41354</v>
      </c>
      <c r="E595" s="13">
        <v>41358</v>
      </c>
      <c r="F595" t="s">
        <v>50</v>
      </c>
      <c r="G595" t="s">
        <v>1974</v>
      </c>
      <c r="H595" t="s">
        <v>1975</v>
      </c>
      <c r="I595" t="s">
        <v>26</v>
      </c>
      <c r="J595" t="s">
        <v>27</v>
      </c>
      <c r="K595" t="s">
        <v>1976</v>
      </c>
      <c r="L595" t="s">
        <v>420</v>
      </c>
      <c r="M595">
        <v>97301</v>
      </c>
      <c r="N595" t="s">
        <v>44</v>
      </c>
      <c r="O595" t="s">
        <v>1981</v>
      </c>
      <c r="P595" t="s">
        <v>46</v>
      </c>
      <c r="Q595" t="s">
        <v>90</v>
      </c>
      <c r="R595" t="s">
        <v>1982</v>
      </c>
      <c r="S595">
        <v>10.368000000000002</v>
      </c>
      <c r="T595">
        <v>2</v>
      </c>
      <c r="U595">
        <v>0.2</v>
      </c>
      <c r="V595">
        <v>3.6288</v>
      </c>
    </row>
    <row r="596" spans="1:22" x14ac:dyDescent="0.3">
      <c r="A596">
        <v>2101</v>
      </c>
      <c r="B596" t="s">
        <v>4999</v>
      </c>
      <c r="C596">
        <v>2011</v>
      </c>
      <c r="D596" s="13">
        <v>40612</v>
      </c>
      <c r="E596" s="13">
        <v>40619</v>
      </c>
      <c r="F596" t="s">
        <v>50</v>
      </c>
      <c r="G596" t="s">
        <v>3450</v>
      </c>
      <c r="H596" t="s">
        <v>3451</v>
      </c>
      <c r="I596" t="s">
        <v>26</v>
      </c>
      <c r="J596" t="s">
        <v>27</v>
      </c>
      <c r="K596" t="s">
        <v>807</v>
      </c>
      <c r="L596" t="s">
        <v>457</v>
      </c>
      <c r="M596">
        <v>80219</v>
      </c>
      <c r="N596" t="s">
        <v>44</v>
      </c>
      <c r="O596" t="s">
        <v>5000</v>
      </c>
      <c r="P596" t="s">
        <v>46</v>
      </c>
      <c r="Q596" t="s">
        <v>59</v>
      </c>
      <c r="R596" t="s">
        <v>5001</v>
      </c>
      <c r="S596">
        <v>636.40800000000013</v>
      </c>
      <c r="T596">
        <v>3</v>
      </c>
      <c r="U596">
        <v>0.2</v>
      </c>
      <c r="V596">
        <v>-15.910200000000088</v>
      </c>
    </row>
    <row r="597" spans="1:22" x14ac:dyDescent="0.3">
      <c r="A597">
        <v>2026</v>
      </c>
      <c r="B597" t="s">
        <v>4903</v>
      </c>
      <c r="C597">
        <v>2012</v>
      </c>
      <c r="D597" s="13">
        <v>40981</v>
      </c>
      <c r="E597" s="13">
        <v>40983</v>
      </c>
      <c r="F597" t="s">
        <v>188</v>
      </c>
      <c r="G597" t="s">
        <v>4266</v>
      </c>
      <c r="H597" t="s">
        <v>4267</v>
      </c>
      <c r="I597" t="s">
        <v>26</v>
      </c>
      <c r="J597" t="s">
        <v>27</v>
      </c>
      <c r="K597" t="s">
        <v>95</v>
      </c>
      <c r="L597" t="s">
        <v>96</v>
      </c>
      <c r="M597">
        <v>98103</v>
      </c>
      <c r="N597" t="s">
        <v>44</v>
      </c>
      <c r="O597" t="s">
        <v>2462</v>
      </c>
      <c r="P597" t="s">
        <v>32</v>
      </c>
      <c r="Q597" t="s">
        <v>33</v>
      </c>
      <c r="R597" t="s">
        <v>2463</v>
      </c>
      <c r="S597">
        <v>141.96</v>
      </c>
      <c r="T597">
        <v>2</v>
      </c>
      <c r="U597">
        <v>0</v>
      </c>
      <c r="V597">
        <v>39.748800000000003</v>
      </c>
    </row>
    <row r="598" spans="1:22" x14ac:dyDescent="0.3">
      <c r="A598">
        <v>2020</v>
      </c>
      <c r="B598" t="s">
        <v>4897</v>
      </c>
      <c r="C598">
        <v>2012</v>
      </c>
      <c r="D598" s="13">
        <v>40987</v>
      </c>
      <c r="E598" s="13">
        <v>40991</v>
      </c>
      <c r="F598" t="s">
        <v>50</v>
      </c>
      <c r="G598" t="s">
        <v>2648</v>
      </c>
      <c r="H598" t="s">
        <v>2649</v>
      </c>
      <c r="I598" t="s">
        <v>26</v>
      </c>
      <c r="J598" t="s">
        <v>27</v>
      </c>
      <c r="K598" t="s">
        <v>4898</v>
      </c>
      <c r="L598" t="s">
        <v>43</v>
      </c>
      <c r="M598">
        <v>92404</v>
      </c>
      <c r="N598" t="s">
        <v>44</v>
      </c>
      <c r="O598" t="s">
        <v>796</v>
      </c>
      <c r="P598" t="s">
        <v>46</v>
      </c>
      <c r="Q598" t="s">
        <v>90</v>
      </c>
      <c r="R598" t="s">
        <v>797</v>
      </c>
      <c r="S598">
        <v>40.14</v>
      </c>
      <c r="T598">
        <v>6</v>
      </c>
      <c r="U598">
        <v>0</v>
      </c>
      <c r="V598">
        <v>19.668600000000001</v>
      </c>
    </row>
    <row r="599" spans="1:22" x14ac:dyDescent="0.3">
      <c r="A599">
        <v>2019</v>
      </c>
      <c r="B599" t="s">
        <v>4897</v>
      </c>
      <c r="C599">
        <v>2012</v>
      </c>
      <c r="D599" s="13">
        <v>40987</v>
      </c>
      <c r="E599" s="13">
        <v>40991</v>
      </c>
      <c r="F599" t="s">
        <v>50</v>
      </c>
      <c r="G599" t="s">
        <v>2648</v>
      </c>
      <c r="H599" t="s">
        <v>2649</v>
      </c>
      <c r="I599" t="s">
        <v>26</v>
      </c>
      <c r="J599" t="s">
        <v>27</v>
      </c>
      <c r="K599" t="s">
        <v>4898</v>
      </c>
      <c r="L599" t="s">
        <v>43</v>
      </c>
      <c r="M599">
        <v>92404</v>
      </c>
      <c r="N599" t="s">
        <v>44</v>
      </c>
      <c r="O599" t="s">
        <v>4217</v>
      </c>
      <c r="P599" t="s">
        <v>46</v>
      </c>
      <c r="Q599" t="s">
        <v>578</v>
      </c>
      <c r="R599" t="s">
        <v>4218</v>
      </c>
      <c r="S599">
        <v>33.36</v>
      </c>
      <c r="T599">
        <v>4</v>
      </c>
      <c r="U599">
        <v>0</v>
      </c>
      <c r="V599">
        <v>8.6736000000000004</v>
      </c>
    </row>
    <row r="600" spans="1:22" x14ac:dyDescent="0.3">
      <c r="A600">
        <v>2018</v>
      </c>
      <c r="B600" t="s">
        <v>4897</v>
      </c>
      <c r="C600">
        <v>2012</v>
      </c>
      <c r="D600" s="13">
        <v>40987</v>
      </c>
      <c r="E600" s="13">
        <v>40991</v>
      </c>
      <c r="F600" t="s">
        <v>50</v>
      </c>
      <c r="G600" t="s">
        <v>2648</v>
      </c>
      <c r="H600" t="s">
        <v>2649</v>
      </c>
      <c r="I600" t="s">
        <v>26</v>
      </c>
      <c r="J600" t="s">
        <v>27</v>
      </c>
      <c r="K600" t="s">
        <v>4898</v>
      </c>
      <c r="L600" t="s">
        <v>43</v>
      </c>
      <c r="M600">
        <v>92404</v>
      </c>
      <c r="N600" t="s">
        <v>44</v>
      </c>
      <c r="O600" t="s">
        <v>45</v>
      </c>
      <c r="P600" t="s">
        <v>46</v>
      </c>
      <c r="Q600" t="s">
        <v>47</v>
      </c>
      <c r="R600" t="s">
        <v>48</v>
      </c>
      <c r="S600">
        <v>14.62</v>
      </c>
      <c r="T600">
        <v>2</v>
      </c>
      <c r="U600">
        <v>0</v>
      </c>
      <c r="V600">
        <v>6.8713999999999995</v>
      </c>
    </row>
    <row r="601" spans="1:22" x14ac:dyDescent="0.3">
      <c r="A601">
        <v>2017</v>
      </c>
      <c r="B601" t="s">
        <v>4897</v>
      </c>
      <c r="C601">
        <v>2012</v>
      </c>
      <c r="D601" s="13">
        <v>40987</v>
      </c>
      <c r="E601" s="13">
        <v>40991</v>
      </c>
      <c r="F601" t="s">
        <v>50</v>
      </c>
      <c r="G601" t="s">
        <v>2648</v>
      </c>
      <c r="H601" t="s">
        <v>2649</v>
      </c>
      <c r="I601" t="s">
        <v>26</v>
      </c>
      <c r="J601" t="s">
        <v>27</v>
      </c>
      <c r="K601" t="s">
        <v>4898</v>
      </c>
      <c r="L601" t="s">
        <v>43</v>
      </c>
      <c r="M601">
        <v>92404</v>
      </c>
      <c r="N601" t="s">
        <v>44</v>
      </c>
      <c r="O601" t="s">
        <v>4158</v>
      </c>
      <c r="P601" t="s">
        <v>46</v>
      </c>
      <c r="Q601" t="s">
        <v>75</v>
      </c>
      <c r="R601" t="s">
        <v>4159</v>
      </c>
      <c r="S601">
        <v>17.568000000000001</v>
      </c>
      <c r="T601">
        <v>2</v>
      </c>
      <c r="U601">
        <v>0.2</v>
      </c>
      <c r="V601">
        <v>6.3684000000000003</v>
      </c>
    </row>
    <row r="602" spans="1:22" x14ac:dyDescent="0.3">
      <c r="A602">
        <v>1931</v>
      </c>
      <c r="B602" t="s">
        <v>4784</v>
      </c>
      <c r="C602">
        <v>2014</v>
      </c>
      <c r="D602" s="13">
        <v>41715</v>
      </c>
      <c r="E602" s="13">
        <v>41717</v>
      </c>
      <c r="F602" t="s">
        <v>23</v>
      </c>
      <c r="G602" t="s">
        <v>785</v>
      </c>
      <c r="H602" t="s">
        <v>786</v>
      </c>
      <c r="I602" t="s">
        <v>102</v>
      </c>
      <c r="J602" t="s">
        <v>27</v>
      </c>
      <c r="K602" t="s">
        <v>95</v>
      </c>
      <c r="L602" t="s">
        <v>96</v>
      </c>
      <c r="M602">
        <v>98105</v>
      </c>
      <c r="N602" t="s">
        <v>44</v>
      </c>
      <c r="O602" t="s">
        <v>3500</v>
      </c>
      <c r="P602" t="s">
        <v>71</v>
      </c>
      <c r="Q602" t="s">
        <v>72</v>
      </c>
      <c r="R602" t="s">
        <v>3501</v>
      </c>
      <c r="S602">
        <v>659.97600000000011</v>
      </c>
      <c r="T602">
        <v>3</v>
      </c>
      <c r="U602">
        <v>0.2</v>
      </c>
      <c r="V602">
        <v>49.498199999999969</v>
      </c>
    </row>
    <row r="603" spans="1:22" x14ac:dyDescent="0.3">
      <c r="A603">
        <v>1930</v>
      </c>
      <c r="B603" t="s">
        <v>4784</v>
      </c>
      <c r="C603">
        <v>2014</v>
      </c>
      <c r="D603" s="13">
        <v>41715</v>
      </c>
      <c r="E603" s="13">
        <v>41717</v>
      </c>
      <c r="F603" t="s">
        <v>23</v>
      </c>
      <c r="G603" t="s">
        <v>785</v>
      </c>
      <c r="H603" t="s">
        <v>786</v>
      </c>
      <c r="I603" t="s">
        <v>102</v>
      </c>
      <c r="J603" t="s">
        <v>27</v>
      </c>
      <c r="K603" t="s">
        <v>95</v>
      </c>
      <c r="L603" t="s">
        <v>96</v>
      </c>
      <c r="M603">
        <v>98105</v>
      </c>
      <c r="N603" t="s">
        <v>44</v>
      </c>
      <c r="O603" t="s">
        <v>1008</v>
      </c>
      <c r="P603" t="s">
        <v>46</v>
      </c>
      <c r="Q603" t="s">
        <v>59</v>
      </c>
      <c r="R603" t="s">
        <v>1009</v>
      </c>
      <c r="S603">
        <v>46.51</v>
      </c>
      <c r="T603">
        <v>1</v>
      </c>
      <c r="U603">
        <v>0</v>
      </c>
      <c r="V603">
        <v>1.8603999999999985</v>
      </c>
    </row>
    <row r="604" spans="1:22" x14ac:dyDescent="0.3">
      <c r="A604">
        <v>1929</v>
      </c>
      <c r="B604" t="s">
        <v>4784</v>
      </c>
      <c r="C604">
        <v>2014</v>
      </c>
      <c r="D604" s="13">
        <v>41715</v>
      </c>
      <c r="E604" s="13">
        <v>41717</v>
      </c>
      <c r="F604" t="s">
        <v>23</v>
      </c>
      <c r="G604" t="s">
        <v>785</v>
      </c>
      <c r="H604" t="s">
        <v>786</v>
      </c>
      <c r="I604" t="s">
        <v>102</v>
      </c>
      <c r="J604" t="s">
        <v>27</v>
      </c>
      <c r="K604" t="s">
        <v>95</v>
      </c>
      <c r="L604" t="s">
        <v>96</v>
      </c>
      <c r="M604">
        <v>98105</v>
      </c>
      <c r="N604" t="s">
        <v>44</v>
      </c>
      <c r="O604" t="s">
        <v>4785</v>
      </c>
      <c r="P604" t="s">
        <v>46</v>
      </c>
      <c r="Q604" t="s">
        <v>90</v>
      </c>
      <c r="R604" t="s">
        <v>4786</v>
      </c>
      <c r="S604">
        <v>6.48</v>
      </c>
      <c r="T604">
        <v>1</v>
      </c>
      <c r="U604">
        <v>0</v>
      </c>
      <c r="V604">
        <v>3.1104000000000003</v>
      </c>
    </row>
    <row r="605" spans="1:22" x14ac:dyDescent="0.3">
      <c r="A605">
        <v>1926</v>
      </c>
      <c r="B605" t="s">
        <v>4779</v>
      </c>
      <c r="C605">
        <v>2014</v>
      </c>
      <c r="D605" s="13">
        <v>41708</v>
      </c>
      <c r="E605" s="13">
        <v>41712</v>
      </c>
      <c r="F605" t="s">
        <v>50</v>
      </c>
      <c r="G605" t="s">
        <v>2908</v>
      </c>
      <c r="H605" t="s">
        <v>2909</v>
      </c>
      <c r="I605" t="s">
        <v>41</v>
      </c>
      <c r="J605" t="s">
        <v>27</v>
      </c>
      <c r="K605" t="s">
        <v>127</v>
      </c>
      <c r="L605" t="s">
        <v>43</v>
      </c>
      <c r="M605">
        <v>94110</v>
      </c>
      <c r="N605" t="s">
        <v>44</v>
      </c>
      <c r="O605" t="s">
        <v>1180</v>
      </c>
      <c r="P605" t="s">
        <v>71</v>
      </c>
      <c r="Q605" t="s">
        <v>161</v>
      </c>
      <c r="R605" t="s">
        <v>1181</v>
      </c>
      <c r="S605">
        <v>199.98</v>
      </c>
      <c r="T605">
        <v>2</v>
      </c>
      <c r="U605">
        <v>0</v>
      </c>
      <c r="V605">
        <v>69.992999999999995</v>
      </c>
    </row>
    <row r="606" spans="1:22" x14ac:dyDescent="0.3">
      <c r="A606">
        <v>603</v>
      </c>
      <c r="B606" t="s">
        <v>2008</v>
      </c>
      <c r="C606">
        <v>2011</v>
      </c>
      <c r="D606" s="13">
        <v>40617</v>
      </c>
      <c r="E606" s="13">
        <v>40621</v>
      </c>
      <c r="F606" t="s">
        <v>50</v>
      </c>
      <c r="G606" t="s">
        <v>2009</v>
      </c>
      <c r="H606" t="s">
        <v>2010</v>
      </c>
      <c r="I606" t="s">
        <v>26</v>
      </c>
      <c r="J606" t="s">
        <v>27</v>
      </c>
      <c r="K606" t="s">
        <v>900</v>
      </c>
      <c r="L606" t="s">
        <v>54</v>
      </c>
      <c r="M606">
        <v>33614</v>
      </c>
      <c r="N606" t="s">
        <v>30</v>
      </c>
      <c r="O606" t="s">
        <v>2011</v>
      </c>
      <c r="P606" t="s">
        <v>46</v>
      </c>
      <c r="Q606" t="s">
        <v>59</v>
      </c>
      <c r="R606" t="s">
        <v>2012</v>
      </c>
      <c r="S606">
        <v>142.77600000000001</v>
      </c>
      <c r="T606">
        <v>1</v>
      </c>
      <c r="U606">
        <v>0.2</v>
      </c>
      <c r="V606">
        <v>17.84699999999998</v>
      </c>
    </row>
    <row r="607" spans="1:22" x14ac:dyDescent="0.3">
      <c r="A607">
        <v>604</v>
      </c>
      <c r="B607" t="s">
        <v>2008</v>
      </c>
      <c r="C607">
        <v>2011</v>
      </c>
      <c r="D607" s="13">
        <v>40617</v>
      </c>
      <c r="E607" s="13">
        <v>40621</v>
      </c>
      <c r="F607" t="s">
        <v>50</v>
      </c>
      <c r="G607" t="s">
        <v>2009</v>
      </c>
      <c r="H607" t="s">
        <v>2010</v>
      </c>
      <c r="I607" t="s">
        <v>26</v>
      </c>
      <c r="J607" t="s">
        <v>27</v>
      </c>
      <c r="K607" t="s">
        <v>900</v>
      </c>
      <c r="L607" t="s">
        <v>54</v>
      </c>
      <c r="M607">
        <v>33614</v>
      </c>
      <c r="N607" t="s">
        <v>30</v>
      </c>
      <c r="O607" t="s">
        <v>1138</v>
      </c>
      <c r="P607" t="s">
        <v>32</v>
      </c>
      <c r="Q607" t="s">
        <v>65</v>
      </c>
      <c r="R607" t="s">
        <v>1139</v>
      </c>
      <c r="S607">
        <v>45.695999999999998</v>
      </c>
      <c r="T607">
        <v>3</v>
      </c>
      <c r="U607">
        <v>0.2</v>
      </c>
      <c r="V607">
        <v>5.1407999999999916</v>
      </c>
    </row>
    <row r="608" spans="1:22" x14ac:dyDescent="0.3">
      <c r="A608">
        <v>605</v>
      </c>
      <c r="B608" t="s">
        <v>2008</v>
      </c>
      <c r="C608">
        <v>2011</v>
      </c>
      <c r="D608" s="13">
        <v>40617</v>
      </c>
      <c r="E608" s="13">
        <v>40621</v>
      </c>
      <c r="F608" t="s">
        <v>50</v>
      </c>
      <c r="G608" t="s">
        <v>2009</v>
      </c>
      <c r="H608" t="s">
        <v>2010</v>
      </c>
      <c r="I608" t="s">
        <v>26</v>
      </c>
      <c r="J608" t="s">
        <v>27</v>
      </c>
      <c r="K608" t="s">
        <v>900</v>
      </c>
      <c r="L608" t="s">
        <v>54</v>
      </c>
      <c r="M608">
        <v>33614</v>
      </c>
      <c r="N608" t="s">
        <v>30</v>
      </c>
      <c r="O608" t="s">
        <v>1522</v>
      </c>
      <c r="P608" t="s">
        <v>46</v>
      </c>
      <c r="Q608" t="s">
        <v>75</v>
      </c>
      <c r="R608" t="s">
        <v>1523</v>
      </c>
      <c r="S608">
        <v>7.218</v>
      </c>
      <c r="T608">
        <v>3</v>
      </c>
      <c r="U608">
        <v>0.7</v>
      </c>
      <c r="V608">
        <v>-5.5338000000000012</v>
      </c>
    </row>
    <row r="609" spans="1:22" x14ac:dyDescent="0.3">
      <c r="A609">
        <v>606</v>
      </c>
      <c r="B609" t="s">
        <v>2008</v>
      </c>
      <c r="C609">
        <v>2011</v>
      </c>
      <c r="D609" s="13">
        <v>40617</v>
      </c>
      <c r="E609" s="13">
        <v>40621</v>
      </c>
      <c r="F609" t="s">
        <v>50</v>
      </c>
      <c r="G609" t="s">
        <v>2009</v>
      </c>
      <c r="H609" t="s">
        <v>2010</v>
      </c>
      <c r="I609" t="s">
        <v>26</v>
      </c>
      <c r="J609" t="s">
        <v>27</v>
      </c>
      <c r="K609" t="s">
        <v>900</v>
      </c>
      <c r="L609" t="s">
        <v>54</v>
      </c>
      <c r="M609">
        <v>33614</v>
      </c>
      <c r="N609" t="s">
        <v>30</v>
      </c>
      <c r="O609" t="s">
        <v>1494</v>
      </c>
      <c r="P609" t="s">
        <v>46</v>
      </c>
      <c r="Q609" t="s">
        <v>75</v>
      </c>
      <c r="R609" t="s">
        <v>1495</v>
      </c>
      <c r="S609">
        <v>43.188000000000009</v>
      </c>
      <c r="T609">
        <v>4</v>
      </c>
      <c r="U609">
        <v>0.7</v>
      </c>
      <c r="V609">
        <v>-31.671199999999999</v>
      </c>
    </row>
    <row r="610" spans="1:22" x14ac:dyDescent="0.3">
      <c r="A610">
        <v>607</v>
      </c>
      <c r="B610" t="s">
        <v>2008</v>
      </c>
      <c r="C610">
        <v>2011</v>
      </c>
      <c r="D610" s="13">
        <v>40617</v>
      </c>
      <c r="E610" s="13">
        <v>40621</v>
      </c>
      <c r="F610" t="s">
        <v>50</v>
      </c>
      <c r="G610" t="s">
        <v>2009</v>
      </c>
      <c r="H610" t="s">
        <v>2010</v>
      </c>
      <c r="I610" t="s">
        <v>26</v>
      </c>
      <c r="J610" t="s">
        <v>27</v>
      </c>
      <c r="K610" t="s">
        <v>900</v>
      </c>
      <c r="L610" t="s">
        <v>54</v>
      </c>
      <c r="M610">
        <v>33614</v>
      </c>
      <c r="N610" t="s">
        <v>30</v>
      </c>
      <c r="O610" t="s">
        <v>2013</v>
      </c>
      <c r="P610" t="s">
        <v>46</v>
      </c>
      <c r="Q610" t="s">
        <v>90</v>
      </c>
      <c r="R610" t="s">
        <v>2014</v>
      </c>
      <c r="S610">
        <v>131.904</v>
      </c>
      <c r="T610">
        <v>3</v>
      </c>
      <c r="U610">
        <v>0.2</v>
      </c>
      <c r="V610">
        <v>47.815200000000004</v>
      </c>
    </row>
    <row r="611" spans="1:22" x14ac:dyDescent="0.3">
      <c r="A611">
        <v>1892</v>
      </c>
      <c r="B611" t="s">
        <v>4698</v>
      </c>
      <c r="C611">
        <v>2011</v>
      </c>
      <c r="D611" s="13">
        <v>40616</v>
      </c>
      <c r="E611" s="13">
        <v>40620</v>
      </c>
      <c r="F611" t="s">
        <v>50</v>
      </c>
      <c r="G611" t="s">
        <v>1358</v>
      </c>
      <c r="H611" t="s">
        <v>1359</v>
      </c>
      <c r="I611" t="s">
        <v>41</v>
      </c>
      <c r="J611" t="s">
        <v>27</v>
      </c>
      <c r="K611" t="s">
        <v>1455</v>
      </c>
      <c r="L611" t="s">
        <v>43</v>
      </c>
      <c r="M611">
        <v>92646</v>
      </c>
      <c r="N611" t="s">
        <v>44</v>
      </c>
      <c r="O611" t="s">
        <v>4699</v>
      </c>
      <c r="P611" t="s">
        <v>46</v>
      </c>
      <c r="Q611" t="s">
        <v>68</v>
      </c>
      <c r="R611" t="s">
        <v>4700</v>
      </c>
      <c r="S611">
        <v>3.38</v>
      </c>
      <c r="T611">
        <v>1</v>
      </c>
      <c r="U611">
        <v>0</v>
      </c>
      <c r="V611">
        <v>1.2505999999999999</v>
      </c>
    </row>
    <row r="612" spans="1:22" x14ac:dyDescent="0.3">
      <c r="A612">
        <v>1891</v>
      </c>
      <c r="B612" t="s">
        <v>4698</v>
      </c>
      <c r="C612">
        <v>2011</v>
      </c>
      <c r="D612" s="13">
        <v>40616</v>
      </c>
      <c r="E612" s="13">
        <v>40620</v>
      </c>
      <c r="F612" t="s">
        <v>50</v>
      </c>
      <c r="G612" t="s">
        <v>1358</v>
      </c>
      <c r="H612" t="s">
        <v>1359</v>
      </c>
      <c r="I612" t="s">
        <v>41</v>
      </c>
      <c r="J612" t="s">
        <v>27</v>
      </c>
      <c r="K612" t="s">
        <v>1455</v>
      </c>
      <c r="L612" t="s">
        <v>43</v>
      </c>
      <c r="M612">
        <v>92646</v>
      </c>
      <c r="N612" t="s">
        <v>44</v>
      </c>
      <c r="O612" t="s">
        <v>2030</v>
      </c>
      <c r="P612" t="s">
        <v>46</v>
      </c>
      <c r="Q612" t="s">
        <v>90</v>
      </c>
      <c r="R612" t="s">
        <v>2031</v>
      </c>
      <c r="S612">
        <v>10.56</v>
      </c>
      <c r="T612">
        <v>2</v>
      </c>
      <c r="U612">
        <v>0</v>
      </c>
      <c r="V612">
        <v>4.7519999999999998</v>
      </c>
    </row>
    <row r="613" spans="1:22" x14ac:dyDescent="0.3">
      <c r="A613">
        <v>1883</v>
      </c>
      <c r="B613" t="s">
        <v>4686</v>
      </c>
      <c r="C613">
        <v>2012</v>
      </c>
      <c r="D613" s="13">
        <v>40973</v>
      </c>
      <c r="E613" s="13">
        <v>40973</v>
      </c>
      <c r="F613" t="s">
        <v>1290</v>
      </c>
      <c r="G613" t="s">
        <v>1417</v>
      </c>
      <c r="H613" t="s">
        <v>1418</v>
      </c>
      <c r="I613" t="s">
        <v>26</v>
      </c>
      <c r="J613" t="s">
        <v>27</v>
      </c>
      <c r="K613" t="s">
        <v>266</v>
      </c>
      <c r="L613" t="s">
        <v>267</v>
      </c>
      <c r="M613">
        <v>10011</v>
      </c>
      <c r="N613" t="s">
        <v>148</v>
      </c>
      <c r="O613" t="s">
        <v>1652</v>
      </c>
      <c r="P613" t="s">
        <v>46</v>
      </c>
      <c r="Q613" t="s">
        <v>59</v>
      </c>
      <c r="R613" t="s">
        <v>1653</v>
      </c>
      <c r="S613">
        <v>563.4</v>
      </c>
      <c r="T613">
        <v>4</v>
      </c>
      <c r="U613">
        <v>0</v>
      </c>
      <c r="V613">
        <v>67.608000000000004</v>
      </c>
    </row>
    <row r="614" spans="1:22" x14ac:dyDescent="0.3">
      <c r="A614">
        <v>1882</v>
      </c>
      <c r="B614" t="s">
        <v>4686</v>
      </c>
      <c r="C614">
        <v>2012</v>
      </c>
      <c r="D614" s="13">
        <v>40973</v>
      </c>
      <c r="E614" s="13">
        <v>40973</v>
      </c>
      <c r="F614" t="s">
        <v>1290</v>
      </c>
      <c r="G614" t="s">
        <v>1417</v>
      </c>
      <c r="H614" t="s">
        <v>1418</v>
      </c>
      <c r="I614" t="s">
        <v>26</v>
      </c>
      <c r="J614" t="s">
        <v>27</v>
      </c>
      <c r="K614" t="s">
        <v>266</v>
      </c>
      <c r="L614" t="s">
        <v>267</v>
      </c>
      <c r="M614">
        <v>10011</v>
      </c>
      <c r="N614" t="s">
        <v>148</v>
      </c>
      <c r="O614" t="s">
        <v>304</v>
      </c>
      <c r="P614" t="s">
        <v>32</v>
      </c>
      <c r="Q614" t="s">
        <v>36</v>
      </c>
      <c r="R614" t="s">
        <v>305</v>
      </c>
      <c r="S614">
        <v>383.60700000000003</v>
      </c>
      <c r="T614">
        <v>7</v>
      </c>
      <c r="U614">
        <v>0.1</v>
      </c>
      <c r="V614">
        <v>63.934499999999971</v>
      </c>
    </row>
    <row r="615" spans="1:22" x14ac:dyDescent="0.3">
      <c r="A615">
        <v>1881</v>
      </c>
      <c r="B615" t="s">
        <v>4686</v>
      </c>
      <c r="C615">
        <v>2012</v>
      </c>
      <c r="D615" s="13">
        <v>40973</v>
      </c>
      <c r="E615" s="13">
        <v>40973</v>
      </c>
      <c r="F615" t="s">
        <v>1290</v>
      </c>
      <c r="G615" t="s">
        <v>1417</v>
      </c>
      <c r="H615" t="s">
        <v>1418</v>
      </c>
      <c r="I615" t="s">
        <v>26</v>
      </c>
      <c r="J615" t="s">
        <v>27</v>
      </c>
      <c r="K615" t="s">
        <v>266</v>
      </c>
      <c r="L615" t="s">
        <v>267</v>
      </c>
      <c r="M615">
        <v>10011</v>
      </c>
      <c r="N615" t="s">
        <v>148</v>
      </c>
      <c r="O615" t="s">
        <v>4687</v>
      </c>
      <c r="P615" t="s">
        <v>46</v>
      </c>
      <c r="Q615" t="s">
        <v>173</v>
      </c>
      <c r="R615" t="s">
        <v>186</v>
      </c>
      <c r="S615">
        <v>29.339999999999996</v>
      </c>
      <c r="T615">
        <v>3</v>
      </c>
      <c r="U615">
        <v>0</v>
      </c>
      <c r="V615">
        <v>14.669999999999998</v>
      </c>
    </row>
    <row r="616" spans="1:22" x14ac:dyDescent="0.3">
      <c r="A616">
        <v>1880</v>
      </c>
      <c r="B616" t="s">
        <v>4685</v>
      </c>
      <c r="C616">
        <v>2014</v>
      </c>
      <c r="D616" s="13">
        <v>41727</v>
      </c>
      <c r="E616" s="13">
        <v>41732</v>
      </c>
      <c r="F616" t="s">
        <v>50</v>
      </c>
      <c r="G616" t="s">
        <v>2632</v>
      </c>
      <c r="H616" t="s">
        <v>2633</v>
      </c>
      <c r="I616" t="s">
        <v>41</v>
      </c>
      <c r="J616" t="s">
        <v>27</v>
      </c>
      <c r="K616" t="s">
        <v>1521</v>
      </c>
      <c r="L616" t="s">
        <v>54</v>
      </c>
      <c r="M616">
        <v>32216</v>
      </c>
      <c r="N616" t="s">
        <v>30</v>
      </c>
      <c r="O616" t="s">
        <v>3862</v>
      </c>
      <c r="P616" t="s">
        <v>46</v>
      </c>
      <c r="Q616" t="s">
        <v>75</v>
      </c>
      <c r="R616" t="s">
        <v>3863</v>
      </c>
      <c r="S616">
        <v>68.742000000000019</v>
      </c>
      <c r="T616">
        <v>9</v>
      </c>
      <c r="U616">
        <v>0.7</v>
      </c>
      <c r="V616">
        <v>-48.119399999999985</v>
      </c>
    </row>
    <row r="617" spans="1:22" x14ac:dyDescent="0.3">
      <c r="A617">
        <v>1877</v>
      </c>
      <c r="B617" t="s">
        <v>4681</v>
      </c>
      <c r="C617">
        <v>2014</v>
      </c>
      <c r="D617" s="13">
        <v>41724</v>
      </c>
      <c r="E617" s="13">
        <v>41728</v>
      </c>
      <c r="F617" t="s">
        <v>50</v>
      </c>
      <c r="G617" t="s">
        <v>4682</v>
      </c>
      <c r="H617" t="s">
        <v>4683</v>
      </c>
      <c r="I617" t="s">
        <v>26</v>
      </c>
      <c r="J617" t="s">
        <v>27</v>
      </c>
      <c r="K617" t="s">
        <v>678</v>
      </c>
      <c r="L617" t="s">
        <v>104</v>
      </c>
      <c r="M617">
        <v>78207</v>
      </c>
      <c r="N617" t="s">
        <v>105</v>
      </c>
      <c r="O617" t="s">
        <v>1818</v>
      </c>
      <c r="P617" t="s">
        <v>71</v>
      </c>
      <c r="Q617" t="s">
        <v>72</v>
      </c>
      <c r="R617" t="s">
        <v>1819</v>
      </c>
      <c r="S617">
        <v>470.37600000000009</v>
      </c>
      <c r="T617">
        <v>3</v>
      </c>
      <c r="U617">
        <v>0.2</v>
      </c>
      <c r="V617">
        <v>47.037600000000026</v>
      </c>
    </row>
    <row r="618" spans="1:22" x14ac:dyDescent="0.3">
      <c r="A618">
        <v>1876</v>
      </c>
      <c r="B618" t="s">
        <v>4680</v>
      </c>
      <c r="C618">
        <v>2013</v>
      </c>
      <c r="D618" s="13">
        <v>41344</v>
      </c>
      <c r="E618" s="13">
        <v>41350</v>
      </c>
      <c r="F618" t="s">
        <v>50</v>
      </c>
      <c r="G618" t="s">
        <v>1453</v>
      </c>
      <c r="H618" t="s">
        <v>1454</v>
      </c>
      <c r="I618" t="s">
        <v>26</v>
      </c>
      <c r="J618" t="s">
        <v>27</v>
      </c>
      <c r="K618" t="s">
        <v>1173</v>
      </c>
      <c r="L618" t="s">
        <v>267</v>
      </c>
      <c r="M618">
        <v>11561</v>
      </c>
      <c r="N618" t="s">
        <v>148</v>
      </c>
      <c r="O618" t="s">
        <v>2281</v>
      </c>
      <c r="P618" t="s">
        <v>32</v>
      </c>
      <c r="Q618" t="s">
        <v>33</v>
      </c>
      <c r="R618" t="s">
        <v>2282</v>
      </c>
      <c r="S618">
        <v>176.78399999999999</v>
      </c>
      <c r="T618">
        <v>1</v>
      </c>
      <c r="U618">
        <v>0.2</v>
      </c>
      <c r="V618">
        <v>-22.098000000000013</v>
      </c>
    </row>
    <row r="619" spans="1:22" x14ac:dyDescent="0.3">
      <c r="A619">
        <v>1862</v>
      </c>
      <c r="B619" t="s">
        <v>4647</v>
      </c>
      <c r="C619">
        <v>2014</v>
      </c>
      <c r="D619" s="13">
        <v>41725</v>
      </c>
      <c r="E619" s="13">
        <v>41726</v>
      </c>
      <c r="F619" t="s">
        <v>188</v>
      </c>
      <c r="G619" t="s">
        <v>2520</v>
      </c>
      <c r="H619" t="s">
        <v>2521</v>
      </c>
      <c r="I619" t="s">
        <v>26</v>
      </c>
      <c r="J619" t="s">
        <v>27</v>
      </c>
      <c r="K619" t="s">
        <v>266</v>
      </c>
      <c r="L619" t="s">
        <v>267</v>
      </c>
      <c r="M619">
        <v>10009</v>
      </c>
      <c r="N619" t="s">
        <v>148</v>
      </c>
      <c r="O619" t="s">
        <v>739</v>
      </c>
      <c r="P619" t="s">
        <v>71</v>
      </c>
      <c r="Q619" t="s">
        <v>72</v>
      </c>
      <c r="R619" t="s">
        <v>740</v>
      </c>
      <c r="S619">
        <v>119.96</v>
      </c>
      <c r="T619">
        <v>4</v>
      </c>
      <c r="U619">
        <v>0</v>
      </c>
      <c r="V619">
        <v>33.588800000000006</v>
      </c>
    </row>
    <row r="620" spans="1:22" x14ac:dyDescent="0.3">
      <c r="A620">
        <v>1861</v>
      </c>
      <c r="B620" t="s">
        <v>4647</v>
      </c>
      <c r="C620">
        <v>2014</v>
      </c>
      <c r="D620" s="13">
        <v>41725</v>
      </c>
      <c r="E620" s="13">
        <v>41726</v>
      </c>
      <c r="F620" t="s">
        <v>188</v>
      </c>
      <c r="G620" t="s">
        <v>2520</v>
      </c>
      <c r="H620" t="s">
        <v>2521</v>
      </c>
      <c r="I620" t="s">
        <v>26</v>
      </c>
      <c r="J620" t="s">
        <v>27</v>
      </c>
      <c r="K620" t="s">
        <v>266</v>
      </c>
      <c r="L620" t="s">
        <v>267</v>
      </c>
      <c r="M620">
        <v>10009</v>
      </c>
      <c r="N620" t="s">
        <v>148</v>
      </c>
      <c r="O620" t="s">
        <v>4648</v>
      </c>
      <c r="P620" t="s">
        <v>32</v>
      </c>
      <c r="Q620" t="s">
        <v>33</v>
      </c>
      <c r="R620" t="s">
        <v>4649</v>
      </c>
      <c r="S620">
        <v>257.56799999999998</v>
      </c>
      <c r="T620">
        <v>2</v>
      </c>
      <c r="U620">
        <v>0.2</v>
      </c>
      <c r="V620">
        <v>-28.976400000000012</v>
      </c>
    </row>
    <row r="621" spans="1:22" x14ac:dyDescent="0.3">
      <c r="A621">
        <v>1771</v>
      </c>
      <c r="B621" t="s">
        <v>4489</v>
      </c>
      <c r="C621">
        <v>2014</v>
      </c>
      <c r="D621" s="13">
        <v>41701</v>
      </c>
      <c r="E621" s="13">
        <v>41707</v>
      </c>
      <c r="F621" t="s">
        <v>50</v>
      </c>
      <c r="G621" t="s">
        <v>355</v>
      </c>
      <c r="H621" t="s">
        <v>356</v>
      </c>
      <c r="I621" t="s">
        <v>41</v>
      </c>
      <c r="J621" t="s">
        <v>27</v>
      </c>
      <c r="K621" t="s">
        <v>815</v>
      </c>
      <c r="L621" t="s">
        <v>104</v>
      </c>
      <c r="M621">
        <v>75081</v>
      </c>
      <c r="N621" t="s">
        <v>105</v>
      </c>
      <c r="O621" t="s">
        <v>232</v>
      </c>
      <c r="P621" t="s">
        <v>46</v>
      </c>
      <c r="Q621" t="s">
        <v>75</v>
      </c>
      <c r="R621" t="s">
        <v>233</v>
      </c>
      <c r="S621">
        <v>12.221999999999998</v>
      </c>
      <c r="T621">
        <v>7</v>
      </c>
      <c r="U621">
        <v>0.8</v>
      </c>
      <c r="V621">
        <v>-20.166300000000007</v>
      </c>
    </row>
    <row r="622" spans="1:22" x14ac:dyDescent="0.3">
      <c r="A622">
        <v>1770</v>
      </c>
      <c r="B622" t="s">
        <v>4489</v>
      </c>
      <c r="C622">
        <v>2014</v>
      </c>
      <c r="D622" s="13">
        <v>41701</v>
      </c>
      <c r="E622" s="13">
        <v>41707</v>
      </c>
      <c r="F622" t="s">
        <v>50</v>
      </c>
      <c r="G622" t="s">
        <v>355</v>
      </c>
      <c r="H622" t="s">
        <v>356</v>
      </c>
      <c r="I622" t="s">
        <v>41</v>
      </c>
      <c r="J622" t="s">
        <v>27</v>
      </c>
      <c r="K622" t="s">
        <v>815</v>
      </c>
      <c r="L622" t="s">
        <v>104</v>
      </c>
      <c r="M622">
        <v>75081</v>
      </c>
      <c r="N622" t="s">
        <v>105</v>
      </c>
      <c r="O622" t="s">
        <v>1868</v>
      </c>
      <c r="P622" t="s">
        <v>46</v>
      </c>
      <c r="Q622" t="s">
        <v>578</v>
      </c>
      <c r="R622" t="s">
        <v>186</v>
      </c>
      <c r="S622">
        <v>6.9760000000000009</v>
      </c>
      <c r="T622">
        <v>4</v>
      </c>
      <c r="U622">
        <v>0.2</v>
      </c>
      <c r="V622">
        <v>-1.3952000000000013</v>
      </c>
    </row>
    <row r="623" spans="1:22" x14ac:dyDescent="0.3">
      <c r="A623">
        <v>1769</v>
      </c>
      <c r="B623" t="s">
        <v>4485</v>
      </c>
      <c r="C623">
        <v>2011</v>
      </c>
      <c r="D623" s="13">
        <v>40624</v>
      </c>
      <c r="E623" s="13">
        <v>40628</v>
      </c>
      <c r="F623" t="s">
        <v>50</v>
      </c>
      <c r="G623" t="s">
        <v>4486</v>
      </c>
      <c r="H623" t="s">
        <v>4487</v>
      </c>
      <c r="I623" t="s">
        <v>26</v>
      </c>
      <c r="J623" t="s">
        <v>27</v>
      </c>
      <c r="K623" t="s">
        <v>4488</v>
      </c>
      <c r="L623" t="s">
        <v>88</v>
      </c>
      <c r="M623">
        <v>27405</v>
      </c>
      <c r="N623" t="s">
        <v>30</v>
      </c>
      <c r="O623" t="s">
        <v>617</v>
      </c>
      <c r="P623" t="s">
        <v>46</v>
      </c>
      <c r="Q623" t="s">
        <v>75</v>
      </c>
      <c r="R623" t="s">
        <v>618</v>
      </c>
      <c r="S623">
        <v>51.465000000000018</v>
      </c>
      <c r="T623">
        <v>5</v>
      </c>
      <c r="U623">
        <v>0.7</v>
      </c>
      <c r="V623">
        <v>-39.456499999999991</v>
      </c>
    </row>
    <row r="624" spans="1:22" x14ac:dyDescent="0.3">
      <c r="A624">
        <v>1768</v>
      </c>
      <c r="B624" t="s">
        <v>4485</v>
      </c>
      <c r="C624">
        <v>2011</v>
      </c>
      <c r="D624" s="13">
        <v>40624</v>
      </c>
      <c r="E624" s="13">
        <v>40628</v>
      </c>
      <c r="F624" t="s">
        <v>50</v>
      </c>
      <c r="G624" t="s">
        <v>4486</v>
      </c>
      <c r="H624" t="s">
        <v>4487</v>
      </c>
      <c r="I624" t="s">
        <v>26</v>
      </c>
      <c r="J624" t="s">
        <v>27</v>
      </c>
      <c r="K624" t="s">
        <v>4488</v>
      </c>
      <c r="L624" t="s">
        <v>88</v>
      </c>
      <c r="M624">
        <v>27405</v>
      </c>
      <c r="N624" t="s">
        <v>30</v>
      </c>
      <c r="O624" t="s">
        <v>255</v>
      </c>
      <c r="P624" t="s">
        <v>46</v>
      </c>
      <c r="Q624" t="s">
        <v>75</v>
      </c>
      <c r="R624" t="s">
        <v>256</v>
      </c>
      <c r="S624">
        <v>7.644000000000001</v>
      </c>
      <c r="T624">
        <v>4</v>
      </c>
      <c r="U624">
        <v>0.7</v>
      </c>
      <c r="V624">
        <v>-5.8603999999999985</v>
      </c>
    </row>
    <row r="625" spans="1:22" x14ac:dyDescent="0.3">
      <c r="A625">
        <v>1705</v>
      </c>
      <c r="B625" t="s">
        <v>4394</v>
      </c>
      <c r="C625">
        <v>2013</v>
      </c>
      <c r="D625" s="13">
        <v>41342</v>
      </c>
      <c r="E625" s="13">
        <v>41342</v>
      </c>
      <c r="F625" t="s">
        <v>1290</v>
      </c>
      <c r="G625" t="s">
        <v>2567</v>
      </c>
      <c r="H625" t="s">
        <v>2568</v>
      </c>
      <c r="I625" t="s">
        <v>26</v>
      </c>
      <c r="J625" t="s">
        <v>27</v>
      </c>
      <c r="K625" t="s">
        <v>3942</v>
      </c>
      <c r="L625" t="s">
        <v>310</v>
      </c>
      <c r="M625">
        <v>85301</v>
      </c>
      <c r="N625" t="s">
        <v>44</v>
      </c>
      <c r="O625" t="s">
        <v>3242</v>
      </c>
      <c r="P625" t="s">
        <v>46</v>
      </c>
      <c r="Q625" t="s">
        <v>75</v>
      </c>
      <c r="R625" t="s">
        <v>3243</v>
      </c>
      <c r="S625">
        <v>9.7020000000000017</v>
      </c>
      <c r="T625">
        <v>3</v>
      </c>
      <c r="U625">
        <v>0.7</v>
      </c>
      <c r="V625">
        <v>-7.1147999999999989</v>
      </c>
    </row>
    <row r="626" spans="1:22" x14ac:dyDescent="0.3">
      <c r="A626">
        <v>1693</v>
      </c>
      <c r="B626" t="s">
        <v>4375</v>
      </c>
      <c r="C626">
        <v>2013</v>
      </c>
      <c r="D626" s="13">
        <v>41348</v>
      </c>
      <c r="E626" s="13">
        <v>41353</v>
      </c>
      <c r="F626" t="s">
        <v>50</v>
      </c>
      <c r="G626" t="s">
        <v>4376</v>
      </c>
      <c r="H626" t="s">
        <v>4377</v>
      </c>
      <c r="I626" t="s">
        <v>26</v>
      </c>
      <c r="J626" t="s">
        <v>27</v>
      </c>
      <c r="K626" t="s">
        <v>497</v>
      </c>
      <c r="L626" t="s">
        <v>498</v>
      </c>
      <c r="M626">
        <v>43229</v>
      </c>
      <c r="N626" t="s">
        <v>148</v>
      </c>
      <c r="O626" t="s">
        <v>1910</v>
      </c>
      <c r="P626" t="s">
        <v>32</v>
      </c>
      <c r="Q626" t="s">
        <v>65</v>
      </c>
      <c r="R626" t="s">
        <v>1911</v>
      </c>
      <c r="S626">
        <v>21.880000000000003</v>
      </c>
      <c r="T626">
        <v>5</v>
      </c>
      <c r="U626">
        <v>0.2</v>
      </c>
      <c r="V626">
        <v>6.2904999999999998</v>
      </c>
    </row>
    <row r="627" spans="1:22" x14ac:dyDescent="0.3">
      <c r="A627">
        <v>1672</v>
      </c>
      <c r="B627" t="s">
        <v>4342</v>
      </c>
      <c r="C627">
        <v>2013</v>
      </c>
      <c r="D627" s="13">
        <v>41356</v>
      </c>
      <c r="E627" s="13">
        <v>41359</v>
      </c>
      <c r="F627" t="s">
        <v>188</v>
      </c>
      <c r="G627" t="s">
        <v>4343</v>
      </c>
      <c r="H627" t="s">
        <v>4344</v>
      </c>
      <c r="I627" t="s">
        <v>41</v>
      </c>
      <c r="J627" t="s">
        <v>27</v>
      </c>
      <c r="K627" t="s">
        <v>4045</v>
      </c>
      <c r="L627" t="s">
        <v>1392</v>
      </c>
      <c r="M627">
        <v>89031</v>
      </c>
      <c r="N627" t="s">
        <v>44</v>
      </c>
      <c r="O627" t="s">
        <v>3231</v>
      </c>
      <c r="P627" t="s">
        <v>71</v>
      </c>
      <c r="Q627" t="s">
        <v>161</v>
      </c>
      <c r="R627" t="s">
        <v>3232</v>
      </c>
      <c r="S627">
        <v>58.58</v>
      </c>
      <c r="T627">
        <v>2</v>
      </c>
      <c r="U627">
        <v>0</v>
      </c>
      <c r="V627">
        <v>19.331399999999995</v>
      </c>
    </row>
    <row r="628" spans="1:22" x14ac:dyDescent="0.3">
      <c r="A628">
        <v>1646</v>
      </c>
      <c r="B628" t="s">
        <v>4290</v>
      </c>
      <c r="C628">
        <v>2012</v>
      </c>
      <c r="D628" s="13">
        <v>40987</v>
      </c>
      <c r="E628" s="13">
        <v>40988</v>
      </c>
      <c r="F628" t="s">
        <v>188</v>
      </c>
      <c r="G628" t="s">
        <v>792</v>
      </c>
      <c r="H628" t="s">
        <v>793</v>
      </c>
      <c r="I628" t="s">
        <v>41</v>
      </c>
      <c r="J628" t="s">
        <v>27</v>
      </c>
      <c r="K628" t="s">
        <v>95</v>
      </c>
      <c r="L628" t="s">
        <v>96</v>
      </c>
      <c r="M628">
        <v>98115</v>
      </c>
      <c r="N628" t="s">
        <v>44</v>
      </c>
      <c r="O628" t="s">
        <v>4293</v>
      </c>
      <c r="P628" t="s">
        <v>46</v>
      </c>
      <c r="Q628" t="s">
        <v>90</v>
      </c>
      <c r="R628" t="s">
        <v>4294</v>
      </c>
      <c r="S628">
        <v>209.7</v>
      </c>
      <c r="T628">
        <v>2</v>
      </c>
      <c r="U628">
        <v>0</v>
      </c>
      <c r="V628">
        <v>100.65599999999999</v>
      </c>
    </row>
    <row r="629" spans="1:22" x14ac:dyDescent="0.3">
      <c r="A629">
        <v>1645</v>
      </c>
      <c r="B629" t="s">
        <v>4290</v>
      </c>
      <c r="C629">
        <v>2012</v>
      </c>
      <c r="D629" s="13">
        <v>40987</v>
      </c>
      <c r="E629" s="13">
        <v>40988</v>
      </c>
      <c r="F629" t="s">
        <v>188</v>
      </c>
      <c r="G629" t="s">
        <v>792</v>
      </c>
      <c r="H629" t="s">
        <v>793</v>
      </c>
      <c r="I629" t="s">
        <v>41</v>
      </c>
      <c r="J629" t="s">
        <v>27</v>
      </c>
      <c r="K629" t="s">
        <v>95</v>
      </c>
      <c r="L629" t="s">
        <v>96</v>
      </c>
      <c r="M629">
        <v>98115</v>
      </c>
      <c r="N629" t="s">
        <v>44</v>
      </c>
      <c r="O629" t="s">
        <v>4291</v>
      </c>
      <c r="P629" t="s">
        <v>71</v>
      </c>
      <c r="Q629" t="s">
        <v>1216</v>
      </c>
      <c r="R629" t="s">
        <v>4292</v>
      </c>
      <c r="S629">
        <v>3149.9300000000003</v>
      </c>
      <c r="T629">
        <v>7</v>
      </c>
      <c r="U629">
        <v>0</v>
      </c>
      <c r="V629">
        <v>1480.4670999999998</v>
      </c>
    </row>
    <row r="630" spans="1:22" x14ac:dyDescent="0.3">
      <c r="A630">
        <v>1644</v>
      </c>
      <c r="B630" t="s">
        <v>4290</v>
      </c>
      <c r="C630">
        <v>2012</v>
      </c>
      <c r="D630" s="13">
        <v>40987</v>
      </c>
      <c r="E630" s="13">
        <v>40988</v>
      </c>
      <c r="F630" t="s">
        <v>188</v>
      </c>
      <c r="G630" t="s">
        <v>792</v>
      </c>
      <c r="H630" t="s">
        <v>793</v>
      </c>
      <c r="I630" t="s">
        <v>41</v>
      </c>
      <c r="J630" t="s">
        <v>27</v>
      </c>
      <c r="K630" t="s">
        <v>95</v>
      </c>
      <c r="L630" t="s">
        <v>96</v>
      </c>
      <c r="M630">
        <v>98115</v>
      </c>
      <c r="N630" t="s">
        <v>44</v>
      </c>
      <c r="O630" t="s">
        <v>1576</v>
      </c>
      <c r="P630" t="s">
        <v>46</v>
      </c>
      <c r="Q630" t="s">
        <v>59</v>
      </c>
      <c r="R630" t="s">
        <v>1577</v>
      </c>
      <c r="S630">
        <v>1247.6399999999999</v>
      </c>
      <c r="T630">
        <v>3</v>
      </c>
      <c r="U630">
        <v>0</v>
      </c>
      <c r="V630">
        <v>349.33919999999995</v>
      </c>
    </row>
    <row r="631" spans="1:22" x14ac:dyDescent="0.3">
      <c r="A631">
        <v>1615</v>
      </c>
      <c r="B631" t="s">
        <v>4241</v>
      </c>
      <c r="C631">
        <v>2013</v>
      </c>
      <c r="D631" s="13">
        <v>41349</v>
      </c>
      <c r="E631" s="13">
        <v>41353</v>
      </c>
      <c r="F631" t="s">
        <v>50</v>
      </c>
      <c r="G631" t="s">
        <v>4051</v>
      </c>
      <c r="H631" t="s">
        <v>4052</v>
      </c>
      <c r="I631" t="s">
        <v>102</v>
      </c>
      <c r="J631" t="s">
        <v>27</v>
      </c>
      <c r="K631" t="s">
        <v>146</v>
      </c>
      <c r="L631" t="s">
        <v>147</v>
      </c>
      <c r="M631">
        <v>19143</v>
      </c>
      <c r="N631" t="s">
        <v>148</v>
      </c>
      <c r="O631" t="s">
        <v>4242</v>
      </c>
      <c r="P631" t="s">
        <v>71</v>
      </c>
      <c r="Q631" t="s">
        <v>161</v>
      </c>
      <c r="R631" t="s">
        <v>4243</v>
      </c>
      <c r="S631">
        <v>83.976000000000013</v>
      </c>
      <c r="T631">
        <v>3</v>
      </c>
      <c r="U631">
        <v>0.2</v>
      </c>
      <c r="V631">
        <v>-13.646100000000001</v>
      </c>
    </row>
    <row r="632" spans="1:22" x14ac:dyDescent="0.3">
      <c r="A632">
        <v>1595</v>
      </c>
      <c r="B632" t="s">
        <v>4206</v>
      </c>
      <c r="C632">
        <v>2012</v>
      </c>
      <c r="D632" s="13">
        <v>40992</v>
      </c>
      <c r="E632" s="13">
        <v>40995</v>
      </c>
      <c r="F632" t="s">
        <v>188</v>
      </c>
      <c r="G632" t="s">
        <v>4207</v>
      </c>
      <c r="H632" t="s">
        <v>4208</v>
      </c>
      <c r="I632" t="s">
        <v>102</v>
      </c>
      <c r="J632" t="s">
        <v>27</v>
      </c>
      <c r="K632" t="s">
        <v>1385</v>
      </c>
      <c r="L632" t="s">
        <v>211</v>
      </c>
      <c r="M632">
        <v>61604</v>
      </c>
      <c r="N632" t="s">
        <v>105</v>
      </c>
      <c r="O632" t="s">
        <v>4209</v>
      </c>
      <c r="P632" t="s">
        <v>32</v>
      </c>
      <c r="Q632" t="s">
        <v>33</v>
      </c>
      <c r="R632" t="s">
        <v>4210</v>
      </c>
      <c r="S632">
        <v>359.05799999999994</v>
      </c>
      <c r="T632">
        <v>3</v>
      </c>
      <c r="U632">
        <v>0.3</v>
      </c>
      <c r="V632">
        <v>-35.905799999999999</v>
      </c>
    </row>
    <row r="633" spans="1:22" x14ac:dyDescent="0.3">
      <c r="A633">
        <v>1566</v>
      </c>
      <c r="B633" t="s">
        <v>4151</v>
      </c>
      <c r="C633">
        <v>2012</v>
      </c>
      <c r="D633" s="13">
        <v>40987</v>
      </c>
      <c r="E633" s="13">
        <v>40993</v>
      </c>
      <c r="F633" t="s">
        <v>50</v>
      </c>
      <c r="G633" t="s">
        <v>2250</v>
      </c>
      <c r="H633" t="s">
        <v>2251</v>
      </c>
      <c r="I633" t="s">
        <v>102</v>
      </c>
      <c r="J633" t="s">
        <v>27</v>
      </c>
      <c r="K633" t="s">
        <v>95</v>
      </c>
      <c r="L633" t="s">
        <v>96</v>
      </c>
      <c r="M633">
        <v>98105</v>
      </c>
      <c r="N633" t="s">
        <v>44</v>
      </c>
      <c r="O633" t="s">
        <v>3381</v>
      </c>
      <c r="P633" t="s">
        <v>71</v>
      </c>
      <c r="Q633" t="s">
        <v>72</v>
      </c>
      <c r="R633" t="s">
        <v>3382</v>
      </c>
      <c r="S633">
        <v>453.57600000000002</v>
      </c>
      <c r="T633">
        <v>3</v>
      </c>
      <c r="U633">
        <v>0.2</v>
      </c>
      <c r="V633">
        <v>39.687899999999985</v>
      </c>
    </row>
    <row r="634" spans="1:22" x14ac:dyDescent="0.3">
      <c r="A634">
        <v>1565</v>
      </c>
      <c r="B634" t="s">
        <v>4148</v>
      </c>
      <c r="C634">
        <v>2011</v>
      </c>
      <c r="D634" s="13">
        <v>40606</v>
      </c>
      <c r="E634" s="13">
        <v>40606</v>
      </c>
      <c r="F634" t="s">
        <v>1290</v>
      </c>
      <c r="G634" t="s">
        <v>486</v>
      </c>
      <c r="H634" t="s">
        <v>487</v>
      </c>
      <c r="I634" t="s">
        <v>26</v>
      </c>
      <c r="J634" t="s">
        <v>27</v>
      </c>
      <c r="K634" t="s">
        <v>382</v>
      </c>
      <c r="L634" t="s">
        <v>383</v>
      </c>
      <c r="M634">
        <v>29203</v>
      </c>
      <c r="N634" t="s">
        <v>30</v>
      </c>
      <c r="O634" t="s">
        <v>4149</v>
      </c>
      <c r="P634" t="s">
        <v>46</v>
      </c>
      <c r="Q634" t="s">
        <v>59</v>
      </c>
      <c r="R634" t="s">
        <v>4150</v>
      </c>
      <c r="S634">
        <v>354.90000000000003</v>
      </c>
      <c r="T634">
        <v>5</v>
      </c>
      <c r="U634">
        <v>0</v>
      </c>
      <c r="V634">
        <v>17.744999999999962</v>
      </c>
    </row>
    <row r="635" spans="1:22" x14ac:dyDescent="0.3">
      <c r="A635">
        <v>1559</v>
      </c>
      <c r="B635" t="s">
        <v>4134</v>
      </c>
      <c r="C635">
        <v>2012</v>
      </c>
      <c r="D635" s="13">
        <v>40984</v>
      </c>
      <c r="E635" s="13">
        <v>40986</v>
      </c>
      <c r="F635" t="s">
        <v>23</v>
      </c>
      <c r="G635" t="s">
        <v>1645</v>
      </c>
      <c r="H635" t="s">
        <v>1646</v>
      </c>
      <c r="I635" t="s">
        <v>26</v>
      </c>
      <c r="J635" t="s">
        <v>27</v>
      </c>
      <c r="K635" t="s">
        <v>95</v>
      </c>
      <c r="L635" t="s">
        <v>96</v>
      </c>
      <c r="M635">
        <v>98103</v>
      </c>
      <c r="N635" t="s">
        <v>44</v>
      </c>
      <c r="O635" t="s">
        <v>3822</v>
      </c>
      <c r="P635" t="s">
        <v>32</v>
      </c>
      <c r="Q635" t="s">
        <v>56</v>
      </c>
      <c r="R635" t="s">
        <v>3274</v>
      </c>
      <c r="S635">
        <v>171.96</v>
      </c>
      <c r="T635">
        <v>2</v>
      </c>
      <c r="U635">
        <v>0</v>
      </c>
      <c r="V635">
        <v>44.709600000000009</v>
      </c>
    </row>
    <row r="636" spans="1:22" x14ac:dyDescent="0.3">
      <c r="A636">
        <v>1543</v>
      </c>
      <c r="B636" t="s">
        <v>4097</v>
      </c>
      <c r="C636">
        <v>2011</v>
      </c>
      <c r="D636" s="13">
        <v>40613</v>
      </c>
      <c r="E636" s="13">
        <v>40618</v>
      </c>
      <c r="F636" t="s">
        <v>23</v>
      </c>
      <c r="G636" t="s">
        <v>2002</v>
      </c>
      <c r="H636" t="s">
        <v>2003</v>
      </c>
      <c r="I636" t="s">
        <v>26</v>
      </c>
      <c r="J636" t="s">
        <v>27</v>
      </c>
      <c r="K636" t="s">
        <v>497</v>
      </c>
      <c r="L636" t="s">
        <v>498</v>
      </c>
      <c r="M636">
        <v>43229</v>
      </c>
      <c r="N636" t="s">
        <v>148</v>
      </c>
      <c r="O636" t="s">
        <v>3297</v>
      </c>
      <c r="P636" t="s">
        <v>46</v>
      </c>
      <c r="Q636" t="s">
        <v>269</v>
      </c>
      <c r="R636" t="s">
        <v>3298</v>
      </c>
      <c r="S636">
        <v>10.464000000000002</v>
      </c>
      <c r="T636">
        <v>6</v>
      </c>
      <c r="U636">
        <v>0.2</v>
      </c>
      <c r="V636">
        <v>1.7003999999999992</v>
      </c>
    </row>
    <row r="637" spans="1:22" x14ac:dyDescent="0.3">
      <c r="A637">
        <v>1542</v>
      </c>
      <c r="B637" t="s">
        <v>4097</v>
      </c>
      <c r="C637">
        <v>2011</v>
      </c>
      <c r="D637" s="13">
        <v>40613</v>
      </c>
      <c r="E637" s="13">
        <v>40618</v>
      </c>
      <c r="F637" t="s">
        <v>23</v>
      </c>
      <c r="G637" t="s">
        <v>2002</v>
      </c>
      <c r="H637" t="s">
        <v>2003</v>
      </c>
      <c r="I637" t="s">
        <v>26</v>
      </c>
      <c r="J637" t="s">
        <v>27</v>
      </c>
      <c r="K637" t="s">
        <v>497</v>
      </c>
      <c r="L637" t="s">
        <v>498</v>
      </c>
      <c r="M637">
        <v>43229</v>
      </c>
      <c r="N637" t="s">
        <v>148</v>
      </c>
      <c r="O637" t="s">
        <v>4098</v>
      </c>
      <c r="P637" t="s">
        <v>32</v>
      </c>
      <c r="Q637" t="s">
        <v>65</v>
      </c>
      <c r="R637" t="s">
        <v>1285</v>
      </c>
      <c r="S637">
        <v>8.32</v>
      </c>
      <c r="T637">
        <v>5</v>
      </c>
      <c r="U637">
        <v>0.2</v>
      </c>
      <c r="V637">
        <v>2.2880000000000003</v>
      </c>
    </row>
    <row r="638" spans="1:22" x14ac:dyDescent="0.3">
      <c r="A638">
        <v>1531</v>
      </c>
      <c r="B638" t="s">
        <v>4071</v>
      </c>
      <c r="C638">
        <v>2012</v>
      </c>
      <c r="D638" s="13">
        <v>40994</v>
      </c>
      <c r="E638" s="13">
        <v>40999</v>
      </c>
      <c r="F638" t="s">
        <v>50</v>
      </c>
      <c r="G638" t="s">
        <v>2439</v>
      </c>
      <c r="H638" t="s">
        <v>2440</v>
      </c>
      <c r="I638" t="s">
        <v>41</v>
      </c>
      <c r="J638" t="s">
        <v>27</v>
      </c>
      <c r="K638" t="s">
        <v>1419</v>
      </c>
      <c r="L638" t="s">
        <v>54</v>
      </c>
      <c r="M638">
        <v>33142</v>
      </c>
      <c r="N638" t="s">
        <v>30</v>
      </c>
      <c r="O638" t="s">
        <v>4072</v>
      </c>
      <c r="P638" t="s">
        <v>46</v>
      </c>
      <c r="Q638" t="s">
        <v>90</v>
      </c>
      <c r="R638" t="s">
        <v>4073</v>
      </c>
      <c r="S638">
        <v>74.352000000000004</v>
      </c>
      <c r="T638">
        <v>3</v>
      </c>
      <c r="U638">
        <v>0.2</v>
      </c>
      <c r="V638">
        <v>23.234999999999992</v>
      </c>
    </row>
    <row r="639" spans="1:22" x14ac:dyDescent="0.3">
      <c r="A639">
        <v>1477</v>
      </c>
      <c r="B639" t="s">
        <v>3964</v>
      </c>
      <c r="C639">
        <v>2014</v>
      </c>
      <c r="D639" s="13">
        <v>41718</v>
      </c>
      <c r="E639" s="13">
        <v>41723</v>
      </c>
      <c r="F639" t="s">
        <v>50</v>
      </c>
      <c r="G639" t="s">
        <v>2844</v>
      </c>
      <c r="H639" t="s">
        <v>2845</v>
      </c>
      <c r="I639" t="s">
        <v>102</v>
      </c>
      <c r="J639" t="s">
        <v>27</v>
      </c>
      <c r="K639" t="s">
        <v>266</v>
      </c>
      <c r="L639" t="s">
        <v>267</v>
      </c>
      <c r="M639">
        <v>10024</v>
      </c>
      <c r="N639" t="s">
        <v>148</v>
      </c>
      <c r="O639" t="s">
        <v>3965</v>
      </c>
      <c r="P639" t="s">
        <v>46</v>
      </c>
      <c r="Q639" t="s">
        <v>47</v>
      </c>
      <c r="R639" t="s">
        <v>3966</v>
      </c>
      <c r="S639">
        <v>28.91</v>
      </c>
      <c r="T639">
        <v>7</v>
      </c>
      <c r="U639">
        <v>0</v>
      </c>
      <c r="V639">
        <v>13.2986</v>
      </c>
    </row>
    <row r="640" spans="1:22" x14ac:dyDescent="0.3">
      <c r="A640">
        <v>1462</v>
      </c>
      <c r="B640" t="s">
        <v>3933</v>
      </c>
      <c r="C640">
        <v>2013</v>
      </c>
      <c r="D640" s="13">
        <v>41345</v>
      </c>
      <c r="E640" s="13">
        <v>41349</v>
      </c>
      <c r="F640" t="s">
        <v>50</v>
      </c>
      <c r="G640" t="s">
        <v>3934</v>
      </c>
      <c r="H640" t="s">
        <v>3935</v>
      </c>
      <c r="I640" t="s">
        <v>26</v>
      </c>
      <c r="J640" t="s">
        <v>27</v>
      </c>
      <c r="K640" t="s">
        <v>3936</v>
      </c>
      <c r="L640" t="s">
        <v>788</v>
      </c>
      <c r="M640">
        <v>8360</v>
      </c>
      <c r="N640" t="s">
        <v>148</v>
      </c>
      <c r="O640" t="s">
        <v>2400</v>
      </c>
      <c r="P640" t="s">
        <v>32</v>
      </c>
      <c r="Q640" t="s">
        <v>56</v>
      </c>
      <c r="R640" t="s">
        <v>2401</v>
      </c>
      <c r="S640">
        <v>244.00599999999997</v>
      </c>
      <c r="T640">
        <v>2</v>
      </c>
      <c r="U640">
        <v>0.3</v>
      </c>
      <c r="V640">
        <v>-31.372200000000007</v>
      </c>
    </row>
    <row r="641" spans="1:22" x14ac:dyDescent="0.3">
      <c r="A641">
        <v>1372</v>
      </c>
      <c r="B641" t="s">
        <v>3762</v>
      </c>
      <c r="C641">
        <v>2014</v>
      </c>
      <c r="D641" s="13">
        <v>41706</v>
      </c>
      <c r="E641" s="13">
        <v>41711</v>
      </c>
      <c r="F641" t="s">
        <v>50</v>
      </c>
      <c r="G641" t="s">
        <v>3763</v>
      </c>
      <c r="H641" t="s">
        <v>3764</v>
      </c>
      <c r="I641" t="s">
        <v>102</v>
      </c>
      <c r="J641" t="s">
        <v>27</v>
      </c>
      <c r="K641" t="s">
        <v>3213</v>
      </c>
      <c r="L641" t="s">
        <v>2735</v>
      </c>
      <c r="M641">
        <v>20735</v>
      </c>
      <c r="N641" t="s">
        <v>148</v>
      </c>
      <c r="O641" t="s">
        <v>3765</v>
      </c>
      <c r="P641" t="s">
        <v>71</v>
      </c>
      <c r="Q641" t="s">
        <v>161</v>
      </c>
      <c r="R641" t="s">
        <v>3766</v>
      </c>
      <c r="S641">
        <v>49.08</v>
      </c>
      <c r="T641">
        <v>3</v>
      </c>
      <c r="U641">
        <v>0</v>
      </c>
      <c r="V641">
        <v>4.9079999999999977</v>
      </c>
    </row>
    <row r="642" spans="1:22" x14ac:dyDescent="0.3">
      <c r="A642">
        <v>1352</v>
      </c>
      <c r="B642" t="s">
        <v>3725</v>
      </c>
      <c r="C642">
        <v>2013</v>
      </c>
      <c r="D642" s="13">
        <v>41362</v>
      </c>
      <c r="E642" s="13">
        <v>41365</v>
      </c>
      <c r="F642" t="s">
        <v>188</v>
      </c>
      <c r="G642" t="s">
        <v>3703</v>
      </c>
      <c r="H642" t="s">
        <v>3704</v>
      </c>
      <c r="I642" t="s">
        <v>41</v>
      </c>
      <c r="J642" t="s">
        <v>27</v>
      </c>
      <c r="K642" t="s">
        <v>1127</v>
      </c>
      <c r="L642" t="s">
        <v>319</v>
      </c>
      <c r="M642">
        <v>22204</v>
      </c>
      <c r="N642" t="s">
        <v>30</v>
      </c>
      <c r="O642" t="s">
        <v>3726</v>
      </c>
      <c r="P642" t="s">
        <v>46</v>
      </c>
      <c r="Q642" t="s">
        <v>59</v>
      </c>
      <c r="R642" t="s">
        <v>3727</v>
      </c>
      <c r="S642">
        <v>31.4</v>
      </c>
      <c r="T642">
        <v>2</v>
      </c>
      <c r="U642">
        <v>0</v>
      </c>
      <c r="V642">
        <v>7.8500000000000014</v>
      </c>
    </row>
    <row r="643" spans="1:22" x14ac:dyDescent="0.3">
      <c r="A643">
        <v>1350</v>
      </c>
      <c r="B643" t="s">
        <v>3713</v>
      </c>
      <c r="C643">
        <v>2011</v>
      </c>
      <c r="D643" s="13">
        <v>40619</v>
      </c>
      <c r="E643" s="13">
        <v>40626</v>
      </c>
      <c r="F643" t="s">
        <v>50</v>
      </c>
      <c r="G643" t="s">
        <v>1754</v>
      </c>
      <c r="H643" t="s">
        <v>1755</v>
      </c>
      <c r="I643" t="s">
        <v>26</v>
      </c>
      <c r="J643" t="s">
        <v>27</v>
      </c>
      <c r="K643" t="s">
        <v>932</v>
      </c>
      <c r="L643" t="s">
        <v>229</v>
      </c>
      <c r="M643">
        <v>55044</v>
      </c>
      <c r="N643" t="s">
        <v>105</v>
      </c>
      <c r="O643" t="s">
        <v>3720</v>
      </c>
      <c r="P643" t="s">
        <v>46</v>
      </c>
      <c r="Q643" t="s">
        <v>75</v>
      </c>
      <c r="R643" t="s">
        <v>3721</v>
      </c>
      <c r="S643">
        <v>35.880000000000003</v>
      </c>
      <c r="T643">
        <v>6</v>
      </c>
      <c r="U643">
        <v>0</v>
      </c>
      <c r="V643">
        <v>17.2224</v>
      </c>
    </row>
    <row r="644" spans="1:22" x14ac:dyDescent="0.3">
      <c r="A644">
        <v>1349</v>
      </c>
      <c r="B644" t="s">
        <v>3713</v>
      </c>
      <c r="C644">
        <v>2011</v>
      </c>
      <c r="D644" s="13">
        <v>40619</v>
      </c>
      <c r="E644" s="13">
        <v>40626</v>
      </c>
      <c r="F644" t="s">
        <v>50</v>
      </c>
      <c r="G644" t="s">
        <v>1754</v>
      </c>
      <c r="H644" t="s">
        <v>1755</v>
      </c>
      <c r="I644" t="s">
        <v>26</v>
      </c>
      <c r="J644" t="s">
        <v>27</v>
      </c>
      <c r="K644" t="s">
        <v>932</v>
      </c>
      <c r="L644" t="s">
        <v>229</v>
      </c>
      <c r="M644">
        <v>55044</v>
      </c>
      <c r="N644" t="s">
        <v>105</v>
      </c>
      <c r="O644" t="s">
        <v>3718</v>
      </c>
      <c r="P644" t="s">
        <v>46</v>
      </c>
      <c r="Q644" t="s">
        <v>75</v>
      </c>
      <c r="R644" t="s">
        <v>3719</v>
      </c>
      <c r="S644">
        <v>53.4</v>
      </c>
      <c r="T644">
        <v>10</v>
      </c>
      <c r="U644">
        <v>0</v>
      </c>
      <c r="V644">
        <v>25.097999999999999</v>
      </c>
    </row>
    <row r="645" spans="1:22" x14ac:dyDescent="0.3">
      <c r="A645">
        <v>1348</v>
      </c>
      <c r="B645" t="s">
        <v>3713</v>
      </c>
      <c r="C645">
        <v>2011</v>
      </c>
      <c r="D645" s="13">
        <v>40619</v>
      </c>
      <c r="E645" s="13">
        <v>40626</v>
      </c>
      <c r="F645" t="s">
        <v>50</v>
      </c>
      <c r="G645" t="s">
        <v>1754</v>
      </c>
      <c r="H645" t="s">
        <v>1755</v>
      </c>
      <c r="I645" t="s">
        <v>26</v>
      </c>
      <c r="J645" t="s">
        <v>27</v>
      </c>
      <c r="K645" t="s">
        <v>932</v>
      </c>
      <c r="L645" t="s">
        <v>229</v>
      </c>
      <c r="M645">
        <v>55044</v>
      </c>
      <c r="N645" t="s">
        <v>105</v>
      </c>
      <c r="O645" t="s">
        <v>3716</v>
      </c>
      <c r="P645" t="s">
        <v>46</v>
      </c>
      <c r="Q645" t="s">
        <v>68</v>
      </c>
      <c r="R645" t="s">
        <v>3717</v>
      </c>
      <c r="S645">
        <v>19.68</v>
      </c>
      <c r="T645">
        <v>6</v>
      </c>
      <c r="U645">
        <v>0</v>
      </c>
      <c r="V645">
        <v>5.7071999999999976</v>
      </c>
    </row>
    <row r="646" spans="1:22" x14ac:dyDescent="0.3">
      <c r="A646">
        <v>1347</v>
      </c>
      <c r="B646" t="s">
        <v>3713</v>
      </c>
      <c r="C646">
        <v>2011</v>
      </c>
      <c r="D646" s="13">
        <v>40619</v>
      </c>
      <c r="E646" s="13">
        <v>40626</v>
      </c>
      <c r="F646" t="s">
        <v>50</v>
      </c>
      <c r="G646" t="s">
        <v>1754</v>
      </c>
      <c r="H646" t="s">
        <v>1755</v>
      </c>
      <c r="I646" t="s">
        <v>26</v>
      </c>
      <c r="J646" t="s">
        <v>27</v>
      </c>
      <c r="K646" t="s">
        <v>932</v>
      </c>
      <c r="L646" t="s">
        <v>229</v>
      </c>
      <c r="M646">
        <v>55044</v>
      </c>
      <c r="N646" t="s">
        <v>105</v>
      </c>
      <c r="O646" t="s">
        <v>3714</v>
      </c>
      <c r="P646" t="s">
        <v>46</v>
      </c>
      <c r="Q646" t="s">
        <v>90</v>
      </c>
      <c r="R646" t="s">
        <v>3715</v>
      </c>
      <c r="S646">
        <v>47.18</v>
      </c>
      <c r="T646">
        <v>7</v>
      </c>
      <c r="U646">
        <v>0</v>
      </c>
      <c r="V646">
        <v>23.59</v>
      </c>
    </row>
    <row r="647" spans="1:22" x14ac:dyDescent="0.3">
      <c r="A647">
        <v>1346</v>
      </c>
      <c r="B647" t="s">
        <v>3713</v>
      </c>
      <c r="C647">
        <v>2011</v>
      </c>
      <c r="D647" s="13">
        <v>40619</v>
      </c>
      <c r="E647" s="13">
        <v>40626</v>
      </c>
      <c r="F647" t="s">
        <v>50</v>
      </c>
      <c r="G647" t="s">
        <v>1754</v>
      </c>
      <c r="H647" t="s">
        <v>1755</v>
      </c>
      <c r="I647" t="s">
        <v>26</v>
      </c>
      <c r="J647" t="s">
        <v>27</v>
      </c>
      <c r="K647" t="s">
        <v>932</v>
      </c>
      <c r="L647" t="s">
        <v>229</v>
      </c>
      <c r="M647">
        <v>55044</v>
      </c>
      <c r="N647" t="s">
        <v>105</v>
      </c>
      <c r="O647" t="s">
        <v>2296</v>
      </c>
      <c r="P647" t="s">
        <v>46</v>
      </c>
      <c r="Q647" t="s">
        <v>78</v>
      </c>
      <c r="R647" t="s">
        <v>2297</v>
      </c>
      <c r="S647">
        <v>93.78</v>
      </c>
      <c r="T647">
        <v>2</v>
      </c>
      <c r="U647">
        <v>0</v>
      </c>
      <c r="V647">
        <v>36.574200000000005</v>
      </c>
    </row>
    <row r="648" spans="1:22" x14ac:dyDescent="0.3">
      <c r="A648">
        <v>1328</v>
      </c>
      <c r="B648" t="s">
        <v>3664</v>
      </c>
      <c r="C648">
        <v>2013</v>
      </c>
      <c r="D648" s="13">
        <v>41364</v>
      </c>
      <c r="E648" s="13">
        <v>41366</v>
      </c>
      <c r="F648" t="s">
        <v>188</v>
      </c>
      <c r="G648" t="s">
        <v>3665</v>
      </c>
      <c r="H648" t="s">
        <v>3666</v>
      </c>
      <c r="I648" t="s">
        <v>41</v>
      </c>
      <c r="J648" t="s">
        <v>27</v>
      </c>
      <c r="K648" t="s">
        <v>2800</v>
      </c>
      <c r="L648" t="s">
        <v>747</v>
      </c>
      <c r="M648">
        <v>6360</v>
      </c>
      <c r="N648" t="s">
        <v>148</v>
      </c>
      <c r="O648" t="s">
        <v>2943</v>
      </c>
      <c r="P648" t="s">
        <v>46</v>
      </c>
      <c r="Q648" t="s">
        <v>90</v>
      </c>
      <c r="R648" t="s">
        <v>2944</v>
      </c>
      <c r="S648">
        <v>11.34</v>
      </c>
      <c r="T648">
        <v>1</v>
      </c>
      <c r="U648">
        <v>0</v>
      </c>
      <c r="V648">
        <v>5.5565999999999995</v>
      </c>
    </row>
    <row r="649" spans="1:22" x14ac:dyDescent="0.3">
      <c r="A649">
        <v>1323</v>
      </c>
      <c r="B649" t="s">
        <v>3646</v>
      </c>
      <c r="C649">
        <v>2014</v>
      </c>
      <c r="D649" s="13">
        <v>41702</v>
      </c>
      <c r="E649" s="13">
        <v>41707</v>
      </c>
      <c r="F649" t="s">
        <v>50</v>
      </c>
      <c r="G649" t="s">
        <v>3647</v>
      </c>
      <c r="H649" t="s">
        <v>3648</v>
      </c>
      <c r="I649" t="s">
        <v>26</v>
      </c>
      <c r="J649" t="s">
        <v>27</v>
      </c>
      <c r="K649" t="s">
        <v>3649</v>
      </c>
      <c r="L649" t="s">
        <v>29</v>
      </c>
      <c r="M649">
        <v>42071</v>
      </c>
      <c r="N649" t="s">
        <v>30</v>
      </c>
      <c r="O649" t="s">
        <v>3650</v>
      </c>
      <c r="P649" t="s">
        <v>46</v>
      </c>
      <c r="Q649" t="s">
        <v>78</v>
      </c>
      <c r="R649" t="s">
        <v>3651</v>
      </c>
      <c r="S649">
        <v>72.8</v>
      </c>
      <c r="T649">
        <v>5</v>
      </c>
      <c r="U649">
        <v>0</v>
      </c>
      <c r="V649">
        <v>19.656000000000002</v>
      </c>
    </row>
    <row r="650" spans="1:22" x14ac:dyDescent="0.3">
      <c r="A650">
        <v>1257</v>
      </c>
      <c r="B650" t="s">
        <v>3502</v>
      </c>
      <c r="C650">
        <v>2014</v>
      </c>
      <c r="D650" s="13">
        <v>41709</v>
      </c>
      <c r="E650" s="13">
        <v>41713</v>
      </c>
      <c r="F650" t="s">
        <v>50</v>
      </c>
      <c r="G650" t="s">
        <v>3503</v>
      </c>
      <c r="H650" t="s">
        <v>3504</v>
      </c>
      <c r="I650" t="s">
        <v>102</v>
      </c>
      <c r="J650" t="s">
        <v>27</v>
      </c>
      <c r="K650" t="s">
        <v>2252</v>
      </c>
      <c r="L650" t="s">
        <v>147</v>
      </c>
      <c r="M650">
        <v>19013</v>
      </c>
      <c r="N650" t="s">
        <v>148</v>
      </c>
      <c r="O650" t="s">
        <v>3507</v>
      </c>
      <c r="P650" t="s">
        <v>32</v>
      </c>
      <c r="Q650" t="s">
        <v>65</v>
      </c>
      <c r="R650" t="s">
        <v>3508</v>
      </c>
      <c r="S650">
        <v>43.872000000000007</v>
      </c>
      <c r="T650">
        <v>2</v>
      </c>
      <c r="U650">
        <v>0.2</v>
      </c>
      <c r="V650">
        <v>11.516399999999999</v>
      </c>
    </row>
    <row r="651" spans="1:22" x14ac:dyDescent="0.3">
      <c r="A651">
        <v>1256</v>
      </c>
      <c r="B651" t="s">
        <v>3502</v>
      </c>
      <c r="C651">
        <v>2014</v>
      </c>
      <c r="D651" s="13">
        <v>41709</v>
      </c>
      <c r="E651" s="13">
        <v>41713</v>
      </c>
      <c r="F651" t="s">
        <v>50</v>
      </c>
      <c r="G651" t="s">
        <v>3503</v>
      </c>
      <c r="H651" t="s">
        <v>3504</v>
      </c>
      <c r="I651" t="s">
        <v>102</v>
      </c>
      <c r="J651" t="s">
        <v>27</v>
      </c>
      <c r="K651" t="s">
        <v>2252</v>
      </c>
      <c r="L651" t="s">
        <v>147</v>
      </c>
      <c r="M651">
        <v>19013</v>
      </c>
      <c r="N651" t="s">
        <v>148</v>
      </c>
      <c r="O651" t="s">
        <v>3505</v>
      </c>
      <c r="P651" t="s">
        <v>32</v>
      </c>
      <c r="Q651" t="s">
        <v>65</v>
      </c>
      <c r="R651" t="s">
        <v>3506</v>
      </c>
      <c r="S651">
        <v>6.6959999999999997</v>
      </c>
      <c r="T651">
        <v>1</v>
      </c>
      <c r="U651">
        <v>0.2</v>
      </c>
      <c r="V651">
        <v>0.50219999999999976</v>
      </c>
    </row>
    <row r="652" spans="1:22" x14ac:dyDescent="0.3">
      <c r="A652">
        <v>1255</v>
      </c>
      <c r="B652" t="s">
        <v>3502</v>
      </c>
      <c r="C652">
        <v>2014</v>
      </c>
      <c r="D652" s="13">
        <v>41709</v>
      </c>
      <c r="E652" s="13">
        <v>41713</v>
      </c>
      <c r="F652" t="s">
        <v>50</v>
      </c>
      <c r="G652" t="s">
        <v>3503</v>
      </c>
      <c r="H652" t="s">
        <v>3504</v>
      </c>
      <c r="I652" t="s">
        <v>102</v>
      </c>
      <c r="J652" t="s">
        <v>27</v>
      </c>
      <c r="K652" t="s">
        <v>2252</v>
      </c>
      <c r="L652" t="s">
        <v>147</v>
      </c>
      <c r="M652">
        <v>19013</v>
      </c>
      <c r="N652" t="s">
        <v>148</v>
      </c>
      <c r="O652" t="s">
        <v>1642</v>
      </c>
      <c r="P652" t="s">
        <v>71</v>
      </c>
      <c r="Q652" t="s">
        <v>72</v>
      </c>
      <c r="R652" t="s">
        <v>1643</v>
      </c>
      <c r="S652">
        <v>35.909999999999997</v>
      </c>
      <c r="T652">
        <v>3</v>
      </c>
      <c r="U652">
        <v>0.4</v>
      </c>
      <c r="V652">
        <v>-8.3790000000000031</v>
      </c>
    </row>
    <row r="653" spans="1:22" x14ac:dyDescent="0.3">
      <c r="A653">
        <v>1254</v>
      </c>
      <c r="B653" t="s">
        <v>3502</v>
      </c>
      <c r="C653">
        <v>2014</v>
      </c>
      <c r="D653" s="13">
        <v>41709</v>
      </c>
      <c r="E653" s="13">
        <v>41713</v>
      </c>
      <c r="F653" t="s">
        <v>50</v>
      </c>
      <c r="G653" t="s">
        <v>3503</v>
      </c>
      <c r="H653" t="s">
        <v>3504</v>
      </c>
      <c r="I653" t="s">
        <v>102</v>
      </c>
      <c r="J653" t="s">
        <v>27</v>
      </c>
      <c r="K653" t="s">
        <v>2252</v>
      </c>
      <c r="L653" t="s">
        <v>147</v>
      </c>
      <c r="M653">
        <v>19013</v>
      </c>
      <c r="N653" t="s">
        <v>148</v>
      </c>
      <c r="O653" t="s">
        <v>2667</v>
      </c>
      <c r="P653" t="s">
        <v>46</v>
      </c>
      <c r="Q653" t="s">
        <v>68</v>
      </c>
      <c r="R653" t="s">
        <v>2668</v>
      </c>
      <c r="S653">
        <v>5.2480000000000002</v>
      </c>
      <c r="T653">
        <v>2</v>
      </c>
      <c r="U653">
        <v>0.2</v>
      </c>
      <c r="V653">
        <v>0.59039999999999915</v>
      </c>
    </row>
    <row r="654" spans="1:22" x14ac:dyDescent="0.3">
      <c r="A654">
        <v>1172</v>
      </c>
      <c r="B654" t="s">
        <v>3357</v>
      </c>
      <c r="C654">
        <v>2011</v>
      </c>
      <c r="D654" s="13">
        <v>40612</v>
      </c>
      <c r="E654" s="13">
        <v>40616</v>
      </c>
      <c r="F654" t="s">
        <v>50</v>
      </c>
      <c r="G654" t="s">
        <v>2893</v>
      </c>
      <c r="H654" t="s">
        <v>2894</v>
      </c>
      <c r="I654" t="s">
        <v>26</v>
      </c>
      <c r="J654" t="s">
        <v>27</v>
      </c>
      <c r="K654" t="s">
        <v>3358</v>
      </c>
      <c r="L654" t="s">
        <v>238</v>
      </c>
      <c r="M654">
        <v>48073</v>
      </c>
      <c r="N654" t="s">
        <v>105</v>
      </c>
      <c r="O654" t="s">
        <v>3359</v>
      </c>
      <c r="P654" t="s">
        <v>46</v>
      </c>
      <c r="Q654" t="s">
        <v>90</v>
      </c>
      <c r="R654" t="s">
        <v>3360</v>
      </c>
      <c r="S654">
        <v>22.38</v>
      </c>
      <c r="T654">
        <v>2</v>
      </c>
      <c r="U654">
        <v>0</v>
      </c>
      <c r="V654">
        <v>10.7424</v>
      </c>
    </row>
    <row r="655" spans="1:22" x14ac:dyDescent="0.3">
      <c r="A655">
        <v>1165</v>
      </c>
      <c r="B655" t="s">
        <v>3339</v>
      </c>
      <c r="C655">
        <v>2011</v>
      </c>
      <c r="D655" s="13">
        <v>40605</v>
      </c>
      <c r="E655" s="13">
        <v>40610</v>
      </c>
      <c r="F655" t="s">
        <v>50</v>
      </c>
      <c r="G655" t="s">
        <v>3340</v>
      </c>
      <c r="H655" t="s">
        <v>3341</v>
      </c>
      <c r="I655" t="s">
        <v>102</v>
      </c>
      <c r="J655" t="s">
        <v>27</v>
      </c>
      <c r="K655" t="s">
        <v>266</v>
      </c>
      <c r="L655" t="s">
        <v>267</v>
      </c>
      <c r="M655">
        <v>10035</v>
      </c>
      <c r="N655" t="s">
        <v>148</v>
      </c>
      <c r="O655" t="s">
        <v>3344</v>
      </c>
      <c r="P655" t="s">
        <v>46</v>
      </c>
      <c r="Q655" t="s">
        <v>75</v>
      </c>
      <c r="R655" t="s">
        <v>3345</v>
      </c>
      <c r="S655">
        <v>25.32</v>
      </c>
      <c r="T655">
        <v>5</v>
      </c>
      <c r="U655">
        <v>0.2</v>
      </c>
      <c r="V655">
        <v>9.1785000000000014</v>
      </c>
    </row>
    <row r="656" spans="1:22" x14ac:dyDescent="0.3">
      <c r="A656">
        <v>1164</v>
      </c>
      <c r="B656" t="s">
        <v>3339</v>
      </c>
      <c r="C656">
        <v>2011</v>
      </c>
      <c r="D656" s="13">
        <v>40605</v>
      </c>
      <c r="E656" s="13">
        <v>40610</v>
      </c>
      <c r="F656" t="s">
        <v>50</v>
      </c>
      <c r="G656" t="s">
        <v>3340</v>
      </c>
      <c r="H656" t="s">
        <v>3341</v>
      </c>
      <c r="I656" t="s">
        <v>102</v>
      </c>
      <c r="J656" t="s">
        <v>27</v>
      </c>
      <c r="K656" t="s">
        <v>266</v>
      </c>
      <c r="L656" t="s">
        <v>267</v>
      </c>
      <c r="M656">
        <v>10035</v>
      </c>
      <c r="N656" t="s">
        <v>148</v>
      </c>
      <c r="O656" t="s">
        <v>1088</v>
      </c>
      <c r="P656" t="s">
        <v>46</v>
      </c>
      <c r="Q656" t="s">
        <v>75</v>
      </c>
      <c r="R656" t="s">
        <v>1089</v>
      </c>
      <c r="S656">
        <v>125.76</v>
      </c>
      <c r="T656">
        <v>3</v>
      </c>
      <c r="U656">
        <v>0.2</v>
      </c>
      <c r="V656">
        <v>40.872</v>
      </c>
    </row>
    <row r="657" spans="1:22" x14ac:dyDescent="0.3">
      <c r="A657">
        <v>1163</v>
      </c>
      <c r="B657" t="s">
        <v>3339</v>
      </c>
      <c r="C657">
        <v>2011</v>
      </c>
      <c r="D657" s="13">
        <v>40605</v>
      </c>
      <c r="E657" s="13">
        <v>40610</v>
      </c>
      <c r="F657" t="s">
        <v>50</v>
      </c>
      <c r="G657" t="s">
        <v>3340</v>
      </c>
      <c r="H657" t="s">
        <v>3341</v>
      </c>
      <c r="I657" t="s">
        <v>102</v>
      </c>
      <c r="J657" t="s">
        <v>27</v>
      </c>
      <c r="K657" t="s">
        <v>266</v>
      </c>
      <c r="L657" t="s">
        <v>267</v>
      </c>
      <c r="M657">
        <v>10035</v>
      </c>
      <c r="N657" t="s">
        <v>148</v>
      </c>
      <c r="O657" t="s">
        <v>3342</v>
      </c>
      <c r="P657" t="s">
        <v>71</v>
      </c>
      <c r="Q657" t="s">
        <v>72</v>
      </c>
      <c r="R657" t="s">
        <v>3343</v>
      </c>
      <c r="S657">
        <v>9.99</v>
      </c>
      <c r="T657">
        <v>1</v>
      </c>
      <c r="U657">
        <v>0</v>
      </c>
      <c r="V657">
        <v>4.5953999999999997</v>
      </c>
    </row>
    <row r="658" spans="1:22" x14ac:dyDescent="0.3">
      <c r="A658">
        <v>1129</v>
      </c>
      <c r="B658" t="s">
        <v>3271</v>
      </c>
      <c r="C658">
        <v>2012</v>
      </c>
      <c r="D658" s="13">
        <v>40970</v>
      </c>
      <c r="E658" s="13">
        <v>40975</v>
      </c>
      <c r="F658" t="s">
        <v>50</v>
      </c>
      <c r="G658" t="s">
        <v>475</v>
      </c>
      <c r="H658" t="s">
        <v>476</v>
      </c>
      <c r="I658" t="s">
        <v>102</v>
      </c>
      <c r="J658" t="s">
        <v>27</v>
      </c>
      <c r="K658" t="s">
        <v>1464</v>
      </c>
      <c r="L658" t="s">
        <v>254</v>
      </c>
      <c r="M658">
        <v>47374</v>
      </c>
      <c r="N658" t="s">
        <v>105</v>
      </c>
      <c r="O658" t="s">
        <v>2423</v>
      </c>
      <c r="P658" t="s">
        <v>46</v>
      </c>
      <c r="Q658" t="s">
        <v>173</v>
      </c>
      <c r="R658" t="s">
        <v>2424</v>
      </c>
      <c r="S658">
        <v>101.88</v>
      </c>
      <c r="T658">
        <v>6</v>
      </c>
      <c r="U658">
        <v>0</v>
      </c>
      <c r="V658">
        <v>50.94</v>
      </c>
    </row>
    <row r="659" spans="1:22" x14ac:dyDescent="0.3">
      <c r="A659">
        <v>1128</v>
      </c>
      <c r="B659" t="s">
        <v>3271</v>
      </c>
      <c r="C659">
        <v>2012</v>
      </c>
      <c r="D659" s="13">
        <v>40970</v>
      </c>
      <c r="E659" s="13">
        <v>40975</v>
      </c>
      <c r="F659" t="s">
        <v>50</v>
      </c>
      <c r="G659" t="s">
        <v>475</v>
      </c>
      <c r="H659" t="s">
        <v>476</v>
      </c>
      <c r="I659" t="s">
        <v>102</v>
      </c>
      <c r="J659" t="s">
        <v>27</v>
      </c>
      <c r="K659" t="s">
        <v>1464</v>
      </c>
      <c r="L659" t="s">
        <v>254</v>
      </c>
      <c r="M659">
        <v>47374</v>
      </c>
      <c r="N659" t="s">
        <v>105</v>
      </c>
      <c r="O659" t="s">
        <v>1567</v>
      </c>
      <c r="P659" t="s">
        <v>46</v>
      </c>
      <c r="Q659" t="s">
        <v>68</v>
      </c>
      <c r="R659" t="s">
        <v>1568</v>
      </c>
      <c r="S659">
        <v>10.16</v>
      </c>
      <c r="T659">
        <v>1</v>
      </c>
      <c r="U659">
        <v>0</v>
      </c>
      <c r="V659">
        <v>2.6416000000000004</v>
      </c>
    </row>
    <row r="660" spans="1:22" x14ac:dyDescent="0.3">
      <c r="A660">
        <v>1086</v>
      </c>
      <c r="B660" t="s">
        <v>3188</v>
      </c>
      <c r="C660">
        <v>2013</v>
      </c>
      <c r="D660" s="13">
        <v>41335</v>
      </c>
      <c r="E660" s="13">
        <v>41339</v>
      </c>
      <c r="F660" t="s">
        <v>50</v>
      </c>
      <c r="G660" t="s">
        <v>316</v>
      </c>
      <c r="H660" t="s">
        <v>317</v>
      </c>
      <c r="I660" t="s">
        <v>26</v>
      </c>
      <c r="J660" t="s">
        <v>27</v>
      </c>
      <c r="K660" t="s">
        <v>3189</v>
      </c>
      <c r="L660" t="s">
        <v>267</v>
      </c>
      <c r="M660">
        <v>10701</v>
      </c>
      <c r="N660" t="s">
        <v>148</v>
      </c>
      <c r="O660" t="s">
        <v>3191</v>
      </c>
      <c r="P660" t="s">
        <v>71</v>
      </c>
      <c r="Q660" t="s">
        <v>682</v>
      </c>
      <c r="R660" t="s">
        <v>3192</v>
      </c>
      <c r="S660">
        <v>4899.93</v>
      </c>
      <c r="T660">
        <v>7</v>
      </c>
      <c r="U660">
        <v>0</v>
      </c>
      <c r="V660">
        <v>2400.9656999999997</v>
      </c>
    </row>
    <row r="661" spans="1:22" x14ac:dyDescent="0.3">
      <c r="A661">
        <v>1085</v>
      </c>
      <c r="B661" t="s">
        <v>3188</v>
      </c>
      <c r="C661">
        <v>2013</v>
      </c>
      <c r="D661" s="13">
        <v>41335</v>
      </c>
      <c r="E661" s="13">
        <v>41339</v>
      </c>
      <c r="F661" t="s">
        <v>50</v>
      </c>
      <c r="G661" t="s">
        <v>316</v>
      </c>
      <c r="H661" t="s">
        <v>317</v>
      </c>
      <c r="I661" t="s">
        <v>26</v>
      </c>
      <c r="J661" t="s">
        <v>27</v>
      </c>
      <c r="K661" t="s">
        <v>3189</v>
      </c>
      <c r="L661" t="s">
        <v>267</v>
      </c>
      <c r="M661">
        <v>10701</v>
      </c>
      <c r="N661" t="s">
        <v>148</v>
      </c>
      <c r="O661" t="s">
        <v>1015</v>
      </c>
      <c r="P661" t="s">
        <v>46</v>
      </c>
      <c r="Q661" t="s">
        <v>59</v>
      </c>
      <c r="R661" t="s">
        <v>1016</v>
      </c>
      <c r="S661">
        <v>362.92</v>
      </c>
      <c r="T661">
        <v>2</v>
      </c>
      <c r="U661">
        <v>0</v>
      </c>
      <c r="V661">
        <v>105.24679999999995</v>
      </c>
    </row>
    <row r="662" spans="1:22" x14ac:dyDescent="0.3">
      <c r="A662">
        <v>1084</v>
      </c>
      <c r="B662" t="s">
        <v>3188</v>
      </c>
      <c r="C662">
        <v>2013</v>
      </c>
      <c r="D662" s="13">
        <v>41335</v>
      </c>
      <c r="E662" s="13">
        <v>41339</v>
      </c>
      <c r="F662" t="s">
        <v>50</v>
      </c>
      <c r="G662" t="s">
        <v>316</v>
      </c>
      <c r="H662" t="s">
        <v>317</v>
      </c>
      <c r="I662" t="s">
        <v>26</v>
      </c>
      <c r="J662" t="s">
        <v>27</v>
      </c>
      <c r="K662" t="s">
        <v>3189</v>
      </c>
      <c r="L662" t="s">
        <v>267</v>
      </c>
      <c r="M662">
        <v>10701</v>
      </c>
      <c r="N662" t="s">
        <v>148</v>
      </c>
      <c r="O662" t="s">
        <v>3190</v>
      </c>
      <c r="P662" t="s">
        <v>46</v>
      </c>
      <c r="Q662" t="s">
        <v>90</v>
      </c>
      <c r="R662" t="s">
        <v>186</v>
      </c>
      <c r="S662">
        <v>26.38</v>
      </c>
      <c r="T662">
        <v>1</v>
      </c>
      <c r="U662">
        <v>0</v>
      </c>
      <c r="V662">
        <v>12.134799999999998</v>
      </c>
    </row>
    <row r="663" spans="1:22" x14ac:dyDescent="0.3">
      <c r="A663">
        <v>1083</v>
      </c>
      <c r="B663" t="s">
        <v>3188</v>
      </c>
      <c r="C663">
        <v>2013</v>
      </c>
      <c r="D663" s="13">
        <v>41335</v>
      </c>
      <c r="E663" s="13">
        <v>41339</v>
      </c>
      <c r="F663" t="s">
        <v>50</v>
      </c>
      <c r="G663" t="s">
        <v>316</v>
      </c>
      <c r="H663" t="s">
        <v>317</v>
      </c>
      <c r="I663" t="s">
        <v>26</v>
      </c>
      <c r="J663" t="s">
        <v>27</v>
      </c>
      <c r="K663" t="s">
        <v>3189</v>
      </c>
      <c r="L663" t="s">
        <v>267</v>
      </c>
      <c r="M663">
        <v>10701</v>
      </c>
      <c r="N663" t="s">
        <v>148</v>
      </c>
      <c r="O663" t="s">
        <v>2400</v>
      </c>
      <c r="P663" t="s">
        <v>32</v>
      </c>
      <c r="Q663" t="s">
        <v>56</v>
      </c>
      <c r="R663" t="s">
        <v>2401</v>
      </c>
      <c r="S663">
        <v>836.59199999999998</v>
      </c>
      <c r="T663">
        <v>8</v>
      </c>
      <c r="U663">
        <v>0.4</v>
      </c>
      <c r="V663">
        <v>-264.92079999999999</v>
      </c>
    </row>
    <row r="664" spans="1:22" x14ac:dyDescent="0.3">
      <c r="A664">
        <v>1061</v>
      </c>
      <c r="B664" t="s">
        <v>3134</v>
      </c>
      <c r="C664">
        <v>2012</v>
      </c>
      <c r="D664" s="13">
        <v>40991</v>
      </c>
      <c r="E664" s="13">
        <v>40997</v>
      </c>
      <c r="F664" t="s">
        <v>50</v>
      </c>
      <c r="G664" t="s">
        <v>1287</v>
      </c>
      <c r="H664" t="s">
        <v>1288</v>
      </c>
      <c r="I664" t="s">
        <v>26</v>
      </c>
      <c r="J664" t="s">
        <v>27</v>
      </c>
      <c r="K664" t="s">
        <v>184</v>
      </c>
      <c r="L664" t="s">
        <v>104</v>
      </c>
      <c r="M664">
        <v>77095</v>
      </c>
      <c r="N664" t="s">
        <v>105</v>
      </c>
      <c r="O664" t="s">
        <v>1537</v>
      </c>
      <c r="P664" t="s">
        <v>32</v>
      </c>
      <c r="Q664" t="s">
        <v>36</v>
      </c>
      <c r="R664" t="s">
        <v>1538</v>
      </c>
      <c r="S664">
        <v>107.77200000000001</v>
      </c>
      <c r="T664">
        <v>2</v>
      </c>
      <c r="U664">
        <v>0.3</v>
      </c>
      <c r="V664">
        <v>-29.252400000000009</v>
      </c>
    </row>
    <row r="665" spans="1:22" x14ac:dyDescent="0.3">
      <c r="A665">
        <v>1048</v>
      </c>
      <c r="B665" t="s">
        <v>3104</v>
      </c>
      <c r="C665">
        <v>2013</v>
      </c>
      <c r="D665" s="13">
        <v>41342</v>
      </c>
      <c r="E665" s="13">
        <v>41347</v>
      </c>
      <c r="F665" t="s">
        <v>50</v>
      </c>
      <c r="G665" t="s">
        <v>1974</v>
      </c>
      <c r="H665" t="s">
        <v>1975</v>
      </c>
      <c r="I665" t="s">
        <v>26</v>
      </c>
      <c r="J665" t="s">
        <v>27</v>
      </c>
      <c r="K665" t="s">
        <v>1419</v>
      </c>
      <c r="L665" t="s">
        <v>54</v>
      </c>
      <c r="M665">
        <v>33142</v>
      </c>
      <c r="N665" t="s">
        <v>30</v>
      </c>
      <c r="O665" t="s">
        <v>460</v>
      </c>
      <c r="P665" t="s">
        <v>32</v>
      </c>
      <c r="Q665" t="s">
        <v>65</v>
      </c>
      <c r="R665" t="s">
        <v>461</v>
      </c>
      <c r="S665">
        <v>102.35999999999999</v>
      </c>
      <c r="T665">
        <v>3</v>
      </c>
      <c r="U665">
        <v>0.2</v>
      </c>
      <c r="V665">
        <v>-3.8385000000000105</v>
      </c>
    </row>
    <row r="666" spans="1:22" x14ac:dyDescent="0.3">
      <c r="A666">
        <v>1047</v>
      </c>
      <c r="B666" t="s">
        <v>3104</v>
      </c>
      <c r="C666">
        <v>2013</v>
      </c>
      <c r="D666" s="13">
        <v>41342</v>
      </c>
      <c r="E666" s="13">
        <v>41347</v>
      </c>
      <c r="F666" t="s">
        <v>50</v>
      </c>
      <c r="G666" t="s">
        <v>1974</v>
      </c>
      <c r="H666" t="s">
        <v>1975</v>
      </c>
      <c r="I666" t="s">
        <v>26</v>
      </c>
      <c r="J666" t="s">
        <v>27</v>
      </c>
      <c r="K666" t="s">
        <v>1419</v>
      </c>
      <c r="L666" t="s">
        <v>54</v>
      </c>
      <c r="M666">
        <v>33142</v>
      </c>
      <c r="N666" t="s">
        <v>30</v>
      </c>
      <c r="O666" t="s">
        <v>2487</v>
      </c>
      <c r="P666" t="s">
        <v>71</v>
      </c>
      <c r="Q666" t="s">
        <v>72</v>
      </c>
      <c r="R666" t="s">
        <v>2488</v>
      </c>
      <c r="S666">
        <v>1363.96</v>
      </c>
      <c r="T666">
        <v>5</v>
      </c>
      <c r="U666">
        <v>0.2</v>
      </c>
      <c r="V666">
        <v>85.247500000000002</v>
      </c>
    </row>
    <row r="667" spans="1:22" x14ac:dyDescent="0.3">
      <c r="A667">
        <v>664</v>
      </c>
      <c r="B667" t="s">
        <v>2166</v>
      </c>
      <c r="C667">
        <v>2013</v>
      </c>
      <c r="D667" s="13">
        <v>41360</v>
      </c>
      <c r="E667" s="13">
        <v>41364</v>
      </c>
      <c r="F667" t="s">
        <v>50</v>
      </c>
      <c r="G667" t="s">
        <v>2167</v>
      </c>
      <c r="H667" t="s">
        <v>2168</v>
      </c>
      <c r="I667" t="s">
        <v>41</v>
      </c>
      <c r="J667" t="s">
        <v>27</v>
      </c>
      <c r="K667" t="s">
        <v>266</v>
      </c>
      <c r="L667" t="s">
        <v>267</v>
      </c>
      <c r="M667">
        <v>10011</v>
      </c>
      <c r="N667" t="s">
        <v>148</v>
      </c>
      <c r="O667" t="s">
        <v>839</v>
      </c>
      <c r="P667" t="s">
        <v>46</v>
      </c>
      <c r="Q667" t="s">
        <v>59</v>
      </c>
      <c r="R667" t="s">
        <v>840</v>
      </c>
      <c r="S667">
        <v>459.95</v>
      </c>
      <c r="T667">
        <v>5</v>
      </c>
      <c r="U667">
        <v>0</v>
      </c>
      <c r="V667">
        <v>18.397999999999968</v>
      </c>
    </row>
    <row r="668" spans="1:22" x14ac:dyDescent="0.3">
      <c r="A668">
        <v>1041</v>
      </c>
      <c r="B668" t="s">
        <v>3082</v>
      </c>
      <c r="C668">
        <v>2013</v>
      </c>
      <c r="D668" s="13">
        <v>41354</v>
      </c>
      <c r="E668" s="13">
        <v>41358</v>
      </c>
      <c r="F668" t="s">
        <v>50</v>
      </c>
      <c r="G668" t="s">
        <v>3083</v>
      </c>
      <c r="H668" t="s">
        <v>3084</v>
      </c>
      <c r="I668" t="s">
        <v>102</v>
      </c>
      <c r="J668" t="s">
        <v>27</v>
      </c>
      <c r="K668" t="s">
        <v>3085</v>
      </c>
      <c r="L668" t="s">
        <v>596</v>
      </c>
      <c r="M668">
        <v>63376</v>
      </c>
      <c r="N668" t="s">
        <v>105</v>
      </c>
      <c r="O668" t="s">
        <v>2400</v>
      </c>
      <c r="P668" t="s">
        <v>32</v>
      </c>
      <c r="Q668" t="s">
        <v>56</v>
      </c>
      <c r="R668" t="s">
        <v>2401</v>
      </c>
      <c r="S668">
        <v>697.16</v>
      </c>
      <c r="T668">
        <v>4</v>
      </c>
      <c r="U668">
        <v>0</v>
      </c>
      <c r="V668">
        <v>146.40359999999998</v>
      </c>
    </row>
    <row r="669" spans="1:22" x14ac:dyDescent="0.3">
      <c r="A669">
        <v>991</v>
      </c>
      <c r="B669" t="s">
        <v>2968</v>
      </c>
      <c r="C669">
        <v>2012</v>
      </c>
      <c r="D669" s="13">
        <v>40997</v>
      </c>
      <c r="E669" s="13">
        <v>40999</v>
      </c>
      <c r="F669" t="s">
        <v>23</v>
      </c>
      <c r="G669" t="s">
        <v>2969</v>
      </c>
      <c r="H669" t="s">
        <v>2970</v>
      </c>
      <c r="I669" t="s">
        <v>102</v>
      </c>
      <c r="J669" t="s">
        <v>27</v>
      </c>
      <c r="K669" t="s">
        <v>1521</v>
      </c>
      <c r="L669" t="s">
        <v>54</v>
      </c>
      <c r="M669">
        <v>32216</v>
      </c>
      <c r="N669" t="s">
        <v>30</v>
      </c>
      <c r="O669" t="s">
        <v>1136</v>
      </c>
      <c r="P669" t="s">
        <v>32</v>
      </c>
      <c r="Q669" t="s">
        <v>36</v>
      </c>
      <c r="R669" t="s">
        <v>1137</v>
      </c>
      <c r="S669">
        <v>1166.92</v>
      </c>
      <c r="T669">
        <v>5</v>
      </c>
      <c r="U669">
        <v>0.2</v>
      </c>
      <c r="V669">
        <v>131.27849999999995</v>
      </c>
    </row>
    <row r="670" spans="1:22" x14ac:dyDescent="0.3">
      <c r="A670">
        <v>988</v>
      </c>
      <c r="B670" t="s">
        <v>2960</v>
      </c>
      <c r="C670">
        <v>2012</v>
      </c>
      <c r="D670" s="13">
        <v>40978</v>
      </c>
      <c r="E670" s="13">
        <v>40978</v>
      </c>
      <c r="F670" t="s">
        <v>1290</v>
      </c>
      <c r="G670" t="s">
        <v>2961</v>
      </c>
      <c r="H670" t="s">
        <v>2962</v>
      </c>
      <c r="I670" t="s">
        <v>26</v>
      </c>
      <c r="J670" t="s">
        <v>27</v>
      </c>
      <c r="K670" t="s">
        <v>184</v>
      </c>
      <c r="L670" t="s">
        <v>104</v>
      </c>
      <c r="M670">
        <v>77041</v>
      </c>
      <c r="N670" t="s">
        <v>105</v>
      </c>
      <c r="O670" t="s">
        <v>2963</v>
      </c>
      <c r="P670" t="s">
        <v>46</v>
      </c>
      <c r="Q670" t="s">
        <v>75</v>
      </c>
      <c r="R670" t="s">
        <v>2964</v>
      </c>
      <c r="S670">
        <v>1.1119999999999997</v>
      </c>
      <c r="T670">
        <v>2</v>
      </c>
      <c r="U670">
        <v>0.8</v>
      </c>
      <c r="V670">
        <v>-1.8904000000000001</v>
      </c>
    </row>
    <row r="671" spans="1:22" x14ac:dyDescent="0.3">
      <c r="A671">
        <v>920</v>
      </c>
      <c r="B671" t="s">
        <v>2805</v>
      </c>
      <c r="C671">
        <v>2013</v>
      </c>
      <c r="D671" s="13">
        <v>41339</v>
      </c>
      <c r="E671" s="13">
        <v>41345</v>
      </c>
      <c r="F671" t="s">
        <v>50</v>
      </c>
      <c r="G671" t="s">
        <v>2806</v>
      </c>
      <c r="H671" t="s">
        <v>2807</v>
      </c>
      <c r="I671" t="s">
        <v>41</v>
      </c>
      <c r="J671" t="s">
        <v>27</v>
      </c>
      <c r="K671" t="s">
        <v>815</v>
      </c>
      <c r="L671" t="s">
        <v>104</v>
      </c>
      <c r="M671">
        <v>75220</v>
      </c>
      <c r="N671" t="s">
        <v>105</v>
      </c>
      <c r="O671" t="s">
        <v>2808</v>
      </c>
      <c r="P671" t="s">
        <v>46</v>
      </c>
      <c r="Q671" t="s">
        <v>59</v>
      </c>
      <c r="R671" t="s">
        <v>2809</v>
      </c>
      <c r="S671">
        <v>12.991999999999999</v>
      </c>
      <c r="T671">
        <v>1</v>
      </c>
      <c r="U671">
        <v>0.2</v>
      </c>
      <c r="V671">
        <v>-0.81199999999999983</v>
      </c>
    </row>
    <row r="672" spans="1:22" x14ac:dyDescent="0.3">
      <c r="A672">
        <v>919</v>
      </c>
      <c r="B672" t="s">
        <v>2805</v>
      </c>
      <c r="C672">
        <v>2013</v>
      </c>
      <c r="D672" s="13">
        <v>41339</v>
      </c>
      <c r="E672" s="13">
        <v>41345</v>
      </c>
      <c r="F672" t="s">
        <v>50</v>
      </c>
      <c r="G672" t="s">
        <v>2806</v>
      </c>
      <c r="H672" t="s">
        <v>2807</v>
      </c>
      <c r="I672" t="s">
        <v>41</v>
      </c>
      <c r="J672" t="s">
        <v>27</v>
      </c>
      <c r="K672" t="s">
        <v>815</v>
      </c>
      <c r="L672" t="s">
        <v>104</v>
      </c>
      <c r="M672">
        <v>75220</v>
      </c>
      <c r="N672" t="s">
        <v>105</v>
      </c>
      <c r="O672" t="s">
        <v>2467</v>
      </c>
      <c r="P672" t="s">
        <v>46</v>
      </c>
      <c r="Q672" t="s">
        <v>173</v>
      </c>
      <c r="R672" t="s">
        <v>2468</v>
      </c>
      <c r="S672">
        <v>149.352</v>
      </c>
      <c r="T672">
        <v>3</v>
      </c>
      <c r="U672">
        <v>0.2</v>
      </c>
      <c r="V672">
        <v>50.40629999999998</v>
      </c>
    </row>
    <row r="673" spans="1:22" x14ac:dyDescent="0.3">
      <c r="A673">
        <v>839</v>
      </c>
      <c r="B673" t="s">
        <v>2603</v>
      </c>
      <c r="C673">
        <v>2013</v>
      </c>
      <c r="D673" s="13">
        <v>41341</v>
      </c>
      <c r="E673" s="13">
        <v>41346</v>
      </c>
      <c r="F673" t="s">
        <v>50</v>
      </c>
      <c r="G673" t="s">
        <v>1574</v>
      </c>
      <c r="H673" t="s">
        <v>1575</v>
      </c>
      <c r="I673" t="s">
        <v>41</v>
      </c>
      <c r="J673" t="s">
        <v>27</v>
      </c>
      <c r="K673" t="s">
        <v>103</v>
      </c>
      <c r="L673" t="s">
        <v>104</v>
      </c>
      <c r="M673">
        <v>76106</v>
      </c>
      <c r="N673" t="s">
        <v>105</v>
      </c>
      <c r="O673" t="s">
        <v>1571</v>
      </c>
      <c r="P673" t="s">
        <v>71</v>
      </c>
      <c r="Q673" t="s">
        <v>72</v>
      </c>
      <c r="R673" t="s">
        <v>1572</v>
      </c>
      <c r="S673">
        <v>21.071999999999999</v>
      </c>
      <c r="T673">
        <v>3</v>
      </c>
      <c r="U673">
        <v>0.2</v>
      </c>
      <c r="V673">
        <v>1.5804</v>
      </c>
    </row>
    <row r="674" spans="1:22" x14ac:dyDescent="0.3">
      <c r="A674">
        <v>816</v>
      </c>
      <c r="B674" t="s">
        <v>2545</v>
      </c>
      <c r="C674">
        <v>2012</v>
      </c>
      <c r="D674" s="13">
        <v>40988</v>
      </c>
      <c r="E674" s="13">
        <v>40991</v>
      </c>
      <c r="F674" t="s">
        <v>188</v>
      </c>
      <c r="G674" t="s">
        <v>2546</v>
      </c>
      <c r="H674" t="s">
        <v>2547</v>
      </c>
      <c r="I674" t="s">
        <v>41</v>
      </c>
      <c r="J674" t="s">
        <v>27</v>
      </c>
      <c r="K674" t="s">
        <v>2548</v>
      </c>
      <c r="L674" t="s">
        <v>114</v>
      </c>
      <c r="M674">
        <v>53209</v>
      </c>
      <c r="N674" t="s">
        <v>105</v>
      </c>
      <c r="O674" t="s">
        <v>768</v>
      </c>
      <c r="P674" t="s">
        <v>46</v>
      </c>
      <c r="Q674" t="s">
        <v>90</v>
      </c>
      <c r="R674" t="s">
        <v>769</v>
      </c>
      <c r="S674">
        <v>51.84</v>
      </c>
      <c r="T674">
        <v>8</v>
      </c>
      <c r="U674">
        <v>0</v>
      </c>
      <c r="V674">
        <v>24.883200000000002</v>
      </c>
    </row>
    <row r="675" spans="1:22" x14ac:dyDescent="0.3">
      <c r="A675">
        <v>804</v>
      </c>
      <c r="B675" t="s">
        <v>2514</v>
      </c>
      <c r="C675">
        <v>2013</v>
      </c>
      <c r="D675" s="13">
        <v>41346</v>
      </c>
      <c r="E675" s="13">
        <v>41351</v>
      </c>
      <c r="F675" t="s">
        <v>50</v>
      </c>
      <c r="G675" t="s">
        <v>2515</v>
      </c>
      <c r="H675" t="s">
        <v>2516</v>
      </c>
      <c r="I675" t="s">
        <v>41</v>
      </c>
      <c r="J675" t="s">
        <v>27</v>
      </c>
      <c r="K675" t="s">
        <v>735</v>
      </c>
      <c r="L675" t="s">
        <v>736</v>
      </c>
      <c r="M675">
        <v>71203</v>
      </c>
      <c r="N675" t="s">
        <v>30</v>
      </c>
      <c r="O675" t="s">
        <v>2517</v>
      </c>
      <c r="P675" t="s">
        <v>46</v>
      </c>
      <c r="Q675" t="s">
        <v>90</v>
      </c>
      <c r="R675" t="s">
        <v>2518</v>
      </c>
      <c r="S675">
        <v>12.96</v>
      </c>
      <c r="T675">
        <v>2</v>
      </c>
      <c r="U675">
        <v>0</v>
      </c>
      <c r="V675">
        <v>6.2208000000000006</v>
      </c>
    </row>
    <row r="676" spans="1:22" x14ac:dyDescent="0.3">
      <c r="A676">
        <v>787</v>
      </c>
      <c r="B676" t="s">
        <v>2469</v>
      </c>
      <c r="C676">
        <v>2014</v>
      </c>
      <c r="D676" s="13">
        <v>41716</v>
      </c>
      <c r="E676" s="13">
        <v>41720</v>
      </c>
      <c r="F676" t="s">
        <v>23</v>
      </c>
      <c r="G676" t="s">
        <v>486</v>
      </c>
      <c r="H676" t="s">
        <v>487</v>
      </c>
      <c r="I676" t="s">
        <v>26</v>
      </c>
      <c r="J676" t="s">
        <v>27</v>
      </c>
      <c r="K676" t="s">
        <v>2470</v>
      </c>
      <c r="L676" t="s">
        <v>43</v>
      </c>
      <c r="M676">
        <v>93534</v>
      </c>
      <c r="N676" t="s">
        <v>44</v>
      </c>
      <c r="O676" t="s">
        <v>2471</v>
      </c>
      <c r="P676" t="s">
        <v>46</v>
      </c>
      <c r="Q676" t="s">
        <v>75</v>
      </c>
      <c r="R676" t="s">
        <v>2472</v>
      </c>
      <c r="S676">
        <v>17.456</v>
      </c>
      <c r="T676">
        <v>2</v>
      </c>
      <c r="U676">
        <v>0.2</v>
      </c>
      <c r="V676">
        <v>5.8914</v>
      </c>
    </row>
    <row r="677" spans="1:22" x14ac:dyDescent="0.3">
      <c r="A677">
        <v>749</v>
      </c>
      <c r="B677" t="s">
        <v>2377</v>
      </c>
      <c r="C677">
        <v>2013</v>
      </c>
      <c r="D677" s="13">
        <v>41354</v>
      </c>
      <c r="E677" s="13">
        <v>41356</v>
      </c>
      <c r="F677" t="s">
        <v>23</v>
      </c>
      <c r="G677" t="s">
        <v>2378</v>
      </c>
      <c r="H677" t="s">
        <v>2379</v>
      </c>
      <c r="I677" t="s">
        <v>26</v>
      </c>
      <c r="J677" t="s">
        <v>27</v>
      </c>
      <c r="K677" t="s">
        <v>2380</v>
      </c>
      <c r="L677" t="s">
        <v>211</v>
      </c>
      <c r="M677">
        <v>60201</v>
      </c>
      <c r="N677" t="s">
        <v>105</v>
      </c>
      <c r="O677" t="s">
        <v>2381</v>
      </c>
      <c r="P677" t="s">
        <v>71</v>
      </c>
      <c r="Q677" t="s">
        <v>72</v>
      </c>
      <c r="R677" t="s">
        <v>2382</v>
      </c>
      <c r="S677">
        <v>11.992000000000001</v>
      </c>
      <c r="T677">
        <v>1</v>
      </c>
      <c r="U677">
        <v>0.2</v>
      </c>
      <c r="V677">
        <v>0.89939999999999909</v>
      </c>
    </row>
    <row r="678" spans="1:22" x14ac:dyDescent="0.3">
      <c r="A678">
        <v>694</v>
      </c>
      <c r="B678" t="s">
        <v>2242</v>
      </c>
      <c r="C678">
        <v>2012</v>
      </c>
      <c r="D678" s="13">
        <v>40996</v>
      </c>
      <c r="E678" s="13">
        <v>41001</v>
      </c>
      <c r="F678" t="s">
        <v>50</v>
      </c>
      <c r="G678" t="s">
        <v>2243</v>
      </c>
      <c r="H678" t="s">
        <v>2244</v>
      </c>
      <c r="I678" t="s">
        <v>26</v>
      </c>
      <c r="J678" t="s">
        <v>27</v>
      </c>
      <c r="K678" t="s">
        <v>42</v>
      </c>
      <c r="L678" t="s">
        <v>43</v>
      </c>
      <c r="M678">
        <v>90036</v>
      </c>
      <c r="N678" t="s">
        <v>44</v>
      </c>
      <c r="O678" t="s">
        <v>2247</v>
      </c>
      <c r="P678" t="s">
        <v>46</v>
      </c>
      <c r="Q678" t="s">
        <v>90</v>
      </c>
      <c r="R678" t="s">
        <v>2248</v>
      </c>
      <c r="S678">
        <v>33.4</v>
      </c>
      <c r="T678">
        <v>5</v>
      </c>
      <c r="U678">
        <v>0</v>
      </c>
      <c r="V678">
        <v>16.032</v>
      </c>
    </row>
    <row r="679" spans="1:22" x14ac:dyDescent="0.3">
      <c r="A679">
        <v>693</v>
      </c>
      <c r="B679" t="s">
        <v>2242</v>
      </c>
      <c r="C679">
        <v>2012</v>
      </c>
      <c r="D679" s="13">
        <v>40996</v>
      </c>
      <c r="E679" s="13">
        <v>41001</v>
      </c>
      <c r="F679" t="s">
        <v>50</v>
      </c>
      <c r="G679" t="s">
        <v>2243</v>
      </c>
      <c r="H679" t="s">
        <v>2244</v>
      </c>
      <c r="I679" t="s">
        <v>26</v>
      </c>
      <c r="J679" t="s">
        <v>27</v>
      </c>
      <c r="K679" t="s">
        <v>42</v>
      </c>
      <c r="L679" t="s">
        <v>43</v>
      </c>
      <c r="M679">
        <v>90036</v>
      </c>
      <c r="N679" t="s">
        <v>44</v>
      </c>
      <c r="O679" t="s">
        <v>2245</v>
      </c>
      <c r="P679" t="s">
        <v>71</v>
      </c>
      <c r="Q679" t="s">
        <v>161</v>
      </c>
      <c r="R679" t="s">
        <v>2246</v>
      </c>
      <c r="S679">
        <v>166.24</v>
      </c>
      <c r="T679">
        <v>1</v>
      </c>
      <c r="U679">
        <v>0</v>
      </c>
      <c r="V679">
        <v>24.936000000000007</v>
      </c>
    </row>
    <row r="680" spans="1:22" x14ac:dyDescent="0.3">
      <c r="A680">
        <v>677</v>
      </c>
      <c r="B680" t="s">
        <v>2199</v>
      </c>
      <c r="C680">
        <v>2014</v>
      </c>
      <c r="D680" s="13">
        <v>41717</v>
      </c>
      <c r="E680" s="13">
        <v>41722</v>
      </c>
      <c r="F680" t="s">
        <v>50</v>
      </c>
      <c r="G680" t="s">
        <v>2200</v>
      </c>
      <c r="H680" t="s">
        <v>2201</v>
      </c>
      <c r="I680" t="s">
        <v>26</v>
      </c>
      <c r="J680" t="s">
        <v>27</v>
      </c>
      <c r="K680" t="s">
        <v>2202</v>
      </c>
      <c r="L680" t="s">
        <v>104</v>
      </c>
      <c r="M680">
        <v>75701</v>
      </c>
      <c r="N680" t="s">
        <v>105</v>
      </c>
      <c r="O680" t="s">
        <v>2203</v>
      </c>
      <c r="P680" t="s">
        <v>46</v>
      </c>
      <c r="Q680" t="s">
        <v>78</v>
      </c>
      <c r="R680" t="s">
        <v>2204</v>
      </c>
      <c r="S680">
        <v>2.6879999999999997</v>
      </c>
      <c r="T680">
        <v>3</v>
      </c>
      <c r="U680">
        <v>0.8</v>
      </c>
      <c r="V680">
        <v>-7.3920000000000021</v>
      </c>
    </row>
    <row r="681" spans="1:22" x14ac:dyDescent="0.3">
      <c r="A681">
        <v>678</v>
      </c>
      <c r="B681" t="s">
        <v>2199</v>
      </c>
      <c r="C681">
        <v>2014</v>
      </c>
      <c r="D681" s="13">
        <v>41717</v>
      </c>
      <c r="E681" s="13">
        <v>41722</v>
      </c>
      <c r="F681" t="s">
        <v>50</v>
      </c>
      <c r="G681" t="s">
        <v>2200</v>
      </c>
      <c r="H681" t="s">
        <v>2201</v>
      </c>
      <c r="I681" t="s">
        <v>26</v>
      </c>
      <c r="J681" t="s">
        <v>27</v>
      </c>
      <c r="K681" t="s">
        <v>2202</v>
      </c>
      <c r="L681" t="s">
        <v>104</v>
      </c>
      <c r="M681">
        <v>75701</v>
      </c>
      <c r="N681" t="s">
        <v>105</v>
      </c>
      <c r="O681" t="s">
        <v>2205</v>
      </c>
      <c r="P681" t="s">
        <v>71</v>
      </c>
      <c r="Q681" t="s">
        <v>161</v>
      </c>
      <c r="R681" t="s">
        <v>2206</v>
      </c>
      <c r="S681">
        <v>27.816000000000003</v>
      </c>
      <c r="T681">
        <v>3</v>
      </c>
      <c r="U681">
        <v>0.2</v>
      </c>
      <c r="V681">
        <v>4.5200999999999958</v>
      </c>
    </row>
    <row r="682" spans="1:22" x14ac:dyDescent="0.3">
      <c r="A682">
        <v>679</v>
      </c>
      <c r="B682" t="s">
        <v>2199</v>
      </c>
      <c r="C682">
        <v>2014</v>
      </c>
      <c r="D682" s="13">
        <v>41717</v>
      </c>
      <c r="E682" s="13">
        <v>41722</v>
      </c>
      <c r="F682" t="s">
        <v>50</v>
      </c>
      <c r="G682" t="s">
        <v>2200</v>
      </c>
      <c r="H682" t="s">
        <v>2201</v>
      </c>
      <c r="I682" t="s">
        <v>26</v>
      </c>
      <c r="J682" t="s">
        <v>27</v>
      </c>
      <c r="K682" t="s">
        <v>2202</v>
      </c>
      <c r="L682" t="s">
        <v>104</v>
      </c>
      <c r="M682">
        <v>75701</v>
      </c>
      <c r="N682" t="s">
        <v>105</v>
      </c>
      <c r="O682" t="s">
        <v>2207</v>
      </c>
      <c r="P682" t="s">
        <v>32</v>
      </c>
      <c r="Q682" t="s">
        <v>65</v>
      </c>
      <c r="R682" t="s">
        <v>2208</v>
      </c>
      <c r="S682">
        <v>82.524000000000001</v>
      </c>
      <c r="T682">
        <v>3</v>
      </c>
      <c r="U682">
        <v>0.6</v>
      </c>
      <c r="V682">
        <v>-41.261999999999972</v>
      </c>
    </row>
    <row r="683" spans="1:22" x14ac:dyDescent="0.3">
      <c r="A683">
        <v>680</v>
      </c>
      <c r="B683" t="s">
        <v>2199</v>
      </c>
      <c r="C683">
        <v>2014</v>
      </c>
      <c r="D683" s="13">
        <v>41717</v>
      </c>
      <c r="E683" s="13">
        <v>41722</v>
      </c>
      <c r="F683" t="s">
        <v>50</v>
      </c>
      <c r="G683" t="s">
        <v>2200</v>
      </c>
      <c r="H683" t="s">
        <v>2201</v>
      </c>
      <c r="I683" t="s">
        <v>26</v>
      </c>
      <c r="J683" t="s">
        <v>27</v>
      </c>
      <c r="K683" t="s">
        <v>2202</v>
      </c>
      <c r="L683" t="s">
        <v>104</v>
      </c>
      <c r="M683">
        <v>75701</v>
      </c>
      <c r="N683" t="s">
        <v>105</v>
      </c>
      <c r="O683" t="s">
        <v>2209</v>
      </c>
      <c r="P683" t="s">
        <v>46</v>
      </c>
      <c r="Q683" t="s">
        <v>75</v>
      </c>
      <c r="R683" t="s">
        <v>2210</v>
      </c>
      <c r="S683">
        <v>182.99399999999997</v>
      </c>
      <c r="T683">
        <v>3</v>
      </c>
      <c r="U683">
        <v>0.8</v>
      </c>
      <c r="V683">
        <v>-320.23950000000013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C855D-0AF8-4991-A0FA-392C94EE0D23}">
  <dimension ref="A2:L17"/>
  <sheetViews>
    <sheetView workbookViewId="0">
      <selection activeCell="C16" sqref="C16"/>
    </sheetView>
  </sheetViews>
  <sheetFormatPr defaultRowHeight="14.4" x14ac:dyDescent="0.3"/>
  <cols>
    <col min="1" max="1" width="12.5546875" bestFit="1" customWidth="1"/>
    <col min="2" max="2" width="12.109375" bestFit="1" customWidth="1"/>
    <col min="3" max="3" width="12.5546875" bestFit="1" customWidth="1"/>
    <col min="5" max="5" width="12.5546875" bestFit="1" customWidth="1"/>
    <col min="6" max="6" width="14.88671875" bestFit="1" customWidth="1"/>
    <col min="8" max="8" width="12.5546875" bestFit="1" customWidth="1"/>
    <col min="9" max="9" width="14.77734375" bestFit="1" customWidth="1"/>
    <col min="10" max="10" width="13.44140625" bestFit="1" customWidth="1"/>
    <col min="11" max="11" width="12.5546875" bestFit="1" customWidth="1"/>
    <col min="12" max="14" width="12.33203125" bestFit="1" customWidth="1"/>
  </cols>
  <sheetData>
    <row r="2" spans="1:12" x14ac:dyDescent="0.3">
      <c r="A2" s="4"/>
      <c r="B2" s="4"/>
      <c r="E2" s="4"/>
      <c r="F2" s="4"/>
    </row>
    <row r="3" spans="1:12" x14ac:dyDescent="0.3">
      <c r="A3" s="5" t="s">
        <v>10939</v>
      </c>
      <c r="B3" t="s">
        <v>10938</v>
      </c>
      <c r="E3" s="5" t="s">
        <v>10939</v>
      </c>
      <c r="F3" t="s">
        <v>10957</v>
      </c>
      <c r="H3" s="5" t="s">
        <v>10939</v>
      </c>
      <c r="I3" t="s">
        <v>10958</v>
      </c>
      <c r="K3" s="5" t="s">
        <v>10939</v>
      </c>
      <c r="L3" t="s">
        <v>10960</v>
      </c>
    </row>
    <row r="4" spans="1:12" x14ac:dyDescent="0.3">
      <c r="A4" s="6" t="s">
        <v>10941</v>
      </c>
      <c r="B4" s="27">
        <v>2865.9344999999989</v>
      </c>
      <c r="E4" s="6" t="s">
        <v>10941</v>
      </c>
      <c r="F4" s="27">
        <v>224</v>
      </c>
      <c r="H4" s="6" t="s">
        <v>10941</v>
      </c>
      <c r="I4" s="27">
        <v>61</v>
      </c>
      <c r="K4" s="6" t="s">
        <v>10941</v>
      </c>
      <c r="L4" s="15">
        <v>2.5739802532608542</v>
      </c>
    </row>
    <row r="5" spans="1:12" x14ac:dyDescent="0.3">
      <c r="A5" s="6" t="s">
        <v>10942</v>
      </c>
      <c r="B5" s="27">
        <v>-999.18560000000036</v>
      </c>
      <c r="E5" s="6" t="s">
        <v>10942</v>
      </c>
      <c r="F5" s="27">
        <v>75</v>
      </c>
      <c r="H5" s="6" t="s">
        <v>10942</v>
      </c>
      <c r="I5" s="27">
        <v>25</v>
      </c>
      <c r="K5" s="6" t="s">
        <v>10942</v>
      </c>
      <c r="L5" s="15">
        <v>-5.8369381787219128</v>
      </c>
    </row>
    <row r="6" spans="1:12" x14ac:dyDescent="0.3">
      <c r="A6" s="6" t="s">
        <v>10943</v>
      </c>
      <c r="B6" s="27">
        <v>2204.549</v>
      </c>
      <c r="E6" s="6" t="s">
        <v>10943</v>
      </c>
      <c r="F6" s="27">
        <v>198</v>
      </c>
      <c r="H6" s="6" t="s">
        <v>10943</v>
      </c>
      <c r="I6" s="27">
        <v>61</v>
      </c>
      <c r="K6" s="6" t="s">
        <v>10943</v>
      </c>
      <c r="L6" s="15">
        <v>2.815788933409118</v>
      </c>
    </row>
    <row r="7" spans="1:12" x14ac:dyDescent="0.3">
      <c r="A7" s="6" t="s">
        <v>10944</v>
      </c>
      <c r="B7" s="27">
        <v>44.074599999999819</v>
      </c>
      <c r="E7" s="6" t="s">
        <v>10944</v>
      </c>
      <c r="F7" s="27">
        <v>144</v>
      </c>
      <c r="H7" s="6" t="s">
        <v>10944</v>
      </c>
      <c r="I7" s="27">
        <v>38</v>
      </c>
      <c r="K7" s="6" t="s">
        <v>10944</v>
      </c>
      <c r="L7" s="15">
        <v>0.23902473474632216</v>
      </c>
    </row>
    <row r="8" spans="1:12" x14ac:dyDescent="0.3">
      <c r="A8" s="6" t="s">
        <v>10945</v>
      </c>
      <c r="B8" s="27">
        <v>1695.7963999999995</v>
      </c>
      <c r="E8" s="6" t="s">
        <v>10945</v>
      </c>
      <c r="F8" s="27">
        <v>241</v>
      </c>
      <c r="H8" s="6" t="s">
        <v>10945</v>
      </c>
      <c r="I8" s="27">
        <v>68</v>
      </c>
      <c r="K8" s="6" t="s">
        <v>10945</v>
      </c>
      <c r="L8" s="15">
        <v>2.8400272503091171</v>
      </c>
    </row>
    <row r="9" spans="1:12" x14ac:dyDescent="0.3">
      <c r="A9" s="6" t="s">
        <v>10946</v>
      </c>
      <c r="B9" s="27">
        <v>1273.4575999999995</v>
      </c>
      <c r="E9" s="6" t="s">
        <v>10946</v>
      </c>
      <c r="F9" s="27">
        <v>201</v>
      </c>
      <c r="H9" s="6" t="s">
        <v>10946</v>
      </c>
      <c r="I9" s="27">
        <v>57</v>
      </c>
      <c r="K9" s="6" t="s">
        <v>10946</v>
      </c>
      <c r="L9" s="15">
        <v>2.1796238138656072</v>
      </c>
    </row>
    <row r="10" spans="1:12" x14ac:dyDescent="0.3">
      <c r="A10" s="6" t="s">
        <v>10947</v>
      </c>
      <c r="B10" s="27">
        <v>896.72239999999965</v>
      </c>
      <c r="E10" s="6" t="s">
        <v>10947</v>
      </c>
      <c r="F10" s="27">
        <v>204</v>
      </c>
      <c r="H10" s="6" t="s">
        <v>10947</v>
      </c>
      <c r="I10" s="27">
        <v>53</v>
      </c>
      <c r="K10" s="6" t="s">
        <v>10947</v>
      </c>
      <c r="L10" s="15">
        <v>1.7046931623015964</v>
      </c>
    </row>
    <row r="11" spans="1:12" x14ac:dyDescent="0.3">
      <c r="A11" s="6" t="s">
        <v>10948</v>
      </c>
      <c r="B11" s="27">
        <v>432.40949999999953</v>
      </c>
      <c r="E11" s="6" t="s">
        <v>10948</v>
      </c>
      <c r="F11" s="27">
        <v>206</v>
      </c>
      <c r="H11" s="6" t="s">
        <v>10948</v>
      </c>
      <c r="I11" s="27">
        <v>48</v>
      </c>
      <c r="K11" s="6" t="s">
        <v>10948</v>
      </c>
      <c r="L11" s="15">
        <v>1.446277051130789</v>
      </c>
    </row>
    <row r="12" spans="1:12" x14ac:dyDescent="0.3">
      <c r="A12" s="6" t="s">
        <v>10949</v>
      </c>
      <c r="B12" s="27">
        <v>1314.0048999999999</v>
      </c>
      <c r="E12" s="6" t="s">
        <v>10949</v>
      </c>
      <c r="F12" s="27">
        <v>364</v>
      </c>
      <c r="H12" s="6" t="s">
        <v>10949</v>
      </c>
      <c r="I12" s="27">
        <v>90</v>
      </c>
      <c r="K12" s="6" t="s">
        <v>10949</v>
      </c>
      <c r="L12" s="15">
        <v>1.4244873179366604</v>
      </c>
    </row>
    <row r="13" spans="1:12" x14ac:dyDescent="0.3">
      <c r="A13" s="6" t="s">
        <v>10950</v>
      </c>
      <c r="B13" s="27">
        <v>538.08229999999946</v>
      </c>
      <c r="E13" s="6" t="s">
        <v>10950</v>
      </c>
      <c r="F13" s="27">
        <v>240</v>
      </c>
      <c r="H13" s="6" t="s">
        <v>10950</v>
      </c>
      <c r="I13" s="27">
        <v>65</v>
      </c>
      <c r="K13" s="6" t="s">
        <v>10950</v>
      </c>
      <c r="L13" s="15">
        <v>0.90287181579172704</v>
      </c>
    </row>
    <row r="14" spans="1:12" x14ac:dyDescent="0.3">
      <c r="A14" s="6" t="s">
        <v>10951</v>
      </c>
      <c r="B14" s="27">
        <v>-1466.6575000000005</v>
      </c>
      <c r="E14" s="6" t="s">
        <v>10951</v>
      </c>
      <c r="F14" s="27">
        <v>409</v>
      </c>
      <c r="H14" s="6" t="s">
        <v>10951</v>
      </c>
      <c r="I14" s="27">
        <v>108</v>
      </c>
      <c r="K14" s="6" t="s">
        <v>10951</v>
      </c>
      <c r="L14" s="15">
        <v>-1.8338221986382077</v>
      </c>
    </row>
    <row r="15" spans="1:12" x14ac:dyDescent="0.3">
      <c r="A15" s="6" t="s">
        <v>10952</v>
      </c>
      <c r="B15" s="27">
        <v>-1248.3439000000003</v>
      </c>
      <c r="E15" s="6" t="s">
        <v>10952</v>
      </c>
      <c r="F15" s="27">
        <v>374</v>
      </c>
      <c r="H15" s="6" t="s">
        <v>10952</v>
      </c>
      <c r="I15" s="27">
        <v>104</v>
      </c>
      <c r="K15" s="6" t="s">
        <v>10952</v>
      </c>
      <c r="L15" s="15">
        <v>-1.2812010933446143</v>
      </c>
    </row>
    <row r="16" spans="1:12" x14ac:dyDescent="0.3">
      <c r="A16" s="6" t="s">
        <v>10940</v>
      </c>
      <c r="B16" s="27">
        <v>7550.8441999999959</v>
      </c>
      <c r="C16" s="26">
        <v>286397.02169999998</v>
      </c>
      <c r="E16" s="6" t="s">
        <v>10940</v>
      </c>
      <c r="F16" s="27">
        <v>2880</v>
      </c>
      <c r="H16" s="6" t="s">
        <v>10940</v>
      </c>
      <c r="I16" s="27">
        <v>778</v>
      </c>
      <c r="K16" s="6" t="s">
        <v>10940</v>
      </c>
      <c r="L16" s="15">
        <v>1</v>
      </c>
    </row>
    <row r="17" spans="6:12" x14ac:dyDescent="0.3">
      <c r="F17" s="24">
        <v>37873</v>
      </c>
      <c r="I17" s="24">
        <v>9994</v>
      </c>
      <c r="L17" s="25">
        <v>1</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E394D-8EBF-4191-8B75-14288D6A7C74}">
  <dimension ref="T54"/>
  <sheetViews>
    <sheetView showGridLines="0" topLeftCell="A10" zoomScale="70" zoomScaleNormal="70" workbookViewId="0">
      <selection activeCell="Q8" sqref="Q8"/>
    </sheetView>
  </sheetViews>
  <sheetFormatPr defaultRowHeight="14.4" x14ac:dyDescent="0.3"/>
  <cols>
    <col min="17" max="18" width="13.109375" bestFit="1" customWidth="1"/>
    <col min="19" max="19" width="12.109375" bestFit="1" customWidth="1"/>
  </cols>
  <sheetData>
    <row r="54" spans="20:20" x14ac:dyDescent="0.3">
      <c r="T54" t="s">
        <v>10962</v>
      </c>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Detail2</vt:lpstr>
      <vt:lpstr>combo chart</vt:lpstr>
      <vt:lpstr>Detail1</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Irshad Mirza</dc:creator>
  <cp:lastModifiedBy>Rasika</cp:lastModifiedBy>
  <dcterms:created xsi:type="dcterms:W3CDTF">2026-08-04T04:17:18Z</dcterms:created>
  <dcterms:modified xsi:type="dcterms:W3CDTF">2026-08-05T06:15:56Z</dcterms:modified>
</cp:coreProperties>
</file>